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lottekunze/Desktop/phD/Meta_Multistab/"/>
    </mc:Choice>
  </mc:AlternateContent>
  <xr:revisionPtr revIDLastSave="0" documentId="13_ncr:1_{427D7F25-499D-3C43-91ED-C43C42BC37C7}" xr6:coauthVersionLast="47" xr6:coauthVersionMax="47" xr10:uidLastSave="{00000000-0000-0000-0000-000000000000}"/>
  <bookViews>
    <workbookView xWindow="0" yWindow="500" windowWidth="28800" windowHeight="16100" activeTab="1" xr2:uid="{F39584DD-2066-EB4E-8E57-FD02BC9669D7}"/>
  </bookViews>
  <sheets>
    <sheet name="meta" sheetId="1" r:id="rId1"/>
    <sheet name="species data" sheetId="2" r:id="rId2"/>
    <sheet name="communityFunction" sheetId="3" r:id="rId3"/>
  </sheets>
  <definedNames>
    <definedName name="_xlnm._FilterDatabase" localSheetId="1" hidden="1">'species data'!$A$1:$A$10903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182" i="2" l="1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181" i="2"/>
  <c r="H4883" i="2"/>
  <c r="O4883" i="2"/>
  <c r="S4883" i="2"/>
  <c r="U4883" i="2"/>
  <c r="V4883" i="2"/>
  <c r="H4884" i="2"/>
  <c r="O4884" i="2"/>
  <c r="S4884" i="2"/>
  <c r="V4884" i="2" s="1"/>
  <c r="U4884" i="2"/>
  <c r="H4885" i="2"/>
  <c r="O4885" i="2"/>
  <c r="S4885" i="2"/>
  <c r="U4885" i="2"/>
  <c r="V4885" i="2"/>
  <c r="H4886" i="2"/>
  <c r="O4886" i="2"/>
  <c r="S4886" i="2"/>
  <c r="U4886" i="2"/>
  <c r="V4886" i="2"/>
  <c r="H4887" i="2"/>
  <c r="O4887" i="2"/>
  <c r="S4887" i="2"/>
  <c r="V4887" i="2" s="1"/>
  <c r="U4887" i="2"/>
  <c r="H4888" i="2"/>
  <c r="O4888" i="2"/>
  <c r="S4888" i="2"/>
  <c r="V4888" i="2" s="1"/>
  <c r="U4888" i="2"/>
  <c r="H4889" i="2"/>
  <c r="O4889" i="2"/>
  <c r="S4889" i="2"/>
  <c r="V4889" i="2" s="1"/>
  <c r="U4889" i="2"/>
  <c r="H4890" i="2"/>
  <c r="O4890" i="2"/>
  <c r="S4890" i="2"/>
  <c r="U4890" i="2"/>
  <c r="V4890" i="2"/>
  <c r="H4891" i="2"/>
  <c r="O4891" i="2"/>
  <c r="S4891" i="2"/>
  <c r="U4891" i="2"/>
  <c r="V4891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006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463" i="2"/>
  <c r="H464" i="2"/>
  <c r="H455" i="2"/>
  <c r="H456" i="2"/>
  <c r="H457" i="2"/>
  <c r="H458" i="2"/>
  <c r="H459" i="2"/>
  <c r="H460" i="2"/>
  <c r="H461" i="2"/>
  <c r="H462" i="2"/>
  <c r="H454" i="2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174" i="3"/>
  <c r="T2175" i="3"/>
  <c r="T2176" i="3"/>
  <c r="T2177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663" i="3"/>
  <c r="T1664" i="3"/>
  <c r="T1665" i="3"/>
  <c r="T1666" i="3"/>
  <c r="T1667" i="3"/>
  <c r="T1668" i="3"/>
  <c r="T1669" i="3"/>
  <c r="T1670" i="3"/>
  <c r="T1671" i="3"/>
  <c r="T1672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588" i="3"/>
  <c r="T1589" i="3"/>
  <c r="T1590" i="3"/>
  <c r="T1591" i="3"/>
  <c r="T1592" i="3"/>
  <c r="T1593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771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583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5" i="3"/>
  <c r="T6" i="3"/>
  <c r="T7" i="3"/>
  <c r="T8" i="3"/>
  <c r="T9" i="3"/>
  <c r="T10" i="3"/>
  <c r="T11" i="3"/>
  <c r="T12" i="3"/>
  <c r="T13" i="3"/>
  <c r="T14" i="3"/>
  <c r="T3" i="3"/>
  <c r="T4" i="3"/>
  <c r="T2" i="3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512" i="2"/>
  <c r="H6513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365" i="2"/>
  <c r="H6366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218" i="2"/>
  <c r="H6219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071" i="2"/>
  <c r="H6072" i="2"/>
  <c r="H6073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5922" i="2"/>
  <c r="H5923" i="2"/>
  <c r="H5924" i="2"/>
  <c r="H5925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777" i="2"/>
  <c r="H5778" i="2"/>
  <c r="H5779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630" i="2"/>
  <c r="H5631" i="2"/>
  <c r="H5632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483" i="2"/>
  <c r="H5484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336" i="2"/>
  <c r="H5337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190" i="2"/>
  <c r="H5189" i="2"/>
  <c r="H2919" i="2"/>
  <c r="H2920" i="2"/>
  <c r="H2921" i="2"/>
  <c r="H2922" i="2"/>
  <c r="H2923" i="2"/>
  <c r="H2924" i="2"/>
  <c r="H2925" i="2"/>
  <c r="H2926" i="2"/>
  <c r="H2927" i="2"/>
  <c r="H2949" i="2"/>
  <c r="H2950" i="2"/>
  <c r="H2951" i="2"/>
  <c r="H2952" i="2"/>
  <c r="H2953" i="2"/>
  <c r="H2954" i="2"/>
  <c r="H2955" i="2"/>
  <c r="H2956" i="2"/>
  <c r="H2957" i="2"/>
  <c r="H2958" i="2"/>
  <c r="H2959" i="2"/>
  <c r="H2981" i="2"/>
  <c r="H2982" i="2"/>
  <c r="H2983" i="2"/>
  <c r="H2984" i="2"/>
  <c r="H2985" i="2"/>
  <c r="H2986" i="2"/>
  <c r="H2987" i="2"/>
  <c r="H2988" i="2"/>
  <c r="H2989" i="2"/>
  <c r="H2990" i="2"/>
  <c r="H2991" i="2"/>
  <c r="H3013" i="2"/>
  <c r="H3014" i="2"/>
  <c r="H3015" i="2"/>
  <c r="H3016" i="2"/>
  <c r="H3017" i="2"/>
  <c r="H3018" i="2"/>
  <c r="H3019" i="2"/>
  <c r="H3020" i="2"/>
  <c r="H3021" i="2"/>
  <c r="H3022" i="2"/>
  <c r="H3023" i="2"/>
  <c r="H2918" i="2"/>
  <c r="H2917" i="2"/>
  <c r="H3009" i="2"/>
  <c r="H3010" i="2"/>
  <c r="H3011" i="2"/>
  <c r="H3012" i="2"/>
  <c r="H3007" i="2"/>
  <c r="H3008" i="2"/>
  <c r="H2913" i="2"/>
  <c r="H2914" i="2"/>
  <c r="H2915" i="2"/>
  <c r="H2916" i="2"/>
  <c r="H2938" i="2"/>
  <c r="H2939" i="2"/>
  <c r="H2940" i="2"/>
  <c r="H2941" i="2"/>
  <c r="H2942" i="2"/>
  <c r="H2943" i="2"/>
  <c r="H2944" i="2"/>
  <c r="H2945" i="2"/>
  <c r="H2946" i="2"/>
  <c r="H2947" i="2"/>
  <c r="H2948" i="2"/>
  <c r="H2970" i="2"/>
  <c r="H2971" i="2"/>
  <c r="H2972" i="2"/>
  <c r="H2973" i="2"/>
  <c r="H2974" i="2"/>
  <c r="H2975" i="2"/>
  <c r="H2976" i="2"/>
  <c r="H2977" i="2"/>
  <c r="H2978" i="2"/>
  <c r="H2979" i="2"/>
  <c r="H2980" i="2"/>
  <c r="H3002" i="2"/>
  <c r="H3003" i="2"/>
  <c r="H3004" i="2"/>
  <c r="H3005" i="2"/>
  <c r="H3006" i="2"/>
  <c r="H2899" i="2"/>
  <c r="H2900" i="2"/>
  <c r="H2901" i="2"/>
  <c r="H2902" i="2"/>
  <c r="H2903" i="2"/>
  <c r="H2904" i="2"/>
  <c r="H2905" i="2"/>
  <c r="H2928" i="2"/>
  <c r="H2929" i="2"/>
  <c r="H2930" i="2"/>
  <c r="H2931" i="2"/>
  <c r="H2932" i="2"/>
  <c r="H2933" i="2"/>
  <c r="H2934" i="2"/>
  <c r="H2935" i="2"/>
  <c r="H2936" i="2"/>
  <c r="H2937" i="2"/>
  <c r="H2960" i="2"/>
  <c r="H2961" i="2"/>
  <c r="H2962" i="2"/>
  <c r="H2963" i="2"/>
  <c r="H2964" i="2"/>
  <c r="H2965" i="2"/>
  <c r="H2966" i="2"/>
  <c r="H2967" i="2"/>
  <c r="H2968" i="2"/>
  <c r="H2969" i="2"/>
  <c r="H2992" i="2"/>
  <c r="H2993" i="2"/>
  <c r="H2994" i="2"/>
  <c r="H2995" i="2"/>
  <c r="H2996" i="2"/>
  <c r="H2997" i="2"/>
  <c r="H2998" i="2"/>
  <c r="H2999" i="2"/>
  <c r="H3000" i="2"/>
  <c r="H3001" i="2"/>
  <c r="H2906" i="2"/>
  <c r="H2907" i="2"/>
  <c r="H2908" i="2"/>
  <c r="H2909" i="2"/>
  <c r="H2910" i="2"/>
  <c r="H2911" i="2"/>
  <c r="H2912" i="2"/>
  <c r="H2898" i="2"/>
  <c r="H2897" i="2"/>
  <c r="H2896" i="2"/>
  <c r="H10701" i="2"/>
  <c r="H10700" i="2"/>
  <c r="H10699" i="2"/>
  <c r="H10647" i="2"/>
  <c r="H10646" i="2"/>
  <c r="H10645" i="2"/>
  <c r="H10593" i="2"/>
  <c r="H10592" i="2"/>
  <c r="H10591" i="2"/>
  <c r="H10539" i="2"/>
  <c r="H10538" i="2"/>
  <c r="H10537" i="2"/>
  <c r="H10485" i="2"/>
  <c r="H10484" i="2"/>
  <c r="H10483" i="2"/>
  <c r="H10311" i="2"/>
  <c r="H10310" i="2"/>
  <c r="H10309" i="2"/>
  <c r="H10137" i="2"/>
  <c r="H10136" i="2"/>
  <c r="H10135" i="2"/>
  <c r="H9666" i="2"/>
  <c r="H9665" i="2"/>
  <c r="H9664" i="2"/>
  <c r="H10482" i="2"/>
  <c r="H10481" i="2"/>
  <c r="H10480" i="2"/>
  <c r="H10308" i="2"/>
  <c r="H10307" i="2"/>
  <c r="H10306" i="2"/>
  <c r="H10134" i="2"/>
  <c r="H10133" i="2"/>
  <c r="H10132" i="2"/>
  <c r="H9663" i="2"/>
  <c r="H9662" i="2"/>
  <c r="H9661" i="2"/>
  <c r="H10479" i="2"/>
  <c r="H10478" i="2"/>
  <c r="H10477" i="2"/>
  <c r="H10305" i="2"/>
  <c r="H10304" i="2"/>
  <c r="H10303" i="2"/>
  <c r="H10131" i="2"/>
  <c r="H10130" i="2"/>
  <c r="H10129" i="2"/>
  <c r="H9660" i="2"/>
  <c r="H9659" i="2"/>
  <c r="H9658" i="2"/>
  <c r="H10476" i="2"/>
  <c r="H10475" i="2"/>
  <c r="H10474" i="2"/>
  <c r="H10302" i="2"/>
  <c r="H10301" i="2"/>
  <c r="H10300" i="2"/>
  <c r="H10128" i="2"/>
  <c r="H10127" i="2"/>
  <c r="H10126" i="2"/>
  <c r="H9657" i="2"/>
  <c r="H9656" i="2"/>
  <c r="H9655" i="2"/>
  <c r="H10800" i="2"/>
  <c r="H10799" i="2"/>
  <c r="H10798" i="2"/>
  <c r="H9963" i="2"/>
  <c r="H9962" i="2"/>
  <c r="H9961" i="2"/>
  <c r="H9864" i="2"/>
  <c r="H9863" i="2"/>
  <c r="H9862" i="2"/>
  <c r="H9765" i="2"/>
  <c r="H9764" i="2"/>
  <c r="H9763" i="2"/>
  <c r="H10473" i="2"/>
  <c r="H10472" i="2"/>
  <c r="H10471" i="2"/>
  <c r="H10299" i="2"/>
  <c r="H10298" i="2"/>
  <c r="H10297" i="2"/>
  <c r="H10125" i="2"/>
  <c r="H10124" i="2"/>
  <c r="H10123" i="2"/>
  <c r="H9654" i="2"/>
  <c r="H9653" i="2"/>
  <c r="H9652" i="2"/>
  <c r="H10698" i="2"/>
  <c r="H10697" i="2"/>
  <c r="H10696" i="2"/>
  <c r="H10644" i="2"/>
  <c r="H10643" i="2"/>
  <c r="H10642" i="2"/>
  <c r="H10590" i="2"/>
  <c r="H10589" i="2"/>
  <c r="H10588" i="2"/>
  <c r="H10536" i="2"/>
  <c r="H10535" i="2"/>
  <c r="H10534" i="2"/>
  <c r="H10470" i="2"/>
  <c r="H10469" i="2"/>
  <c r="H10468" i="2"/>
  <c r="H10296" i="2"/>
  <c r="H10295" i="2"/>
  <c r="H10294" i="2"/>
  <c r="H10122" i="2"/>
  <c r="H10121" i="2"/>
  <c r="H10120" i="2"/>
  <c r="H9651" i="2"/>
  <c r="H9650" i="2"/>
  <c r="H9649" i="2"/>
  <c r="H10797" i="2"/>
  <c r="H10796" i="2"/>
  <c r="H10795" i="2"/>
  <c r="H9960" i="2"/>
  <c r="H9959" i="2"/>
  <c r="H9958" i="2"/>
  <c r="H9861" i="2"/>
  <c r="H9860" i="2"/>
  <c r="H9859" i="2"/>
  <c r="H9762" i="2"/>
  <c r="H9761" i="2"/>
  <c r="H9760" i="2"/>
  <c r="H10467" i="2"/>
  <c r="H10466" i="2"/>
  <c r="H10465" i="2"/>
  <c r="H10293" i="2"/>
  <c r="H10292" i="2"/>
  <c r="H10291" i="2"/>
  <c r="H10119" i="2"/>
  <c r="H10118" i="2"/>
  <c r="H10117" i="2"/>
  <c r="H9648" i="2"/>
  <c r="H9647" i="2"/>
  <c r="H9646" i="2"/>
  <c r="H10794" i="2"/>
  <c r="H10793" i="2"/>
  <c r="H10792" i="2"/>
  <c r="H9957" i="2"/>
  <c r="H9956" i="2"/>
  <c r="H9955" i="2"/>
  <c r="H9858" i="2"/>
  <c r="H9857" i="2"/>
  <c r="H9856" i="2"/>
  <c r="H9759" i="2"/>
  <c r="H9758" i="2"/>
  <c r="H9757" i="2"/>
  <c r="H10695" i="2"/>
  <c r="H10694" i="2"/>
  <c r="H10693" i="2"/>
  <c r="H10641" i="2"/>
  <c r="H10640" i="2"/>
  <c r="H10639" i="2"/>
  <c r="H10587" i="2"/>
  <c r="H10586" i="2"/>
  <c r="H10585" i="2"/>
  <c r="H10533" i="2"/>
  <c r="H10532" i="2"/>
  <c r="H10531" i="2"/>
  <c r="H10692" i="2"/>
  <c r="H10691" i="2"/>
  <c r="H10690" i="2"/>
  <c r="H10638" i="2"/>
  <c r="H10637" i="2"/>
  <c r="H10636" i="2"/>
  <c r="H10584" i="2"/>
  <c r="H10583" i="2"/>
  <c r="H10582" i="2"/>
  <c r="H10530" i="2"/>
  <c r="H10529" i="2"/>
  <c r="H10528" i="2"/>
  <c r="H10689" i="2"/>
  <c r="H10688" i="2"/>
  <c r="H10687" i="2"/>
  <c r="H10635" i="2"/>
  <c r="H10634" i="2"/>
  <c r="H10633" i="2"/>
  <c r="H10581" i="2"/>
  <c r="H10580" i="2"/>
  <c r="H10579" i="2"/>
  <c r="H10527" i="2"/>
  <c r="H10526" i="2"/>
  <c r="H10525" i="2"/>
  <c r="H10464" i="2"/>
  <c r="H10463" i="2"/>
  <c r="H10462" i="2"/>
  <c r="H10290" i="2"/>
  <c r="H10289" i="2"/>
  <c r="H10288" i="2"/>
  <c r="H10116" i="2"/>
  <c r="H10115" i="2"/>
  <c r="H10114" i="2"/>
  <c r="H9645" i="2"/>
  <c r="H9644" i="2"/>
  <c r="H9643" i="2"/>
  <c r="H10461" i="2"/>
  <c r="H10460" i="2"/>
  <c r="H10459" i="2"/>
  <c r="H10287" i="2"/>
  <c r="H10286" i="2"/>
  <c r="H10285" i="2"/>
  <c r="H10113" i="2"/>
  <c r="H10112" i="2"/>
  <c r="H10111" i="2"/>
  <c r="H9642" i="2"/>
  <c r="H9641" i="2"/>
  <c r="H9640" i="2"/>
  <c r="H10458" i="2"/>
  <c r="H10457" i="2"/>
  <c r="H10456" i="2"/>
  <c r="H10284" i="2"/>
  <c r="H10283" i="2"/>
  <c r="H10282" i="2"/>
  <c r="H10110" i="2"/>
  <c r="H10109" i="2"/>
  <c r="H10108" i="2"/>
  <c r="H9639" i="2"/>
  <c r="H9638" i="2"/>
  <c r="H9637" i="2"/>
  <c r="H10791" i="2"/>
  <c r="H10790" i="2"/>
  <c r="H10789" i="2"/>
  <c r="H9954" i="2"/>
  <c r="H9953" i="2"/>
  <c r="H9952" i="2"/>
  <c r="H9855" i="2"/>
  <c r="H9854" i="2"/>
  <c r="H9853" i="2"/>
  <c r="H9756" i="2"/>
  <c r="H9755" i="2"/>
  <c r="H9754" i="2"/>
  <c r="H10455" i="2"/>
  <c r="H10454" i="2"/>
  <c r="H10453" i="2"/>
  <c r="H10281" i="2"/>
  <c r="H10280" i="2"/>
  <c r="H10279" i="2"/>
  <c r="H10107" i="2"/>
  <c r="H10106" i="2"/>
  <c r="H10105" i="2"/>
  <c r="H9636" i="2"/>
  <c r="H9635" i="2"/>
  <c r="H9634" i="2"/>
  <c r="H10452" i="2"/>
  <c r="H10451" i="2"/>
  <c r="H10450" i="2"/>
  <c r="H10278" i="2"/>
  <c r="H10277" i="2"/>
  <c r="H10276" i="2"/>
  <c r="H10104" i="2"/>
  <c r="H10103" i="2"/>
  <c r="H10102" i="2"/>
  <c r="H9633" i="2"/>
  <c r="H9632" i="2"/>
  <c r="H9631" i="2"/>
  <c r="H10449" i="2"/>
  <c r="H10448" i="2"/>
  <c r="H10447" i="2"/>
  <c r="H10275" i="2"/>
  <c r="H10274" i="2"/>
  <c r="H10273" i="2"/>
  <c r="H10101" i="2"/>
  <c r="H10100" i="2"/>
  <c r="H10099" i="2"/>
  <c r="H9630" i="2"/>
  <c r="H9629" i="2"/>
  <c r="H9628" i="2"/>
  <c r="H10446" i="2"/>
  <c r="H10445" i="2"/>
  <c r="H10444" i="2"/>
  <c r="H10272" i="2"/>
  <c r="H10271" i="2"/>
  <c r="H10270" i="2"/>
  <c r="H10098" i="2"/>
  <c r="H10097" i="2"/>
  <c r="H10096" i="2"/>
  <c r="H9627" i="2"/>
  <c r="H9626" i="2"/>
  <c r="H9625" i="2"/>
  <c r="H10443" i="2"/>
  <c r="H10442" i="2"/>
  <c r="H10441" i="2"/>
  <c r="H10269" i="2"/>
  <c r="H10268" i="2"/>
  <c r="H10267" i="2"/>
  <c r="H10095" i="2"/>
  <c r="H10094" i="2"/>
  <c r="H10093" i="2"/>
  <c r="H9624" i="2"/>
  <c r="H9623" i="2"/>
  <c r="H9622" i="2"/>
  <c r="H10788" i="2"/>
  <c r="H10787" i="2"/>
  <c r="H10786" i="2"/>
  <c r="H9951" i="2"/>
  <c r="H9950" i="2"/>
  <c r="H9949" i="2"/>
  <c r="H9852" i="2"/>
  <c r="H9851" i="2"/>
  <c r="H9850" i="2"/>
  <c r="H9753" i="2"/>
  <c r="H9752" i="2"/>
  <c r="H9751" i="2"/>
  <c r="H10440" i="2"/>
  <c r="H10439" i="2"/>
  <c r="H10438" i="2"/>
  <c r="H10266" i="2"/>
  <c r="H10265" i="2"/>
  <c r="H10264" i="2"/>
  <c r="H10092" i="2"/>
  <c r="H10091" i="2"/>
  <c r="H10090" i="2"/>
  <c r="H9621" i="2"/>
  <c r="H9620" i="2"/>
  <c r="H9619" i="2"/>
  <c r="H10437" i="2"/>
  <c r="H10436" i="2"/>
  <c r="H10435" i="2"/>
  <c r="H10263" i="2"/>
  <c r="H10262" i="2"/>
  <c r="H10261" i="2"/>
  <c r="H10089" i="2"/>
  <c r="H10088" i="2"/>
  <c r="H10087" i="2"/>
  <c r="H9618" i="2"/>
  <c r="H9617" i="2"/>
  <c r="H9616" i="2"/>
  <c r="H10785" i="2"/>
  <c r="H10784" i="2"/>
  <c r="H10783" i="2"/>
  <c r="H9948" i="2"/>
  <c r="H9947" i="2"/>
  <c r="H9946" i="2"/>
  <c r="H9849" i="2"/>
  <c r="H9848" i="2"/>
  <c r="H9847" i="2"/>
  <c r="H9750" i="2"/>
  <c r="H9749" i="2"/>
  <c r="H9748" i="2"/>
  <c r="H10434" i="2"/>
  <c r="H10433" i="2"/>
  <c r="H10432" i="2"/>
  <c r="H10260" i="2"/>
  <c r="H10259" i="2"/>
  <c r="H10258" i="2"/>
  <c r="H10086" i="2"/>
  <c r="H10085" i="2"/>
  <c r="H10084" i="2"/>
  <c r="H9615" i="2"/>
  <c r="H9614" i="2"/>
  <c r="H9613" i="2"/>
  <c r="H10686" i="2"/>
  <c r="H10685" i="2"/>
  <c r="H10684" i="2"/>
  <c r="H10632" i="2"/>
  <c r="H10631" i="2"/>
  <c r="H10630" i="2"/>
  <c r="H10578" i="2"/>
  <c r="H10577" i="2"/>
  <c r="H10576" i="2"/>
  <c r="H10524" i="2"/>
  <c r="H10523" i="2"/>
  <c r="H10522" i="2"/>
  <c r="H10782" i="2"/>
  <c r="H10781" i="2"/>
  <c r="H10780" i="2"/>
  <c r="H9945" i="2"/>
  <c r="H9944" i="2"/>
  <c r="H9943" i="2"/>
  <c r="H9846" i="2"/>
  <c r="H9845" i="2"/>
  <c r="H9844" i="2"/>
  <c r="H9747" i="2"/>
  <c r="H9746" i="2"/>
  <c r="H9745" i="2"/>
  <c r="H10431" i="2"/>
  <c r="H10430" i="2"/>
  <c r="H10429" i="2"/>
  <c r="H10257" i="2"/>
  <c r="H10256" i="2"/>
  <c r="H10255" i="2"/>
  <c r="H10083" i="2"/>
  <c r="H10082" i="2"/>
  <c r="H10081" i="2"/>
  <c r="H9612" i="2"/>
  <c r="H9611" i="2"/>
  <c r="H9610" i="2"/>
  <c r="H10428" i="2"/>
  <c r="H10427" i="2"/>
  <c r="H10426" i="2"/>
  <c r="H10254" i="2"/>
  <c r="H10253" i="2"/>
  <c r="H10252" i="2"/>
  <c r="H10080" i="2"/>
  <c r="H10079" i="2"/>
  <c r="H10078" i="2"/>
  <c r="H9609" i="2"/>
  <c r="H9608" i="2"/>
  <c r="H9607" i="2"/>
  <c r="H10779" i="2"/>
  <c r="H10778" i="2"/>
  <c r="H10777" i="2"/>
  <c r="H9942" i="2"/>
  <c r="H9941" i="2"/>
  <c r="H9940" i="2"/>
  <c r="H9843" i="2"/>
  <c r="H9842" i="2"/>
  <c r="H9841" i="2"/>
  <c r="H9744" i="2"/>
  <c r="H9743" i="2"/>
  <c r="H9742" i="2"/>
  <c r="H10776" i="2"/>
  <c r="H10775" i="2"/>
  <c r="H10774" i="2"/>
  <c r="H9939" i="2"/>
  <c r="H9938" i="2"/>
  <c r="H9937" i="2"/>
  <c r="H9840" i="2"/>
  <c r="H9839" i="2"/>
  <c r="H9838" i="2"/>
  <c r="H9741" i="2"/>
  <c r="H9740" i="2"/>
  <c r="H9739" i="2"/>
  <c r="H10425" i="2"/>
  <c r="H10424" i="2"/>
  <c r="H10423" i="2"/>
  <c r="H10251" i="2"/>
  <c r="H10250" i="2"/>
  <c r="H10249" i="2"/>
  <c r="H10077" i="2"/>
  <c r="H10076" i="2"/>
  <c r="H10075" i="2"/>
  <c r="H9606" i="2"/>
  <c r="H9605" i="2"/>
  <c r="H9604" i="2"/>
  <c r="H10773" i="2"/>
  <c r="H10772" i="2"/>
  <c r="H10771" i="2"/>
  <c r="H9936" i="2"/>
  <c r="H9935" i="2"/>
  <c r="H9934" i="2"/>
  <c r="H9837" i="2"/>
  <c r="H9836" i="2"/>
  <c r="H9835" i="2"/>
  <c r="H9738" i="2"/>
  <c r="H9737" i="2"/>
  <c r="H9736" i="2"/>
  <c r="H10770" i="2"/>
  <c r="H10769" i="2"/>
  <c r="H10768" i="2"/>
  <c r="H9933" i="2"/>
  <c r="H9932" i="2"/>
  <c r="H9931" i="2"/>
  <c r="H9834" i="2"/>
  <c r="H9833" i="2"/>
  <c r="H9832" i="2"/>
  <c r="H9735" i="2"/>
  <c r="H9734" i="2"/>
  <c r="H9733" i="2"/>
  <c r="H10422" i="2"/>
  <c r="H10421" i="2"/>
  <c r="H10420" i="2"/>
  <c r="H10248" i="2"/>
  <c r="H10247" i="2"/>
  <c r="H10246" i="2"/>
  <c r="H10074" i="2"/>
  <c r="H10073" i="2"/>
  <c r="H10072" i="2"/>
  <c r="H9603" i="2"/>
  <c r="H9602" i="2"/>
  <c r="H9601" i="2"/>
  <c r="H10767" i="2"/>
  <c r="H10766" i="2"/>
  <c r="H10765" i="2"/>
  <c r="H9930" i="2"/>
  <c r="H9929" i="2"/>
  <c r="H9928" i="2"/>
  <c r="H9831" i="2"/>
  <c r="H9830" i="2"/>
  <c r="H9829" i="2"/>
  <c r="H9732" i="2"/>
  <c r="H9731" i="2"/>
  <c r="H9730" i="2"/>
  <c r="H10419" i="2"/>
  <c r="H10418" i="2"/>
  <c r="H10417" i="2"/>
  <c r="H10245" i="2"/>
  <c r="H10244" i="2"/>
  <c r="H10243" i="2"/>
  <c r="H10071" i="2"/>
  <c r="H10070" i="2"/>
  <c r="H10069" i="2"/>
  <c r="H9600" i="2"/>
  <c r="H9599" i="2"/>
  <c r="H9598" i="2"/>
  <c r="H10683" i="2"/>
  <c r="H10682" i="2"/>
  <c r="H10681" i="2"/>
  <c r="H10629" i="2"/>
  <c r="H10628" i="2"/>
  <c r="H10627" i="2"/>
  <c r="H10575" i="2"/>
  <c r="H10574" i="2"/>
  <c r="H10573" i="2"/>
  <c r="H10521" i="2"/>
  <c r="H10520" i="2"/>
  <c r="H10519" i="2"/>
  <c r="H10680" i="2"/>
  <c r="H10679" i="2"/>
  <c r="H10678" i="2"/>
  <c r="H10626" i="2"/>
  <c r="H10625" i="2"/>
  <c r="H10624" i="2"/>
  <c r="H10572" i="2"/>
  <c r="H10571" i="2"/>
  <c r="H10570" i="2"/>
  <c r="H10518" i="2"/>
  <c r="H10517" i="2"/>
  <c r="H10516" i="2"/>
  <c r="H10416" i="2"/>
  <c r="H10415" i="2"/>
  <c r="H10414" i="2"/>
  <c r="H10242" i="2"/>
  <c r="H10241" i="2"/>
  <c r="H10240" i="2"/>
  <c r="H10068" i="2"/>
  <c r="H10067" i="2"/>
  <c r="H10066" i="2"/>
  <c r="H9597" i="2"/>
  <c r="H9596" i="2"/>
  <c r="H9595" i="2"/>
  <c r="H10413" i="2"/>
  <c r="H10412" i="2"/>
  <c r="H10411" i="2"/>
  <c r="H10239" i="2"/>
  <c r="H10238" i="2"/>
  <c r="H10237" i="2"/>
  <c r="H10065" i="2"/>
  <c r="H10064" i="2"/>
  <c r="H10063" i="2"/>
  <c r="H9594" i="2"/>
  <c r="H9593" i="2"/>
  <c r="H9592" i="2"/>
  <c r="H10410" i="2"/>
  <c r="H10409" i="2"/>
  <c r="H10408" i="2"/>
  <c r="H10236" i="2"/>
  <c r="H10235" i="2"/>
  <c r="H10234" i="2"/>
  <c r="H10062" i="2"/>
  <c r="H10061" i="2"/>
  <c r="H10060" i="2"/>
  <c r="H9591" i="2"/>
  <c r="H9590" i="2"/>
  <c r="H9589" i="2"/>
  <c r="H10764" i="2"/>
  <c r="H10763" i="2"/>
  <c r="H10762" i="2"/>
  <c r="H9927" i="2"/>
  <c r="H9926" i="2"/>
  <c r="H9925" i="2"/>
  <c r="H9828" i="2"/>
  <c r="H9827" i="2"/>
  <c r="H9826" i="2"/>
  <c r="H9729" i="2"/>
  <c r="H9728" i="2"/>
  <c r="H9727" i="2"/>
  <c r="H10761" i="2"/>
  <c r="H10760" i="2"/>
  <c r="H10759" i="2"/>
  <c r="H9924" i="2"/>
  <c r="H9923" i="2"/>
  <c r="H9922" i="2"/>
  <c r="H9825" i="2"/>
  <c r="H9824" i="2"/>
  <c r="H9823" i="2"/>
  <c r="H9726" i="2"/>
  <c r="H9725" i="2"/>
  <c r="H9724" i="2"/>
  <c r="H10407" i="2"/>
  <c r="H10406" i="2"/>
  <c r="H10405" i="2"/>
  <c r="H10233" i="2"/>
  <c r="H10232" i="2"/>
  <c r="H10231" i="2"/>
  <c r="H10059" i="2"/>
  <c r="H10058" i="2"/>
  <c r="H10057" i="2"/>
  <c r="H9588" i="2"/>
  <c r="H9587" i="2"/>
  <c r="H9586" i="2"/>
  <c r="H10677" i="2"/>
  <c r="H10676" i="2"/>
  <c r="H10675" i="2"/>
  <c r="H10623" i="2"/>
  <c r="H10622" i="2"/>
  <c r="H10621" i="2"/>
  <c r="H10569" i="2"/>
  <c r="H10568" i="2"/>
  <c r="H10567" i="2"/>
  <c r="H10515" i="2"/>
  <c r="H10514" i="2"/>
  <c r="H10513" i="2"/>
  <c r="H10758" i="2"/>
  <c r="H10757" i="2"/>
  <c r="H10756" i="2"/>
  <c r="H9921" i="2"/>
  <c r="H9920" i="2"/>
  <c r="H9919" i="2"/>
  <c r="H9822" i="2"/>
  <c r="H9821" i="2"/>
  <c r="H9820" i="2"/>
  <c r="H9723" i="2"/>
  <c r="H9722" i="2"/>
  <c r="H9721" i="2"/>
  <c r="H10404" i="2"/>
  <c r="H10403" i="2"/>
  <c r="H10402" i="2"/>
  <c r="H10230" i="2"/>
  <c r="H10229" i="2"/>
  <c r="H10228" i="2"/>
  <c r="H10056" i="2"/>
  <c r="H10055" i="2"/>
  <c r="H10054" i="2"/>
  <c r="H9585" i="2"/>
  <c r="H9584" i="2"/>
  <c r="H9583" i="2"/>
  <c r="H10755" i="2"/>
  <c r="H10754" i="2"/>
  <c r="H10753" i="2"/>
  <c r="H9918" i="2"/>
  <c r="H9917" i="2"/>
  <c r="H9916" i="2"/>
  <c r="H9580" i="2"/>
  <c r="H9581" i="2"/>
  <c r="H9582" i="2"/>
  <c r="H10051" i="2"/>
  <c r="H10052" i="2"/>
  <c r="H10053" i="2"/>
  <c r="H10225" i="2"/>
  <c r="H10226" i="2"/>
  <c r="H10227" i="2"/>
  <c r="H10399" i="2"/>
  <c r="H10400" i="2"/>
  <c r="H10401" i="2"/>
  <c r="H9718" i="2"/>
  <c r="H9719" i="2"/>
  <c r="H9720" i="2"/>
  <c r="H9817" i="2"/>
  <c r="H9818" i="2"/>
  <c r="H9819" i="2"/>
  <c r="H9913" i="2"/>
  <c r="H9914" i="2"/>
  <c r="H9915" i="2"/>
  <c r="H10750" i="2"/>
  <c r="H10751" i="2"/>
  <c r="H10752" i="2"/>
  <c r="H9577" i="2"/>
  <c r="H9578" i="2"/>
  <c r="H9579" i="2"/>
  <c r="H10048" i="2"/>
  <c r="H10049" i="2"/>
  <c r="H10050" i="2"/>
  <c r="H10222" i="2"/>
  <c r="H10223" i="2"/>
  <c r="H10224" i="2"/>
  <c r="H10396" i="2"/>
  <c r="H10397" i="2"/>
  <c r="H10398" i="2"/>
  <c r="H9816" i="2"/>
  <c r="H9815" i="2"/>
  <c r="H9814" i="2"/>
  <c r="H9717" i="2"/>
  <c r="H9716" i="2"/>
  <c r="H9715" i="2"/>
  <c r="H10395" i="2"/>
  <c r="H10394" i="2"/>
  <c r="H10393" i="2"/>
  <c r="H10221" i="2"/>
  <c r="H10220" i="2"/>
  <c r="H10219" i="2"/>
  <c r="H10047" i="2"/>
  <c r="H10046" i="2"/>
  <c r="H10045" i="2"/>
  <c r="H9576" i="2"/>
  <c r="H9575" i="2"/>
  <c r="H9574" i="2"/>
  <c r="H10392" i="2"/>
  <c r="H10391" i="2"/>
  <c r="H10390" i="2"/>
  <c r="H10218" i="2"/>
  <c r="H10217" i="2"/>
  <c r="H10216" i="2"/>
  <c r="H10044" i="2"/>
  <c r="H10043" i="2"/>
  <c r="H10042" i="2"/>
  <c r="H9573" i="2"/>
  <c r="H9572" i="2"/>
  <c r="H9571" i="2"/>
  <c r="H10749" i="2"/>
  <c r="H10748" i="2"/>
  <c r="H10747" i="2"/>
  <c r="H9912" i="2"/>
  <c r="H9911" i="2"/>
  <c r="H9910" i="2"/>
  <c r="H9813" i="2"/>
  <c r="H9812" i="2"/>
  <c r="H9811" i="2"/>
  <c r="H9714" i="2"/>
  <c r="H9713" i="2"/>
  <c r="H9712" i="2"/>
  <c r="H10746" i="2"/>
  <c r="H10745" i="2"/>
  <c r="H10744" i="2"/>
  <c r="H9909" i="2"/>
  <c r="H9908" i="2"/>
  <c r="H9907" i="2"/>
  <c r="H9810" i="2"/>
  <c r="H9809" i="2"/>
  <c r="H9808" i="2"/>
  <c r="H9711" i="2"/>
  <c r="H9710" i="2"/>
  <c r="H9709" i="2"/>
  <c r="H10389" i="2"/>
  <c r="H10388" i="2"/>
  <c r="H10387" i="2"/>
  <c r="H10215" i="2"/>
  <c r="H10214" i="2"/>
  <c r="H10213" i="2"/>
  <c r="H10041" i="2"/>
  <c r="H10040" i="2"/>
  <c r="H10039" i="2"/>
  <c r="H9570" i="2"/>
  <c r="H9569" i="2"/>
  <c r="H9568" i="2"/>
  <c r="H10386" i="2"/>
  <c r="H10385" i="2"/>
  <c r="H10384" i="2"/>
  <c r="H10212" i="2"/>
  <c r="H10211" i="2"/>
  <c r="H10210" i="2"/>
  <c r="H10038" i="2"/>
  <c r="H10037" i="2"/>
  <c r="H10036" i="2"/>
  <c r="H9567" i="2"/>
  <c r="H9566" i="2"/>
  <c r="H9565" i="2"/>
  <c r="H10383" i="2"/>
  <c r="H10382" i="2"/>
  <c r="H10381" i="2"/>
  <c r="H10209" i="2"/>
  <c r="H10208" i="2"/>
  <c r="H10207" i="2"/>
  <c r="H10035" i="2"/>
  <c r="H10034" i="2"/>
  <c r="H10033" i="2"/>
  <c r="H9564" i="2"/>
  <c r="H9563" i="2"/>
  <c r="H9562" i="2"/>
  <c r="H10380" i="2"/>
  <c r="H10379" i="2"/>
  <c r="H10378" i="2"/>
  <c r="H10206" i="2"/>
  <c r="H10205" i="2"/>
  <c r="H10204" i="2"/>
  <c r="H10032" i="2"/>
  <c r="H10031" i="2"/>
  <c r="H10030" i="2"/>
  <c r="H9561" i="2"/>
  <c r="H9560" i="2"/>
  <c r="H9559" i="2"/>
  <c r="H10674" i="2"/>
  <c r="H10673" i="2"/>
  <c r="H10672" i="2"/>
  <c r="H10620" i="2"/>
  <c r="H10619" i="2"/>
  <c r="H10618" i="2"/>
  <c r="H10566" i="2"/>
  <c r="H10565" i="2"/>
  <c r="H10564" i="2"/>
  <c r="H10512" i="2"/>
  <c r="H10511" i="2"/>
  <c r="H10510" i="2"/>
  <c r="H10671" i="2"/>
  <c r="H10670" i="2"/>
  <c r="H10669" i="2"/>
  <c r="H10617" i="2"/>
  <c r="H10616" i="2"/>
  <c r="H10615" i="2"/>
  <c r="H10563" i="2"/>
  <c r="H10562" i="2"/>
  <c r="H10561" i="2"/>
  <c r="H10509" i="2"/>
  <c r="H10508" i="2"/>
  <c r="H10507" i="2"/>
  <c r="H10743" i="2"/>
  <c r="H10742" i="2"/>
  <c r="H10741" i="2"/>
  <c r="H9906" i="2"/>
  <c r="H9905" i="2"/>
  <c r="H9904" i="2"/>
  <c r="H9807" i="2"/>
  <c r="H9806" i="2"/>
  <c r="H9805" i="2"/>
  <c r="H9708" i="2"/>
  <c r="H9707" i="2"/>
  <c r="H9706" i="2"/>
  <c r="H10377" i="2"/>
  <c r="H10376" i="2"/>
  <c r="H10375" i="2"/>
  <c r="H10203" i="2"/>
  <c r="H10202" i="2"/>
  <c r="H10201" i="2"/>
  <c r="H10029" i="2"/>
  <c r="H10028" i="2"/>
  <c r="H10027" i="2"/>
  <c r="H9558" i="2"/>
  <c r="H9557" i="2"/>
  <c r="H9556" i="2"/>
  <c r="H10374" i="2"/>
  <c r="H10373" i="2"/>
  <c r="H10372" i="2"/>
  <c r="H10200" i="2"/>
  <c r="H10199" i="2"/>
  <c r="H10198" i="2"/>
  <c r="H10026" i="2"/>
  <c r="H10025" i="2"/>
  <c r="H10024" i="2"/>
  <c r="H9555" i="2"/>
  <c r="H9554" i="2"/>
  <c r="H9553" i="2"/>
  <c r="H10371" i="2"/>
  <c r="H10370" i="2"/>
  <c r="H10369" i="2"/>
  <c r="H10197" i="2"/>
  <c r="H10196" i="2"/>
  <c r="H10195" i="2"/>
  <c r="H10023" i="2"/>
  <c r="H10022" i="2"/>
  <c r="H10021" i="2"/>
  <c r="H9552" i="2"/>
  <c r="H9551" i="2"/>
  <c r="H9550" i="2"/>
  <c r="H10368" i="2"/>
  <c r="H10367" i="2"/>
  <c r="H10366" i="2"/>
  <c r="H10194" i="2"/>
  <c r="H10193" i="2"/>
  <c r="H10192" i="2"/>
  <c r="H10020" i="2"/>
  <c r="H10019" i="2"/>
  <c r="H10018" i="2"/>
  <c r="H9549" i="2"/>
  <c r="H9548" i="2"/>
  <c r="H9547" i="2"/>
  <c r="H10740" i="2"/>
  <c r="H10739" i="2"/>
  <c r="H10738" i="2"/>
  <c r="H9903" i="2"/>
  <c r="H9902" i="2"/>
  <c r="H9901" i="2"/>
  <c r="H9804" i="2"/>
  <c r="H9803" i="2"/>
  <c r="H9802" i="2"/>
  <c r="H9705" i="2"/>
  <c r="H9704" i="2"/>
  <c r="H9703" i="2"/>
  <c r="H10365" i="2"/>
  <c r="H10364" i="2"/>
  <c r="H10363" i="2"/>
  <c r="H10191" i="2"/>
  <c r="H10190" i="2"/>
  <c r="H10189" i="2"/>
  <c r="H10017" i="2"/>
  <c r="H10016" i="2"/>
  <c r="H10015" i="2"/>
  <c r="H9546" i="2"/>
  <c r="H9545" i="2"/>
  <c r="H9544" i="2"/>
  <c r="H10362" i="2"/>
  <c r="H10361" i="2"/>
  <c r="H10360" i="2"/>
  <c r="H10188" i="2"/>
  <c r="H10187" i="2"/>
  <c r="H10186" i="2"/>
  <c r="H10014" i="2"/>
  <c r="H10013" i="2"/>
  <c r="H10012" i="2"/>
  <c r="H9543" i="2"/>
  <c r="H9542" i="2"/>
  <c r="H9541" i="2"/>
  <c r="H10359" i="2"/>
  <c r="H10358" i="2"/>
  <c r="H10357" i="2"/>
  <c r="H10185" i="2"/>
  <c r="H10184" i="2"/>
  <c r="H10183" i="2"/>
  <c r="H10011" i="2"/>
  <c r="H10010" i="2"/>
  <c r="H10009" i="2"/>
  <c r="H9540" i="2"/>
  <c r="H9539" i="2"/>
  <c r="H9538" i="2"/>
  <c r="H10737" i="2"/>
  <c r="H10736" i="2"/>
  <c r="H10735" i="2"/>
  <c r="H9900" i="2"/>
  <c r="H9899" i="2"/>
  <c r="H9898" i="2"/>
  <c r="H9801" i="2"/>
  <c r="H9800" i="2"/>
  <c r="H9799" i="2"/>
  <c r="H9702" i="2"/>
  <c r="H9701" i="2"/>
  <c r="H9700" i="2"/>
  <c r="H10734" i="2"/>
  <c r="H10733" i="2"/>
  <c r="H10732" i="2"/>
  <c r="H9897" i="2"/>
  <c r="H9896" i="2"/>
  <c r="H9895" i="2"/>
  <c r="H9798" i="2"/>
  <c r="H9797" i="2"/>
  <c r="H9796" i="2"/>
  <c r="H9699" i="2"/>
  <c r="H9698" i="2"/>
  <c r="H9697" i="2"/>
  <c r="H10731" i="2"/>
  <c r="H10730" i="2"/>
  <c r="H10729" i="2"/>
  <c r="H9894" i="2"/>
  <c r="H9893" i="2"/>
  <c r="H9892" i="2"/>
  <c r="H9795" i="2"/>
  <c r="H9794" i="2"/>
  <c r="H9793" i="2"/>
  <c r="H9696" i="2"/>
  <c r="H9695" i="2"/>
  <c r="H9694" i="2"/>
  <c r="H10728" i="2"/>
  <c r="H10727" i="2"/>
  <c r="H10726" i="2"/>
  <c r="H9891" i="2"/>
  <c r="H9890" i="2"/>
  <c r="H9889" i="2"/>
  <c r="H9792" i="2"/>
  <c r="H9791" i="2"/>
  <c r="H9790" i="2"/>
  <c r="H9693" i="2"/>
  <c r="H9692" i="2"/>
  <c r="H9691" i="2"/>
  <c r="H10725" i="2"/>
  <c r="H10724" i="2"/>
  <c r="H10723" i="2"/>
  <c r="H9888" i="2"/>
  <c r="H9887" i="2"/>
  <c r="H9886" i="2"/>
  <c r="H9789" i="2"/>
  <c r="H9788" i="2"/>
  <c r="H9787" i="2"/>
  <c r="H9690" i="2"/>
  <c r="H9689" i="2"/>
  <c r="H9688" i="2"/>
  <c r="H10356" i="2"/>
  <c r="H10355" i="2"/>
  <c r="H10354" i="2"/>
  <c r="H10182" i="2"/>
  <c r="H10181" i="2"/>
  <c r="H10180" i="2"/>
  <c r="H10008" i="2"/>
  <c r="H10007" i="2"/>
  <c r="H10006" i="2"/>
  <c r="H9537" i="2"/>
  <c r="H9536" i="2"/>
  <c r="H9535" i="2"/>
  <c r="H10668" i="2"/>
  <c r="H10667" i="2"/>
  <c r="H10666" i="2"/>
  <c r="H10614" i="2"/>
  <c r="H10613" i="2"/>
  <c r="H10612" i="2"/>
  <c r="H10560" i="2"/>
  <c r="H10559" i="2"/>
  <c r="H10558" i="2"/>
  <c r="H10506" i="2"/>
  <c r="H10505" i="2"/>
  <c r="H10504" i="2"/>
  <c r="H10665" i="2"/>
  <c r="H10664" i="2"/>
  <c r="H10663" i="2"/>
  <c r="H10611" i="2"/>
  <c r="H10610" i="2"/>
  <c r="H10609" i="2"/>
  <c r="H10557" i="2"/>
  <c r="H10556" i="2"/>
  <c r="H10555" i="2"/>
  <c r="H10503" i="2"/>
  <c r="H10502" i="2"/>
  <c r="H10501" i="2"/>
  <c r="H10662" i="2"/>
  <c r="H10661" i="2"/>
  <c r="H10660" i="2"/>
  <c r="H10608" i="2"/>
  <c r="H10607" i="2"/>
  <c r="H10606" i="2"/>
  <c r="H10554" i="2"/>
  <c r="H10553" i="2"/>
  <c r="H10552" i="2"/>
  <c r="H10500" i="2"/>
  <c r="H10499" i="2"/>
  <c r="H10498" i="2"/>
  <c r="H10659" i="2"/>
  <c r="H10658" i="2"/>
  <c r="H10657" i="2"/>
  <c r="H10605" i="2"/>
  <c r="H10604" i="2"/>
  <c r="H10603" i="2"/>
  <c r="H10551" i="2"/>
  <c r="H10550" i="2"/>
  <c r="H10549" i="2"/>
  <c r="H10497" i="2"/>
  <c r="H10496" i="2"/>
  <c r="H10495" i="2"/>
  <c r="H10656" i="2"/>
  <c r="H10655" i="2"/>
  <c r="H10654" i="2"/>
  <c r="H10602" i="2"/>
  <c r="H10601" i="2"/>
  <c r="H10600" i="2"/>
  <c r="H10548" i="2"/>
  <c r="H10547" i="2"/>
  <c r="H10546" i="2"/>
  <c r="H10494" i="2"/>
  <c r="H10493" i="2"/>
  <c r="H10492" i="2"/>
  <c r="H10353" i="2"/>
  <c r="H10352" i="2"/>
  <c r="H10351" i="2"/>
  <c r="H10179" i="2"/>
  <c r="H10178" i="2"/>
  <c r="H10177" i="2"/>
  <c r="H10005" i="2"/>
  <c r="H10004" i="2"/>
  <c r="H10003" i="2"/>
  <c r="H9534" i="2"/>
  <c r="H9533" i="2"/>
  <c r="H9532" i="2"/>
  <c r="H10722" i="2"/>
  <c r="H10721" i="2"/>
  <c r="H10720" i="2"/>
  <c r="H9885" i="2"/>
  <c r="H9884" i="2"/>
  <c r="H9883" i="2"/>
  <c r="H9786" i="2"/>
  <c r="H9785" i="2"/>
  <c r="H9784" i="2"/>
  <c r="H9687" i="2"/>
  <c r="H9686" i="2"/>
  <c r="H9685" i="2"/>
  <c r="H10350" i="2"/>
  <c r="H10349" i="2"/>
  <c r="H10348" i="2"/>
  <c r="H10176" i="2"/>
  <c r="H10175" i="2"/>
  <c r="H10174" i="2"/>
  <c r="H10002" i="2"/>
  <c r="H10001" i="2"/>
  <c r="H10000" i="2"/>
  <c r="H9531" i="2"/>
  <c r="H9530" i="2"/>
  <c r="H9529" i="2"/>
  <c r="H10347" i="2"/>
  <c r="H10346" i="2"/>
  <c r="H10345" i="2"/>
  <c r="H10173" i="2"/>
  <c r="H10172" i="2"/>
  <c r="H10171" i="2"/>
  <c r="H9999" i="2"/>
  <c r="H9998" i="2"/>
  <c r="H9997" i="2"/>
  <c r="H9528" i="2"/>
  <c r="H9527" i="2"/>
  <c r="H9526" i="2"/>
  <c r="H10344" i="2"/>
  <c r="H10343" i="2"/>
  <c r="H10342" i="2"/>
  <c r="H10170" i="2"/>
  <c r="H10169" i="2"/>
  <c r="H10168" i="2"/>
  <c r="H9996" i="2"/>
  <c r="H9995" i="2"/>
  <c r="H9994" i="2"/>
  <c r="H9525" i="2"/>
  <c r="H9524" i="2"/>
  <c r="H9523" i="2"/>
  <c r="H10341" i="2"/>
  <c r="H10340" i="2"/>
  <c r="H10339" i="2"/>
  <c r="H10167" i="2"/>
  <c r="H10166" i="2"/>
  <c r="H10165" i="2"/>
  <c r="H9993" i="2"/>
  <c r="H9992" i="2"/>
  <c r="H9991" i="2"/>
  <c r="H9522" i="2"/>
  <c r="H9521" i="2"/>
  <c r="H9520" i="2"/>
  <c r="H10719" i="2"/>
  <c r="H10718" i="2"/>
  <c r="H10717" i="2"/>
  <c r="H9882" i="2"/>
  <c r="H9881" i="2"/>
  <c r="H9880" i="2"/>
  <c r="H9783" i="2"/>
  <c r="H9782" i="2"/>
  <c r="H9781" i="2"/>
  <c r="H9684" i="2"/>
  <c r="H9683" i="2"/>
  <c r="H9682" i="2"/>
  <c r="H10716" i="2"/>
  <c r="H10715" i="2"/>
  <c r="H10714" i="2"/>
  <c r="H9879" i="2"/>
  <c r="H9878" i="2"/>
  <c r="H9877" i="2"/>
  <c r="H9780" i="2"/>
  <c r="H9779" i="2"/>
  <c r="H9778" i="2"/>
  <c r="H9681" i="2"/>
  <c r="H9680" i="2"/>
  <c r="H9679" i="2"/>
  <c r="H10338" i="2"/>
  <c r="H10337" i="2"/>
  <c r="H10336" i="2"/>
  <c r="H10164" i="2"/>
  <c r="H10163" i="2"/>
  <c r="H10162" i="2"/>
  <c r="H9990" i="2"/>
  <c r="H9989" i="2"/>
  <c r="H9988" i="2"/>
  <c r="H9519" i="2"/>
  <c r="H9518" i="2"/>
  <c r="H9517" i="2"/>
  <c r="H10713" i="2"/>
  <c r="H10712" i="2"/>
  <c r="H10711" i="2"/>
  <c r="H9876" i="2"/>
  <c r="H9875" i="2"/>
  <c r="H9874" i="2"/>
  <c r="H9777" i="2"/>
  <c r="H9776" i="2"/>
  <c r="H9775" i="2"/>
  <c r="H9678" i="2"/>
  <c r="H9677" i="2"/>
  <c r="H9676" i="2"/>
  <c r="H10653" i="2"/>
  <c r="H10652" i="2"/>
  <c r="H10651" i="2"/>
  <c r="H10599" i="2"/>
  <c r="H10598" i="2"/>
  <c r="H10597" i="2"/>
  <c r="H10545" i="2"/>
  <c r="H10544" i="2"/>
  <c r="H10543" i="2"/>
  <c r="H10491" i="2"/>
  <c r="H10490" i="2"/>
  <c r="H10489" i="2"/>
  <c r="H10710" i="2"/>
  <c r="H10709" i="2"/>
  <c r="H10708" i="2"/>
  <c r="H9873" i="2"/>
  <c r="H9872" i="2"/>
  <c r="H9871" i="2"/>
  <c r="H9774" i="2"/>
  <c r="H9773" i="2"/>
  <c r="H9772" i="2"/>
  <c r="H9675" i="2"/>
  <c r="H9674" i="2"/>
  <c r="H9673" i="2"/>
  <c r="H10335" i="2"/>
  <c r="H10334" i="2"/>
  <c r="H10333" i="2"/>
  <c r="H10161" i="2"/>
  <c r="H10160" i="2"/>
  <c r="H10159" i="2"/>
  <c r="H9987" i="2"/>
  <c r="H9986" i="2"/>
  <c r="H9985" i="2"/>
  <c r="H9516" i="2"/>
  <c r="H9515" i="2"/>
  <c r="H9514" i="2"/>
  <c r="H10707" i="2"/>
  <c r="H10706" i="2"/>
  <c r="H10705" i="2"/>
  <c r="H9870" i="2"/>
  <c r="H9869" i="2"/>
  <c r="H9868" i="2"/>
  <c r="H9771" i="2"/>
  <c r="H9770" i="2"/>
  <c r="H9769" i="2"/>
  <c r="H9672" i="2"/>
  <c r="H9671" i="2"/>
  <c r="H9670" i="2"/>
  <c r="H10332" i="2"/>
  <c r="H10331" i="2"/>
  <c r="H10330" i="2"/>
  <c r="H10158" i="2"/>
  <c r="H10157" i="2"/>
  <c r="H10156" i="2"/>
  <c r="H9984" i="2"/>
  <c r="H9983" i="2"/>
  <c r="H9982" i="2"/>
  <c r="H9513" i="2"/>
  <c r="H9512" i="2"/>
  <c r="H9511" i="2"/>
  <c r="H10329" i="2"/>
  <c r="H10328" i="2"/>
  <c r="H10327" i="2"/>
  <c r="H10155" i="2"/>
  <c r="H10154" i="2"/>
  <c r="H10153" i="2"/>
  <c r="H9981" i="2"/>
  <c r="H9980" i="2"/>
  <c r="H9979" i="2"/>
  <c r="H9510" i="2"/>
  <c r="H9509" i="2"/>
  <c r="H9508" i="2"/>
  <c r="H10704" i="2"/>
  <c r="H10703" i="2"/>
  <c r="H10702" i="2"/>
  <c r="H9867" i="2"/>
  <c r="H9866" i="2"/>
  <c r="H9865" i="2"/>
  <c r="H9768" i="2"/>
  <c r="H9767" i="2"/>
  <c r="H9766" i="2"/>
  <c r="H9669" i="2"/>
  <c r="H9668" i="2"/>
  <c r="H9667" i="2"/>
  <c r="H10326" i="2"/>
  <c r="H10325" i="2"/>
  <c r="H10324" i="2"/>
  <c r="H10152" i="2"/>
  <c r="H10151" i="2"/>
  <c r="H10150" i="2"/>
  <c r="H9978" i="2"/>
  <c r="H9977" i="2"/>
  <c r="H9976" i="2"/>
  <c r="H9507" i="2"/>
  <c r="H9506" i="2"/>
  <c r="H9505" i="2"/>
  <c r="H10323" i="2"/>
  <c r="H10322" i="2"/>
  <c r="H10321" i="2"/>
  <c r="H10149" i="2"/>
  <c r="H10148" i="2"/>
  <c r="H10147" i="2"/>
  <c r="H9975" i="2"/>
  <c r="H9974" i="2"/>
  <c r="H9973" i="2"/>
  <c r="H9504" i="2"/>
  <c r="H9503" i="2"/>
  <c r="H9502" i="2"/>
  <c r="H10320" i="2"/>
  <c r="H10319" i="2"/>
  <c r="H10318" i="2"/>
  <c r="H10146" i="2"/>
  <c r="H10145" i="2"/>
  <c r="H10144" i="2"/>
  <c r="H9972" i="2"/>
  <c r="H9971" i="2"/>
  <c r="H9970" i="2"/>
  <c r="H9501" i="2"/>
  <c r="H9500" i="2"/>
  <c r="H9499" i="2"/>
  <c r="H10317" i="2"/>
  <c r="H10316" i="2"/>
  <c r="H10315" i="2"/>
  <c r="H10143" i="2"/>
  <c r="H10142" i="2"/>
  <c r="H10141" i="2"/>
  <c r="H9969" i="2"/>
  <c r="H9968" i="2"/>
  <c r="H9967" i="2"/>
  <c r="H9498" i="2"/>
  <c r="H9497" i="2"/>
  <c r="H9496" i="2"/>
  <c r="H10650" i="2"/>
  <c r="H10649" i="2"/>
  <c r="H10648" i="2"/>
  <c r="H10596" i="2"/>
  <c r="H10595" i="2"/>
  <c r="H10594" i="2"/>
  <c r="H10542" i="2"/>
  <c r="H10541" i="2"/>
  <c r="H10540" i="2"/>
  <c r="H10488" i="2"/>
  <c r="H10487" i="2"/>
  <c r="H10486" i="2"/>
  <c r="H10314" i="2"/>
  <c r="H10313" i="2"/>
  <c r="H10312" i="2"/>
  <c r="H10140" i="2"/>
  <c r="H10139" i="2"/>
  <c r="H10138" i="2"/>
  <c r="H9966" i="2"/>
  <c r="H9965" i="2"/>
  <c r="H9964" i="2"/>
  <c r="H9495" i="2"/>
  <c r="H9494" i="2"/>
  <c r="H9493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7447" i="2"/>
  <c r="H8708" i="2"/>
  <c r="H8709" i="2"/>
  <c r="H8710" i="2"/>
  <c r="H8711" i="2"/>
  <c r="H8712" i="2"/>
  <c r="H8713" i="2"/>
  <c r="H8714" i="2"/>
  <c r="H8715" i="2"/>
  <c r="H8716" i="2"/>
  <c r="H8717" i="2"/>
  <c r="H8751" i="2"/>
  <c r="H8752" i="2"/>
  <c r="H8753" i="2"/>
  <c r="H8754" i="2"/>
  <c r="H8755" i="2"/>
  <c r="H8756" i="2"/>
  <c r="H8757" i="2"/>
  <c r="H8758" i="2"/>
  <c r="H8759" i="2"/>
  <c r="H8760" i="2"/>
  <c r="H8761" i="2"/>
  <c r="H8795" i="2"/>
  <c r="H8796" i="2"/>
  <c r="H8797" i="2"/>
  <c r="H8798" i="2"/>
  <c r="H8799" i="2"/>
  <c r="H8800" i="2"/>
  <c r="H8801" i="2"/>
  <c r="H8802" i="2"/>
  <c r="H8803" i="2"/>
  <c r="H8804" i="2"/>
  <c r="H8805" i="2"/>
  <c r="H8839" i="2"/>
  <c r="H8840" i="2"/>
  <c r="H8841" i="2"/>
  <c r="H8842" i="2"/>
  <c r="H8843" i="2"/>
  <c r="H8844" i="2"/>
  <c r="H8845" i="2"/>
  <c r="H8846" i="2"/>
  <c r="H8847" i="2"/>
  <c r="H8848" i="2"/>
  <c r="H8849" i="2"/>
  <c r="H8883" i="2"/>
  <c r="H8884" i="2"/>
  <c r="H8885" i="2"/>
  <c r="H8886" i="2"/>
  <c r="H8887" i="2"/>
  <c r="H8888" i="2"/>
  <c r="H8889" i="2"/>
  <c r="H8890" i="2"/>
  <c r="H8891" i="2"/>
  <c r="H8892" i="2"/>
  <c r="H8893" i="2"/>
  <c r="H8927" i="2"/>
  <c r="H8928" i="2"/>
  <c r="H8929" i="2"/>
  <c r="H8930" i="2"/>
  <c r="H8931" i="2"/>
  <c r="H8932" i="2"/>
  <c r="H8933" i="2"/>
  <c r="H8934" i="2"/>
  <c r="H8935" i="2"/>
  <c r="H8936" i="2"/>
  <c r="H8937" i="2"/>
  <c r="H8718" i="2"/>
  <c r="H8719" i="2"/>
  <c r="H8720" i="2"/>
  <c r="H8721" i="2"/>
  <c r="H8722" i="2"/>
  <c r="H8723" i="2"/>
  <c r="H8724" i="2"/>
  <c r="H8725" i="2"/>
  <c r="H8726" i="2"/>
  <c r="H8727" i="2"/>
  <c r="H8728" i="2"/>
  <c r="H8762" i="2"/>
  <c r="H8763" i="2"/>
  <c r="H8764" i="2"/>
  <c r="H8765" i="2"/>
  <c r="H8766" i="2"/>
  <c r="H8767" i="2"/>
  <c r="H8768" i="2"/>
  <c r="H8769" i="2"/>
  <c r="H8770" i="2"/>
  <c r="H8771" i="2"/>
  <c r="H8772" i="2"/>
  <c r="H8806" i="2"/>
  <c r="H8807" i="2"/>
  <c r="H8808" i="2"/>
  <c r="H8809" i="2"/>
  <c r="H8810" i="2"/>
  <c r="H8811" i="2"/>
  <c r="H8812" i="2"/>
  <c r="H8813" i="2"/>
  <c r="H8814" i="2"/>
  <c r="H8815" i="2"/>
  <c r="H8816" i="2"/>
  <c r="H8850" i="2"/>
  <c r="H8851" i="2"/>
  <c r="H8852" i="2"/>
  <c r="H8853" i="2"/>
  <c r="H8854" i="2"/>
  <c r="H8855" i="2"/>
  <c r="H8856" i="2"/>
  <c r="H8857" i="2"/>
  <c r="H8858" i="2"/>
  <c r="H8859" i="2"/>
  <c r="H8860" i="2"/>
  <c r="H8894" i="2"/>
  <c r="H8895" i="2"/>
  <c r="H8896" i="2"/>
  <c r="H8897" i="2"/>
  <c r="H8898" i="2"/>
  <c r="H8899" i="2"/>
  <c r="H8900" i="2"/>
  <c r="H8901" i="2"/>
  <c r="H8902" i="2"/>
  <c r="H8903" i="2"/>
  <c r="H8904" i="2"/>
  <c r="H8938" i="2"/>
  <c r="H8939" i="2"/>
  <c r="H8940" i="2"/>
  <c r="H8941" i="2"/>
  <c r="H8942" i="2"/>
  <c r="H8943" i="2"/>
  <c r="H8944" i="2"/>
  <c r="H8945" i="2"/>
  <c r="H8946" i="2"/>
  <c r="H8947" i="2"/>
  <c r="H8948" i="2"/>
  <c r="H8729" i="2"/>
  <c r="H8730" i="2"/>
  <c r="H8731" i="2"/>
  <c r="H8732" i="2"/>
  <c r="H8733" i="2"/>
  <c r="H8734" i="2"/>
  <c r="H8735" i="2"/>
  <c r="H8736" i="2"/>
  <c r="H8737" i="2"/>
  <c r="H8738" i="2"/>
  <c r="H8739" i="2"/>
  <c r="H8773" i="2"/>
  <c r="H8774" i="2"/>
  <c r="H8775" i="2"/>
  <c r="H8776" i="2"/>
  <c r="H8777" i="2"/>
  <c r="H8778" i="2"/>
  <c r="H8779" i="2"/>
  <c r="H8780" i="2"/>
  <c r="H8781" i="2"/>
  <c r="H8782" i="2"/>
  <c r="H8783" i="2"/>
  <c r="H8817" i="2"/>
  <c r="H8818" i="2"/>
  <c r="H8819" i="2"/>
  <c r="H8820" i="2"/>
  <c r="H8821" i="2"/>
  <c r="H8822" i="2"/>
  <c r="H8823" i="2"/>
  <c r="H8824" i="2"/>
  <c r="H8825" i="2"/>
  <c r="H8826" i="2"/>
  <c r="H8827" i="2"/>
  <c r="H8861" i="2"/>
  <c r="H8862" i="2"/>
  <c r="H8863" i="2"/>
  <c r="H8864" i="2"/>
  <c r="H8865" i="2"/>
  <c r="H8866" i="2"/>
  <c r="H8867" i="2"/>
  <c r="H8868" i="2"/>
  <c r="H8869" i="2"/>
  <c r="H8870" i="2"/>
  <c r="H8871" i="2"/>
  <c r="H8905" i="2"/>
  <c r="H8906" i="2"/>
  <c r="H8907" i="2"/>
  <c r="H8908" i="2"/>
  <c r="H8909" i="2"/>
  <c r="H8910" i="2"/>
  <c r="H8911" i="2"/>
  <c r="H8912" i="2"/>
  <c r="H8913" i="2"/>
  <c r="H8914" i="2"/>
  <c r="H8915" i="2"/>
  <c r="H8949" i="2"/>
  <c r="H8950" i="2"/>
  <c r="H8951" i="2"/>
  <c r="H8952" i="2"/>
  <c r="H8953" i="2"/>
  <c r="H8954" i="2"/>
  <c r="H8955" i="2"/>
  <c r="H8956" i="2"/>
  <c r="H8957" i="2"/>
  <c r="H8958" i="2"/>
  <c r="H8959" i="2"/>
  <c r="H8740" i="2"/>
  <c r="H8741" i="2"/>
  <c r="H8742" i="2"/>
  <c r="H8743" i="2"/>
  <c r="H8744" i="2"/>
  <c r="H8745" i="2"/>
  <c r="H8746" i="2"/>
  <c r="H8747" i="2"/>
  <c r="H8748" i="2"/>
  <c r="H8749" i="2"/>
  <c r="H8750" i="2"/>
  <c r="H8784" i="2"/>
  <c r="H8785" i="2"/>
  <c r="H8786" i="2"/>
  <c r="H8787" i="2"/>
  <c r="H8788" i="2"/>
  <c r="H8789" i="2"/>
  <c r="H8790" i="2"/>
  <c r="H8791" i="2"/>
  <c r="H8792" i="2"/>
  <c r="H8793" i="2"/>
  <c r="H8794" i="2"/>
  <c r="H8828" i="2"/>
  <c r="H8829" i="2"/>
  <c r="H8830" i="2"/>
  <c r="H8831" i="2"/>
  <c r="H8832" i="2"/>
  <c r="H8833" i="2"/>
  <c r="H8834" i="2"/>
  <c r="H8835" i="2"/>
  <c r="H8836" i="2"/>
  <c r="H8837" i="2"/>
  <c r="H8838" i="2"/>
  <c r="H8872" i="2"/>
  <c r="H8873" i="2"/>
  <c r="H8874" i="2"/>
  <c r="H8875" i="2"/>
  <c r="H8876" i="2"/>
  <c r="H8877" i="2"/>
  <c r="H8878" i="2"/>
  <c r="H8879" i="2"/>
  <c r="H8880" i="2"/>
  <c r="H8881" i="2"/>
  <c r="H8882" i="2"/>
  <c r="H8916" i="2"/>
  <c r="H8917" i="2"/>
  <c r="H8918" i="2"/>
  <c r="H8919" i="2"/>
  <c r="H8920" i="2"/>
  <c r="H8921" i="2"/>
  <c r="H8922" i="2"/>
  <c r="H8923" i="2"/>
  <c r="H8924" i="2"/>
  <c r="H8925" i="2"/>
  <c r="H8926" i="2"/>
  <c r="H8960" i="2"/>
  <c r="H8961" i="2"/>
  <c r="H8962" i="2"/>
  <c r="H8963" i="2"/>
  <c r="H8964" i="2"/>
  <c r="H8965" i="2"/>
  <c r="H8966" i="2"/>
  <c r="H8967" i="2"/>
  <c r="H8968" i="2"/>
  <c r="H8969" i="2"/>
  <c r="H8970" i="2"/>
  <c r="H8707" i="2"/>
  <c r="H7132" i="2"/>
  <c r="H7133" i="2"/>
  <c r="H7134" i="2"/>
  <c r="H7135" i="2"/>
  <c r="H7136" i="2"/>
  <c r="H7202" i="2"/>
  <c r="H7203" i="2"/>
  <c r="H7204" i="2"/>
  <c r="H7205" i="2"/>
  <c r="H7206" i="2"/>
  <c r="H7201" i="2"/>
  <c r="H7200" i="2"/>
  <c r="H7199" i="2"/>
  <c r="H7198" i="2"/>
  <c r="H7197" i="2"/>
  <c r="H7131" i="2"/>
  <c r="H7130" i="2"/>
  <c r="H7129" i="2"/>
  <c r="H7128" i="2"/>
  <c r="H7127" i="2"/>
  <c r="H7196" i="2"/>
  <c r="H7195" i="2"/>
  <c r="H7194" i="2"/>
  <c r="H7193" i="2"/>
  <c r="H7192" i="2"/>
  <c r="H7126" i="2"/>
  <c r="H7125" i="2"/>
  <c r="H7124" i="2"/>
  <c r="H7123" i="2"/>
  <c r="H7122" i="2"/>
  <c r="H7191" i="2"/>
  <c r="H7190" i="2"/>
  <c r="H7189" i="2"/>
  <c r="H7188" i="2"/>
  <c r="H7187" i="2"/>
  <c r="H7121" i="2"/>
  <c r="H7120" i="2"/>
  <c r="H7119" i="2"/>
  <c r="H7118" i="2"/>
  <c r="H7117" i="2"/>
  <c r="H7186" i="2"/>
  <c r="H7185" i="2"/>
  <c r="H7184" i="2"/>
  <c r="H7183" i="2"/>
  <c r="H7182" i="2"/>
  <c r="H7116" i="2"/>
  <c r="H7115" i="2"/>
  <c r="H7114" i="2"/>
  <c r="H7113" i="2"/>
  <c r="H7112" i="2"/>
  <c r="H7181" i="2"/>
  <c r="H7180" i="2"/>
  <c r="H7179" i="2"/>
  <c r="H7178" i="2"/>
  <c r="H7177" i="2"/>
  <c r="H7111" i="2"/>
  <c r="H7110" i="2"/>
  <c r="H7109" i="2"/>
  <c r="H7108" i="2"/>
  <c r="H7107" i="2"/>
  <c r="H7176" i="2"/>
  <c r="H7175" i="2"/>
  <c r="H7174" i="2"/>
  <c r="H7173" i="2"/>
  <c r="H7172" i="2"/>
  <c r="H7106" i="2"/>
  <c r="H7105" i="2"/>
  <c r="H7104" i="2"/>
  <c r="H7103" i="2"/>
  <c r="H7102" i="2"/>
  <c r="H7171" i="2"/>
  <c r="H7170" i="2"/>
  <c r="H7169" i="2"/>
  <c r="H7168" i="2"/>
  <c r="H7167" i="2"/>
  <c r="H7101" i="2"/>
  <c r="H7100" i="2"/>
  <c r="H7099" i="2"/>
  <c r="H7098" i="2"/>
  <c r="H7097" i="2"/>
  <c r="H7093" i="2"/>
  <c r="H7094" i="2"/>
  <c r="H7095" i="2"/>
  <c r="H7096" i="2"/>
  <c r="H7162" i="2"/>
  <c r="H7163" i="2"/>
  <c r="H7164" i="2"/>
  <c r="H7165" i="2"/>
  <c r="H7166" i="2"/>
  <c r="H7092" i="2"/>
  <c r="S6738" i="2"/>
  <c r="V6738" i="2" s="1"/>
  <c r="S6737" i="2"/>
  <c r="V6737" i="2" s="1"/>
  <c r="S6736" i="2"/>
  <c r="V6736" i="2" s="1"/>
  <c r="S6735" i="2"/>
  <c r="V6735" i="2" s="1"/>
  <c r="S6734" i="2"/>
  <c r="V6734" i="2" s="1"/>
  <c r="S6733" i="2"/>
  <c r="V6733" i="2" s="1"/>
  <c r="S6732" i="2"/>
  <c r="V6732" i="2" s="1"/>
  <c r="S6731" i="2"/>
  <c r="V6731" i="2" s="1"/>
  <c r="S6730" i="2"/>
  <c r="V6730" i="2" s="1"/>
  <c r="S6729" i="2"/>
  <c r="V6729" i="2" s="1"/>
  <c r="S6728" i="2"/>
  <c r="V6728" i="2" s="1"/>
  <c r="S6727" i="2"/>
  <c r="V6727" i="2" s="1"/>
  <c r="S6726" i="2"/>
  <c r="V6726" i="2" s="1"/>
  <c r="S6725" i="2"/>
  <c r="V6725" i="2" s="1"/>
  <c r="S6724" i="2"/>
  <c r="V6724" i="2" s="1"/>
  <c r="S6723" i="2"/>
  <c r="V6723" i="2" s="1"/>
  <c r="S6722" i="2"/>
  <c r="V6722" i="2" s="1"/>
  <c r="S6721" i="2"/>
  <c r="V6721" i="2" s="1"/>
  <c r="S6720" i="2"/>
  <c r="V6720" i="2" s="1"/>
  <c r="S6719" i="2"/>
  <c r="V6719" i="2" s="1"/>
  <c r="S6718" i="2"/>
  <c r="V6718" i="2" s="1"/>
  <c r="S6717" i="2"/>
  <c r="V6717" i="2" s="1"/>
  <c r="S6716" i="2"/>
  <c r="V6716" i="2" s="1"/>
  <c r="S6715" i="2"/>
  <c r="V6715" i="2" s="1"/>
  <c r="S6714" i="2"/>
  <c r="V6714" i="2" s="1"/>
  <c r="S6713" i="2"/>
  <c r="V6713" i="2" s="1"/>
  <c r="S6712" i="2"/>
  <c r="V6712" i="2" s="1"/>
  <c r="S6711" i="2"/>
  <c r="V6711" i="2" s="1"/>
  <c r="S6710" i="2"/>
  <c r="V6710" i="2" s="1"/>
  <c r="S6709" i="2"/>
  <c r="V6709" i="2" s="1"/>
  <c r="S6708" i="2"/>
  <c r="V6708" i="2" s="1"/>
  <c r="S6707" i="2"/>
  <c r="V6707" i="2" s="1"/>
  <c r="S6706" i="2"/>
  <c r="V6706" i="2" s="1"/>
  <c r="S6705" i="2"/>
  <c r="V6705" i="2" s="1"/>
  <c r="S6704" i="2"/>
  <c r="V6704" i="2" s="1"/>
  <c r="S6703" i="2"/>
  <c r="V6703" i="2" s="1"/>
  <c r="S6702" i="2"/>
  <c r="V6702" i="2" s="1"/>
  <c r="S6701" i="2"/>
  <c r="V6701" i="2" s="1"/>
  <c r="S6700" i="2"/>
  <c r="V6700" i="2" s="1"/>
  <c r="S6699" i="2"/>
  <c r="V6699" i="2" s="1"/>
  <c r="S6698" i="2"/>
  <c r="V6698" i="2" s="1"/>
  <c r="S6697" i="2"/>
  <c r="V6697" i="2" s="1"/>
  <c r="S6696" i="2"/>
  <c r="V6696" i="2" s="1"/>
  <c r="S6695" i="2"/>
  <c r="V6695" i="2" s="1"/>
  <c r="S6694" i="2"/>
  <c r="V6694" i="2" s="1"/>
  <c r="S6693" i="2"/>
  <c r="V6693" i="2" s="1"/>
  <c r="S6692" i="2"/>
  <c r="V6692" i="2" s="1"/>
  <c r="S6691" i="2"/>
  <c r="V6691" i="2" s="1"/>
  <c r="S6690" i="2"/>
  <c r="V6690" i="2" s="1"/>
  <c r="S6689" i="2"/>
  <c r="V6689" i="2" s="1"/>
  <c r="S6688" i="2"/>
  <c r="V6688" i="2" s="1"/>
  <c r="S6687" i="2"/>
  <c r="V6687" i="2" s="1"/>
  <c r="S6686" i="2"/>
  <c r="V6686" i="2" s="1"/>
  <c r="S6685" i="2"/>
  <c r="V6685" i="2" s="1"/>
  <c r="S6684" i="2"/>
  <c r="V6684" i="2" s="1"/>
  <c r="S6683" i="2"/>
  <c r="V6683" i="2" s="1"/>
  <c r="S6682" i="2"/>
  <c r="V6682" i="2" s="1"/>
  <c r="S6681" i="2"/>
  <c r="V6681" i="2" s="1"/>
  <c r="S6680" i="2"/>
  <c r="V6680" i="2" s="1"/>
  <c r="S6679" i="2"/>
  <c r="V6679" i="2" s="1"/>
  <c r="S6678" i="2"/>
  <c r="V6678" i="2" s="1"/>
  <c r="S6677" i="2"/>
  <c r="V6677" i="2" s="1"/>
  <c r="S6676" i="2"/>
  <c r="V6676" i="2" s="1"/>
  <c r="S6675" i="2"/>
  <c r="V6675" i="2" s="1"/>
  <c r="S6674" i="2"/>
  <c r="V6674" i="2" s="1"/>
  <c r="S6673" i="2"/>
  <c r="V6673" i="2" s="1"/>
  <c r="S6672" i="2"/>
  <c r="V6672" i="2" s="1"/>
  <c r="S6671" i="2"/>
  <c r="V6671" i="2" s="1"/>
  <c r="S6670" i="2"/>
  <c r="V6670" i="2" s="1"/>
  <c r="S6669" i="2"/>
  <c r="V6669" i="2" s="1"/>
  <c r="S6668" i="2"/>
  <c r="V6668" i="2" s="1"/>
  <c r="S6667" i="2"/>
  <c r="V6667" i="2" s="1"/>
  <c r="S6666" i="2"/>
  <c r="V6666" i="2" s="1"/>
  <c r="S6665" i="2"/>
  <c r="V6665" i="2" s="1"/>
  <c r="S6664" i="2"/>
  <c r="V6664" i="2" s="1"/>
  <c r="S6663" i="2"/>
  <c r="V6663" i="2" s="1"/>
  <c r="S6662" i="2"/>
  <c r="V6662" i="2" s="1"/>
  <c r="S6661" i="2"/>
  <c r="V6661" i="2" s="1"/>
  <c r="S6660" i="2"/>
  <c r="V6660" i="2" s="1"/>
  <c r="S6659" i="2"/>
  <c r="V6659" i="2" s="1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659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05" i="2"/>
  <c r="S4149" i="2"/>
  <c r="S4176" i="2"/>
  <c r="S4203" i="2"/>
  <c r="S4150" i="2"/>
  <c r="S4177" i="2"/>
  <c r="S4204" i="2"/>
  <c r="S4151" i="2"/>
  <c r="S4178" i="2"/>
  <c r="S4205" i="2"/>
  <c r="S4152" i="2"/>
  <c r="S4179" i="2"/>
  <c r="S4206" i="2"/>
  <c r="S4153" i="2"/>
  <c r="S4180" i="2"/>
  <c r="S4207" i="2"/>
  <c r="S4154" i="2"/>
  <c r="S4181" i="2"/>
  <c r="S4208" i="2"/>
  <c r="S4155" i="2"/>
  <c r="S4182" i="2"/>
  <c r="S4209" i="2"/>
  <c r="S4156" i="2"/>
  <c r="S4183" i="2"/>
  <c r="S4210" i="2"/>
  <c r="S4157" i="2"/>
  <c r="S4184" i="2"/>
  <c r="S4211" i="2"/>
  <c r="S4158" i="2"/>
  <c r="S4185" i="2"/>
  <c r="S4212" i="2"/>
  <c r="S4159" i="2"/>
  <c r="S4186" i="2"/>
  <c r="S4213" i="2"/>
  <c r="S4160" i="2"/>
  <c r="S4187" i="2"/>
  <c r="S4214" i="2"/>
  <c r="S4161" i="2"/>
  <c r="S4188" i="2"/>
  <c r="S4215" i="2"/>
  <c r="S4162" i="2"/>
  <c r="S4189" i="2"/>
  <c r="S4216" i="2"/>
  <c r="S4163" i="2"/>
  <c r="S4190" i="2"/>
  <c r="S4217" i="2"/>
  <c r="S4164" i="2"/>
  <c r="S4191" i="2"/>
  <c r="S4218" i="2"/>
  <c r="S4165" i="2"/>
  <c r="S4192" i="2"/>
  <c r="S4219" i="2"/>
  <c r="S4166" i="2"/>
  <c r="S4193" i="2"/>
  <c r="S4220" i="2"/>
  <c r="S4167" i="2"/>
  <c r="S4194" i="2"/>
  <c r="S4221" i="2"/>
  <c r="S4168" i="2"/>
  <c r="S4195" i="2"/>
  <c r="S4222" i="2"/>
  <c r="S4169" i="2"/>
  <c r="S4196" i="2"/>
  <c r="S4223" i="2"/>
  <c r="S4170" i="2"/>
  <c r="S4197" i="2"/>
  <c r="S4224" i="2"/>
  <c r="S4171" i="2"/>
  <c r="S4198" i="2"/>
  <c r="S4225" i="2"/>
  <c r="S4172" i="2"/>
  <c r="S4199" i="2"/>
  <c r="S4226" i="2"/>
  <c r="S4173" i="2"/>
  <c r="S4200" i="2"/>
  <c r="S4227" i="2"/>
  <c r="S4174" i="2"/>
  <c r="S4201" i="2"/>
  <c r="S4228" i="2"/>
  <c r="S4175" i="2"/>
  <c r="S4202" i="2"/>
  <c r="S4229" i="2"/>
  <c r="O4149" i="2"/>
  <c r="O4176" i="2"/>
  <c r="O4203" i="2"/>
  <c r="O4150" i="2"/>
  <c r="O4177" i="2"/>
  <c r="O4204" i="2"/>
  <c r="O4151" i="2"/>
  <c r="O4178" i="2"/>
  <c r="O4205" i="2"/>
  <c r="O4152" i="2"/>
  <c r="O4179" i="2"/>
  <c r="O4206" i="2"/>
  <c r="O4153" i="2"/>
  <c r="O4180" i="2"/>
  <c r="O4207" i="2"/>
  <c r="O4154" i="2"/>
  <c r="O4181" i="2"/>
  <c r="O4208" i="2"/>
  <c r="O4155" i="2"/>
  <c r="O4182" i="2"/>
  <c r="O4209" i="2"/>
  <c r="O4156" i="2"/>
  <c r="O4183" i="2"/>
  <c r="O4210" i="2"/>
  <c r="O4157" i="2"/>
  <c r="O4184" i="2"/>
  <c r="O4211" i="2"/>
  <c r="O4158" i="2"/>
  <c r="O4185" i="2"/>
  <c r="O4212" i="2"/>
  <c r="O4159" i="2"/>
  <c r="O4186" i="2"/>
  <c r="O4213" i="2"/>
  <c r="O4160" i="2"/>
  <c r="O4187" i="2"/>
  <c r="O4214" i="2"/>
  <c r="O4161" i="2"/>
  <c r="O4188" i="2"/>
  <c r="O4215" i="2"/>
  <c r="O4162" i="2"/>
  <c r="O4189" i="2"/>
  <c r="O4216" i="2"/>
  <c r="O4163" i="2"/>
  <c r="O4190" i="2"/>
  <c r="O4217" i="2"/>
  <c r="O4164" i="2"/>
  <c r="O4191" i="2"/>
  <c r="O4218" i="2"/>
  <c r="O4165" i="2"/>
  <c r="O4192" i="2"/>
  <c r="O4219" i="2"/>
  <c r="O4166" i="2"/>
  <c r="O4193" i="2"/>
  <c r="O4220" i="2"/>
  <c r="O4167" i="2"/>
  <c r="O4194" i="2"/>
  <c r="O4221" i="2"/>
  <c r="O4168" i="2"/>
  <c r="O4195" i="2"/>
  <c r="O4222" i="2"/>
  <c r="O4169" i="2"/>
  <c r="O4196" i="2"/>
  <c r="O4223" i="2"/>
  <c r="O4170" i="2"/>
  <c r="O4197" i="2"/>
  <c r="O4224" i="2"/>
  <c r="O4171" i="2"/>
  <c r="O4198" i="2"/>
  <c r="O4225" i="2"/>
  <c r="O4172" i="2"/>
  <c r="O4199" i="2"/>
  <c r="O4226" i="2"/>
  <c r="O4173" i="2"/>
  <c r="O4200" i="2"/>
  <c r="O4227" i="2"/>
  <c r="O4174" i="2"/>
  <c r="O4201" i="2"/>
  <c r="O4228" i="2"/>
  <c r="O4175" i="2"/>
  <c r="O4202" i="2"/>
  <c r="O4229" i="2"/>
  <c r="H4229" i="2"/>
  <c r="H4202" i="2"/>
  <c r="H4175" i="2"/>
  <c r="H4228" i="2"/>
  <c r="H4201" i="2"/>
  <c r="H4174" i="2"/>
  <c r="H4227" i="2"/>
  <c r="H4200" i="2"/>
  <c r="H4173" i="2"/>
  <c r="H4226" i="2"/>
  <c r="H4199" i="2"/>
  <c r="H4172" i="2"/>
  <c r="H4225" i="2"/>
  <c r="H4198" i="2"/>
  <c r="H4171" i="2"/>
  <c r="H4224" i="2"/>
  <c r="H4197" i="2"/>
  <c r="H4170" i="2"/>
  <c r="H4223" i="2"/>
  <c r="H4196" i="2"/>
  <c r="H4169" i="2"/>
  <c r="H4222" i="2"/>
  <c r="H4195" i="2"/>
  <c r="H4168" i="2"/>
  <c r="H4221" i="2"/>
  <c r="H4194" i="2"/>
  <c r="H4167" i="2"/>
  <c r="H4220" i="2"/>
  <c r="H4193" i="2"/>
  <c r="H4166" i="2"/>
  <c r="H4219" i="2"/>
  <c r="H4192" i="2"/>
  <c r="H4165" i="2"/>
  <c r="H4218" i="2"/>
  <c r="H4191" i="2"/>
  <c r="H4164" i="2"/>
  <c r="H4217" i="2"/>
  <c r="H4190" i="2"/>
  <c r="H4163" i="2"/>
  <c r="H4216" i="2"/>
  <c r="H4189" i="2"/>
  <c r="H4162" i="2"/>
  <c r="H4215" i="2"/>
  <c r="H4188" i="2"/>
  <c r="H4161" i="2"/>
  <c r="H4214" i="2"/>
  <c r="H4187" i="2"/>
  <c r="H4160" i="2"/>
  <c r="H4213" i="2"/>
  <c r="H4186" i="2"/>
  <c r="H4159" i="2"/>
  <c r="H4212" i="2"/>
  <c r="H4185" i="2"/>
  <c r="H4158" i="2"/>
  <c r="H4211" i="2"/>
  <c r="H4184" i="2"/>
  <c r="H4157" i="2"/>
  <c r="H4210" i="2"/>
  <c r="H4183" i="2"/>
  <c r="H4156" i="2"/>
  <c r="H4209" i="2"/>
  <c r="H4182" i="2"/>
  <c r="H4155" i="2"/>
  <c r="H4208" i="2"/>
  <c r="H4181" i="2"/>
  <c r="H4154" i="2"/>
  <c r="H4207" i="2"/>
  <c r="H4180" i="2"/>
  <c r="H4153" i="2"/>
  <c r="H4206" i="2"/>
  <c r="H4179" i="2"/>
  <c r="H4152" i="2"/>
  <c r="H4205" i="2"/>
  <c r="H4178" i="2"/>
  <c r="H4151" i="2"/>
  <c r="H4204" i="2"/>
  <c r="H4177" i="2"/>
  <c r="H4150" i="2"/>
  <c r="H4203" i="2"/>
  <c r="H4176" i="2"/>
  <c r="H4149" i="2"/>
  <c r="S4104" i="2"/>
  <c r="S4122" i="2"/>
  <c r="S4140" i="2"/>
  <c r="S4105" i="2"/>
  <c r="S4123" i="2"/>
  <c r="S4141" i="2"/>
  <c r="S4106" i="2"/>
  <c r="S4124" i="2"/>
  <c r="S4142" i="2"/>
  <c r="S4107" i="2"/>
  <c r="S4125" i="2"/>
  <c r="S4143" i="2"/>
  <c r="S4108" i="2"/>
  <c r="S4126" i="2"/>
  <c r="S4144" i="2"/>
  <c r="S4109" i="2"/>
  <c r="S4127" i="2"/>
  <c r="S4145" i="2"/>
  <c r="S4110" i="2"/>
  <c r="S4128" i="2"/>
  <c r="S4146" i="2"/>
  <c r="S4111" i="2"/>
  <c r="S4129" i="2"/>
  <c r="S4147" i="2"/>
  <c r="S4112" i="2"/>
  <c r="S4130" i="2"/>
  <c r="S4148" i="2"/>
  <c r="O4104" i="2"/>
  <c r="O4122" i="2"/>
  <c r="O4140" i="2"/>
  <c r="O4105" i="2"/>
  <c r="O4123" i="2"/>
  <c r="O4141" i="2"/>
  <c r="O4106" i="2"/>
  <c r="O4124" i="2"/>
  <c r="O4142" i="2"/>
  <c r="O4107" i="2"/>
  <c r="O4125" i="2"/>
  <c r="O4143" i="2"/>
  <c r="O4108" i="2"/>
  <c r="O4126" i="2"/>
  <c r="O4144" i="2"/>
  <c r="O4109" i="2"/>
  <c r="O4127" i="2"/>
  <c r="O4145" i="2"/>
  <c r="O4110" i="2"/>
  <c r="O4128" i="2"/>
  <c r="O4146" i="2"/>
  <c r="O4111" i="2"/>
  <c r="O4129" i="2"/>
  <c r="O4147" i="2"/>
  <c r="O4112" i="2"/>
  <c r="O4130" i="2"/>
  <c r="O4148" i="2"/>
  <c r="H4148" i="2"/>
  <c r="H4130" i="2"/>
  <c r="H4112" i="2"/>
  <c r="H4147" i="2"/>
  <c r="H4129" i="2"/>
  <c r="H4111" i="2"/>
  <c r="H4146" i="2"/>
  <c r="H4128" i="2"/>
  <c r="H4110" i="2"/>
  <c r="H4145" i="2"/>
  <c r="H4127" i="2"/>
  <c r="H4109" i="2"/>
  <c r="H4144" i="2"/>
  <c r="H4126" i="2"/>
  <c r="H4108" i="2"/>
  <c r="H4143" i="2"/>
  <c r="H4125" i="2"/>
  <c r="H4107" i="2"/>
  <c r="H4142" i="2"/>
  <c r="H4124" i="2"/>
  <c r="H4106" i="2"/>
  <c r="H4141" i="2"/>
  <c r="H4123" i="2"/>
  <c r="H4105" i="2"/>
  <c r="H4140" i="2"/>
  <c r="H4122" i="2"/>
  <c r="H4104" i="2"/>
  <c r="O4101" i="2"/>
  <c r="O4119" i="2"/>
  <c r="O4137" i="2"/>
  <c r="O4102" i="2"/>
  <c r="O4120" i="2"/>
  <c r="O4138" i="2"/>
  <c r="O4103" i="2"/>
  <c r="O4121" i="2"/>
  <c r="O4139" i="2"/>
  <c r="S4101" i="2"/>
  <c r="S4119" i="2"/>
  <c r="S4137" i="2"/>
  <c r="S4102" i="2"/>
  <c r="S4120" i="2"/>
  <c r="S4138" i="2"/>
  <c r="S4103" i="2"/>
  <c r="S4121" i="2"/>
  <c r="S4139" i="2"/>
  <c r="H4139" i="2"/>
  <c r="H4121" i="2"/>
  <c r="H4103" i="2"/>
  <c r="H4138" i="2"/>
  <c r="H4120" i="2"/>
  <c r="H4102" i="2"/>
  <c r="H4137" i="2"/>
  <c r="H4119" i="2"/>
  <c r="H4101" i="2"/>
  <c r="H4136" i="2"/>
  <c r="H4118" i="2"/>
  <c r="H4100" i="2"/>
  <c r="H4135" i="2"/>
  <c r="H4117" i="2"/>
  <c r="H4099" i="2"/>
  <c r="H4134" i="2"/>
  <c r="H4116" i="2"/>
  <c r="H4098" i="2"/>
  <c r="S4098" i="2"/>
  <c r="S4116" i="2"/>
  <c r="S4134" i="2"/>
  <c r="S4099" i="2"/>
  <c r="S4117" i="2"/>
  <c r="S4135" i="2"/>
  <c r="S4100" i="2"/>
  <c r="S4118" i="2"/>
  <c r="S4136" i="2"/>
  <c r="O4098" i="2"/>
  <c r="O4116" i="2"/>
  <c r="O4134" i="2"/>
  <c r="O4099" i="2"/>
  <c r="O4117" i="2"/>
  <c r="O4135" i="2"/>
  <c r="O4100" i="2"/>
  <c r="O4118" i="2"/>
  <c r="O4136" i="2"/>
  <c r="O4095" i="2"/>
  <c r="O4113" i="2"/>
  <c r="O4131" i="2"/>
  <c r="O4096" i="2"/>
  <c r="O4114" i="2"/>
  <c r="O4132" i="2"/>
  <c r="O4097" i="2"/>
  <c r="O4115" i="2"/>
  <c r="O4133" i="2"/>
  <c r="S4095" i="2"/>
  <c r="S4113" i="2"/>
  <c r="S4131" i="2"/>
  <c r="S4096" i="2"/>
  <c r="S4114" i="2"/>
  <c r="S4132" i="2"/>
  <c r="S4097" i="2"/>
  <c r="S4115" i="2"/>
  <c r="S4133" i="2"/>
  <c r="H4113" i="2"/>
  <c r="H4131" i="2"/>
  <c r="H4096" i="2"/>
  <c r="H4114" i="2"/>
  <c r="H4132" i="2"/>
  <c r="H4097" i="2"/>
  <c r="H4115" i="2"/>
  <c r="H4133" i="2"/>
  <c r="H4095" i="2"/>
  <c r="O4015" i="2"/>
  <c r="O4016" i="2"/>
  <c r="O4017" i="2"/>
  <c r="O4018" i="2"/>
  <c r="O4019" i="2"/>
  <c r="O4020" i="2"/>
  <c r="O4021" i="2"/>
  <c r="O4022" i="2"/>
  <c r="O4063" i="2"/>
  <c r="O4064" i="2"/>
  <c r="O4065" i="2"/>
  <c r="O4066" i="2"/>
  <c r="O4067" i="2"/>
  <c r="O4068" i="2"/>
  <c r="O4069" i="2"/>
  <c r="O4070" i="2"/>
  <c r="O4023" i="2"/>
  <c r="O4024" i="2"/>
  <c r="O4025" i="2"/>
  <c r="O4026" i="2"/>
  <c r="O4027" i="2"/>
  <c r="O4028" i="2"/>
  <c r="O4029" i="2"/>
  <c r="O4030" i="2"/>
  <c r="O4071" i="2"/>
  <c r="O4072" i="2"/>
  <c r="O4073" i="2"/>
  <c r="O4074" i="2"/>
  <c r="O4075" i="2"/>
  <c r="O4076" i="2"/>
  <c r="O4077" i="2"/>
  <c r="O4078" i="2"/>
  <c r="O4031" i="2"/>
  <c r="O4032" i="2"/>
  <c r="O4033" i="2"/>
  <c r="O4034" i="2"/>
  <c r="O4035" i="2"/>
  <c r="O4036" i="2"/>
  <c r="O4037" i="2"/>
  <c r="O4038" i="2"/>
  <c r="O4079" i="2"/>
  <c r="O4080" i="2"/>
  <c r="O4081" i="2"/>
  <c r="O4082" i="2"/>
  <c r="O4083" i="2"/>
  <c r="O4084" i="2"/>
  <c r="O4085" i="2"/>
  <c r="O4086" i="2"/>
  <c r="O4039" i="2"/>
  <c r="O4040" i="2"/>
  <c r="O4041" i="2"/>
  <c r="O4042" i="2"/>
  <c r="O4043" i="2"/>
  <c r="O4044" i="2"/>
  <c r="O4045" i="2"/>
  <c r="O4046" i="2"/>
  <c r="O4087" i="2"/>
  <c r="O4088" i="2"/>
  <c r="O4089" i="2"/>
  <c r="O4090" i="2"/>
  <c r="O4091" i="2"/>
  <c r="O4092" i="2"/>
  <c r="O4093" i="2"/>
  <c r="O4094" i="2"/>
  <c r="S4007" i="2"/>
  <c r="S4008" i="2"/>
  <c r="S4009" i="2"/>
  <c r="S4010" i="2"/>
  <c r="S4011" i="2"/>
  <c r="S4012" i="2"/>
  <c r="S4013" i="2"/>
  <c r="S4014" i="2"/>
  <c r="S4055" i="2"/>
  <c r="S4056" i="2"/>
  <c r="S4057" i="2"/>
  <c r="S4058" i="2"/>
  <c r="S4059" i="2"/>
  <c r="S4060" i="2"/>
  <c r="S4061" i="2"/>
  <c r="S4062" i="2"/>
  <c r="S4015" i="2"/>
  <c r="S4016" i="2"/>
  <c r="S4017" i="2"/>
  <c r="S4018" i="2"/>
  <c r="S4019" i="2"/>
  <c r="S4020" i="2"/>
  <c r="S4021" i="2"/>
  <c r="S4022" i="2"/>
  <c r="S4063" i="2"/>
  <c r="S4064" i="2"/>
  <c r="S4065" i="2"/>
  <c r="S4066" i="2"/>
  <c r="S4067" i="2"/>
  <c r="S4068" i="2"/>
  <c r="S4069" i="2"/>
  <c r="S4070" i="2"/>
  <c r="S4023" i="2"/>
  <c r="S4024" i="2"/>
  <c r="S4025" i="2"/>
  <c r="S4026" i="2"/>
  <c r="S4027" i="2"/>
  <c r="S4028" i="2"/>
  <c r="S4029" i="2"/>
  <c r="S4030" i="2"/>
  <c r="S4071" i="2"/>
  <c r="S4072" i="2"/>
  <c r="S4073" i="2"/>
  <c r="S4074" i="2"/>
  <c r="S4075" i="2"/>
  <c r="S4076" i="2"/>
  <c r="S4077" i="2"/>
  <c r="S4078" i="2"/>
  <c r="S4031" i="2"/>
  <c r="S4032" i="2"/>
  <c r="S4033" i="2"/>
  <c r="S4034" i="2"/>
  <c r="S4035" i="2"/>
  <c r="S4036" i="2"/>
  <c r="S4037" i="2"/>
  <c r="S4038" i="2"/>
  <c r="S4079" i="2"/>
  <c r="S4080" i="2"/>
  <c r="S4081" i="2"/>
  <c r="S4082" i="2"/>
  <c r="S4083" i="2"/>
  <c r="S4084" i="2"/>
  <c r="S4085" i="2"/>
  <c r="S4086" i="2"/>
  <c r="S4039" i="2"/>
  <c r="S4040" i="2"/>
  <c r="S4041" i="2"/>
  <c r="S4042" i="2"/>
  <c r="S4043" i="2"/>
  <c r="S4044" i="2"/>
  <c r="S4045" i="2"/>
  <c r="S4046" i="2"/>
  <c r="S4087" i="2"/>
  <c r="S4088" i="2"/>
  <c r="S4089" i="2"/>
  <c r="S4090" i="2"/>
  <c r="S4091" i="2"/>
  <c r="S4092" i="2"/>
  <c r="S4093" i="2"/>
  <c r="S4094" i="2"/>
  <c r="H4094" i="2"/>
  <c r="H4093" i="2"/>
  <c r="H4092" i="2"/>
  <c r="H4091" i="2"/>
  <c r="H4090" i="2"/>
  <c r="H4089" i="2"/>
  <c r="H4088" i="2"/>
  <c r="H4087" i="2"/>
  <c r="H4046" i="2"/>
  <c r="H4045" i="2"/>
  <c r="H4044" i="2"/>
  <c r="H4043" i="2"/>
  <c r="H4042" i="2"/>
  <c r="H4041" i="2"/>
  <c r="H4040" i="2"/>
  <c r="H4039" i="2"/>
  <c r="H4086" i="2"/>
  <c r="H4085" i="2"/>
  <c r="H4084" i="2"/>
  <c r="H4083" i="2"/>
  <c r="H4082" i="2"/>
  <c r="H4081" i="2"/>
  <c r="H4080" i="2"/>
  <c r="H4079" i="2"/>
  <c r="H4038" i="2"/>
  <c r="H4037" i="2"/>
  <c r="H4036" i="2"/>
  <c r="H4035" i="2"/>
  <c r="H4034" i="2"/>
  <c r="H4033" i="2"/>
  <c r="H4032" i="2"/>
  <c r="H4031" i="2"/>
  <c r="H4078" i="2"/>
  <c r="H4077" i="2"/>
  <c r="H4076" i="2"/>
  <c r="H4075" i="2"/>
  <c r="H4074" i="2"/>
  <c r="H4073" i="2"/>
  <c r="H4072" i="2"/>
  <c r="H4071" i="2"/>
  <c r="H4030" i="2"/>
  <c r="H4029" i="2"/>
  <c r="H4028" i="2"/>
  <c r="H4027" i="2"/>
  <c r="H4026" i="2"/>
  <c r="H4025" i="2"/>
  <c r="H4024" i="2"/>
  <c r="H4023" i="2"/>
  <c r="H4070" i="2"/>
  <c r="H4069" i="2"/>
  <c r="H4068" i="2"/>
  <c r="H4067" i="2"/>
  <c r="H4066" i="2"/>
  <c r="H4065" i="2"/>
  <c r="H4064" i="2"/>
  <c r="H4063" i="2"/>
  <c r="H4022" i="2"/>
  <c r="H4021" i="2"/>
  <c r="H4020" i="2"/>
  <c r="H4019" i="2"/>
  <c r="H4018" i="2"/>
  <c r="H4017" i="2"/>
  <c r="H4016" i="2"/>
  <c r="H4015" i="2"/>
  <c r="H4062" i="2"/>
  <c r="H4061" i="2"/>
  <c r="H4060" i="2"/>
  <c r="H4059" i="2"/>
  <c r="H4058" i="2"/>
  <c r="H4057" i="2"/>
  <c r="H4056" i="2"/>
  <c r="H4055" i="2"/>
  <c r="H4014" i="2"/>
  <c r="H4013" i="2"/>
  <c r="H4012" i="2"/>
  <c r="H4011" i="2"/>
  <c r="H4010" i="2"/>
  <c r="H4009" i="2"/>
  <c r="H4008" i="2"/>
  <c r="H4007" i="2"/>
  <c r="O4007" i="2"/>
  <c r="O4008" i="2"/>
  <c r="O4009" i="2"/>
  <c r="O4010" i="2"/>
  <c r="O4011" i="2"/>
  <c r="O4012" i="2"/>
  <c r="O4013" i="2"/>
  <c r="O4014" i="2"/>
  <c r="O4055" i="2"/>
  <c r="O4056" i="2"/>
  <c r="O4057" i="2"/>
  <c r="O4058" i="2"/>
  <c r="O4059" i="2"/>
  <c r="O4060" i="2"/>
  <c r="O4061" i="2"/>
  <c r="O4062" i="2"/>
  <c r="O4054" i="2"/>
  <c r="O4053" i="2"/>
  <c r="O4052" i="2"/>
  <c r="O4051" i="2"/>
  <c r="O4050" i="2"/>
  <c r="O4049" i="2"/>
  <c r="O4048" i="2"/>
  <c r="O4047" i="2"/>
  <c r="S4047" i="2"/>
  <c r="S4048" i="2"/>
  <c r="S4049" i="2"/>
  <c r="S4050" i="2"/>
  <c r="S4051" i="2"/>
  <c r="S4052" i="2"/>
  <c r="S4053" i="2"/>
  <c r="S4054" i="2"/>
  <c r="S4006" i="2"/>
  <c r="S4005" i="2"/>
  <c r="S4004" i="2"/>
  <c r="S4003" i="2"/>
  <c r="S4002" i="2"/>
  <c r="S4001" i="2"/>
  <c r="S4000" i="2"/>
  <c r="S3999" i="2"/>
  <c r="O4000" i="2"/>
  <c r="O4001" i="2"/>
  <c r="O4002" i="2"/>
  <c r="O4003" i="2"/>
  <c r="O4004" i="2"/>
  <c r="O4005" i="2"/>
  <c r="O4006" i="2"/>
  <c r="O3999" i="2"/>
  <c r="H4054" i="2"/>
  <c r="H4053" i="2"/>
  <c r="H4052" i="2"/>
  <c r="H4051" i="2"/>
  <c r="H4050" i="2"/>
  <c r="H4049" i="2"/>
  <c r="H4048" i="2"/>
  <c r="H4047" i="2"/>
  <c r="H4006" i="2"/>
  <c r="H4005" i="2"/>
  <c r="H4004" i="2"/>
  <c r="H4003" i="2"/>
  <c r="H4002" i="2"/>
  <c r="H4001" i="2"/>
  <c r="H4000" i="2"/>
  <c r="H3999" i="2"/>
  <c r="H3793" i="2"/>
  <c r="H3828" i="2"/>
  <c r="H3829" i="2"/>
  <c r="H3816" i="2"/>
  <c r="H3817" i="2"/>
  <c r="H3804" i="2"/>
  <c r="H3805" i="2"/>
  <c r="H3794" i="2"/>
  <c r="H3795" i="2"/>
  <c r="H3830" i="2"/>
  <c r="H3831" i="2"/>
  <c r="H3818" i="2"/>
  <c r="H3819" i="2"/>
  <c r="H3806" i="2"/>
  <c r="H3807" i="2"/>
  <c r="H3796" i="2"/>
  <c r="H3797" i="2"/>
  <c r="H3832" i="2"/>
  <c r="H3833" i="2"/>
  <c r="H3820" i="2"/>
  <c r="H3821" i="2"/>
  <c r="H3808" i="2"/>
  <c r="H3809" i="2"/>
  <c r="H3798" i="2"/>
  <c r="H3799" i="2"/>
  <c r="H3834" i="2"/>
  <c r="H3835" i="2"/>
  <c r="H3822" i="2"/>
  <c r="H3823" i="2"/>
  <c r="H3810" i="2"/>
  <c r="H3811" i="2"/>
  <c r="H3800" i="2"/>
  <c r="H3801" i="2"/>
  <c r="H3836" i="2"/>
  <c r="H3837" i="2"/>
  <c r="H3824" i="2"/>
  <c r="H3825" i="2"/>
  <c r="H3812" i="2"/>
  <c r="H3813" i="2"/>
  <c r="H3802" i="2"/>
  <c r="H3803" i="2"/>
  <c r="H3838" i="2"/>
  <c r="H3839" i="2"/>
  <c r="H3826" i="2"/>
  <c r="H3827" i="2"/>
  <c r="H3814" i="2"/>
  <c r="H3815" i="2"/>
  <c r="H3792" i="2"/>
  <c r="U3840" i="2"/>
  <c r="V3840" i="2"/>
  <c r="U3841" i="2"/>
  <c r="V3841" i="2"/>
  <c r="U3842" i="2"/>
  <c r="V3842" i="2"/>
  <c r="U3843" i="2"/>
  <c r="V3843" i="2"/>
  <c r="U3844" i="2"/>
  <c r="V3844" i="2"/>
  <c r="U3845" i="2"/>
  <c r="V3845" i="2"/>
  <c r="U3846" i="2"/>
  <c r="V3846" i="2"/>
  <c r="U3847" i="2"/>
  <c r="V3847" i="2"/>
  <c r="U3848" i="2"/>
  <c r="V3848" i="2"/>
  <c r="U3849" i="2"/>
  <c r="V3849" i="2"/>
  <c r="U3850" i="2"/>
  <c r="V3850" i="2"/>
  <c r="U3851" i="2"/>
  <c r="V3851" i="2"/>
  <c r="U3852" i="2"/>
  <c r="V3852" i="2"/>
  <c r="U3853" i="2"/>
  <c r="V3853" i="2"/>
  <c r="U3854" i="2"/>
  <c r="V3854" i="2"/>
  <c r="U3855" i="2"/>
  <c r="V3855" i="2"/>
  <c r="U3856" i="2"/>
  <c r="V3856" i="2"/>
  <c r="U3857" i="2"/>
  <c r="V3857" i="2"/>
  <c r="U3858" i="2"/>
  <c r="V3858" i="2"/>
  <c r="U3859" i="2"/>
  <c r="V3859" i="2"/>
  <c r="U3860" i="2"/>
  <c r="V3860" i="2"/>
  <c r="U3861" i="2"/>
  <c r="V3861" i="2"/>
  <c r="U3862" i="2"/>
  <c r="V3862" i="2"/>
  <c r="U3863" i="2"/>
  <c r="V3863" i="2"/>
  <c r="U3864" i="2"/>
  <c r="V3864" i="2"/>
  <c r="U3865" i="2"/>
  <c r="V3865" i="2"/>
  <c r="U3866" i="2"/>
  <c r="V3866" i="2"/>
  <c r="U3867" i="2"/>
  <c r="V3867" i="2"/>
  <c r="U3868" i="2"/>
  <c r="V3868" i="2"/>
  <c r="U3869" i="2"/>
  <c r="V3869" i="2"/>
  <c r="U3870" i="2"/>
  <c r="V3870" i="2"/>
  <c r="U3871" i="2"/>
  <c r="V3871" i="2"/>
  <c r="U3872" i="2"/>
  <c r="V3872" i="2"/>
  <c r="U3873" i="2"/>
  <c r="V3873" i="2"/>
  <c r="U3874" i="2"/>
  <c r="V3874" i="2"/>
  <c r="U3875" i="2"/>
  <c r="V3875" i="2"/>
  <c r="U3876" i="2"/>
  <c r="V3876" i="2"/>
  <c r="U3877" i="2"/>
  <c r="V3877" i="2"/>
  <c r="U3878" i="2"/>
  <c r="V3878" i="2"/>
  <c r="U3879" i="2"/>
  <c r="V3879" i="2"/>
  <c r="U3880" i="2"/>
  <c r="V3880" i="2"/>
  <c r="U3881" i="2"/>
  <c r="V3881" i="2"/>
  <c r="U3882" i="2"/>
  <c r="V3882" i="2"/>
  <c r="U3883" i="2"/>
  <c r="V3883" i="2"/>
  <c r="U3884" i="2"/>
  <c r="V3884" i="2"/>
  <c r="U3885" i="2"/>
  <c r="V3885" i="2"/>
  <c r="U3886" i="2"/>
  <c r="V3886" i="2"/>
  <c r="U3887" i="2"/>
  <c r="V3887" i="2"/>
  <c r="U3888" i="2"/>
  <c r="V3888" i="2"/>
  <c r="U3889" i="2"/>
  <c r="V3889" i="2"/>
  <c r="U3890" i="2"/>
  <c r="V3890" i="2"/>
  <c r="U3891" i="2"/>
  <c r="V3891" i="2"/>
  <c r="U3892" i="2"/>
  <c r="V3892" i="2"/>
  <c r="U3893" i="2"/>
  <c r="V3893" i="2"/>
  <c r="U3894" i="2"/>
  <c r="V3894" i="2"/>
  <c r="U3895" i="2"/>
  <c r="V3895" i="2"/>
  <c r="U3896" i="2"/>
  <c r="V3896" i="2"/>
  <c r="U3897" i="2"/>
  <c r="V3897" i="2"/>
  <c r="U3898" i="2"/>
  <c r="V3898" i="2"/>
  <c r="U3899" i="2"/>
  <c r="V3899" i="2"/>
  <c r="U3900" i="2"/>
  <c r="V3900" i="2"/>
  <c r="U3901" i="2"/>
  <c r="V3901" i="2"/>
  <c r="U3902" i="2"/>
  <c r="V3902" i="2"/>
  <c r="U3903" i="2"/>
  <c r="V3903" i="2"/>
  <c r="U3904" i="2"/>
  <c r="V3904" i="2"/>
  <c r="U3905" i="2"/>
  <c r="V3905" i="2"/>
  <c r="U3906" i="2"/>
  <c r="V3906" i="2"/>
  <c r="U3907" i="2"/>
  <c r="V3907" i="2"/>
  <c r="U3908" i="2"/>
  <c r="V3908" i="2"/>
  <c r="U3909" i="2"/>
  <c r="V3909" i="2"/>
  <c r="U3910" i="2"/>
  <c r="V3910" i="2"/>
  <c r="U3911" i="2"/>
  <c r="V3911" i="2"/>
  <c r="U3912" i="2"/>
  <c r="V3912" i="2"/>
  <c r="U3913" i="2"/>
  <c r="V3913" i="2"/>
  <c r="U3914" i="2"/>
  <c r="V3914" i="2"/>
  <c r="U3915" i="2"/>
  <c r="V3915" i="2"/>
  <c r="U3916" i="2"/>
  <c r="V3916" i="2"/>
  <c r="U3917" i="2"/>
  <c r="V3917" i="2"/>
  <c r="U3918" i="2"/>
  <c r="V3918" i="2"/>
  <c r="U3919" i="2"/>
  <c r="V3919" i="2"/>
  <c r="U3920" i="2"/>
  <c r="V3920" i="2"/>
  <c r="U3921" i="2"/>
  <c r="V3921" i="2"/>
  <c r="U3922" i="2"/>
  <c r="V3922" i="2"/>
  <c r="U3923" i="2"/>
  <c r="V3923" i="2"/>
  <c r="U3924" i="2"/>
  <c r="V3924" i="2"/>
  <c r="U3925" i="2"/>
  <c r="V3925" i="2"/>
  <c r="U3926" i="2"/>
  <c r="V3926" i="2"/>
  <c r="U3927" i="2"/>
  <c r="V3927" i="2"/>
  <c r="U3928" i="2"/>
  <c r="V3928" i="2"/>
  <c r="U3929" i="2"/>
  <c r="V3929" i="2"/>
  <c r="U3930" i="2"/>
  <c r="V3930" i="2"/>
  <c r="U3931" i="2"/>
  <c r="V3931" i="2"/>
  <c r="U3932" i="2"/>
  <c r="V3932" i="2"/>
  <c r="U3933" i="2"/>
  <c r="V3933" i="2"/>
  <c r="U3934" i="2"/>
  <c r="V3934" i="2"/>
  <c r="U3935" i="2"/>
  <c r="V3935" i="2"/>
  <c r="U3936" i="2"/>
  <c r="V3936" i="2"/>
  <c r="U3937" i="2"/>
  <c r="V3937" i="2"/>
  <c r="U3938" i="2"/>
  <c r="V3938" i="2"/>
  <c r="U3939" i="2"/>
  <c r="V3939" i="2"/>
  <c r="U3940" i="2"/>
  <c r="V3940" i="2"/>
  <c r="U3941" i="2"/>
  <c r="V3941" i="2"/>
  <c r="U3942" i="2"/>
  <c r="V3942" i="2"/>
  <c r="U3943" i="2"/>
  <c r="V3943" i="2"/>
  <c r="U3944" i="2"/>
  <c r="V3944" i="2"/>
  <c r="U3945" i="2"/>
  <c r="V3945" i="2"/>
  <c r="U3946" i="2"/>
  <c r="V3946" i="2"/>
  <c r="U3947" i="2"/>
  <c r="V3947" i="2"/>
  <c r="U3948" i="2"/>
  <c r="V3948" i="2"/>
  <c r="U3949" i="2"/>
  <c r="V3949" i="2"/>
  <c r="U3950" i="2"/>
  <c r="V3950" i="2"/>
  <c r="U3951" i="2"/>
  <c r="V3951" i="2"/>
  <c r="U3952" i="2"/>
  <c r="V3952" i="2"/>
  <c r="U3953" i="2"/>
  <c r="V3953" i="2"/>
  <c r="U3954" i="2"/>
  <c r="V3954" i="2"/>
  <c r="U3955" i="2"/>
  <c r="V3955" i="2"/>
  <c r="U3956" i="2"/>
  <c r="V3956" i="2"/>
  <c r="U3957" i="2"/>
  <c r="V3957" i="2"/>
  <c r="U3958" i="2"/>
  <c r="V3958" i="2"/>
  <c r="U3959" i="2"/>
  <c r="V3959" i="2"/>
  <c r="U3960" i="2"/>
  <c r="V3960" i="2"/>
  <c r="U3961" i="2"/>
  <c r="V3961" i="2"/>
  <c r="U3962" i="2"/>
  <c r="V3962" i="2"/>
  <c r="U3963" i="2"/>
  <c r="V3963" i="2"/>
  <c r="U3964" i="2"/>
  <c r="V3964" i="2"/>
  <c r="U3965" i="2"/>
  <c r="V3965" i="2"/>
  <c r="U3966" i="2"/>
  <c r="V3966" i="2"/>
  <c r="U3967" i="2"/>
  <c r="V3967" i="2"/>
  <c r="U3968" i="2"/>
  <c r="V3968" i="2"/>
  <c r="U3969" i="2"/>
  <c r="V3969" i="2"/>
  <c r="U3970" i="2"/>
  <c r="V3970" i="2"/>
  <c r="U3971" i="2"/>
  <c r="V3971" i="2"/>
  <c r="U3972" i="2"/>
  <c r="V3972" i="2"/>
  <c r="U3973" i="2"/>
  <c r="V3973" i="2"/>
  <c r="U3974" i="2"/>
  <c r="V3974" i="2"/>
  <c r="U3975" i="2"/>
  <c r="V3975" i="2"/>
  <c r="U3976" i="2"/>
  <c r="V3976" i="2"/>
  <c r="U3977" i="2"/>
  <c r="V3977" i="2"/>
  <c r="U3978" i="2"/>
  <c r="V3978" i="2"/>
  <c r="U3979" i="2"/>
  <c r="V3979" i="2"/>
  <c r="U3980" i="2"/>
  <c r="V3980" i="2"/>
  <c r="U3981" i="2"/>
  <c r="V3981" i="2"/>
  <c r="U3982" i="2"/>
  <c r="V3982" i="2"/>
  <c r="U3983" i="2"/>
  <c r="V3983" i="2"/>
  <c r="U3984" i="2"/>
  <c r="V3984" i="2"/>
  <c r="U3985" i="2"/>
  <c r="V3985" i="2"/>
  <c r="U3986" i="2"/>
  <c r="V3986" i="2"/>
  <c r="U3987" i="2"/>
  <c r="V3987" i="2"/>
  <c r="U3988" i="2"/>
  <c r="V3988" i="2"/>
  <c r="U3989" i="2"/>
  <c r="V3989" i="2"/>
  <c r="U3990" i="2"/>
  <c r="V3990" i="2"/>
  <c r="U3991" i="2"/>
  <c r="V3991" i="2"/>
  <c r="U3992" i="2"/>
  <c r="V3992" i="2"/>
  <c r="U3993" i="2"/>
  <c r="V3993" i="2"/>
  <c r="U3994" i="2"/>
  <c r="V3994" i="2"/>
  <c r="U3995" i="2"/>
  <c r="V3995" i="2"/>
  <c r="U3996" i="2"/>
  <c r="V3996" i="2"/>
  <c r="U3997" i="2"/>
  <c r="V3997" i="2"/>
  <c r="U3998" i="2"/>
  <c r="V3998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840" i="2"/>
  <c r="U2194" i="2"/>
  <c r="S2194" i="2"/>
  <c r="V2194" i="2" s="1"/>
  <c r="U2195" i="2"/>
  <c r="S2195" i="2"/>
  <c r="V2195" i="2" s="1"/>
  <c r="U2196" i="2"/>
  <c r="S2196" i="2"/>
  <c r="V2196" i="2" s="1"/>
  <c r="U2197" i="2"/>
  <c r="S2197" i="2"/>
  <c r="V2197" i="2" s="1"/>
  <c r="U2198" i="2"/>
  <c r="S2198" i="2"/>
  <c r="V2198" i="2" s="1"/>
  <c r="U2199" i="2"/>
  <c r="S2199" i="2"/>
  <c r="V2199" i="2" s="1"/>
  <c r="U2200" i="2"/>
  <c r="S2200" i="2"/>
  <c r="V2200" i="2" s="1"/>
  <c r="U2201" i="2"/>
  <c r="S2201" i="2"/>
  <c r="V2201" i="2" s="1"/>
  <c r="U2202" i="2"/>
  <c r="S2202" i="2"/>
  <c r="V2202" i="2" s="1"/>
  <c r="U2203" i="2"/>
  <c r="S2203" i="2"/>
  <c r="V2203" i="2" s="1"/>
  <c r="U2204" i="2"/>
  <c r="S2204" i="2"/>
  <c r="V2204" i="2" s="1"/>
  <c r="U2205" i="2"/>
  <c r="S2205" i="2"/>
  <c r="V2205" i="2" s="1"/>
  <c r="U2206" i="2"/>
  <c r="S2206" i="2"/>
  <c r="V2206" i="2" s="1"/>
  <c r="U2207" i="2"/>
  <c r="S2207" i="2"/>
  <c r="V2207" i="2" s="1"/>
  <c r="U2208" i="2"/>
  <c r="S2208" i="2"/>
  <c r="V2208" i="2" s="1"/>
  <c r="U2209" i="2"/>
  <c r="S2209" i="2"/>
  <c r="V2209" i="2" s="1"/>
  <c r="U2210" i="2"/>
  <c r="S2210" i="2"/>
  <c r="V2210" i="2" s="1"/>
  <c r="U2211" i="2"/>
  <c r="S2211" i="2"/>
  <c r="V2211" i="2" s="1"/>
  <c r="U2212" i="2"/>
  <c r="S2212" i="2"/>
  <c r="V2212" i="2" s="1"/>
  <c r="U2213" i="2"/>
  <c r="S2213" i="2"/>
  <c r="V2213" i="2" s="1"/>
  <c r="U2214" i="2"/>
  <c r="S2214" i="2"/>
  <c r="V2214" i="2" s="1"/>
  <c r="U2215" i="2"/>
  <c r="S2215" i="2"/>
  <c r="V2215" i="2" s="1"/>
  <c r="U2216" i="2"/>
  <c r="S2216" i="2"/>
  <c r="V2216" i="2" s="1"/>
  <c r="U2217" i="2"/>
  <c r="S2217" i="2"/>
  <c r="V2217" i="2" s="1"/>
  <c r="U2218" i="2"/>
  <c r="S2218" i="2"/>
  <c r="V2218" i="2" s="1"/>
  <c r="U2219" i="2"/>
  <c r="S2219" i="2"/>
  <c r="V2219" i="2" s="1"/>
  <c r="U2220" i="2"/>
  <c r="S2220" i="2"/>
  <c r="V2220" i="2" s="1"/>
  <c r="U2221" i="2"/>
  <c r="S2221" i="2"/>
  <c r="V2221" i="2" s="1"/>
  <c r="U2222" i="2"/>
  <c r="S2222" i="2"/>
  <c r="V2222" i="2" s="1"/>
  <c r="U2223" i="2"/>
  <c r="S2223" i="2"/>
  <c r="V2223" i="2" s="1"/>
  <c r="U2224" i="2"/>
  <c r="S2224" i="2"/>
  <c r="V2224" i="2" s="1"/>
  <c r="U2225" i="2"/>
  <c r="S2225" i="2"/>
  <c r="V2225" i="2" s="1"/>
  <c r="U2226" i="2"/>
  <c r="S2226" i="2"/>
  <c r="V2226" i="2" s="1"/>
  <c r="U2227" i="2"/>
  <c r="S2227" i="2"/>
  <c r="V2227" i="2" s="1"/>
  <c r="U2228" i="2"/>
  <c r="S2228" i="2"/>
  <c r="V2228" i="2" s="1"/>
  <c r="U2229" i="2"/>
  <c r="S2229" i="2"/>
  <c r="V2229" i="2" s="1"/>
  <c r="U2230" i="2"/>
  <c r="S2230" i="2"/>
  <c r="V2230" i="2" s="1"/>
  <c r="U2231" i="2"/>
  <c r="S2231" i="2"/>
  <c r="V2231" i="2" s="1"/>
  <c r="U2232" i="2"/>
  <c r="S2232" i="2"/>
  <c r="V2232" i="2" s="1"/>
  <c r="U2233" i="2"/>
  <c r="S2233" i="2"/>
  <c r="V2233" i="2" s="1"/>
  <c r="U2234" i="2"/>
  <c r="S2234" i="2"/>
  <c r="V2234" i="2" s="1"/>
  <c r="U2235" i="2"/>
  <c r="S2235" i="2"/>
  <c r="V2235" i="2" s="1"/>
  <c r="U2236" i="2"/>
  <c r="S2236" i="2"/>
  <c r="V2236" i="2" s="1"/>
  <c r="U2237" i="2"/>
  <c r="S2237" i="2"/>
  <c r="V2237" i="2" s="1"/>
  <c r="U2238" i="2"/>
  <c r="S2238" i="2"/>
  <c r="V2238" i="2" s="1"/>
  <c r="U2239" i="2"/>
  <c r="S2239" i="2"/>
  <c r="V2239" i="2" s="1"/>
  <c r="U2240" i="2"/>
  <c r="S2240" i="2"/>
  <c r="V2240" i="2" s="1"/>
  <c r="U2241" i="2"/>
  <c r="S2241" i="2"/>
  <c r="V2241" i="2" s="1"/>
  <c r="O2234" i="2"/>
  <c r="O2235" i="2"/>
  <c r="O2236" i="2"/>
  <c r="O2237" i="2"/>
  <c r="O2238" i="2"/>
  <c r="O2239" i="2"/>
  <c r="O2240" i="2"/>
  <c r="O2241" i="2"/>
  <c r="O2226" i="2"/>
  <c r="O2227" i="2"/>
  <c r="O2228" i="2"/>
  <c r="O2229" i="2"/>
  <c r="O2230" i="2"/>
  <c r="O2231" i="2"/>
  <c r="O2232" i="2"/>
  <c r="O2233" i="2"/>
  <c r="H2232" i="2"/>
  <c r="H2231" i="2"/>
  <c r="H2230" i="2"/>
  <c r="H2229" i="2"/>
  <c r="H2228" i="2"/>
  <c r="H2227" i="2"/>
  <c r="H2226" i="2"/>
  <c r="O2218" i="2"/>
  <c r="O2219" i="2"/>
  <c r="O2220" i="2"/>
  <c r="O2221" i="2"/>
  <c r="O2222" i="2"/>
  <c r="O2223" i="2"/>
  <c r="O2224" i="2"/>
  <c r="O2225" i="2"/>
  <c r="O2210" i="2"/>
  <c r="O2211" i="2"/>
  <c r="O2212" i="2"/>
  <c r="O2213" i="2"/>
  <c r="O2214" i="2"/>
  <c r="O2215" i="2"/>
  <c r="O2216" i="2"/>
  <c r="O2217" i="2"/>
  <c r="O2201" i="2"/>
  <c r="O2202" i="2"/>
  <c r="O2203" i="2"/>
  <c r="O2204" i="2"/>
  <c r="O2205" i="2"/>
  <c r="O2206" i="2"/>
  <c r="O2207" i="2"/>
  <c r="O2208" i="2"/>
  <c r="O2209" i="2"/>
  <c r="O2195" i="2"/>
  <c r="O2196" i="2"/>
  <c r="O2197" i="2"/>
  <c r="O2198" i="2"/>
  <c r="O2199" i="2"/>
  <c r="O2200" i="2"/>
  <c r="O2194" i="2"/>
  <c r="H2240" i="2"/>
  <c r="H2239" i="2"/>
  <c r="H2238" i="2"/>
  <c r="H2237" i="2"/>
  <c r="H2236" i="2"/>
  <c r="H2235" i="2"/>
  <c r="H2234" i="2"/>
  <c r="H2224" i="2"/>
  <c r="H2223" i="2"/>
  <c r="H2222" i="2"/>
  <c r="H2221" i="2"/>
  <c r="H2220" i="2"/>
  <c r="H2219" i="2"/>
  <c r="H2218" i="2"/>
  <c r="H2216" i="2"/>
  <c r="H2215" i="2"/>
  <c r="H2214" i="2"/>
  <c r="H2213" i="2"/>
  <c r="H2212" i="2"/>
  <c r="H2211" i="2"/>
  <c r="H2210" i="2"/>
  <c r="H2208" i="2"/>
  <c r="H2207" i="2"/>
  <c r="H2206" i="2"/>
  <c r="H2205" i="2"/>
  <c r="H2204" i="2"/>
  <c r="H2203" i="2"/>
  <c r="H2202" i="2"/>
  <c r="H2200" i="2"/>
  <c r="H2199" i="2"/>
  <c r="H2198" i="2"/>
  <c r="H2197" i="2"/>
  <c r="H2196" i="2"/>
  <c r="H2195" i="2"/>
  <c r="H2194" i="2"/>
  <c r="U2186" i="2"/>
  <c r="S2186" i="2"/>
  <c r="V2186" i="2" s="1"/>
  <c r="U2187" i="2"/>
  <c r="S2187" i="2"/>
  <c r="V2187" i="2" s="1"/>
  <c r="U2188" i="2"/>
  <c r="S2188" i="2"/>
  <c r="V2188" i="2" s="1"/>
  <c r="U2189" i="2"/>
  <c r="S2189" i="2"/>
  <c r="V2189" i="2" s="1"/>
  <c r="U2190" i="2"/>
  <c r="S2190" i="2"/>
  <c r="V2190" i="2" s="1"/>
  <c r="U2191" i="2"/>
  <c r="S2191" i="2"/>
  <c r="V2191" i="2" s="1"/>
  <c r="U2192" i="2"/>
  <c r="S2192" i="2"/>
  <c r="V2192" i="2" s="1"/>
  <c r="U2193" i="2"/>
  <c r="S2193" i="2"/>
  <c r="V2193" i="2" s="1"/>
  <c r="U2242" i="2"/>
  <c r="S2242" i="2"/>
  <c r="V2242" i="2" s="1"/>
  <c r="U2243" i="2"/>
  <c r="S2243" i="2"/>
  <c r="V2243" i="2" s="1"/>
  <c r="U2244" i="2"/>
  <c r="S2244" i="2"/>
  <c r="V2244" i="2" s="1"/>
  <c r="U2245" i="2"/>
  <c r="S2245" i="2"/>
  <c r="V2245" i="2" s="1"/>
  <c r="U2246" i="2"/>
  <c r="S2246" i="2"/>
  <c r="V2246" i="2" s="1"/>
  <c r="U2247" i="2"/>
  <c r="S2247" i="2"/>
  <c r="V2247" i="2" s="1"/>
  <c r="U2248" i="2"/>
  <c r="S2248" i="2"/>
  <c r="V2248" i="2" s="1"/>
  <c r="U2249" i="2"/>
  <c r="S2249" i="2"/>
  <c r="V2249" i="2" s="1"/>
  <c r="U2250" i="2"/>
  <c r="S2250" i="2"/>
  <c r="V2250" i="2" s="1"/>
  <c r="U2251" i="2"/>
  <c r="S2251" i="2"/>
  <c r="V2251" i="2" s="1"/>
  <c r="U2252" i="2"/>
  <c r="S2252" i="2"/>
  <c r="V2252" i="2" s="1"/>
  <c r="U2253" i="2"/>
  <c r="S2253" i="2"/>
  <c r="V2253" i="2" s="1"/>
  <c r="U2254" i="2"/>
  <c r="S2254" i="2"/>
  <c r="V2254" i="2" s="1"/>
  <c r="U2255" i="2"/>
  <c r="S2255" i="2"/>
  <c r="V2255" i="2" s="1"/>
  <c r="U2256" i="2"/>
  <c r="S2256" i="2"/>
  <c r="V2256" i="2" s="1"/>
  <c r="U2257" i="2"/>
  <c r="S2257" i="2"/>
  <c r="V2257" i="2" s="1"/>
  <c r="O2187" i="2"/>
  <c r="O2188" i="2"/>
  <c r="O2189" i="2"/>
  <c r="O2190" i="2"/>
  <c r="O2191" i="2"/>
  <c r="O2192" i="2"/>
  <c r="O2193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186" i="2"/>
  <c r="H2250" i="2"/>
  <c r="H2242" i="2"/>
  <c r="H2186" i="2"/>
  <c r="H2187" i="2"/>
  <c r="H2256" i="2"/>
  <c r="H2255" i="2"/>
  <c r="H2254" i="2"/>
  <c r="H2253" i="2"/>
  <c r="H2252" i="2"/>
  <c r="H2251" i="2"/>
  <c r="H2248" i="2"/>
  <c r="H2247" i="2"/>
  <c r="H2246" i="2"/>
  <c r="H2245" i="2"/>
  <c r="H2244" i="2"/>
  <c r="H2243" i="2"/>
  <c r="H2192" i="2"/>
  <c r="H2191" i="2"/>
  <c r="H2190" i="2"/>
  <c r="H2189" i="2"/>
  <c r="H2188" i="2"/>
  <c r="S438" i="2"/>
  <c r="S437" i="2"/>
  <c r="S436" i="2"/>
  <c r="S435" i="2"/>
  <c r="S434" i="2"/>
  <c r="S398" i="2"/>
  <c r="S397" i="2"/>
  <c r="S396" i="2"/>
  <c r="S395" i="2"/>
  <c r="S394" i="2"/>
  <c r="S433" i="2"/>
  <c r="S432" i="2"/>
  <c r="S431" i="2"/>
  <c r="S430" i="2"/>
  <c r="S429" i="2"/>
  <c r="S393" i="2"/>
  <c r="S392" i="2"/>
  <c r="S391" i="2"/>
  <c r="S390" i="2"/>
  <c r="S389" i="2"/>
  <c r="S428" i="2"/>
  <c r="S427" i="2"/>
  <c r="S426" i="2"/>
  <c r="S425" i="2"/>
  <c r="S424" i="2"/>
  <c r="S388" i="2"/>
  <c r="S387" i="2"/>
  <c r="S386" i="2"/>
  <c r="S385" i="2"/>
  <c r="S384" i="2"/>
  <c r="S423" i="2"/>
  <c r="S422" i="2"/>
  <c r="S421" i="2"/>
  <c r="S420" i="2"/>
  <c r="S419" i="2"/>
  <c r="S383" i="2"/>
  <c r="S382" i="2"/>
  <c r="S381" i="2"/>
  <c r="S380" i="2"/>
  <c r="S379" i="2"/>
  <c r="S418" i="2"/>
  <c r="S417" i="2"/>
  <c r="S416" i="2"/>
  <c r="S415" i="2"/>
  <c r="S414" i="2"/>
  <c r="S378" i="2"/>
  <c r="S377" i="2"/>
  <c r="S376" i="2"/>
  <c r="S375" i="2"/>
  <c r="S374" i="2"/>
  <c r="O375" i="2"/>
  <c r="O376" i="2"/>
  <c r="O377" i="2"/>
  <c r="O378" i="2"/>
  <c r="O414" i="2"/>
  <c r="O415" i="2"/>
  <c r="O416" i="2"/>
  <c r="O417" i="2"/>
  <c r="O418" i="2"/>
  <c r="O379" i="2"/>
  <c r="O380" i="2"/>
  <c r="O381" i="2"/>
  <c r="O382" i="2"/>
  <c r="O383" i="2"/>
  <c r="O419" i="2"/>
  <c r="O420" i="2"/>
  <c r="O421" i="2"/>
  <c r="O422" i="2"/>
  <c r="O423" i="2"/>
  <c r="O384" i="2"/>
  <c r="O385" i="2"/>
  <c r="O386" i="2"/>
  <c r="O387" i="2"/>
  <c r="O388" i="2"/>
  <c r="O424" i="2"/>
  <c r="O425" i="2"/>
  <c r="O426" i="2"/>
  <c r="O427" i="2"/>
  <c r="O428" i="2"/>
  <c r="O389" i="2"/>
  <c r="O390" i="2"/>
  <c r="O391" i="2"/>
  <c r="O392" i="2"/>
  <c r="O393" i="2"/>
  <c r="O429" i="2"/>
  <c r="O430" i="2"/>
  <c r="O431" i="2"/>
  <c r="O432" i="2"/>
  <c r="O433" i="2"/>
  <c r="O394" i="2"/>
  <c r="O395" i="2"/>
  <c r="O396" i="2"/>
  <c r="O397" i="2"/>
  <c r="O398" i="2"/>
  <c r="O434" i="2"/>
  <c r="O435" i="2"/>
  <c r="O436" i="2"/>
  <c r="O437" i="2"/>
  <c r="O438" i="2"/>
  <c r="O374" i="2"/>
  <c r="H433" i="2"/>
  <c r="H432" i="2"/>
  <c r="H431" i="2"/>
  <c r="H430" i="2"/>
  <c r="H429" i="2"/>
  <c r="H393" i="2"/>
  <c r="H392" i="2"/>
  <c r="H391" i="2"/>
  <c r="H390" i="2"/>
  <c r="H389" i="2"/>
  <c r="H428" i="2"/>
  <c r="H427" i="2"/>
  <c r="H426" i="2"/>
  <c r="H425" i="2"/>
  <c r="H424" i="2"/>
  <c r="H388" i="2"/>
  <c r="H387" i="2"/>
  <c r="H386" i="2"/>
  <c r="H385" i="2"/>
  <c r="H384" i="2"/>
  <c r="H423" i="2"/>
  <c r="H422" i="2"/>
  <c r="H421" i="2"/>
  <c r="H420" i="2"/>
  <c r="H419" i="2"/>
  <c r="H383" i="2"/>
  <c r="H382" i="2"/>
  <c r="H381" i="2"/>
  <c r="H380" i="2"/>
  <c r="H379" i="2"/>
  <c r="H418" i="2"/>
  <c r="H417" i="2"/>
  <c r="H416" i="2"/>
  <c r="H415" i="2"/>
  <c r="H414" i="2"/>
  <c r="H378" i="2"/>
  <c r="H377" i="2"/>
  <c r="H376" i="2"/>
  <c r="H375" i="2"/>
  <c r="H374" i="2"/>
  <c r="S443" i="2"/>
  <c r="S442" i="2"/>
  <c r="S441" i="2"/>
  <c r="S440" i="2"/>
  <c r="S439" i="2"/>
  <c r="S403" i="2"/>
  <c r="S402" i="2"/>
  <c r="S401" i="2"/>
  <c r="S400" i="2"/>
  <c r="S399" i="2"/>
  <c r="O400" i="2"/>
  <c r="O401" i="2"/>
  <c r="O402" i="2"/>
  <c r="O403" i="2"/>
  <c r="O439" i="2"/>
  <c r="O440" i="2"/>
  <c r="O441" i="2"/>
  <c r="O442" i="2"/>
  <c r="O443" i="2"/>
  <c r="O399" i="2"/>
  <c r="S448" i="2"/>
  <c r="S447" i="2"/>
  <c r="S446" i="2"/>
  <c r="S445" i="2"/>
  <c r="S444" i="2"/>
  <c r="S408" i="2"/>
  <c r="S407" i="2"/>
  <c r="S406" i="2"/>
  <c r="S405" i="2"/>
  <c r="S404" i="2"/>
  <c r="O405" i="2"/>
  <c r="O406" i="2"/>
  <c r="O407" i="2"/>
  <c r="O408" i="2"/>
  <c r="O444" i="2"/>
  <c r="O445" i="2"/>
  <c r="O446" i="2"/>
  <c r="O447" i="2"/>
  <c r="O448" i="2"/>
  <c r="O404" i="2"/>
  <c r="H438" i="2"/>
  <c r="H437" i="2"/>
  <c r="H436" i="2"/>
  <c r="H435" i="2"/>
  <c r="H434" i="2"/>
  <c r="H398" i="2"/>
  <c r="H397" i="2"/>
  <c r="H396" i="2"/>
  <c r="H395" i="2"/>
  <c r="H394" i="2"/>
  <c r="H443" i="2"/>
  <c r="H442" i="2"/>
  <c r="H441" i="2"/>
  <c r="H440" i="2"/>
  <c r="H439" i="2"/>
  <c r="H403" i="2"/>
  <c r="H402" i="2"/>
  <c r="H401" i="2"/>
  <c r="H400" i="2"/>
  <c r="H399" i="2"/>
  <c r="H448" i="2"/>
  <c r="H447" i="2"/>
  <c r="H446" i="2"/>
  <c r="H445" i="2"/>
  <c r="H444" i="2"/>
  <c r="H408" i="2"/>
  <c r="H407" i="2"/>
  <c r="H406" i="2"/>
  <c r="H405" i="2"/>
  <c r="H404" i="2"/>
  <c r="U3" i="2"/>
  <c r="V3" i="2"/>
  <c r="U4" i="2"/>
  <c r="V4" i="2"/>
  <c r="U5" i="2"/>
  <c r="V5" i="2"/>
  <c r="U6" i="2"/>
  <c r="V6" i="2"/>
  <c r="U7" i="2"/>
  <c r="V7" i="2"/>
  <c r="U8" i="2"/>
  <c r="V8" i="2"/>
  <c r="U9" i="2"/>
  <c r="V9" i="2"/>
  <c r="U10" i="2"/>
  <c r="V10" i="2"/>
  <c r="U11" i="2"/>
  <c r="V11" i="2"/>
  <c r="U12" i="2"/>
  <c r="V12" i="2"/>
  <c r="U13" i="2"/>
  <c r="V13" i="2"/>
  <c r="U14" i="2"/>
  <c r="V14" i="2"/>
  <c r="U15" i="2"/>
  <c r="V15" i="2"/>
  <c r="U16" i="2"/>
  <c r="V16" i="2"/>
  <c r="U17" i="2"/>
  <c r="V17" i="2"/>
  <c r="U18" i="2"/>
  <c r="V18" i="2"/>
  <c r="U19" i="2"/>
  <c r="V19" i="2"/>
  <c r="U20" i="2"/>
  <c r="V20" i="2"/>
  <c r="U21" i="2"/>
  <c r="V21" i="2"/>
  <c r="U22" i="2"/>
  <c r="V22" i="2"/>
  <c r="U23" i="2"/>
  <c r="V23" i="2"/>
  <c r="U24" i="2"/>
  <c r="V24" i="2"/>
  <c r="U25" i="2"/>
  <c r="V25" i="2"/>
  <c r="U26" i="2"/>
  <c r="V26" i="2"/>
  <c r="U27" i="2"/>
  <c r="V27" i="2"/>
  <c r="U28" i="2"/>
  <c r="V28" i="2"/>
  <c r="U29" i="2"/>
  <c r="V29" i="2"/>
  <c r="U30" i="2"/>
  <c r="V30" i="2"/>
  <c r="U31" i="2"/>
  <c r="V31" i="2"/>
  <c r="U32" i="2"/>
  <c r="V32" i="2"/>
  <c r="U33" i="2"/>
  <c r="V33" i="2"/>
  <c r="U34" i="2"/>
  <c r="V34" i="2"/>
  <c r="U35" i="2"/>
  <c r="V35" i="2"/>
  <c r="U36" i="2"/>
  <c r="V36" i="2"/>
  <c r="U37" i="2"/>
  <c r="V37" i="2"/>
  <c r="U38" i="2"/>
  <c r="V38" i="2"/>
  <c r="U39" i="2"/>
  <c r="V39" i="2"/>
  <c r="U40" i="2"/>
  <c r="V40" i="2"/>
  <c r="U41" i="2"/>
  <c r="V41" i="2"/>
  <c r="U42" i="2"/>
  <c r="V42" i="2"/>
  <c r="U43" i="2"/>
  <c r="V43" i="2"/>
  <c r="U44" i="2"/>
  <c r="V44" i="2"/>
  <c r="U45" i="2"/>
  <c r="V45" i="2"/>
  <c r="U46" i="2"/>
  <c r="V46" i="2"/>
  <c r="U47" i="2"/>
  <c r="V47" i="2"/>
  <c r="U48" i="2"/>
  <c r="V48" i="2"/>
  <c r="U49" i="2"/>
  <c r="V49" i="2"/>
  <c r="U50" i="2"/>
  <c r="V50" i="2"/>
  <c r="U51" i="2"/>
  <c r="V51" i="2"/>
  <c r="U52" i="2"/>
  <c r="V52" i="2"/>
  <c r="U53" i="2"/>
  <c r="V53" i="2"/>
  <c r="U54" i="2"/>
  <c r="V54" i="2"/>
  <c r="U55" i="2"/>
  <c r="V55" i="2"/>
  <c r="U56" i="2"/>
  <c r="V56" i="2"/>
  <c r="U57" i="2"/>
  <c r="V57" i="2"/>
  <c r="U58" i="2"/>
  <c r="V58" i="2"/>
  <c r="U59" i="2"/>
  <c r="V59" i="2"/>
  <c r="U60" i="2"/>
  <c r="V60" i="2"/>
  <c r="U61" i="2"/>
  <c r="V61" i="2"/>
  <c r="U62" i="2"/>
  <c r="V62" i="2"/>
  <c r="U63" i="2"/>
  <c r="V63" i="2"/>
  <c r="U64" i="2"/>
  <c r="V64" i="2"/>
  <c r="U65" i="2"/>
  <c r="V65" i="2"/>
  <c r="U66" i="2"/>
  <c r="V66" i="2"/>
  <c r="U67" i="2"/>
  <c r="V67" i="2"/>
  <c r="U68" i="2"/>
  <c r="V68" i="2"/>
  <c r="U69" i="2"/>
  <c r="V69" i="2"/>
  <c r="U70" i="2"/>
  <c r="V70" i="2"/>
  <c r="U71" i="2"/>
  <c r="V71" i="2"/>
  <c r="U72" i="2"/>
  <c r="V72" i="2"/>
  <c r="U73" i="2"/>
  <c r="V73" i="2"/>
  <c r="U74" i="2"/>
  <c r="V74" i="2"/>
  <c r="U75" i="2"/>
  <c r="V75" i="2"/>
  <c r="U76" i="2"/>
  <c r="V76" i="2"/>
  <c r="U77" i="2"/>
  <c r="V77" i="2"/>
  <c r="U78" i="2"/>
  <c r="V78" i="2"/>
  <c r="U79" i="2"/>
  <c r="V79" i="2"/>
  <c r="U80" i="2"/>
  <c r="V80" i="2"/>
  <c r="U81" i="2"/>
  <c r="V81" i="2"/>
  <c r="U82" i="2"/>
  <c r="V82" i="2"/>
  <c r="U83" i="2"/>
  <c r="V83" i="2"/>
  <c r="U84" i="2"/>
  <c r="V84" i="2"/>
  <c r="U85" i="2"/>
  <c r="V85" i="2"/>
  <c r="U86" i="2"/>
  <c r="V86" i="2"/>
  <c r="U87" i="2"/>
  <c r="V87" i="2"/>
  <c r="U88" i="2"/>
  <c r="V88" i="2"/>
  <c r="U89" i="2"/>
  <c r="V89" i="2"/>
  <c r="U90" i="2"/>
  <c r="V90" i="2"/>
  <c r="U91" i="2"/>
  <c r="V91" i="2"/>
  <c r="U92" i="2"/>
  <c r="V92" i="2"/>
  <c r="U93" i="2"/>
  <c r="V93" i="2"/>
  <c r="U94" i="2"/>
  <c r="V94" i="2"/>
  <c r="U95" i="2"/>
  <c r="V95" i="2"/>
  <c r="U96" i="2"/>
  <c r="V96" i="2"/>
  <c r="U97" i="2"/>
  <c r="V97" i="2"/>
  <c r="U98" i="2"/>
  <c r="V98" i="2"/>
  <c r="U99" i="2"/>
  <c r="V99" i="2"/>
  <c r="U100" i="2"/>
  <c r="V100" i="2"/>
  <c r="U101" i="2"/>
  <c r="V101" i="2"/>
  <c r="U102" i="2"/>
  <c r="V102" i="2"/>
  <c r="U103" i="2"/>
  <c r="V103" i="2"/>
  <c r="U104" i="2"/>
  <c r="V104" i="2"/>
  <c r="U105" i="2"/>
  <c r="V105" i="2"/>
  <c r="U106" i="2"/>
  <c r="V106" i="2"/>
  <c r="U107" i="2"/>
  <c r="V107" i="2"/>
  <c r="U108" i="2"/>
  <c r="V108" i="2"/>
  <c r="U109" i="2"/>
  <c r="V109" i="2"/>
  <c r="U110" i="2"/>
  <c r="V110" i="2"/>
  <c r="U111" i="2"/>
  <c r="V111" i="2"/>
  <c r="U112" i="2"/>
  <c r="V112" i="2"/>
  <c r="U113" i="2"/>
  <c r="V113" i="2"/>
  <c r="U114" i="2"/>
  <c r="V114" i="2"/>
  <c r="U115" i="2"/>
  <c r="V115" i="2"/>
  <c r="U116" i="2"/>
  <c r="V116" i="2"/>
  <c r="U117" i="2"/>
  <c r="V117" i="2"/>
  <c r="U118" i="2"/>
  <c r="V118" i="2"/>
  <c r="U119" i="2"/>
  <c r="V119" i="2"/>
  <c r="U120" i="2"/>
  <c r="V120" i="2"/>
  <c r="U121" i="2"/>
  <c r="V121" i="2"/>
  <c r="U122" i="2"/>
  <c r="V122" i="2"/>
  <c r="U123" i="2"/>
  <c r="V123" i="2"/>
  <c r="U124" i="2"/>
  <c r="V124" i="2"/>
  <c r="U125" i="2"/>
  <c r="V125" i="2"/>
  <c r="U126" i="2"/>
  <c r="V126" i="2"/>
  <c r="U127" i="2"/>
  <c r="V127" i="2"/>
  <c r="U128" i="2"/>
  <c r="V128" i="2"/>
  <c r="U129" i="2"/>
  <c r="V129" i="2"/>
  <c r="U130" i="2"/>
  <c r="V130" i="2"/>
  <c r="U131" i="2"/>
  <c r="V131" i="2"/>
  <c r="U132" i="2"/>
  <c r="V132" i="2"/>
  <c r="U133" i="2"/>
  <c r="V133" i="2"/>
  <c r="U134" i="2"/>
  <c r="V134" i="2"/>
  <c r="U135" i="2"/>
  <c r="V135" i="2"/>
  <c r="U136" i="2"/>
  <c r="V136" i="2"/>
  <c r="U137" i="2"/>
  <c r="V137" i="2"/>
  <c r="U138" i="2"/>
  <c r="V138" i="2"/>
  <c r="U139" i="2"/>
  <c r="V139" i="2"/>
  <c r="U140" i="2"/>
  <c r="V140" i="2"/>
  <c r="U141" i="2"/>
  <c r="V141" i="2"/>
  <c r="U142" i="2"/>
  <c r="V142" i="2"/>
  <c r="U143" i="2"/>
  <c r="V143" i="2"/>
  <c r="U144" i="2"/>
  <c r="V144" i="2"/>
  <c r="U145" i="2"/>
  <c r="V145" i="2"/>
  <c r="U146" i="2"/>
  <c r="V146" i="2"/>
  <c r="U147" i="2"/>
  <c r="V147" i="2"/>
  <c r="U148" i="2"/>
  <c r="V148" i="2"/>
  <c r="U149" i="2"/>
  <c r="V149" i="2"/>
  <c r="U150" i="2"/>
  <c r="V150" i="2"/>
  <c r="U151" i="2"/>
  <c r="V151" i="2"/>
  <c r="U152" i="2"/>
  <c r="V152" i="2"/>
  <c r="U153" i="2"/>
  <c r="V153" i="2"/>
  <c r="U154" i="2"/>
  <c r="V154" i="2"/>
  <c r="U155" i="2"/>
  <c r="V155" i="2"/>
  <c r="U156" i="2"/>
  <c r="V156" i="2"/>
  <c r="U157" i="2"/>
  <c r="V157" i="2"/>
  <c r="U158" i="2"/>
  <c r="V158" i="2"/>
  <c r="U159" i="2"/>
  <c r="V159" i="2"/>
  <c r="U160" i="2"/>
  <c r="V160" i="2"/>
  <c r="U161" i="2"/>
  <c r="V161" i="2"/>
  <c r="U162" i="2"/>
  <c r="V162" i="2"/>
  <c r="U163" i="2"/>
  <c r="V163" i="2"/>
  <c r="U164" i="2"/>
  <c r="V164" i="2"/>
  <c r="U165" i="2"/>
  <c r="V165" i="2"/>
  <c r="U166" i="2"/>
  <c r="V166" i="2"/>
  <c r="U167" i="2"/>
  <c r="V167" i="2"/>
  <c r="U168" i="2"/>
  <c r="V168" i="2"/>
  <c r="U169" i="2"/>
  <c r="V169" i="2"/>
  <c r="U170" i="2"/>
  <c r="V170" i="2"/>
  <c r="U171" i="2"/>
  <c r="V171" i="2"/>
  <c r="U172" i="2"/>
  <c r="V172" i="2"/>
  <c r="U173" i="2"/>
  <c r="V173" i="2"/>
  <c r="U174" i="2"/>
  <c r="V174" i="2"/>
  <c r="U175" i="2"/>
  <c r="V175" i="2"/>
  <c r="U176" i="2"/>
  <c r="V176" i="2"/>
  <c r="U177" i="2"/>
  <c r="V177" i="2"/>
  <c r="U178" i="2"/>
  <c r="V178" i="2"/>
  <c r="U179" i="2"/>
  <c r="V179" i="2"/>
  <c r="U180" i="2"/>
  <c r="V180" i="2"/>
  <c r="U181" i="2"/>
  <c r="V181" i="2"/>
  <c r="U182" i="2"/>
  <c r="V182" i="2"/>
  <c r="U183" i="2"/>
  <c r="V183" i="2"/>
  <c r="U184" i="2"/>
  <c r="V184" i="2"/>
  <c r="U185" i="2"/>
  <c r="V185" i="2"/>
  <c r="U186" i="2"/>
  <c r="V186" i="2"/>
  <c r="U187" i="2"/>
  <c r="V187" i="2"/>
  <c r="U188" i="2"/>
  <c r="V188" i="2"/>
  <c r="U189" i="2"/>
  <c r="V189" i="2"/>
  <c r="U190" i="2"/>
  <c r="V190" i="2"/>
  <c r="U191" i="2"/>
  <c r="V191" i="2"/>
  <c r="U192" i="2"/>
  <c r="V192" i="2"/>
  <c r="U193" i="2"/>
  <c r="V193" i="2"/>
  <c r="U194" i="2"/>
  <c r="V194" i="2"/>
  <c r="U195" i="2"/>
  <c r="V195" i="2"/>
  <c r="U196" i="2"/>
  <c r="V196" i="2"/>
  <c r="U197" i="2"/>
  <c r="V197" i="2"/>
  <c r="U198" i="2"/>
  <c r="V198" i="2"/>
  <c r="U199" i="2"/>
  <c r="V199" i="2"/>
  <c r="U200" i="2"/>
  <c r="V200" i="2"/>
  <c r="U201" i="2"/>
  <c r="V201" i="2"/>
  <c r="U202" i="2"/>
  <c r="V202" i="2"/>
  <c r="U203" i="2"/>
  <c r="V203" i="2"/>
  <c r="U204" i="2"/>
  <c r="V204" i="2"/>
  <c r="U205" i="2"/>
  <c r="V205" i="2"/>
  <c r="U206" i="2"/>
  <c r="V206" i="2"/>
  <c r="U207" i="2"/>
  <c r="V207" i="2"/>
  <c r="U208" i="2"/>
  <c r="V208" i="2"/>
  <c r="U209" i="2"/>
  <c r="V209" i="2"/>
  <c r="U210" i="2"/>
  <c r="V210" i="2"/>
  <c r="U211" i="2"/>
  <c r="V211" i="2"/>
  <c r="U212" i="2"/>
  <c r="V212" i="2"/>
  <c r="U213" i="2"/>
  <c r="V213" i="2"/>
  <c r="U214" i="2"/>
  <c r="V214" i="2"/>
  <c r="U215" i="2"/>
  <c r="V215" i="2"/>
  <c r="U216" i="2"/>
  <c r="V216" i="2"/>
  <c r="U217" i="2"/>
  <c r="V217" i="2"/>
  <c r="U218" i="2"/>
  <c r="V218" i="2"/>
  <c r="U219" i="2"/>
  <c r="V219" i="2"/>
  <c r="U220" i="2"/>
  <c r="V220" i="2"/>
  <c r="U221" i="2"/>
  <c r="V221" i="2"/>
  <c r="U222" i="2"/>
  <c r="V222" i="2"/>
  <c r="U223" i="2"/>
  <c r="V223" i="2"/>
  <c r="U224" i="2"/>
  <c r="V224" i="2"/>
  <c r="U225" i="2"/>
  <c r="V225" i="2"/>
  <c r="U226" i="2"/>
  <c r="V226" i="2"/>
  <c r="U227" i="2"/>
  <c r="V227" i="2"/>
  <c r="U228" i="2"/>
  <c r="V228" i="2"/>
  <c r="U229" i="2"/>
  <c r="V229" i="2"/>
  <c r="U230" i="2"/>
  <c r="V230" i="2"/>
  <c r="U231" i="2"/>
  <c r="V231" i="2"/>
  <c r="U232" i="2"/>
  <c r="V232" i="2"/>
  <c r="U233" i="2"/>
  <c r="V233" i="2"/>
  <c r="U234" i="2"/>
  <c r="V234" i="2"/>
  <c r="U235" i="2"/>
  <c r="V235" i="2"/>
  <c r="U236" i="2"/>
  <c r="V236" i="2"/>
  <c r="U237" i="2"/>
  <c r="V237" i="2"/>
  <c r="U238" i="2"/>
  <c r="V238" i="2"/>
  <c r="U239" i="2"/>
  <c r="V239" i="2"/>
  <c r="U240" i="2"/>
  <c r="V240" i="2"/>
  <c r="U241" i="2"/>
  <c r="V241" i="2"/>
  <c r="U242" i="2"/>
  <c r="V242" i="2"/>
  <c r="U243" i="2"/>
  <c r="V243" i="2"/>
  <c r="U244" i="2"/>
  <c r="V244" i="2"/>
  <c r="U245" i="2"/>
  <c r="V245" i="2"/>
  <c r="U246" i="2"/>
  <c r="V246" i="2"/>
  <c r="U247" i="2"/>
  <c r="V247" i="2"/>
  <c r="U248" i="2"/>
  <c r="V248" i="2"/>
  <c r="U249" i="2"/>
  <c r="V249" i="2"/>
  <c r="U250" i="2"/>
  <c r="V250" i="2"/>
  <c r="U251" i="2"/>
  <c r="V251" i="2"/>
  <c r="U252" i="2"/>
  <c r="V252" i="2"/>
  <c r="U253" i="2"/>
  <c r="V253" i="2"/>
  <c r="U254" i="2"/>
  <c r="V254" i="2"/>
  <c r="U255" i="2"/>
  <c r="V255" i="2"/>
  <c r="U256" i="2"/>
  <c r="V256" i="2"/>
  <c r="U257" i="2"/>
  <c r="V257" i="2"/>
  <c r="U258" i="2"/>
  <c r="V258" i="2"/>
  <c r="U259" i="2"/>
  <c r="V259" i="2"/>
  <c r="U260" i="2"/>
  <c r="V260" i="2"/>
  <c r="U261" i="2"/>
  <c r="V261" i="2"/>
  <c r="U262" i="2"/>
  <c r="V262" i="2"/>
  <c r="U263" i="2"/>
  <c r="V263" i="2"/>
  <c r="U264" i="2"/>
  <c r="V264" i="2"/>
  <c r="U265" i="2"/>
  <c r="V265" i="2"/>
  <c r="U266" i="2"/>
  <c r="V266" i="2"/>
  <c r="U267" i="2"/>
  <c r="V267" i="2"/>
  <c r="U268" i="2"/>
  <c r="V268" i="2"/>
  <c r="U269" i="2"/>
  <c r="V269" i="2"/>
  <c r="U270" i="2"/>
  <c r="V270" i="2"/>
  <c r="U271" i="2"/>
  <c r="V271" i="2"/>
  <c r="U272" i="2"/>
  <c r="V272" i="2"/>
  <c r="U273" i="2"/>
  <c r="V273" i="2"/>
  <c r="U274" i="2"/>
  <c r="V274" i="2"/>
  <c r="U275" i="2"/>
  <c r="V275" i="2"/>
  <c r="U276" i="2"/>
  <c r="V276" i="2"/>
  <c r="U277" i="2"/>
  <c r="V277" i="2"/>
  <c r="U278" i="2"/>
  <c r="V278" i="2"/>
  <c r="U279" i="2"/>
  <c r="V279" i="2"/>
  <c r="U280" i="2"/>
  <c r="V280" i="2"/>
  <c r="U281" i="2"/>
  <c r="V281" i="2"/>
  <c r="U282" i="2"/>
  <c r="V282" i="2"/>
  <c r="U283" i="2"/>
  <c r="V283" i="2"/>
  <c r="U284" i="2"/>
  <c r="V284" i="2"/>
  <c r="U285" i="2"/>
  <c r="V285" i="2"/>
  <c r="U286" i="2"/>
  <c r="V286" i="2"/>
  <c r="U287" i="2"/>
  <c r="V287" i="2"/>
  <c r="U288" i="2"/>
  <c r="V288" i="2"/>
  <c r="U289" i="2"/>
  <c r="V289" i="2"/>
  <c r="U290" i="2"/>
  <c r="V290" i="2"/>
  <c r="U291" i="2"/>
  <c r="V291" i="2"/>
  <c r="U292" i="2"/>
  <c r="V292" i="2"/>
  <c r="U293" i="2"/>
  <c r="V293" i="2"/>
  <c r="U294" i="2"/>
  <c r="V294" i="2"/>
  <c r="U295" i="2"/>
  <c r="V295" i="2"/>
  <c r="U296" i="2"/>
  <c r="V296" i="2"/>
  <c r="U297" i="2"/>
  <c r="V297" i="2"/>
  <c r="U298" i="2"/>
  <c r="V298" i="2"/>
  <c r="U299" i="2"/>
  <c r="V299" i="2"/>
  <c r="U300" i="2"/>
  <c r="V300" i="2"/>
  <c r="U301" i="2"/>
  <c r="V301" i="2"/>
  <c r="U302" i="2"/>
  <c r="V302" i="2"/>
  <c r="U303" i="2"/>
  <c r="V303" i="2"/>
  <c r="U304" i="2"/>
  <c r="V304" i="2"/>
  <c r="U305" i="2"/>
  <c r="V305" i="2"/>
  <c r="U306" i="2"/>
  <c r="V306" i="2"/>
  <c r="U307" i="2"/>
  <c r="V307" i="2"/>
  <c r="U308" i="2"/>
  <c r="V308" i="2"/>
  <c r="U309" i="2"/>
  <c r="V309" i="2"/>
  <c r="U310" i="2"/>
  <c r="V310" i="2"/>
  <c r="U311" i="2"/>
  <c r="V311" i="2"/>
  <c r="U312" i="2"/>
  <c r="V312" i="2"/>
  <c r="U313" i="2"/>
  <c r="V313" i="2"/>
  <c r="U314" i="2"/>
  <c r="V314" i="2"/>
  <c r="U315" i="2"/>
  <c r="V315" i="2"/>
  <c r="U316" i="2"/>
  <c r="V316" i="2"/>
  <c r="U317" i="2"/>
  <c r="V317" i="2"/>
  <c r="U318" i="2"/>
  <c r="V318" i="2"/>
  <c r="U319" i="2"/>
  <c r="V319" i="2"/>
  <c r="U320" i="2"/>
  <c r="V320" i="2"/>
  <c r="U321" i="2"/>
  <c r="V321" i="2"/>
  <c r="U322" i="2"/>
  <c r="V322" i="2"/>
  <c r="U323" i="2"/>
  <c r="V323" i="2"/>
  <c r="U324" i="2"/>
  <c r="V324" i="2"/>
  <c r="U325" i="2"/>
  <c r="V325" i="2"/>
  <c r="U326" i="2"/>
  <c r="V326" i="2"/>
  <c r="U327" i="2"/>
  <c r="V327" i="2"/>
  <c r="U328" i="2"/>
  <c r="V328" i="2"/>
  <c r="U329" i="2"/>
  <c r="V329" i="2"/>
  <c r="U330" i="2"/>
  <c r="V330" i="2"/>
  <c r="U331" i="2"/>
  <c r="V331" i="2"/>
  <c r="U332" i="2"/>
  <c r="V332" i="2"/>
  <c r="U333" i="2"/>
  <c r="V333" i="2"/>
  <c r="U334" i="2"/>
  <c r="V334" i="2"/>
  <c r="U335" i="2"/>
  <c r="V335" i="2"/>
  <c r="U336" i="2"/>
  <c r="V336" i="2"/>
  <c r="U337" i="2"/>
  <c r="V337" i="2"/>
  <c r="U338" i="2"/>
  <c r="V338" i="2"/>
  <c r="U339" i="2"/>
  <c r="V339" i="2"/>
  <c r="U340" i="2"/>
  <c r="V340" i="2"/>
  <c r="U341" i="2"/>
  <c r="V341" i="2"/>
  <c r="U342" i="2"/>
  <c r="V342" i="2"/>
  <c r="U343" i="2"/>
  <c r="V343" i="2"/>
  <c r="U344" i="2"/>
  <c r="V344" i="2"/>
  <c r="U345" i="2"/>
  <c r="V345" i="2"/>
  <c r="U346" i="2"/>
  <c r="V346" i="2"/>
  <c r="U347" i="2"/>
  <c r="V347" i="2"/>
  <c r="U348" i="2"/>
  <c r="V348" i="2"/>
  <c r="U349" i="2"/>
  <c r="V349" i="2"/>
  <c r="U350" i="2"/>
  <c r="V350" i="2"/>
  <c r="U351" i="2"/>
  <c r="V351" i="2"/>
  <c r="U352" i="2"/>
  <c r="V352" i="2"/>
  <c r="U353" i="2"/>
  <c r="V353" i="2"/>
  <c r="U354" i="2"/>
  <c r="V354" i="2"/>
  <c r="U355" i="2"/>
  <c r="V355" i="2"/>
  <c r="U356" i="2"/>
  <c r="V356" i="2"/>
  <c r="U357" i="2"/>
  <c r="V357" i="2"/>
  <c r="U358" i="2"/>
  <c r="V358" i="2"/>
  <c r="U359" i="2"/>
  <c r="V359" i="2"/>
  <c r="U360" i="2"/>
  <c r="V360" i="2"/>
  <c r="U361" i="2"/>
  <c r="V361" i="2"/>
  <c r="U362" i="2"/>
  <c r="V362" i="2"/>
  <c r="U363" i="2"/>
  <c r="V363" i="2"/>
  <c r="U364" i="2"/>
  <c r="V364" i="2"/>
  <c r="U365" i="2"/>
  <c r="V365" i="2"/>
  <c r="U366" i="2"/>
  <c r="V366" i="2"/>
  <c r="U367" i="2"/>
  <c r="V367" i="2"/>
  <c r="U368" i="2"/>
  <c r="V368" i="2"/>
  <c r="U369" i="2"/>
  <c r="V369" i="2"/>
  <c r="U370" i="2"/>
  <c r="V370" i="2"/>
  <c r="U371" i="2"/>
  <c r="V371" i="2"/>
  <c r="U372" i="2"/>
  <c r="V372" i="2"/>
  <c r="U373" i="2"/>
  <c r="V373" i="2"/>
  <c r="U409" i="2"/>
  <c r="S409" i="2"/>
  <c r="V409" i="2" s="1"/>
  <c r="U410" i="2"/>
  <c r="S410" i="2"/>
  <c r="V410" i="2" s="1"/>
  <c r="U411" i="2"/>
  <c r="S411" i="2"/>
  <c r="V411" i="2" s="1"/>
  <c r="U412" i="2"/>
  <c r="S412" i="2"/>
  <c r="V412" i="2" s="1"/>
  <c r="U413" i="2"/>
  <c r="S413" i="2"/>
  <c r="V413" i="2" s="1"/>
  <c r="U449" i="2"/>
  <c r="S449" i="2"/>
  <c r="V449" i="2" s="1"/>
  <c r="U450" i="2"/>
  <c r="S450" i="2"/>
  <c r="V450" i="2" s="1"/>
  <c r="U451" i="2"/>
  <c r="S451" i="2"/>
  <c r="V451" i="2" s="1"/>
  <c r="U452" i="2"/>
  <c r="S452" i="2"/>
  <c r="V452" i="2" s="1"/>
  <c r="U453" i="2"/>
  <c r="S453" i="2"/>
  <c r="V453" i="2" s="1"/>
  <c r="V2" i="2"/>
  <c r="U2" i="2"/>
  <c r="O410" i="2"/>
  <c r="O411" i="2"/>
  <c r="O412" i="2"/>
  <c r="O413" i="2"/>
  <c r="O449" i="2"/>
  <c r="O450" i="2"/>
  <c r="O451" i="2"/>
  <c r="O452" i="2"/>
  <c r="O453" i="2"/>
  <c r="O409" i="2"/>
  <c r="H410" i="2"/>
  <c r="H411" i="2"/>
  <c r="H412" i="2"/>
  <c r="H413" i="2"/>
  <c r="H449" i="2"/>
  <c r="H450" i="2"/>
  <c r="H451" i="2"/>
  <c r="H452" i="2"/>
  <c r="H453" i="2"/>
  <c r="H409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S9403" i="2"/>
  <c r="S9404" i="2"/>
  <c r="S9405" i="2"/>
  <c r="S9406" i="2"/>
  <c r="S9407" i="2"/>
  <c r="S9443" i="2"/>
  <c r="S9444" i="2"/>
  <c r="S9445" i="2"/>
  <c r="S9446" i="2"/>
  <c r="S9447" i="2"/>
  <c r="S9483" i="2"/>
  <c r="S9484" i="2"/>
  <c r="S9485" i="2"/>
  <c r="S9486" i="2"/>
  <c r="S9487" i="2"/>
  <c r="S9408" i="2"/>
  <c r="S9409" i="2"/>
  <c r="S9410" i="2"/>
  <c r="S9411" i="2"/>
  <c r="S9412" i="2"/>
  <c r="S9448" i="2"/>
  <c r="S9449" i="2"/>
  <c r="S9450" i="2"/>
  <c r="S9451" i="2"/>
  <c r="S9452" i="2"/>
  <c r="S9488" i="2"/>
  <c r="S9489" i="2"/>
  <c r="S9490" i="2"/>
  <c r="S9491" i="2"/>
  <c r="S9492" i="2"/>
  <c r="O9403" i="2"/>
  <c r="O9404" i="2"/>
  <c r="O9405" i="2"/>
  <c r="O9406" i="2"/>
  <c r="O9407" i="2"/>
  <c r="O9443" i="2"/>
  <c r="O9444" i="2"/>
  <c r="O9445" i="2"/>
  <c r="O9446" i="2"/>
  <c r="O9447" i="2"/>
  <c r="O9483" i="2"/>
  <c r="O9484" i="2"/>
  <c r="O9485" i="2"/>
  <c r="O9486" i="2"/>
  <c r="O9487" i="2"/>
  <c r="O9408" i="2"/>
  <c r="O9409" i="2"/>
  <c r="O9410" i="2"/>
  <c r="O9411" i="2"/>
  <c r="O9412" i="2"/>
  <c r="O9448" i="2"/>
  <c r="O9449" i="2"/>
  <c r="O9450" i="2"/>
  <c r="O9451" i="2"/>
  <c r="O9452" i="2"/>
  <c r="O9488" i="2"/>
  <c r="O9489" i="2"/>
  <c r="O9490" i="2"/>
  <c r="O9491" i="2"/>
  <c r="O9492" i="2"/>
  <c r="H9492" i="2"/>
  <c r="H9491" i="2"/>
  <c r="H9490" i="2"/>
  <c r="H9489" i="2"/>
  <c r="H9488" i="2"/>
  <c r="H9452" i="2"/>
  <c r="H9451" i="2"/>
  <c r="H9450" i="2"/>
  <c r="H9449" i="2"/>
  <c r="H9448" i="2"/>
  <c r="H9412" i="2"/>
  <c r="H9411" i="2"/>
  <c r="H9410" i="2"/>
  <c r="H9409" i="2"/>
  <c r="H9408" i="2"/>
  <c r="H9487" i="2"/>
  <c r="H9486" i="2"/>
  <c r="H9485" i="2"/>
  <c r="H9484" i="2"/>
  <c r="H9483" i="2"/>
  <c r="H9447" i="2"/>
  <c r="H9446" i="2"/>
  <c r="H9445" i="2"/>
  <c r="H9444" i="2"/>
  <c r="H9443" i="2"/>
  <c r="H9407" i="2"/>
  <c r="H9406" i="2"/>
  <c r="H9405" i="2"/>
  <c r="H9404" i="2"/>
  <c r="H9403" i="2"/>
  <c r="U9398" i="2"/>
  <c r="S9398" i="2"/>
  <c r="V9398" i="2" s="1"/>
  <c r="U9399" i="2"/>
  <c r="S9399" i="2"/>
  <c r="V9399" i="2" s="1"/>
  <c r="U9400" i="2"/>
  <c r="S9400" i="2"/>
  <c r="V9400" i="2" s="1"/>
  <c r="U9401" i="2"/>
  <c r="S9401" i="2"/>
  <c r="V9401" i="2" s="1"/>
  <c r="U9402" i="2"/>
  <c r="S9402" i="2"/>
  <c r="V9402" i="2" s="1"/>
  <c r="U9438" i="2"/>
  <c r="S9438" i="2"/>
  <c r="V9438" i="2" s="1"/>
  <c r="U9439" i="2"/>
  <c r="S9439" i="2"/>
  <c r="V9439" i="2" s="1"/>
  <c r="U9440" i="2"/>
  <c r="S9440" i="2"/>
  <c r="V9440" i="2" s="1"/>
  <c r="U9441" i="2"/>
  <c r="S9441" i="2"/>
  <c r="V9441" i="2" s="1"/>
  <c r="U9442" i="2"/>
  <c r="S9442" i="2"/>
  <c r="V9442" i="2" s="1"/>
  <c r="U9478" i="2"/>
  <c r="S9478" i="2"/>
  <c r="V9478" i="2" s="1"/>
  <c r="U9479" i="2"/>
  <c r="S9479" i="2"/>
  <c r="V9479" i="2" s="1"/>
  <c r="U9480" i="2"/>
  <c r="S9480" i="2"/>
  <c r="V9480" i="2" s="1"/>
  <c r="U9481" i="2"/>
  <c r="S9481" i="2"/>
  <c r="V9481" i="2" s="1"/>
  <c r="U9482" i="2"/>
  <c r="S9482" i="2"/>
  <c r="V9482" i="2" s="1"/>
  <c r="H9482" i="2"/>
  <c r="H9481" i="2"/>
  <c r="H9480" i="2"/>
  <c r="H9479" i="2"/>
  <c r="H9478" i="2"/>
  <c r="H9442" i="2"/>
  <c r="H9441" i="2"/>
  <c r="H9440" i="2"/>
  <c r="H9439" i="2"/>
  <c r="H9438" i="2"/>
  <c r="H9402" i="2"/>
  <c r="H9401" i="2"/>
  <c r="H9400" i="2"/>
  <c r="H9399" i="2"/>
  <c r="H9398" i="2"/>
  <c r="O9398" i="2"/>
  <c r="O9399" i="2"/>
  <c r="O9400" i="2"/>
  <c r="O9401" i="2"/>
  <c r="O9402" i="2"/>
  <c r="O9438" i="2"/>
  <c r="O9439" i="2"/>
  <c r="O9440" i="2"/>
  <c r="O9441" i="2"/>
  <c r="O9442" i="2"/>
  <c r="O9478" i="2"/>
  <c r="O9479" i="2"/>
  <c r="O9480" i="2"/>
  <c r="O9481" i="2"/>
  <c r="O9482" i="2"/>
  <c r="U9393" i="2"/>
  <c r="S9393" i="2"/>
  <c r="V9393" i="2" s="1"/>
  <c r="U9394" i="2"/>
  <c r="S9394" i="2"/>
  <c r="V9394" i="2" s="1"/>
  <c r="U9395" i="2"/>
  <c r="S9395" i="2"/>
  <c r="V9395" i="2" s="1"/>
  <c r="U9396" i="2"/>
  <c r="S9396" i="2"/>
  <c r="V9396" i="2" s="1"/>
  <c r="U9397" i="2"/>
  <c r="S9397" i="2"/>
  <c r="V9397" i="2" s="1"/>
  <c r="U9433" i="2"/>
  <c r="S9433" i="2"/>
  <c r="V9433" i="2" s="1"/>
  <c r="U9434" i="2"/>
  <c r="S9434" i="2"/>
  <c r="V9434" i="2" s="1"/>
  <c r="U9435" i="2"/>
  <c r="S9435" i="2"/>
  <c r="V9435" i="2" s="1"/>
  <c r="U9436" i="2"/>
  <c r="S9436" i="2"/>
  <c r="V9436" i="2" s="1"/>
  <c r="U9437" i="2"/>
  <c r="S9437" i="2"/>
  <c r="V9437" i="2" s="1"/>
  <c r="U9473" i="2"/>
  <c r="S9473" i="2"/>
  <c r="V9473" i="2" s="1"/>
  <c r="U9474" i="2"/>
  <c r="S9474" i="2"/>
  <c r="V9474" i="2" s="1"/>
  <c r="U9475" i="2"/>
  <c r="S9475" i="2"/>
  <c r="V9475" i="2" s="1"/>
  <c r="U9476" i="2"/>
  <c r="S9476" i="2"/>
  <c r="V9476" i="2" s="1"/>
  <c r="U9477" i="2"/>
  <c r="S9477" i="2"/>
  <c r="V9477" i="2" s="1"/>
  <c r="O9393" i="2"/>
  <c r="O9394" i="2"/>
  <c r="O9395" i="2"/>
  <c r="O9396" i="2"/>
  <c r="O9397" i="2"/>
  <c r="O9433" i="2"/>
  <c r="O9434" i="2"/>
  <c r="O9435" i="2"/>
  <c r="O9436" i="2"/>
  <c r="O9437" i="2"/>
  <c r="O9473" i="2"/>
  <c r="O9474" i="2"/>
  <c r="O9475" i="2"/>
  <c r="O9476" i="2"/>
  <c r="O9477" i="2"/>
  <c r="H9477" i="2"/>
  <c r="H9476" i="2"/>
  <c r="H9475" i="2"/>
  <c r="H9474" i="2"/>
  <c r="H9473" i="2"/>
  <c r="H9437" i="2"/>
  <c r="H9436" i="2"/>
  <c r="H9435" i="2"/>
  <c r="H9434" i="2"/>
  <c r="H9433" i="2"/>
  <c r="H9397" i="2"/>
  <c r="H9396" i="2"/>
  <c r="H9395" i="2"/>
  <c r="H9394" i="2"/>
  <c r="H9393" i="2"/>
  <c r="U9373" i="2"/>
  <c r="S9373" i="2"/>
  <c r="V9373" i="2" s="1"/>
  <c r="U9374" i="2"/>
  <c r="S9374" i="2"/>
  <c r="V9374" i="2" s="1"/>
  <c r="U9375" i="2"/>
  <c r="S9375" i="2"/>
  <c r="V9375" i="2" s="1"/>
  <c r="U9376" i="2"/>
  <c r="S9376" i="2"/>
  <c r="V9376" i="2" s="1"/>
  <c r="U9377" i="2"/>
  <c r="S9377" i="2"/>
  <c r="V9377" i="2" s="1"/>
  <c r="U9413" i="2"/>
  <c r="S9413" i="2"/>
  <c r="V9413" i="2" s="1"/>
  <c r="U9414" i="2"/>
  <c r="S9414" i="2"/>
  <c r="V9414" i="2" s="1"/>
  <c r="U9415" i="2"/>
  <c r="S9415" i="2"/>
  <c r="V9415" i="2" s="1"/>
  <c r="U9416" i="2"/>
  <c r="S9416" i="2"/>
  <c r="V9416" i="2" s="1"/>
  <c r="U9417" i="2"/>
  <c r="S9417" i="2"/>
  <c r="V9417" i="2" s="1"/>
  <c r="U9453" i="2"/>
  <c r="S9453" i="2"/>
  <c r="V9453" i="2" s="1"/>
  <c r="U9454" i="2"/>
  <c r="S9454" i="2"/>
  <c r="V9454" i="2" s="1"/>
  <c r="U9455" i="2"/>
  <c r="S9455" i="2"/>
  <c r="V9455" i="2" s="1"/>
  <c r="U9456" i="2"/>
  <c r="S9456" i="2"/>
  <c r="V9456" i="2" s="1"/>
  <c r="U9457" i="2"/>
  <c r="S9457" i="2"/>
  <c r="V9457" i="2" s="1"/>
  <c r="U9378" i="2"/>
  <c r="S9378" i="2"/>
  <c r="V9378" i="2" s="1"/>
  <c r="U9379" i="2"/>
  <c r="S9379" i="2"/>
  <c r="V9379" i="2" s="1"/>
  <c r="U9380" i="2"/>
  <c r="S9380" i="2"/>
  <c r="V9380" i="2" s="1"/>
  <c r="U9381" i="2"/>
  <c r="S9381" i="2"/>
  <c r="V9381" i="2" s="1"/>
  <c r="U9382" i="2"/>
  <c r="S9382" i="2"/>
  <c r="V9382" i="2" s="1"/>
  <c r="U9418" i="2"/>
  <c r="S9418" i="2"/>
  <c r="V9418" i="2" s="1"/>
  <c r="U9419" i="2"/>
  <c r="S9419" i="2"/>
  <c r="V9419" i="2" s="1"/>
  <c r="U9420" i="2"/>
  <c r="S9420" i="2"/>
  <c r="V9420" i="2" s="1"/>
  <c r="U9421" i="2"/>
  <c r="S9421" i="2"/>
  <c r="V9421" i="2" s="1"/>
  <c r="U9422" i="2"/>
  <c r="S9422" i="2"/>
  <c r="V9422" i="2" s="1"/>
  <c r="U9458" i="2"/>
  <c r="S9458" i="2"/>
  <c r="V9458" i="2" s="1"/>
  <c r="U9459" i="2"/>
  <c r="S9459" i="2"/>
  <c r="V9459" i="2" s="1"/>
  <c r="U9460" i="2"/>
  <c r="S9460" i="2"/>
  <c r="V9460" i="2" s="1"/>
  <c r="U9461" i="2"/>
  <c r="S9461" i="2"/>
  <c r="V9461" i="2" s="1"/>
  <c r="U9462" i="2"/>
  <c r="S9462" i="2"/>
  <c r="V9462" i="2" s="1"/>
  <c r="U9383" i="2"/>
  <c r="S9383" i="2"/>
  <c r="V9383" i="2" s="1"/>
  <c r="U9384" i="2"/>
  <c r="S9384" i="2"/>
  <c r="V9384" i="2" s="1"/>
  <c r="U9385" i="2"/>
  <c r="S9385" i="2"/>
  <c r="V9385" i="2" s="1"/>
  <c r="U9386" i="2"/>
  <c r="S9386" i="2"/>
  <c r="V9386" i="2" s="1"/>
  <c r="U9387" i="2"/>
  <c r="S9387" i="2"/>
  <c r="V9387" i="2" s="1"/>
  <c r="U9423" i="2"/>
  <c r="S9423" i="2"/>
  <c r="V9423" i="2" s="1"/>
  <c r="U9424" i="2"/>
  <c r="S9424" i="2"/>
  <c r="V9424" i="2" s="1"/>
  <c r="U9425" i="2"/>
  <c r="S9425" i="2"/>
  <c r="V9425" i="2" s="1"/>
  <c r="U9426" i="2"/>
  <c r="S9426" i="2"/>
  <c r="V9426" i="2" s="1"/>
  <c r="U9427" i="2"/>
  <c r="S9427" i="2"/>
  <c r="V9427" i="2" s="1"/>
  <c r="U9463" i="2"/>
  <c r="S9463" i="2"/>
  <c r="V9463" i="2" s="1"/>
  <c r="U9464" i="2"/>
  <c r="S9464" i="2"/>
  <c r="V9464" i="2" s="1"/>
  <c r="U9465" i="2"/>
  <c r="S9465" i="2"/>
  <c r="V9465" i="2" s="1"/>
  <c r="U9466" i="2"/>
  <c r="S9466" i="2"/>
  <c r="V9466" i="2" s="1"/>
  <c r="U9467" i="2"/>
  <c r="S9467" i="2"/>
  <c r="V9467" i="2" s="1"/>
  <c r="U9388" i="2"/>
  <c r="S9388" i="2"/>
  <c r="V9388" i="2" s="1"/>
  <c r="U9389" i="2"/>
  <c r="S9389" i="2"/>
  <c r="V9389" i="2" s="1"/>
  <c r="U9390" i="2"/>
  <c r="S9390" i="2"/>
  <c r="V9390" i="2" s="1"/>
  <c r="U9391" i="2"/>
  <c r="S9391" i="2"/>
  <c r="V9391" i="2" s="1"/>
  <c r="U9392" i="2"/>
  <c r="S9392" i="2"/>
  <c r="V9392" i="2" s="1"/>
  <c r="U9428" i="2"/>
  <c r="S9428" i="2"/>
  <c r="V9428" i="2" s="1"/>
  <c r="U9429" i="2"/>
  <c r="S9429" i="2"/>
  <c r="V9429" i="2" s="1"/>
  <c r="U9430" i="2"/>
  <c r="S9430" i="2"/>
  <c r="V9430" i="2" s="1"/>
  <c r="U9431" i="2"/>
  <c r="S9431" i="2"/>
  <c r="V9431" i="2" s="1"/>
  <c r="U9432" i="2"/>
  <c r="S9432" i="2"/>
  <c r="V9432" i="2" s="1"/>
  <c r="U9468" i="2"/>
  <c r="S9468" i="2"/>
  <c r="V9468" i="2" s="1"/>
  <c r="U9469" i="2"/>
  <c r="S9469" i="2"/>
  <c r="V9469" i="2" s="1"/>
  <c r="U9470" i="2"/>
  <c r="S9470" i="2"/>
  <c r="V9470" i="2" s="1"/>
  <c r="U9471" i="2"/>
  <c r="S9471" i="2"/>
  <c r="V9471" i="2" s="1"/>
  <c r="U9472" i="2"/>
  <c r="S9472" i="2"/>
  <c r="V9472" i="2" s="1"/>
  <c r="O9388" i="2"/>
  <c r="O9389" i="2"/>
  <c r="O9390" i="2"/>
  <c r="O9391" i="2"/>
  <c r="O9392" i="2"/>
  <c r="O9428" i="2"/>
  <c r="O9429" i="2"/>
  <c r="O9430" i="2"/>
  <c r="O9431" i="2"/>
  <c r="O9432" i="2"/>
  <c r="O9468" i="2"/>
  <c r="O9469" i="2"/>
  <c r="O9470" i="2"/>
  <c r="O9471" i="2"/>
  <c r="O9472" i="2"/>
  <c r="H9472" i="2"/>
  <c r="H9471" i="2"/>
  <c r="H9470" i="2"/>
  <c r="H9469" i="2"/>
  <c r="H9468" i="2"/>
  <c r="H9432" i="2"/>
  <c r="H9431" i="2"/>
  <c r="H9430" i="2"/>
  <c r="H9429" i="2"/>
  <c r="H9428" i="2"/>
  <c r="H9392" i="2"/>
  <c r="H9391" i="2"/>
  <c r="H9390" i="2"/>
  <c r="H9389" i="2"/>
  <c r="H9388" i="2"/>
  <c r="O9383" i="2"/>
  <c r="O9384" i="2"/>
  <c r="O9385" i="2"/>
  <c r="O9386" i="2"/>
  <c r="O9387" i="2"/>
  <c r="O9423" i="2"/>
  <c r="O9424" i="2"/>
  <c r="O9425" i="2"/>
  <c r="O9426" i="2"/>
  <c r="O9427" i="2"/>
  <c r="O9463" i="2"/>
  <c r="O9464" i="2"/>
  <c r="O9465" i="2"/>
  <c r="O9466" i="2"/>
  <c r="O9467" i="2"/>
  <c r="H9467" i="2"/>
  <c r="H9466" i="2"/>
  <c r="H9465" i="2"/>
  <c r="H9464" i="2"/>
  <c r="H9463" i="2"/>
  <c r="H9427" i="2"/>
  <c r="H9426" i="2"/>
  <c r="H9425" i="2"/>
  <c r="H9424" i="2"/>
  <c r="H9423" i="2"/>
  <c r="H9387" i="2"/>
  <c r="H9386" i="2"/>
  <c r="H9385" i="2"/>
  <c r="H9384" i="2"/>
  <c r="H9383" i="2"/>
  <c r="O9378" i="2"/>
  <c r="O9379" i="2"/>
  <c r="O9380" i="2"/>
  <c r="O9381" i="2"/>
  <c r="O9382" i="2"/>
  <c r="O9418" i="2"/>
  <c r="O9419" i="2"/>
  <c r="O9420" i="2"/>
  <c r="O9421" i="2"/>
  <c r="O9422" i="2"/>
  <c r="O9458" i="2"/>
  <c r="O9459" i="2"/>
  <c r="O9460" i="2"/>
  <c r="O9461" i="2"/>
  <c r="O9462" i="2"/>
  <c r="H9462" i="2"/>
  <c r="H9461" i="2"/>
  <c r="H9460" i="2"/>
  <c r="H9459" i="2"/>
  <c r="H9458" i="2"/>
  <c r="H9422" i="2"/>
  <c r="H9421" i="2"/>
  <c r="H9420" i="2"/>
  <c r="H9419" i="2"/>
  <c r="H9418" i="2"/>
  <c r="H9382" i="2"/>
  <c r="H9381" i="2"/>
  <c r="H9380" i="2"/>
  <c r="H9379" i="2"/>
  <c r="H9378" i="2"/>
  <c r="O9457" i="2"/>
  <c r="O9456" i="2"/>
  <c r="O9455" i="2"/>
  <c r="O9454" i="2"/>
  <c r="O9453" i="2"/>
  <c r="O9417" i="2"/>
  <c r="O9416" i="2"/>
  <c r="O9415" i="2"/>
  <c r="O9414" i="2"/>
  <c r="O9413" i="2"/>
  <c r="H9457" i="2"/>
  <c r="H9456" i="2"/>
  <c r="H9455" i="2"/>
  <c r="H9454" i="2"/>
  <c r="H9453" i="2"/>
  <c r="H9417" i="2"/>
  <c r="H9416" i="2"/>
  <c r="H9415" i="2"/>
  <c r="H9414" i="2"/>
  <c r="H9413" i="2"/>
  <c r="H9374" i="2"/>
  <c r="H9375" i="2"/>
  <c r="H9376" i="2"/>
  <c r="H9377" i="2"/>
  <c r="H9373" i="2"/>
  <c r="O9373" i="2"/>
  <c r="O9374" i="2"/>
  <c r="O9375" i="2"/>
  <c r="O9376" i="2"/>
  <c r="O9377" i="2"/>
  <c r="U9369" i="2"/>
  <c r="S9369" i="2"/>
  <c r="V9369" i="2" s="1"/>
  <c r="U9370" i="2"/>
  <c r="S9370" i="2"/>
  <c r="V9370" i="2" s="1"/>
  <c r="U9371" i="2"/>
  <c r="S9371" i="2"/>
  <c r="V9371" i="2" s="1"/>
  <c r="U9372" i="2"/>
  <c r="S9372" i="2"/>
  <c r="V9372" i="2" s="1"/>
  <c r="O9369" i="2"/>
  <c r="O9370" i="2"/>
  <c r="O9371" i="2"/>
  <c r="O9372" i="2"/>
  <c r="H9372" i="2"/>
  <c r="H9371" i="2"/>
  <c r="H9370" i="2"/>
  <c r="H9369" i="2"/>
  <c r="S9365" i="2"/>
  <c r="V9365" i="2" s="1"/>
  <c r="S9366" i="2"/>
  <c r="V9366" i="2" s="1"/>
  <c r="S9367" i="2"/>
  <c r="V9367" i="2" s="1"/>
  <c r="S9368" i="2"/>
  <c r="V9368" i="2" s="1"/>
  <c r="O9365" i="2"/>
  <c r="O9366" i="2"/>
  <c r="O9367" i="2"/>
  <c r="O9368" i="2"/>
  <c r="O9361" i="2"/>
  <c r="O9362" i="2"/>
  <c r="O9363" i="2"/>
  <c r="O9364" i="2"/>
  <c r="S9361" i="2"/>
  <c r="V9361" i="2" s="1"/>
  <c r="S9362" i="2"/>
  <c r="V9362" i="2" s="1"/>
  <c r="S9363" i="2"/>
  <c r="V9363" i="2" s="1"/>
  <c r="S9364" i="2"/>
  <c r="V9364" i="2" s="1"/>
  <c r="U9353" i="2"/>
  <c r="S9353" i="2"/>
  <c r="V9353" i="2" s="1"/>
  <c r="U9354" i="2"/>
  <c r="S9354" i="2"/>
  <c r="V9354" i="2" s="1"/>
  <c r="U9355" i="2"/>
  <c r="S9355" i="2"/>
  <c r="V9355" i="2" s="1"/>
  <c r="U9356" i="2"/>
  <c r="S9356" i="2"/>
  <c r="V9356" i="2" s="1"/>
  <c r="U9357" i="2"/>
  <c r="S9357" i="2"/>
  <c r="V9357" i="2" s="1"/>
  <c r="U9358" i="2"/>
  <c r="S9358" i="2"/>
  <c r="V9358" i="2" s="1"/>
  <c r="U9359" i="2"/>
  <c r="S9359" i="2"/>
  <c r="V9359" i="2" s="1"/>
  <c r="U9360" i="2"/>
  <c r="S9360" i="2"/>
  <c r="V9360" i="2" s="1"/>
  <c r="U9361" i="2"/>
  <c r="U9362" i="2"/>
  <c r="U9363" i="2"/>
  <c r="U9364" i="2"/>
  <c r="U9365" i="2"/>
  <c r="U9366" i="2"/>
  <c r="U9367" i="2"/>
  <c r="U9368" i="2"/>
  <c r="O9357" i="2"/>
  <c r="O9358" i="2"/>
  <c r="O9359" i="2"/>
  <c r="O9360" i="2"/>
  <c r="H9368" i="2"/>
  <c r="H9367" i="2"/>
  <c r="H9366" i="2"/>
  <c r="H9365" i="2"/>
  <c r="H9364" i="2"/>
  <c r="H9363" i="2"/>
  <c r="H9362" i="2"/>
  <c r="H9361" i="2"/>
  <c r="H9360" i="2"/>
  <c r="H9359" i="2"/>
  <c r="H9358" i="2"/>
  <c r="H9357" i="2"/>
  <c r="H9356" i="2"/>
  <c r="H9355" i="2"/>
  <c r="H9354" i="2"/>
  <c r="H9353" i="2"/>
  <c r="O9353" i="2"/>
  <c r="O9354" i="2"/>
  <c r="O9355" i="2"/>
  <c r="O9356" i="2"/>
  <c r="H9352" i="2"/>
  <c r="H9351" i="2"/>
  <c r="H9350" i="2"/>
  <c r="H9349" i="2"/>
  <c r="U9349" i="2"/>
  <c r="S9349" i="2"/>
  <c r="V9349" i="2" s="1"/>
  <c r="U9350" i="2"/>
  <c r="S9350" i="2"/>
  <c r="V9350" i="2" s="1"/>
  <c r="U9351" i="2"/>
  <c r="S9351" i="2"/>
  <c r="V9351" i="2" s="1"/>
  <c r="U9352" i="2"/>
  <c r="S9352" i="2"/>
  <c r="V9352" i="2" s="1"/>
  <c r="O9349" i="2"/>
  <c r="O9350" i="2"/>
  <c r="O9351" i="2"/>
  <c r="O9352" i="2"/>
  <c r="U9341" i="2"/>
  <c r="S9341" i="2"/>
  <c r="V9341" i="2" s="1"/>
  <c r="U9342" i="2"/>
  <c r="S9342" i="2"/>
  <c r="V9342" i="2" s="1"/>
  <c r="U9343" i="2"/>
  <c r="S9343" i="2"/>
  <c r="V9343" i="2" s="1"/>
  <c r="U9344" i="2"/>
  <c r="S9344" i="2"/>
  <c r="V9344" i="2" s="1"/>
  <c r="U9345" i="2"/>
  <c r="S9345" i="2"/>
  <c r="V9345" i="2" s="1"/>
  <c r="U9346" i="2"/>
  <c r="S9346" i="2"/>
  <c r="V9346" i="2" s="1"/>
  <c r="U9347" i="2"/>
  <c r="S9347" i="2"/>
  <c r="V9347" i="2" s="1"/>
  <c r="U9348" i="2"/>
  <c r="S9348" i="2"/>
  <c r="V9348" i="2" s="1"/>
  <c r="O9342" i="2"/>
  <c r="O9343" i="2"/>
  <c r="O9344" i="2"/>
  <c r="O9345" i="2"/>
  <c r="O9346" i="2"/>
  <c r="O9347" i="2"/>
  <c r="O9348" i="2"/>
  <c r="O9341" i="2"/>
  <c r="H9342" i="2"/>
  <c r="H9343" i="2"/>
  <c r="H9344" i="2"/>
  <c r="H9345" i="2"/>
  <c r="H9346" i="2"/>
  <c r="H9347" i="2"/>
  <c r="H9348" i="2"/>
  <c r="H9341" i="2"/>
  <c r="U9253" i="2"/>
  <c r="V9253" i="2"/>
  <c r="U9254" i="2"/>
  <c r="V9254" i="2"/>
  <c r="U9255" i="2"/>
  <c r="V9255" i="2"/>
  <c r="U9256" i="2"/>
  <c r="V9256" i="2"/>
  <c r="U9257" i="2"/>
  <c r="V9257" i="2"/>
  <c r="U9258" i="2"/>
  <c r="V9258" i="2"/>
  <c r="U9259" i="2"/>
  <c r="V9259" i="2"/>
  <c r="U9260" i="2"/>
  <c r="V9260" i="2"/>
  <c r="U9293" i="2"/>
  <c r="V9293" i="2"/>
  <c r="U9294" i="2"/>
  <c r="V9294" i="2"/>
  <c r="U9295" i="2"/>
  <c r="V9295" i="2"/>
  <c r="U9296" i="2"/>
  <c r="V9296" i="2"/>
  <c r="U9297" i="2"/>
  <c r="V9297" i="2"/>
  <c r="U9298" i="2"/>
  <c r="V9298" i="2"/>
  <c r="U9299" i="2"/>
  <c r="V9299" i="2"/>
  <c r="U9300" i="2"/>
  <c r="V9300" i="2"/>
  <c r="U9333" i="2"/>
  <c r="V9333" i="2"/>
  <c r="U9334" i="2"/>
  <c r="V9334" i="2"/>
  <c r="U9335" i="2"/>
  <c r="V9335" i="2"/>
  <c r="U9336" i="2"/>
  <c r="V9336" i="2"/>
  <c r="U9337" i="2"/>
  <c r="V9337" i="2"/>
  <c r="U9338" i="2"/>
  <c r="V9338" i="2"/>
  <c r="U9339" i="2"/>
  <c r="V9339" i="2"/>
  <c r="U9340" i="2"/>
  <c r="V9340" i="2"/>
  <c r="R9253" i="2"/>
  <c r="R9254" i="2"/>
  <c r="R9255" i="2"/>
  <c r="R9256" i="2"/>
  <c r="R9257" i="2"/>
  <c r="R9258" i="2"/>
  <c r="R9259" i="2"/>
  <c r="R9260" i="2"/>
  <c r="R9293" i="2"/>
  <c r="R9294" i="2"/>
  <c r="R9295" i="2"/>
  <c r="R9296" i="2"/>
  <c r="R9297" i="2"/>
  <c r="R9298" i="2"/>
  <c r="R9299" i="2"/>
  <c r="R9300" i="2"/>
  <c r="R9333" i="2"/>
  <c r="R9334" i="2"/>
  <c r="R9335" i="2"/>
  <c r="R9336" i="2"/>
  <c r="R9337" i="2"/>
  <c r="R9338" i="2"/>
  <c r="R9339" i="2"/>
  <c r="R9340" i="2"/>
  <c r="N9253" i="2"/>
  <c r="N9254" i="2"/>
  <c r="N9255" i="2"/>
  <c r="N9256" i="2"/>
  <c r="N9257" i="2"/>
  <c r="N9258" i="2"/>
  <c r="N9259" i="2"/>
  <c r="N9260" i="2"/>
  <c r="N9293" i="2"/>
  <c r="N9294" i="2"/>
  <c r="N9295" i="2"/>
  <c r="N9296" i="2"/>
  <c r="N9297" i="2"/>
  <c r="N9298" i="2"/>
  <c r="N9299" i="2"/>
  <c r="N9300" i="2"/>
  <c r="N9333" i="2"/>
  <c r="N9334" i="2"/>
  <c r="N9335" i="2"/>
  <c r="N9336" i="2"/>
  <c r="N9337" i="2"/>
  <c r="N9338" i="2"/>
  <c r="N9339" i="2"/>
  <c r="N9340" i="2"/>
  <c r="H9340" i="2"/>
  <c r="H9339" i="2"/>
  <c r="H9338" i="2"/>
  <c r="H9337" i="2"/>
  <c r="H9336" i="2"/>
  <c r="H9335" i="2"/>
  <c r="H9334" i="2"/>
  <c r="H9333" i="2"/>
  <c r="H9300" i="2"/>
  <c r="H9299" i="2"/>
  <c r="H9298" i="2"/>
  <c r="H9297" i="2"/>
  <c r="H9296" i="2"/>
  <c r="H9295" i="2"/>
  <c r="H9294" i="2"/>
  <c r="H9293" i="2"/>
  <c r="H9260" i="2"/>
  <c r="H9259" i="2"/>
  <c r="H9258" i="2"/>
  <c r="H9257" i="2"/>
  <c r="H9256" i="2"/>
  <c r="H9255" i="2"/>
  <c r="H9254" i="2"/>
  <c r="H9253" i="2"/>
  <c r="U9245" i="2"/>
  <c r="V9245" i="2"/>
  <c r="U9246" i="2"/>
  <c r="V9246" i="2"/>
  <c r="U9247" i="2"/>
  <c r="V9247" i="2"/>
  <c r="U9248" i="2"/>
  <c r="V9248" i="2"/>
  <c r="U9249" i="2"/>
  <c r="V9249" i="2"/>
  <c r="U9250" i="2"/>
  <c r="V9250" i="2"/>
  <c r="U9251" i="2"/>
  <c r="V9251" i="2"/>
  <c r="U9252" i="2"/>
  <c r="V9252" i="2"/>
  <c r="U9285" i="2"/>
  <c r="V9285" i="2"/>
  <c r="U9286" i="2"/>
  <c r="V9286" i="2"/>
  <c r="U9287" i="2"/>
  <c r="V9287" i="2"/>
  <c r="U9288" i="2"/>
  <c r="V9288" i="2"/>
  <c r="U9289" i="2"/>
  <c r="V9289" i="2"/>
  <c r="U9290" i="2"/>
  <c r="V9290" i="2"/>
  <c r="U9291" i="2"/>
  <c r="V9291" i="2"/>
  <c r="U9292" i="2"/>
  <c r="V9292" i="2"/>
  <c r="U9325" i="2"/>
  <c r="V9325" i="2"/>
  <c r="U9326" i="2"/>
  <c r="V9326" i="2"/>
  <c r="U9327" i="2"/>
  <c r="V9327" i="2"/>
  <c r="U9328" i="2"/>
  <c r="V9328" i="2"/>
  <c r="U9329" i="2"/>
  <c r="V9329" i="2"/>
  <c r="U9330" i="2"/>
  <c r="V9330" i="2"/>
  <c r="U9331" i="2"/>
  <c r="V9331" i="2"/>
  <c r="U9332" i="2"/>
  <c r="V9332" i="2"/>
  <c r="U9324" i="2"/>
  <c r="V9324" i="2"/>
  <c r="R9245" i="2"/>
  <c r="R9246" i="2"/>
  <c r="R9247" i="2"/>
  <c r="R9248" i="2"/>
  <c r="R9249" i="2"/>
  <c r="R9250" i="2"/>
  <c r="R9251" i="2"/>
  <c r="R9252" i="2"/>
  <c r="R9285" i="2"/>
  <c r="R9286" i="2"/>
  <c r="R9287" i="2"/>
  <c r="R9288" i="2"/>
  <c r="R9289" i="2"/>
  <c r="R9290" i="2"/>
  <c r="R9291" i="2"/>
  <c r="R9292" i="2"/>
  <c r="R9325" i="2"/>
  <c r="R9326" i="2"/>
  <c r="R9327" i="2"/>
  <c r="R9328" i="2"/>
  <c r="R9329" i="2"/>
  <c r="R9330" i="2"/>
  <c r="R9331" i="2"/>
  <c r="R9332" i="2"/>
  <c r="R9324" i="2"/>
  <c r="N9245" i="2"/>
  <c r="N9246" i="2"/>
  <c r="N9247" i="2"/>
  <c r="N9248" i="2"/>
  <c r="N9249" i="2"/>
  <c r="N9250" i="2"/>
  <c r="N9251" i="2"/>
  <c r="N9252" i="2"/>
  <c r="N9285" i="2"/>
  <c r="N9286" i="2"/>
  <c r="N9287" i="2"/>
  <c r="N9288" i="2"/>
  <c r="N9289" i="2"/>
  <c r="N9290" i="2"/>
  <c r="N9291" i="2"/>
  <c r="N9292" i="2"/>
  <c r="N9325" i="2"/>
  <c r="N9326" i="2"/>
  <c r="N9327" i="2"/>
  <c r="N9328" i="2"/>
  <c r="N9329" i="2"/>
  <c r="N9330" i="2"/>
  <c r="N9331" i="2"/>
  <c r="N9332" i="2"/>
  <c r="N9323" i="2"/>
  <c r="N9324" i="2"/>
  <c r="H9332" i="2"/>
  <c r="H9331" i="2"/>
  <c r="H9330" i="2"/>
  <c r="H9329" i="2"/>
  <c r="H9328" i="2"/>
  <c r="H9327" i="2"/>
  <c r="H9326" i="2"/>
  <c r="H9325" i="2"/>
  <c r="H9292" i="2"/>
  <c r="H9291" i="2"/>
  <c r="H9290" i="2"/>
  <c r="H9289" i="2"/>
  <c r="H9288" i="2"/>
  <c r="H9287" i="2"/>
  <c r="H9286" i="2"/>
  <c r="H9285" i="2"/>
  <c r="H9252" i="2"/>
  <c r="H9251" i="2"/>
  <c r="H9250" i="2"/>
  <c r="H9249" i="2"/>
  <c r="H9248" i="2"/>
  <c r="H9247" i="2"/>
  <c r="H9246" i="2"/>
  <c r="H9245" i="2"/>
  <c r="U9237" i="2"/>
  <c r="V9237" i="2"/>
  <c r="U9238" i="2"/>
  <c r="V9238" i="2"/>
  <c r="U9239" i="2"/>
  <c r="V9239" i="2"/>
  <c r="U9240" i="2"/>
  <c r="V9240" i="2"/>
  <c r="U9241" i="2"/>
  <c r="V9241" i="2"/>
  <c r="U9242" i="2"/>
  <c r="V9242" i="2"/>
  <c r="U9243" i="2"/>
  <c r="V9243" i="2"/>
  <c r="U9244" i="2"/>
  <c r="V9244" i="2"/>
  <c r="U9277" i="2"/>
  <c r="V9277" i="2"/>
  <c r="U9278" i="2"/>
  <c r="V9278" i="2"/>
  <c r="U9279" i="2"/>
  <c r="V9279" i="2"/>
  <c r="U9280" i="2"/>
  <c r="V9280" i="2"/>
  <c r="U9281" i="2"/>
  <c r="V9281" i="2"/>
  <c r="U9282" i="2"/>
  <c r="V9282" i="2"/>
  <c r="U9283" i="2"/>
  <c r="V9283" i="2"/>
  <c r="U9284" i="2"/>
  <c r="V9284" i="2"/>
  <c r="U9317" i="2"/>
  <c r="V9317" i="2"/>
  <c r="U9318" i="2"/>
  <c r="V9318" i="2"/>
  <c r="U9319" i="2"/>
  <c r="V9319" i="2"/>
  <c r="U9320" i="2"/>
  <c r="V9320" i="2"/>
  <c r="U9321" i="2"/>
  <c r="V9321" i="2"/>
  <c r="U9322" i="2"/>
  <c r="V9322" i="2"/>
  <c r="U9323" i="2"/>
  <c r="V9323" i="2"/>
  <c r="U9316" i="2"/>
  <c r="V9316" i="2"/>
  <c r="N9322" i="2"/>
  <c r="N9321" i="2"/>
  <c r="N9320" i="2"/>
  <c r="N9319" i="2"/>
  <c r="N9318" i="2"/>
  <c r="N9317" i="2"/>
  <c r="N9284" i="2"/>
  <c r="N9283" i="2"/>
  <c r="N9282" i="2"/>
  <c r="N9281" i="2"/>
  <c r="N9280" i="2"/>
  <c r="N9279" i="2"/>
  <c r="N9278" i="2"/>
  <c r="N9277" i="2"/>
  <c r="R9237" i="2"/>
  <c r="R9238" i="2"/>
  <c r="R9239" i="2"/>
  <c r="R9240" i="2"/>
  <c r="R9241" i="2"/>
  <c r="R9242" i="2"/>
  <c r="R9243" i="2"/>
  <c r="R9244" i="2"/>
  <c r="R9277" i="2"/>
  <c r="R9278" i="2"/>
  <c r="R9279" i="2"/>
  <c r="R9280" i="2"/>
  <c r="R9281" i="2"/>
  <c r="R9282" i="2"/>
  <c r="R9283" i="2"/>
  <c r="R9284" i="2"/>
  <c r="R9317" i="2"/>
  <c r="R9318" i="2"/>
  <c r="R9319" i="2"/>
  <c r="R9320" i="2"/>
  <c r="R9321" i="2"/>
  <c r="R9322" i="2"/>
  <c r="R9323" i="2"/>
  <c r="R9316" i="2"/>
  <c r="N9237" i="2"/>
  <c r="N9238" i="2"/>
  <c r="N9239" i="2"/>
  <c r="N9240" i="2"/>
  <c r="N9241" i="2"/>
  <c r="N9242" i="2"/>
  <c r="N9243" i="2"/>
  <c r="N9244" i="2"/>
  <c r="N9315" i="2"/>
  <c r="N9316" i="2"/>
  <c r="H9324" i="2"/>
  <c r="H9323" i="2"/>
  <c r="H9322" i="2"/>
  <c r="H9321" i="2"/>
  <c r="H9320" i="2"/>
  <c r="H9319" i="2"/>
  <c r="H9318" i="2"/>
  <c r="H9317" i="2"/>
  <c r="H9284" i="2"/>
  <c r="H9283" i="2"/>
  <c r="H9282" i="2"/>
  <c r="H9281" i="2"/>
  <c r="H9280" i="2"/>
  <c r="H9279" i="2"/>
  <c r="H9278" i="2"/>
  <c r="H9277" i="2"/>
  <c r="H9244" i="2"/>
  <c r="H9243" i="2"/>
  <c r="H9242" i="2"/>
  <c r="H9241" i="2"/>
  <c r="H9240" i="2"/>
  <c r="H9239" i="2"/>
  <c r="H9238" i="2"/>
  <c r="H9237" i="2"/>
  <c r="U9229" i="2"/>
  <c r="V9229" i="2"/>
  <c r="U9230" i="2"/>
  <c r="V9230" i="2"/>
  <c r="U9231" i="2"/>
  <c r="V9231" i="2"/>
  <c r="U9232" i="2"/>
  <c r="V9232" i="2"/>
  <c r="U9233" i="2"/>
  <c r="V9233" i="2"/>
  <c r="U9234" i="2"/>
  <c r="V9234" i="2"/>
  <c r="U9235" i="2"/>
  <c r="V9235" i="2"/>
  <c r="U9236" i="2"/>
  <c r="V9236" i="2"/>
  <c r="U9269" i="2"/>
  <c r="V9269" i="2"/>
  <c r="U9270" i="2"/>
  <c r="V9270" i="2"/>
  <c r="U9271" i="2"/>
  <c r="V9271" i="2"/>
  <c r="U9272" i="2"/>
  <c r="V9272" i="2"/>
  <c r="U9273" i="2"/>
  <c r="V9273" i="2"/>
  <c r="U9274" i="2"/>
  <c r="V9274" i="2"/>
  <c r="U9275" i="2"/>
  <c r="V9275" i="2"/>
  <c r="U9276" i="2"/>
  <c r="V9276" i="2"/>
  <c r="U9309" i="2"/>
  <c r="V9309" i="2"/>
  <c r="U9310" i="2"/>
  <c r="V9310" i="2"/>
  <c r="U9311" i="2"/>
  <c r="V9311" i="2"/>
  <c r="U9312" i="2"/>
  <c r="V9312" i="2"/>
  <c r="U9313" i="2"/>
  <c r="V9313" i="2"/>
  <c r="U9314" i="2"/>
  <c r="V9314" i="2"/>
  <c r="U9315" i="2"/>
  <c r="V9315" i="2"/>
  <c r="R9229" i="2"/>
  <c r="R9230" i="2"/>
  <c r="R9231" i="2"/>
  <c r="R9232" i="2"/>
  <c r="R9233" i="2"/>
  <c r="R9234" i="2"/>
  <c r="R9235" i="2"/>
  <c r="R9236" i="2"/>
  <c r="R9269" i="2"/>
  <c r="R9270" i="2"/>
  <c r="R9271" i="2"/>
  <c r="R9272" i="2"/>
  <c r="R9273" i="2"/>
  <c r="R9274" i="2"/>
  <c r="R9275" i="2"/>
  <c r="R9276" i="2"/>
  <c r="R9309" i="2"/>
  <c r="R9310" i="2"/>
  <c r="R9311" i="2"/>
  <c r="R9312" i="2"/>
  <c r="R9313" i="2"/>
  <c r="R9314" i="2"/>
  <c r="R9315" i="2"/>
  <c r="N9314" i="2"/>
  <c r="N9313" i="2"/>
  <c r="N9312" i="2"/>
  <c r="N9311" i="2"/>
  <c r="N9310" i="2"/>
  <c r="N9309" i="2"/>
  <c r="N9276" i="2"/>
  <c r="N9275" i="2"/>
  <c r="N9274" i="2"/>
  <c r="N9273" i="2"/>
  <c r="N9272" i="2"/>
  <c r="N9271" i="2"/>
  <c r="N9270" i="2"/>
  <c r="N9269" i="2"/>
  <c r="H9316" i="2"/>
  <c r="H9315" i="2"/>
  <c r="H9314" i="2"/>
  <c r="H9313" i="2"/>
  <c r="H9312" i="2"/>
  <c r="H9311" i="2"/>
  <c r="H9310" i="2"/>
  <c r="H9309" i="2"/>
  <c r="H9276" i="2"/>
  <c r="H9275" i="2"/>
  <c r="H9274" i="2"/>
  <c r="H9273" i="2"/>
  <c r="H9272" i="2"/>
  <c r="H9271" i="2"/>
  <c r="H9270" i="2"/>
  <c r="H9269" i="2"/>
  <c r="H9236" i="2"/>
  <c r="H9235" i="2"/>
  <c r="H9234" i="2"/>
  <c r="H9233" i="2"/>
  <c r="H9232" i="2"/>
  <c r="H9231" i="2"/>
  <c r="H9230" i="2"/>
  <c r="H9229" i="2"/>
  <c r="N9229" i="2"/>
  <c r="N9230" i="2"/>
  <c r="N9231" i="2"/>
  <c r="N9232" i="2"/>
  <c r="N9233" i="2"/>
  <c r="N9234" i="2"/>
  <c r="N9235" i="2"/>
  <c r="N9236" i="2"/>
  <c r="U9221" i="2"/>
  <c r="V9221" i="2"/>
  <c r="U9222" i="2"/>
  <c r="V9222" i="2"/>
  <c r="U9223" i="2"/>
  <c r="V9223" i="2"/>
  <c r="U9224" i="2"/>
  <c r="V9224" i="2"/>
  <c r="U9225" i="2"/>
  <c r="V9225" i="2"/>
  <c r="U9226" i="2"/>
  <c r="V9226" i="2"/>
  <c r="U9227" i="2"/>
  <c r="V9227" i="2"/>
  <c r="U9228" i="2"/>
  <c r="V9228" i="2"/>
  <c r="U9261" i="2"/>
  <c r="V9261" i="2"/>
  <c r="U9262" i="2"/>
  <c r="V9262" i="2"/>
  <c r="U9263" i="2"/>
  <c r="V9263" i="2"/>
  <c r="U9264" i="2"/>
  <c r="V9264" i="2"/>
  <c r="U9265" i="2"/>
  <c r="V9265" i="2"/>
  <c r="U9266" i="2"/>
  <c r="V9266" i="2"/>
  <c r="U9267" i="2"/>
  <c r="V9267" i="2"/>
  <c r="U9268" i="2"/>
  <c r="V9268" i="2"/>
  <c r="U9301" i="2"/>
  <c r="V9301" i="2"/>
  <c r="U9302" i="2"/>
  <c r="V9302" i="2"/>
  <c r="U9303" i="2"/>
  <c r="V9303" i="2"/>
  <c r="U9304" i="2"/>
  <c r="V9304" i="2"/>
  <c r="U9305" i="2"/>
  <c r="V9305" i="2"/>
  <c r="U9306" i="2"/>
  <c r="V9306" i="2"/>
  <c r="U9307" i="2"/>
  <c r="V9307" i="2"/>
  <c r="U9308" i="2"/>
  <c r="V9308" i="2"/>
  <c r="U9220" i="2"/>
  <c r="S9220" i="2"/>
  <c r="V9220" i="2" s="1"/>
  <c r="R9307" i="2"/>
  <c r="R9308" i="2"/>
  <c r="R9222" i="2"/>
  <c r="R9223" i="2"/>
  <c r="R9224" i="2"/>
  <c r="R9225" i="2"/>
  <c r="R9226" i="2"/>
  <c r="R9227" i="2"/>
  <c r="R9228" i="2"/>
  <c r="R9261" i="2"/>
  <c r="R9262" i="2"/>
  <c r="R9263" i="2"/>
  <c r="R9264" i="2"/>
  <c r="R9265" i="2"/>
  <c r="R9266" i="2"/>
  <c r="R9267" i="2"/>
  <c r="R9268" i="2"/>
  <c r="R9301" i="2"/>
  <c r="R9302" i="2"/>
  <c r="R9303" i="2"/>
  <c r="R9304" i="2"/>
  <c r="R9305" i="2"/>
  <c r="R9306" i="2"/>
  <c r="R9221" i="2"/>
  <c r="N9308" i="2"/>
  <c r="H9308" i="2"/>
  <c r="N9307" i="2"/>
  <c r="H9307" i="2"/>
  <c r="N9306" i="2"/>
  <c r="H9306" i="2"/>
  <c r="N9305" i="2"/>
  <c r="H9305" i="2"/>
  <c r="N9304" i="2"/>
  <c r="H9304" i="2"/>
  <c r="N9303" i="2"/>
  <c r="H9303" i="2"/>
  <c r="N9302" i="2"/>
  <c r="H9302" i="2"/>
  <c r="N9301" i="2"/>
  <c r="H9301" i="2"/>
  <c r="N9268" i="2"/>
  <c r="H9268" i="2"/>
  <c r="N9267" i="2"/>
  <c r="H9267" i="2"/>
  <c r="N9266" i="2"/>
  <c r="H9266" i="2"/>
  <c r="N9265" i="2"/>
  <c r="H9265" i="2"/>
  <c r="N9264" i="2"/>
  <c r="H9264" i="2"/>
  <c r="N9263" i="2"/>
  <c r="H9263" i="2"/>
  <c r="N9262" i="2"/>
  <c r="H9262" i="2"/>
  <c r="N9261" i="2"/>
  <c r="H9261" i="2"/>
  <c r="N9222" i="2"/>
  <c r="N9223" i="2"/>
  <c r="N9224" i="2"/>
  <c r="N9225" i="2"/>
  <c r="N9226" i="2"/>
  <c r="N9227" i="2"/>
  <c r="N9228" i="2"/>
  <c r="N9221" i="2"/>
  <c r="H9222" i="2"/>
  <c r="H9223" i="2"/>
  <c r="H9224" i="2"/>
  <c r="H9225" i="2"/>
  <c r="H9226" i="2"/>
  <c r="H9227" i="2"/>
  <c r="H9228" i="2"/>
  <c r="H9221" i="2"/>
  <c r="U9201" i="2"/>
  <c r="S9201" i="2"/>
  <c r="V9201" i="2" s="1"/>
  <c r="U9202" i="2"/>
  <c r="S9202" i="2"/>
  <c r="V9202" i="2" s="1"/>
  <c r="U9203" i="2"/>
  <c r="S9203" i="2"/>
  <c r="V9203" i="2" s="1"/>
  <c r="U9204" i="2"/>
  <c r="S9204" i="2"/>
  <c r="V9204" i="2" s="1"/>
  <c r="U9205" i="2"/>
  <c r="S9205" i="2"/>
  <c r="V9205" i="2" s="1"/>
  <c r="U9206" i="2"/>
  <c r="S9206" i="2"/>
  <c r="V9206" i="2" s="1"/>
  <c r="U9207" i="2"/>
  <c r="S9207" i="2"/>
  <c r="V9207" i="2" s="1"/>
  <c r="U9208" i="2"/>
  <c r="S9208" i="2"/>
  <c r="V9208" i="2" s="1"/>
  <c r="U9209" i="2"/>
  <c r="S9209" i="2"/>
  <c r="V9209" i="2" s="1"/>
  <c r="U9210" i="2"/>
  <c r="S9210" i="2"/>
  <c r="V9210" i="2" s="1"/>
  <c r="U9211" i="2"/>
  <c r="S9211" i="2"/>
  <c r="V9211" i="2" s="1"/>
  <c r="U9212" i="2"/>
  <c r="S9212" i="2"/>
  <c r="V9212" i="2" s="1"/>
  <c r="U9213" i="2"/>
  <c r="S9213" i="2"/>
  <c r="V9213" i="2" s="1"/>
  <c r="U9214" i="2"/>
  <c r="S9214" i="2"/>
  <c r="V9214" i="2" s="1"/>
  <c r="U9215" i="2"/>
  <c r="S9215" i="2"/>
  <c r="V9215" i="2" s="1"/>
  <c r="U9216" i="2"/>
  <c r="S9216" i="2"/>
  <c r="V9216" i="2" s="1"/>
  <c r="U9217" i="2"/>
  <c r="S9217" i="2"/>
  <c r="V9217" i="2" s="1"/>
  <c r="U9218" i="2"/>
  <c r="S9218" i="2"/>
  <c r="V9218" i="2" s="1"/>
  <c r="U9219" i="2"/>
  <c r="S9219" i="2"/>
  <c r="V9219" i="2" s="1"/>
  <c r="U9200" i="2"/>
  <c r="S9200" i="2"/>
  <c r="V9200" i="2" s="1"/>
  <c r="O9211" i="2"/>
  <c r="O9212" i="2"/>
  <c r="O9213" i="2"/>
  <c r="O9214" i="2"/>
  <c r="O9215" i="2"/>
  <c r="O9216" i="2"/>
  <c r="O9217" i="2"/>
  <c r="O9218" i="2"/>
  <c r="O9219" i="2"/>
  <c r="O9220" i="2"/>
  <c r="O9205" i="2"/>
  <c r="O9206" i="2"/>
  <c r="O9207" i="2"/>
  <c r="O9208" i="2"/>
  <c r="O9209" i="2"/>
  <c r="O9210" i="2"/>
  <c r="S9199" i="2"/>
  <c r="V9199" i="2" s="1"/>
  <c r="O9200" i="2"/>
  <c r="O9201" i="2"/>
  <c r="O9202" i="2"/>
  <c r="O9203" i="2"/>
  <c r="O9204" i="2"/>
  <c r="S9196" i="2"/>
  <c r="V9196" i="2" s="1"/>
  <c r="S9197" i="2"/>
  <c r="V9197" i="2" s="1"/>
  <c r="S9198" i="2"/>
  <c r="V9198" i="2" s="1"/>
  <c r="O9196" i="2"/>
  <c r="O9197" i="2"/>
  <c r="O9198" i="2"/>
  <c r="O9199" i="2"/>
  <c r="S9191" i="2"/>
  <c r="V9191" i="2" s="1"/>
  <c r="S9192" i="2"/>
  <c r="V9192" i="2" s="1"/>
  <c r="S9193" i="2"/>
  <c r="V9193" i="2" s="1"/>
  <c r="S9194" i="2"/>
  <c r="V9194" i="2" s="1"/>
  <c r="S9195" i="2"/>
  <c r="V9195" i="2" s="1"/>
  <c r="O9191" i="2"/>
  <c r="O9192" i="2"/>
  <c r="O9193" i="2"/>
  <c r="O9194" i="2"/>
  <c r="O9195" i="2"/>
  <c r="U9186" i="2"/>
  <c r="S9186" i="2"/>
  <c r="V9186" i="2" s="1"/>
  <c r="U9187" i="2"/>
  <c r="S9187" i="2"/>
  <c r="V9187" i="2" s="1"/>
  <c r="U9188" i="2"/>
  <c r="S9188" i="2"/>
  <c r="V9188" i="2" s="1"/>
  <c r="U9189" i="2"/>
  <c r="S9189" i="2"/>
  <c r="V9189" i="2" s="1"/>
  <c r="U9190" i="2"/>
  <c r="S9190" i="2"/>
  <c r="V9190" i="2" s="1"/>
  <c r="U9191" i="2"/>
  <c r="U9192" i="2"/>
  <c r="U9193" i="2"/>
  <c r="U9194" i="2"/>
  <c r="U9195" i="2"/>
  <c r="U9196" i="2"/>
  <c r="U9197" i="2"/>
  <c r="U9198" i="2"/>
  <c r="U9199" i="2"/>
  <c r="U9185" i="2"/>
  <c r="S9185" i="2"/>
  <c r="V9185" i="2" s="1"/>
  <c r="O9185" i="2"/>
  <c r="O9186" i="2"/>
  <c r="O9187" i="2"/>
  <c r="O9188" i="2"/>
  <c r="O9189" i="2"/>
  <c r="O9190" i="2"/>
  <c r="U9115" i="2"/>
  <c r="V9115" i="2"/>
  <c r="U9116" i="2"/>
  <c r="V9116" i="2"/>
  <c r="U9117" i="2"/>
  <c r="V9117" i="2"/>
  <c r="U9118" i="2"/>
  <c r="V9118" i="2"/>
  <c r="U9133" i="2"/>
  <c r="V9133" i="2"/>
  <c r="U9134" i="2"/>
  <c r="V9134" i="2"/>
  <c r="U9135" i="2"/>
  <c r="V9135" i="2"/>
  <c r="U9150" i="2"/>
  <c r="V9150" i="2"/>
  <c r="U9151" i="2"/>
  <c r="V9151" i="2"/>
  <c r="U9152" i="2"/>
  <c r="V9152" i="2"/>
  <c r="U9153" i="2"/>
  <c r="V9153" i="2"/>
  <c r="U9170" i="2"/>
  <c r="V9170" i="2"/>
  <c r="U9171" i="2"/>
  <c r="V9171" i="2"/>
  <c r="U9172" i="2"/>
  <c r="V9172" i="2"/>
  <c r="U9119" i="2"/>
  <c r="V9119" i="2"/>
  <c r="U9120" i="2"/>
  <c r="V9120" i="2"/>
  <c r="U9121" i="2"/>
  <c r="V9121" i="2"/>
  <c r="U9122" i="2"/>
  <c r="V9122" i="2"/>
  <c r="U9136" i="2"/>
  <c r="V9136" i="2"/>
  <c r="U9137" i="2"/>
  <c r="V9137" i="2"/>
  <c r="U9138" i="2"/>
  <c r="V9138" i="2"/>
  <c r="U9154" i="2"/>
  <c r="V9154" i="2"/>
  <c r="U9155" i="2"/>
  <c r="V9155" i="2"/>
  <c r="U9156" i="2"/>
  <c r="V9156" i="2"/>
  <c r="U9157" i="2"/>
  <c r="V9157" i="2"/>
  <c r="U9173" i="2"/>
  <c r="V9173" i="2"/>
  <c r="U9174" i="2"/>
  <c r="V9174" i="2"/>
  <c r="U9175" i="2"/>
  <c r="V9175" i="2"/>
  <c r="U9176" i="2"/>
  <c r="V9176" i="2"/>
  <c r="U9123" i="2"/>
  <c r="V9123" i="2"/>
  <c r="U9124" i="2"/>
  <c r="V9124" i="2"/>
  <c r="U9125" i="2"/>
  <c r="V9125" i="2"/>
  <c r="U9126" i="2"/>
  <c r="V9126" i="2"/>
  <c r="U9139" i="2"/>
  <c r="V9139" i="2"/>
  <c r="U9140" i="2"/>
  <c r="V9140" i="2"/>
  <c r="U9141" i="2"/>
  <c r="V9141" i="2"/>
  <c r="U9158" i="2"/>
  <c r="V9158" i="2"/>
  <c r="U9159" i="2"/>
  <c r="V9159" i="2"/>
  <c r="U9160" i="2"/>
  <c r="V9160" i="2"/>
  <c r="U9161" i="2"/>
  <c r="V9161" i="2"/>
  <c r="U9177" i="2"/>
  <c r="V9177" i="2"/>
  <c r="U9178" i="2"/>
  <c r="V9178" i="2"/>
  <c r="U9179" i="2"/>
  <c r="V9179" i="2"/>
  <c r="U9180" i="2"/>
  <c r="V9180" i="2"/>
  <c r="U9181" i="2"/>
  <c r="S9181" i="2"/>
  <c r="V9181" i="2" s="1"/>
  <c r="U9182" i="2"/>
  <c r="S9182" i="2"/>
  <c r="V9182" i="2" s="1"/>
  <c r="U9183" i="2"/>
  <c r="S9183" i="2"/>
  <c r="V9183" i="2" s="1"/>
  <c r="U9184" i="2"/>
  <c r="S9184" i="2"/>
  <c r="V9184" i="2" s="1"/>
  <c r="O9182" i="2"/>
  <c r="O9183" i="2"/>
  <c r="O9184" i="2"/>
  <c r="O9181" i="2"/>
  <c r="H9178" i="2"/>
  <c r="H9175" i="2"/>
  <c r="H9180" i="2"/>
  <c r="H9179" i="2"/>
  <c r="H9177" i="2"/>
  <c r="H9161" i="2"/>
  <c r="H9160" i="2"/>
  <c r="H9159" i="2"/>
  <c r="H9158" i="2"/>
  <c r="H9141" i="2"/>
  <c r="H9140" i="2"/>
  <c r="H9139" i="2"/>
  <c r="H9126" i="2"/>
  <c r="H9125" i="2"/>
  <c r="H9124" i="2"/>
  <c r="H9123" i="2"/>
  <c r="H9176" i="2"/>
  <c r="H9174" i="2"/>
  <c r="H9173" i="2"/>
  <c r="H9157" i="2"/>
  <c r="H9156" i="2"/>
  <c r="H9155" i="2"/>
  <c r="H9154" i="2"/>
  <c r="H9138" i="2"/>
  <c r="H9137" i="2"/>
  <c r="H9136" i="2"/>
  <c r="H9122" i="2"/>
  <c r="H9121" i="2"/>
  <c r="H9120" i="2"/>
  <c r="H9119" i="2"/>
  <c r="H9172" i="2"/>
  <c r="H9171" i="2"/>
  <c r="H9170" i="2"/>
  <c r="H9153" i="2"/>
  <c r="H9152" i="2"/>
  <c r="H9151" i="2"/>
  <c r="H9150" i="2"/>
  <c r="H9135" i="2"/>
  <c r="H9134" i="2"/>
  <c r="H9133" i="2"/>
  <c r="H9118" i="2"/>
  <c r="H9117" i="2"/>
  <c r="H9116" i="2"/>
  <c r="H9115" i="2"/>
  <c r="U9111" i="2"/>
  <c r="V9111" i="2"/>
  <c r="U9112" i="2"/>
  <c r="V9112" i="2"/>
  <c r="U9113" i="2"/>
  <c r="V9113" i="2"/>
  <c r="U9114" i="2"/>
  <c r="V9114" i="2"/>
  <c r="U9130" i="2"/>
  <c r="V9130" i="2"/>
  <c r="U9131" i="2"/>
  <c r="V9131" i="2"/>
  <c r="U9132" i="2"/>
  <c r="V9132" i="2"/>
  <c r="U9146" i="2"/>
  <c r="V9146" i="2"/>
  <c r="U9147" i="2"/>
  <c r="V9147" i="2"/>
  <c r="U9148" i="2"/>
  <c r="V9148" i="2"/>
  <c r="U9149" i="2"/>
  <c r="V9149" i="2"/>
  <c r="U9166" i="2"/>
  <c r="V9166" i="2"/>
  <c r="U9167" i="2"/>
  <c r="V9167" i="2"/>
  <c r="U9168" i="2"/>
  <c r="V9168" i="2"/>
  <c r="U9169" i="2"/>
  <c r="V9169" i="2"/>
  <c r="H9169" i="2"/>
  <c r="H9168" i="2"/>
  <c r="H9167" i="2"/>
  <c r="H9166" i="2"/>
  <c r="H9149" i="2"/>
  <c r="H9148" i="2"/>
  <c r="H9147" i="2"/>
  <c r="H9146" i="2"/>
  <c r="H9132" i="2"/>
  <c r="H9131" i="2"/>
  <c r="H9130" i="2"/>
  <c r="H9114" i="2"/>
  <c r="H9113" i="2"/>
  <c r="H9112" i="2"/>
  <c r="H9111" i="2"/>
  <c r="U4994" i="2"/>
  <c r="V4994" i="2"/>
  <c r="U4995" i="2"/>
  <c r="V4995" i="2"/>
  <c r="U4996" i="2"/>
  <c r="V4996" i="2"/>
  <c r="U4997" i="2"/>
  <c r="V4997" i="2"/>
  <c r="U4998" i="2"/>
  <c r="V4998" i="2"/>
  <c r="U4999" i="2"/>
  <c r="V4999" i="2"/>
  <c r="U5000" i="2"/>
  <c r="V5000" i="2"/>
  <c r="U5001" i="2"/>
  <c r="V5001" i="2"/>
  <c r="U5002" i="2"/>
  <c r="V5002" i="2"/>
  <c r="U5003" i="2"/>
  <c r="V5003" i="2"/>
  <c r="U5004" i="2"/>
  <c r="V5004" i="2"/>
  <c r="U5005" i="2"/>
  <c r="V5005" i="2"/>
  <c r="U5006" i="2"/>
  <c r="V5006" i="2"/>
  <c r="U5007" i="2"/>
  <c r="V5007" i="2"/>
  <c r="U5008" i="2"/>
  <c r="V5008" i="2"/>
  <c r="U5009" i="2"/>
  <c r="V5009" i="2"/>
  <c r="U5010" i="2"/>
  <c r="V5010" i="2"/>
  <c r="U5011" i="2"/>
  <c r="V5011" i="2"/>
  <c r="U5012" i="2"/>
  <c r="V5012" i="2"/>
  <c r="U5013" i="2"/>
  <c r="V5013" i="2"/>
  <c r="U5014" i="2"/>
  <c r="V5014" i="2"/>
  <c r="U5015" i="2"/>
  <c r="V5015" i="2"/>
  <c r="U5016" i="2"/>
  <c r="V5016" i="2"/>
  <c r="U5017" i="2"/>
  <c r="V5017" i="2"/>
  <c r="U5018" i="2"/>
  <c r="V5018" i="2"/>
  <c r="U5019" i="2"/>
  <c r="V5019" i="2"/>
  <c r="U5020" i="2"/>
  <c r="V5020" i="2"/>
  <c r="U5021" i="2"/>
  <c r="V5021" i="2"/>
  <c r="U5022" i="2"/>
  <c r="V5022" i="2"/>
  <c r="U5023" i="2"/>
  <c r="V5023" i="2"/>
  <c r="U5024" i="2"/>
  <c r="V5024" i="2"/>
  <c r="U5025" i="2"/>
  <c r="V5025" i="2"/>
  <c r="U5026" i="2"/>
  <c r="V5026" i="2"/>
  <c r="U5027" i="2"/>
  <c r="V5027" i="2"/>
  <c r="U5028" i="2"/>
  <c r="V5028" i="2"/>
  <c r="U5029" i="2"/>
  <c r="V5029" i="2"/>
  <c r="U5030" i="2"/>
  <c r="V5030" i="2"/>
  <c r="U5031" i="2"/>
  <c r="V5031" i="2"/>
  <c r="U5032" i="2"/>
  <c r="V5032" i="2"/>
  <c r="U5033" i="2"/>
  <c r="V5033" i="2"/>
  <c r="U5034" i="2"/>
  <c r="V5034" i="2"/>
  <c r="U5035" i="2"/>
  <c r="V5035" i="2"/>
  <c r="U5036" i="2"/>
  <c r="V5036" i="2"/>
  <c r="U5037" i="2"/>
  <c r="V5037" i="2"/>
  <c r="U5038" i="2"/>
  <c r="V5038" i="2"/>
  <c r="U5039" i="2"/>
  <c r="V5039" i="2"/>
  <c r="U5040" i="2"/>
  <c r="V5040" i="2"/>
  <c r="U5041" i="2"/>
  <c r="V5041" i="2"/>
  <c r="U5042" i="2"/>
  <c r="V5042" i="2"/>
  <c r="U5043" i="2"/>
  <c r="V5043" i="2"/>
  <c r="U5044" i="2"/>
  <c r="V5044" i="2"/>
  <c r="U5045" i="2"/>
  <c r="V5045" i="2"/>
  <c r="U5046" i="2"/>
  <c r="V5046" i="2"/>
  <c r="U5047" i="2"/>
  <c r="V5047" i="2"/>
  <c r="U5048" i="2"/>
  <c r="V5048" i="2"/>
  <c r="U5049" i="2"/>
  <c r="V5049" i="2"/>
  <c r="U5050" i="2"/>
  <c r="V5050" i="2"/>
  <c r="U5051" i="2"/>
  <c r="V5051" i="2"/>
  <c r="U5052" i="2"/>
  <c r="V5052" i="2"/>
  <c r="U5053" i="2"/>
  <c r="V5053" i="2"/>
  <c r="U5054" i="2"/>
  <c r="V5054" i="2"/>
  <c r="U5055" i="2"/>
  <c r="V5055" i="2"/>
  <c r="U5056" i="2"/>
  <c r="V5056" i="2"/>
  <c r="U5057" i="2"/>
  <c r="V5057" i="2"/>
  <c r="U5058" i="2"/>
  <c r="V5058" i="2"/>
  <c r="U5059" i="2"/>
  <c r="V5059" i="2"/>
  <c r="U5060" i="2"/>
  <c r="V5060" i="2"/>
  <c r="U5061" i="2"/>
  <c r="V5061" i="2"/>
  <c r="U5062" i="2"/>
  <c r="V5062" i="2"/>
  <c r="U5063" i="2"/>
  <c r="V5063" i="2"/>
  <c r="U5064" i="2"/>
  <c r="V5064" i="2"/>
  <c r="U5065" i="2"/>
  <c r="V5065" i="2"/>
  <c r="U5066" i="2"/>
  <c r="V5066" i="2"/>
  <c r="U5067" i="2"/>
  <c r="V5067" i="2"/>
  <c r="U5068" i="2"/>
  <c r="V5068" i="2"/>
  <c r="U5069" i="2"/>
  <c r="V5069" i="2"/>
  <c r="U5070" i="2"/>
  <c r="V5070" i="2"/>
  <c r="U5071" i="2"/>
  <c r="V5071" i="2"/>
  <c r="U5072" i="2"/>
  <c r="V5072" i="2"/>
  <c r="U5073" i="2"/>
  <c r="V5073" i="2"/>
  <c r="U5074" i="2"/>
  <c r="V5074" i="2"/>
  <c r="U5075" i="2"/>
  <c r="V5075" i="2"/>
  <c r="U5076" i="2"/>
  <c r="V5076" i="2"/>
  <c r="U5077" i="2"/>
  <c r="V5077" i="2"/>
  <c r="U5078" i="2"/>
  <c r="V5078" i="2"/>
  <c r="U5079" i="2"/>
  <c r="V5079" i="2"/>
  <c r="U5080" i="2"/>
  <c r="V5080" i="2"/>
  <c r="U5081" i="2"/>
  <c r="V5081" i="2"/>
  <c r="U5082" i="2"/>
  <c r="V5082" i="2"/>
  <c r="U5083" i="2"/>
  <c r="V5083" i="2"/>
  <c r="U5084" i="2"/>
  <c r="V5084" i="2"/>
  <c r="U5085" i="2"/>
  <c r="V5085" i="2"/>
  <c r="U5086" i="2"/>
  <c r="V5086" i="2"/>
  <c r="U5087" i="2"/>
  <c r="V5087" i="2"/>
  <c r="U5088" i="2"/>
  <c r="V5088" i="2"/>
  <c r="U5089" i="2"/>
  <c r="V5089" i="2"/>
  <c r="U5090" i="2"/>
  <c r="V5090" i="2"/>
  <c r="U5091" i="2"/>
  <c r="V5091" i="2"/>
  <c r="U5092" i="2"/>
  <c r="V5092" i="2"/>
  <c r="U5093" i="2"/>
  <c r="V5093" i="2"/>
  <c r="U5094" i="2"/>
  <c r="V5094" i="2"/>
  <c r="U5095" i="2"/>
  <c r="V5095" i="2"/>
  <c r="U5096" i="2"/>
  <c r="V5096" i="2"/>
  <c r="U5097" i="2"/>
  <c r="V5097" i="2"/>
  <c r="U5098" i="2"/>
  <c r="V5098" i="2"/>
  <c r="U5099" i="2"/>
  <c r="V5099" i="2"/>
  <c r="U5100" i="2"/>
  <c r="V5100" i="2"/>
  <c r="U5101" i="2"/>
  <c r="V5101" i="2"/>
  <c r="U5102" i="2"/>
  <c r="V5102" i="2"/>
  <c r="U5103" i="2"/>
  <c r="V5103" i="2"/>
  <c r="U5104" i="2"/>
  <c r="V5104" i="2"/>
  <c r="U5105" i="2"/>
  <c r="V5105" i="2"/>
  <c r="U5106" i="2"/>
  <c r="V5106" i="2"/>
  <c r="U5107" i="2"/>
  <c r="V5107" i="2"/>
  <c r="U5108" i="2"/>
  <c r="V5108" i="2"/>
  <c r="U5109" i="2"/>
  <c r="V5109" i="2"/>
  <c r="U5110" i="2"/>
  <c r="V5110" i="2"/>
  <c r="U5111" i="2"/>
  <c r="V5111" i="2"/>
  <c r="U5112" i="2"/>
  <c r="V5112" i="2"/>
  <c r="U5113" i="2"/>
  <c r="V5113" i="2"/>
  <c r="U5114" i="2"/>
  <c r="V5114" i="2"/>
  <c r="U5115" i="2"/>
  <c r="V5115" i="2"/>
  <c r="U5116" i="2"/>
  <c r="V5116" i="2"/>
  <c r="U5117" i="2"/>
  <c r="V5117" i="2"/>
  <c r="U5118" i="2"/>
  <c r="V5118" i="2"/>
  <c r="U5119" i="2"/>
  <c r="V5119" i="2"/>
  <c r="U5120" i="2"/>
  <c r="V5120" i="2"/>
  <c r="U5121" i="2"/>
  <c r="V5121" i="2"/>
  <c r="U5122" i="2"/>
  <c r="V5122" i="2"/>
  <c r="U5123" i="2"/>
  <c r="V5123" i="2"/>
  <c r="U5124" i="2"/>
  <c r="V5124" i="2"/>
  <c r="U5125" i="2"/>
  <c r="V5125" i="2"/>
  <c r="U5126" i="2"/>
  <c r="V5126" i="2"/>
  <c r="U5127" i="2"/>
  <c r="V5127" i="2"/>
  <c r="U5128" i="2"/>
  <c r="V5128" i="2"/>
  <c r="U5129" i="2"/>
  <c r="V5129" i="2"/>
  <c r="U5130" i="2"/>
  <c r="V5130" i="2"/>
  <c r="U5131" i="2"/>
  <c r="V5131" i="2"/>
  <c r="U5132" i="2"/>
  <c r="V5132" i="2"/>
  <c r="U5133" i="2"/>
  <c r="V5133" i="2"/>
  <c r="U5134" i="2"/>
  <c r="V5134" i="2"/>
  <c r="U5135" i="2"/>
  <c r="V5135" i="2"/>
  <c r="U5136" i="2"/>
  <c r="V5136" i="2"/>
  <c r="U5137" i="2"/>
  <c r="V5137" i="2"/>
  <c r="U5138" i="2"/>
  <c r="V5138" i="2"/>
  <c r="U5139" i="2"/>
  <c r="V5139" i="2"/>
  <c r="U5140" i="2"/>
  <c r="V5140" i="2"/>
  <c r="U5141" i="2"/>
  <c r="V5141" i="2"/>
  <c r="U5142" i="2"/>
  <c r="V5142" i="2"/>
  <c r="U5143" i="2"/>
  <c r="V5143" i="2"/>
  <c r="U5144" i="2"/>
  <c r="V5144" i="2"/>
  <c r="U5145" i="2"/>
  <c r="V5145" i="2"/>
  <c r="U5146" i="2"/>
  <c r="V5146" i="2"/>
  <c r="U5147" i="2"/>
  <c r="V5147" i="2"/>
  <c r="U5148" i="2"/>
  <c r="V5148" i="2"/>
  <c r="U5149" i="2"/>
  <c r="V5149" i="2"/>
  <c r="U5150" i="2"/>
  <c r="V5150" i="2"/>
  <c r="U5151" i="2"/>
  <c r="V5151" i="2"/>
  <c r="U5152" i="2"/>
  <c r="V5152" i="2"/>
  <c r="U5153" i="2"/>
  <c r="V5153" i="2"/>
  <c r="U5154" i="2"/>
  <c r="V5154" i="2"/>
  <c r="U5155" i="2"/>
  <c r="V5155" i="2"/>
  <c r="U5156" i="2"/>
  <c r="V5156" i="2"/>
  <c r="U5157" i="2"/>
  <c r="V5157" i="2"/>
  <c r="U5158" i="2"/>
  <c r="V5158" i="2"/>
  <c r="U5159" i="2"/>
  <c r="V5159" i="2"/>
  <c r="U5160" i="2"/>
  <c r="V5160" i="2"/>
  <c r="U5161" i="2"/>
  <c r="V5161" i="2"/>
  <c r="U5162" i="2"/>
  <c r="V5162" i="2"/>
  <c r="U5163" i="2"/>
  <c r="V5163" i="2"/>
  <c r="U5164" i="2"/>
  <c r="V5164" i="2"/>
  <c r="U5165" i="2"/>
  <c r="V5165" i="2"/>
  <c r="U5166" i="2"/>
  <c r="V5166" i="2"/>
  <c r="U5167" i="2"/>
  <c r="V5167" i="2"/>
  <c r="U5168" i="2"/>
  <c r="V5168" i="2"/>
  <c r="U5169" i="2"/>
  <c r="V5169" i="2"/>
  <c r="U5170" i="2"/>
  <c r="V5170" i="2"/>
  <c r="U5171" i="2"/>
  <c r="V5171" i="2"/>
  <c r="U5172" i="2"/>
  <c r="V5172" i="2"/>
  <c r="U5173" i="2"/>
  <c r="V5173" i="2"/>
  <c r="U5174" i="2"/>
  <c r="V5174" i="2"/>
  <c r="U5175" i="2"/>
  <c r="V5175" i="2"/>
  <c r="U5176" i="2"/>
  <c r="V5176" i="2"/>
  <c r="U5177" i="2"/>
  <c r="V5177" i="2"/>
  <c r="U5178" i="2"/>
  <c r="V5178" i="2"/>
  <c r="U5179" i="2"/>
  <c r="V5179" i="2"/>
  <c r="U5180" i="2"/>
  <c r="V5180" i="2"/>
  <c r="U5181" i="2"/>
  <c r="V5181" i="2"/>
  <c r="U5182" i="2"/>
  <c r="V5182" i="2"/>
  <c r="U5183" i="2"/>
  <c r="V5183" i="2"/>
  <c r="U5184" i="2"/>
  <c r="V5184" i="2"/>
  <c r="U5185" i="2"/>
  <c r="V5185" i="2"/>
  <c r="U5186" i="2"/>
  <c r="V5186" i="2"/>
  <c r="U5187" i="2"/>
  <c r="V5187" i="2"/>
  <c r="U5188" i="2"/>
  <c r="V5188" i="2"/>
  <c r="U8979" i="2"/>
  <c r="V8979" i="2"/>
  <c r="U8975" i="2"/>
  <c r="V8975" i="2"/>
  <c r="U8987" i="2"/>
  <c r="V8987" i="2"/>
  <c r="U8991" i="2"/>
  <c r="V8991" i="2"/>
  <c r="U8995" i="2"/>
  <c r="V8995" i="2"/>
  <c r="U9003" i="2"/>
  <c r="V9003" i="2"/>
  <c r="U9007" i="2"/>
  <c r="V9007" i="2"/>
  <c r="U8999" i="2"/>
  <c r="V8999" i="2"/>
  <c r="U9031" i="2"/>
  <c r="V9031" i="2"/>
  <c r="U9011" i="2"/>
  <c r="V9011" i="2"/>
  <c r="U8971" i="2"/>
  <c r="V8971" i="2"/>
  <c r="U9015" i="2"/>
  <c r="V9015" i="2"/>
  <c r="U9019" i="2"/>
  <c r="V9019" i="2"/>
  <c r="U9023" i="2"/>
  <c r="V9023" i="2"/>
  <c r="U9027" i="2"/>
  <c r="V9027" i="2"/>
  <c r="U8983" i="2"/>
  <c r="V8983" i="2"/>
  <c r="U9035" i="2"/>
  <c r="V9035" i="2"/>
  <c r="U8980" i="2"/>
  <c r="V8980" i="2"/>
  <c r="U8976" i="2"/>
  <c r="V8976" i="2"/>
  <c r="U8988" i="2"/>
  <c r="V8988" i="2"/>
  <c r="U8992" i="2"/>
  <c r="V8992" i="2"/>
  <c r="U8996" i="2"/>
  <c r="V8996" i="2"/>
  <c r="U9004" i="2"/>
  <c r="V9004" i="2"/>
  <c r="U9008" i="2"/>
  <c r="V9008" i="2"/>
  <c r="U9000" i="2"/>
  <c r="V9000" i="2"/>
  <c r="U9032" i="2"/>
  <c r="V9032" i="2"/>
  <c r="U9012" i="2"/>
  <c r="V9012" i="2"/>
  <c r="U8972" i="2"/>
  <c r="V8972" i="2"/>
  <c r="U9016" i="2"/>
  <c r="V9016" i="2"/>
  <c r="U9020" i="2"/>
  <c r="V9020" i="2"/>
  <c r="U9024" i="2"/>
  <c r="V9024" i="2"/>
  <c r="U9028" i="2"/>
  <c r="V9028" i="2"/>
  <c r="U8984" i="2"/>
  <c r="V8984" i="2"/>
  <c r="U9036" i="2"/>
  <c r="V9036" i="2"/>
  <c r="U8981" i="2"/>
  <c r="V8981" i="2"/>
  <c r="U8977" i="2"/>
  <c r="V8977" i="2"/>
  <c r="U8989" i="2"/>
  <c r="V8989" i="2"/>
  <c r="U8993" i="2"/>
  <c r="V8993" i="2"/>
  <c r="U8997" i="2"/>
  <c r="V8997" i="2"/>
  <c r="U9005" i="2"/>
  <c r="V9005" i="2"/>
  <c r="U9009" i="2"/>
  <c r="V9009" i="2"/>
  <c r="U9001" i="2"/>
  <c r="V9001" i="2"/>
  <c r="U9033" i="2"/>
  <c r="V9033" i="2"/>
  <c r="U9013" i="2"/>
  <c r="V9013" i="2"/>
  <c r="U8973" i="2"/>
  <c r="V8973" i="2"/>
  <c r="U9017" i="2"/>
  <c r="V9017" i="2"/>
  <c r="U9021" i="2"/>
  <c r="V9021" i="2"/>
  <c r="U9025" i="2"/>
  <c r="V9025" i="2"/>
  <c r="U9029" i="2"/>
  <c r="V9029" i="2"/>
  <c r="U8985" i="2"/>
  <c r="V8985" i="2"/>
  <c r="U9037" i="2"/>
  <c r="V9037" i="2"/>
  <c r="U8982" i="2"/>
  <c r="V8982" i="2"/>
  <c r="U8978" i="2"/>
  <c r="V8978" i="2"/>
  <c r="U8990" i="2"/>
  <c r="V8990" i="2"/>
  <c r="U8994" i="2"/>
  <c r="V8994" i="2"/>
  <c r="U8998" i="2"/>
  <c r="V8998" i="2"/>
  <c r="U9006" i="2"/>
  <c r="V9006" i="2"/>
  <c r="U9010" i="2"/>
  <c r="V9010" i="2"/>
  <c r="U9002" i="2"/>
  <c r="V9002" i="2"/>
  <c r="U9034" i="2"/>
  <c r="V9034" i="2"/>
  <c r="U9014" i="2"/>
  <c r="V9014" i="2"/>
  <c r="U8974" i="2"/>
  <c r="V8974" i="2"/>
  <c r="U9018" i="2"/>
  <c r="V9018" i="2"/>
  <c r="U9022" i="2"/>
  <c r="V9022" i="2"/>
  <c r="U9026" i="2"/>
  <c r="V9026" i="2"/>
  <c r="U9030" i="2"/>
  <c r="V9030" i="2"/>
  <c r="U8986" i="2"/>
  <c r="V8986" i="2"/>
  <c r="U9038" i="2"/>
  <c r="V9038" i="2"/>
  <c r="U9039" i="2"/>
  <c r="V9039" i="2"/>
  <c r="U9040" i="2"/>
  <c r="V9040" i="2"/>
  <c r="U9041" i="2"/>
  <c r="V9041" i="2"/>
  <c r="U9042" i="2"/>
  <c r="V9042" i="2"/>
  <c r="U9043" i="2"/>
  <c r="V9043" i="2"/>
  <c r="U9044" i="2"/>
  <c r="V9044" i="2"/>
  <c r="U9045" i="2"/>
  <c r="V9045" i="2"/>
  <c r="U9046" i="2"/>
  <c r="V9046" i="2"/>
  <c r="U9047" i="2"/>
  <c r="V9047" i="2"/>
  <c r="U9048" i="2"/>
  <c r="V9048" i="2"/>
  <c r="U9049" i="2"/>
  <c r="V9049" i="2"/>
  <c r="U9050" i="2"/>
  <c r="V9050" i="2"/>
  <c r="U9051" i="2"/>
  <c r="V9051" i="2"/>
  <c r="U9052" i="2"/>
  <c r="V9052" i="2"/>
  <c r="U9053" i="2"/>
  <c r="V9053" i="2"/>
  <c r="U9054" i="2"/>
  <c r="V9054" i="2"/>
  <c r="U9055" i="2"/>
  <c r="V9055" i="2"/>
  <c r="U9056" i="2"/>
  <c r="V9056" i="2"/>
  <c r="U9057" i="2"/>
  <c r="V9057" i="2"/>
  <c r="U9058" i="2"/>
  <c r="V9058" i="2"/>
  <c r="U9059" i="2"/>
  <c r="V9059" i="2"/>
  <c r="U9060" i="2"/>
  <c r="V9060" i="2"/>
  <c r="U9061" i="2"/>
  <c r="V9061" i="2"/>
  <c r="U9062" i="2"/>
  <c r="V9062" i="2"/>
  <c r="U9063" i="2"/>
  <c r="V9063" i="2"/>
  <c r="U9064" i="2"/>
  <c r="V9064" i="2"/>
  <c r="U9065" i="2"/>
  <c r="V9065" i="2"/>
  <c r="U9066" i="2"/>
  <c r="V9066" i="2"/>
  <c r="U9067" i="2"/>
  <c r="V9067" i="2"/>
  <c r="U9068" i="2"/>
  <c r="V9068" i="2"/>
  <c r="U9069" i="2"/>
  <c r="V9069" i="2"/>
  <c r="U9070" i="2"/>
  <c r="V9070" i="2"/>
  <c r="U9071" i="2"/>
  <c r="V9071" i="2"/>
  <c r="U9072" i="2"/>
  <c r="V9072" i="2"/>
  <c r="U9073" i="2"/>
  <c r="V9073" i="2"/>
  <c r="U9074" i="2"/>
  <c r="V9074" i="2"/>
  <c r="U9075" i="2"/>
  <c r="V9075" i="2"/>
  <c r="U9076" i="2"/>
  <c r="V9076" i="2"/>
  <c r="U9077" i="2"/>
  <c r="V9077" i="2"/>
  <c r="U9078" i="2"/>
  <c r="V9078" i="2"/>
  <c r="U9079" i="2"/>
  <c r="V9079" i="2"/>
  <c r="U9080" i="2"/>
  <c r="V9080" i="2"/>
  <c r="U9081" i="2"/>
  <c r="V9081" i="2"/>
  <c r="U9082" i="2"/>
  <c r="V9082" i="2"/>
  <c r="U9083" i="2"/>
  <c r="V9083" i="2"/>
  <c r="U9084" i="2"/>
  <c r="V9084" i="2"/>
  <c r="U9085" i="2"/>
  <c r="V9085" i="2"/>
  <c r="U9086" i="2"/>
  <c r="V9086" i="2"/>
  <c r="U9087" i="2"/>
  <c r="V9087" i="2"/>
  <c r="U9088" i="2"/>
  <c r="V9088" i="2"/>
  <c r="U9089" i="2"/>
  <c r="V9089" i="2"/>
  <c r="U9090" i="2"/>
  <c r="V9090" i="2"/>
  <c r="U9091" i="2"/>
  <c r="V9091" i="2"/>
  <c r="U9092" i="2"/>
  <c r="V9092" i="2"/>
  <c r="U9093" i="2"/>
  <c r="V9093" i="2"/>
  <c r="U9094" i="2"/>
  <c r="V9094" i="2"/>
  <c r="U9095" i="2"/>
  <c r="V9095" i="2"/>
  <c r="U9096" i="2"/>
  <c r="V9096" i="2"/>
  <c r="U9097" i="2"/>
  <c r="V9097" i="2"/>
  <c r="U9098" i="2"/>
  <c r="V9098" i="2"/>
  <c r="U9099" i="2"/>
  <c r="V9099" i="2"/>
  <c r="U9100" i="2"/>
  <c r="V9100" i="2"/>
  <c r="U9101" i="2"/>
  <c r="V9101" i="2"/>
  <c r="U9102" i="2"/>
  <c r="V9102" i="2"/>
  <c r="U9103" i="2"/>
  <c r="V9103" i="2"/>
  <c r="U9104" i="2"/>
  <c r="V9104" i="2"/>
  <c r="U9105" i="2"/>
  <c r="V9105" i="2"/>
  <c r="U9106" i="2"/>
  <c r="V9106" i="2"/>
  <c r="U9107" i="2"/>
  <c r="V9107" i="2"/>
  <c r="U9108" i="2"/>
  <c r="V9108" i="2"/>
  <c r="U9109" i="2"/>
  <c r="V9109" i="2"/>
  <c r="U9110" i="2"/>
  <c r="V9110" i="2"/>
  <c r="U9127" i="2"/>
  <c r="V9127" i="2"/>
  <c r="U9128" i="2"/>
  <c r="V9128" i="2"/>
  <c r="U9129" i="2"/>
  <c r="V9129" i="2"/>
  <c r="U9142" i="2"/>
  <c r="V9142" i="2"/>
  <c r="U9143" i="2"/>
  <c r="V9143" i="2"/>
  <c r="U9144" i="2"/>
  <c r="V9144" i="2"/>
  <c r="U9145" i="2"/>
  <c r="V9145" i="2"/>
  <c r="U9162" i="2"/>
  <c r="V9162" i="2"/>
  <c r="U9163" i="2"/>
  <c r="V9163" i="2"/>
  <c r="U9164" i="2"/>
  <c r="V9164" i="2"/>
  <c r="U9165" i="2"/>
  <c r="V9165" i="2"/>
  <c r="H9108" i="2"/>
  <c r="H9109" i="2"/>
  <c r="H9110" i="2"/>
  <c r="H9127" i="2"/>
  <c r="H9128" i="2"/>
  <c r="H9129" i="2"/>
  <c r="H9142" i="2"/>
  <c r="H9143" i="2"/>
  <c r="H9144" i="2"/>
  <c r="H9145" i="2"/>
  <c r="H9162" i="2"/>
  <c r="H9163" i="2"/>
  <c r="H9164" i="2"/>
  <c r="H9165" i="2"/>
  <c r="H9107" i="2"/>
  <c r="H9106" i="2"/>
  <c r="H9105" i="2"/>
  <c r="H9104" i="2"/>
  <c r="H9103" i="2"/>
  <c r="H9102" i="2"/>
  <c r="H9101" i="2"/>
  <c r="H9100" i="2"/>
  <c r="H9099" i="2"/>
  <c r="H9098" i="2"/>
  <c r="H9097" i="2"/>
  <c r="H9096" i="2"/>
  <c r="H9095" i="2"/>
  <c r="H9094" i="2"/>
  <c r="H9093" i="2"/>
  <c r="H9092" i="2"/>
  <c r="H9091" i="2"/>
  <c r="H9090" i="2"/>
  <c r="H9089" i="2"/>
  <c r="H9088" i="2"/>
  <c r="H9087" i="2"/>
  <c r="H9086" i="2"/>
  <c r="H9085" i="2"/>
  <c r="H9084" i="2"/>
  <c r="H9083" i="2"/>
  <c r="H9082" i="2"/>
  <c r="H9081" i="2"/>
  <c r="H9080" i="2"/>
  <c r="H9079" i="2"/>
  <c r="H9078" i="2"/>
  <c r="H9077" i="2"/>
  <c r="H9076" i="2"/>
  <c r="H9075" i="2"/>
  <c r="H9074" i="2"/>
  <c r="H9073" i="2"/>
  <c r="H9072" i="2"/>
  <c r="H9071" i="2"/>
  <c r="H9070" i="2"/>
  <c r="H9069" i="2"/>
  <c r="H9068" i="2"/>
  <c r="H9067" i="2"/>
  <c r="H9066" i="2"/>
  <c r="H9065" i="2"/>
  <c r="H9064" i="2"/>
  <c r="H9063" i="2"/>
  <c r="H9062" i="2"/>
  <c r="H9061" i="2"/>
  <c r="H9060" i="2"/>
  <c r="H9059" i="2"/>
  <c r="H9058" i="2"/>
  <c r="H9057" i="2"/>
  <c r="H9056" i="2"/>
  <c r="H9055" i="2"/>
  <c r="H9054" i="2"/>
  <c r="H9053" i="2"/>
  <c r="H9052" i="2"/>
  <c r="H9051" i="2"/>
  <c r="H9050" i="2"/>
  <c r="H9049" i="2"/>
  <c r="H9048" i="2"/>
  <c r="H9047" i="2"/>
  <c r="H9046" i="2"/>
  <c r="H9045" i="2"/>
  <c r="H9044" i="2"/>
  <c r="H9043" i="2"/>
  <c r="H9042" i="2"/>
  <c r="H9041" i="2"/>
  <c r="H9040" i="2"/>
  <c r="H9039" i="2"/>
  <c r="H9038" i="2"/>
  <c r="H8986" i="2"/>
  <c r="H9030" i="2"/>
  <c r="H9026" i="2"/>
  <c r="H9022" i="2"/>
  <c r="H9018" i="2"/>
  <c r="H8974" i="2"/>
  <c r="H9014" i="2"/>
  <c r="H9034" i="2"/>
  <c r="H9002" i="2"/>
  <c r="H9010" i="2"/>
  <c r="H9006" i="2"/>
  <c r="H8998" i="2"/>
  <c r="H8994" i="2"/>
  <c r="H8990" i="2"/>
  <c r="H8978" i="2"/>
  <c r="H8982" i="2"/>
  <c r="H8981" i="2"/>
  <c r="H8977" i="2"/>
  <c r="H8989" i="2"/>
  <c r="H8993" i="2"/>
  <c r="H8997" i="2"/>
  <c r="H9005" i="2"/>
  <c r="H9009" i="2"/>
  <c r="H9001" i="2"/>
  <c r="H9033" i="2"/>
  <c r="H9013" i="2"/>
  <c r="H8973" i="2"/>
  <c r="H9017" i="2"/>
  <c r="H9021" i="2"/>
  <c r="H9025" i="2"/>
  <c r="H9029" i="2"/>
  <c r="H8985" i="2"/>
  <c r="H9037" i="2"/>
  <c r="H9036" i="2"/>
  <c r="H8984" i="2"/>
  <c r="H9028" i="2"/>
  <c r="H9024" i="2"/>
  <c r="H9020" i="2"/>
  <c r="H9016" i="2"/>
  <c r="H8972" i="2"/>
  <c r="H9012" i="2"/>
  <c r="H9032" i="2"/>
  <c r="H9000" i="2"/>
  <c r="H9008" i="2"/>
  <c r="H9004" i="2"/>
  <c r="H8996" i="2"/>
  <c r="H8992" i="2"/>
  <c r="H8988" i="2"/>
  <c r="H8976" i="2"/>
  <c r="H8980" i="2"/>
  <c r="H8975" i="2"/>
  <c r="H8987" i="2"/>
  <c r="H8991" i="2"/>
  <c r="H8995" i="2"/>
  <c r="H9003" i="2"/>
  <c r="H9007" i="2"/>
  <c r="H8999" i="2"/>
  <c r="H9031" i="2"/>
  <c r="H9011" i="2"/>
  <c r="H8971" i="2"/>
  <c r="H9015" i="2"/>
  <c r="H9019" i="2"/>
  <c r="H9023" i="2"/>
  <c r="H9027" i="2"/>
  <c r="H8983" i="2"/>
  <c r="H9035" i="2"/>
  <c r="H5188" i="2"/>
  <c r="H8979" i="2"/>
  <c r="H5180" i="2"/>
  <c r="H5181" i="2"/>
  <c r="H5182" i="2"/>
  <c r="H5183" i="2"/>
  <c r="H5184" i="2"/>
  <c r="H5185" i="2"/>
  <c r="H5186" i="2"/>
  <c r="H5187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073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4995" i="2"/>
  <c r="H4994" i="2"/>
  <c r="U10855" i="2"/>
  <c r="V10855" i="2"/>
  <c r="U10856" i="2"/>
  <c r="V10856" i="2"/>
  <c r="U10857" i="2"/>
  <c r="V10857" i="2"/>
  <c r="U10858" i="2"/>
  <c r="V10858" i="2"/>
  <c r="U10859" i="2"/>
  <c r="V10859" i="2"/>
  <c r="U10860" i="2"/>
  <c r="V10860" i="2"/>
  <c r="U10861" i="2"/>
  <c r="V10861" i="2"/>
  <c r="U10862" i="2"/>
  <c r="V10862" i="2"/>
  <c r="U10863" i="2"/>
  <c r="V10863" i="2"/>
  <c r="U10864" i="2"/>
  <c r="V10864" i="2"/>
  <c r="U10865" i="2"/>
  <c r="V10865" i="2"/>
  <c r="U10866" i="2"/>
  <c r="V10866" i="2"/>
  <c r="U10867" i="2"/>
  <c r="V10867" i="2"/>
  <c r="U10868" i="2"/>
  <c r="V10868" i="2"/>
  <c r="U10869" i="2"/>
  <c r="V10869" i="2"/>
  <c r="U10870" i="2"/>
  <c r="V10870" i="2"/>
  <c r="U10871" i="2"/>
  <c r="V10871" i="2"/>
  <c r="U10872" i="2"/>
  <c r="V10872" i="2"/>
  <c r="U10873" i="2"/>
  <c r="V10873" i="2"/>
  <c r="U10874" i="2"/>
  <c r="V10874" i="2"/>
  <c r="U10875" i="2"/>
  <c r="V10875" i="2"/>
  <c r="U10876" i="2"/>
  <c r="V10876" i="2"/>
  <c r="U10877" i="2"/>
  <c r="V10877" i="2"/>
  <c r="U10878" i="2"/>
  <c r="V10878" i="2"/>
  <c r="U10879" i="2"/>
  <c r="V10879" i="2"/>
  <c r="U10880" i="2"/>
  <c r="V10880" i="2"/>
  <c r="U10881" i="2"/>
  <c r="V10881" i="2"/>
  <c r="U10882" i="2"/>
  <c r="V10882" i="2"/>
  <c r="U10883" i="2"/>
  <c r="V10883" i="2"/>
  <c r="U10884" i="2"/>
  <c r="V10884" i="2"/>
  <c r="U10885" i="2"/>
  <c r="V10885" i="2"/>
  <c r="U10886" i="2"/>
  <c r="V10886" i="2"/>
  <c r="U10887" i="2"/>
  <c r="V10887" i="2"/>
  <c r="U10888" i="2"/>
  <c r="V10888" i="2"/>
  <c r="U10889" i="2"/>
  <c r="V10889" i="2"/>
  <c r="U10890" i="2"/>
  <c r="V10890" i="2"/>
  <c r="U10891" i="2"/>
  <c r="V10891" i="2"/>
  <c r="U10892" i="2"/>
  <c r="V10892" i="2"/>
  <c r="U10893" i="2"/>
  <c r="V10893" i="2"/>
  <c r="U10894" i="2"/>
  <c r="V10894" i="2"/>
  <c r="U10895" i="2"/>
  <c r="V10895" i="2"/>
  <c r="U10896" i="2"/>
  <c r="V10896" i="2"/>
  <c r="U10897" i="2"/>
  <c r="V10897" i="2"/>
  <c r="U10898" i="2"/>
  <c r="V10898" i="2"/>
  <c r="U10899" i="2"/>
  <c r="V10899" i="2"/>
  <c r="U10900" i="2"/>
  <c r="V10900" i="2"/>
  <c r="U10901" i="2"/>
  <c r="V10901" i="2"/>
  <c r="U10902" i="2"/>
  <c r="V10902" i="2"/>
  <c r="U10903" i="2"/>
  <c r="V10903" i="2"/>
  <c r="H10903" i="2"/>
  <c r="H10902" i="2"/>
  <c r="H10901" i="2"/>
  <c r="H10900" i="2"/>
  <c r="H10899" i="2"/>
  <c r="H10898" i="2"/>
  <c r="H10897" i="2"/>
  <c r="H10896" i="2"/>
  <c r="H10895" i="2"/>
  <c r="H10894" i="2"/>
  <c r="H10893" i="2"/>
  <c r="H10892" i="2"/>
  <c r="H10891" i="2"/>
  <c r="H10890" i="2"/>
  <c r="H10889" i="2"/>
  <c r="H10888" i="2"/>
  <c r="H10887" i="2"/>
  <c r="H10886" i="2"/>
  <c r="H10885" i="2"/>
  <c r="H10884" i="2"/>
  <c r="H10883" i="2"/>
  <c r="H10882" i="2"/>
  <c r="H10881" i="2"/>
  <c r="H10880" i="2"/>
  <c r="H10879" i="2"/>
  <c r="H10878" i="2"/>
  <c r="H10877" i="2"/>
  <c r="H10876" i="2"/>
  <c r="H10875" i="2"/>
  <c r="H10874" i="2"/>
  <c r="H10873" i="2"/>
  <c r="H10872" i="2"/>
  <c r="H10871" i="2"/>
  <c r="H10870" i="2"/>
  <c r="H10869" i="2"/>
  <c r="H10868" i="2"/>
  <c r="H10867" i="2"/>
  <c r="H10866" i="2"/>
  <c r="H10865" i="2"/>
  <c r="H10864" i="2"/>
  <c r="H10863" i="2"/>
  <c r="H10862" i="2"/>
  <c r="H10856" i="2"/>
  <c r="H10857" i="2"/>
  <c r="H10858" i="2"/>
  <c r="H10859" i="2"/>
  <c r="H10860" i="2"/>
  <c r="H10861" i="2"/>
  <c r="H10855" i="2"/>
  <c r="U6731" i="2"/>
  <c r="U6732" i="2"/>
  <c r="U6733" i="2"/>
  <c r="U6734" i="2"/>
  <c r="U6735" i="2"/>
  <c r="U6736" i="2"/>
  <c r="U6737" i="2"/>
  <c r="U6738" i="2"/>
  <c r="U6715" i="2"/>
  <c r="U6716" i="2"/>
  <c r="U6717" i="2"/>
  <c r="U6718" i="2"/>
  <c r="U6719" i="2"/>
  <c r="U6720" i="2"/>
  <c r="U6721" i="2"/>
  <c r="U6722" i="2"/>
  <c r="U6723" i="2"/>
  <c r="U6724" i="2"/>
  <c r="U6725" i="2"/>
  <c r="U6726" i="2"/>
  <c r="U6727" i="2"/>
  <c r="U6728" i="2"/>
  <c r="U6729" i="2"/>
  <c r="U6730" i="2"/>
  <c r="U6707" i="2"/>
  <c r="U6708" i="2"/>
  <c r="U6709" i="2"/>
  <c r="U6710" i="2"/>
  <c r="U6711" i="2"/>
  <c r="U6712" i="2"/>
  <c r="U6713" i="2"/>
  <c r="U6714" i="2"/>
  <c r="U6699" i="2"/>
  <c r="U6700" i="2"/>
  <c r="U6701" i="2"/>
  <c r="U6702" i="2"/>
  <c r="U6703" i="2"/>
  <c r="U6704" i="2"/>
  <c r="U6705" i="2"/>
  <c r="U6706" i="2"/>
  <c r="U6691" i="2"/>
  <c r="U6692" i="2"/>
  <c r="U6693" i="2"/>
  <c r="U6694" i="2"/>
  <c r="U6695" i="2"/>
  <c r="U6696" i="2"/>
  <c r="U6697" i="2"/>
  <c r="U6698" i="2"/>
  <c r="U6683" i="2"/>
  <c r="U6684" i="2"/>
  <c r="U6685" i="2"/>
  <c r="U6686" i="2"/>
  <c r="U6687" i="2"/>
  <c r="U6688" i="2"/>
  <c r="U6689" i="2"/>
  <c r="U6690" i="2"/>
  <c r="U6677" i="2"/>
  <c r="U6678" i="2"/>
  <c r="U6679" i="2"/>
  <c r="U6680" i="2"/>
  <c r="U6681" i="2"/>
  <c r="U6682" i="2"/>
  <c r="U6659" i="2"/>
  <c r="U6660" i="2"/>
  <c r="U6661" i="2"/>
  <c r="U6662" i="2"/>
  <c r="U6663" i="2"/>
  <c r="U6664" i="2"/>
  <c r="U6665" i="2"/>
  <c r="U6666" i="2"/>
  <c r="U6667" i="2"/>
  <c r="U6668" i="2"/>
  <c r="U6669" i="2"/>
  <c r="U6670" i="2"/>
  <c r="U6671" i="2"/>
  <c r="U6672" i="2"/>
  <c r="U6673" i="2"/>
  <c r="U6674" i="2"/>
  <c r="U6675" i="2"/>
  <c r="U6676" i="2"/>
  <c r="U7072" i="2"/>
  <c r="S7072" i="2"/>
  <c r="V7072" i="2" s="1"/>
  <c r="U7073" i="2"/>
  <c r="S7073" i="2"/>
  <c r="V7073" i="2" s="1"/>
  <c r="U7074" i="2"/>
  <c r="S7074" i="2"/>
  <c r="V7074" i="2" s="1"/>
  <c r="U7075" i="2"/>
  <c r="S7075" i="2"/>
  <c r="V7075" i="2" s="1"/>
  <c r="U7076" i="2"/>
  <c r="S7076" i="2"/>
  <c r="V7076" i="2" s="1"/>
  <c r="U7142" i="2"/>
  <c r="S7142" i="2"/>
  <c r="V7142" i="2" s="1"/>
  <c r="U7143" i="2"/>
  <c r="S7143" i="2"/>
  <c r="V7143" i="2" s="1"/>
  <c r="U7144" i="2"/>
  <c r="S7144" i="2"/>
  <c r="V7144" i="2" s="1"/>
  <c r="U7145" i="2"/>
  <c r="S7145" i="2"/>
  <c r="V7145" i="2" s="1"/>
  <c r="U7146" i="2"/>
  <c r="S7146" i="2"/>
  <c r="V7146" i="2" s="1"/>
  <c r="U7077" i="2"/>
  <c r="S7077" i="2"/>
  <c r="V7077" i="2" s="1"/>
  <c r="U7078" i="2"/>
  <c r="S7078" i="2"/>
  <c r="V7078" i="2" s="1"/>
  <c r="U7079" i="2"/>
  <c r="S7079" i="2"/>
  <c r="V7079" i="2" s="1"/>
  <c r="U7080" i="2"/>
  <c r="S7080" i="2"/>
  <c r="V7080" i="2" s="1"/>
  <c r="U7081" i="2"/>
  <c r="S7081" i="2"/>
  <c r="V7081" i="2" s="1"/>
  <c r="U7147" i="2"/>
  <c r="S7147" i="2"/>
  <c r="V7147" i="2" s="1"/>
  <c r="U7148" i="2"/>
  <c r="S7148" i="2"/>
  <c r="V7148" i="2" s="1"/>
  <c r="U7149" i="2"/>
  <c r="S7149" i="2"/>
  <c r="V7149" i="2" s="1"/>
  <c r="U7150" i="2"/>
  <c r="S7150" i="2"/>
  <c r="V7150" i="2" s="1"/>
  <c r="U7151" i="2"/>
  <c r="S7151" i="2"/>
  <c r="V7151" i="2" s="1"/>
  <c r="U7082" i="2"/>
  <c r="S7082" i="2"/>
  <c r="V7082" i="2" s="1"/>
  <c r="U7083" i="2"/>
  <c r="S7083" i="2"/>
  <c r="V7083" i="2" s="1"/>
  <c r="U7084" i="2"/>
  <c r="S7084" i="2"/>
  <c r="V7084" i="2" s="1"/>
  <c r="U7085" i="2"/>
  <c r="S7085" i="2"/>
  <c r="V7085" i="2" s="1"/>
  <c r="U7086" i="2"/>
  <c r="S7086" i="2"/>
  <c r="V7086" i="2" s="1"/>
  <c r="U7152" i="2"/>
  <c r="S7152" i="2"/>
  <c r="V7152" i="2" s="1"/>
  <c r="U7153" i="2"/>
  <c r="S7153" i="2"/>
  <c r="V7153" i="2" s="1"/>
  <c r="U7154" i="2"/>
  <c r="S7154" i="2"/>
  <c r="V7154" i="2" s="1"/>
  <c r="U7155" i="2"/>
  <c r="S7155" i="2"/>
  <c r="V7155" i="2" s="1"/>
  <c r="U7156" i="2"/>
  <c r="S7156" i="2"/>
  <c r="V7156" i="2" s="1"/>
  <c r="U7087" i="2"/>
  <c r="S7087" i="2"/>
  <c r="V7087" i="2" s="1"/>
  <c r="U7088" i="2"/>
  <c r="S7088" i="2"/>
  <c r="V7088" i="2" s="1"/>
  <c r="U7089" i="2"/>
  <c r="S7089" i="2"/>
  <c r="V7089" i="2" s="1"/>
  <c r="U7090" i="2"/>
  <c r="S7090" i="2"/>
  <c r="V7090" i="2" s="1"/>
  <c r="U7091" i="2"/>
  <c r="S7091" i="2"/>
  <c r="V7091" i="2" s="1"/>
  <c r="U7157" i="2"/>
  <c r="S7157" i="2"/>
  <c r="V7157" i="2" s="1"/>
  <c r="U7158" i="2"/>
  <c r="S7158" i="2"/>
  <c r="V7158" i="2" s="1"/>
  <c r="U7159" i="2"/>
  <c r="S7159" i="2"/>
  <c r="V7159" i="2" s="1"/>
  <c r="U7160" i="2"/>
  <c r="S7160" i="2"/>
  <c r="V7160" i="2" s="1"/>
  <c r="U7161" i="2"/>
  <c r="S7161" i="2"/>
  <c r="V7161" i="2" s="1"/>
  <c r="O7072" i="2"/>
  <c r="O7073" i="2"/>
  <c r="O7074" i="2"/>
  <c r="O7075" i="2"/>
  <c r="O7076" i="2"/>
  <c r="O7142" i="2"/>
  <c r="O7143" i="2"/>
  <c r="O7144" i="2"/>
  <c r="O7145" i="2"/>
  <c r="O7146" i="2"/>
  <c r="O7077" i="2"/>
  <c r="O7078" i="2"/>
  <c r="O7079" i="2"/>
  <c r="O7080" i="2"/>
  <c r="O7081" i="2"/>
  <c r="O7147" i="2"/>
  <c r="O7148" i="2"/>
  <c r="O7149" i="2"/>
  <c r="O7150" i="2"/>
  <c r="O7151" i="2"/>
  <c r="O7082" i="2"/>
  <c r="O7083" i="2"/>
  <c r="O7084" i="2"/>
  <c r="O7085" i="2"/>
  <c r="O7086" i="2"/>
  <c r="O7152" i="2"/>
  <c r="O7153" i="2"/>
  <c r="O7154" i="2"/>
  <c r="O7155" i="2"/>
  <c r="O7156" i="2"/>
  <c r="O7087" i="2"/>
  <c r="O7088" i="2"/>
  <c r="O7089" i="2"/>
  <c r="O7090" i="2"/>
  <c r="O7091" i="2"/>
  <c r="O7157" i="2"/>
  <c r="O7158" i="2"/>
  <c r="O7159" i="2"/>
  <c r="O7160" i="2"/>
  <c r="O7161" i="2"/>
  <c r="H7161" i="2"/>
  <c r="H7160" i="2"/>
  <c r="H7159" i="2"/>
  <c r="H7158" i="2"/>
  <c r="H7157" i="2"/>
  <c r="H7091" i="2"/>
  <c r="H7090" i="2"/>
  <c r="H7089" i="2"/>
  <c r="H7088" i="2"/>
  <c r="H7087" i="2"/>
  <c r="H7156" i="2"/>
  <c r="H7155" i="2"/>
  <c r="H7154" i="2"/>
  <c r="H7153" i="2"/>
  <c r="H7152" i="2"/>
  <c r="H7086" i="2"/>
  <c r="H7085" i="2"/>
  <c r="H7084" i="2"/>
  <c r="H7083" i="2"/>
  <c r="H7082" i="2"/>
  <c r="H7151" i="2"/>
  <c r="H7150" i="2"/>
  <c r="H7149" i="2"/>
  <c r="H7148" i="2"/>
  <c r="H7147" i="2"/>
  <c r="H7081" i="2"/>
  <c r="H7080" i="2"/>
  <c r="H7079" i="2"/>
  <c r="H7078" i="2"/>
  <c r="H7077" i="2"/>
  <c r="H7146" i="2"/>
  <c r="H7145" i="2"/>
  <c r="H7144" i="2"/>
  <c r="H7143" i="2"/>
  <c r="H7142" i="2"/>
  <c r="H7076" i="2"/>
  <c r="H7075" i="2"/>
  <c r="H7074" i="2"/>
  <c r="H7073" i="2"/>
  <c r="H7072" i="2"/>
  <c r="U7067" i="2"/>
  <c r="S7067" i="2"/>
  <c r="V7067" i="2" s="1"/>
  <c r="U7068" i="2"/>
  <c r="S7068" i="2"/>
  <c r="V7068" i="2" s="1"/>
  <c r="U7069" i="2"/>
  <c r="S7069" i="2"/>
  <c r="V7069" i="2" s="1"/>
  <c r="U7070" i="2"/>
  <c r="S7070" i="2"/>
  <c r="V7070" i="2" s="1"/>
  <c r="U7071" i="2"/>
  <c r="S7071" i="2"/>
  <c r="V7071" i="2" s="1"/>
  <c r="U7137" i="2"/>
  <c r="S7137" i="2"/>
  <c r="V7137" i="2" s="1"/>
  <c r="U7138" i="2"/>
  <c r="S7138" i="2"/>
  <c r="V7138" i="2" s="1"/>
  <c r="U7139" i="2"/>
  <c r="S7139" i="2"/>
  <c r="V7139" i="2" s="1"/>
  <c r="U7140" i="2"/>
  <c r="S7140" i="2"/>
  <c r="V7140" i="2" s="1"/>
  <c r="U7141" i="2"/>
  <c r="S7141" i="2"/>
  <c r="V7141" i="2" s="1"/>
  <c r="O7067" i="2"/>
  <c r="O7068" i="2"/>
  <c r="O7069" i="2"/>
  <c r="O7070" i="2"/>
  <c r="O7071" i="2"/>
  <c r="O7137" i="2"/>
  <c r="O7138" i="2"/>
  <c r="O7139" i="2"/>
  <c r="O7140" i="2"/>
  <c r="O7141" i="2"/>
  <c r="H7141" i="2"/>
  <c r="H7140" i="2"/>
  <c r="H7139" i="2"/>
  <c r="H7138" i="2"/>
  <c r="H7137" i="2"/>
  <c r="H7071" i="2"/>
  <c r="H7070" i="2"/>
  <c r="H7069" i="2"/>
  <c r="H7068" i="2"/>
  <c r="H7067" i="2"/>
  <c r="S4968" i="2"/>
  <c r="V4968" i="2" s="1"/>
  <c r="O4974" i="2"/>
  <c r="O4968" i="2"/>
  <c r="U4966" i="2"/>
  <c r="S4966" i="2"/>
  <c r="V4966" i="2" s="1"/>
  <c r="U4972" i="2"/>
  <c r="S4972" i="2"/>
  <c r="V4972" i="2" s="1"/>
  <c r="U4967" i="2"/>
  <c r="S4967" i="2"/>
  <c r="V4967" i="2" s="1"/>
  <c r="U4973" i="2"/>
  <c r="S4973" i="2"/>
  <c r="V4973" i="2" s="1"/>
  <c r="U4968" i="2"/>
  <c r="U4974" i="2"/>
  <c r="U4969" i="2"/>
  <c r="U4975" i="2"/>
  <c r="S4974" i="2"/>
  <c r="V4974" i="2" s="1"/>
  <c r="S4969" i="2"/>
  <c r="V4969" i="2" s="1"/>
  <c r="S4975" i="2"/>
  <c r="V4975" i="2" s="1"/>
  <c r="O4966" i="2"/>
  <c r="O4972" i="2"/>
  <c r="O4967" i="2"/>
  <c r="O4973" i="2"/>
  <c r="O4969" i="2"/>
  <c r="O4975" i="2"/>
  <c r="H4975" i="2"/>
  <c r="H4969" i="2"/>
  <c r="H4974" i="2"/>
  <c r="H4968" i="2"/>
  <c r="H4973" i="2"/>
  <c r="H4967" i="2"/>
  <c r="H4972" i="2"/>
  <c r="H4966" i="2"/>
  <c r="U4964" i="2"/>
  <c r="S4964" i="2"/>
  <c r="V4964" i="2" s="1"/>
  <c r="U4970" i="2"/>
  <c r="S4970" i="2"/>
  <c r="V4970" i="2" s="1"/>
  <c r="U4965" i="2"/>
  <c r="S4965" i="2"/>
  <c r="V4965" i="2" s="1"/>
  <c r="U4971" i="2"/>
  <c r="S4971" i="2"/>
  <c r="V4971" i="2" s="1"/>
  <c r="H4970" i="2"/>
  <c r="H4965" i="2"/>
  <c r="H4971" i="2"/>
  <c r="H4964" i="2"/>
  <c r="O4964" i="2"/>
  <c r="O4970" i="2"/>
  <c r="O4965" i="2"/>
  <c r="O4971" i="2"/>
  <c r="U4982" i="2"/>
  <c r="S4982" i="2"/>
  <c r="V4982" i="2" s="1"/>
  <c r="U4991" i="2"/>
  <c r="S4991" i="2"/>
  <c r="V4991" i="2" s="1"/>
  <c r="U4983" i="2"/>
  <c r="S4983" i="2"/>
  <c r="V4983" i="2" s="1"/>
  <c r="U4992" i="2"/>
  <c r="S4992" i="2"/>
  <c r="V4992" i="2" s="1"/>
  <c r="U4984" i="2"/>
  <c r="S4984" i="2"/>
  <c r="V4984" i="2" s="1"/>
  <c r="U4993" i="2"/>
  <c r="S4993" i="2"/>
  <c r="V4993" i="2" s="1"/>
  <c r="O4982" i="2"/>
  <c r="O4991" i="2"/>
  <c r="O4983" i="2"/>
  <c r="O4992" i="2"/>
  <c r="O4984" i="2"/>
  <c r="O4993" i="2"/>
  <c r="H4993" i="2"/>
  <c r="H4984" i="2"/>
  <c r="H4992" i="2"/>
  <c r="H4983" i="2"/>
  <c r="H4991" i="2"/>
  <c r="H4982" i="2"/>
  <c r="U4979" i="2"/>
  <c r="S4979" i="2"/>
  <c r="V4979" i="2" s="1"/>
  <c r="U4988" i="2"/>
  <c r="S4988" i="2"/>
  <c r="V4988" i="2" s="1"/>
  <c r="U4980" i="2"/>
  <c r="S4980" i="2"/>
  <c r="V4980" i="2" s="1"/>
  <c r="U4989" i="2"/>
  <c r="S4989" i="2"/>
  <c r="V4989" i="2" s="1"/>
  <c r="U4981" i="2"/>
  <c r="S4981" i="2"/>
  <c r="V4981" i="2" s="1"/>
  <c r="U4990" i="2"/>
  <c r="S4990" i="2"/>
  <c r="V4990" i="2" s="1"/>
  <c r="O4979" i="2"/>
  <c r="O4988" i="2"/>
  <c r="O4980" i="2"/>
  <c r="O4989" i="2"/>
  <c r="O4981" i="2"/>
  <c r="O4990" i="2"/>
  <c r="H4990" i="2"/>
  <c r="H4981" i="2"/>
  <c r="H4989" i="2"/>
  <c r="H4980" i="2"/>
  <c r="H4988" i="2"/>
  <c r="H4979" i="2"/>
  <c r="U4976" i="2"/>
  <c r="S4976" i="2"/>
  <c r="V4976" i="2" s="1"/>
  <c r="U4985" i="2"/>
  <c r="S4985" i="2"/>
  <c r="V4985" i="2" s="1"/>
  <c r="U4977" i="2"/>
  <c r="S4977" i="2"/>
  <c r="V4977" i="2" s="1"/>
  <c r="U4986" i="2"/>
  <c r="S4986" i="2"/>
  <c r="V4986" i="2" s="1"/>
  <c r="U4978" i="2"/>
  <c r="S4978" i="2"/>
  <c r="V4978" i="2" s="1"/>
  <c r="U4987" i="2"/>
  <c r="S4987" i="2"/>
  <c r="V4987" i="2" s="1"/>
  <c r="O4976" i="2"/>
  <c r="O4985" i="2"/>
  <c r="O4977" i="2"/>
  <c r="O4986" i="2"/>
  <c r="O4978" i="2"/>
  <c r="O4987" i="2"/>
  <c r="H4985" i="2"/>
  <c r="H4977" i="2"/>
  <c r="H4986" i="2"/>
  <c r="H4978" i="2"/>
  <c r="H4987" i="2"/>
  <c r="H4976" i="2"/>
  <c r="H4910" i="2"/>
  <c r="H4911" i="2"/>
  <c r="H4912" i="2"/>
  <c r="H4913" i="2"/>
  <c r="H4914" i="2"/>
  <c r="H4915" i="2"/>
  <c r="H4916" i="2"/>
  <c r="H4917" i="2"/>
  <c r="H4918" i="2"/>
  <c r="S4724" i="2"/>
  <c r="V4724" i="2" s="1"/>
  <c r="S4725" i="2"/>
  <c r="V4725" i="2" s="1"/>
  <c r="S4726" i="2"/>
  <c r="V4726" i="2" s="1"/>
  <c r="S4727" i="2"/>
  <c r="V4727" i="2" s="1"/>
  <c r="S4728" i="2"/>
  <c r="V4728" i="2" s="1"/>
  <c r="S4729" i="2"/>
  <c r="V4729" i="2" s="1"/>
  <c r="S4730" i="2"/>
  <c r="V4730" i="2" s="1"/>
  <c r="S4731" i="2"/>
  <c r="V4731" i="2" s="1"/>
  <c r="S4732" i="2"/>
  <c r="V4732" i="2" s="1"/>
  <c r="S4910" i="2"/>
  <c r="V4910" i="2" s="1"/>
  <c r="S4911" i="2"/>
  <c r="V4911" i="2" s="1"/>
  <c r="S4912" i="2"/>
  <c r="V4912" i="2" s="1"/>
  <c r="S4913" i="2"/>
  <c r="V4913" i="2" s="1"/>
  <c r="S4914" i="2"/>
  <c r="V4914" i="2" s="1"/>
  <c r="S4915" i="2"/>
  <c r="V4915" i="2" s="1"/>
  <c r="S4916" i="2"/>
  <c r="V4916" i="2" s="1"/>
  <c r="S4917" i="2"/>
  <c r="V4917" i="2" s="1"/>
  <c r="S4918" i="2"/>
  <c r="V4918" i="2" s="1"/>
  <c r="O4724" i="2"/>
  <c r="O4725" i="2"/>
  <c r="O4726" i="2"/>
  <c r="O4727" i="2"/>
  <c r="O4728" i="2"/>
  <c r="O4729" i="2"/>
  <c r="O4730" i="2"/>
  <c r="O4731" i="2"/>
  <c r="O4732" i="2"/>
  <c r="O4910" i="2"/>
  <c r="O4911" i="2"/>
  <c r="O4912" i="2"/>
  <c r="O4913" i="2"/>
  <c r="O4914" i="2"/>
  <c r="O4915" i="2"/>
  <c r="O4916" i="2"/>
  <c r="O4917" i="2"/>
  <c r="O4918" i="2"/>
  <c r="U4724" i="2"/>
  <c r="U4725" i="2"/>
  <c r="U4726" i="2"/>
  <c r="U4727" i="2"/>
  <c r="U4728" i="2"/>
  <c r="U4729" i="2"/>
  <c r="U4730" i="2"/>
  <c r="U4731" i="2"/>
  <c r="U4732" i="2"/>
  <c r="U4910" i="2"/>
  <c r="U4911" i="2"/>
  <c r="U4912" i="2"/>
  <c r="U4913" i="2"/>
  <c r="U4914" i="2"/>
  <c r="U4915" i="2"/>
  <c r="U4916" i="2"/>
  <c r="U4917" i="2"/>
  <c r="U4918" i="2"/>
  <c r="H4732" i="2"/>
  <c r="H4731" i="2"/>
  <c r="H4730" i="2"/>
  <c r="H4729" i="2"/>
  <c r="H4728" i="2"/>
  <c r="H4727" i="2"/>
  <c r="H4726" i="2"/>
  <c r="H4725" i="2"/>
  <c r="H4724" i="2"/>
  <c r="U4715" i="2"/>
  <c r="S4715" i="2"/>
  <c r="V4715" i="2" s="1"/>
  <c r="U4716" i="2"/>
  <c r="S4716" i="2"/>
  <c r="V4716" i="2" s="1"/>
  <c r="U4717" i="2"/>
  <c r="S4717" i="2"/>
  <c r="V4717" i="2" s="1"/>
  <c r="U4718" i="2"/>
  <c r="S4718" i="2"/>
  <c r="V4718" i="2" s="1"/>
  <c r="U4719" i="2"/>
  <c r="S4719" i="2"/>
  <c r="V4719" i="2" s="1"/>
  <c r="U4720" i="2"/>
  <c r="S4720" i="2"/>
  <c r="V4720" i="2" s="1"/>
  <c r="U4721" i="2"/>
  <c r="S4721" i="2"/>
  <c r="V4721" i="2" s="1"/>
  <c r="U4722" i="2"/>
  <c r="S4722" i="2"/>
  <c r="V4722" i="2" s="1"/>
  <c r="U4723" i="2"/>
  <c r="S4723" i="2"/>
  <c r="V4723" i="2" s="1"/>
  <c r="U4814" i="2"/>
  <c r="S4814" i="2"/>
  <c r="V4814" i="2" s="1"/>
  <c r="U4815" i="2"/>
  <c r="S4815" i="2"/>
  <c r="V4815" i="2" s="1"/>
  <c r="U4816" i="2"/>
  <c r="S4816" i="2"/>
  <c r="V4816" i="2" s="1"/>
  <c r="U4817" i="2"/>
  <c r="S4817" i="2"/>
  <c r="V4817" i="2" s="1"/>
  <c r="U4818" i="2"/>
  <c r="S4818" i="2"/>
  <c r="V4818" i="2" s="1"/>
  <c r="U4819" i="2"/>
  <c r="S4819" i="2"/>
  <c r="V4819" i="2" s="1"/>
  <c r="U4820" i="2"/>
  <c r="S4820" i="2"/>
  <c r="V4820" i="2" s="1"/>
  <c r="U4821" i="2"/>
  <c r="S4821" i="2"/>
  <c r="V4821" i="2" s="1"/>
  <c r="U4822" i="2"/>
  <c r="S4822" i="2"/>
  <c r="V4822" i="2" s="1"/>
  <c r="O4715" i="2"/>
  <c r="O4716" i="2"/>
  <c r="O4717" i="2"/>
  <c r="O4718" i="2"/>
  <c r="O4719" i="2"/>
  <c r="O4720" i="2"/>
  <c r="O4721" i="2"/>
  <c r="O4722" i="2"/>
  <c r="O4723" i="2"/>
  <c r="O4814" i="2"/>
  <c r="O4815" i="2"/>
  <c r="O4816" i="2"/>
  <c r="O4817" i="2"/>
  <c r="O4818" i="2"/>
  <c r="O4819" i="2"/>
  <c r="O4820" i="2"/>
  <c r="O4821" i="2"/>
  <c r="O4822" i="2"/>
  <c r="H4822" i="2"/>
  <c r="H4821" i="2"/>
  <c r="H4820" i="2"/>
  <c r="H4819" i="2"/>
  <c r="H4818" i="2"/>
  <c r="H4817" i="2"/>
  <c r="H4816" i="2"/>
  <c r="H4815" i="2"/>
  <c r="H4814" i="2"/>
  <c r="H4723" i="2"/>
  <c r="H4722" i="2"/>
  <c r="H4721" i="2"/>
  <c r="H4720" i="2"/>
  <c r="H4719" i="2"/>
  <c r="H4718" i="2"/>
  <c r="H4717" i="2"/>
  <c r="H4716" i="2"/>
  <c r="H4715" i="2"/>
  <c r="U4901" i="2"/>
  <c r="S4901" i="2"/>
  <c r="V4901" i="2" s="1"/>
  <c r="U4902" i="2"/>
  <c r="S4902" i="2"/>
  <c r="V4902" i="2" s="1"/>
  <c r="U4903" i="2"/>
  <c r="U4904" i="2"/>
  <c r="U4905" i="2"/>
  <c r="S4905" i="2"/>
  <c r="V4905" i="2" s="1"/>
  <c r="U4906" i="2"/>
  <c r="U4907" i="2"/>
  <c r="U4908" i="2"/>
  <c r="U4909" i="2"/>
  <c r="S4909" i="2"/>
  <c r="V4909" i="2" s="1"/>
  <c r="U4955" i="2"/>
  <c r="S4955" i="2"/>
  <c r="V4955" i="2" s="1"/>
  <c r="U4956" i="2"/>
  <c r="S4956" i="2"/>
  <c r="V4956" i="2" s="1"/>
  <c r="U4957" i="2"/>
  <c r="U4958" i="2"/>
  <c r="S4958" i="2"/>
  <c r="V4958" i="2" s="1"/>
  <c r="U4959" i="2"/>
  <c r="U4960" i="2"/>
  <c r="U4961" i="2"/>
  <c r="U4962" i="2"/>
  <c r="S4962" i="2"/>
  <c r="V4962" i="2" s="1"/>
  <c r="U4963" i="2"/>
  <c r="S4963" i="2"/>
  <c r="V4963" i="2" s="1"/>
  <c r="S4903" i="2"/>
  <c r="V4903" i="2" s="1"/>
  <c r="S4904" i="2"/>
  <c r="V4904" i="2" s="1"/>
  <c r="S4906" i="2"/>
  <c r="V4906" i="2" s="1"/>
  <c r="S4907" i="2"/>
  <c r="V4907" i="2" s="1"/>
  <c r="S4908" i="2"/>
  <c r="V4908" i="2" s="1"/>
  <c r="S4957" i="2"/>
  <c r="V4957" i="2" s="1"/>
  <c r="S4959" i="2"/>
  <c r="V4959" i="2" s="1"/>
  <c r="S4960" i="2"/>
  <c r="V4960" i="2" s="1"/>
  <c r="S4961" i="2"/>
  <c r="V4961" i="2" s="1"/>
  <c r="O4901" i="2"/>
  <c r="O4902" i="2"/>
  <c r="O4903" i="2"/>
  <c r="O4904" i="2"/>
  <c r="O4905" i="2"/>
  <c r="O4906" i="2"/>
  <c r="O4907" i="2"/>
  <c r="O4908" i="2"/>
  <c r="O4909" i="2"/>
  <c r="O4955" i="2"/>
  <c r="O4956" i="2"/>
  <c r="O4957" i="2"/>
  <c r="O4958" i="2"/>
  <c r="O4959" i="2"/>
  <c r="O4960" i="2"/>
  <c r="O4961" i="2"/>
  <c r="O4962" i="2"/>
  <c r="O4963" i="2"/>
  <c r="H4963" i="2"/>
  <c r="H4962" i="2"/>
  <c r="H4961" i="2"/>
  <c r="H4960" i="2"/>
  <c r="H4959" i="2"/>
  <c r="H4958" i="2"/>
  <c r="H4957" i="2"/>
  <c r="H4956" i="2"/>
  <c r="H4955" i="2"/>
  <c r="H4909" i="2"/>
  <c r="H4908" i="2"/>
  <c r="H4907" i="2"/>
  <c r="H4906" i="2"/>
  <c r="H4905" i="2"/>
  <c r="H4904" i="2"/>
  <c r="H4903" i="2"/>
  <c r="H4902" i="2"/>
  <c r="H4901" i="2"/>
  <c r="U4835" i="2"/>
  <c r="U4836" i="2"/>
  <c r="U4837" i="2"/>
  <c r="U4838" i="2"/>
  <c r="U4839" i="2"/>
  <c r="U4840" i="2"/>
  <c r="S4840" i="2"/>
  <c r="V4840" i="2" s="1"/>
  <c r="U4859" i="2"/>
  <c r="S4859" i="2"/>
  <c r="V4859" i="2" s="1"/>
  <c r="U4860" i="2"/>
  <c r="U4861" i="2"/>
  <c r="U4862" i="2"/>
  <c r="U4863" i="2"/>
  <c r="U4864" i="2"/>
  <c r="S4835" i="2"/>
  <c r="V4835" i="2" s="1"/>
  <c r="S4836" i="2"/>
  <c r="V4836" i="2" s="1"/>
  <c r="S4837" i="2"/>
  <c r="V4837" i="2" s="1"/>
  <c r="S4838" i="2"/>
  <c r="V4838" i="2" s="1"/>
  <c r="S4839" i="2"/>
  <c r="V4839" i="2" s="1"/>
  <c r="S4860" i="2"/>
  <c r="V4860" i="2" s="1"/>
  <c r="S4861" i="2"/>
  <c r="V4861" i="2" s="1"/>
  <c r="S4862" i="2"/>
  <c r="V4862" i="2" s="1"/>
  <c r="S4863" i="2"/>
  <c r="V4863" i="2" s="1"/>
  <c r="S4864" i="2"/>
  <c r="V4864" i="2" s="1"/>
  <c r="O4835" i="2"/>
  <c r="O4836" i="2"/>
  <c r="O4837" i="2"/>
  <c r="O4838" i="2"/>
  <c r="O4839" i="2"/>
  <c r="O4840" i="2"/>
  <c r="O4859" i="2"/>
  <c r="O4860" i="2"/>
  <c r="O4861" i="2"/>
  <c r="O4862" i="2"/>
  <c r="O4863" i="2"/>
  <c r="O4864" i="2"/>
  <c r="H4864" i="2"/>
  <c r="H4863" i="2"/>
  <c r="H4862" i="2"/>
  <c r="H4861" i="2"/>
  <c r="H4860" i="2"/>
  <c r="H4859" i="2"/>
  <c r="H4840" i="2"/>
  <c r="H4839" i="2"/>
  <c r="H4838" i="2"/>
  <c r="H4837" i="2"/>
  <c r="H4836" i="2"/>
  <c r="H4835" i="2"/>
  <c r="U4652" i="2"/>
  <c r="U4653" i="2"/>
  <c r="U4654" i="2"/>
  <c r="U4655" i="2"/>
  <c r="U4656" i="2"/>
  <c r="U4657" i="2"/>
  <c r="U4658" i="2"/>
  <c r="U4659" i="2"/>
  <c r="U4660" i="2"/>
  <c r="U4760" i="2"/>
  <c r="U4761" i="2"/>
  <c r="U4762" i="2"/>
  <c r="U4763" i="2"/>
  <c r="U4764" i="2"/>
  <c r="U4765" i="2"/>
  <c r="U4766" i="2"/>
  <c r="S4766" i="2"/>
  <c r="V4766" i="2" s="1"/>
  <c r="U4767" i="2"/>
  <c r="U4768" i="2"/>
  <c r="U4706" i="2"/>
  <c r="U4707" i="2"/>
  <c r="U4708" i="2"/>
  <c r="U4709" i="2"/>
  <c r="U4710" i="2"/>
  <c r="U4711" i="2"/>
  <c r="U4712" i="2"/>
  <c r="U4713" i="2"/>
  <c r="U4714" i="2"/>
  <c r="U4805" i="2"/>
  <c r="U4806" i="2"/>
  <c r="U4807" i="2"/>
  <c r="U4808" i="2"/>
  <c r="S4808" i="2"/>
  <c r="V4808" i="2" s="1"/>
  <c r="U4809" i="2"/>
  <c r="U4810" i="2"/>
  <c r="U4811" i="2"/>
  <c r="U4812" i="2"/>
  <c r="U4813" i="2"/>
  <c r="S4652" i="2"/>
  <c r="V4652" i="2" s="1"/>
  <c r="S4653" i="2"/>
  <c r="V4653" i="2" s="1"/>
  <c r="S4654" i="2"/>
  <c r="V4654" i="2" s="1"/>
  <c r="S4655" i="2"/>
  <c r="V4655" i="2" s="1"/>
  <c r="S4656" i="2"/>
  <c r="V4656" i="2" s="1"/>
  <c r="S4657" i="2"/>
  <c r="V4657" i="2" s="1"/>
  <c r="S4658" i="2"/>
  <c r="V4658" i="2" s="1"/>
  <c r="S4659" i="2"/>
  <c r="V4659" i="2" s="1"/>
  <c r="S4660" i="2"/>
  <c r="V4660" i="2" s="1"/>
  <c r="S4760" i="2"/>
  <c r="V4760" i="2" s="1"/>
  <c r="S4761" i="2"/>
  <c r="V4761" i="2" s="1"/>
  <c r="S4762" i="2"/>
  <c r="V4762" i="2" s="1"/>
  <c r="S4763" i="2"/>
  <c r="V4763" i="2" s="1"/>
  <c r="S4764" i="2"/>
  <c r="V4764" i="2" s="1"/>
  <c r="S4765" i="2"/>
  <c r="V4765" i="2" s="1"/>
  <c r="S4767" i="2"/>
  <c r="V4767" i="2" s="1"/>
  <c r="S4768" i="2"/>
  <c r="V4768" i="2" s="1"/>
  <c r="S4706" i="2"/>
  <c r="V4706" i="2" s="1"/>
  <c r="S4707" i="2"/>
  <c r="V4707" i="2" s="1"/>
  <c r="S4708" i="2"/>
  <c r="V4708" i="2" s="1"/>
  <c r="S4709" i="2"/>
  <c r="V4709" i="2" s="1"/>
  <c r="S4710" i="2"/>
  <c r="V4710" i="2" s="1"/>
  <c r="S4711" i="2"/>
  <c r="V4711" i="2" s="1"/>
  <c r="S4712" i="2"/>
  <c r="V4712" i="2" s="1"/>
  <c r="S4713" i="2"/>
  <c r="V4713" i="2" s="1"/>
  <c r="S4714" i="2"/>
  <c r="V4714" i="2" s="1"/>
  <c r="S4805" i="2"/>
  <c r="V4805" i="2" s="1"/>
  <c r="S4806" i="2"/>
  <c r="V4806" i="2" s="1"/>
  <c r="S4807" i="2"/>
  <c r="V4807" i="2" s="1"/>
  <c r="S4809" i="2"/>
  <c r="V4809" i="2" s="1"/>
  <c r="S4810" i="2"/>
  <c r="V4810" i="2" s="1"/>
  <c r="S4811" i="2"/>
  <c r="V4811" i="2" s="1"/>
  <c r="S4812" i="2"/>
  <c r="V4812" i="2" s="1"/>
  <c r="S4813" i="2"/>
  <c r="V4813" i="2" s="1"/>
  <c r="O4652" i="2"/>
  <c r="O4653" i="2"/>
  <c r="O4654" i="2"/>
  <c r="O4655" i="2"/>
  <c r="O4656" i="2"/>
  <c r="O4657" i="2"/>
  <c r="O4658" i="2"/>
  <c r="O4659" i="2"/>
  <c r="O4660" i="2"/>
  <c r="O4760" i="2"/>
  <c r="O4761" i="2"/>
  <c r="O4762" i="2"/>
  <c r="O4763" i="2"/>
  <c r="O4764" i="2"/>
  <c r="O4765" i="2"/>
  <c r="O4766" i="2"/>
  <c r="O4767" i="2"/>
  <c r="O4768" i="2"/>
  <c r="O4706" i="2"/>
  <c r="O4707" i="2"/>
  <c r="O4708" i="2"/>
  <c r="O4709" i="2"/>
  <c r="O4710" i="2"/>
  <c r="O4711" i="2"/>
  <c r="O4712" i="2"/>
  <c r="O4713" i="2"/>
  <c r="O4714" i="2"/>
  <c r="O4805" i="2"/>
  <c r="O4806" i="2"/>
  <c r="O4807" i="2"/>
  <c r="O4808" i="2"/>
  <c r="O4809" i="2"/>
  <c r="O4810" i="2"/>
  <c r="O4811" i="2"/>
  <c r="O4812" i="2"/>
  <c r="O4813" i="2"/>
  <c r="H4813" i="2"/>
  <c r="H4812" i="2"/>
  <c r="H4811" i="2"/>
  <c r="H4810" i="2"/>
  <c r="H4809" i="2"/>
  <c r="H4808" i="2"/>
  <c r="H4807" i="2"/>
  <c r="H4806" i="2"/>
  <c r="H4805" i="2"/>
  <c r="H4714" i="2"/>
  <c r="H4713" i="2"/>
  <c r="H4712" i="2"/>
  <c r="H4711" i="2"/>
  <c r="H4710" i="2"/>
  <c r="H4709" i="2"/>
  <c r="H4708" i="2"/>
  <c r="H4707" i="2"/>
  <c r="H4706" i="2"/>
  <c r="H4768" i="2"/>
  <c r="H4767" i="2"/>
  <c r="H4766" i="2"/>
  <c r="H4765" i="2"/>
  <c r="H4764" i="2"/>
  <c r="H4763" i="2"/>
  <c r="H4762" i="2"/>
  <c r="H4761" i="2"/>
  <c r="H4760" i="2"/>
  <c r="H4660" i="2"/>
  <c r="H4659" i="2"/>
  <c r="H4658" i="2"/>
  <c r="H4657" i="2"/>
  <c r="H4656" i="2"/>
  <c r="H4655" i="2"/>
  <c r="H4654" i="2"/>
  <c r="H4653" i="2"/>
  <c r="H4652" i="2"/>
  <c r="U4946" i="2"/>
  <c r="U4947" i="2"/>
  <c r="U4948" i="2"/>
  <c r="U4949" i="2"/>
  <c r="U4950" i="2"/>
  <c r="U4951" i="2"/>
  <c r="U4952" i="2"/>
  <c r="S4952" i="2"/>
  <c r="V4952" i="2" s="1"/>
  <c r="U4953" i="2"/>
  <c r="U4954" i="2"/>
  <c r="S4946" i="2"/>
  <c r="V4946" i="2" s="1"/>
  <c r="S4947" i="2"/>
  <c r="V4947" i="2" s="1"/>
  <c r="S4948" i="2"/>
  <c r="V4948" i="2" s="1"/>
  <c r="S4949" i="2"/>
  <c r="V4949" i="2" s="1"/>
  <c r="S4950" i="2"/>
  <c r="V4950" i="2" s="1"/>
  <c r="S4951" i="2"/>
  <c r="V4951" i="2" s="1"/>
  <c r="S4953" i="2"/>
  <c r="V4953" i="2" s="1"/>
  <c r="S4954" i="2"/>
  <c r="V4954" i="2" s="1"/>
  <c r="O4946" i="2"/>
  <c r="O4947" i="2"/>
  <c r="O4948" i="2"/>
  <c r="O4949" i="2"/>
  <c r="O4950" i="2"/>
  <c r="O4951" i="2"/>
  <c r="O4952" i="2"/>
  <c r="O4953" i="2"/>
  <c r="O4954" i="2"/>
  <c r="H4954" i="2"/>
  <c r="H4953" i="2"/>
  <c r="H4952" i="2"/>
  <c r="H4951" i="2"/>
  <c r="H4950" i="2"/>
  <c r="H4949" i="2"/>
  <c r="H4948" i="2"/>
  <c r="H4947" i="2"/>
  <c r="H4946" i="2"/>
  <c r="U4643" i="2"/>
  <c r="U4644" i="2"/>
  <c r="U4645" i="2"/>
  <c r="U4646" i="2"/>
  <c r="U4647" i="2"/>
  <c r="U4648" i="2"/>
  <c r="U4649" i="2"/>
  <c r="U4650" i="2"/>
  <c r="U4651" i="2"/>
  <c r="U4751" i="2"/>
  <c r="U4752" i="2"/>
  <c r="U4753" i="2"/>
  <c r="U4754" i="2"/>
  <c r="U4755" i="2"/>
  <c r="U4756" i="2"/>
  <c r="U4757" i="2"/>
  <c r="U4758" i="2"/>
  <c r="U4759" i="2"/>
  <c r="U4697" i="2"/>
  <c r="U4698" i="2"/>
  <c r="U4699" i="2"/>
  <c r="U4700" i="2"/>
  <c r="U4701" i="2"/>
  <c r="U4702" i="2"/>
  <c r="U4703" i="2"/>
  <c r="U4704" i="2"/>
  <c r="U4705" i="2"/>
  <c r="U4796" i="2"/>
  <c r="U4797" i="2"/>
  <c r="U4798" i="2"/>
  <c r="U4799" i="2"/>
  <c r="U4800" i="2"/>
  <c r="U4801" i="2"/>
  <c r="U4802" i="2"/>
  <c r="U4803" i="2"/>
  <c r="U4804" i="2"/>
  <c r="U4829" i="2"/>
  <c r="U4830" i="2"/>
  <c r="U4831" i="2"/>
  <c r="U4832" i="2"/>
  <c r="U4833" i="2"/>
  <c r="U4834" i="2"/>
  <c r="U4853" i="2"/>
  <c r="U4854" i="2"/>
  <c r="U4855" i="2"/>
  <c r="U4856" i="2"/>
  <c r="U4857" i="2"/>
  <c r="U4858" i="2"/>
  <c r="U4892" i="2"/>
  <c r="U4893" i="2"/>
  <c r="U4894" i="2"/>
  <c r="U4895" i="2"/>
  <c r="U4896" i="2"/>
  <c r="U4897" i="2"/>
  <c r="U4898" i="2"/>
  <c r="U4899" i="2"/>
  <c r="U4900" i="2"/>
  <c r="S4643" i="2"/>
  <c r="V4643" i="2" s="1"/>
  <c r="S4644" i="2"/>
  <c r="V4644" i="2" s="1"/>
  <c r="S4645" i="2"/>
  <c r="V4645" i="2" s="1"/>
  <c r="S4646" i="2"/>
  <c r="V4646" i="2" s="1"/>
  <c r="S4647" i="2"/>
  <c r="V4647" i="2" s="1"/>
  <c r="S4648" i="2"/>
  <c r="V4648" i="2" s="1"/>
  <c r="S4649" i="2"/>
  <c r="V4649" i="2" s="1"/>
  <c r="S4650" i="2"/>
  <c r="V4650" i="2" s="1"/>
  <c r="S4651" i="2"/>
  <c r="V4651" i="2" s="1"/>
  <c r="S4751" i="2"/>
  <c r="V4751" i="2" s="1"/>
  <c r="S4752" i="2"/>
  <c r="V4752" i="2" s="1"/>
  <c r="S4753" i="2"/>
  <c r="V4753" i="2" s="1"/>
  <c r="S4754" i="2"/>
  <c r="V4754" i="2" s="1"/>
  <c r="S4755" i="2"/>
  <c r="V4755" i="2" s="1"/>
  <c r="S4756" i="2"/>
  <c r="V4756" i="2" s="1"/>
  <c r="S4757" i="2"/>
  <c r="V4757" i="2" s="1"/>
  <c r="S4758" i="2"/>
  <c r="V4758" i="2" s="1"/>
  <c r="S4759" i="2"/>
  <c r="V4759" i="2" s="1"/>
  <c r="S4697" i="2"/>
  <c r="V4697" i="2" s="1"/>
  <c r="S4698" i="2"/>
  <c r="V4698" i="2" s="1"/>
  <c r="S4699" i="2"/>
  <c r="V4699" i="2" s="1"/>
  <c r="S4700" i="2"/>
  <c r="V4700" i="2" s="1"/>
  <c r="S4701" i="2"/>
  <c r="V4701" i="2" s="1"/>
  <c r="S4702" i="2"/>
  <c r="V4702" i="2" s="1"/>
  <c r="S4703" i="2"/>
  <c r="V4703" i="2" s="1"/>
  <c r="S4704" i="2"/>
  <c r="V4704" i="2" s="1"/>
  <c r="S4705" i="2"/>
  <c r="V4705" i="2" s="1"/>
  <c r="S4796" i="2"/>
  <c r="V4796" i="2" s="1"/>
  <c r="S4797" i="2"/>
  <c r="V4797" i="2" s="1"/>
  <c r="S4798" i="2"/>
  <c r="V4798" i="2" s="1"/>
  <c r="S4799" i="2"/>
  <c r="V4799" i="2" s="1"/>
  <c r="S4800" i="2"/>
  <c r="V4800" i="2" s="1"/>
  <c r="S4801" i="2"/>
  <c r="V4801" i="2" s="1"/>
  <c r="S4802" i="2"/>
  <c r="V4802" i="2" s="1"/>
  <c r="S4803" i="2"/>
  <c r="V4803" i="2" s="1"/>
  <c r="S4804" i="2"/>
  <c r="V4804" i="2" s="1"/>
  <c r="S4829" i="2"/>
  <c r="V4829" i="2" s="1"/>
  <c r="S4830" i="2"/>
  <c r="V4830" i="2" s="1"/>
  <c r="S4831" i="2"/>
  <c r="V4831" i="2" s="1"/>
  <c r="S4832" i="2"/>
  <c r="V4832" i="2" s="1"/>
  <c r="S4833" i="2"/>
  <c r="V4833" i="2" s="1"/>
  <c r="S4834" i="2"/>
  <c r="V4834" i="2" s="1"/>
  <c r="S4853" i="2"/>
  <c r="V4853" i="2" s="1"/>
  <c r="S4854" i="2"/>
  <c r="V4854" i="2" s="1"/>
  <c r="S4855" i="2"/>
  <c r="V4855" i="2" s="1"/>
  <c r="S4856" i="2"/>
  <c r="V4856" i="2" s="1"/>
  <c r="S4857" i="2"/>
  <c r="V4857" i="2" s="1"/>
  <c r="S4858" i="2"/>
  <c r="V4858" i="2" s="1"/>
  <c r="S4892" i="2"/>
  <c r="V4892" i="2" s="1"/>
  <c r="S4893" i="2"/>
  <c r="V4893" i="2" s="1"/>
  <c r="S4894" i="2"/>
  <c r="V4894" i="2" s="1"/>
  <c r="S4895" i="2"/>
  <c r="V4895" i="2" s="1"/>
  <c r="S4896" i="2"/>
  <c r="V4896" i="2" s="1"/>
  <c r="S4897" i="2"/>
  <c r="V4897" i="2" s="1"/>
  <c r="S4898" i="2"/>
  <c r="V4898" i="2" s="1"/>
  <c r="S4899" i="2"/>
  <c r="V4899" i="2" s="1"/>
  <c r="S4900" i="2"/>
  <c r="V4900" i="2" s="1"/>
  <c r="O4643" i="2"/>
  <c r="O4644" i="2"/>
  <c r="O4645" i="2"/>
  <c r="O4646" i="2"/>
  <c r="O4647" i="2"/>
  <c r="O4648" i="2"/>
  <c r="O4649" i="2"/>
  <c r="O4650" i="2"/>
  <c r="O4651" i="2"/>
  <c r="O4751" i="2"/>
  <c r="O4752" i="2"/>
  <c r="O4753" i="2"/>
  <c r="O4754" i="2"/>
  <c r="O4755" i="2"/>
  <c r="O4756" i="2"/>
  <c r="O4757" i="2"/>
  <c r="O4758" i="2"/>
  <c r="O4759" i="2"/>
  <c r="O4697" i="2"/>
  <c r="O4698" i="2"/>
  <c r="O4699" i="2"/>
  <c r="O4700" i="2"/>
  <c r="O4701" i="2"/>
  <c r="O4702" i="2"/>
  <c r="O4703" i="2"/>
  <c r="O4704" i="2"/>
  <c r="O4705" i="2"/>
  <c r="O4796" i="2"/>
  <c r="O4797" i="2"/>
  <c r="O4798" i="2"/>
  <c r="O4799" i="2"/>
  <c r="O4800" i="2"/>
  <c r="O4801" i="2"/>
  <c r="O4802" i="2"/>
  <c r="O4803" i="2"/>
  <c r="O4804" i="2"/>
  <c r="O4829" i="2"/>
  <c r="O4830" i="2"/>
  <c r="O4831" i="2"/>
  <c r="O4832" i="2"/>
  <c r="O4833" i="2"/>
  <c r="O4834" i="2"/>
  <c r="O4853" i="2"/>
  <c r="O4854" i="2"/>
  <c r="O4855" i="2"/>
  <c r="O4856" i="2"/>
  <c r="O4857" i="2"/>
  <c r="O4858" i="2"/>
  <c r="O4892" i="2"/>
  <c r="O4893" i="2"/>
  <c r="O4894" i="2"/>
  <c r="O4895" i="2"/>
  <c r="O4896" i="2"/>
  <c r="O4897" i="2"/>
  <c r="O4898" i="2"/>
  <c r="O4899" i="2"/>
  <c r="O4900" i="2"/>
  <c r="H4900" i="2"/>
  <c r="H4899" i="2"/>
  <c r="H4898" i="2"/>
  <c r="H4897" i="2"/>
  <c r="H4896" i="2"/>
  <c r="H4895" i="2"/>
  <c r="H4894" i="2"/>
  <c r="H4893" i="2"/>
  <c r="H4892" i="2"/>
  <c r="H4858" i="2"/>
  <c r="H4857" i="2"/>
  <c r="H4856" i="2"/>
  <c r="H4855" i="2"/>
  <c r="H4854" i="2"/>
  <c r="H4853" i="2"/>
  <c r="H4834" i="2"/>
  <c r="H4833" i="2"/>
  <c r="H4832" i="2"/>
  <c r="H4831" i="2"/>
  <c r="H4830" i="2"/>
  <c r="H4829" i="2"/>
  <c r="H4804" i="2"/>
  <c r="H4803" i="2"/>
  <c r="H4802" i="2"/>
  <c r="H4801" i="2"/>
  <c r="H4800" i="2"/>
  <c r="H4799" i="2"/>
  <c r="H4798" i="2"/>
  <c r="H4797" i="2"/>
  <c r="H4796" i="2"/>
  <c r="H4705" i="2"/>
  <c r="H4704" i="2"/>
  <c r="H4703" i="2"/>
  <c r="H4702" i="2"/>
  <c r="H4701" i="2"/>
  <c r="H4700" i="2"/>
  <c r="H4699" i="2"/>
  <c r="H4698" i="2"/>
  <c r="H4697" i="2"/>
  <c r="H4759" i="2"/>
  <c r="H4758" i="2"/>
  <c r="H4757" i="2"/>
  <c r="H4756" i="2"/>
  <c r="H4755" i="2"/>
  <c r="H4754" i="2"/>
  <c r="H4753" i="2"/>
  <c r="H4752" i="2"/>
  <c r="H4751" i="2"/>
  <c r="H4651" i="2"/>
  <c r="H4650" i="2"/>
  <c r="H4649" i="2"/>
  <c r="H4648" i="2"/>
  <c r="H4647" i="2"/>
  <c r="H4646" i="2"/>
  <c r="H4645" i="2"/>
  <c r="H4644" i="2"/>
  <c r="H4643" i="2"/>
  <c r="H4696" i="2"/>
  <c r="H4695" i="2"/>
  <c r="H4694" i="2"/>
  <c r="H4693" i="2"/>
  <c r="H4692" i="2"/>
  <c r="H4691" i="2"/>
  <c r="H4690" i="2"/>
  <c r="H4689" i="2"/>
  <c r="H4688" i="2"/>
  <c r="U4688" i="2"/>
  <c r="U4689" i="2"/>
  <c r="U4690" i="2"/>
  <c r="U4691" i="2"/>
  <c r="U4692" i="2"/>
  <c r="U4693" i="2"/>
  <c r="U4694" i="2"/>
  <c r="U4695" i="2"/>
  <c r="U4696" i="2"/>
  <c r="S4688" i="2"/>
  <c r="V4688" i="2" s="1"/>
  <c r="S4689" i="2"/>
  <c r="V4689" i="2" s="1"/>
  <c r="S4690" i="2"/>
  <c r="V4690" i="2" s="1"/>
  <c r="S4691" i="2"/>
  <c r="V4691" i="2" s="1"/>
  <c r="S4692" i="2"/>
  <c r="V4692" i="2" s="1"/>
  <c r="S4693" i="2"/>
  <c r="V4693" i="2" s="1"/>
  <c r="S4694" i="2"/>
  <c r="V4694" i="2" s="1"/>
  <c r="S4695" i="2"/>
  <c r="V4695" i="2" s="1"/>
  <c r="S4696" i="2"/>
  <c r="V4696" i="2" s="1"/>
  <c r="O4688" i="2"/>
  <c r="O4689" i="2"/>
  <c r="O4690" i="2"/>
  <c r="O4691" i="2"/>
  <c r="O4692" i="2"/>
  <c r="O4693" i="2"/>
  <c r="O4694" i="2"/>
  <c r="O4695" i="2"/>
  <c r="O4696" i="2"/>
  <c r="U4937" i="2"/>
  <c r="U4938" i="2"/>
  <c r="U4939" i="2"/>
  <c r="U4940" i="2"/>
  <c r="U4941" i="2"/>
  <c r="U4942" i="2"/>
  <c r="U4943" i="2"/>
  <c r="U4944" i="2"/>
  <c r="U4945" i="2"/>
  <c r="S4937" i="2"/>
  <c r="V4937" i="2" s="1"/>
  <c r="S4938" i="2"/>
  <c r="V4938" i="2" s="1"/>
  <c r="S4939" i="2"/>
  <c r="V4939" i="2" s="1"/>
  <c r="S4940" i="2"/>
  <c r="V4940" i="2" s="1"/>
  <c r="S4941" i="2"/>
  <c r="V4941" i="2" s="1"/>
  <c r="S4942" i="2"/>
  <c r="V4942" i="2" s="1"/>
  <c r="S4943" i="2"/>
  <c r="V4943" i="2" s="1"/>
  <c r="S4944" i="2"/>
  <c r="V4944" i="2" s="1"/>
  <c r="S4945" i="2"/>
  <c r="V4945" i="2" s="1"/>
  <c r="O4937" i="2"/>
  <c r="O4938" i="2"/>
  <c r="O4939" i="2"/>
  <c r="O4940" i="2"/>
  <c r="O4941" i="2"/>
  <c r="O4942" i="2"/>
  <c r="O4943" i="2"/>
  <c r="O4944" i="2"/>
  <c r="O4945" i="2"/>
  <c r="H4945" i="2"/>
  <c r="H4944" i="2"/>
  <c r="H4943" i="2"/>
  <c r="H4942" i="2"/>
  <c r="H4941" i="2"/>
  <c r="H4940" i="2"/>
  <c r="H4939" i="2"/>
  <c r="H4938" i="2"/>
  <c r="H4937" i="2"/>
  <c r="S4679" i="2"/>
  <c r="V4679" i="2" s="1"/>
  <c r="S4680" i="2"/>
  <c r="V4680" i="2" s="1"/>
  <c r="S4681" i="2"/>
  <c r="V4681" i="2" s="1"/>
  <c r="S4682" i="2"/>
  <c r="V4682" i="2" s="1"/>
  <c r="S4683" i="2"/>
  <c r="V4683" i="2" s="1"/>
  <c r="S4684" i="2"/>
  <c r="V4684" i="2" s="1"/>
  <c r="S4685" i="2"/>
  <c r="V4685" i="2" s="1"/>
  <c r="S4686" i="2"/>
  <c r="V4686" i="2" s="1"/>
  <c r="S4687" i="2"/>
  <c r="V4687" i="2" s="1"/>
  <c r="S4787" i="2"/>
  <c r="V4787" i="2" s="1"/>
  <c r="S4788" i="2"/>
  <c r="V4788" i="2" s="1"/>
  <c r="S4789" i="2"/>
  <c r="V4789" i="2" s="1"/>
  <c r="S4790" i="2"/>
  <c r="V4790" i="2" s="1"/>
  <c r="S4791" i="2"/>
  <c r="V4791" i="2" s="1"/>
  <c r="S4792" i="2"/>
  <c r="V4792" i="2" s="1"/>
  <c r="S4793" i="2"/>
  <c r="V4793" i="2" s="1"/>
  <c r="S4794" i="2"/>
  <c r="V4794" i="2" s="1"/>
  <c r="S4795" i="2"/>
  <c r="V4795" i="2" s="1"/>
  <c r="S4936" i="2"/>
  <c r="V4936" i="2" s="1"/>
  <c r="O4936" i="2"/>
  <c r="O4679" i="2"/>
  <c r="O4680" i="2"/>
  <c r="O4681" i="2"/>
  <c r="O4682" i="2"/>
  <c r="O4683" i="2"/>
  <c r="O4684" i="2"/>
  <c r="O4685" i="2"/>
  <c r="O4686" i="2"/>
  <c r="O4687" i="2"/>
  <c r="O4787" i="2"/>
  <c r="O4788" i="2"/>
  <c r="O4789" i="2"/>
  <c r="O4790" i="2"/>
  <c r="O4791" i="2"/>
  <c r="O4792" i="2"/>
  <c r="O4793" i="2"/>
  <c r="O4794" i="2"/>
  <c r="O4795" i="2"/>
  <c r="O4932" i="2"/>
  <c r="O4931" i="2"/>
  <c r="O4929" i="2"/>
  <c r="U4795" i="2"/>
  <c r="H4795" i="2"/>
  <c r="U4794" i="2"/>
  <c r="H4794" i="2"/>
  <c r="U4793" i="2"/>
  <c r="H4793" i="2"/>
  <c r="U4792" i="2"/>
  <c r="H4792" i="2"/>
  <c r="U4791" i="2"/>
  <c r="H4791" i="2"/>
  <c r="U4790" i="2"/>
  <c r="H4790" i="2"/>
  <c r="U4789" i="2"/>
  <c r="H4789" i="2"/>
  <c r="U4788" i="2"/>
  <c r="H4788" i="2"/>
  <c r="U4787" i="2"/>
  <c r="H4787" i="2"/>
  <c r="U4687" i="2"/>
  <c r="H4687" i="2"/>
  <c r="U4686" i="2"/>
  <c r="H4686" i="2"/>
  <c r="U4685" i="2"/>
  <c r="H4685" i="2"/>
  <c r="U4684" i="2"/>
  <c r="H4684" i="2"/>
  <c r="U4683" i="2"/>
  <c r="H4683" i="2"/>
  <c r="U4682" i="2"/>
  <c r="H4682" i="2"/>
  <c r="U4681" i="2"/>
  <c r="H4681" i="2"/>
  <c r="U4680" i="2"/>
  <c r="H4680" i="2"/>
  <c r="U4679" i="2"/>
  <c r="H4679" i="2"/>
  <c r="U4874" i="2"/>
  <c r="U4875" i="2"/>
  <c r="U4876" i="2"/>
  <c r="U4877" i="2"/>
  <c r="U4878" i="2"/>
  <c r="U4879" i="2"/>
  <c r="U4880" i="2"/>
  <c r="U4881" i="2"/>
  <c r="U4882" i="2"/>
  <c r="U4928" i="2"/>
  <c r="U4929" i="2"/>
  <c r="U4930" i="2"/>
  <c r="U4931" i="2"/>
  <c r="U4932" i="2"/>
  <c r="U4933" i="2"/>
  <c r="U4934" i="2"/>
  <c r="U4935" i="2"/>
  <c r="U4936" i="2"/>
  <c r="S4874" i="2"/>
  <c r="V4874" i="2" s="1"/>
  <c r="S4875" i="2"/>
  <c r="V4875" i="2" s="1"/>
  <c r="S4876" i="2"/>
  <c r="V4876" i="2" s="1"/>
  <c r="S4877" i="2"/>
  <c r="V4877" i="2" s="1"/>
  <c r="S4878" i="2"/>
  <c r="V4878" i="2" s="1"/>
  <c r="S4879" i="2"/>
  <c r="V4879" i="2" s="1"/>
  <c r="S4880" i="2"/>
  <c r="V4880" i="2" s="1"/>
  <c r="S4881" i="2"/>
  <c r="V4881" i="2" s="1"/>
  <c r="S4882" i="2"/>
  <c r="V4882" i="2" s="1"/>
  <c r="S4928" i="2"/>
  <c r="V4928" i="2" s="1"/>
  <c r="S4929" i="2"/>
  <c r="V4929" i="2" s="1"/>
  <c r="S4930" i="2"/>
  <c r="V4930" i="2" s="1"/>
  <c r="S4931" i="2"/>
  <c r="V4931" i="2" s="1"/>
  <c r="S4932" i="2"/>
  <c r="V4932" i="2" s="1"/>
  <c r="S4933" i="2"/>
  <c r="V4933" i="2" s="1"/>
  <c r="S4934" i="2"/>
  <c r="V4934" i="2" s="1"/>
  <c r="S4935" i="2"/>
  <c r="V4935" i="2" s="1"/>
  <c r="O4874" i="2"/>
  <c r="O4875" i="2"/>
  <c r="O4876" i="2"/>
  <c r="O4877" i="2"/>
  <c r="O4878" i="2"/>
  <c r="O4879" i="2"/>
  <c r="O4880" i="2"/>
  <c r="O4881" i="2"/>
  <c r="O4882" i="2"/>
  <c r="O4928" i="2"/>
  <c r="O4930" i="2"/>
  <c r="O4933" i="2"/>
  <c r="O4934" i="2"/>
  <c r="O4935" i="2"/>
  <c r="H4936" i="2"/>
  <c r="H4935" i="2"/>
  <c r="H4934" i="2"/>
  <c r="H4933" i="2"/>
  <c r="H4932" i="2"/>
  <c r="H4931" i="2"/>
  <c r="H4930" i="2"/>
  <c r="H4929" i="2"/>
  <c r="H4928" i="2"/>
  <c r="H4882" i="2"/>
  <c r="H4881" i="2"/>
  <c r="H4880" i="2"/>
  <c r="H4879" i="2"/>
  <c r="H4878" i="2"/>
  <c r="H4877" i="2"/>
  <c r="H4876" i="2"/>
  <c r="H4875" i="2"/>
  <c r="H4874" i="2"/>
  <c r="U4847" i="2"/>
  <c r="U4848" i="2"/>
  <c r="U4849" i="2"/>
  <c r="U4850" i="2"/>
  <c r="U4851" i="2"/>
  <c r="U4852" i="2"/>
  <c r="S4847" i="2"/>
  <c r="V4847" i="2" s="1"/>
  <c r="S4848" i="2"/>
  <c r="V4848" i="2" s="1"/>
  <c r="S4849" i="2"/>
  <c r="V4849" i="2" s="1"/>
  <c r="S4850" i="2"/>
  <c r="V4850" i="2" s="1"/>
  <c r="S4851" i="2"/>
  <c r="V4851" i="2" s="1"/>
  <c r="S4852" i="2"/>
  <c r="V4852" i="2" s="1"/>
  <c r="O4847" i="2"/>
  <c r="O4848" i="2"/>
  <c r="O4849" i="2"/>
  <c r="O4850" i="2"/>
  <c r="O4851" i="2"/>
  <c r="O4852" i="2"/>
  <c r="H4852" i="2"/>
  <c r="H4851" i="2"/>
  <c r="H4850" i="2"/>
  <c r="H4849" i="2"/>
  <c r="H4848" i="2"/>
  <c r="H4847" i="2"/>
  <c r="U4670" i="2"/>
  <c r="U4671" i="2"/>
  <c r="U4672" i="2"/>
  <c r="U4673" i="2"/>
  <c r="U4674" i="2"/>
  <c r="U4675" i="2"/>
  <c r="U4676" i="2"/>
  <c r="U4677" i="2"/>
  <c r="U4678" i="2"/>
  <c r="U4778" i="2"/>
  <c r="U4779" i="2"/>
  <c r="U4780" i="2"/>
  <c r="U4781" i="2"/>
  <c r="U4782" i="2"/>
  <c r="U4783" i="2"/>
  <c r="U4784" i="2"/>
  <c r="U4785" i="2"/>
  <c r="U4786" i="2"/>
  <c r="S4670" i="2"/>
  <c r="V4670" i="2" s="1"/>
  <c r="S4671" i="2"/>
  <c r="V4671" i="2" s="1"/>
  <c r="S4672" i="2"/>
  <c r="V4672" i="2" s="1"/>
  <c r="S4673" i="2"/>
  <c r="V4673" i="2" s="1"/>
  <c r="S4674" i="2"/>
  <c r="V4674" i="2" s="1"/>
  <c r="S4675" i="2"/>
  <c r="V4675" i="2" s="1"/>
  <c r="S4676" i="2"/>
  <c r="V4676" i="2" s="1"/>
  <c r="S4677" i="2"/>
  <c r="V4677" i="2" s="1"/>
  <c r="S4678" i="2"/>
  <c r="V4678" i="2" s="1"/>
  <c r="S4778" i="2"/>
  <c r="V4778" i="2" s="1"/>
  <c r="S4779" i="2"/>
  <c r="V4779" i="2" s="1"/>
  <c r="S4780" i="2"/>
  <c r="V4780" i="2" s="1"/>
  <c r="S4781" i="2"/>
  <c r="V4781" i="2" s="1"/>
  <c r="S4782" i="2"/>
  <c r="V4782" i="2" s="1"/>
  <c r="S4783" i="2"/>
  <c r="V4783" i="2" s="1"/>
  <c r="S4784" i="2"/>
  <c r="V4784" i="2" s="1"/>
  <c r="S4785" i="2"/>
  <c r="V4785" i="2" s="1"/>
  <c r="S4786" i="2"/>
  <c r="V4786" i="2" s="1"/>
  <c r="O4670" i="2"/>
  <c r="O4671" i="2"/>
  <c r="O4672" i="2"/>
  <c r="O4673" i="2"/>
  <c r="O4674" i="2"/>
  <c r="O4675" i="2"/>
  <c r="O4676" i="2"/>
  <c r="O4677" i="2"/>
  <c r="O4678" i="2"/>
  <c r="O4778" i="2"/>
  <c r="O4779" i="2"/>
  <c r="O4780" i="2"/>
  <c r="O4781" i="2"/>
  <c r="O4782" i="2"/>
  <c r="O4783" i="2"/>
  <c r="O4784" i="2"/>
  <c r="O4785" i="2"/>
  <c r="O4786" i="2"/>
  <c r="H4786" i="2"/>
  <c r="H4785" i="2"/>
  <c r="H4784" i="2"/>
  <c r="H4783" i="2"/>
  <c r="H4782" i="2"/>
  <c r="H4781" i="2"/>
  <c r="H4780" i="2"/>
  <c r="H4779" i="2"/>
  <c r="H4778" i="2"/>
  <c r="H4678" i="2"/>
  <c r="H4677" i="2"/>
  <c r="H4676" i="2"/>
  <c r="H4675" i="2"/>
  <c r="H4674" i="2"/>
  <c r="H4673" i="2"/>
  <c r="H4672" i="2"/>
  <c r="H4671" i="2"/>
  <c r="H4670" i="2"/>
  <c r="H4750" i="2"/>
  <c r="H4749" i="2"/>
  <c r="H4748" i="2"/>
  <c r="H4747" i="2"/>
  <c r="H4746" i="2"/>
  <c r="H4745" i="2"/>
  <c r="H4744" i="2"/>
  <c r="H4743" i="2"/>
  <c r="H4742" i="2"/>
  <c r="U4634" i="2"/>
  <c r="U4635" i="2"/>
  <c r="U4636" i="2"/>
  <c r="U4637" i="2"/>
  <c r="U4638" i="2"/>
  <c r="U4639" i="2"/>
  <c r="U4640" i="2"/>
  <c r="U4641" i="2"/>
  <c r="U4642" i="2"/>
  <c r="U4742" i="2"/>
  <c r="U4743" i="2"/>
  <c r="U4744" i="2"/>
  <c r="U4745" i="2"/>
  <c r="U4746" i="2"/>
  <c r="U4747" i="2"/>
  <c r="U4748" i="2"/>
  <c r="U4749" i="2"/>
  <c r="U4750" i="2"/>
  <c r="S4634" i="2"/>
  <c r="V4634" i="2" s="1"/>
  <c r="S4635" i="2"/>
  <c r="V4635" i="2" s="1"/>
  <c r="S4636" i="2"/>
  <c r="V4636" i="2" s="1"/>
  <c r="S4637" i="2"/>
  <c r="V4637" i="2" s="1"/>
  <c r="S4638" i="2"/>
  <c r="V4638" i="2" s="1"/>
  <c r="S4639" i="2"/>
  <c r="V4639" i="2" s="1"/>
  <c r="S4640" i="2"/>
  <c r="V4640" i="2" s="1"/>
  <c r="S4641" i="2"/>
  <c r="V4641" i="2" s="1"/>
  <c r="S4642" i="2"/>
  <c r="V4642" i="2" s="1"/>
  <c r="S4742" i="2"/>
  <c r="V4742" i="2" s="1"/>
  <c r="S4743" i="2"/>
  <c r="V4743" i="2" s="1"/>
  <c r="S4744" i="2"/>
  <c r="V4744" i="2" s="1"/>
  <c r="S4745" i="2"/>
  <c r="V4745" i="2" s="1"/>
  <c r="S4746" i="2"/>
  <c r="V4746" i="2" s="1"/>
  <c r="S4747" i="2"/>
  <c r="V4747" i="2" s="1"/>
  <c r="S4748" i="2"/>
  <c r="V4748" i="2" s="1"/>
  <c r="S4749" i="2"/>
  <c r="V4749" i="2" s="1"/>
  <c r="S4750" i="2"/>
  <c r="V4750" i="2" s="1"/>
  <c r="O4634" i="2"/>
  <c r="O4635" i="2"/>
  <c r="O4636" i="2"/>
  <c r="O4637" i="2"/>
  <c r="O4638" i="2"/>
  <c r="O4639" i="2"/>
  <c r="O4640" i="2"/>
  <c r="O4641" i="2"/>
  <c r="O4642" i="2"/>
  <c r="O4742" i="2"/>
  <c r="O4743" i="2"/>
  <c r="O4744" i="2"/>
  <c r="O4745" i="2"/>
  <c r="O4746" i="2"/>
  <c r="O4747" i="2"/>
  <c r="O4748" i="2"/>
  <c r="O4749" i="2"/>
  <c r="O4750" i="2"/>
  <c r="H4642" i="2"/>
  <c r="H4641" i="2"/>
  <c r="H4640" i="2"/>
  <c r="H4639" i="2"/>
  <c r="H4638" i="2"/>
  <c r="H4637" i="2"/>
  <c r="H4636" i="2"/>
  <c r="H4635" i="2"/>
  <c r="H4634" i="2"/>
  <c r="O4865" i="2"/>
  <c r="O4866" i="2"/>
  <c r="O4867" i="2"/>
  <c r="O4868" i="2"/>
  <c r="O4869" i="2"/>
  <c r="O4870" i="2"/>
  <c r="O4871" i="2"/>
  <c r="O4872" i="2"/>
  <c r="O4873" i="2"/>
  <c r="O4919" i="2"/>
  <c r="O4920" i="2"/>
  <c r="O4921" i="2"/>
  <c r="O4922" i="2"/>
  <c r="O4923" i="2"/>
  <c r="O4924" i="2"/>
  <c r="O4925" i="2"/>
  <c r="O4926" i="2"/>
  <c r="O4927" i="2"/>
  <c r="U4823" i="2"/>
  <c r="U4824" i="2"/>
  <c r="U4825" i="2"/>
  <c r="U4826" i="2"/>
  <c r="U4827" i="2"/>
  <c r="U4828" i="2"/>
  <c r="U4841" i="2"/>
  <c r="U4842" i="2"/>
  <c r="U4843" i="2"/>
  <c r="U4844" i="2"/>
  <c r="U4845" i="2"/>
  <c r="U4846" i="2"/>
  <c r="U4865" i="2"/>
  <c r="U4866" i="2"/>
  <c r="U4867" i="2"/>
  <c r="U4868" i="2"/>
  <c r="U4869" i="2"/>
  <c r="U4870" i="2"/>
  <c r="U4871" i="2"/>
  <c r="U4872" i="2"/>
  <c r="U4873" i="2"/>
  <c r="U4919" i="2"/>
  <c r="U4920" i="2"/>
  <c r="U4921" i="2"/>
  <c r="U4922" i="2"/>
  <c r="U4923" i="2"/>
  <c r="U4924" i="2"/>
  <c r="U4925" i="2"/>
  <c r="U4926" i="2"/>
  <c r="U4927" i="2"/>
  <c r="S4823" i="2"/>
  <c r="V4823" i="2" s="1"/>
  <c r="S4824" i="2"/>
  <c r="V4824" i="2" s="1"/>
  <c r="S4825" i="2"/>
  <c r="V4825" i="2" s="1"/>
  <c r="S4826" i="2"/>
  <c r="V4826" i="2" s="1"/>
  <c r="S4827" i="2"/>
  <c r="V4827" i="2" s="1"/>
  <c r="S4828" i="2"/>
  <c r="V4828" i="2" s="1"/>
  <c r="S4841" i="2"/>
  <c r="V4841" i="2" s="1"/>
  <c r="S4842" i="2"/>
  <c r="V4842" i="2" s="1"/>
  <c r="S4843" i="2"/>
  <c r="V4843" i="2" s="1"/>
  <c r="S4844" i="2"/>
  <c r="V4844" i="2" s="1"/>
  <c r="S4845" i="2"/>
  <c r="V4845" i="2" s="1"/>
  <c r="S4846" i="2"/>
  <c r="V4846" i="2" s="1"/>
  <c r="S4865" i="2"/>
  <c r="V4865" i="2" s="1"/>
  <c r="S4866" i="2"/>
  <c r="V4866" i="2" s="1"/>
  <c r="S4867" i="2"/>
  <c r="V4867" i="2" s="1"/>
  <c r="S4868" i="2"/>
  <c r="V4868" i="2" s="1"/>
  <c r="S4869" i="2"/>
  <c r="V4869" i="2" s="1"/>
  <c r="S4870" i="2"/>
  <c r="V4870" i="2" s="1"/>
  <c r="S4871" i="2"/>
  <c r="V4871" i="2" s="1"/>
  <c r="S4872" i="2"/>
  <c r="V4872" i="2" s="1"/>
  <c r="S4873" i="2"/>
  <c r="V4873" i="2" s="1"/>
  <c r="S4919" i="2"/>
  <c r="V4919" i="2" s="1"/>
  <c r="S4920" i="2"/>
  <c r="V4920" i="2" s="1"/>
  <c r="S4921" i="2"/>
  <c r="V4921" i="2" s="1"/>
  <c r="S4922" i="2"/>
  <c r="V4922" i="2" s="1"/>
  <c r="S4923" i="2"/>
  <c r="V4923" i="2" s="1"/>
  <c r="S4924" i="2"/>
  <c r="V4924" i="2" s="1"/>
  <c r="S4925" i="2"/>
  <c r="V4925" i="2" s="1"/>
  <c r="S4926" i="2"/>
  <c r="V4926" i="2" s="1"/>
  <c r="S4927" i="2"/>
  <c r="V4927" i="2" s="1"/>
  <c r="O4823" i="2"/>
  <c r="O4824" i="2"/>
  <c r="O4825" i="2"/>
  <c r="O4826" i="2"/>
  <c r="O4827" i="2"/>
  <c r="O4828" i="2"/>
  <c r="O4841" i="2"/>
  <c r="O4842" i="2"/>
  <c r="O4843" i="2"/>
  <c r="O4844" i="2"/>
  <c r="O4845" i="2"/>
  <c r="O4846" i="2"/>
  <c r="H4927" i="2"/>
  <c r="H4926" i="2"/>
  <c r="H4925" i="2"/>
  <c r="H4924" i="2"/>
  <c r="H4923" i="2"/>
  <c r="H4922" i="2"/>
  <c r="H4921" i="2"/>
  <c r="H4920" i="2"/>
  <c r="H4919" i="2"/>
  <c r="H4873" i="2"/>
  <c r="H4872" i="2"/>
  <c r="H4871" i="2"/>
  <c r="H4870" i="2"/>
  <c r="H4869" i="2"/>
  <c r="H4868" i="2"/>
  <c r="H4867" i="2"/>
  <c r="H4866" i="2"/>
  <c r="H4865" i="2"/>
  <c r="H4846" i="2"/>
  <c r="H4845" i="2"/>
  <c r="H4844" i="2"/>
  <c r="H4843" i="2"/>
  <c r="H4842" i="2"/>
  <c r="H4841" i="2"/>
  <c r="H4828" i="2"/>
  <c r="H4827" i="2"/>
  <c r="H4826" i="2"/>
  <c r="H4825" i="2"/>
  <c r="H4824" i="2"/>
  <c r="H4823" i="2"/>
  <c r="U4625" i="2"/>
  <c r="U4626" i="2"/>
  <c r="U4627" i="2"/>
  <c r="U4628" i="2"/>
  <c r="U4629" i="2"/>
  <c r="U4630" i="2"/>
  <c r="U4631" i="2"/>
  <c r="U4632" i="2"/>
  <c r="U4633" i="2"/>
  <c r="U4733" i="2"/>
  <c r="U4734" i="2"/>
  <c r="U4735" i="2"/>
  <c r="U4736" i="2"/>
  <c r="U4737" i="2"/>
  <c r="U4738" i="2"/>
  <c r="U4739" i="2"/>
  <c r="U4740" i="2"/>
  <c r="U4741" i="2"/>
  <c r="U4661" i="2"/>
  <c r="U4662" i="2"/>
  <c r="U4663" i="2"/>
  <c r="U4664" i="2"/>
  <c r="U4665" i="2"/>
  <c r="U4666" i="2"/>
  <c r="U4667" i="2"/>
  <c r="U4668" i="2"/>
  <c r="U4669" i="2"/>
  <c r="U4769" i="2"/>
  <c r="U4770" i="2"/>
  <c r="U4771" i="2"/>
  <c r="U4772" i="2"/>
  <c r="U4773" i="2"/>
  <c r="U4774" i="2"/>
  <c r="U4775" i="2"/>
  <c r="U4776" i="2"/>
  <c r="U4777" i="2"/>
  <c r="S4625" i="2"/>
  <c r="V4625" i="2" s="1"/>
  <c r="S4626" i="2"/>
  <c r="V4626" i="2" s="1"/>
  <c r="S4627" i="2"/>
  <c r="V4627" i="2" s="1"/>
  <c r="S4628" i="2"/>
  <c r="V4628" i="2" s="1"/>
  <c r="S4629" i="2"/>
  <c r="V4629" i="2" s="1"/>
  <c r="S4630" i="2"/>
  <c r="V4630" i="2" s="1"/>
  <c r="S4631" i="2"/>
  <c r="V4631" i="2" s="1"/>
  <c r="S4632" i="2"/>
  <c r="V4632" i="2" s="1"/>
  <c r="S4633" i="2"/>
  <c r="V4633" i="2" s="1"/>
  <c r="S4733" i="2"/>
  <c r="V4733" i="2" s="1"/>
  <c r="S4734" i="2"/>
  <c r="V4734" i="2" s="1"/>
  <c r="S4735" i="2"/>
  <c r="V4735" i="2" s="1"/>
  <c r="S4736" i="2"/>
  <c r="V4736" i="2" s="1"/>
  <c r="S4737" i="2"/>
  <c r="V4737" i="2" s="1"/>
  <c r="S4738" i="2"/>
  <c r="V4738" i="2" s="1"/>
  <c r="S4739" i="2"/>
  <c r="V4739" i="2" s="1"/>
  <c r="S4740" i="2"/>
  <c r="V4740" i="2" s="1"/>
  <c r="S4741" i="2"/>
  <c r="V4741" i="2" s="1"/>
  <c r="S4661" i="2"/>
  <c r="V4661" i="2" s="1"/>
  <c r="S4662" i="2"/>
  <c r="V4662" i="2" s="1"/>
  <c r="S4663" i="2"/>
  <c r="V4663" i="2" s="1"/>
  <c r="S4664" i="2"/>
  <c r="V4664" i="2" s="1"/>
  <c r="S4665" i="2"/>
  <c r="V4665" i="2" s="1"/>
  <c r="S4666" i="2"/>
  <c r="V4666" i="2" s="1"/>
  <c r="S4667" i="2"/>
  <c r="V4667" i="2" s="1"/>
  <c r="S4668" i="2"/>
  <c r="V4668" i="2" s="1"/>
  <c r="S4669" i="2"/>
  <c r="V4669" i="2" s="1"/>
  <c r="S4769" i="2"/>
  <c r="V4769" i="2" s="1"/>
  <c r="S4770" i="2"/>
  <c r="V4770" i="2" s="1"/>
  <c r="S4771" i="2"/>
  <c r="V4771" i="2" s="1"/>
  <c r="S4772" i="2"/>
  <c r="V4772" i="2" s="1"/>
  <c r="S4773" i="2"/>
  <c r="V4773" i="2" s="1"/>
  <c r="S4774" i="2"/>
  <c r="V4774" i="2" s="1"/>
  <c r="S4775" i="2"/>
  <c r="V4775" i="2" s="1"/>
  <c r="S4776" i="2"/>
  <c r="V4776" i="2" s="1"/>
  <c r="S4777" i="2"/>
  <c r="V4777" i="2" s="1"/>
  <c r="O4625" i="2"/>
  <c r="O4626" i="2"/>
  <c r="O4627" i="2"/>
  <c r="O4628" i="2"/>
  <c r="O4629" i="2"/>
  <c r="O4630" i="2"/>
  <c r="O4631" i="2"/>
  <c r="O4632" i="2"/>
  <c r="O4633" i="2"/>
  <c r="O4733" i="2"/>
  <c r="O4734" i="2"/>
  <c r="O4735" i="2"/>
  <c r="O4736" i="2"/>
  <c r="O4737" i="2"/>
  <c r="O4738" i="2"/>
  <c r="O4739" i="2"/>
  <c r="O4740" i="2"/>
  <c r="O4741" i="2"/>
  <c r="O4661" i="2"/>
  <c r="O4662" i="2"/>
  <c r="O4663" i="2"/>
  <c r="O4664" i="2"/>
  <c r="O4665" i="2"/>
  <c r="O4666" i="2"/>
  <c r="O4667" i="2"/>
  <c r="O4668" i="2"/>
  <c r="O4669" i="2"/>
  <c r="O4769" i="2"/>
  <c r="O4770" i="2"/>
  <c r="O4771" i="2"/>
  <c r="O4772" i="2"/>
  <c r="O4773" i="2"/>
  <c r="O4774" i="2"/>
  <c r="O4775" i="2"/>
  <c r="O4776" i="2"/>
  <c r="O4777" i="2"/>
  <c r="H4777" i="2"/>
  <c r="H4776" i="2"/>
  <c r="H4775" i="2"/>
  <c r="H4774" i="2"/>
  <c r="H4773" i="2"/>
  <c r="H4772" i="2"/>
  <c r="H4771" i="2"/>
  <c r="H4770" i="2"/>
  <c r="H4769" i="2"/>
  <c r="H4669" i="2"/>
  <c r="H4668" i="2"/>
  <c r="H4667" i="2"/>
  <c r="H4666" i="2"/>
  <c r="H4665" i="2"/>
  <c r="H4664" i="2"/>
  <c r="H4663" i="2"/>
  <c r="H4662" i="2"/>
  <c r="H4661" i="2"/>
  <c r="H4741" i="2"/>
  <c r="H4740" i="2"/>
  <c r="H4739" i="2"/>
  <c r="H4738" i="2"/>
  <c r="H4737" i="2"/>
  <c r="H4736" i="2"/>
  <c r="H4735" i="2"/>
  <c r="H4734" i="2"/>
  <c r="H4733" i="2"/>
  <c r="H4627" i="2"/>
  <c r="H4628" i="2"/>
  <c r="H4629" i="2"/>
  <c r="H4630" i="2"/>
  <c r="H4631" i="2"/>
  <c r="H4632" i="2"/>
  <c r="H4633" i="2"/>
  <c r="H4626" i="2"/>
  <c r="H4625" i="2"/>
  <c r="S4299" i="2"/>
  <c r="V4299" i="2" s="1"/>
  <c r="S4300" i="2"/>
  <c r="V4300" i="2" s="1"/>
  <c r="S4301" i="2"/>
  <c r="V4301" i="2" s="1"/>
  <c r="S4302" i="2"/>
  <c r="V4302" i="2" s="1"/>
  <c r="S4303" i="2"/>
  <c r="V4303" i="2" s="1"/>
  <c r="S4304" i="2"/>
  <c r="V4304" i="2" s="1"/>
  <c r="S4373" i="2"/>
  <c r="V4373" i="2" s="1"/>
  <c r="S4374" i="2"/>
  <c r="V4374" i="2" s="1"/>
  <c r="S4375" i="2"/>
  <c r="V4375" i="2" s="1"/>
  <c r="S4376" i="2"/>
  <c r="V4376" i="2" s="1"/>
  <c r="S4377" i="2"/>
  <c r="V4377" i="2" s="1"/>
  <c r="S4378" i="2"/>
  <c r="V4378" i="2" s="1"/>
  <c r="S4447" i="2"/>
  <c r="V4447" i="2" s="1"/>
  <c r="S4448" i="2"/>
  <c r="V4448" i="2" s="1"/>
  <c r="S4449" i="2"/>
  <c r="V4449" i="2" s="1"/>
  <c r="S4450" i="2"/>
  <c r="V4450" i="2" s="1"/>
  <c r="S4451" i="2"/>
  <c r="V4451" i="2" s="1"/>
  <c r="S4452" i="2"/>
  <c r="V4452" i="2" s="1"/>
  <c r="S4523" i="2"/>
  <c r="V4523" i="2" s="1"/>
  <c r="S4524" i="2"/>
  <c r="V4524" i="2" s="1"/>
  <c r="S4525" i="2"/>
  <c r="V4525" i="2" s="1"/>
  <c r="S4526" i="2"/>
  <c r="V4526" i="2" s="1"/>
  <c r="S4527" i="2"/>
  <c r="V4527" i="2" s="1"/>
  <c r="S4528" i="2"/>
  <c r="V4528" i="2" s="1"/>
  <c r="S4599" i="2"/>
  <c r="V4599" i="2" s="1"/>
  <c r="S4600" i="2"/>
  <c r="V4600" i="2" s="1"/>
  <c r="S4601" i="2"/>
  <c r="V4601" i="2" s="1"/>
  <c r="S4602" i="2"/>
  <c r="V4602" i="2" s="1"/>
  <c r="S4603" i="2"/>
  <c r="V4603" i="2" s="1"/>
  <c r="S4604" i="2"/>
  <c r="V4604" i="2" s="1"/>
  <c r="U4299" i="2"/>
  <c r="U4300" i="2"/>
  <c r="U4301" i="2"/>
  <c r="U4302" i="2"/>
  <c r="U4303" i="2"/>
  <c r="U4304" i="2"/>
  <c r="U4373" i="2"/>
  <c r="U4374" i="2"/>
  <c r="U4375" i="2"/>
  <c r="U4376" i="2"/>
  <c r="U4377" i="2"/>
  <c r="U4378" i="2"/>
  <c r="U4447" i="2"/>
  <c r="U4448" i="2"/>
  <c r="U4449" i="2"/>
  <c r="U4450" i="2"/>
  <c r="U4451" i="2"/>
  <c r="U4452" i="2"/>
  <c r="U4523" i="2"/>
  <c r="U4524" i="2"/>
  <c r="U4525" i="2"/>
  <c r="U4526" i="2"/>
  <c r="U4527" i="2"/>
  <c r="U4528" i="2"/>
  <c r="U4599" i="2"/>
  <c r="U4600" i="2"/>
  <c r="U4601" i="2"/>
  <c r="U4602" i="2"/>
  <c r="U4603" i="2"/>
  <c r="U4604" i="2"/>
  <c r="O4299" i="2"/>
  <c r="O4300" i="2"/>
  <c r="O4301" i="2"/>
  <c r="O4302" i="2"/>
  <c r="O4303" i="2"/>
  <c r="O4304" i="2"/>
  <c r="O4373" i="2"/>
  <c r="O4374" i="2"/>
  <c r="O4375" i="2"/>
  <c r="O4376" i="2"/>
  <c r="O4377" i="2"/>
  <c r="O4378" i="2"/>
  <c r="O4447" i="2"/>
  <c r="O4448" i="2"/>
  <c r="O4449" i="2"/>
  <c r="O4450" i="2"/>
  <c r="O4451" i="2"/>
  <c r="O4452" i="2"/>
  <c r="O4523" i="2"/>
  <c r="O4524" i="2"/>
  <c r="O4525" i="2"/>
  <c r="O4526" i="2"/>
  <c r="O4527" i="2"/>
  <c r="O4528" i="2"/>
  <c r="O4599" i="2"/>
  <c r="O4600" i="2"/>
  <c r="O4601" i="2"/>
  <c r="O4602" i="2"/>
  <c r="O4603" i="2"/>
  <c r="O4604" i="2"/>
  <c r="H4604" i="2"/>
  <c r="H4603" i="2"/>
  <c r="H4602" i="2"/>
  <c r="H4601" i="2"/>
  <c r="H4600" i="2"/>
  <c r="H4599" i="2"/>
  <c r="H4528" i="2"/>
  <c r="H4527" i="2"/>
  <c r="H4526" i="2"/>
  <c r="H4525" i="2"/>
  <c r="H4524" i="2"/>
  <c r="H4523" i="2"/>
  <c r="H4452" i="2"/>
  <c r="H4451" i="2"/>
  <c r="H4450" i="2"/>
  <c r="H4449" i="2"/>
  <c r="H4448" i="2"/>
  <c r="H4447" i="2"/>
  <c r="H4378" i="2"/>
  <c r="H4377" i="2"/>
  <c r="H4376" i="2"/>
  <c r="H4375" i="2"/>
  <c r="H4374" i="2"/>
  <c r="H4373" i="2"/>
  <c r="H4304" i="2"/>
  <c r="H4303" i="2"/>
  <c r="H4302" i="2"/>
  <c r="H4301" i="2"/>
  <c r="H4300" i="2"/>
  <c r="H4299" i="2"/>
  <c r="U4293" i="2"/>
  <c r="S4293" i="2"/>
  <c r="V4293" i="2" s="1"/>
  <c r="U4294" i="2"/>
  <c r="S4294" i="2"/>
  <c r="V4294" i="2" s="1"/>
  <c r="U4295" i="2"/>
  <c r="S4295" i="2"/>
  <c r="V4295" i="2" s="1"/>
  <c r="U4296" i="2"/>
  <c r="S4296" i="2"/>
  <c r="V4296" i="2" s="1"/>
  <c r="U4297" i="2"/>
  <c r="S4297" i="2"/>
  <c r="V4297" i="2" s="1"/>
  <c r="U4298" i="2"/>
  <c r="S4298" i="2"/>
  <c r="V4298" i="2" s="1"/>
  <c r="U4367" i="2"/>
  <c r="S4367" i="2"/>
  <c r="V4367" i="2" s="1"/>
  <c r="U4368" i="2"/>
  <c r="S4368" i="2"/>
  <c r="V4368" i="2" s="1"/>
  <c r="U4369" i="2"/>
  <c r="S4369" i="2"/>
  <c r="V4369" i="2" s="1"/>
  <c r="U4370" i="2"/>
  <c r="S4370" i="2"/>
  <c r="V4370" i="2" s="1"/>
  <c r="U4371" i="2"/>
  <c r="S4371" i="2"/>
  <c r="V4371" i="2" s="1"/>
  <c r="U4372" i="2"/>
  <c r="S4372" i="2"/>
  <c r="V4372" i="2" s="1"/>
  <c r="U4441" i="2"/>
  <c r="S4441" i="2"/>
  <c r="V4441" i="2" s="1"/>
  <c r="U4442" i="2"/>
  <c r="S4442" i="2"/>
  <c r="V4442" i="2" s="1"/>
  <c r="U4443" i="2"/>
  <c r="S4443" i="2"/>
  <c r="V4443" i="2" s="1"/>
  <c r="U4444" i="2"/>
  <c r="S4444" i="2"/>
  <c r="V4444" i="2" s="1"/>
  <c r="U4445" i="2"/>
  <c r="S4445" i="2"/>
  <c r="V4445" i="2" s="1"/>
  <c r="U4446" i="2"/>
  <c r="S4446" i="2"/>
  <c r="V4446" i="2" s="1"/>
  <c r="U4517" i="2"/>
  <c r="S4517" i="2"/>
  <c r="V4517" i="2" s="1"/>
  <c r="U4518" i="2"/>
  <c r="S4518" i="2"/>
  <c r="V4518" i="2" s="1"/>
  <c r="U4519" i="2"/>
  <c r="S4519" i="2"/>
  <c r="V4519" i="2" s="1"/>
  <c r="U4520" i="2"/>
  <c r="S4520" i="2"/>
  <c r="V4520" i="2" s="1"/>
  <c r="U4521" i="2"/>
  <c r="S4521" i="2"/>
  <c r="V4521" i="2" s="1"/>
  <c r="U4522" i="2"/>
  <c r="S4522" i="2"/>
  <c r="V4522" i="2" s="1"/>
  <c r="U4593" i="2"/>
  <c r="S4593" i="2"/>
  <c r="V4593" i="2" s="1"/>
  <c r="U4594" i="2"/>
  <c r="S4594" i="2"/>
  <c r="V4594" i="2" s="1"/>
  <c r="U4595" i="2"/>
  <c r="S4595" i="2"/>
  <c r="V4595" i="2" s="1"/>
  <c r="U4596" i="2"/>
  <c r="S4596" i="2"/>
  <c r="V4596" i="2" s="1"/>
  <c r="U4597" i="2"/>
  <c r="S4597" i="2"/>
  <c r="V4597" i="2" s="1"/>
  <c r="U4598" i="2"/>
  <c r="S4598" i="2"/>
  <c r="V4598" i="2" s="1"/>
  <c r="O4598" i="2"/>
  <c r="O4597" i="2"/>
  <c r="O4596" i="2"/>
  <c r="O4595" i="2"/>
  <c r="O4594" i="2"/>
  <c r="O4593" i="2"/>
  <c r="O4522" i="2"/>
  <c r="O4521" i="2"/>
  <c r="O4520" i="2"/>
  <c r="O4519" i="2"/>
  <c r="O4518" i="2"/>
  <c r="O4517" i="2"/>
  <c r="O4446" i="2"/>
  <c r="O4445" i="2"/>
  <c r="O4444" i="2"/>
  <c r="O4443" i="2"/>
  <c r="O4442" i="2"/>
  <c r="O4441" i="2"/>
  <c r="O4372" i="2"/>
  <c r="O4371" i="2"/>
  <c r="O4370" i="2"/>
  <c r="O4369" i="2"/>
  <c r="O4368" i="2"/>
  <c r="O4367" i="2"/>
  <c r="O4293" i="2"/>
  <c r="O4294" i="2"/>
  <c r="O4295" i="2"/>
  <c r="O4296" i="2"/>
  <c r="O4297" i="2"/>
  <c r="O4298" i="2"/>
  <c r="H4598" i="2"/>
  <c r="H4597" i="2"/>
  <c r="H4596" i="2"/>
  <c r="H4595" i="2"/>
  <c r="H4594" i="2"/>
  <c r="H4593" i="2"/>
  <c r="H4522" i="2"/>
  <c r="H4521" i="2"/>
  <c r="H4520" i="2"/>
  <c r="H4519" i="2"/>
  <c r="H4518" i="2"/>
  <c r="H4517" i="2"/>
  <c r="H4446" i="2"/>
  <c r="H4445" i="2"/>
  <c r="H4444" i="2"/>
  <c r="H4443" i="2"/>
  <c r="H4442" i="2"/>
  <c r="H4441" i="2"/>
  <c r="H4372" i="2"/>
  <c r="H4371" i="2"/>
  <c r="H4370" i="2"/>
  <c r="H4369" i="2"/>
  <c r="H4368" i="2"/>
  <c r="H4367" i="2"/>
  <c r="H4298" i="2"/>
  <c r="H4297" i="2"/>
  <c r="H4296" i="2"/>
  <c r="H4295" i="2"/>
  <c r="H4294" i="2"/>
  <c r="H4293" i="2"/>
  <c r="U4287" i="2"/>
  <c r="S4287" i="2"/>
  <c r="V4287" i="2" s="1"/>
  <c r="U4288" i="2"/>
  <c r="S4288" i="2"/>
  <c r="V4288" i="2" s="1"/>
  <c r="U4289" i="2"/>
  <c r="S4289" i="2"/>
  <c r="V4289" i="2" s="1"/>
  <c r="U4290" i="2"/>
  <c r="S4290" i="2"/>
  <c r="V4290" i="2" s="1"/>
  <c r="U4291" i="2"/>
  <c r="S4291" i="2"/>
  <c r="V4291" i="2" s="1"/>
  <c r="U4292" i="2"/>
  <c r="S4292" i="2"/>
  <c r="V4292" i="2" s="1"/>
  <c r="U4361" i="2"/>
  <c r="S4361" i="2"/>
  <c r="V4361" i="2" s="1"/>
  <c r="U4362" i="2"/>
  <c r="S4362" i="2"/>
  <c r="V4362" i="2" s="1"/>
  <c r="U4363" i="2"/>
  <c r="S4363" i="2"/>
  <c r="V4363" i="2" s="1"/>
  <c r="U4364" i="2"/>
  <c r="S4364" i="2"/>
  <c r="V4364" i="2" s="1"/>
  <c r="U4365" i="2"/>
  <c r="S4365" i="2"/>
  <c r="V4365" i="2" s="1"/>
  <c r="U4366" i="2"/>
  <c r="S4366" i="2"/>
  <c r="V4366" i="2" s="1"/>
  <c r="U4435" i="2"/>
  <c r="S4435" i="2"/>
  <c r="V4435" i="2" s="1"/>
  <c r="U4436" i="2"/>
  <c r="S4436" i="2"/>
  <c r="V4436" i="2" s="1"/>
  <c r="U4437" i="2"/>
  <c r="S4437" i="2"/>
  <c r="V4437" i="2" s="1"/>
  <c r="U4438" i="2"/>
  <c r="S4438" i="2"/>
  <c r="V4438" i="2" s="1"/>
  <c r="U4439" i="2"/>
  <c r="S4439" i="2"/>
  <c r="V4439" i="2" s="1"/>
  <c r="U4440" i="2"/>
  <c r="S4440" i="2"/>
  <c r="V4440" i="2" s="1"/>
  <c r="U4511" i="2"/>
  <c r="S4511" i="2"/>
  <c r="V4511" i="2" s="1"/>
  <c r="U4512" i="2"/>
  <c r="S4512" i="2"/>
  <c r="V4512" i="2" s="1"/>
  <c r="U4513" i="2"/>
  <c r="S4513" i="2"/>
  <c r="V4513" i="2" s="1"/>
  <c r="U4514" i="2"/>
  <c r="S4514" i="2"/>
  <c r="V4514" i="2" s="1"/>
  <c r="U4515" i="2"/>
  <c r="S4515" i="2"/>
  <c r="V4515" i="2" s="1"/>
  <c r="U4516" i="2"/>
  <c r="S4516" i="2"/>
  <c r="V4516" i="2" s="1"/>
  <c r="U4587" i="2"/>
  <c r="S4587" i="2"/>
  <c r="V4587" i="2" s="1"/>
  <c r="U4588" i="2"/>
  <c r="S4588" i="2"/>
  <c r="V4588" i="2" s="1"/>
  <c r="U4589" i="2"/>
  <c r="S4589" i="2"/>
  <c r="V4589" i="2" s="1"/>
  <c r="U4590" i="2"/>
  <c r="S4590" i="2"/>
  <c r="V4590" i="2" s="1"/>
  <c r="U4591" i="2"/>
  <c r="S4591" i="2"/>
  <c r="V4591" i="2" s="1"/>
  <c r="U4592" i="2"/>
  <c r="S4592" i="2"/>
  <c r="V4592" i="2" s="1"/>
  <c r="O4592" i="2"/>
  <c r="O4591" i="2"/>
  <c r="O4590" i="2"/>
  <c r="O4589" i="2"/>
  <c r="O4588" i="2"/>
  <c r="O4587" i="2"/>
  <c r="O4516" i="2"/>
  <c r="O4515" i="2"/>
  <c r="O4514" i="2"/>
  <c r="O4513" i="2"/>
  <c r="O4512" i="2"/>
  <c r="O4511" i="2"/>
  <c r="O4440" i="2"/>
  <c r="O4439" i="2"/>
  <c r="O4438" i="2"/>
  <c r="O4437" i="2"/>
  <c r="O4436" i="2"/>
  <c r="O4435" i="2"/>
  <c r="O4366" i="2"/>
  <c r="O4365" i="2"/>
  <c r="O4364" i="2"/>
  <c r="O4363" i="2"/>
  <c r="O4362" i="2"/>
  <c r="O4361" i="2"/>
  <c r="O4287" i="2"/>
  <c r="O4288" i="2"/>
  <c r="O4289" i="2"/>
  <c r="O4290" i="2"/>
  <c r="O4291" i="2"/>
  <c r="O4292" i="2"/>
  <c r="H4592" i="2"/>
  <c r="H4591" i="2"/>
  <c r="H4590" i="2"/>
  <c r="H4589" i="2"/>
  <c r="H4588" i="2"/>
  <c r="H4587" i="2"/>
  <c r="H4516" i="2"/>
  <c r="H4515" i="2"/>
  <c r="H4514" i="2"/>
  <c r="H4513" i="2"/>
  <c r="H4512" i="2"/>
  <c r="H4511" i="2"/>
  <c r="H4440" i="2"/>
  <c r="H4439" i="2"/>
  <c r="H4438" i="2"/>
  <c r="H4437" i="2"/>
  <c r="H4436" i="2"/>
  <c r="H4435" i="2"/>
  <c r="H4366" i="2"/>
  <c r="H4365" i="2"/>
  <c r="H4364" i="2"/>
  <c r="H4363" i="2"/>
  <c r="H4362" i="2"/>
  <c r="H4361" i="2"/>
  <c r="H4292" i="2"/>
  <c r="H4291" i="2"/>
  <c r="H4290" i="2"/>
  <c r="H4289" i="2"/>
  <c r="H4288" i="2"/>
  <c r="H4287" i="2"/>
  <c r="U4281" i="2"/>
  <c r="S4281" i="2"/>
  <c r="V4281" i="2" s="1"/>
  <c r="U4282" i="2"/>
  <c r="S4282" i="2"/>
  <c r="V4282" i="2" s="1"/>
  <c r="U4283" i="2"/>
  <c r="S4283" i="2"/>
  <c r="V4283" i="2" s="1"/>
  <c r="U4284" i="2"/>
  <c r="S4284" i="2"/>
  <c r="V4284" i="2" s="1"/>
  <c r="U4285" i="2"/>
  <c r="S4285" i="2"/>
  <c r="V4285" i="2" s="1"/>
  <c r="U4286" i="2"/>
  <c r="S4286" i="2"/>
  <c r="V4286" i="2" s="1"/>
  <c r="U4355" i="2"/>
  <c r="S4355" i="2"/>
  <c r="V4355" i="2" s="1"/>
  <c r="U4356" i="2"/>
  <c r="S4356" i="2"/>
  <c r="V4356" i="2" s="1"/>
  <c r="U4357" i="2"/>
  <c r="S4357" i="2"/>
  <c r="V4357" i="2" s="1"/>
  <c r="U4358" i="2"/>
  <c r="S4358" i="2"/>
  <c r="V4358" i="2" s="1"/>
  <c r="U4359" i="2"/>
  <c r="S4359" i="2"/>
  <c r="V4359" i="2" s="1"/>
  <c r="U4360" i="2"/>
  <c r="S4360" i="2"/>
  <c r="V4360" i="2" s="1"/>
  <c r="U4429" i="2"/>
  <c r="S4429" i="2"/>
  <c r="V4429" i="2" s="1"/>
  <c r="U4430" i="2"/>
  <c r="S4430" i="2"/>
  <c r="V4430" i="2" s="1"/>
  <c r="U4431" i="2"/>
  <c r="S4431" i="2"/>
  <c r="V4431" i="2" s="1"/>
  <c r="U4432" i="2"/>
  <c r="S4432" i="2"/>
  <c r="V4432" i="2" s="1"/>
  <c r="U4433" i="2"/>
  <c r="S4433" i="2"/>
  <c r="V4433" i="2" s="1"/>
  <c r="U4434" i="2"/>
  <c r="S4434" i="2"/>
  <c r="V4434" i="2" s="1"/>
  <c r="U4505" i="2"/>
  <c r="S4505" i="2"/>
  <c r="V4505" i="2" s="1"/>
  <c r="U4506" i="2"/>
  <c r="S4506" i="2"/>
  <c r="V4506" i="2" s="1"/>
  <c r="U4507" i="2"/>
  <c r="S4507" i="2"/>
  <c r="V4507" i="2" s="1"/>
  <c r="U4508" i="2"/>
  <c r="S4508" i="2"/>
  <c r="V4508" i="2" s="1"/>
  <c r="U4509" i="2"/>
  <c r="S4509" i="2"/>
  <c r="V4509" i="2" s="1"/>
  <c r="U4510" i="2"/>
  <c r="S4510" i="2"/>
  <c r="V4510" i="2" s="1"/>
  <c r="U4581" i="2"/>
  <c r="S4581" i="2"/>
  <c r="V4581" i="2" s="1"/>
  <c r="U4582" i="2"/>
  <c r="S4582" i="2"/>
  <c r="V4582" i="2" s="1"/>
  <c r="U4583" i="2"/>
  <c r="S4583" i="2"/>
  <c r="V4583" i="2" s="1"/>
  <c r="U4584" i="2"/>
  <c r="S4584" i="2"/>
  <c r="V4584" i="2" s="1"/>
  <c r="U4585" i="2"/>
  <c r="S4585" i="2"/>
  <c r="V4585" i="2" s="1"/>
  <c r="U4586" i="2"/>
  <c r="S4586" i="2"/>
  <c r="V4586" i="2" s="1"/>
  <c r="O4586" i="2"/>
  <c r="O4585" i="2"/>
  <c r="O4584" i="2"/>
  <c r="O4583" i="2"/>
  <c r="O4582" i="2"/>
  <c r="O4581" i="2"/>
  <c r="O4510" i="2"/>
  <c r="O4509" i="2"/>
  <c r="O4508" i="2"/>
  <c r="O4507" i="2"/>
  <c r="O4506" i="2"/>
  <c r="O4505" i="2"/>
  <c r="O4434" i="2"/>
  <c r="O4433" i="2"/>
  <c r="O4432" i="2"/>
  <c r="O4431" i="2"/>
  <c r="O4430" i="2"/>
  <c r="O4429" i="2"/>
  <c r="O4360" i="2"/>
  <c r="O4359" i="2"/>
  <c r="O4358" i="2"/>
  <c r="O4357" i="2"/>
  <c r="O4356" i="2"/>
  <c r="O4355" i="2"/>
  <c r="H4586" i="2"/>
  <c r="H4585" i="2"/>
  <c r="H4584" i="2"/>
  <c r="H4583" i="2"/>
  <c r="H4582" i="2"/>
  <c r="H4581" i="2"/>
  <c r="H4510" i="2"/>
  <c r="H4509" i="2"/>
  <c r="H4508" i="2"/>
  <c r="H4507" i="2"/>
  <c r="H4506" i="2"/>
  <c r="H4505" i="2"/>
  <c r="H4434" i="2"/>
  <c r="H4433" i="2"/>
  <c r="H4432" i="2"/>
  <c r="H4431" i="2"/>
  <c r="H4430" i="2"/>
  <c r="H4429" i="2"/>
  <c r="H4360" i="2"/>
  <c r="H4359" i="2"/>
  <c r="H4358" i="2"/>
  <c r="H4357" i="2"/>
  <c r="H4356" i="2"/>
  <c r="H4355" i="2"/>
  <c r="H4286" i="2"/>
  <c r="H4285" i="2"/>
  <c r="H4284" i="2"/>
  <c r="H4283" i="2"/>
  <c r="H4282" i="2"/>
  <c r="H4281" i="2"/>
  <c r="O4281" i="2"/>
  <c r="O4282" i="2"/>
  <c r="O4283" i="2"/>
  <c r="O4284" i="2"/>
  <c r="O4285" i="2"/>
  <c r="O4286" i="2"/>
  <c r="S4275" i="2"/>
  <c r="V4275" i="2" s="1"/>
  <c r="S4276" i="2"/>
  <c r="V4276" i="2" s="1"/>
  <c r="S4277" i="2"/>
  <c r="V4277" i="2" s="1"/>
  <c r="S4278" i="2"/>
  <c r="V4278" i="2" s="1"/>
  <c r="S4279" i="2"/>
  <c r="V4279" i="2" s="1"/>
  <c r="S4280" i="2"/>
  <c r="V4280" i="2" s="1"/>
  <c r="S4349" i="2"/>
  <c r="V4349" i="2" s="1"/>
  <c r="S4350" i="2"/>
  <c r="V4350" i="2" s="1"/>
  <c r="S4351" i="2"/>
  <c r="V4351" i="2" s="1"/>
  <c r="S4352" i="2"/>
  <c r="V4352" i="2" s="1"/>
  <c r="S4353" i="2"/>
  <c r="V4353" i="2" s="1"/>
  <c r="S4354" i="2"/>
  <c r="V4354" i="2" s="1"/>
  <c r="S4423" i="2"/>
  <c r="V4423" i="2" s="1"/>
  <c r="S4424" i="2"/>
  <c r="V4424" i="2" s="1"/>
  <c r="S4425" i="2"/>
  <c r="V4425" i="2" s="1"/>
  <c r="S4426" i="2"/>
  <c r="V4426" i="2" s="1"/>
  <c r="S4427" i="2"/>
  <c r="V4427" i="2" s="1"/>
  <c r="S4428" i="2"/>
  <c r="V4428" i="2" s="1"/>
  <c r="S4499" i="2"/>
  <c r="V4499" i="2" s="1"/>
  <c r="S4500" i="2"/>
  <c r="V4500" i="2" s="1"/>
  <c r="S4501" i="2"/>
  <c r="V4501" i="2" s="1"/>
  <c r="S4502" i="2"/>
  <c r="V4502" i="2" s="1"/>
  <c r="S4503" i="2"/>
  <c r="V4503" i="2" s="1"/>
  <c r="S4504" i="2"/>
  <c r="V4504" i="2" s="1"/>
  <c r="S4575" i="2"/>
  <c r="V4575" i="2" s="1"/>
  <c r="S4576" i="2"/>
  <c r="V4576" i="2" s="1"/>
  <c r="S4577" i="2"/>
  <c r="V4577" i="2" s="1"/>
  <c r="S4578" i="2"/>
  <c r="V4578" i="2" s="1"/>
  <c r="S4579" i="2"/>
  <c r="V4579" i="2" s="1"/>
  <c r="S4580" i="2"/>
  <c r="V4580" i="2" s="1"/>
  <c r="U4275" i="2"/>
  <c r="U4276" i="2"/>
  <c r="U4277" i="2"/>
  <c r="U4278" i="2"/>
  <c r="U4279" i="2"/>
  <c r="U4280" i="2"/>
  <c r="U4349" i="2"/>
  <c r="U4350" i="2"/>
  <c r="U4351" i="2"/>
  <c r="U4352" i="2"/>
  <c r="U4353" i="2"/>
  <c r="U4354" i="2"/>
  <c r="U4423" i="2"/>
  <c r="U4424" i="2"/>
  <c r="U4425" i="2"/>
  <c r="U4426" i="2"/>
  <c r="U4427" i="2"/>
  <c r="U4428" i="2"/>
  <c r="U4499" i="2"/>
  <c r="U4500" i="2"/>
  <c r="U4501" i="2"/>
  <c r="U4502" i="2"/>
  <c r="U4503" i="2"/>
  <c r="U4504" i="2"/>
  <c r="U4575" i="2"/>
  <c r="U4576" i="2"/>
  <c r="U4577" i="2"/>
  <c r="U4578" i="2"/>
  <c r="U4579" i="2"/>
  <c r="U4580" i="2"/>
  <c r="O4580" i="2"/>
  <c r="O4579" i="2"/>
  <c r="O4578" i="2"/>
  <c r="O4577" i="2"/>
  <c r="O4576" i="2"/>
  <c r="O4575" i="2"/>
  <c r="O4504" i="2"/>
  <c r="O4503" i="2"/>
  <c r="O4502" i="2"/>
  <c r="O4501" i="2"/>
  <c r="O4500" i="2"/>
  <c r="O4499" i="2"/>
  <c r="O4428" i="2"/>
  <c r="O4427" i="2"/>
  <c r="O4426" i="2"/>
  <c r="O4425" i="2"/>
  <c r="O4424" i="2"/>
  <c r="O4423" i="2"/>
  <c r="O4354" i="2"/>
  <c r="O4353" i="2"/>
  <c r="O4352" i="2"/>
  <c r="O4351" i="2"/>
  <c r="O4350" i="2"/>
  <c r="O4349" i="2"/>
  <c r="O4275" i="2"/>
  <c r="O4276" i="2"/>
  <c r="O4277" i="2"/>
  <c r="O4278" i="2"/>
  <c r="O4279" i="2"/>
  <c r="O4280" i="2"/>
  <c r="H4580" i="2"/>
  <c r="H4579" i="2"/>
  <c r="H4578" i="2"/>
  <c r="H4577" i="2"/>
  <c r="H4576" i="2"/>
  <c r="H4575" i="2"/>
  <c r="H4504" i="2"/>
  <c r="H4503" i="2"/>
  <c r="H4502" i="2"/>
  <c r="H4501" i="2"/>
  <c r="H4500" i="2"/>
  <c r="H4499" i="2"/>
  <c r="H4428" i="2"/>
  <c r="H4427" i="2"/>
  <c r="H4426" i="2"/>
  <c r="H4425" i="2"/>
  <c r="H4424" i="2"/>
  <c r="H4423" i="2"/>
  <c r="H4354" i="2"/>
  <c r="H4353" i="2"/>
  <c r="H4352" i="2"/>
  <c r="H4351" i="2"/>
  <c r="H4350" i="2"/>
  <c r="H4349" i="2"/>
  <c r="H4280" i="2"/>
  <c r="H4279" i="2"/>
  <c r="H4278" i="2"/>
  <c r="H4277" i="2"/>
  <c r="H4276" i="2"/>
  <c r="H4275" i="2"/>
  <c r="S4269" i="2"/>
  <c r="V4269" i="2" s="1"/>
  <c r="S4270" i="2"/>
  <c r="V4270" i="2" s="1"/>
  <c r="S4271" i="2"/>
  <c r="V4271" i="2" s="1"/>
  <c r="S4272" i="2"/>
  <c r="V4272" i="2" s="1"/>
  <c r="S4273" i="2"/>
  <c r="V4273" i="2" s="1"/>
  <c r="S4274" i="2"/>
  <c r="V4274" i="2" s="1"/>
  <c r="S4343" i="2"/>
  <c r="V4343" i="2" s="1"/>
  <c r="S4344" i="2"/>
  <c r="V4344" i="2" s="1"/>
  <c r="S4345" i="2"/>
  <c r="V4345" i="2" s="1"/>
  <c r="S4346" i="2"/>
  <c r="V4346" i="2" s="1"/>
  <c r="S4347" i="2"/>
  <c r="V4347" i="2" s="1"/>
  <c r="S4348" i="2"/>
  <c r="V4348" i="2" s="1"/>
  <c r="S4417" i="2"/>
  <c r="V4417" i="2" s="1"/>
  <c r="S4418" i="2"/>
  <c r="V4418" i="2" s="1"/>
  <c r="S4419" i="2"/>
  <c r="V4419" i="2" s="1"/>
  <c r="S4420" i="2"/>
  <c r="V4420" i="2" s="1"/>
  <c r="S4421" i="2"/>
  <c r="V4421" i="2" s="1"/>
  <c r="S4422" i="2"/>
  <c r="V4422" i="2" s="1"/>
  <c r="S4493" i="2"/>
  <c r="V4493" i="2" s="1"/>
  <c r="S4494" i="2"/>
  <c r="V4494" i="2" s="1"/>
  <c r="S4495" i="2"/>
  <c r="V4495" i="2" s="1"/>
  <c r="S4496" i="2"/>
  <c r="V4496" i="2" s="1"/>
  <c r="S4497" i="2"/>
  <c r="V4497" i="2" s="1"/>
  <c r="S4498" i="2"/>
  <c r="V4498" i="2" s="1"/>
  <c r="S4569" i="2"/>
  <c r="V4569" i="2" s="1"/>
  <c r="S4570" i="2"/>
  <c r="V4570" i="2" s="1"/>
  <c r="S4571" i="2"/>
  <c r="V4571" i="2" s="1"/>
  <c r="S4572" i="2"/>
  <c r="V4572" i="2" s="1"/>
  <c r="S4573" i="2"/>
  <c r="V4573" i="2" s="1"/>
  <c r="S4574" i="2"/>
  <c r="V4574" i="2" s="1"/>
  <c r="U4269" i="2"/>
  <c r="U4270" i="2"/>
  <c r="U4271" i="2"/>
  <c r="U4272" i="2"/>
  <c r="U4273" i="2"/>
  <c r="U4274" i="2"/>
  <c r="U4343" i="2"/>
  <c r="U4344" i="2"/>
  <c r="U4345" i="2"/>
  <c r="U4346" i="2"/>
  <c r="U4347" i="2"/>
  <c r="U4348" i="2"/>
  <c r="U4417" i="2"/>
  <c r="U4418" i="2"/>
  <c r="U4419" i="2"/>
  <c r="U4420" i="2"/>
  <c r="U4421" i="2"/>
  <c r="U4422" i="2"/>
  <c r="U4493" i="2"/>
  <c r="U4494" i="2"/>
  <c r="U4495" i="2"/>
  <c r="U4496" i="2"/>
  <c r="U4497" i="2"/>
  <c r="U4498" i="2"/>
  <c r="U4569" i="2"/>
  <c r="U4570" i="2"/>
  <c r="U4571" i="2"/>
  <c r="U4572" i="2"/>
  <c r="U4573" i="2"/>
  <c r="U4574" i="2"/>
  <c r="O4574" i="2"/>
  <c r="O4573" i="2"/>
  <c r="O4572" i="2"/>
  <c r="O4571" i="2"/>
  <c r="O4570" i="2"/>
  <c r="O4569" i="2"/>
  <c r="O4498" i="2"/>
  <c r="O4497" i="2"/>
  <c r="O4496" i="2"/>
  <c r="O4495" i="2"/>
  <c r="O4494" i="2"/>
  <c r="O4493" i="2"/>
  <c r="O4422" i="2"/>
  <c r="O4421" i="2"/>
  <c r="O4420" i="2"/>
  <c r="O4419" i="2"/>
  <c r="O4418" i="2"/>
  <c r="O4417" i="2"/>
  <c r="O4348" i="2"/>
  <c r="O4347" i="2"/>
  <c r="O4346" i="2"/>
  <c r="O4345" i="2"/>
  <c r="O4344" i="2"/>
  <c r="O4343" i="2"/>
  <c r="H4574" i="2"/>
  <c r="H4573" i="2"/>
  <c r="H4572" i="2"/>
  <c r="H4571" i="2"/>
  <c r="H4570" i="2"/>
  <c r="H4569" i="2"/>
  <c r="H4498" i="2"/>
  <c r="H4497" i="2"/>
  <c r="H4496" i="2"/>
  <c r="H4495" i="2"/>
  <c r="H4494" i="2"/>
  <c r="H4493" i="2"/>
  <c r="H4422" i="2"/>
  <c r="H4421" i="2"/>
  <c r="H4420" i="2"/>
  <c r="H4419" i="2"/>
  <c r="H4418" i="2"/>
  <c r="H4417" i="2"/>
  <c r="H4348" i="2"/>
  <c r="H4347" i="2"/>
  <c r="H4346" i="2"/>
  <c r="H4345" i="2"/>
  <c r="H4344" i="2"/>
  <c r="H4343" i="2"/>
  <c r="H4274" i="2"/>
  <c r="H4273" i="2"/>
  <c r="H4272" i="2"/>
  <c r="H4271" i="2"/>
  <c r="H4270" i="2"/>
  <c r="H4269" i="2"/>
  <c r="O4269" i="2"/>
  <c r="O4270" i="2"/>
  <c r="O4271" i="2"/>
  <c r="O4272" i="2"/>
  <c r="O4273" i="2"/>
  <c r="O4274" i="2"/>
  <c r="U4263" i="2"/>
  <c r="S4263" i="2"/>
  <c r="V4263" i="2" s="1"/>
  <c r="U4264" i="2"/>
  <c r="S4264" i="2"/>
  <c r="V4264" i="2" s="1"/>
  <c r="U4265" i="2"/>
  <c r="S4265" i="2"/>
  <c r="V4265" i="2" s="1"/>
  <c r="U4266" i="2"/>
  <c r="S4266" i="2"/>
  <c r="V4266" i="2" s="1"/>
  <c r="U4267" i="2"/>
  <c r="S4267" i="2"/>
  <c r="V4267" i="2" s="1"/>
  <c r="U4268" i="2"/>
  <c r="S4268" i="2"/>
  <c r="V4268" i="2" s="1"/>
  <c r="U4337" i="2"/>
  <c r="S4337" i="2"/>
  <c r="V4337" i="2" s="1"/>
  <c r="U4338" i="2"/>
  <c r="S4338" i="2"/>
  <c r="V4338" i="2" s="1"/>
  <c r="U4339" i="2"/>
  <c r="S4339" i="2"/>
  <c r="V4339" i="2" s="1"/>
  <c r="U4340" i="2"/>
  <c r="S4340" i="2"/>
  <c r="V4340" i="2" s="1"/>
  <c r="U4341" i="2"/>
  <c r="S4341" i="2"/>
  <c r="V4341" i="2" s="1"/>
  <c r="U4342" i="2"/>
  <c r="S4342" i="2"/>
  <c r="V4342" i="2" s="1"/>
  <c r="U4411" i="2"/>
  <c r="S4411" i="2"/>
  <c r="V4411" i="2" s="1"/>
  <c r="U4412" i="2"/>
  <c r="S4412" i="2"/>
  <c r="V4412" i="2" s="1"/>
  <c r="U4413" i="2"/>
  <c r="S4413" i="2"/>
  <c r="V4413" i="2" s="1"/>
  <c r="U4414" i="2"/>
  <c r="S4414" i="2"/>
  <c r="V4414" i="2" s="1"/>
  <c r="U4415" i="2"/>
  <c r="S4415" i="2"/>
  <c r="V4415" i="2" s="1"/>
  <c r="U4416" i="2"/>
  <c r="S4416" i="2"/>
  <c r="V4416" i="2" s="1"/>
  <c r="U4487" i="2"/>
  <c r="S4487" i="2"/>
  <c r="V4487" i="2" s="1"/>
  <c r="U4488" i="2"/>
  <c r="S4488" i="2"/>
  <c r="V4488" i="2" s="1"/>
  <c r="U4489" i="2"/>
  <c r="S4489" i="2"/>
  <c r="V4489" i="2" s="1"/>
  <c r="U4490" i="2"/>
  <c r="S4490" i="2"/>
  <c r="V4490" i="2" s="1"/>
  <c r="U4491" i="2"/>
  <c r="S4491" i="2"/>
  <c r="V4491" i="2" s="1"/>
  <c r="U4492" i="2"/>
  <c r="S4492" i="2"/>
  <c r="V4492" i="2" s="1"/>
  <c r="U4563" i="2"/>
  <c r="S4563" i="2"/>
  <c r="V4563" i="2" s="1"/>
  <c r="U4564" i="2"/>
  <c r="S4564" i="2"/>
  <c r="V4564" i="2" s="1"/>
  <c r="U4565" i="2"/>
  <c r="S4565" i="2"/>
  <c r="V4565" i="2" s="1"/>
  <c r="U4566" i="2"/>
  <c r="S4566" i="2"/>
  <c r="V4566" i="2" s="1"/>
  <c r="U4567" i="2"/>
  <c r="S4567" i="2"/>
  <c r="V4567" i="2" s="1"/>
  <c r="U4568" i="2"/>
  <c r="S4568" i="2"/>
  <c r="V4568" i="2" s="1"/>
  <c r="O4337" i="2"/>
  <c r="O4338" i="2"/>
  <c r="O4339" i="2"/>
  <c r="O4340" i="2"/>
  <c r="O4341" i="2"/>
  <c r="O4342" i="2"/>
  <c r="O4411" i="2"/>
  <c r="O4412" i="2"/>
  <c r="O4413" i="2"/>
  <c r="O4414" i="2"/>
  <c r="O4415" i="2"/>
  <c r="O4416" i="2"/>
  <c r="O4487" i="2"/>
  <c r="O4488" i="2"/>
  <c r="O4489" i="2"/>
  <c r="O4490" i="2"/>
  <c r="O4491" i="2"/>
  <c r="O4492" i="2"/>
  <c r="O4563" i="2"/>
  <c r="O4564" i="2"/>
  <c r="O4565" i="2"/>
  <c r="O4566" i="2"/>
  <c r="O4567" i="2"/>
  <c r="O4568" i="2"/>
  <c r="O4263" i="2"/>
  <c r="O4264" i="2"/>
  <c r="O4265" i="2"/>
  <c r="O4266" i="2"/>
  <c r="O4267" i="2"/>
  <c r="O4268" i="2"/>
  <c r="S4257" i="2"/>
  <c r="V4257" i="2" s="1"/>
  <c r="S4258" i="2"/>
  <c r="V4258" i="2" s="1"/>
  <c r="S4259" i="2"/>
  <c r="V4259" i="2" s="1"/>
  <c r="S4260" i="2"/>
  <c r="V4260" i="2" s="1"/>
  <c r="S4261" i="2"/>
  <c r="V4261" i="2" s="1"/>
  <c r="S4262" i="2"/>
  <c r="V4262" i="2" s="1"/>
  <c r="S4331" i="2"/>
  <c r="V4331" i="2" s="1"/>
  <c r="S4332" i="2"/>
  <c r="V4332" i="2" s="1"/>
  <c r="S4333" i="2"/>
  <c r="V4333" i="2" s="1"/>
  <c r="S4334" i="2"/>
  <c r="V4334" i="2" s="1"/>
  <c r="S4335" i="2"/>
  <c r="V4335" i="2" s="1"/>
  <c r="S4336" i="2"/>
  <c r="V4336" i="2" s="1"/>
  <c r="S4405" i="2"/>
  <c r="V4405" i="2" s="1"/>
  <c r="S4406" i="2"/>
  <c r="V4406" i="2" s="1"/>
  <c r="S4407" i="2"/>
  <c r="V4407" i="2" s="1"/>
  <c r="S4408" i="2"/>
  <c r="V4408" i="2" s="1"/>
  <c r="S4409" i="2"/>
  <c r="V4409" i="2" s="1"/>
  <c r="S4410" i="2"/>
  <c r="V4410" i="2" s="1"/>
  <c r="S4481" i="2"/>
  <c r="V4481" i="2" s="1"/>
  <c r="S4482" i="2"/>
  <c r="V4482" i="2" s="1"/>
  <c r="S4483" i="2"/>
  <c r="V4483" i="2" s="1"/>
  <c r="S4484" i="2"/>
  <c r="V4484" i="2" s="1"/>
  <c r="S4485" i="2"/>
  <c r="V4485" i="2" s="1"/>
  <c r="S4486" i="2"/>
  <c r="V4486" i="2" s="1"/>
  <c r="S4557" i="2"/>
  <c r="V4557" i="2" s="1"/>
  <c r="S4558" i="2"/>
  <c r="V4558" i="2" s="1"/>
  <c r="S4559" i="2"/>
  <c r="V4559" i="2" s="1"/>
  <c r="S4560" i="2"/>
  <c r="V4560" i="2" s="1"/>
  <c r="S4561" i="2"/>
  <c r="V4561" i="2" s="1"/>
  <c r="S4562" i="2"/>
  <c r="V4562" i="2" s="1"/>
  <c r="H4568" i="2"/>
  <c r="H4567" i="2"/>
  <c r="H4566" i="2"/>
  <c r="H4565" i="2"/>
  <c r="H4564" i="2"/>
  <c r="H4563" i="2"/>
  <c r="H4492" i="2"/>
  <c r="H4491" i="2"/>
  <c r="H4490" i="2"/>
  <c r="H4489" i="2"/>
  <c r="H4488" i="2"/>
  <c r="H4487" i="2"/>
  <c r="H4416" i="2"/>
  <c r="H4415" i="2"/>
  <c r="H4414" i="2"/>
  <c r="H4413" i="2"/>
  <c r="H4412" i="2"/>
  <c r="H4411" i="2"/>
  <c r="H4342" i="2"/>
  <c r="H4341" i="2"/>
  <c r="H4340" i="2"/>
  <c r="H4339" i="2"/>
  <c r="H4338" i="2"/>
  <c r="H4337" i="2"/>
  <c r="H4268" i="2"/>
  <c r="H4267" i="2"/>
  <c r="H4266" i="2"/>
  <c r="H4265" i="2"/>
  <c r="H4264" i="2"/>
  <c r="H4263" i="2"/>
  <c r="U4257" i="2"/>
  <c r="U4258" i="2"/>
  <c r="U4259" i="2"/>
  <c r="U4260" i="2"/>
  <c r="U4261" i="2"/>
  <c r="U4262" i="2"/>
  <c r="U4331" i="2"/>
  <c r="U4332" i="2"/>
  <c r="U4333" i="2"/>
  <c r="U4334" i="2"/>
  <c r="U4335" i="2"/>
  <c r="U4336" i="2"/>
  <c r="U4405" i="2"/>
  <c r="U4406" i="2"/>
  <c r="U4407" i="2"/>
  <c r="U4408" i="2"/>
  <c r="U4409" i="2"/>
  <c r="U4410" i="2"/>
  <c r="U4481" i="2"/>
  <c r="U4482" i="2"/>
  <c r="U4483" i="2"/>
  <c r="U4484" i="2"/>
  <c r="U4485" i="2"/>
  <c r="U4486" i="2"/>
  <c r="U4557" i="2"/>
  <c r="U4558" i="2"/>
  <c r="U4559" i="2"/>
  <c r="U4560" i="2"/>
  <c r="U4561" i="2"/>
  <c r="U4562" i="2"/>
  <c r="O4562" i="2"/>
  <c r="O4561" i="2"/>
  <c r="O4560" i="2"/>
  <c r="O4559" i="2"/>
  <c r="O4558" i="2"/>
  <c r="O4557" i="2"/>
  <c r="O4486" i="2"/>
  <c r="O4485" i="2"/>
  <c r="O4484" i="2"/>
  <c r="O4483" i="2"/>
  <c r="O4482" i="2"/>
  <c r="O4481" i="2"/>
  <c r="O4410" i="2"/>
  <c r="O4409" i="2"/>
  <c r="O4408" i="2"/>
  <c r="O4407" i="2"/>
  <c r="O4406" i="2"/>
  <c r="O4405" i="2"/>
  <c r="O4336" i="2"/>
  <c r="O4335" i="2"/>
  <c r="O4334" i="2"/>
  <c r="O4333" i="2"/>
  <c r="O4332" i="2"/>
  <c r="O4331" i="2"/>
  <c r="H4562" i="2"/>
  <c r="H4561" i="2"/>
  <c r="H4560" i="2"/>
  <c r="H4559" i="2"/>
  <c r="H4558" i="2"/>
  <c r="H4557" i="2"/>
  <c r="H4486" i="2"/>
  <c r="H4485" i="2"/>
  <c r="H4484" i="2"/>
  <c r="H4483" i="2"/>
  <c r="H4482" i="2"/>
  <c r="H4481" i="2"/>
  <c r="H4410" i="2"/>
  <c r="H4409" i="2"/>
  <c r="H4408" i="2"/>
  <c r="H4407" i="2"/>
  <c r="H4406" i="2"/>
  <c r="H4405" i="2"/>
  <c r="H4336" i="2"/>
  <c r="H4335" i="2"/>
  <c r="H4334" i="2"/>
  <c r="H4333" i="2"/>
  <c r="H4332" i="2"/>
  <c r="H4331" i="2"/>
  <c r="H4262" i="2"/>
  <c r="H4261" i="2"/>
  <c r="H4260" i="2"/>
  <c r="H4259" i="2"/>
  <c r="H4258" i="2"/>
  <c r="H4257" i="2"/>
  <c r="O4257" i="2"/>
  <c r="O4258" i="2"/>
  <c r="O4259" i="2"/>
  <c r="O4260" i="2"/>
  <c r="O4261" i="2"/>
  <c r="O4262" i="2"/>
  <c r="U4251" i="2"/>
  <c r="S4251" i="2"/>
  <c r="V4251" i="2" s="1"/>
  <c r="U4252" i="2"/>
  <c r="S4252" i="2"/>
  <c r="V4252" i="2" s="1"/>
  <c r="U4253" i="2"/>
  <c r="S4253" i="2"/>
  <c r="V4253" i="2" s="1"/>
  <c r="U4254" i="2"/>
  <c r="S4254" i="2"/>
  <c r="V4254" i="2" s="1"/>
  <c r="U4255" i="2"/>
  <c r="S4255" i="2"/>
  <c r="V4255" i="2" s="1"/>
  <c r="U4256" i="2"/>
  <c r="S4256" i="2"/>
  <c r="V4256" i="2" s="1"/>
  <c r="U4325" i="2"/>
  <c r="S4325" i="2"/>
  <c r="V4325" i="2" s="1"/>
  <c r="U4326" i="2"/>
  <c r="S4326" i="2"/>
  <c r="V4326" i="2" s="1"/>
  <c r="U4327" i="2"/>
  <c r="S4327" i="2"/>
  <c r="V4327" i="2" s="1"/>
  <c r="U4328" i="2"/>
  <c r="S4328" i="2"/>
  <c r="V4328" i="2" s="1"/>
  <c r="U4329" i="2"/>
  <c r="S4329" i="2"/>
  <c r="V4329" i="2" s="1"/>
  <c r="U4330" i="2"/>
  <c r="S4330" i="2"/>
  <c r="V4330" i="2" s="1"/>
  <c r="U4399" i="2"/>
  <c r="S4399" i="2"/>
  <c r="V4399" i="2" s="1"/>
  <c r="U4400" i="2"/>
  <c r="S4400" i="2"/>
  <c r="V4400" i="2" s="1"/>
  <c r="U4401" i="2"/>
  <c r="S4401" i="2"/>
  <c r="V4401" i="2" s="1"/>
  <c r="U4402" i="2"/>
  <c r="S4402" i="2"/>
  <c r="V4402" i="2" s="1"/>
  <c r="U4403" i="2"/>
  <c r="S4403" i="2"/>
  <c r="V4403" i="2" s="1"/>
  <c r="U4404" i="2"/>
  <c r="S4404" i="2"/>
  <c r="V4404" i="2" s="1"/>
  <c r="U4475" i="2"/>
  <c r="S4475" i="2"/>
  <c r="V4475" i="2" s="1"/>
  <c r="U4476" i="2"/>
  <c r="S4476" i="2"/>
  <c r="V4476" i="2" s="1"/>
  <c r="U4477" i="2"/>
  <c r="S4477" i="2"/>
  <c r="V4477" i="2" s="1"/>
  <c r="U4478" i="2"/>
  <c r="S4478" i="2"/>
  <c r="V4478" i="2" s="1"/>
  <c r="U4479" i="2"/>
  <c r="S4479" i="2"/>
  <c r="V4479" i="2" s="1"/>
  <c r="U4480" i="2"/>
  <c r="S4480" i="2"/>
  <c r="V4480" i="2" s="1"/>
  <c r="U4551" i="2"/>
  <c r="S4551" i="2"/>
  <c r="V4551" i="2" s="1"/>
  <c r="U4552" i="2"/>
  <c r="S4552" i="2"/>
  <c r="V4552" i="2" s="1"/>
  <c r="U4553" i="2"/>
  <c r="S4553" i="2"/>
  <c r="V4553" i="2" s="1"/>
  <c r="U4554" i="2"/>
  <c r="S4554" i="2"/>
  <c r="V4554" i="2" s="1"/>
  <c r="U4555" i="2"/>
  <c r="S4555" i="2"/>
  <c r="V4555" i="2" s="1"/>
  <c r="U4556" i="2"/>
  <c r="S4556" i="2"/>
  <c r="V4556" i="2" s="1"/>
  <c r="O4556" i="2"/>
  <c r="O4555" i="2"/>
  <c r="O4554" i="2"/>
  <c r="O4553" i="2"/>
  <c r="O4552" i="2"/>
  <c r="O4551" i="2"/>
  <c r="O4480" i="2"/>
  <c r="O4479" i="2"/>
  <c r="O4478" i="2"/>
  <c r="O4477" i="2"/>
  <c r="O4476" i="2"/>
  <c r="O4475" i="2"/>
  <c r="O4404" i="2"/>
  <c r="O4403" i="2"/>
  <c r="O4402" i="2"/>
  <c r="O4401" i="2"/>
  <c r="O4400" i="2"/>
  <c r="O4399" i="2"/>
  <c r="O4330" i="2"/>
  <c r="O4329" i="2"/>
  <c r="O4328" i="2"/>
  <c r="O4327" i="2"/>
  <c r="O4326" i="2"/>
  <c r="O4325" i="2"/>
  <c r="H4556" i="2"/>
  <c r="H4555" i="2"/>
  <c r="H4554" i="2"/>
  <c r="H4553" i="2"/>
  <c r="H4552" i="2"/>
  <c r="H4551" i="2"/>
  <c r="H4480" i="2"/>
  <c r="H4479" i="2"/>
  <c r="H4478" i="2"/>
  <c r="H4477" i="2"/>
  <c r="H4476" i="2"/>
  <c r="H4475" i="2"/>
  <c r="H4404" i="2"/>
  <c r="H4403" i="2"/>
  <c r="H4402" i="2"/>
  <c r="H4401" i="2"/>
  <c r="H4400" i="2"/>
  <c r="H4399" i="2"/>
  <c r="H4330" i="2"/>
  <c r="H4329" i="2"/>
  <c r="H4328" i="2"/>
  <c r="H4327" i="2"/>
  <c r="H4326" i="2"/>
  <c r="H4325" i="2"/>
  <c r="H4256" i="2"/>
  <c r="H4255" i="2"/>
  <c r="H4254" i="2"/>
  <c r="H4253" i="2"/>
  <c r="H4252" i="2"/>
  <c r="H4251" i="2"/>
  <c r="O4251" i="2"/>
  <c r="O4252" i="2"/>
  <c r="O4253" i="2"/>
  <c r="O4254" i="2"/>
  <c r="O4255" i="2"/>
  <c r="O4256" i="2"/>
  <c r="U4248" i="2"/>
  <c r="S4248" i="2"/>
  <c r="V4248" i="2" s="1"/>
  <c r="U4249" i="2"/>
  <c r="S4249" i="2"/>
  <c r="V4249" i="2" s="1"/>
  <c r="U4250" i="2"/>
  <c r="S4250" i="2"/>
  <c r="V4250" i="2" s="1"/>
  <c r="U4323" i="2"/>
  <c r="S4323" i="2"/>
  <c r="V4323" i="2" s="1"/>
  <c r="U4324" i="2"/>
  <c r="S4324" i="2"/>
  <c r="V4324" i="2" s="1"/>
  <c r="U4397" i="2"/>
  <c r="S4397" i="2"/>
  <c r="V4397" i="2" s="1"/>
  <c r="U4398" i="2"/>
  <c r="S4398" i="2"/>
  <c r="V4398" i="2" s="1"/>
  <c r="U4471" i="2"/>
  <c r="S4471" i="2"/>
  <c r="V4471" i="2" s="1"/>
  <c r="U4472" i="2"/>
  <c r="S4472" i="2"/>
  <c r="V4472" i="2" s="1"/>
  <c r="U4473" i="2"/>
  <c r="S4473" i="2"/>
  <c r="V4473" i="2" s="1"/>
  <c r="U4474" i="2"/>
  <c r="S4474" i="2"/>
  <c r="V4474" i="2" s="1"/>
  <c r="U4547" i="2"/>
  <c r="S4547" i="2"/>
  <c r="V4547" i="2" s="1"/>
  <c r="U4548" i="2"/>
  <c r="S4548" i="2"/>
  <c r="V4548" i="2" s="1"/>
  <c r="U4549" i="2"/>
  <c r="S4549" i="2"/>
  <c r="V4549" i="2" s="1"/>
  <c r="U4550" i="2"/>
  <c r="S4550" i="2"/>
  <c r="V4550" i="2" s="1"/>
  <c r="O4248" i="2"/>
  <c r="O4249" i="2"/>
  <c r="O4250" i="2"/>
  <c r="O4323" i="2"/>
  <c r="O4324" i="2"/>
  <c r="O4397" i="2"/>
  <c r="O4398" i="2"/>
  <c r="O4471" i="2"/>
  <c r="O4472" i="2"/>
  <c r="O4473" i="2"/>
  <c r="O4474" i="2"/>
  <c r="O4547" i="2"/>
  <c r="O4548" i="2"/>
  <c r="O4549" i="2"/>
  <c r="O4550" i="2"/>
  <c r="U4242" i="2"/>
  <c r="S4242" i="2"/>
  <c r="V4242" i="2" s="1"/>
  <c r="U4243" i="2"/>
  <c r="S4243" i="2"/>
  <c r="V4243" i="2" s="1"/>
  <c r="U4244" i="2"/>
  <c r="S4244" i="2"/>
  <c r="V4244" i="2" s="1"/>
  <c r="U4245" i="2"/>
  <c r="S4245" i="2"/>
  <c r="V4245" i="2" s="1"/>
  <c r="U4246" i="2"/>
  <c r="S4246" i="2"/>
  <c r="V4246" i="2" s="1"/>
  <c r="U4247" i="2"/>
  <c r="S4247" i="2"/>
  <c r="V4247" i="2" s="1"/>
  <c r="U4317" i="2"/>
  <c r="S4317" i="2"/>
  <c r="V4317" i="2" s="1"/>
  <c r="U4318" i="2"/>
  <c r="S4318" i="2"/>
  <c r="V4318" i="2" s="1"/>
  <c r="U4319" i="2"/>
  <c r="S4319" i="2"/>
  <c r="V4319" i="2" s="1"/>
  <c r="U4320" i="2"/>
  <c r="S4320" i="2"/>
  <c r="V4320" i="2" s="1"/>
  <c r="U4321" i="2"/>
  <c r="S4321" i="2"/>
  <c r="V4321" i="2" s="1"/>
  <c r="U4322" i="2"/>
  <c r="S4322" i="2"/>
  <c r="V4322" i="2" s="1"/>
  <c r="U4391" i="2"/>
  <c r="S4391" i="2"/>
  <c r="V4391" i="2" s="1"/>
  <c r="U4392" i="2"/>
  <c r="S4392" i="2"/>
  <c r="V4392" i="2" s="1"/>
  <c r="U4393" i="2"/>
  <c r="S4393" i="2"/>
  <c r="V4393" i="2" s="1"/>
  <c r="U4394" i="2"/>
  <c r="S4394" i="2"/>
  <c r="V4394" i="2" s="1"/>
  <c r="U4395" i="2"/>
  <c r="S4395" i="2"/>
  <c r="V4395" i="2" s="1"/>
  <c r="U4396" i="2"/>
  <c r="S4396" i="2"/>
  <c r="V4396" i="2" s="1"/>
  <c r="U4465" i="2"/>
  <c r="S4465" i="2"/>
  <c r="V4465" i="2" s="1"/>
  <c r="U4466" i="2"/>
  <c r="S4466" i="2"/>
  <c r="V4466" i="2" s="1"/>
  <c r="U4467" i="2"/>
  <c r="S4467" i="2"/>
  <c r="V4467" i="2" s="1"/>
  <c r="U4468" i="2"/>
  <c r="S4468" i="2"/>
  <c r="V4468" i="2" s="1"/>
  <c r="U4469" i="2"/>
  <c r="S4469" i="2"/>
  <c r="V4469" i="2" s="1"/>
  <c r="U4470" i="2"/>
  <c r="S4470" i="2"/>
  <c r="V4470" i="2" s="1"/>
  <c r="U4541" i="2"/>
  <c r="S4541" i="2"/>
  <c r="V4541" i="2" s="1"/>
  <c r="U4542" i="2"/>
  <c r="S4542" i="2"/>
  <c r="V4542" i="2" s="1"/>
  <c r="U4543" i="2"/>
  <c r="S4543" i="2"/>
  <c r="V4543" i="2" s="1"/>
  <c r="U4544" i="2"/>
  <c r="S4544" i="2"/>
  <c r="V4544" i="2" s="1"/>
  <c r="U4545" i="2"/>
  <c r="S4545" i="2"/>
  <c r="V4545" i="2" s="1"/>
  <c r="U4546" i="2"/>
  <c r="S4546" i="2"/>
  <c r="V4546" i="2" s="1"/>
  <c r="O4546" i="2"/>
  <c r="O4545" i="2"/>
  <c r="O4544" i="2"/>
  <c r="O4543" i="2"/>
  <c r="O4542" i="2"/>
  <c r="O4541" i="2"/>
  <c r="O4470" i="2"/>
  <c r="O4469" i="2"/>
  <c r="O4468" i="2"/>
  <c r="O4467" i="2"/>
  <c r="O4466" i="2"/>
  <c r="O4465" i="2"/>
  <c r="O4396" i="2"/>
  <c r="O4395" i="2"/>
  <c r="O4394" i="2"/>
  <c r="O4393" i="2"/>
  <c r="O4392" i="2"/>
  <c r="O4391" i="2"/>
  <c r="O4322" i="2"/>
  <c r="O4321" i="2"/>
  <c r="O4320" i="2"/>
  <c r="O4319" i="2"/>
  <c r="O4318" i="2"/>
  <c r="O4317" i="2"/>
  <c r="O4242" i="2"/>
  <c r="O4243" i="2"/>
  <c r="O4244" i="2"/>
  <c r="O4245" i="2"/>
  <c r="O4246" i="2"/>
  <c r="O4247" i="2"/>
  <c r="H4546" i="2"/>
  <c r="H4545" i="2"/>
  <c r="H4544" i="2"/>
  <c r="H4543" i="2"/>
  <c r="H4542" i="2"/>
  <c r="H4541" i="2"/>
  <c r="H4470" i="2"/>
  <c r="H4469" i="2"/>
  <c r="H4468" i="2"/>
  <c r="H4467" i="2"/>
  <c r="H4466" i="2"/>
  <c r="H4465" i="2"/>
  <c r="H4396" i="2"/>
  <c r="H4395" i="2"/>
  <c r="H4394" i="2"/>
  <c r="H4393" i="2"/>
  <c r="H4392" i="2"/>
  <c r="H4391" i="2"/>
  <c r="H4322" i="2"/>
  <c r="H4321" i="2"/>
  <c r="H4320" i="2"/>
  <c r="H4319" i="2"/>
  <c r="H4318" i="2"/>
  <c r="H4317" i="2"/>
  <c r="H4247" i="2"/>
  <c r="H4246" i="2"/>
  <c r="H4245" i="2"/>
  <c r="H4244" i="2"/>
  <c r="H4243" i="2"/>
  <c r="H4242" i="2"/>
  <c r="U4388" i="2"/>
  <c r="S4388" i="2"/>
  <c r="V4388" i="2" s="1"/>
  <c r="U4389" i="2"/>
  <c r="S4389" i="2"/>
  <c r="V4389" i="2" s="1"/>
  <c r="U4390" i="2"/>
  <c r="S4390" i="2"/>
  <c r="V4390" i="2" s="1"/>
  <c r="U4459" i="2"/>
  <c r="S4459" i="2"/>
  <c r="V4459" i="2" s="1"/>
  <c r="U4460" i="2"/>
  <c r="S4460" i="2"/>
  <c r="V4460" i="2" s="1"/>
  <c r="U4461" i="2"/>
  <c r="S4461" i="2"/>
  <c r="V4461" i="2" s="1"/>
  <c r="U4462" i="2"/>
  <c r="S4462" i="2"/>
  <c r="V4462" i="2" s="1"/>
  <c r="U4463" i="2"/>
  <c r="S4463" i="2"/>
  <c r="V4463" i="2" s="1"/>
  <c r="U4464" i="2"/>
  <c r="S4464" i="2"/>
  <c r="V4464" i="2" s="1"/>
  <c r="U4535" i="2"/>
  <c r="S4535" i="2"/>
  <c r="V4535" i="2" s="1"/>
  <c r="U4536" i="2"/>
  <c r="S4536" i="2"/>
  <c r="V4536" i="2" s="1"/>
  <c r="U4537" i="2"/>
  <c r="S4537" i="2"/>
  <c r="V4537" i="2" s="1"/>
  <c r="U4538" i="2"/>
  <c r="S4538" i="2"/>
  <c r="V4538" i="2" s="1"/>
  <c r="U4539" i="2"/>
  <c r="S4539" i="2"/>
  <c r="V4539" i="2" s="1"/>
  <c r="U4540" i="2"/>
  <c r="S4540" i="2"/>
  <c r="V4540" i="2" s="1"/>
  <c r="H7303" i="2"/>
  <c r="H7304" i="2"/>
  <c r="H7305" i="2"/>
  <c r="H7306" i="2"/>
  <c r="H7307" i="2"/>
  <c r="H7308" i="2"/>
  <c r="H7309" i="2"/>
  <c r="H7310" i="2"/>
  <c r="H7351" i="2"/>
  <c r="H7352" i="2"/>
  <c r="H7353" i="2"/>
  <c r="H7354" i="2"/>
  <c r="H7355" i="2"/>
  <c r="H7356" i="2"/>
  <c r="H7357" i="2"/>
  <c r="H7358" i="2"/>
  <c r="H7399" i="2"/>
  <c r="H7400" i="2"/>
  <c r="H7401" i="2"/>
  <c r="H7402" i="2"/>
  <c r="H7403" i="2"/>
  <c r="H7404" i="2"/>
  <c r="H7405" i="2"/>
  <c r="H7406" i="2"/>
  <c r="H7215" i="2"/>
  <c r="H7216" i="2"/>
  <c r="H7217" i="2"/>
  <c r="H7218" i="2"/>
  <c r="H7219" i="2"/>
  <c r="H7220" i="2"/>
  <c r="H7221" i="2"/>
  <c r="H7222" i="2"/>
  <c r="H7263" i="2"/>
  <c r="H7264" i="2"/>
  <c r="H7265" i="2"/>
  <c r="H7266" i="2"/>
  <c r="H7267" i="2"/>
  <c r="H7268" i="2"/>
  <c r="H7269" i="2"/>
  <c r="H7270" i="2"/>
  <c r="H7311" i="2"/>
  <c r="H7312" i="2"/>
  <c r="H7313" i="2"/>
  <c r="H7314" i="2"/>
  <c r="H7315" i="2"/>
  <c r="H7316" i="2"/>
  <c r="H7317" i="2"/>
  <c r="H7318" i="2"/>
  <c r="H7359" i="2"/>
  <c r="H7360" i="2"/>
  <c r="H7361" i="2"/>
  <c r="H7362" i="2"/>
  <c r="H7363" i="2"/>
  <c r="H7364" i="2"/>
  <c r="H7365" i="2"/>
  <c r="H7366" i="2"/>
  <c r="H7407" i="2"/>
  <c r="H7408" i="2"/>
  <c r="H7409" i="2"/>
  <c r="H7410" i="2"/>
  <c r="H7411" i="2"/>
  <c r="H7412" i="2"/>
  <c r="H7413" i="2"/>
  <c r="H7414" i="2"/>
  <c r="H7223" i="2"/>
  <c r="H7224" i="2"/>
  <c r="H7225" i="2"/>
  <c r="H7226" i="2"/>
  <c r="H7227" i="2"/>
  <c r="H7228" i="2"/>
  <c r="H7229" i="2"/>
  <c r="H7230" i="2"/>
  <c r="H7271" i="2"/>
  <c r="H7272" i="2"/>
  <c r="H7273" i="2"/>
  <c r="H7274" i="2"/>
  <c r="H7275" i="2"/>
  <c r="H7276" i="2"/>
  <c r="H7277" i="2"/>
  <c r="H7278" i="2"/>
  <c r="H7319" i="2"/>
  <c r="H7320" i="2"/>
  <c r="H7321" i="2"/>
  <c r="H7322" i="2"/>
  <c r="H7323" i="2"/>
  <c r="H7324" i="2"/>
  <c r="H7325" i="2"/>
  <c r="H7326" i="2"/>
  <c r="H7367" i="2"/>
  <c r="H7368" i="2"/>
  <c r="H7369" i="2"/>
  <c r="H7370" i="2"/>
  <c r="H7371" i="2"/>
  <c r="H7372" i="2"/>
  <c r="H7373" i="2"/>
  <c r="H7374" i="2"/>
  <c r="H7415" i="2"/>
  <c r="H7416" i="2"/>
  <c r="H7417" i="2"/>
  <c r="H7418" i="2"/>
  <c r="H7419" i="2"/>
  <c r="H7420" i="2"/>
  <c r="H7421" i="2"/>
  <c r="H7422" i="2"/>
  <c r="H7231" i="2"/>
  <c r="H7232" i="2"/>
  <c r="H7233" i="2"/>
  <c r="H7234" i="2"/>
  <c r="H7235" i="2"/>
  <c r="H7236" i="2"/>
  <c r="H7237" i="2"/>
  <c r="H7238" i="2"/>
  <c r="H7279" i="2"/>
  <c r="H7280" i="2"/>
  <c r="H7281" i="2"/>
  <c r="H7282" i="2"/>
  <c r="H7283" i="2"/>
  <c r="H7284" i="2"/>
  <c r="H7285" i="2"/>
  <c r="H7286" i="2"/>
  <c r="H7327" i="2"/>
  <c r="H7328" i="2"/>
  <c r="H7329" i="2"/>
  <c r="H7330" i="2"/>
  <c r="H7331" i="2"/>
  <c r="H7332" i="2"/>
  <c r="H7333" i="2"/>
  <c r="H7334" i="2"/>
  <c r="H7375" i="2"/>
  <c r="H7376" i="2"/>
  <c r="H7377" i="2"/>
  <c r="H7378" i="2"/>
  <c r="H7379" i="2"/>
  <c r="H7380" i="2"/>
  <c r="H7381" i="2"/>
  <c r="H7382" i="2"/>
  <c r="H7423" i="2"/>
  <c r="H7424" i="2"/>
  <c r="H7425" i="2"/>
  <c r="H7426" i="2"/>
  <c r="H7427" i="2"/>
  <c r="H7428" i="2"/>
  <c r="H7429" i="2"/>
  <c r="H7430" i="2"/>
  <c r="H7239" i="2"/>
  <c r="H7240" i="2"/>
  <c r="H7241" i="2"/>
  <c r="H7242" i="2"/>
  <c r="H7243" i="2"/>
  <c r="H7244" i="2"/>
  <c r="H7245" i="2"/>
  <c r="H7246" i="2"/>
  <c r="H7287" i="2"/>
  <c r="H7288" i="2"/>
  <c r="H7289" i="2"/>
  <c r="H7290" i="2"/>
  <c r="H7291" i="2"/>
  <c r="H7292" i="2"/>
  <c r="H7293" i="2"/>
  <c r="H7294" i="2"/>
  <c r="H7335" i="2"/>
  <c r="H7336" i="2"/>
  <c r="H7337" i="2"/>
  <c r="H7338" i="2"/>
  <c r="H7339" i="2"/>
  <c r="H7340" i="2"/>
  <c r="H7341" i="2"/>
  <c r="H7342" i="2"/>
  <c r="H7383" i="2"/>
  <c r="H7384" i="2"/>
  <c r="H7385" i="2"/>
  <c r="H7386" i="2"/>
  <c r="H7387" i="2"/>
  <c r="H7388" i="2"/>
  <c r="H7389" i="2"/>
  <c r="H7390" i="2"/>
  <c r="H7431" i="2"/>
  <c r="H7432" i="2"/>
  <c r="H7433" i="2"/>
  <c r="H7434" i="2"/>
  <c r="H7435" i="2"/>
  <c r="H7436" i="2"/>
  <c r="H7437" i="2"/>
  <c r="H7438" i="2"/>
  <c r="H7247" i="2"/>
  <c r="H7248" i="2"/>
  <c r="H7249" i="2"/>
  <c r="H7250" i="2"/>
  <c r="H7251" i="2"/>
  <c r="H7252" i="2"/>
  <c r="H7253" i="2"/>
  <c r="H7254" i="2"/>
  <c r="H7295" i="2"/>
  <c r="H7296" i="2"/>
  <c r="H7297" i="2"/>
  <c r="H7298" i="2"/>
  <c r="H7299" i="2"/>
  <c r="H7300" i="2"/>
  <c r="H7301" i="2"/>
  <c r="H7302" i="2"/>
  <c r="H7343" i="2"/>
  <c r="H7344" i="2"/>
  <c r="H7345" i="2"/>
  <c r="H7346" i="2"/>
  <c r="H7347" i="2"/>
  <c r="H7348" i="2"/>
  <c r="H7349" i="2"/>
  <c r="H7350" i="2"/>
  <c r="H7391" i="2"/>
  <c r="H7392" i="2"/>
  <c r="H7393" i="2"/>
  <c r="H7394" i="2"/>
  <c r="H7395" i="2"/>
  <c r="H7396" i="2"/>
  <c r="H7397" i="2"/>
  <c r="H7398" i="2"/>
  <c r="H7439" i="2"/>
  <c r="H7440" i="2"/>
  <c r="H7441" i="2"/>
  <c r="H7442" i="2"/>
  <c r="H7443" i="2"/>
  <c r="H7444" i="2"/>
  <c r="H7445" i="2"/>
  <c r="H7446" i="2"/>
  <c r="H7208" i="2"/>
  <c r="H7209" i="2"/>
  <c r="H7210" i="2"/>
  <c r="H7211" i="2"/>
  <c r="H7212" i="2"/>
  <c r="H7213" i="2"/>
  <c r="H7214" i="2"/>
  <c r="H7255" i="2"/>
  <c r="H7256" i="2"/>
  <c r="H7257" i="2"/>
  <c r="H7258" i="2"/>
  <c r="H7259" i="2"/>
  <c r="H7260" i="2"/>
  <c r="H7261" i="2"/>
  <c r="H7262" i="2"/>
  <c r="H7207" i="2"/>
  <c r="O4540" i="2"/>
  <c r="O4539" i="2"/>
  <c r="O4538" i="2"/>
  <c r="O4537" i="2"/>
  <c r="O4536" i="2"/>
  <c r="O4535" i="2"/>
  <c r="O4464" i="2"/>
  <c r="O4463" i="2"/>
  <c r="O4462" i="2"/>
  <c r="O4461" i="2"/>
  <c r="O4460" i="2"/>
  <c r="O4459" i="2"/>
  <c r="O4390" i="2"/>
  <c r="O4389" i="2"/>
  <c r="O4388" i="2"/>
  <c r="O4387" i="2"/>
  <c r="O4386" i="2"/>
  <c r="O4385" i="2"/>
  <c r="O4316" i="2"/>
  <c r="O4315" i="2"/>
  <c r="O4314" i="2"/>
  <c r="O4313" i="2"/>
  <c r="O4312" i="2"/>
  <c r="O4311" i="2"/>
  <c r="O4236" i="2"/>
  <c r="O4237" i="2"/>
  <c r="O4238" i="2"/>
  <c r="O4239" i="2"/>
  <c r="O4240" i="2"/>
  <c r="O4241" i="2"/>
  <c r="H4540" i="2"/>
  <c r="H4539" i="2"/>
  <c r="H4538" i="2"/>
  <c r="H4537" i="2"/>
  <c r="H4536" i="2"/>
  <c r="H4535" i="2"/>
  <c r="H4464" i="2"/>
  <c r="H4463" i="2"/>
  <c r="H4462" i="2"/>
  <c r="H4461" i="2"/>
  <c r="H4460" i="2"/>
  <c r="H4459" i="2"/>
  <c r="H4390" i="2"/>
  <c r="H4389" i="2"/>
  <c r="H4388" i="2"/>
  <c r="H4387" i="2"/>
  <c r="H4386" i="2"/>
  <c r="H4385" i="2"/>
  <c r="H4316" i="2"/>
  <c r="H4315" i="2"/>
  <c r="H4314" i="2"/>
  <c r="H4313" i="2"/>
  <c r="H4312" i="2"/>
  <c r="H4311" i="2"/>
  <c r="H4241" i="2"/>
  <c r="H4240" i="2"/>
  <c r="H4239" i="2"/>
  <c r="H4238" i="2"/>
  <c r="H4237" i="2"/>
  <c r="H4236" i="2"/>
  <c r="U4230" i="2"/>
  <c r="S4230" i="2"/>
  <c r="V4230" i="2" s="1"/>
  <c r="U4231" i="2"/>
  <c r="S4231" i="2"/>
  <c r="V4231" i="2" s="1"/>
  <c r="U4232" i="2"/>
  <c r="S4232" i="2"/>
  <c r="V4232" i="2" s="1"/>
  <c r="U4233" i="2"/>
  <c r="S4233" i="2"/>
  <c r="V4233" i="2" s="1"/>
  <c r="U4234" i="2"/>
  <c r="S4234" i="2"/>
  <c r="V4234" i="2" s="1"/>
  <c r="U4235" i="2"/>
  <c r="S4235" i="2"/>
  <c r="V4235" i="2" s="1"/>
  <c r="U4305" i="2"/>
  <c r="S4305" i="2"/>
  <c r="V4305" i="2" s="1"/>
  <c r="U4306" i="2"/>
  <c r="S4306" i="2"/>
  <c r="V4306" i="2" s="1"/>
  <c r="U4307" i="2"/>
  <c r="S4307" i="2"/>
  <c r="V4307" i="2" s="1"/>
  <c r="U4308" i="2"/>
  <c r="S4308" i="2"/>
  <c r="V4308" i="2" s="1"/>
  <c r="U4309" i="2"/>
  <c r="S4309" i="2"/>
  <c r="V4309" i="2" s="1"/>
  <c r="U4310" i="2"/>
  <c r="S4310" i="2"/>
  <c r="V4310" i="2" s="1"/>
  <c r="U4379" i="2"/>
  <c r="S4379" i="2"/>
  <c r="V4379" i="2" s="1"/>
  <c r="U4380" i="2"/>
  <c r="S4380" i="2"/>
  <c r="V4380" i="2" s="1"/>
  <c r="U4381" i="2"/>
  <c r="S4381" i="2"/>
  <c r="V4381" i="2" s="1"/>
  <c r="U4382" i="2"/>
  <c r="S4382" i="2"/>
  <c r="V4382" i="2" s="1"/>
  <c r="U4383" i="2"/>
  <c r="S4383" i="2"/>
  <c r="V4383" i="2" s="1"/>
  <c r="U4384" i="2"/>
  <c r="S4384" i="2"/>
  <c r="V4384" i="2" s="1"/>
  <c r="U4453" i="2"/>
  <c r="S4453" i="2"/>
  <c r="V4453" i="2" s="1"/>
  <c r="U4454" i="2"/>
  <c r="S4454" i="2"/>
  <c r="V4454" i="2" s="1"/>
  <c r="U4455" i="2"/>
  <c r="S4455" i="2"/>
  <c r="V4455" i="2" s="1"/>
  <c r="U4456" i="2"/>
  <c r="S4456" i="2"/>
  <c r="V4456" i="2" s="1"/>
  <c r="U4457" i="2"/>
  <c r="S4457" i="2"/>
  <c r="V4457" i="2" s="1"/>
  <c r="U4458" i="2"/>
  <c r="S4458" i="2"/>
  <c r="V4458" i="2" s="1"/>
  <c r="U4529" i="2"/>
  <c r="S4529" i="2"/>
  <c r="V4529" i="2" s="1"/>
  <c r="U4530" i="2"/>
  <c r="S4530" i="2"/>
  <c r="V4530" i="2" s="1"/>
  <c r="U4531" i="2"/>
  <c r="S4531" i="2"/>
  <c r="V4531" i="2" s="1"/>
  <c r="U4532" i="2"/>
  <c r="S4532" i="2"/>
  <c r="V4532" i="2" s="1"/>
  <c r="U4533" i="2"/>
  <c r="S4533" i="2"/>
  <c r="V4533" i="2" s="1"/>
  <c r="U4534" i="2"/>
  <c r="S4534" i="2"/>
  <c r="V4534" i="2" s="1"/>
  <c r="U4236" i="2"/>
  <c r="S4236" i="2"/>
  <c r="V4236" i="2" s="1"/>
  <c r="U4237" i="2"/>
  <c r="S4237" i="2"/>
  <c r="V4237" i="2" s="1"/>
  <c r="U4238" i="2"/>
  <c r="S4238" i="2"/>
  <c r="V4238" i="2" s="1"/>
  <c r="U4239" i="2"/>
  <c r="S4239" i="2"/>
  <c r="V4239" i="2" s="1"/>
  <c r="U4240" i="2"/>
  <c r="S4240" i="2"/>
  <c r="V4240" i="2" s="1"/>
  <c r="U4241" i="2"/>
  <c r="S4241" i="2"/>
  <c r="V4241" i="2" s="1"/>
  <c r="U4311" i="2"/>
  <c r="S4311" i="2"/>
  <c r="V4311" i="2" s="1"/>
  <c r="U4312" i="2"/>
  <c r="S4312" i="2"/>
  <c r="V4312" i="2" s="1"/>
  <c r="U4313" i="2"/>
  <c r="S4313" i="2"/>
  <c r="V4313" i="2" s="1"/>
  <c r="U4314" i="2"/>
  <c r="S4314" i="2"/>
  <c r="V4314" i="2" s="1"/>
  <c r="U4315" i="2"/>
  <c r="S4315" i="2"/>
  <c r="V4315" i="2" s="1"/>
  <c r="U4316" i="2"/>
  <c r="S4316" i="2"/>
  <c r="V4316" i="2" s="1"/>
  <c r="U4385" i="2"/>
  <c r="S4385" i="2"/>
  <c r="V4385" i="2" s="1"/>
  <c r="U4386" i="2"/>
  <c r="S4386" i="2"/>
  <c r="V4386" i="2" s="1"/>
  <c r="U4387" i="2"/>
  <c r="S4387" i="2"/>
  <c r="V4387" i="2" s="1"/>
  <c r="O4534" i="2"/>
  <c r="H4534" i="2"/>
  <c r="O4533" i="2"/>
  <c r="H4533" i="2"/>
  <c r="O4532" i="2"/>
  <c r="H4532" i="2"/>
  <c r="O4531" i="2"/>
  <c r="H4531" i="2"/>
  <c r="O4530" i="2"/>
  <c r="H4530" i="2"/>
  <c r="O4529" i="2"/>
  <c r="H4529" i="2"/>
  <c r="O4458" i="2"/>
  <c r="H4458" i="2"/>
  <c r="O4457" i="2"/>
  <c r="H4457" i="2"/>
  <c r="O4456" i="2"/>
  <c r="H4456" i="2"/>
  <c r="O4455" i="2"/>
  <c r="H4455" i="2"/>
  <c r="O4454" i="2"/>
  <c r="H4454" i="2"/>
  <c r="O4453" i="2"/>
  <c r="H4453" i="2"/>
  <c r="O4384" i="2"/>
  <c r="H4384" i="2"/>
  <c r="O4383" i="2"/>
  <c r="H4383" i="2"/>
  <c r="O4382" i="2"/>
  <c r="H4382" i="2"/>
  <c r="O4381" i="2"/>
  <c r="H4381" i="2"/>
  <c r="O4380" i="2"/>
  <c r="H4380" i="2"/>
  <c r="O4379" i="2"/>
  <c r="H4379" i="2"/>
  <c r="O4310" i="2"/>
  <c r="H4310" i="2"/>
  <c r="O4309" i="2"/>
  <c r="H4309" i="2"/>
  <c r="O4308" i="2"/>
  <c r="H4308" i="2"/>
  <c r="O4307" i="2"/>
  <c r="H4307" i="2"/>
  <c r="O4306" i="2"/>
  <c r="H4306" i="2"/>
  <c r="O4305" i="2"/>
  <c r="H4305" i="2"/>
  <c r="O4230" i="2"/>
  <c r="O4231" i="2"/>
  <c r="O4232" i="2"/>
  <c r="O4233" i="2"/>
  <c r="O4234" i="2"/>
  <c r="O4235" i="2"/>
  <c r="H4231" i="2"/>
  <c r="H4232" i="2"/>
  <c r="H4233" i="2"/>
  <c r="H4234" i="2"/>
  <c r="H4235" i="2"/>
  <c r="H4230" i="2"/>
  <c r="O7247" i="2"/>
  <c r="O7248" i="2"/>
  <c r="O7249" i="2"/>
  <c r="O7250" i="2"/>
  <c r="O7251" i="2"/>
  <c r="O7252" i="2"/>
  <c r="O7253" i="2"/>
  <c r="O7254" i="2"/>
  <c r="O7295" i="2"/>
  <c r="O7296" i="2"/>
  <c r="O7297" i="2"/>
  <c r="O7298" i="2"/>
  <c r="O7299" i="2"/>
  <c r="O7300" i="2"/>
  <c r="O7301" i="2"/>
  <c r="O7302" i="2"/>
  <c r="O7343" i="2"/>
  <c r="O7344" i="2"/>
  <c r="O7345" i="2"/>
  <c r="O7346" i="2"/>
  <c r="O7347" i="2"/>
  <c r="O7348" i="2"/>
  <c r="O7349" i="2"/>
  <c r="O7350" i="2"/>
  <c r="O7391" i="2"/>
  <c r="O7392" i="2"/>
  <c r="O7393" i="2"/>
  <c r="O7394" i="2"/>
  <c r="O7395" i="2"/>
  <c r="O7396" i="2"/>
  <c r="O7397" i="2"/>
  <c r="O7398" i="2"/>
  <c r="O7439" i="2"/>
  <c r="O7440" i="2"/>
  <c r="O7441" i="2"/>
  <c r="O7442" i="2"/>
  <c r="O7443" i="2"/>
  <c r="O7444" i="2"/>
  <c r="O7445" i="2"/>
  <c r="O7446" i="2"/>
  <c r="S7247" i="2"/>
  <c r="V7247" i="2" s="1"/>
  <c r="S7248" i="2"/>
  <c r="V7248" i="2" s="1"/>
  <c r="S7249" i="2"/>
  <c r="V7249" i="2" s="1"/>
  <c r="S7250" i="2"/>
  <c r="V7250" i="2" s="1"/>
  <c r="S7251" i="2"/>
  <c r="V7251" i="2" s="1"/>
  <c r="S7252" i="2"/>
  <c r="V7252" i="2" s="1"/>
  <c r="S7253" i="2"/>
  <c r="V7253" i="2" s="1"/>
  <c r="S7254" i="2"/>
  <c r="V7254" i="2" s="1"/>
  <c r="S7295" i="2"/>
  <c r="V7295" i="2" s="1"/>
  <c r="S7296" i="2"/>
  <c r="V7296" i="2" s="1"/>
  <c r="S7297" i="2"/>
  <c r="V7297" i="2" s="1"/>
  <c r="S7298" i="2"/>
  <c r="V7298" i="2" s="1"/>
  <c r="S7299" i="2"/>
  <c r="V7299" i="2" s="1"/>
  <c r="S7300" i="2"/>
  <c r="V7300" i="2" s="1"/>
  <c r="S7301" i="2"/>
  <c r="V7301" i="2" s="1"/>
  <c r="S7302" i="2"/>
  <c r="V7302" i="2" s="1"/>
  <c r="S7343" i="2"/>
  <c r="V7343" i="2" s="1"/>
  <c r="S7344" i="2"/>
  <c r="V7344" i="2" s="1"/>
  <c r="S7345" i="2"/>
  <c r="V7345" i="2" s="1"/>
  <c r="S7346" i="2"/>
  <c r="V7346" i="2" s="1"/>
  <c r="S7347" i="2"/>
  <c r="V7347" i="2" s="1"/>
  <c r="S7348" i="2"/>
  <c r="V7348" i="2" s="1"/>
  <c r="S7349" i="2"/>
  <c r="V7349" i="2" s="1"/>
  <c r="S7350" i="2"/>
  <c r="V7350" i="2" s="1"/>
  <c r="S7391" i="2"/>
  <c r="V7391" i="2" s="1"/>
  <c r="S7392" i="2"/>
  <c r="V7392" i="2" s="1"/>
  <c r="S7393" i="2"/>
  <c r="V7393" i="2" s="1"/>
  <c r="S7394" i="2"/>
  <c r="V7394" i="2" s="1"/>
  <c r="S7395" i="2"/>
  <c r="V7395" i="2" s="1"/>
  <c r="S7396" i="2"/>
  <c r="V7396" i="2" s="1"/>
  <c r="S7397" i="2"/>
  <c r="V7397" i="2" s="1"/>
  <c r="S7398" i="2"/>
  <c r="V7398" i="2" s="1"/>
  <c r="S7439" i="2"/>
  <c r="V7439" i="2" s="1"/>
  <c r="S7440" i="2"/>
  <c r="V7440" i="2" s="1"/>
  <c r="S7441" i="2"/>
  <c r="V7441" i="2" s="1"/>
  <c r="S7442" i="2"/>
  <c r="V7442" i="2" s="1"/>
  <c r="S7443" i="2"/>
  <c r="V7443" i="2" s="1"/>
  <c r="S7444" i="2"/>
  <c r="V7444" i="2" s="1"/>
  <c r="S7445" i="2"/>
  <c r="V7445" i="2" s="1"/>
  <c r="S7446" i="2"/>
  <c r="V7446" i="2" s="1"/>
  <c r="U7247" i="2"/>
  <c r="U7248" i="2"/>
  <c r="U7249" i="2"/>
  <c r="U7250" i="2"/>
  <c r="U7251" i="2"/>
  <c r="U7252" i="2"/>
  <c r="U7253" i="2"/>
  <c r="U7254" i="2"/>
  <c r="U7295" i="2"/>
  <c r="U7296" i="2"/>
  <c r="U7297" i="2"/>
  <c r="U7298" i="2"/>
  <c r="U7299" i="2"/>
  <c r="U7300" i="2"/>
  <c r="U7301" i="2"/>
  <c r="U7302" i="2"/>
  <c r="U7343" i="2"/>
  <c r="U7344" i="2"/>
  <c r="U7345" i="2"/>
  <c r="U7346" i="2"/>
  <c r="U7347" i="2"/>
  <c r="U7348" i="2"/>
  <c r="U7349" i="2"/>
  <c r="U7350" i="2"/>
  <c r="U7391" i="2"/>
  <c r="U7392" i="2"/>
  <c r="U7393" i="2"/>
  <c r="U7394" i="2"/>
  <c r="U7395" i="2"/>
  <c r="U7396" i="2"/>
  <c r="U7397" i="2"/>
  <c r="U7398" i="2"/>
  <c r="U7439" i="2"/>
  <c r="U7440" i="2"/>
  <c r="U7441" i="2"/>
  <c r="U7442" i="2"/>
  <c r="U7443" i="2"/>
  <c r="U7444" i="2"/>
  <c r="U7445" i="2"/>
  <c r="U7446" i="2"/>
  <c r="U7231" i="2"/>
  <c r="S7231" i="2"/>
  <c r="V7231" i="2" s="1"/>
  <c r="U7232" i="2"/>
  <c r="S7232" i="2"/>
  <c r="V7232" i="2" s="1"/>
  <c r="U7233" i="2"/>
  <c r="S7233" i="2"/>
  <c r="V7233" i="2" s="1"/>
  <c r="U7234" i="2"/>
  <c r="S7234" i="2"/>
  <c r="V7234" i="2" s="1"/>
  <c r="U7235" i="2"/>
  <c r="S7235" i="2"/>
  <c r="V7235" i="2" s="1"/>
  <c r="U7236" i="2"/>
  <c r="S7236" i="2"/>
  <c r="V7236" i="2" s="1"/>
  <c r="U7237" i="2"/>
  <c r="S7237" i="2"/>
  <c r="V7237" i="2" s="1"/>
  <c r="U7238" i="2"/>
  <c r="S7238" i="2"/>
  <c r="V7238" i="2" s="1"/>
  <c r="U7279" i="2"/>
  <c r="S7279" i="2"/>
  <c r="V7279" i="2" s="1"/>
  <c r="U7280" i="2"/>
  <c r="S7280" i="2"/>
  <c r="V7280" i="2" s="1"/>
  <c r="U7281" i="2"/>
  <c r="S7281" i="2"/>
  <c r="V7281" i="2" s="1"/>
  <c r="U7282" i="2"/>
  <c r="S7282" i="2"/>
  <c r="V7282" i="2" s="1"/>
  <c r="U7283" i="2"/>
  <c r="S7283" i="2"/>
  <c r="V7283" i="2" s="1"/>
  <c r="U7284" i="2"/>
  <c r="S7284" i="2"/>
  <c r="V7284" i="2" s="1"/>
  <c r="U7285" i="2"/>
  <c r="S7285" i="2"/>
  <c r="V7285" i="2" s="1"/>
  <c r="U7286" i="2"/>
  <c r="S7286" i="2"/>
  <c r="V7286" i="2" s="1"/>
  <c r="U7327" i="2"/>
  <c r="S7327" i="2"/>
  <c r="V7327" i="2" s="1"/>
  <c r="U7328" i="2"/>
  <c r="S7328" i="2"/>
  <c r="V7328" i="2" s="1"/>
  <c r="U7329" i="2"/>
  <c r="S7329" i="2"/>
  <c r="V7329" i="2" s="1"/>
  <c r="U7330" i="2"/>
  <c r="S7330" i="2"/>
  <c r="V7330" i="2" s="1"/>
  <c r="U7331" i="2"/>
  <c r="S7331" i="2"/>
  <c r="V7331" i="2" s="1"/>
  <c r="U7332" i="2"/>
  <c r="S7332" i="2"/>
  <c r="V7332" i="2" s="1"/>
  <c r="U7333" i="2"/>
  <c r="S7333" i="2"/>
  <c r="V7333" i="2" s="1"/>
  <c r="U7334" i="2"/>
  <c r="S7334" i="2"/>
  <c r="V7334" i="2" s="1"/>
  <c r="U7375" i="2"/>
  <c r="S7375" i="2"/>
  <c r="V7375" i="2" s="1"/>
  <c r="U7376" i="2"/>
  <c r="S7376" i="2"/>
  <c r="V7376" i="2" s="1"/>
  <c r="U7377" i="2"/>
  <c r="S7377" i="2"/>
  <c r="V7377" i="2" s="1"/>
  <c r="U7378" i="2"/>
  <c r="S7378" i="2"/>
  <c r="V7378" i="2" s="1"/>
  <c r="U7379" i="2"/>
  <c r="S7379" i="2"/>
  <c r="V7379" i="2" s="1"/>
  <c r="U7380" i="2"/>
  <c r="S7380" i="2"/>
  <c r="V7380" i="2" s="1"/>
  <c r="U7381" i="2"/>
  <c r="S7381" i="2"/>
  <c r="V7381" i="2" s="1"/>
  <c r="U7382" i="2"/>
  <c r="S7382" i="2"/>
  <c r="V7382" i="2" s="1"/>
  <c r="U7423" i="2"/>
  <c r="S7423" i="2"/>
  <c r="V7423" i="2" s="1"/>
  <c r="U7424" i="2"/>
  <c r="S7424" i="2"/>
  <c r="V7424" i="2" s="1"/>
  <c r="U7425" i="2"/>
  <c r="S7425" i="2"/>
  <c r="V7425" i="2" s="1"/>
  <c r="U7426" i="2"/>
  <c r="S7426" i="2"/>
  <c r="V7426" i="2" s="1"/>
  <c r="U7427" i="2"/>
  <c r="S7427" i="2"/>
  <c r="V7427" i="2" s="1"/>
  <c r="U7428" i="2"/>
  <c r="S7428" i="2"/>
  <c r="V7428" i="2" s="1"/>
  <c r="U7429" i="2"/>
  <c r="S7429" i="2"/>
  <c r="V7429" i="2" s="1"/>
  <c r="U7430" i="2"/>
  <c r="S7430" i="2"/>
  <c r="V7430" i="2" s="1"/>
  <c r="U7239" i="2"/>
  <c r="S7239" i="2"/>
  <c r="V7239" i="2" s="1"/>
  <c r="U7240" i="2"/>
  <c r="S7240" i="2"/>
  <c r="V7240" i="2" s="1"/>
  <c r="U7241" i="2"/>
  <c r="S7241" i="2"/>
  <c r="V7241" i="2" s="1"/>
  <c r="U7242" i="2"/>
  <c r="S7242" i="2"/>
  <c r="V7242" i="2" s="1"/>
  <c r="U7243" i="2"/>
  <c r="S7243" i="2"/>
  <c r="V7243" i="2" s="1"/>
  <c r="U7244" i="2"/>
  <c r="S7244" i="2"/>
  <c r="V7244" i="2" s="1"/>
  <c r="U7245" i="2"/>
  <c r="S7245" i="2"/>
  <c r="V7245" i="2" s="1"/>
  <c r="U7246" i="2"/>
  <c r="S7246" i="2"/>
  <c r="V7246" i="2" s="1"/>
  <c r="U7287" i="2"/>
  <c r="S7287" i="2"/>
  <c r="V7287" i="2" s="1"/>
  <c r="U7288" i="2"/>
  <c r="S7288" i="2"/>
  <c r="V7288" i="2" s="1"/>
  <c r="U7289" i="2"/>
  <c r="S7289" i="2"/>
  <c r="V7289" i="2" s="1"/>
  <c r="U7290" i="2"/>
  <c r="S7290" i="2"/>
  <c r="V7290" i="2" s="1"/>
  <c r="U7291" i="2"/>
  <c r="S7291" i="2"/>
  <c r="V7291" i="2" s="1"/>
  <c r="U7292" i="2"/>
  <c r="S7292" i="2"/>
  <c r="V7292" i="2" s="1"/>
  <c r="U7293" i="2"/>
  <c r="S7293" i="2"/>
  <c r="V7293" i="2" s="1"/>
  <c r="U7294" i="2"/>
  <c r="S7294" i="2"/>
  <c r="V7294" i="2" s="1"/>
  <c r="U7335" i="2"/>
  <c r="S7335" i="2"/>
  <c r="V7335" i="2" s="1"/>
  <c r="U7336" i="2"/>
  <c r="S7336" i="2"/>
  <c r="V7336" i="2" s="1"/>
  <c r="U7337" i="2"/>
  <c r="S7337" i="2"/>
  <c r="V7337" i="2" s="1"/>
  <c r="U7338" i="2"/>
  <c r="S7338" i="2"/>
  <c r="V7338" i="2" s="1"/>
  <c r="U7339" i="2"/>
  <c r="S7339" i="2"/>
  <c r="V7339" i="2" s="1"/>
  <c r="U7340" i="2"/>
  <c r="S7340" i="2"/>
  <c r="V7340" i="2" s="1"/>
  <c r="U7341" i="2"/>
  <c r="S7341" i="2"/>
  <c r="V7341" i="2" s="1"/>
  <c r="U7342" i="2"/>
  <c r="S7342" i="2"/>
  <c r="V7342" i="2" s="1"/>
  <c r="U7383" i="2"/>
  <c r="S7383" i="2"/>
  <c r="V7383" i="2" s="1"/>
  <c r="U7384" i="2"/>
  <c r="S7384" i="2"/>
  <c r="V7384" i="2" s="1"/>
  <c r="U7385" i="2"/>
  <c r="S7385" i="2"/>
  <c r="V7385" i="2" s="1"/>
  <c r="U7386" i="2"/>
  <c r="S7386" i="2"/>
  <c r="V7386" i="2" s="1"/>
  <c r="U7387" i="2"/>
  <c r="S7387" i="2"/>
  <c r="V7387" i="2" s="1"/>
  <c r="U7388" i="2"/>
  <c r="S7388" i="2"/>
  <c r="V7388" i="2" s="1"/>
  <c r="U7389" i="2"/>
  <c r="S7389" i="2"/>
  <c r="V7389" i="2" s="1"/>
  <c r="U7390" i="2"/>
  <c r="S7390" i="2"/>
  <c r="V7390" i="2" s="1"/>
  <c r="U7431" i="2"/>
  <c r="S7431" i="2"/>
  <c r="V7431" i="2" s="1"/>
  <c r="U7432" i="2"/>
  <c r="S7432" i="2"/>
  <c r="V7432" i="2" s="1"/>
  <c r="U7433" i="2"/>
  <c r="S7433" i="2"/>
  <c r="V7433" i="2" s="1"/>
  <c r="U7434" i="2"/>
  <c r="S7434" i="2"/>
  <c r="V7434" i="2" s="1"/>
  <c r="U7435" i="2"/>
  <c r="S7435" i="2"/>
  <c r="V7435" i="2" s="1"/>
  <c r="U7436" i="2"/>
  <c r="S7436" i="2"/>
  <c r="V7436" i="2" s="1"/>
  <c r="U7437" i="2"/>
  <c r="S7437" i="2"/>
  <c r="V7437" i="2" s="1"/>
  <c r="U7438" i="2"/>
  <c r="S7438" i="2"/>
  <c r="V7438" i="2" s="1"/>
  <c r="O7231" i="2"/>
  <c r="O7232" i="2"/>
  <c r="O7233" i="2"/>
  <c r="O7234" i="2"/>
  <c r="O7235" i="2"/>
  <c r="O7236" i="2"/>
  <c r="O7237" i="2"/>
  <c r="O7238" i="2"/>
  <c r="O7279" i="2"/>
  <c r="O7280" i="2"/>
  <c r="O7281" i="2"/>
  <c r="O7282" i="2"/>
  <c r="O7283" i="2"/>
  <c r="O7284" i="2"/>
  <c r="O7285" i="2"/>
  <c r="O7286" i="2"/>
  <c r="O7327" i="2"/>
  <c r="O7328" i="2"/>
  <c r="O7329" i="2"/>
  <c r="O7330" i="2"/>
  <c r="O7331" i="2"/>
  <c r="O7332" i="2"/>
  <c r="O7333" i="2"/>
  <c r="O7334" i="2"/>
  <c r="O7375" i="2"/>
  <c r="O7376" i="2"/>
  <c r="O7377" i="2"/>
  <c r="O7378" i="2"/>
  <c r="O7379" i="2"/>
  <c r="O7380" i="2"/>
  <c r="O7381" i="2"/>
  <c r="O7382" i="2"/>
  <c r="O7423" i="2"/>
  <c r="O7424" i="2"/>
  <c r="O7425" i="2"/>
  <c r="O7426" i="2"/>
  <c r="O7427" i="2"/>
  <c r="O7428" i="2"/>
  <c r="O7429" i="2"/>
  <c r="O7430" i="2"/>
  <c r="O7239" i="2"/>
  <c r="O7240" i="2"/>
  <c r="O7241" i="2"/>
  <c r="O7242" i="2"/>
  <c r="O7243" i="2"/>
  <c r="O7244" i="2"/>
  <c r="O7245" i="2"/>
  <c r="O7246" i="2"/>
  <c r="O7287" i="2"/>
  <c r="O7288" i="2"/>
  <c r="O7289" i="2"/>
  <c r="O7290" i="2"/>
  <c r="O7291" i="2"/>
  <c r="O7292" i="2"/>
  <c r="O7293" i="2"/>
  <c r="O7294" i="2"/>
  <c r="O7335" i="2"/>
  <c r="O7336" i="2"/>
  <c r="O7337" i="2"/>
  <c r="O7338" i="2"/>
  <c r="O7339" i="2"/>
  <c r="O7340" i="2"/>
  <c r="O7341" i="2"/>
  <c r="O7342" i="2"/>
  <c r="O7383" i="2"/>
  <c r="O7384" i="2"/>
  <c r="O7385" i="2"/>
  <c r="O7386" i="2"/>
  <c r="O7387" i="2"/>
  <c r="O7388" i="2"/>
  <c r="O7389" i="2"/>
  <c r="O7390" i="2"/>
  <c r="O7431" i="2"/>
  <c r="O7432" i="2"/>
  <c r="O7433" i="2"/>
  <c r="O7434" i="2"/>
  <c r="O7435" i="2"/>
  <c r="O7436" i="2"/>
  <c r="O7437" i="2"/>
  <c r="O7438" i="2"/>
  <c r="S7223" i="2"/>
  <c r="V7223" i="2" s="1"/>
  <c r="S7224" i="2"/>
  <c r="V7224" i="2" s="1"/>
  <c r="S7225" i="2"/>
  <c r="V7225" i="2" s="1"/>
  <c r="S7226" i="2"/>
  <c r="V7226" i="2" s="1"/>
  <c r="S7227" i="2"/>
  <c r="V7227" i="2" s="1"/>
  <c r="S7228" i="2"/>
  <c r="V7228" i="2" s="1"/>
  <c r="S7229" i="2"/>
  <c r="V7229" i="2" s="1"/>
  <c r="S7230" i="2"/>
  <c r="V7230" i="2" s="1"/>
  <c r="S7271" i="2"/>
  <c r="V7271" i="2" s="1"/>
  <c r="S7272" i="2"/>
  <c r="V7272" i="2" s="1"/>
  <c r="S7273" i="2"/>
  <c r="V7273" i="2" s="1"/>
  <c r="S7274" i="2"/>
  <c r="V7274" i="2" s="1"/>
  <c r="S7275" i="2"/>
  <c r="V7275" i="2" s="1"/>
  <c r="S7276" i="2"/>
  <c r="V7276" i="2" s="1"/>
  <c r="S7277" i="2"/>
  <c r="V7277" i="2" s="1"/>
  <c r="S7278" i="2"/>
  <c r="V7278" i="2" s="1"/>
  <c r="S7319" i="2"/>
  <c r="V7319" i="2" s="1"/>
  <c r="S7320" i="2"/>
  <c r="V7320" i="2" s="1"/>
  <c r="S7321" i="2"/>
  <c r="V7321" i="2" s="1"/>
  <c r="S7322" i="2"/>
  <c r="V7322" i="2" s="1"/>
  <c r="S7323" i="2"/>
  <c r="V7323" i="2" s="1"/>
  <c r="S7324" i="2"/>
  <c r="V7324" i="2" s="1"/>
  <c r="S7325" i="2"/>
  <c r="V7325" i="2" s="1"/>
  <c r="S7326" i="2"/>
  <c r="V7326" i="2" s="1"/>
  <c r="S7367" i="2"/>
  <c r="V7367" i="2" s="1"/>
  <c r="S7368" i="2"/>
  <c r="V7368" i="2" s="1"/>
  <c r="S7369" i="2"/>
  <c r="V7369" i="2" s="1"/>
  <c r="S7370" i="2"/>
  <c r="V7370" i="2" s="1"/>
  <c r="S7371" i="2"/>
  <c r="V7371" i="2" s="1"/>
  <c r="S7372" i="2"/>
  <c r="V7372" i="2" s="1"/>
  <c r="S7373" i="2"/>
  <c r="V7373" i="2" s="1"/>
  <c r="S7374" i="2"/>
  <c r="V7374" i="2" s="1"/>
  <c r="S7415" i="2"/>
  <c r="V7415" i="2" s="1"/>
  <c r="S7416" i="2"/>
  <c r="V7416" i="2" s="1"/>
  <c r="S7417" i="2"/>
  <c r="V7417" i="2" s="1"/>
  <c r="S7418" i="2"/>
  <c r="V7418" i="2" s="1"/>
  <c r="S7419" i="2"/>
  <c r="V7419" i="2" s="1"/>
  <c r="S7420" i="2"/>
  <c r="V7420" i="2" s="1"/>
  <c r="S7421" i="2"/>
  <c r="V7421" i="2" s="1"/>
  <c r="S7422" i="2"/>
  <c r="V7422" i="2" s="1"/>
  <c r="U7223" i="2"/>
  <c r="U7224" i="2"/>
  <c r="U7225" i="2"/>
  <c r="U7226" i="2"/>
  <c r="U7227" i="2"/>
  <c r="U7228" i="2"/>
  <c r="U7229" i="2"/>
  <c r="U7230" i="2"/>
  <c r="U7271" i="2"/>
  <c r="U7272" i="2"/>
  <c r="U7273" i="2"/>
  <c r="U7274" i="2"/>
  <c r="U7275" i="2"/>
  <c r="U7276" i="2"/>
  <c r="U7277" i="2"/>
  <c r="U7278" i="2"/>
  <c r="U7319" i="2"/>
  <c r="U7320" i="2"/>
  <c r="U7321" i="2"/>
  <c r="U7322" i="2"/>
  <c r="U7323" i="2"/>
  <c r="U7324" i="2"/>
  <c r="U7325" i="2"/>
  <c r="U7326" i="2"/>
  <c r="U7367" i="2"/>
  <c r="U7368" i="2"/>
  <c r="U7369" i="2"/>
  <c r="U7370" i="2"/>
  <c r="U7371" i="2"/>
  <c r="U7372" i="2"/>
  <c r="U7373" i="2"/>
  <c r="U7374" i="2"/>
  <c r="U7415" i="2"/>
  <c r="U7416" i="2"/>
  <c r="U7417" i="2"/>
  <c r="U7418" i="2"/>
  <c r="U7419" i="2"/>
  <c r="U7420" i="2"/>
  <c r="U7421" i="2"/>
  <c r="U7422" i="2"/>
  <c r="O7223" i="2"/>
  <c r="O7224" i="2"/>
  <c r="O7225" i="2"/>
  <c r="O7226" i="2"/>
  <c r="O7227" i="2"/>
  <c r="O7228" i="2"/>
  <c r="O7229" i="2"/>
  <c r="O7230" i="2"/>
  <c r="O7271" i="2"/>
  <c r="O7272" i="2"/>
  <c r="O7273" i="2"/>
  <c r="O7274" i="2"/>
  <c r="O7275" i="2"/>
  <c r="O7276" i="2"/>
  <c r="O7277" i="2"/>
  <c r="O7278" i="2"/>
  <c r="O7319" i="2"/>
  <c r="O7320" i="2"/>
  <c r="O7321" i="2"/>
  <c r="O7322" i="2"/>
  <c r="O7323" i="2"/>
  <c r="O7324" i="2"/>
  <c r="O7325" i="2"/>
  <c r="O7326" i="2"/>
  <c r="O7367" i="2"/>
  <c r="O7368" i="2"/>
  <c r="O7369" i="2"/>
  <c r="O7370" i="2"/>
  <c r="O7371" i="2"/>
  <c r="O7372" i="2"/>
  <c r="O7373" i="2"/>
  <c r="O7374" i="2"/>
  <c r="O7415" i="2"/>
  <c r="O7416" i="2"/>
  <c r="O7417" i="2"/>
  <c r="O7418" i="2"/>
  <c r="O7419" i="2"/>
  <c r="O7420" i="2"/>
  <c r="O7421" i="2"/>
  <c r="O7422" i="2"/>
  <c r="S7263" i="2"/>
  <c r="V7263" i="2" s="1"/>
  <c r="S7264" i="2"/>
  <c r="V7264" i="2" s="1"/>
  <c r="S7265" i="2"/>
  <c r="V7265" i="2" s="1"/>
  <c r="S7266" i="2"/>
  <c r="V7266" i="2" s="1"/>
  <c r="S7267" i="2"/>
  <c r="V7267" i="2" s="1"/>
  <c r="S7268" i="2"/>
  <c r="V7268" i="2" s="1"/>
  <c r="S7269" i="2"/>
  <c r="V7269" i="2" s="1"/>
  <c r="S7270" i="2"/>
  <c r="V7270" i="2" s="1"/>
  <c r="S7311" i="2"/>
  <c r="V7311" i="2" s="1"/>
  <c r="S7312" i="2"/>
  <c r="V7312" i="2" s="1"/>
  <c r="S7313" i="2"/>
  <c r="V7313" i="2" s="1"/>
  <c r="S7314" i="2"/>
  <c r="V7314" i="2" s="1"/>
  <c r="S7315" i="2"/>
  <c r="V7315" i="2" s="1"/>
  <c r="S7316" i="2"/>
  <c r="V7316" i="2" s="1"/>
  <c r="S7317" i="2"/>
  <c r="V7317" i="2" s="1"/>
  <c r="S7318" i="2"/>
  <c r="V7318" i="2" s="1"/>
  <c r="S7359" i="2"/>
  <c r="V7359" i="2" s="1"/>
  <c r="S7360" i="2"/>
  <c r="V7360" i="2" s="1"/>
  <c r="S7361" i="2"/>
  <c r="V7361" i="2" s="1"/>
  <c r="S7362" i="2"/>
  <c r="V7362" i="2" s="1"/>
  <c r="S7363" i="2"/>
  <c r="V7363" i="2" s="1"/>
  <c r="S7364" i="2"/>
  <c r="V7364" i="2" s="1"/>
  <c r="S7365" i="2"/>
  <c r="V7365" i="2" s="1"/>
  <c r="S7366" i="2"/>
  <c r="V7366" i="2" s="1"/>
  <c r="S7407" i="2"/>
  <c r="V7407" i="2" s="1"/>
  <c r="S7408" i="2"/>
  <c r="V7408" i="2" s="1"/>
  <c r="S7409" i="2"/>
  <c r="V7409" i="2" s="1"/>
  <c r="S7410" i="2"/>
  <c r="V7410" i="2" s="1"/>
  <c r="S7411" i="2"/>
  <c r="V7411" i="2" s="1"/>
  <c r="S7412" i="2"/>
  <c r="V7412" i="2" s="1"/>
  <c r="S7413" i="2"/>
  <c r="V7413" i="2" s="1"/>
  <c r="S7414" i="2"/>
  <c r="V7414" i="2" s="1"/>
  <c r="O7215" i="2"/>
  <c r="O7216" i="2"/>
  <c r="O7217" i="2"/>
  <c r="O7218" i="2"/>
  <c r="O7219" i="2"/>
  <c r="O7220" i="2"/>
  <c r="O7221" i="2"/>
  <c r="O7222" i="2"/>
  <c r="O7263" i="2"/>
  <c r="O7264" i="2"/>
  <c r="O7265" i="2"/>
  <c r="O7266" i="2"/>
  <c r="O7267" i="2"/>
  <c r="O7268" i="2"/>
  <c r="O7269" i="2"/>
  <c r="O7270" i="2"/>
  <c r="O7311" i="2"/>
  <c r="O7312" i="2"/>
  <c r="O7313" i="2"/>
  <c r="O7314" i="2"/>
  <c r="O7315" i="2"/>
  <c r="O7316" i="2"/>
  <c r="O7317" i="2"/>
  <c r="O7318" i="2"/>
  <c r="O7359" i="2"/>
  <c r="O7360" i="2"/>
  <c r="O7361" i="2"/>
  <c r="O7362" i="2"/>
  <c r="O7363" i="2"/>
  <c r="O7364" i="2"/>
  <c r="O7365" i="2"/>
  <c r="O7366" i="2"/>
  <c r="O7407" i="2"/>
  <c r="O7408" i="2"/>
  <c r="O7409" i="2"/>
  <c r="O7410" i="2"/>
  <c r="O7411" i="2"/>
  <c r="O7412" i="2"/>
  <c r="O7413" i="2"/>
  <c r="O7414" i="2"/>
  <c r="U7215" i="2"/>
  <c r="S7215" i="2"/>
  <c r="V7215" i="2" s="1"/>
  <c r="U7216" i="2"/>
  <c r="S7216" i="2"/>
  <c r="V7216" i="2" s="1"/>
  <c r="U7217" i="2"/>
  <c r="S7217" i="2"/>
  <c r="V7217" i="2" s="1"/>
  <c r="U7218" i="2"/>
  <c r="S7218" i="2"/>
  <c r="V7218" i="2" s="1"/>
  <c r="U7219" i="2"/>
  <c r="S7219" i="2"/>
  <c r="V7219" i="2" s="1"/>
  <c r="U7220" i="2"/>
  <c r="S7220" i="2"/>
  <c r="V7220" i="2" s="1"/>
  <c r="U7221" i="2"/>
  <c r="S7221" i="2"/>
  <c r="V7221" i="2" s="1"/>
  <c r="U7222" i="2"/>
  <c r="S7222" i="2"/>
  <c r="V7222" i="2" s="1"/>
  <c r="U7263" i="2"/>
  <c r="U7264" i="2"/>
  <c r="U7265" i="2"/>
  <c r="U7266" i="2"/>
  <c r="U7267" i="2"/>
  <c r="U7268" i="2"/>
  <c r="U7269" i="2"/>
  <c r="U7270" i="2"/>
  <c r="U7311" i="2"/>
  <c r="U7312" i="2"/>
  <c r="U7313" i="2"/>
  <c r="U7314" i="2"/>
  <c r="U7315" i="2"/>
  <c r="U7316" i="2"/>
  <c r="U7317" i="2"/>
  <c r="U7318" i="2"/>
  <c r="U7359" i="2"/>
  <c r="U7360" i="2"/>
  <c r="U7361" i="2"/>
  <c r="U7362" i="2"/>
  <c r="U7363" i="2"/>
  <c r="U7364" i="2"/>
  <c r="U7365" i="2"/>
  <c r="U7366" i="2"/>
  <c r="U7407" i="2"/>
  <c r="U7408" i="2"/>
  <c r="U7409" i="2"/>
  <c r="U7410" i="2"/>
  <c r="U7411" i="2"/>
  <c r="U7412" i="2"/>
  <c r="U7413" i="2"/>
  <c r="U7414" i="2"/>
  <c r="U7358" i="2"/>
  <c r="S7358" i="2"/>
  <c r="V7358" i="2" s="1"/>
  <c r="U7399" i="2"/>
  <c r="S7399" i="2"/>
  <c r="V7399" i="2" s="1"/>
  <c r="U7400" i="2"/>
  <c r="S7400" i="2"/>
  <c r="V7400" i="2" s="1"/>
  <c r="U7401" i="2"/>
  <c r="S7401" i="2"/>
  <c r="V7401" i="2" s="1"/>
  <c r="U7402" i="2"/>
  <c r="S7402" i="2"/>
  <c r="V7402" i="2" s="1"/>
  <c r="U7403" i="2"/>
  <c r="S7403" i="2"/>
  <c r="V7403" i="2" s="1"/>
  <c r="U7404" i="2"/>
  <c r="S7404" i="2"/>
  <c r="V7404" i="2" s="1"/>
  <c r="U7405" i="2"/>
  <c r="S7405" i="2"/>
  <c r="V7405" i="2" s="1"/>
  <c r="U7406" i="2"/>
  <c r="S7406" i="2"/>
  <c r="V7406" i="2" s="1"/>
  <c r="S7208" i="2"/>
  <c r="V7208" i="2" s="1"/>
  <c r="S7209" i="2"/>
  <c r="V7209" i="2" s="1"/>
  <c r="S7210" i="2"/>
  <c r="V7210" i="2" s="1"/>
  <c r="S7211" i="2"/>
  <c r="V7211" i="2" s="1"/>
  <c r="S7212" i="2"/>
  <c r="V7212" i="2" s="1"/>
  <c r="S7213" i="2"/>
  <c r="V7213" i="2" s="1"/>
  <c r="S7214" i="2"/>
  <c r="V7214" i="2" s="1"/>
  <c r="S7255" i="2"/>
  <c r="V7255" i="2" s="1"/>
  <c r="S7256" i="2"/>
  <c r="V7256" i="2" s="1"/>
  <c r="S7257" i="2"/>
  <c r="V7257" i="2" s="1"/>
  <c r="S7258" i="2"/>
  <c r="V7258" i="2" s="1"/>
  <c r="S7259" i="2"/>
  <c r="V7259" i="2" s="1"/>
  <c r="S7260" i="2"/>
  <c r="V7260" i="2" s="1"/>
  <c r="S7261" i="2"/>
  <c r="V7261" i="2" s="1"/>
  <c r="S7262" i="2"/>
  <c r="V7262" i="2" s="1"/>
  <c r="S7303" i="2"/>
  <c r="V7303" i="2" s="1"/>
  <c r="S7304" i="2"/>
  <c r="V7304" i="2" s="1"/>
  <c r="S7305" i="2"/>
  <c r="V7305" i="2" s="1"/>
  <c r="S7306" i="2"/>
  <c r="V7306" i="2" s="1"/>
  <c r="S7307" i="2"/>
  <c r="V7307" i="2" s="1"/>
  <c r="S7308" i="2"/>
  <c r="V7308" i="2" s="1"/>
  <c r="S7309" i="2"/>
  <c r="V7309" i="2" s="1"/>
  <c r="S7310" i="2"/>
  <c r="S7351" i="2"/>
  <c r="V7351" i="2" s="1"/>
  <c r="S7352" i="2"/>
  <c r="V7352" i="2" s="1"/>
  <c r="S7353" i="2"/>
  <c r="V7353" i="2" s="1"/>
  <c r="S7354" i="2"/>
  <c r="V7354" i="2" s="1"/>
  <c r="S7355" i="2"/>
  <c r="V7355" i="2" s="1"/>
  <c r="S7356" i="2"/>
  <c r="V7356" i="2" s="1"/>
  <c r="S7357" i="2"/>
  <c r="V7357" i="2" s="1"/>
  <c r="S7207" i="2"/>
  <c r="V7207" i="2" s="1"/>
  <c r="O7406" i="2"/>
  <c r="O7405" i="2"/>
  <c r="O7404" i="2"/>
  <c r="O7403" i="2"/>
  <c r="O7402" i="2"/>
  <c r="O7401" i="2"/>
  <c r="O7400" i="2"/>
  <c r="O7399" i="2"/>
  <c r="O7358" i="2"/>
  <c r="O7357" i="2"/>
  <c r="O7356" i="2"/>
  <c r="O7355" i="2"/>
  <c r="O7354" i="2"/>
  <c r="O7353" i="2"/>
  <c r="O7352" i="2"/>
  <c r="O7351" i="2"/>
  <c r="O7310" i="2"/>
  <c r="O7309" i="2"/>
  <c r="O7308" i="2"/>
  <c r="O7307" i="2"/>
  <c r="O7306" i="2"/>
  <c r="O7305" i="2"/>
  <c r="O7304" i="2"/>
  <c r="O7303" i="2"/>
  <c r="O7262" i="2"/>
  <c r="O7261" i="2"/>
  <c r="O7260" i="2"/>
  <c r="O7259" i="2"/>
  <c r="O7258" i="2"/>
  <c r="O7257" i="2"/>
  <c r="O7256" i="2"/>
  <c r="O7255" i="2"/>
  <c r="O7208" i="2"/>
  <c r="O7209" i="2"/>
  <c r="O7210" i="2"/>
  <c r="O7211" i="2"/>
  <c r="O7212" i="2"/>
  <c r="O7213" i="2"/>
  <c r="O7214" i="2"/>
  <c r="O7207" i="2"/>
  <c r="U7357" i="2"/>
  <c r="U7356" i="2"/>
  <c r="U7355" i="2"/>
  <c r="U7354" i="2"/>
  <c r="U7353" i="2"/>
  <c r="U7352" i="2"/>
  <c r="U7351" i="2"/>
  <c r="V7310" i="2"/>
  <c r="U7310" i="2"/>
  <c r="U7309" i="2"/>
  <c r="U7308" i="2"/>
  <c r="U7307" i="2"/>
  <c r="U7306" i="2"/>
  <c r="U7305" i="2"/>
  <c r="U7304" i="2"/>
  <c r="U7303" i="2"/>
  <c r="U7262" i="2"/>
  <c r="U7261" i="2"/>
  <c r="U7260" i="2"/>
  <c r="U7259" i="2"/>
  <c r="U7258" i="2"/>
  <c r="U7257" i="2"/>
  <c r="U7256" i="2"/>
  <c r="U7255" i="2"/>
  <c r="U7207" i="2"/>
  <c r="U7208" i="2"/>
  <c r="U7209" i="2"/>
  <c r="U7210" i="2"/>
  <c r="U7211" i="2"/>
  <c r="U7212" i="2"/>
  <c r="U7213" i="2"/>
  <c r="U7214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U6903" i="2"/>
  <c r="V6903" i="2"/>
  <c r="U6904" i="2"/>
  <c r="V6904" i="2"/>
  <c r="U6905" i="2"/>
  <c r="V6905" i="2"/>
  <c r="U6906" i="2"/>
  <c r="V6906" i="2"/>
  <c r="U6907" i="2"/>
  <c r="V6907" i="2"/>
  <c r="U6908" i="2"/>
  <c r="V6908" i="2"/>
  <c r="U6909" i="2"/>
  <c r="V6909" i="2"/>
  <c r="U6910" i="2"/>
  <c r="V6910" i="2"/>
  <c r="U6911" i="2"/>
  <c r="V6911" i="2"/>
  <c r="U6912" i="2"/>
  <c r="V6912" i="2"/>
  <c r="U6913" i="2"/>
  <c r="V6913" i="2"/>
  <c r="U6914" i="2"/>
  <c r="V6914" i="2"/>
  <c r="U6763" i="2"/>
  <c r="V6763" i="2"/>
  <c r="U6764" i="2"/>
  <c r="V6764" i="2"/>
  <c r="U6765" i="2"/>
  <c r="V6765" i="2"/>
  <c r="U6766" i="2"/>
  <c r="V6766" i="2"/>
  <c r="U6767" i="2"/>
  <c r="V6767" i="2"/>
  <c r="U6768" i="2"/>
  <c r="V6768" i="2"/>
  <c r="U6769" i="2"/>
  <c r="V6769" i="2"/>
  <c r="U6770" i="2"/>
  <c r="V6770" i="2"/>
  <c r="U6771" i="2"/>
  <c r="V6771" i="2"/>
  <c r="U6772" i="2"/>
  <c r="V6772" i="2"/>
  <c r="U6773" i="2"/>
  <c r="V6773" i="2"/>
  <c r="U6774" i="2"/>
  <c r="V6774" i="2"/>
  <c r="U6867" i="2"/>
  <c r="V6867" i="2"/>
  <c r="U6868" i="2"/>
  <c r="V6868" i="2"/>
  <c r="U6869" i="2"/>
  <c r="V6869" i="2"/>
  <c r="U6870" i="2"/>
  <c r="V6870" i="2"/>
  <c r="U6871" i="2"/>
  <c r="V6871" i="2"/>
  <c r="U6872" i="2"/>
  <c r="V6872" i="2"/>
  <c r="U6873" i="2"/>
  <c r="V6873" i="2"/>
  <c r="U6874" i="2"/>
  <c r="V6874" i="2"/>
  <c r="U6875" i="2"/>
  <c r="V6875" i="2"/>
  <c r="U6876" i="2"/>
  <c r="V6876" i="2"/>
  <c r="U6877" i="2"/>
  <c r="V6877" i="2"/>
  <c r="U6878" i="2"/>
  <c r="V6878" i="2"/>
  <c r="U6879" i="2"/>
  <c r="V6879" i="2"/>
  <c r="U6880" i="2"/>
  <c r="V6880" i="2"/>
  <c r="U6881" i="2"/>
  <c r="V6881" i="2"/>
  <c r="U6882" i="2"/>
  <c r="V6882" i="2"/>
  <c r="U6883" i="2"/>
  <c r="V6883" i="2"/>
  <c r="U6884" i="2"/>
  <c r="V6884" i="2"/>
  <c r="U6885" i="2"/>
  <c r="V6885" i="2"/>
  <c r="U6886" i="2"/>
  <c r="V6886" i="2"/>
  <c r="U6887" i="2"/>
  <c r="V6887" i="2"/>
  <c r="U6888" i="2"/>
  <c r="V6888" i="2"/>
  <c r="U6889" i="2"/>
  <c r="V6889" i="2"/>
  <c r="U6890" i="2"/>
  <c r="V6890" i="2"/>
  <c r="U6891" i="2"/>
  <c r="V6891" i="2"/>
  <c r="U6892" i="2"/>
  <c r="V6892" i="2"/>
  <c r="U6893" i="2"/>
  <c r="V6893" i="2"/>
  <c r="U6894" i="2"/>
  <c r="V6894" i="2"/>
  <c r="U6895" i="2"/>
  <c r="V6895" i="2"/>
  <c r="U6896" i="2"/>
  <c r="V6896" i="2"/>
  <c r="U6897" i="2"/>
  <c r="V6897" i="2"/>
  <c r="U6898" i="2"/>
  <c r="V6898" i="2"/>
  <c r="U6899" i="2"/>
  <c r="V6899" i="2"/>
  <c r="U6900" i="2"/>
  <c r="V6900" i="2"/>
  <c r="U6901" i="2"/>
  <c r="V6901" i="2"/>
  <c r="U6902" i="2"/>
  <c r="V6902" i="2"/>
  <c r="U7031" i="2"/>
  <c r="V7031" i="2"/>
  <c r="U7032" i="2"/>
  <c r="V7032" i="2"/>
  <c r="U7033" i="2"/>
  <c r="V7033" i="2"/>
  <c r="U7034" i="2"/>
  <c r="V7034" i="2"/>
  <c r="U7035" i="2"/>
  <c r="V7035" i="2"/>
  <c r="U7036" i="2"/>
  <c r="V7036" i="2"/>
  <c r="U7037" i="2"/>
  <c r="V7037" i="2"/>
  <c r="U7038" i="2"/>
  <c r="V7038" i="2"/>
  <c r="U7039" i="2"/>
  <c r="V7039" i="2"/>
  <c r="U7040" i="2"/>
  <c r="V7040" i="2"/>
  <c r="U7041" i="2"/>
  <c r="V7041" i="2"/>
  <c r="U7042" i="2"/>
  <c r="V7042" i="2"/>
  <c r="U7043" i="2"/>
  <c r="V7043" i="2"/>
  <c r="U7044" i="2"/>
  <c r="V7044" i="2"/>
  <c r="U7045" i="2"/>
  <c r="V7045" i="2"/>
  <c r="U7046" i="2"/>
  <c r="V7046" i="2"/>
  <c r="U7047" i="2"/>
  <c r="V7047" i="2"/>
  <c r="U7048" i="2"/>
  <c r="V7048" i="2"/>
  <c r="U7049" i="2"/>
  <c r="V7049" i="2"/>
  <c r="U7050" i="2"/>
  <c r="V7050" i="2"/>
  <c r="U7051" i="2"/>
  <c r="V7051" i="2"/>
  <c r="U7052" i="2"/>
  <c r="V7052" i="2"/>
  <c r="U7053" i="2"/>
  <c r="V7053" i="2"/>
  <c r="U7054" i="2"/>
  <c r="V7054" i="2"/>
  <c r="U7055" i="2"/>
  <c r="V7055" i="2"/>
  <c r="U7056" i="2"/>
  <c r="V7056" i="2"/>
  <c r="U7057" i="2"/>
  <c r="V7057" i="2"/>
  <c r="U7058" i="2"/>
  <c r="V7058" i="2"/>
  <c r="U7059" i="2"/>
  <c r="V7059" i="2"/>
  <c r="U7060" i="2"/>
  <c r="V7060" i="2"/>
  <c r="U7061" i="2"/>
  <c r="V7061" i="2"/>
  <c r="U7062" i="2"/>
  <c r="V7062" i="2"/>
  <c r="U7063" i="2"/>
  <c r="V7063" i="2"/>
  <c r="U7064" i="2"/>
  <c r="V7064" i="2"/>
  <c r="U7065" i="2"/>
  <c r="V7065" i="2"/>
  <c r="U7066" i="2"/>
  <c r="V70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U6831" i="2"/>
  <c r="V6831" i="2"/>
  <c r="U6832" i="2"/>
  <c r="V6832" i="2"/>
  <c r="U6833" i="2"/>
  <c r="V6833" i="2"/>
  <c r="U6834" i="2"/>
  <c r="V6834" i="2"/>
  <c r="U6835" i="2"/>
  <c r="V6835" i="2"/>
  <c r="U6836" i="2"/>
  <c r="V6836" i="2"/>
  <c r="U6837" i="2"/>
  <c r="V6837" i="2"/>
  <c r="U6838" i="2"/>
  <c r="V6838" i="2"/>
  <c r="U6839" i="2"/>
  <c r="V6839" i="2"/>
  <c r="U6840" i="2"/>
  <c r="V6840" i="2"/>
  <c r="U6841" i="2"/>
  <c r="V6841" i="2"/>
  <c r="U6842" i="2"/>
  <c r="V6842" i="2"/>
  <c r="U6843" i="2"/>
  <c r="V6843" i="2"/>
  <c r="U6844" i="2"/>
  <c r="V6844" i="2"/>
  <c r="U6845" i="2"/>
  <c r="V6845" i="2"/>
  <c r="U6846" i="2"/>
  <c r="V6846" i="2"/>
  <c r="U6847" i="2"/>
  <c r="V6847" i="2"/>
  <c r="U6848" i="2"/>
  <c r="V6848" i="2"/>
  <c r="U6849" i="2"/>
  <c r="V6849" i="2"/>
  <c r="U6850" i="2"/>
  <c r="V6850" i="2"/>
  <c r="U6851" i="2"/>
  <c r="V6851" i="2"/>
  <c r="U6852" i="2"/>
  <c r="V6852" i="2"/>
  <c r="U6853" i="2"/>
  <c r="V6853" i="2"/>
  <c r="U6854" i="2"/>
  <c r="V6854" i="2"/>
  <c r="U6855" i="2"/>
  <c r="V6855" i="2"/>
  <c r="U6856" i="2"/>
  <c r="V6856" i="2"/>
  <c r="U6857" i="2"/>
  <c r="V6857" i="2"/>
  <c r="U6858" i="2"/>
  <c r="V6858" i="2"/>
  <c r="U6859" i="2"/>
  <c r="V6859" i="2"/>
  <c r="U6860" i="2"/>
  <c r="V6860" i="2"/>
  <c r="U6861" i="2"/>
  <c r="V6861" i="2"/>
  <c r="U6862" i="2"/>
  <c r="V6862" i="2"/>
  <c r="U6863" i="2"/>
  <c r="V6863" i="2"/>
  <c r="U6864" i="2"/>
  <c r="V6864" i="2"/>
  <c r="U6865" i="2"/>
  <c r="V6865" i="2"/>
  <c r="U6866" i="2"/>
  <c r="V6866" i="2"/>
  <c r="U6995" i="2"/>
  <c r="V6995" i="2"/>
  <c r="U6996" i="2"/>
  <c r="V6996" i="2"/>
  <c r="U6997" i="2"/>
  <c r="V6997" i="2"/>
  <c r="U6998" i="2"/>
  <c r="V6998" i="2"/>
  <c r="U6999" i="2"/>
  <c r="V6999" i="2"/>
  <c r="U7000" i="2"/>
  <c r="V7000" i="2"/>
  <c r="U7001" i="2"/>
  <c r="V7001" i="2"/>
  <c r="U7002" i="2"/>
  <c r="V7002" i="2"/>
  <c r="U7003" i="2"/>
  <c r="V7003" i="2"/>
  <c r="U7004" i="2"/>
  <c r="V7004" i="2"/>
  <c r="U7005" i="2"/>
  <c r="V7005" i="2"/>
  <c r="U7006" i="2"/>
  <c r="V7006" i="2"/>
  <c r="U7007" i="2"/>
  <c r="V7007" i="2"/>
  <c r="U7008" i="2"/>
  <c r="V7008" i="2"/>
  <c r="U7009" i="2"/>
  <c r="V7009" i="2"/>
  <c r="U7010" i="2"/>
  <c r="V7010" i="2"/>
  <c r="U7011" i="2"/>
  <c r="V7011" i="2"/>
  <c r="U7012" i="2"/>
  <c r="V7012" i="2"/>
  <c r="U7013" i="2"/>
  <c r="V7013" i="2"/>
  <c r="U7014" i="2"/>
  <c r="V7014" i="2"/>
  <c r="U7015" i="2"/>
  <c r="V7015" i="2"/>
  <c r="U7016" i="2"/>
  <c r="V7016" i="2"/>
  <c r="U7017" i="2"/>
  <c r="V7017" i="2"/>
  <c r="U7018" i="2"/>
  <c r="V7018" i="2"/>
  <c r="U7019" i="2"/>
  <c r="V7019" i="2"/>
  <c r="U7020" i="2"/>
  <c r="V7020" i="2"/>
  <c r="U7021" i="2"/>
  <c r="V7021" i="2"/>
  <c r="U7022" i="2"/>
  <c r="V7022" i="2"/>
  <c r="U7023" i="2"/>
  <c r="V7023" i="2"/>
  <c r="U7024" i="2"/>
  <c r="V7024" i="2"/>
  <c r="U7025" i="2"/>
  <c r="V7025" i="2"/>
  <c r="U7026" i="2"/>
  <c r="V7026" i="2"/>
  <c r="U7027" i="2"/>
  <c r="V7027" i="2"/>
  <c r="U7028" i="2"/>
  <c r="V7028" i="2"/>
  <c r="U7029" i="2"/>
  <c r="V7029" i="2"/>
  <c r="U7030" i="2"/>
  <c r="V70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U6775" i="2"/>
  <c r="V6775" i="2"/>
  <c r="U6776" i="2"/>
  <c r="V6776" i="2"/>
  <c r="U6777" i="2"/>
  <c r="V6777" i="2"/>
  <c r="U6778" i="2"/>
  <c r="V6778" i="2"/>
  <c r="U6779" i="2"/>
  <c r="V6779" i="2"/>
  <c r="U6780" i="2"/>
  <c r="V6780" i="2"/>
  <c r="U6781" i="2"/>
  <c r="V6781" i="2"/>
  <c r="U6782" i="2"/>
  <c r="V6782" i="2"/>
  <c r="U6783" i="2"/>
  <c r="V6783" i="2"/>
  <c r="U6784" i="2"/>
  <c r="V6784" i="2"/>
  <c r="U6785" i="2"/>
  <c r="V6785" i="2"/>
  <c r="U6786" i="2"/>
  <c r="V6786" i="2"/>
  <c r="U6787" i="2"/>
  <c r="V6787" i="2"/>
  <c r="U6788" i="2"/>
  <c r="V6788" i="2"/>
  <c r="U6789" i="2"/>
  <c r="V6789" i="2"/>
  <c r="U6790" i="2"/>
  <c r="V6790" i="2"/>
  <c r="U6791" i="2"/>
  <c r="V6791" i="2"/>
  <c r="U6792" i="2"/>
  <c r="V6792" i="2"/>
  <c r="U6793" i="2"/>
  <c r="V6793" i="2"/>
  <c r="U6794" i="2"/>
  <c r="V6794" i="2"/>
  <c r="U6795" i="2"/>
  <c r="V6795" i="2"/>
  <c r="U6796" i="2"/>
  <c r="V6796" i="2"/>
  <c r="U6797" i="2"/>
  <c r="V6797" i="2"/>
  <c r="U6798" i="2"/>
  <c r="V6798" i="2"/>
  <c r="U6799" i="2"/>
  <c r="V6799" i="2"/>
  <c r="U6800" i="2"/>
  <c r="V6800" i="2"/>
  <c r="U6801" i="2"/>
  <c r="V6801" i="2"/>
  <c r="U6802" i="2"/>
  <c r="V6802" i="2"/>
  <c r="U6803" i="2"/>
  <c r="V6803" i="2"/>
  <c r="U6804" i="2"/>
  <c r="V6804" i="2"/>
  <c r="U6805" i="2"/>
  <c r="V6805" i="2"/>
  <c r="U6806" i="2"/>
  <c r="V6806" i="2"/>
  <c r="U6807" i="2"/>
  <c r="V6807" i="2"/>
  <c r="U6808" i="2"/>
  <c r="V6808" i="2"/>
  <c r="U6809" i="2"/>
  <c r="V6809" i="2"/>
  <c r="U6810" i="2"/>
  <c r="V6810" i="2"/>
  <c r="U6811" i="2"/>
  <c r="V6811" i="2"/>
  <c r="U6812" i="2"/>
  <c r="V6812" i="2"/>
  <c r="U6813" i="2"/>
  <c r="V6813" i="2"/>
  <c r="U6814" i="2"/>
  <c r="V6814" i="2"/>
  <c r="U6815" i="2"/>
  <c r="V6815" i="2"/>
  <c r="U6816" i="2"/>
  <c r="V6816" i="2"/>
  <c r="U6817" i="2"/>
  <c r="V6817" i="2"/>
  <c r="U6818" i="2"/>
  <c r="V6818" i="2"/>
  <c r="U6819" i="2"/>
  <c r="V6819" i="2"/>
  <c r="U6820" i="2"/>
  <c r="V6820" i="2"/>
  <c r="U6821" i="2"/>
  <c r="V6821" i="2"/>
  <c r="U6822" i="2"/>
  <c r="V6822" i="2"/>
  <c r="U6823" i="2"/>
  <c r="V6823" i="2"/>
  <c r="U6824" i="2"/>
  <c r="V6824" i="2"/>
  <c r="U6825" i="2"/>
  <c r="V6825" i="2"/>
  <c r="U6826" i="2"/>
  <c r="V6826" i="2"/>
  <c r="U6827" i="2"/>
  <c r="V6827" i="2"/>
  <c r="U6828" i="2"/>
  <c r="V6828" i="2"/>
  <c r="U6829" i="2"/>
  <c r="V6829" i="2"/>
  <c r="U6830" i="2"/>
  <c r="V6830" i="2"/>
  <c r="U6939" i="2"/>
  <c r="V6939" i="2"/>
  <c r="U6940" i="2"/>
  <c r="V6940" i="2"/>
  <c r="U6941" i="2"/>
  <c r="V6941" i="2"/>
  <c r="U6942" i="2"/>
  <c r="V6942" i="2"/>
  <c r="U6943" i="2"/>
  <c r="V6943" i="2"/>
  <c r="U6944" i="2"/>
  <c r="V6944" i="2"/>
  <c r="U6945" i="2"/>
  <c r="V6945" i="2"/>
  <c r="U6946" i="2"/>
  <c r="V6946" i="2"/>
  <c r="U6947" i="2"/>
  <c r="V6947" i="2"/>
  <c r="U6948" i="2"/>
  <c r="V6948" i="2"/>
  <c r="U6949" i="2"/>
  <c r="V6949" i="2"/>
  <c r="U6950" i="2"/>
  <c r="V6950" i="2"/>
  <c r="U6951" i="2"/>
  <c r="V6951" i="2"/>
  <c r="U6952" i="2"/>
  <c r="V6952" i="2"/>
  <c r="U6953" i="2"/>
  <c r="V6953" i="2"/>
  <c r="U6954" i="2"/>
  <c r="V6954" i="2"/>
  <c r="U6955" i="2"/>
  <c r="V6955" i="2"/>
  <c r="U6956" i="2"/>
  <c r="V6956" i="2"/>
  <c r="U6957" i="2"/>
  <c r="V6957" i="2"/>
  <c r="U6958" i="2"/>
  <c r="V6958" i="2"/>
  <c r="U6959" i="2"/>
  <c r="V6959" i="2"/>
  <c r="U6960" i="2"/>
  <c r="V6960" i="2"/>
  <c r="U6961" i="2"/>
  <c r="V6961" i="2"/>
  <c r="U6962" i="2"/>
  <c r="V6962" i="2"/>
  <c r="U6963" i="2"/>
  <c r="V6963" i="2"/>
  <c r="U6964" i="2"/>
  <c r="V6964" i="2"/>
  <c r="U6965" i="2"/>
  <c r="V6965" i="2"/>
  <c r="U6966" i="2"/>
  <c r="V6966" i="2"/>
  <c r="U6967" i="2"/>
  <c r="V6967" i="2"/>
  <c r="U6968" i="2"/>
  <c r="V6968" i="2"/>
  <c r="U6969" i="2"/>
  <c r="V6969" i="2"/>
  <c r="U6970" i="2"/>
  <c r="V6970" i="2"/>
  <c r="U6971" i="2"/>
  <c r="V6971" i="2"/>
  <c r="U6972" i="2"/>
  <c r="V6972" i="2"/>
  <c r="U6973" i="2"/>
  <c r="V6973" i="2"/>
  <c r="U6974" i="2"/>
  <c r="V6974" i="2"/>
  <c r="U6975" i="2"/>
  <c r="V6975" i="2"/>
  <c r="U6976" i="2"/>
  <c r="V6976" i="2"/>
  <c r="U6977" i="2"/>
  <c r="V6977" i="2"/>
  <c r="U6978" i="2"/>
  <c r="V6978" i="2"/>
  <c r="U6979" i="2"/>
  <c r="V6979" i="2"/>
  <c r="U6980" i="2"/>
  <c r="V6980" i="2"/>
  <c r="U6981" i="2"/>
  <c r="V6981" i="2"/>
  <c r="U6982" i="2"/>
  <c r="V6982" i="2"/>
  <c r="U6983" i="2"/>
  <c r="V6983" i="2"/>
  <c r="U6984" i="2"/>
  <c r="V6984" i="2"/>
  <c r="U6985" i="2"/>
  <c r="V6985" i="2"/>
  <c r="U6986" i="2"/>
  <c r="V6986" i="2"/>
  <c r="U6987" i="2"/>
  <c r="V6987" i="2"/>
  <c r="U6988" i="2"/>
  <c r="V6988" i="2"/>
  <c r="U6989" i="2"/>
  <c r="V6989" i="2"/>
  <c r="U6990" i="2"/>
  <c r="V6990" i="2"/>
  <c r="U6991" i="2"/>
  <c r="V6991" i="2"/>
  <c r="U6992" i="2"/>
  <c r="V6992" i="2"/>
  <c r="U6993" i="2"/>
  <c r="V6993" i="2"/>
  <c r="U6994" i="2"/>
  <c r="V699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775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U6739" i="2"/>
  <c r="V6739" i="2"/>
  <c r="U6740" i="2"/>
  <c r="V6740" i="2"/>
  <c r="U6741" i="2"/>
  <c r="V6741" i="2"/>
  <c r="U6742" i="2"/>
  <c r="V6742" i="2"/>
  <c r="U6743" i="2"/>
  <c r="V6743" i="2"/>
  <c r="U6744" i="2"/>
  <c r="V6744" i="2"/>
  <c r="U6745" i="2"/>
  <c r="V6745" i="2"/>
  <c r="U6746" i="2"/>
  <c r="V6746" i="2"/>
  <c r="U6747" i="2"/>
  <c r="V6747" i="2"/>
  <c r="U6748" i="2"/>
  <c r="V6748" i="2"/>
  <c r="U6749" i="2"/>
  <c r="V6749" i="2"/>
  <c r="U6750" i="2"/>
  <c r="V6750" i="2"/>
  <c r="U6751" i="2"/>
  <c r="V6751" i="2"/>
  <c r="U6752" i="2"/>
  <c r="V6752" i="2"/>
  <c r="U6753" i="2"/>
  <c r="V6753" i="2"/>
  <c r="U6754" i="2"/>
  <c r="V6754" i="2"/>
  <c r="U6755" i="2"/>
  <c r="V6755" i="2"/>
  <c r="U6756" i="2"/>
  <c r="V6756" i="2"/>
  <c r="U6757" i="2"/>
  <c r="V6757" i="2"/>
  <c r="U6758" i="2"/>
  <c r="V6758" i="2"/>
  <c r="U6759" i="2"/>
  <c r="V6759" i="2"/>
  <c r="U6760" i="2"/>
  <c r="V6760" i="2"/>
  <c r="U6761" i="2"/>
  <c r="V6761" i="2"/>
  <c r="U6762" i="2"/>
  <c r="V6762" i="2"/>
  <c r="U6915" i="2"/>
  <c r="V6915" i="2"/>
  <c r="U6916" i="2"/>
  <c r="V6916" i="2"/>
  <c r="U6917" i="2"/>
  <c r="V6917" i="2"/>
  <c r="U6918" i="2"/>
  <c r="V6918" i="2"/>
  <c r="U6919" i="2"/>
  <c r="V6919" i="2"/>
  <c r="U6920" i="2"/>
  <c r="V6920" i="2"/>
  <c r="U6921" i="2"/>
  <c r="V6921" i="2"/>
  <c r="U6922" i="2"/>
  <c r="V6922" i="2"/>
  <c r="U6923" i="2"/>
  <c r="V6923" i="2"/>
  <c r="U6924" i="2"/>
  <c r="V6924" i="2"/>
  <c r="U6925" i="2"/>
  <c r="V6925" i="2"/>
  <c r="U6926" i="2"/>
  <c r="V6926" i="2"/>
  <c r="U6927" i="2"/>
  <c r="V6927" i="2"/>
  <c r="U6928" i="2"/>
  <c r="V6928" i="2"/>
  <c r="U6929" i="2"/>
  <c r="V6929" i="2"/>
  <c r="U6930" i="2"/>
  <c r="V6930" i="2"/>
  <c r="U6931" i="2"/>
  <c r="V6931" i="2"/>
  <c r="U6932" i="2"/>
  <c r="V6932" i="2"/>
  <c r="U6933" i="2"/>
  <c r="V6933" i="2"/>
  <c r="U6934" i="2"/>
  <c r="V6934" i="2"/>
  <c r="U6935" i="2"/>
  <c r="V6935" i="2"/>
  <c r="U6936" i="2"/>
  <c r="V6936" i="2"/>
  <c r="U6937" i="2"/>
  <c r="V6937" i="2"/>
  <c r="U6938" i="2"/>
  <c r="V6938" i="2"/>
  <c r="H6938" i="2"/>
  <c r="H6937" i="2"/>
  <c r="H6936" i="2"/>
  <c r="H6935" i="2"/>
  <c r="H6934" i="2"/>
  <c r="H6933" i="2"/>
  <c r="H6932" i="2"/>
  <c r="H6931" i="2"/>
  <c r="H6930" i="2"/>
  <c r="H6929" i="2"/>
  <c r="H6928" i="2"/>
  <c r="H6927" i="2"/>
  <c r="H6926" i="2"/>
  <c r="H6925" i="2"/>
  <c r="H6924" i="2"/>
  <c r="H6923" i="2"/>
  <c r="H6922" i="2"/>
  <c r="H6921" i="2"/>
  <c r="H6920" i="2"/>
  <c r="H6919" i="2"/>
  <c r="H6918" i="2"/>
  <c r="H6917" i="2"/>
  <c r="H6916" i="2"/>
  <c r="H6915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39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39" i="2"/>
  <c r="H6740" i="2"/>
  <c r="U2860" i="2"/>
  <c r="S2860" i="2"/>
  <c r="V2860" i="2" s="1"/>
  <c r="U2861" i="2"/>
  <c r="S2861" i="2"/>
  <c r="V2861" i="2" s="1"/>
  <c r="U2862" i="2"/>
  <c r="S2862" i="2"/>
  <c r="V2862" i="2" s="1"/>
  <c r="U2863" i="2"/>
  <c r="S2863" i="2"/>
  <c r="V2863" i="2" s="1"/>
  <c r="U2864" i="2"/>
  <c r="S2864" i="2"/>
  <c r="V2864" i="2" s="1"/>
  <c r="U2865" i="2"/>
  <c r="S2865" i="2"/>
  <c r="V2865" i="2" s="1"/>
  <c r="U2890" i="2"/>
  <c r="S2890" i="2"/>
  <c r="V2890" i="2" s="1"/>
  <c r="U2891" i="2"/>
  <c r="S2891" i="2"/>
  <c r="V2891" i="2" s="1"/>
  <c r="U2892" i="2"/>
  <c r="S2892" i="2"/>
  <c r="V2892" i="2" s="1"/>
  <c r="U2893" i="2"/>
  <c r="S2893" i="2"/>
  <c r="V2893" i="2" s="1"/>
  <c r="U2894" i="2"/>
  <c r="S2894" i="2"/>
  <c r="V2894" i="2" s="1"/>
  <c r="U2895" i="2"/>
  <c r="S2895" i="2"/>
  <c r="V2895" i="2" s="1"/>
  <c r="O2860" i="2"/>
  <c r="O2861" i="2"/>
  <c r="O2862" i="2"/>
  <c r="O2863" i="2"/>
  <c r="O2864" i="2"/>
  <c r="O2865" i="2"/>
  <c r="O2890" i="2"/>
  <c r="O2891" i="2"/>
  <c r="O2892" i="2"/>
  <c r="O2893" i="2"/>
  <c r="O2894" i="2"/>
  <c r="O2895" i="2"/>
  <c r="H2895" i="2"/>
  <c r="H2894" i="2"/>
  <c r="H2893" i="2"/>
  <c r="H2892" i="2"/>
  <c r="H2891" i="2"/>
  <c r="H2890" i="2"/>
  <c r="H2865" i="2"/>
  <c r="H2864" i="2"/>
  <c r="H2863" i="2"/>
  <c r="H2862" i="2"/>
  <c r="H2861" i="2"/>
  <c r="H2860" i="2"/>
  <c r="U2854" i="2"/>
  <c r="S2854" i="2"/>
  <c r="V2854" i="2" s="1"/>
  <c r="U2855" i="2"/>
  <c r="S2855" i="2"/>
  <c r="V2855" i="2" s="1"/>
  <c r="U2856" i="2"/>
  <c r="S2856" i="2"/>
  <c r="V2856" i="2" s="1"/>
  <c r="U2857" i="2"/>
  <c r="S2857" i="2"/>
  <c r="V2857" i="2" s="1"/>
  <c r="U2858" i="2"/>
  <c r="S2858" i="2"/>
  <c r="V2858" i="2" s="1"/>
  <c r="U2859" i="2"/>
  <c r="S2859" i="2"/>
  <c r="V2859" i="2" s="1"/>
  <c r="U2884" i="2"/>
  <c r="S2884" i="2"/>
  <c r="V2884" i="2" s="1"/>
  <c r="U2885" i="2"/>
  <c r="S2885" i="2"/>
  <c r="V2885" i="2" s="1"/>
  <c r="U2886" i="2"/>
  <c r="S2886" i="2"/>
  <c r="V2886" i="2" s="1"/>
  <c r="U2887" i="2"/>
  <c r="S2887" i="2"/>
  <c r="V2887" i="2" s="1"/>
  <c r="U2888" i="2"/>
  <c r="S2888" i="2"/>
  <c r="V2888" i="2" s="1"/>
  <c r="U2889" i="2"/>
  <c r="S2889" i="2"/>
  <c r="V2889" i="2" s="1"/>
  <c r="O2884" i="2"/>
  <c r="O2885" i="2"/>
  <c r="O2886" i="2"/>
  <c r="O2887" i="2"/>
  <c r="O2888" i="2"/>
  <c r="O2889" i="2"/>
  <c r="O2854" i="2"/>
  <c r="O2855" i="2"/>
  <c r="O2856" i="2"/>
  <c r="O2857" i="2"/>
  <c r="O2858" i="2"/>
  <c r="O2859" i="2"/>
  <c r="H2889" i="2"/>
  <c r="H2888" i="2"/>
  <c r="H2887" i="2"/>
  <c r="H2886" i="2"/>
  <c r="H2885" i="2"/>
  <c r="H2884" i="2"/>
  <c r="H2859" i="2"/>
  <c r="H2858" i="2"/>
  <c r="H2857" i="2"/>
  <c r="H2856" i="2"/>
  <c r="H2855" i="2"/>
  <c r="H2854" i="2"/>
  <c r="U2848" i="2"/>
  <c r="S2848" i="2"/>
  <c r="V2848" i="2" s="1"/>
  <c r="U2849" i="2"/>
  <c r="S2849" i="2"/>
  <c r="V2849" i="2" s="1"/>
  <c r="U2850" i="2"/>
  <c r="S2850" i="2"/>
  <c r="V2850" i="2" s="1"/>
  <c r="U2851" i="2"/>
  <c r="S2851" i="2"/>
  <c r="V2851" i="2" s="1"/>
  <c r="U2852" i="2"/>
  <c r="S2852" i="2"/>
  <c r="V2852" i="2" s="1"/>
  <c r="U2853" i="2"/>
  <c r="S2853" i="2"/>
  <c r="V2853" i="2" s="1"/>
  <c r="U2878" i="2"/>
  <c r="S2878" i="2"/>
  <c r="V2878" i="2" s="1"/>
  <c r="U2879" i="2"/>
  <c r="S2879" i="2"/>
  <c r="V2879" i="2" s="1"/>
  <c r="U2880" i="2"/>
  <c r="S2880" i="2"/>
  <c r="V2880" i="2" s="1"/>
  <c r="U2881" i="2"/>
  <c r="S2881" i="2"/>
  <c r="V2881" i="2" s="1"/>
  <c r="U2882" i="2"/>
  <c r="S2882" i="2"/>
  <c r="V2882" i="2" s="1"/>
  <c r="U2883" i="2"/>
  <c r="S2883" i="2"/>
  <c r="V2883" i="2" s="1"/>
  <c r="O2848" i="2"/>
  <c r="O2849" i="2"/>
  <c r="O2850" i="2"/>
  <c r="O2851" i="2"/>
  <c r="O2852" i="2"/>
  <c r="O2853" i="2"/>
  <c r="O2878" i="2"/>
  <c r="O2879" i="2"/>
  <c r="O2880" i="2"/>
  <c r="O2881" i="2"/>
  <c r="O2882" i="2"/>
  <c r="O2883" i="2"/>
  <c r="H2883" i="2"/>
  <c r="H2882" i="2"/>
  <c r="H2881" i="2"/>
  <c r="H2880" i="2"/>
  <c r="H2879" i="2"/>
  <c r="H2878" i="2"/>
  <c r="H2853" i="2"/>
  <c r="H2852" i="2"/>
  <c r="H2851" i="2"/>
  <c r="H2850" i="2"/>
  <c r="H2849" i="2"/>
  <c r="H2848" i="2"/>
  <c r="S2872" i="2"/>
  <c r="V2872" i="2" s="1"/>
  <c r="S2873" i="2"/>
  <c r="V2873" i="2" s="1"/>
  <c r="S2874" i="2"/>
  <c r="V2874" i="2" s="1"/>
  <c r="S2875" i="2"/>
  <c r="V2875" i="2" s="1"/>
  <c r="S2876" i="2"/>
  <c r="V2876" i="2" s="1"/>
  <c r="S2877" i="2"/>
  <c r="V2877" i="2" s="1"/>
  <c r="U2842" i="2"/>
  <c r="S2842" i="2"/>
  <c r="V2842" i="2" s="1"/>
  <c r="U2843" i="2"/>
  <c r="S2843" i="2"/>
  <c r="V2843" i="2" s="1"/>
  <c r="U2844" i="2"/>
  <c r="S2844" i="2"/>
  <c r="V2844" i="2" s="1"/>
  <c r="U2845" i="2"/>
  <c r="S2845" i="2"/>
  <c r="V2845" i="2" s="1"/>
  <c r="U2846" i="2"/>
  <c r="S2846" i="2"/>
  <c r="V2846" i="2" s="1"/>
  <c r="U2847" i="2"/>
  <c r="S2847" i="2"/>
  <c r="V2847" i="2" s="1"/>
  <c r="U2872" i="2"/>
  <c r="U2873" i="2"/>
  <c r="U2874" i="2"/>
  <c r="U2875" i="2"/>
  <c r="U2876" i="2"/>
  <c r="U2877" i="2"/>
  <c r="O2842" i="2"/>
  <c r="O2843" i="2"/>
  <c r="O2844" i="2"/>
  <c r="O2845" i="2"/>
  <c r="O2846" i="2"/>
  <c r="O2847" i="2"/>
  <c r="O2872" i="2"/>
  <c r="O2873" i="2"/>
  <c r="O2874" i="2"/>
  <c r="O2875" i="2"/>
  <c r="O2876" i="2"/>
  <c r="O2877" i="2"/>
  <c r="H2877" i="2"/>
  <c r="H2876" i="2"/>
  <c r="H2875" i="2"/>
  <c r="H2874" i="2"/>
  <c r="H2873" i="2"/>
  <c r="H2872" i="2"/>
  <c r="H2847" i="2"/>
  <c r="H2846" i="2"/>
  <c r="H2845" i="2"/>
  <c r="H2844" i="2"/>
  <c r="H2843" i="2"/>
  <c r="H2842" i="2"/>
  <c r="S2866" i="2"/>
  <c r="V2866" i="2" s="1"/>
  <c r="S2867" i="2"/>
  <c r="V2867" i="2" s="1"/>
  <c r="S2868" i="2"/>
  <c r="V2868" i="2" s="1"/>
  <c r="S2869" i="2"/>
  <c r="V2869" i="2" s="1"/>
  <c r="S2870" i="2"/>
  <c r="V2870" i="2" s="1"/>
  <c r="S2871" i="2"/>
  <c r="V2871" i="2" s="1"/>
  <c r="S2841" i="2"/>
  <c r="V2841" i="2" s="1"/>
  <c r="S3383" i="2"/>
  <c r="V3383" i="2" s="1"/>
  <c r="S2836" i="2"/>
  <c r="V2836" i="2" s="1"/>
  <c r="S2837" i="2"/>
  <c r="V2837" i="2" s="1"/>
  <c r="S2838" i="2"/>
  <c r="V2838" i="2" s="1"/>
  <c r="S2839" i="2"/>
  <c r="V2839" i="2" s="1"/>
  <c r="S2840" i="2"/>
  <c r="V2840" i="2" s="1"/>
  <c r="O2836" i="2"/>
  <c r="O2837" i="2"/>
  <c r="O2838" i="2"/>
  <c r="O2839" i="2"/>
  <c r="O2840" i="2"/>
  <c r="O2841" i="2"/>
  <c r="O2866" i="2"/>
  <c r="O2867" i="2"/>
  <c r="O2868" i="2"/>
  <c r="O2869" i="2"/>
  <c r="O2870" i="2"/>
  <c r="O2871" i="2"/>
  <c r="U2871" i="2"/>
  <c r="H2871" i="2"/>
  <c r="U2870" i="2"/>
  <c r="H2870" i="2"/>
  <c r="U2869" i="2"/>
  <c r="H2869" i="2"/>
  <c r="U2868" i="2"/>
  <c r="H2868" i="2"/>
  <c r="U2867" i="2"/>
  <c r="H2867" i="2"/>
  <c r="U2866" i="2"/>
  <c r="H2866" i="2"/>
  <c r="U2836" i="2"/>
  <c r="U2837" i="2"/>
  <c r="U2838" i="2"/>
  <c r="U2839" i="2"/>
  <c r="U2840" i="2"/>
  <c r="U2841" i="2"/>
  <c r="H2837" i="2"/>
  <c r="H2838" i="2"/>
  <c r="H2839" i="2"/>
  <c r="H2840" i="2"/>
  <c r="H2841" i="2"/>
  <c r="H2836" i="2"/>
  <c r="U3224" i="2"/>
  <c r="S3224" i="2"/>
  <c r="V3224" i="2" s="1"/>
  <c r="U3225" i="2"/>
  <c r="S3225" i="2"/>
  <c r="V3225" i="2" s="1"/>
  <c r="U3226" i="2"/>
  <c r="S3226" i="2"/>
  <c r="V3226" i="2" s="1"/>
  <c r="U3227" i="2"/>
  <c r="S3227" i="2"/>
  <c r="V3227" i="2" s="1"/>
  <c r="U3228" i="2"/>
  <c r="S3228" i="2"/>
  <c r="V3228" i="2" s="1"/>
  <c r="U3229" i="2"/>
  <c r="S3229" i="2"/>
  <c r="V3229" i="2" s="1"/>
  <c r="U3230" i="2"/>
  <c r="S3230" i="2"/>
  <c r="V3230" i="2" s="1"/>
  <c r="U3231" i="2"/>
  <c r="S3231" i="2"/>
  <c r="V3231" i="2" s="1"/>
  <c r="U3232" i="2"/>
  <c r="S3232" i="2"/>
  <c r="V3232" i="2" s="1"/>
  <c r="U3233" i="2"/>
  <c r="S3233" i="2"/>
  <c r="V3233" i="2" s="1"/>
  <c r="U3274" i="2"/>
  <c r="S3274" i="2"/>
  <c r="V3274" i="2" s="1"/>
  <c r="U3275" i="2"/>
  <c r="S3275" i="2"/>
  <c r="V3275" i="2" s="1"/>
  <c r="U3276" i="2"/>
  <c r="S3276" i="2"/>
  <c r="V3276" i="2" s="1"/>
  <c r="U3277" i="2"/>
  <c r="S3277" i="2"/>
  <c r="V3277" i="2" s="1"/>
  <c r="U3278" i="2"/>
  <c r="S3278" i="2"/>
  <c r="V3278" i="2" s="1"/>
  <c r="U3279" i="2"/>
  <c r="S3279" i="2"/>
  <c r="V3279" i="2" s="1"/>
  <c r="U3280" i="2"/>
  <c r="S3280" i="2"/>
  <c r="V3280" i="2" s="1"/>
  <c r="U3281" i="2"/>
  <c r="S3281" i="2"/>
  <c r="V3281" i="2" s="1"/>
  <c r="U3282" i="2"/>
  <c r="S3282" i="2"/>
  <c r="V3282" i="2" s="1"/>
  <c r="U3283" i="2"/>
  <c r="S3283" i="2"/>
  <c r="V3283" i="2" s="1"/>
  <c r="U3324" i="2"/>
  <c r="S3324" i="2"/>
  <c r="V3324" i="2" s="1"/>
  <c r="U3325" i="2"/>
  <c r="S3325" i="2"/>
  <c r="V3325" i="2" s="1"/>
  <c r="U3326" i="2"/>
  <c r="S3326" i="2"/>
  <c r="V3326" i="2" s="1"/>
  <c r="U3327" i="2"/>
  <c r="S3327" i="2"/>
  <c r="V3327" i="2" s="1"/>
  <c r="U3328" i="2"/>
  <c r="S3328" i="2"/>
  <c r="V3328" i="2" s="1"/>
  <c r="U3329" i="2"/>
  <c r="S3329" i="2"/>
  <c r="V3329" i="2" s="1"/>
  <c r="U3330" i="2"/>
  <c r="S3330" i="2"/>
  <c r="V3330" i="2" s="1"/>
  <c r="U3331" i="2"/>
  <c r="S3331" i="2"/>
  <c r="V3331" i="2" s="1"/>
  <c r="U3332" i="2"/>
  <c r="S3332" i="2"/>
  <c r="V3332" i="2" s="1"/>
  <c r="U3333" i="2"/>
  <c r="S3333" i="2"/>
  <c r="V3333" i="2" s="1"/>
  <c r="U3374" i="2"/>
  <c r="S3374" i="2"/>
  <c r="V3374" i="2" s="1"/>
  <c r="U3375" i="2"/>
  <c r="S3375" i="2"/>
  <c r="V3375" i="2" s="1"/>
  <c r="U3376" i="2"/>
  <c r="S3376" i="2"/>
  <c r="V3376" i="2" s="1"/>
  <c r="U3377" i="2"/>
  <c r="S3377" i="2"/>
  <c r="V3377" i="2" s="1"/>
  <c r="U3378" i="2"/>
  <c r="S3378" i="2"/>
  <c r="V3378" i="2" s="1"/>
  <c r="U3379" i="2"/>
  <c r="S3379" i="2"/>
  <c r="V3379" i="2" s="1"/>
  <c r="U3380" i="2"/>
  <c r="S3380" i="2"/>
  <c r="V3380" i="2" s="1"/>
  <c r="U3381" i="2"/>
  <c r="S3381" i="2"/>
  <c r="V3381" i="2" s="1"/>
  <c r="U3382" i="2"/>
  <c r="S3382" i="2"/>
  <c r="V3382" i="2" s="1"/>
  <c r="U3383" i="2"/>
  <c r="O3224" i="2"/>
  <c r="O3225" i="2"/>
  <c r="O3226" i="2"/>
  <c r="O3227" i="2"/>
  <c r="O3228" i="2"/>
  <c r="O3229" i="2"/>
  <c r="O3230" i="2"/>
  <c r="O3231" i="2"/>
  <c r="O3232" i="2"/>
  <c r="O3233" i="2"/>
  <c r="O3274" i="2"/>
  <c r="O3275" i="2"/>
  <c r="O3276" i="2"/>
  <c r="O3277" i="2"/>
  <c r="O3278" i="2"/>
  <c r="O3279" i="2"/>
  <c r="O3280" i="2"/>
  <c r="O3281" i="2"/>
  <c r="O3282" i="2"/>
  <c r="O3283" i="2"/>
  <c r="O3324" i="2"/>
  <c r="O3325" i="2"/>
  <c r="O3326" i="2"/>
  <c r="O3327" i="2"/>
  <c r="O3328" i="2"/>
  <c r="O3329" i="2"/>
  <c r="O3330" i="2"/>
  <c r="O3331" i="2"/>
  <c r="O3332" i="2"/>
  <c r="O3333" i="2"/>
  <c r="O3374" i="2"/>
  <c r="O3375" i="2"/>
  <c r="O3376" i="2"/>
  <c r="O3377" i="2"/>
  <c r="O3378" i="2"/>
  <c r="O3379" i="2"/>
  <c r="O3380" i="2"/>
  <c r="O3381" i="2"/>
  <c r="O3382" i="2"/>
  <c r="O3383" i="2"/>
  <c r="H3283" i="2"/>
  <c r="H3282" i="2"/>
  <c r="H3281" i="2"/>
  <c r="H3280" i="2"/>
  <c r="H3279" i="2"/>
  <c r="H3278" i="2"/>
  <c r="H3277" i="2"/>
  <c r="H3276" i="2"/>
  <c r="H3275" i="2"/>
  <c r="H3274" i="2"/>
  <c r="H3233" i="2"/>
  <c r="H3232" i="2"/>
  <c r="H3231" i="2"/>
  <c r="H3230" i="2"/>
  <c r="H3229" i="2"/>
  <c r="H3228" i="2"/>
  <c r="H3227" i="2"/>
  <c r="H3226" i="2"/>
  <c r="H3225" i="2"/>
  <c r="H3224" i="2"/>
  <c r="S3214" i="2"/>
  <c r="V3214" i="2" s="1"/>
  <c r="S3215" i="2"/>
  <c r="V3215" i="2" s="1"/>
  <c r="S3216" i="2"/>
  <c r="V3216" i="2" s="1"/>
  <c r="S3217" i="2"/>
  <c r="V3217" i="2" s="1"/>
  <c r="S3218" i="2"/>
  <c r="V3218" i="2" s="1"/>
  <c r="S3219" i="2"/>
  <c r="V3219" i="2" s="1"/>
  <c r="S3220" i="2"/>
  <c r="V3220" i="2" s="1"/>
  <c r="S3221" i="2"/>
  <c r="V3221" i="2" s="1"/>
  <c r="S3222" i="2"/>
  <c r="V3222" i="2" s="1"/>
  <c r="S3223" i="2"/>
  <c r="V3223" i="2" s="1"/>
  <c r="S3264" i="2"/>
  <c r="V3264" i="2" s="1"/>
  <c r="S3265" i="2"/>
  <c r="V3265" i="2" s="1"/>
  <c r="S3266" i="2"/>
  <c r="V3266" i="2" s="1"/>
  <c r="S3267" i="2"/>
  <c r="V3267" i="2" s="1"/>
  <c r="S3268" i="2"/>
  <c r="V3268" i="2" s="1"/>
  <c r="S3269" i="2"/>
  <c r="V3269" i="2" s="1"/>
  <c r="S3270" i="2"/>
  <c r="V3270" i="2" s="1"/>
  <c r="S3271" i="2"/>
  <c r="V3271" i="2" s="1"/>
  <c r="S3272" i="2"/>
  <c r="V3272" i="2" s="1"/>
  <c r="S3273" i="2"/>
  <c r="V3273" i="2" s="1"/>
  <c r="S3314" i="2"/>
  <c r="V3314" i="2" s="1"/>
  <c r="S3315" i="2"/>
  <c r="V3315" i="2" s="1"/>
  <c r="S3316" i="2"/>
  <c r="V3316" i="2" s="1"/>
  <c r="S3317" i="2"/>
  <c r="V3317" i="2" s="1"/>
  <c r="S3318" i="2"/>
  <c r="V3318" i="2" s="1"/>
  <c r="S3319" i="2"/>
  <c r="V3319" i="2" s="1"/>
  <c r="S3320" i="2"/>
  <c r="V3320" i="2" s="1"/>
  <c r="S3321" i="2"/>
  <c r="V3321" i="2" s="1"/>
  <c r="S3322" i="2"/>
  <c r="V3322" i="2" s="1"/>
  <c r="S3323" i="2"/>
  <c r="V3323" i="2" s="1"/>
  <c r="S3364" i="2"/>
  <c r="V3364" i="2" s="1"/>
  <c r="S3365" i="2"/>
  <c r="V3365" i="2" s="1"/>
  <c r="S3366" i="2"/>
  <c r="V3366" i="2" s="1"/>
  <c r="S3367" i="2"/>
  <c r="V3367" i="2" s="1"/>
  <c r="S3368" i="2"/>
  <c r="V3368" i="2" s="1"/>
  <c r="S3369" i="2"/>
  <c r="V3369" i="2" s="1"/>
  <c r="S3370" i="2"/>
  <c r="V3370" i="2" s="1"/>
  <c r="S3371" i="2"/>
  <c r="V3371" i="2" s="1"/>
  <c r="S3372" i="2"/>
  <c r="V3372" i="2" s="1"/>
  <c r="S3373" i="2"/>
  <c r="V3373" i="2" s="1"/>
  <c r="O3214" i="2"/>
  <c r="O3215" i="2"/>
  <c r="O3216" i="2"/>
  <c r="O3217" i="2"/>
  <c r="O3218" i="2"/>
  <c r="O3219" i="2"/>
  <c r="O3220" i="2"/>
  <c r="O3221" i="2"/>
  <c r="O3222" i="2"/>
  <c r="O3223" i="2"/>
  <c r="O3264" i="2"/>
  <c r="O3265" i="2"/>
  <c r="O3266" i="2"/>
  <c r="O3267" i="2"/>
  <c r="O3268" i="2"/>
  <c r="O3269" i="2"/>
  <c r="O3270" i="2"/>
  <c r="O3271" i="2"/>
  <c r="O3272" i="2"/>
  <c r="O3273" i="2"/>
  <c r="O3314" i="2"/>
  <c r="O3315" i="2"/>
  <c r="O3316" i="2"/>
  <c r="O3317" i="2"/>
  <c r="O3318" i="2"/>
  <c r="O3319" i="2"/>
  <c r="O3320" i="2"/>
  <c r="O3321" i="2"/>
  <c r="O3322" i="2"/>
  <c r="O3323" i="2"/>
  <c r="O3364" i="2"/>
  <c r="O3365" i="2"/>
  <c r="O3366" i="2"/>
  <c r="O3367" i="2"/>
  <c r="O3368" i="2"/>
  <c r="O3369" i="2"/>
  <c r="O3370" i="2"/>
  <c r="O3371" i="2"/>
  <c r="O3372" i="2"/>
  <c r="O3373" i="2"/>
  <c r="U3214" i="2"/>
  <c r="U3215" i="2"/>
  <c r="U3216" i="2"/>
  <c r="U3217" i="2"/>
  <c r="U3218" i="2"/>
  <c r="U3219" i="2"/>
  <c r="U3220" i="2"/>
  <c r="U3221" i="2"/>
  <c r="U3222" i="2"/>
  <c r="U3223" i="2"/>
  <c r="U3264" i="2"/>
  <c r="U3265" i="2"/>
  <c r="U3266" i="2"/>
  <c r="U3267" i="2"/>
  <c r="U3268" i="2"/>
  <c r="U3269" i="2"/>
  <c r="U3270" i="2"/>
  <c r="U3271" i="2"/>
  <c r="U3272" i="2"/>
  <c r="U3273" i="2"/>
  <c r="U3314" i="2"/>
  <c r="U3315" i="2"/>
  <c r="U3316" i="2"/>
  <c r="U3317" i="2"/>
  <c r="U3318" i="2"/>
  <c r="U3319" i="2"/>
  <c r="U3320" i="2"/>
  <c r="U3321" i="2"/>
  <c r="U3322" i="2"/>
  <c r="U3323" i="2"/>
  <c r="U3364" i="2"/>
  <c r="U3365" i="2"/>
  <c r="U3366" i="2"/>
  <c r="U3367" i="2"/>
  <c r="U3368" i="2"/>
  <c r="U3369" i="2"/>
  <c r="U3370" i="2"/>
  <c r="U3371" i="2"/>
  <c r="U3372" i="2"/>
  <c r="U3373" i="2"/>
  <c r="H3273" i="2"/>
  <c r="H3272" i="2"/>
  <c r="H3271" i="2"/>
  <c r="H3270" i="2"/>
  <c r="H3269" i="2"/>
  <c r="H3268" i="2"/>
  <c r="H3267" i="2"/>
  <c r="H3266" i="2"/>
  <c r="H3265" i="2"/>
  <c r="H3264" i="2"/>
  <c r="H3223" i="2"/>
  <c r="H3222" i="2"/>
  <c r="H3221" i="2"/>
  <c r="H3220" i="2"/>
  <c r="H3219" i="2"/>
  <c r="H3218" i="2"/>
  <c r="H3217" i="2"/>
  <c r="H3216" i="2"/>
  <c r="H3215" i="2"/>
  <c r="H3214" i="2"/>
  <c r="S3204" i="2"/>
  <c r="V3204" i="2" s="1"/>
  <c r="S3205" i="2"/>
  <c r="V3205" i="2" s="1"/>
  <c r="S3206" i="2"/>
  <c r="V3206" i="2" s="1"/>
  <c r="S3207" i="2"/>
  <c r="V3207" i="2" s="1"/>
  <c r="S3208" i="2"/>
  <c r="V3208" i="2" s="1"/>
  <c r="S3209" i="2"/>
  <c r="V3209" i="2" s="1"/>
  <c r="S3210" i="2"/>
  <c r="V3210" i="2" s="1"/>
  <c r="S3211" i="2"/>
  <c r="V3211" i="2" s="1"/>
  <c r="S3212" i="2"/>
  <c r="V3212" i="2" s="1"/>
  <c r="S3213" i="2"/>
  <c r="V3213" i="2" s="1"/>
  <c r="S3254" i="2"/>
  <c r="V3254" i="2" s="1"/>
  <c r="S3255" i="2"/>
  <c r="V3255" i="2" s="1"/>
  <c r="S3256" i="2"/>
  <c r="V3256" i="2" s="1"/>
  <c r="S3257" i="2"/>
  <c r="V3257" i="2" s="1"/>
  <c r="S3258" i="2"/>
  <c r="V3258" i="2" s="1"/>
  <c r="S3259" i="2"/>
  <c r="V3259" i="2" s="1"/>
  <c r="S3260" i="2"/>
  <c r="V3260" i="2" s="1"/>
  <c r="S3261" i="2"/>
  <c r="V3261" i="2" s="1"/>
  <c r="S3262" i="2"/>
  <c r="V3262" i="2" s="1"/>
  <c r="S3263" i="2"/>
  <c r="V3263" i="2" s="1"/>
  <c r="S3304" i="2"/>
  <c r="V3304" i="2" s="1"/>
  <c r="S3305" i="2"/>
  <c r="V3305" i="2" s="1"/>
  <c r="S3306" i="2"/>
  <c r="V3306" i="2" s="1"/>
  <c r="S3307" i="2"/>
  <c r="V3307" i="2" s="1"/>
  <c r="S3308" i="2"/>
  <c r="V3308" i="2" s="1"/>
  <c r="S3309" i="2"/>
  <c r="V3309" i="2" s="1"/>
  <c r="S3310" i="2"/>
  <c r="V3310" i="2" s="1"/>
  <c r="S3311" i="2"/>
  <c r="V3311" i="2" s="1"/>
  <c r="S3312" i="2"/>
  <c r="V3312" i="2" s="1"/>
  <c r="S3313" i="2"/>
  <c r="V3313" i="2" s="1"/>
  <c r="S3354" i="2"/>
  <c r="V3354" i="2" s="1"/>
  <c r="S3355" i="2"/>
  <c r="V3355" i="2" s="1"/>
  <c r="S3356" i="2"/>
  <c r="V3356" i="2" s="1"/>
  <c r="S3357" i="2"/>
  <c r="V3357" i="2" s="1"/>
  <c r="S3358" i="2"/>
  <c r="V3358" i="2" s="1"/>
  <c r="S3359" i="2"/>
  <c r="V3359" i="2" s="1"/>
  <c r="S3360" i="2"/>
  <c r="V3360" i="2" s="1"/>
  <c r="S3361" i="2"/>
  <c r="V3361" i="2" s="1"/>
  <c r="S3362" i="2"/>
  <c r="V3362" i="2" s="1"/>
  <c r="S3363" i="2"/>
  <c r="V3363" i="2" s="1"/>
  <c r="U3204" i="2"/>
  <c r="O3204" i="2"/>
  <c r="O3205" i="2"/>
  <c r="O3206" i="2"/>
  <c r="O3207" i="2"/>
  <c r="O3208" i="2"/>
  <c r="O3209" i="2"/>
  <c r="O3210" i="2"/>
  <c r="O3211" i="2"/>
  <c r="O3212" i="2"/>
  <c r="O3213" i="2"/>
  <c r="O3254" i="2"/>
  <c r="O3255" i="2"/>
  <c r="O3256" i="2"/>
  <c r="O3257" i="2"/>
  <c r="O3258" i="2"/>
  <c r="O3259" i="2"/>
  <c r="O3260" i="2"/>
  <c r="O3261" i="2"/>
  <c r="O3262" i="2"/>
  <c r="O3263" i="2"/>
  <c r="O3304" i="2"/>
  <c r="O3305" i="2"/>
  <c r="O3306" i="2"/>
  <c r="O3307" i="2"/>
  <c r="O3308" i="2"/>
  <c r="O3309" i="2"/>
  <c r="O3310" i="2"/>
  <c r="O3311" i="2"/>
  <c r="O3312" i="2"/>
  <c r="O3313" i="2"/>
  <c r="O3354" i="2"/>
  <c r="O3355" i="2"/>
  <c r="O3356" i="2"/>
  <c r="O3357" i="2"/>
  <c r="O3358" i="2"/>
  <c r="O3359" i="2"/>
  <c r="O3360" i="2"/>
  <c r="O3361" i="2"/>
  <c r="O3362" i="2"/>
  <c r="O3363" i="2"/>
  <c r="U3205" i="2"/>
  <c r="U3206" i="2"/>
  <c r="U3207" i="2"/>
  <c r="U3208" i="2"/>
  <c r="U3209" i="2"/>
  <c r="U3210" i="2"/>
  <c r="U3211" i="2"/>
  <c r="U3212" i="2"/>
  <c r="U3213" i="2"/>
  <c r="U3254" i="2"/>
  <c r="U3255" i="2"/>
  <c r="U3256" i="2"/>
  <c r="U3257" i="2"/>
  <c r="U3258" i="2"/>
  <c r="U3259" i="2"/>
  <c r="U3260" i="2"/>
  <c r="U3261" i="2"/>
  <c r="U3262" i="2"/>
  <c r="U3263" i="2"/>
  <c r="U3304" i="2"/>
  <c r="U3305" i="2"/>
  <c r="U3306" i="2"/>
  <c r="U3307" i="2"/>
  <c r="U3308" i="2"/>
  <c r="U3309" i="2"/>
  <c r="U3310" i="2"/>
  <c r="U3311" i="2"/>
  <c r="U3312" i="2"/>
  <c r="U3313" i="2"/>
  <c r="U3354" i="2"/>
  <c r="U3355" i="2"/>
  <c r="U3356" i="2"/>
  <c r="U3357" i="2"/>
  <c r="U3358" i="2"/>
  <c r="U3359" i="2"/>
  <c r="U3360" i="2"/>
  <c r="U3361" i="2"/>
  <c r="U3362" i="2"/>
  <c r="U3363" i="2"/>
  <c r="H3263" i="2"/>
  <c r="H3262" i="2"/>
  <c r="H3261" i="2"/>
  <c r="H3260" i="2"/>
  <c r="H3259" i="2"/>
  <c r="H3258" i="2"/>
  <c r="H3257" i="2"/>
  <c r="H3256" i="2"/>
  <c r="H3255" i="2"/>
  <c r="H3254" i="2"/>
  <c r="H3213" i="2"/>
  <c r="H3212" i="2"/>
  <c r="H3211" i="2"/>
  <c r="H3210" i="2"/>
  <c r="H3209" i="2"/>
  <c r="H3208" i="2"/>
  <c r="H3207" i="2"/>
  <c r="H3206" i="2"/>
  <c r="H3205" i="2"/>
  <c r="H3204" i="2"/>
  <c r="S3194" i="2"/>
  <c r="V3194" i="2" s="1"/>
  <c r="S3195" i="2"/>
  <c r="V3195" i="2" s="1"/>
  <c r="S3196" i="2"/>
  <c r="V3196" i="2" s="1"/>
  <c r="S3197" i="2"/>
  <c r="V3197" i="2" s="1"/>
  <c r="S3198" i="2"/>
  <c r="V3198" i="2" s="1"/>
  <c r="S3199" i="2"/>
  <c r="V3199" i="2" s="1"/>
  <c r="S3200" i="2"/>
  <c r="V3200" i="2" s="1"/>
  <c r="S3201" i="2"/>
  <c r="V3201" i="2" s="1"/>
  <c r="S3202" i="2"/>
  <c r="V3202" i="2" s="1"/>
  <c r="S3203" i="2"/>
  <c r="V3203" i="2" s="1"/>
  <c r="S3244" i="2"/>
  <c r="V3244" i="2" s="1"/>
  <c r="S3245" i="2"/>
  <c r="V3245" i="2" s="1"/>
  <c r="S3246" i="2"/>
  <c r="V3246" i="2" s="1"/>
  <c r="S3247" i="2"/>
  <c r="V3247" i="2" s="1"/>
  <c r="S3248" i="2"/>
  <c r="V3248" i="2" s="1"/>
  <c r="S3249" i="2"/>
  <c r="V3249" i="2" s="1"/>
  <c r="S3250" i="2"/>
  <c r="V3250" i="2" s="1"/>
  <c r="S3251" i="2"/>
  <c r="V3251" i="2" s="1"/>
  <c r="S3252" i="2"/>
  <c r="V3252" i="2" s="1"/>
  <c r="S3253" i="2"/>
  <c r="V3253" i="2" s="1"/>
  <c r="S3294" i="2"/>
  <c r="V3294" i="2" s="1"/>
  <c r="S3295" i="2"/>
  <c r="V3295" i="2" s="1"/>
  <c r="S3296" i="2"/>
  <c r="V3296" i="2" s="1"/>
  <c r="S3297" i="2"/>
  <c r="V3297" i="2" s="1"/>
  <c r="S3298" i="2"/>
  <c r="V3298" i="2" s="1"/>
  <c r="S3299" i="2"/>
  <c r="V3299" i="2" s="1"/>
  <c r="S3300" i="2"/>
  <c r="V3300" i="2" s="1"/>
  <c r="S3301" i="2"/>
  <c r="V3301" i="2" s="1"/>
  <c r="S3302" i="2"/>
  <c r="V3302" i="2" s="1"/>
  <c r="S3303" i="2"/>
  <c r="V3303" i="2" s="1"/>
  <c r="S3344" i="2"/>
  <c r="V3344" i="2" s="1"/>
  <c r="S3345" i="2"/>
  <c r="V3345" i="2" s="1"/>
  <c r="S3346" i="2"/>
  <c r="V3346" i="2" s="1"/>
  <c r="S3347" i="2"/>
  <c r="V3347" i="2" s="1"/>
  <c r="S3348" i="2"/>
  <c r="V3348" i="2" s="1"/>
  <c r="S3349" i="2"/>
  <c r="V3349" i="2" s="1"/>
  <c r="S3350" i="2"/>
  <c r="V3350" i="2" s="1"/>
  <c r="S3351" i="2"/>
  <c r="V3351" i="2" s="1"/>
  <c r="S3352" i="2"/>
  <c r="V3352" i="2" s="1"/>
  <c r="S3353" i="2"/>
  <c r="V3353" i="2" s="1"/>
  <c r="O3194" i="2"/>
  <c r="O3195" i="2"/>
  <c r="O3196" i="2"/>
  <c r="O3197" i="2"/>
  <c r="O3198" i="2"/>
  <c r="O3199" i="2"/>
  <c r="O3200" i="2"/>
  <c r="O3201" i="2"/>
  <c r="O3202" i="2"/>
  <c r="O3203" i="2"/>
  <c r="O3244" i="2"/>
  <c r="O3245" i="2"/>
  <c r="O3246" i="2"/>
  <c r="O3247" i="2"/>
  <c r="O3248" i="2"/>
  <c r="O3249" i="2"/>
  <c r="O3250" i="2"/>
  <c r="O3251" i="2"/>
  <c r="O3252" i="2"/>
  <c r="O3253" i="2"/>
  <c r="O3294" i="2"/>
  <c r="O3295" i="2"/>
  <c r="O3296" i="2"/>
  <c r="O3297" i="2"/>
  <c r="O3298" i="2"/>
  <c r="O3299" i="2"/>
  <c r="O3300" i="2"/>
  <c r="O3301" i="2"/>
  <c r="O3302" i="2"/>
  <c r="O3303" i="2"/>
  <c r="O3344" i="2"/>
  <c r="O3345" i="2"/>
  <c r="O3346" i="2"/>
  <c r="O3347" i="2"/>
  <c r="O3348" i="2"/>
  <c r="O3349" i="2"/>
  <c r="O3350" i="2"/>
  <c r="O3351" i="2"/>
  <c r="O3352" i="2"/>
  <c r="O3353" i="2"/>
  <c r="U3184" i="2"/>
  <c r="S3184" i="2"/>
  <c r="V3184" i="2" s="1"/>
  <c r="U3185" i="2"/>
  <c r="S3185" i="2"/>
  <c r="V3185" i="2" s="1"/>
  <c r="U3186" i="2"/>
  <c r="S3186" i="2"/>
  <c r="V3186" i="2" s="1"/>
  <c r="U3187" i="2"/>
  <c r="S3187" i="2"/>
  <c r="V3187" i="2" s="1"/>
  <c r="U3188" i="2"/>
  <c r="S3188" i="2"/>
  <c r="V3188" i="2" s="1"/>
  <c r="U3189" i="2"/>
  <c r="S3189" i="2"/>
  <c r="V3189" i="2" s="1"/>
  <c r="U3190" i="2"/>
  <c r="S3190" i="2"/>
  <c r="V3190" i="2" s="1"/>
  <c r="U3191" i="2"/>
  <c r="S3191" i="2"/>
  <c r="V3191" i="2" s="1"/>
  <c r="U3192" i="2"/>
  <c r="S3192" i="2"/>
  <c r="V3192" i="2" s="1"/>
  <c r="U3193" i="2"/>
  <c r="S3193" i="2"/>
  <c r="V3193" i="2" s="1"/>
  <c r="U3234" i="2"/>
  <c r="S3234" i="2"/>
  <c r="V3234" i="2" s="1"/>
  <c r="U3235" i="2"/>
  <c r="S3235" i="2"/>
  <c r="V3235" i="2" s="1"/>
  <c r="U3236" i="2"/>
  <c r="S3236" i="2"/>
  <c r="V3236" i="2" s="1"/>
  <c r="U3237" i="2"/>
  <c r="S3237" i="2"/>
  <c r="V3237" i="2" s="1"/>
  <c r="U3238" i="2"/>
  <c r="S3238" i="2"/>
  <c r="V3238" i="2" s="1"/>
  <c r="U3239" i="2"/>
  <c r="S3239" i="2"/>
  <c r="V3239" i="2" s="1"/>
  <c r="U3240" i="2"/>
  <c r="S3240" i="2"/>
  <c r="V3240" i="2" s="1"/>
  <c r="U3241" i="2"/>
  <c r="S3241" i="2"/>
  <c r="V3241" i="2" s="1"/>
  <c r="U3242" i="2"/>
  <c r="S3242" i="2"/>
  <c r="V3242" i="2" s="1"/>
  <c r="U3243" i="2"/>
  <c r="S3243" i="2"/>
  <c r="V3243" i="2" s="1"/>
  <c r="U3284" i="2"/>
  <c r="S3284" i="2"/>
  <c r="V3284" i="2" s="1"/>
  <c r="U3285" i="2"/>
  <c r="S3285" i="2"/>
  <c r="V3285" i="2" s="1"/>
  <c r="U3286" i="2"/>
  <c r="S3286" i="2"/>
  <c r="V3286" i="2" s="1"/>
  <c r="U3287" i="2"/>
  <c r="S3287" i="2"/>
  <c r="V3287" i="2" s="1"/>
  <c r="U3288" i="2"/>
  <c r="S3288" i="2"/>
  <c r="V3288" i="2" s="1"/>
  <c r="U3289" i="2"/>
  <c r="S3289" i="2"/>
  <c r="V3289" i="2" s="1"/>
  <c r="U3290" i="2"/>
  <c r="S3290" i="2"/>
  <c r="V3290" i="2" s="1"/>
  <c r="U3291" i="2"/>
  <c r="S3291" i="2"/>
  <c r="V3291" i="2" s="1"/>
  <c r="U3292" i="2"/>
  <c r="S3292" i="2"/>
  <c r="V3292" i="2" s="1"/>
  <c r="U3293" i="2"/>
  <c r="S3293" i="2"/>
  <c r="V3293" i="2" s="1"/>
  <c r="U3334" i="2"/>
  <c r="S3334" i="2"/>
  <c r="V3334" i="2" s="1"/>
  <c r="U3335" i="2"/>
  <c r="S3335" i="2"/>
  <c r="V3335" i="2" s="1"/>
  <c r="U3336" i="2"/>
  <c r="S3336" i="2"/>
  <c r="V3336" i="2" s="1"/>
  <c r="U3337" i="2"/>
  <c r="S3337" i="2"/>
  <c r="V3337" i="2" s="1"/>
  <c r="U3338" i="2"/>
  <c r="S3338" i="2"/>
  <c r="V3338" i="2" s="1"/>
  <c r="U3339" i="2"/>
  <c r="S3339" i="2"/>
  <c r="V3339" i="2" s="1"/>
  <c r="U3340" i="2"/>
  <c r="S3340" i="2"/>
  <c r="V3340" i="2" s="1"/>
  <c r="U3341" i="2"/>
  <c r="S3341" i="2"/>
  <c r="V3341" i="2" s="1"/>
  <c r="U3342" i="2"/>
  <c r="S3342" i="2"/>
  <c r="V3342" i="2" s="1"/>
  <c r="U3343" i="2"/>
  <c r="S3343" i="2"/>
  <c r="V3343" i="2" s="1"/>
  <c r="U3194" i="2"/>
  <c r="U3195" i="2"/>
  <c r="U3196" i="2"/>
  <c r="U3197" i="2"/>
  <c r="U3198" i="2"/>
  <c r="U3199" i="2"/>
  <c r="U3200" i="2"/>
  <c r="U3201" i="2"/>
  <c r="U3202" i="2"/>
  <c r="U3203" i="2"/>
  <c r="U3244" i="2"/>
  <c r="U3245" i="2"/>
  <c r="U3246" i="2"/>
  <c r="U3247" i="2"/>
  <c r="U3248" i="2"/>
  <c r="U3249" i="2"/>
  <c r="U3250" i="2"/>
  <c r="U3251" i="2"/>
  <c r="U3252" i="2"/>
  <c r="U3253" i="2"/>
  <c r="U3294" i="2"/>
  <c r="U3295" i="2"/>
  <c r="U3296" i="2"/>
  <c r="U3297" i="2"/>
  <c r="U3298" i="2"/>
  <c r="U3299" i="2"/>
  <c r="U3300" i="2"/>
  <c r="U3301" i="2"/>
  <c r="U3302" i="2"/>
  <c r="U3303" i="2"/>
  <c r="U3344" i="2"/>
  <c r="U3345" i="2"/>
  <c r="U3346" i="2"/>
  <c r="U3347" i="2"/>
  <c r="U3348" i="2"/>
  <c r="U3349" i="2"/>
  <c r="U3350" i="2"/>
  <c r="U3351" i="2"/>
  <c r="U3352" i="2"/>
  <c r="U3353" i="2"/>
  <c r="U3182" i="2"/>
  <c r="S3182" i="2"/>
  <c r="V3182" i="2" s="1"/>
  <c r="U3183" i="2"/>
  <c r="S3183" i="2"/>
  <c r="V3183" i="2" s="1"/>
  <c r="H3253" i="2"/>
  <c r="H3252" i="2"/>
  <c r="H3251" i="2"/>
  <c r="H3250" i="2"/>
  <c r="H3249" i="2"/>
  <c r="H3248" i="2"/>
  <c r="H3247" i="2"/>
  <c r="H3246" i="2"/>
  <c r="H3245" i="2"/>
  <c r="H3244" i="2"/>
  <c r="H3203" i="2"/>
  <c r="H3202" i="2"/>
  <c r="H3201" i="2"/>
  <c r="H3200" i="2"/>
  <c r="H3199" i="2"/>
  <c r="H3198" i="2"/>
  <c r="H3197" i="2"/>
  <c r="H3196" i="2"/>
  <c r="H3195" i="2"/>
  <c r="H3194" i="2"/>
  <c r="O3184" i="2"/>
  <c r="O3185" i="2"/>
  <c r="O3186" i="2"/>
  <c r="O3187" i="2"/>
  <c r="O3188" i="2"/>
  <c r="O3189" i="2"/>
  <c r="O3190" i="2"/>
  <c r="O3191" i="2"/>
  <c r="O3192" i="2"/>
  <c r="O3193" i="2"/>
  <c r="O3234" i="2"/>
  <c r="O3235" i="2"/>
  <c r="O3236" i="2"/>
  <c r="O3237" i="2"/>
  <c r="O3238" i="2"/>
  <c r="O3239" i="2"/>
  <c r="O3240" i="2"/>
  <c r="O3241" i="2"/>
  <c r="O3242" i="2"/>
  <c r="O3243" i="2"/>
  <c r="O3284" i="2"/>
  <c r="O3285" i="2"/>
  <c r="O3286" i="2"/>
  <c r="O3287" i="2"/>
  <c r="O3288" i="2"/>
  <c r="O3289" i="2"/>
  <c r="O3290" i="2"/>
  <c r="O3291" i="2"/>
  <c r="O3292" i="2"/>
  <c r="O3293" i="2"/>
  <c r="O3334" i="2"/>
  <c r="O3335" i="2"/>
  <c r="O3336" i="2"/>
  <c r="O3337" i="2"/>
  <c r="O3338" i="2"/>
  <c r="O3339" i="2"/>
  <c r="O3340" i="2"/>
  <c r="O3341" i="2"/>
  <c r="O3342" i="2"/>
  <c r="O3343" i="2"/>
  <c r="H3243" i="2"/>
  <c r="H3242" i="2"/>
  <c r="H3241" i="2"/>
  <c r="H3240" i="2"/>
  <c r="H3239" i="2"/>
  <c r="H3238" i="2"/>
  <c r="H3237" i="2"/>
  <c r="H3236" i="2"/>
  <c r="H3235" i="2"/>
  <c r="H3234" i="2"/>
  <c r="H3193" i="2"/>
  <c r="H3192" i="2"/>
  <c r="H3191" i="2"/>
  <c r="H3190" i="2"/>
  <c r="H3189" i="2"/>
  <c r="H3188" i="2"/>
  <c r="H3187" i="2"/>
  <c r="H3186" i="2"/>
  <c r="H3185" i="2"/>
  <c r="H3184" i="2"/>
  <c r="U3054" i="2"/>
  <c r="S3054" i="2"/>
  <c r="V3054" i="2" s="1"/>
  <c r="U3055" i="2"/>
  <c r="S3055" i="2"/>
  <c r="V3055" i="2" s="1"/>
  <c r="U3056" i="2"/>
  <c r="S3056" i="2"/>
  <c r="V3056" i="2" s="1"/>
  <c r="U3057" i="2"/>
  <c r="S3057" i="2"/>
  <c r="V3057" i="2" s="1"/>
  <c r="U3058" i="2"/>
  <c r="S3058" i="2"/>
  <c r="V3058" i="2" s="1"/>
  <c r="U3059" i="2"/>
  <c r="S3059" i="2"/>
  <c r="V3059" i="2" s="1"/>
  <c r="U3060" i="2"/>
  <c r="S3060" i="2"/>
  <c r="V3060" i="2" s="1"/>
  <c r="U3061" i="2"/>
  <c r="S3061" i="2"/>
  <c r="V3061" i="2" s="1"/>
  <c r="U3062" i="2"/>
  <c r="S3062" i="2"/>
  <c r="V3062" i="2" s="1"/>
  <c r="U3063" i="2"/>
  <c r="S3063" i="2"/>
  <c r="V3063" i="2" s="1"/>
  <c r="U3094" i="2"/>
  <c r="S3094" i="2"/>
  <c r="V3094" i="2" s="1"/>
  <c r="U3095" i="2"/>
  <c r="S3095" i="2"/>
  <c r="V3095" i="2" s="1"/>
  <c r="U3096" i="2"/>
  <c r="S3096" i="2"/>
  <c r="V3096" i="2" s="1"/>
  <c r="U3097" i="2"/>
  <c r="S3097" i="2"/>
  <c r="V3097" i="2" s="1"/>
  <c r="U3098" i="2"/>
  <c r="S3098" i="2"/>
  <c r="V3098" i="2" s="1"/>
  <c r="U3099" i="2"/>
  <c r="S3099" i="2"/>
  <c r="V3099" i="2" s="1"/>
  <c r="U3100" i="2"/>
  <c r="S3100" i="2"/>
  <c r="V3100" i="2" s="1"/>
  <c r="U3101" i="2"/>
  <c r="S3101" i="2"/>
  <c r="V3101" i="2" s="1"/>
  <c r="U3102" i="2"/>
  <c r="S3102" i="2"/>
  <c r="V3102" i="2" s="1"/>
  <c r="U3103" i="2"/>
  <c r="S3103" i="2"/>
  <c r="V3103" i="2" s="1"/>
  <c r="U3134" i="2"/>
  <c r="S3134" i="2"/>
  <c r="V3134" i="2" s="1"/>
  <c r="U3135" i="2"/>
  <c r="S3135" i="2"/>
  <c r="V3135" i="2" s="1"/>
  <c r="U3136" i="2"/>
  <c r="S3136" i="2"/>
  <c r="V3136" i="2" s="1"/>
  <c r="U3137" i="2"/>
  <c r="S3137" i="2"/>
  <c r="V3137" i="2" s="1"/>
  <c r="U3138" i="2"/>
  <c r="S3138" i="2"/>
  <c r="V3138" i="2" s="1"/>
  <c r="U3139" i="2"/>
  <c r="S3139" i="2"/>
  <c r="V3139" i="2" s="1"/>
  <c r="U3140" i="2"/>
  <c r="S3140" i="2"/>
  <c r="V3140" i="2" s="1"/>
  <c r="U3141" i="2"/>
  <c r="S3141" i="2"/>
  <c r="V3141" i="2" s="1"/>
  <c r="U3142" i="2"/>
  <c r="S3142" i="2"/>
  <c r="V3142" i="2" s="1"/>
  <c r="U3143" i="2"/>
  <c r="S3143" i="2"/>
  <c r="V3143" i="2" s="1"/>
  <c r="U3174" i="2"/>
  <c r="S3174" i="2"/>
  <c r="V3174" i="2" s="1"/>
  <c r="U3175" i="2"/>
  <c r="S3175" i="2"/>
  <c r="V3175" i="2" s="1"/>
  <c r="U3176" i="2"/>
  <c r="S3176" i="2"/>
  <c r="V3176" i="2" s="1"/>
  <c r="U3177" i="2"/>
  <c r="S3177" i="2"/>
  <c r="V3177" i="2" s="1"/>
  <c r="U3178" i="2"/>
  <c r="S3178" i="2"/>
  <c r="V3178" i="2" s="1"/>
  <c r="U3179" i="2"/>
  <c r="S3179" i="2"/>
  <c r="V3179" i="2" s="1"/>
  <c r="U3180" i="2"/>
  <c r="S3180" i="2"/>
  <c r="V3180" i="2" s="1"/>
  <c r="U3181" i="2"/>
  <c r="S3181" i="2"/>
  <c r="V3181" i="2" s="1"/>
  <c r="O3054" i="2"/>
  <c r="O3055" i="2"/>
  <c r="O3056" i="2"/>
  <c r="O3057" i="2"/>
  <c r="O3058" i="2"/>
  <c r="O3059" i="2"/>
  <c r="O3060" i="2"/>
  <c r="O3061" i="2"/>
  <c r="O3062" i="2"/>
  <c r="O3063" i="2"/>
  <c r="O3094" i="2"/>
  <c r="O3095" i="2"/>
  <c r="O3096" i="2"/>
  <c r="O3097" i="2"/>
  <c r="O3098" i="2"/>
  <c r="O3099" i="2"/>
  <c r="O3100" i="2"/>
  <c r="O3101" i="2"/>
  <c r="O3102" i="2"/>
  <c r="O3103" i="2"/>
  <c r="O3134" i="2"/>
  <c r="O3135" i="2"/>
  <c r="O3136" i="2"/>
  <c r="O3137" i="2"/>
  <c r="O3138" i="2"/>
  <c r="O3139" i="2"/>
  <c r="O3140" i="2"/>
  <c r="O3141" i="2"/>
  <c r="O3142" i="2"/>
  <c r="O3143" i="2"/>
  <c r="O3174" i="2"/>
  <c r="O3175" i="2"/>
  <c r="O3176" i="2"/>
  <c r="O3177" i="2"/>
  <c r="O3178" i="2"/>
  <c r="O3179" i="2"/>
  <c r="O3180" i="2"/>
  <c r="O3181" i="2"/>
  <c r="O3182" i="2"/>
  <c r="O3183" i="2"/>
  <c r="H3183" i="2"/>
  <c r="H3182" i="2"/>
  <c r="H3181" i="2"/>
  <c r="H3180" i="2"/>
  <c r="H3179" i="2"/>
  <c r="H3178" i="2"/>
  <c r="H3177" i="2"/>
  <c r="H3176" i="2"/>
  <c r="H3175" i="2"/>
  <c r="H3174" i="2"/>
  <c r="H3143" i="2"/>
  <c r="H3142" i="2"/>
  <c r="H3141" i="2"/>
  <c r="H3140" i="2"/>
  <c r="H3139" i="2"/>
  <c r="H3138" i="2"/>
  <c r="H3137" i="2"/>
  <c r="H3136" i="2"/>
  <c r="H3135" i="2"/>
  <c r="H3134" i="2"/>
  <c r="H3103" i="2"/>
  <c r="H3102" i="2"/>
  <c r="H3101" i="2"/>
  <c r="H3100" i="2"/>
  <c r="H3099" i="2"/>
  <c r="H3098" i="2"/>
  <c r="H3097" i="2"/>
  <c r="H3096" i="2"/>
  <c r="H3095" i="2"/>
  <c r="H3094" i="2"/>
  <c r="H3063" i="2"/>
  <c r="H3062" i="2"/>
  <c r="H3061" i="2"/>
  <c r="H3060" i="2"/>
  <c r="H3059" i="2"/>
  <c r="H3058" i="2"/>
  <c r="H3057" i="2"/>
  <c r="H3056" i="2"/>
  <c r="H3055" i="2"/>
  <c r="H3054" i="2"/>
  <c r="U3044" i="2"/>
  <c r="S3044" i="2"/>
  <c r="V3044" i="2" s="1"/>
  <c r="U3045" i="2"/>
  <c r="S3045" i="2"/>
  <c r="V3045" i="2" s="1"/>
  <c r="U3046" i="2"/>
  <c r="S3046" i="2"/>
  <c r="V3046" i="2" s="1"/>
  <c r="U3047" i="2"/>
  <c r="S3047" i="2"/>
  <c r="V3047" i="2" s="1"/>
  <c r="U3048" i="2"/>
  <c r="S3048" i="2"/>
  <c r="V3048" i="2" s="1"/>
  <c r="U3049" i="2"/>
  <c r="S3049" i="2"/>
  <c r="V3049" i="2" s="1"/>
  <c r="U3050" i="2"/>
  <c r="S3050" i="2"/>
  <c r="V3050" i="2" s="1"/>
  <c r="U3051" i="2"/>
  <c r="S3051" i="2"/>
  <c r="V3051" i="2" s="1"/>
  <c r="U3052" i="2"/>
  <c r="S3052" i="2"/>
  <c r="V3052" i="2" s="1"/>
  <c r="U3053" i="2"/>
  <c r="S3053" i="2"/>
  <c r="V3053" i="2" s="1"/>
  <c r="U3084" i="2"/>
  <c r="S3084" i="2"/>
  <c r="V3084" i="2" s="1"/>
  <c r="U3085" i="2"/>
  <c r="S3085" i="2"/>
  <c r="V3085" i="2" s="1"/>
  <c r="U3086" i="2"/>
  <c r="S3086" i="2"/>
  <c r="V3086" i="2" s="1"/>
  <c r="U3087" i="2"/>
  <c r="S3087" i="2"/>
  <c r="V3087" i="2" s="1"/>
  <c r="U3088" i="2"/>
  <c r="S3088" i="2"/>
  <c r="V3088" i="2" s="1"/>
  <c r="U3089" i="2"/>
  <c r="S3089" i="2"/>
  <c r="V3089" i="2" s="1"/>
  <c r="U3090" i="2"/>
  <c r="S3090" i="2"/>
  <c r="V3090" i="2" s="1"/>
  <c r="U3091" i="2"/>
  <c r="S3091" i="2"/>
  <c r="V3091" i="2" s="1"/>
  <c r="U3092" i="2"/>
  <c r="S3092" i="2"/>
  <c r="V3092" i="2" s="1"/>
  <c r="U3093" i="2"/>
  <c r="S3093" i="2"/>
  <c r="V3093" i="2" s="1"/>
  <c r="U3124" i="2"/>
  <c r="S3124" i="2"/>
  <c r="V3124" i="2" s="1"/>
  <c r="U3125" i="2"/>
  <c r="S3125" i="2"/>
  <c r="V3125" i="2" s="1"/>
  <c r="U3126" i="2"/>
  <c r="S3126" i="2"/>
  <c r="V3126" i="2" s="1"/>
  <c r="U3127" i="2"/>
  <c r="S3127" i="2"/>
  <c r="V3127" i="2" s="1"/>
  <c r="U3128" i="2"/>
  <c r="S3128" i="2"/>
  <c r="V3128" i="2" s="1"/>
  <c r="U3129" i="2"/>
  <c r="S3129" i="2"/>
  <c r="V3129" i="2" s="1"/>
  <c r="U3130" i="2"/>
  <c r="S3130" i="2"/>
  <c r="V3130" i="2" s="1"/>
  <c r="U3131" i="2"/>
  <c r="S3131" i="2"/>
  <c r="V3131" i="2" s="1"/>
  <c r="U3132" i="2"/>
  <c r="S3132" i="2"/>
  <c r="V3132" i="2" s="1"/>
  <c r="U3133" i="2"/>
  <c r="S3133" i="2"/>
  <c r="V3133" i="2" s="1"/>
  <c r="U3164" i="2"/>
  <c r="S3164" i="2"/>
  <c r="V3164" i="2" s="1"/>
  <c r="U3165" i="2"/>
  <c r="S3165" i="2"/>
  <c r="V3165" i="2" s="1"/>
  <c r="U3166" i="2"/>
  <c r="S3166" i="2"/>
  <c r="V3166" i="2" s="1"/>
  <c r="U3167" i="2"/>
  <c r="S3167" i="2"/>
  <c r="V3167" i="2" s="1"/>
  <c r="U3168" i="2"/>
  <c r="S3168" i="2"/>
  <c r="V3168" i="2" s="1"/>
  <c r="U3169" i="2"/>
  <c r="S3169" i="2"/>
  <c r="V3169" i="2" s="1"/>
  <c r="U3170" i="2"/>
  <c r="S3170" i="2"/>
  <c r="V3170" i="2" s="1"/>
  <c r="U3171" i="2"/>
  <c r="S3171" i="2"/>
  <c r="V3171" i="2" s="1"/>
  <c r="U3172" i="2"/>
  <c r="S3172" i="2"/>
  <c r="V3172" i="2" s="1"/>
  <c r="U3173" i="2"/>
  <c r="S3173" i="2"/>
  <c r="V3173" i="2" s="1"/>
  <c r="O3044" i="2"/>
  <c r="O3045" i="2"/>
  <c r="O3046" i="2"/>
  <c r="O3047" i="2"/>
  <c r="O3048" i="2"/>
  <c r="O3049" i="2"/>
  <c r="O3050" i="2"/>
  <c r="O3051" i="2"/>
  <c r="O3052" i="2"/>
  <c r="O3053" i="2"/>
  <c r="O3084" i="2"/>
  <c r="O3085" i="2"/>
  <c r="O3086" i="2"/>
  <c r="O3087" i="2"/>
  <c r="O3088" i="2"/>
  <c r="O3089" i="2"/>
  <c r="O3090" i="2"/>
  <c r="O3091" i="2"/>
  <c r="O3092" i="2"/>
  <c r="O3093" i="2"/>
  <c r="O3124" i="2"/>
  <c r="O3125" i="2"/>
  <c r="O3126" i="2"/>
  <c r="O3127" i="2"/>
  <c r="O3128" i="2"/>
  <c r="O3129" i="2"/>
  <c r="O3130" i="2"/>
  <c r="O3131" i="2"/>
  <c r="O3132" i="2"/>
  <c r="O3133" i="2"/>
  <c r="O3164" i="2"/>
  <c r="O3165" i="2"/>
  <c r="O3166" i="2"/>
  <c r="O3167" i="2"/>
  <c r="O3168" i="2"/>
  <c r="O3169" i="2"/>
  <c r="O3170" i="2"/>
  <c r="O3171" i="2"/>
  <c r="O3172" i="2"/>
  <c r="O3173" i="2"/>
  <c r="H3173" i="2"/>
  <c r="H3172" i="2"/>
  <c r="H3171" i="2"/>
  <c r="H3170" i="2"/>
  <c r="H3169" i="2"/>
  <c r="H3168" i="2"/>
  <c r="H3167" i="2"/>
  <c r="H3166" i="2"/>
  <c r="H3165" i="2"/>
  <c r="H3164" i="2"/>
  <c r="H3133" i="2"/>
  <c r="H3132" i="2"/>
  <c r="H3131" i="2"/>
  <c r="H3130" i="2"/>
  <c r="H3129" i="2"/>
  <c r="H3128" i="2"/>
  <c r="H3127" i="2"/>
  <c r="H3126" i="2"/>
  <c r="H3125" i="2"/>
  <c r="H3124" i="2"/>
  <c r="H3093" i="2"/>
  <c r="H3092" i="2"/>
  <c r="H3091" i="2"/>
  <c r="H3090" i="2"/>
  <c r="H3089" i="2"/>
  <c r="H3088" i="2"/>
  <c r="H3087" i="2"/>
  <c r="H3086" i="2"/>
  <c r="H3085" i="2"/>
  <c r="H3084" i="2"/>
  <c r="H3053" i="2"/>
  <c r="H3052" i="2"/>
  <c r="H3051" i="2"/>
  <c r="H3050" i="2"/>
  <c r="H3049" i="2"/>
  <c r="H3048" i="2"/>
  <c r="H3047" i="2"/>
  <c r="H3046" i="2"/>
  <c r="H3045" i="2"/>
  <c r="H3044" i="2"/>
  <c r="O3074" i="2"/>
  <c r="O3075" i="2"/>
  <c r="O3076" i="2"/>
  <c r="O3077" i="2"/>
  <c r="O3078" i="2"/>
  <c r="O3079" i="2"/>
  <c r="O3080" i="2"/>
  <c r="O3081" i="2"/>
  <c r="O3082" i="2"/>
  <c r="O3083" i="2"/>
  <c r="O3114" i="2"/>
  <c r="O3115" i="2"/>
  <c r="O3116" i="2"/>
  <c r="O3117" i="2"/>
  <c r="O3118" i="2"/>
  <c r="O3119" i="2"/>
  <c r="O3120" i="2"/>
  <c r="O3121" i="2"/>
  <c r="O3122" i="2"/>
  <c r="O3123" i="2"/>
  <c r="O3154" i="2"/>
  <c r="O3155" i="2"/>
  <c r="O3156" i="2"/>
  <c r="O3157" i="2"/>
  <c r="O3158" i="2"/>
  <c r="O3159" i="2"/>
  <c r="O3160" i="2"/>
  <c r="O3161" i="2"/>
  <c r="O3162" i="2"/>
  <c r="O3163" i="2"/>
  <c r="S3034" i="2"/>
  <c r="V3034" i="2" s="1"/>
  <c r="S3035" i="2"/>
  <c r="V3035" i="2" s="1"/>
  <c r="S3036" i="2"/>
  <c r="V3036" i="2" s="1"/>
  <c r="S3037" i="2"/>
  <c r="V3037" i="2" s="1"/>
  <c r="S3038" i="2"/>
  <c r="V3038" i="2" s="1"/>
  <c r="S3039" i="2"/>
  <c r="V3039" i="2" s="1"/>
  <c r="S3040" i="2"/>
  <c r="V3040" i="2" s="1"/>
  <c r="S3041" i="2"/>
  <c r="V3041" i="2" s="1"/>
  <c r="S3042" i="2"/>
  <c r="V3042" i="2" s="1"/>
  <c r="S3043" i="2"/>
  <c r="V3043" i="2" s="1"/>
  <c r="S3074" i="2"/>
  <c r="V3074" i="2" s="1"/>
  <c r="S3075" i="2"/>
  <c r="V3075" i="2" s="1"/>
  <c r="S3076" i="2"/>
  <c r="V3076" i="2" s="1"/>
  <c r="S3077" i="2"/>
  <c r="V3077" i="2" s="1"/>
  <c r="S3078" i="2"/>
  <c r="V3078" i="2" s="1"/>
  <c r="S3079" i="2"/>
  <c r="V3079" i="2" s="1"/>
  <c r="S3080" i="2"/>
  <c r="V3080" i="2" s="1"/>
  <c r="S3081" i="2"/>
  <c r="V3081" i="2" s="1"/>
  <c r="S3082" i="2"/>
  <c r="V3082" i="2" s="1"/>
  <c r="S3083" i="2"/>
  <c r="V3083" i="2" s="1"/>
  <c r="S3114" i="2"/>
  <c r="V3114" i="2" s="1"/>
  <c r="S3115" i="2"/>
  <c r="V3115" i="2" s="1"/>
  <c r="S3116" i="2"/>
  <c r="V3116" i="2" s="1"/>
  <c r="S3117" i="2"/>
  <c r="V3117" i="2" s="1"/>
  <c r="S3118" i="2"/>
  <c r="V3118" i="2" s="1"/>
  <c r="S3119" i="2"/>
  <c r="V3119" i="2" s="1"/>
  <c r="S3120" i="2"/>
  <c r="V3120" i="2" s="1"/>
  <c r="S3121" i="2"/>
  <c r="V3121" i="2" s="1"/>
  <c r="S3122" i="2"/>
  <c r="V3122" i="2" s="1"/>
  <c r="S3123" i="2"/>
  <c r="V3123" i="2" s="1"/>
  <c r="S3154" i="2"/>
  <c r="V3154" i="2" s="1"/>
  <c r="S3155" i="2"/>
  <c r="V3155" i="2" s="1"/>
  <c r="S3156" i="2"/>
  <c r="V3156" i="2" s="1"/>
  <c r="S3157" i="2"/>
  <c r="V3157" i="2" s="1"/>
  <c r="S3158" i="2"/>
  <c r="V3158" i="2" s="1"/>
  <c r="S3159" i="2"/>
  <c r="V3159" i="2" s="1"/>
  <c r="S3160" i="2"/>
  <c r="V3160" i="2" s="1"/>
  <c r="S3161" i="2"/>
  <c r="V3161" i="2" s="1"/>
  <c r="S3162" i="2"/>
  <c r="V3162" i="2" s="1"/>
  <c r="S3163" i="2"/>
  <c r="V3163" i="2" s="1"/>
  <c r="O3034" i="2"/>
  <c r="O3035" i="2"/>
  <c r="O3036" i="2"/>
  <c r="O3037" i="2"/>
  <c r="O3038" i="2"/>
  <c r="O3039" i="2"/>
  <c r="O3040" i="2"/>
  <c r="O3041" i="2"/>
  <c r="O3042" i="2"/>
  <c r="O3043" i="2"/>
  <c r="U3024" i="2"/>
  <c r="S3024" i="2"/>
  <c r="V3024" i="2" s="1"/>
  <c r="U3025" i="2"/>
  <c r="S3025" i="2"/>
  <c r="V3025" i="2" s="1"/>
  <c r="U3026" i="2"/>
  <c r="S3026" i="2"/>
  <c r="V3026" i="2" s="1"/>
  <c r="U3027" i="2"/>
  <c r="S3027" i="2"/>
  <c r="V3027" i="2" s="1"/>
  <c r="U3028" i="2"/>
  <c r="S3028" i="2"/>
  <c r="V3028" i="2" s="1"/>
  <c r="U3029" i="2"/>
  <c r="S3029" i="2"/>
  <c r="V3029" i="2" s="1"/>
  <c r="U3030" i="2"/>
  <c r="S3030" i="2"/>
  <c r="V3030" i="2" s="1"/>
  <c r="U3031" i="2"/>
  <c r="S3031" i="2"/>
  <c r="V3031" i="2" s="1"/>
  <c r="U3032" i="2"/>
  <c r="S3032" i="2"/>
  <c r="V3032" i="2" s="1"/>
  <c r="U3033" i="2"/>
  <c r="S3033" i="2"/>
  <c r="V3033" i="2" s="1"/>
  <c r="U3064" i="2"/>
  <c r="S3064" i="2"/>
  <c r="V3064" i="2" s="1"/>
  <c r="U3065" i="2"/>
  <c r="S3065" i="2"/>
  <c r="V3065" i="2" s="1"/>
  <c r="U3066" i="2"/>
  <c r="S3066" i="2"/>
  <c r="V3066" i="2" s="1"/>
  <c r="U3067" i="2"/>
  <c r="S3067" i="2"/>
  <c r="V3067" i="2" s="1"/>
  <c r="U3068" i="2"/>
  <c r="S3068" i="2"/>
  <c r="V3068" i="2" s="1"/>
  <c r="U3069" i="2"/>
  <c r="S3069" i="2"/>
  <c r="V3069" i="2" s="1"/>
  <c r="U3070" i="2"/>
  <c r="S3070" i="2"/>
  <c r="V3070" i="2" s="1"/>
  <c r="U3071" i="2"/>
  <c r="S3071" i="2"/>
  <c r="V3071" i="2" s="1"/>
  <c r="U3072" i="2"/>
  <c r="S3072" i="2"/>
  <c r="V3072" i="2" s="1"/>
  <c r="U3073" i="2"/>
  <c r="S3073" i="2"/>
  <c r="V3073" i="2" s="1"/>
  <c r="U3104" i="2"/>
  <c r="S3104" i="2"/>
  <c r="V3104" i="2" s="1"/>
  <c r="U3105" i="2"/>
  <c r="S3105" i="2"/>
  <c r="V3105" i="2" s="1"/>
  <c r="U3106" i="2"/>
  <c r="S3106" i="2"/>
  <c r="V3106" i="2" s="1"/>
  <c r="U3107" i="2"/>
  <c r="S3107" i="2"/>
  <c r="V3107" i="2" s="1"/>
  <c r="U3108" i="2"/>
  <c r="S3108" i="2"/>
  <c r="V3108" i="2" s="1"/>
  <c r="U3109" i="2"/>
  <c r="S3109" i="2"/>
  <c r="V3109" i="2" s="1"/>
  <c r="U3110" i="2"/>
  <c r="S3110" i="2"/>
  <c r="V3110" i="2" s="1"/>
  <c r="U3111" i="2"/>
  <c r="S3111" i="2"/>
  <c r="V3111" i="2" s="1"/>
  <c r="U3112" i="2"/>
  <c r="S3112" i="2"/>
  <c r="V3112" i="2" s="1"/>
  <c r="U3113" i="2"/>
  <c r="S3113" i="2"/>
  <c r="V3113" i="2" s="1"/>
  <c r="U3144" i="2"/>
  <c r="S3144" i="2"/>
  <c r="V3144" i="2" s="1"/>
  <c r="U3145" i="2"/>
  <c r="S3145" i="2"/>
  <c r="V3145" i="2" s="1"/>
  <c r="U3146" i="2"/>
  <c r="S3146" i="2"/>
  <c r="V3146" i="2" s="1"/>
  <c r="U3147" i="2"/>
  <c r="S3147" i="2"/>
  <c r="V3147" i="2" s="1"/>
  <c r="U3148" i="2"/>
  <c r="S3148" i="2"/>
  <c r="V3148" i="2" s="1"/>
  <c r="U3149" i="2"/>
  <c r="S3149" i="2"/>
  <c r="V3149" i="2" s="1"/>
  <c r="U3150" i="2"/>
  <c r="S3150" i="2"/>
  <c r="V3150" i="2" s="1"/>
  <c r="U3151" i="2"/>
  <c r="S3151" i="2"/>
  <c r="V3151" i="2" s="1"/>
  <c r="U3152" i="2"/>
  <c r="S3152" i="2"/>
  <c r="V3152" i="2" s="1"/>
  <c r="U3153" i="2"/>
  <c r="S3153" i="2"/>
  <c r="V3153" i="2" s="1"/>
  <c r="U3034" i="2"/>
  <c r="U3035" i="2"/>
  <c r="U3036" i="2"/>
  <c r="U3037" i="2"/>
  <c r="U3038" i="2"/>
  <c r="U3039" i="2"/>
  <c r="U3040" i="2"/>
  <c r="U3041" i="2"/>
  <c r="U3042" i="2"/>
  <c r="U3043" i="2"/>
  <c r="U3074" i="2"/>
  <c r="U3075" i="2"/>
  <c r="U3076" i="2"/>
  <c r="U3077" i="2"/>
  <c r="U3078" i="2"/>
  <c r="U3079" i="2"/>
  <c r="U3080" i="2"/>
  <c r="U3081" i="2"/>
  <c r="U3082" i="2"/>
  <c r="U3083" i="2"/>
  <c r="U3114" i="2"/>
  <c r="U3115" i="2"/>
  <c r="U3116" i="2"/>
  <c r="U3117" i="2"/>
  <c r="U3118" i="2"/>
  <c r="U3119" i="2"/>
  <c r="U3120" i="2"/>
  <c r="U3121" i="2"/>
  <c r="U3122" i="2"/>
  <c r="U3123" i="2"/>
  <c r="U3154" i="2"/>
  <c r="U3155" i="2"/>
  <c r="U3156" i="2"/>
  <c r="U3157" i="2"/>
  <c r="U3158" i="2"/>
  <c r="U3159" i="2"/>
  <c r="U3160" i="2"/>
  <c r="U3161" i="2"/>
  <c r="U3162" i="2"/>
  <c r="U3163" i="2"/>
  <c r="U3462" i="2"/>
  <c r="S3462" i="2"/>
  <c r="V3462" i="2" s="1"/>
  <c r="U3463" i="2"/>
  <c r="S3463" i="2"/>
  <c r="V3463" i="2" s="1"/>
  <c r="H3163" i="2"/>
  <c r="H3162" i="2"/>
  <c r="H3161" i="2"/>
  <c r="H3160" i="2"/>
  <c r="H3159" i="2"/>
  <c r="H3158" i="2"/>
  <c r="H3157" i="2"/>
  <c r="H3156" i="2"/>
  <c r="H3155" i="2"/>
  <c r="H3154" i="2"/>
  <c r="H3123" i="2"/>
  <c r="H3122" i="2"/>
  <c r="H3121" i="2"/>
  <c r="H3120" i="2"/>
  <c r="H3119" i="2"/>
  <c r="H3118" i="2"/>
  <c r="H3117" i="2"/>
  <c r="H3116" i="2"/>
  <c r="H3115" i="2"/>
  <c r="H3114" i="2"/>
  <c r="H3083" i="2"/>
  <c r="H3082" i="2"/>
  <c r="H3081" i="2"/>
  <c r="H3080" i="2"/>
  <c r="H3079" i="2"/>
  <c r="H3078" i="2"/>
  <c r="H3077" i="2"/>
  <c r="H3076" i="2"/>
  <c r="H3075" i="2"/>
  <c r="H3074" i="2"/>
  <c r="H3043" i="2"/>
  <c r="H3042" i="2"/>
  <c r="H3041" i="2"/>
  <c r="H3040" i="2"/>
  <c r="H3039" i="2"/>
  <c r="H3038" i="2"/>
  <c r="H3037" i="2"/>
  <c r="H3036" i="2"/>
  <c r="H3035" i="2"/>
  <c r="H3034" i="2"/>
  <c r="O3153" i="2"/>
  <c r="H3153" i="2"/>
  <c r="O3152" i="2"/>
  <c r="H3152" i="2"/>
  <c r="O3151" i="2"/>
  <c r="H3151" i="2"/>
  <c r="O3150" i="2"/>
  <c r="H3150" i="2"/>
  <c r="O3149" i="2"/>
  <c r="H3149" i="2"/>
  <c r="O3148" i="2"/>
  <c r="H3148" i="2"/>
  <c r="O3147" i="2"/>
  <c r="H3147" i="2"/>
  <c r="O3146" i="2"/>
  <c r="H3146" i="2"/>
  <c r="O3145" i="2"/>
  <c r="H3145" i="2"/>
  <c r="O3144" i="2"/>
  <c r="H3144" i="2"/>
  <c r="O3064" i="2"/>
  <c r="O3065" i="2"/>
  <c r="O3066" i="2"/>
  <c r="O3067" i="2"/>
  <c r="O3068" i="2"/>
  <c r="O3069" i="2"/>
  <c r="O3070" i="2"/>
  <c r="O3071" i="2"/>
  <c r="O3072" i="2"/>
  <c r="O3073" i="2"/>
  <c r="O3104" i="2"/>
  <c r="O3105" i="2"/>
  <c r="O3106" i="2"/>
  <c r="O3107" i="2"/>
  <c r="O3108" i="2"/>
  <c r="O3109" i="2"/>
  <c r="O3110" i="2"/>
  <c r="O3111" i="2"/>
  <c r="O3112" i="2"/>
  <c r="O3113" i="2"/>
  <c r="O3024" i="2"/>
  <c r="O3025" i="2"/>
  <c r="O3026" i="2"/>
  <c r="O3027" i="2"/>
  <c r="O3028" i="2"/>
  <c r="O3029" i="2"/>
  <c r="O3030" i="2"/>
  <c r="O3031" i="2"/>
  <c r="O3032" i="2"/>
  <c r="O3033" i="2"/>
  <c r="H3113" i="2"/>
  <c r="H3112" i="2"/>
  <c r="H3111" i="2"/>
  <c r="H3110" i="2"/>
  <c r="H3109" i="2"/>
  <c r="H3108" i="2"/>
  <c r="H3107" i="2"/>
  <c r="H3106" i="2"/>
  <c r="H3105" i="2"/>
  <c r="H3104" i="2"/>
  <c r="H3073" i="2"/>
  <c r="H3072" i="2"/>
  <c r="H3071" i="2"/>
  <c r="H3070" i="2"/>
  <c r="H3069" i="2"/>
  <c r="H3068" i="2"/>
  <c r="H3067" i="2"/>
  <c r="H3066" i="2"/>
  <c r="H3065" i="2"/>
  <c r="H3064" i="2"/>
  <c r="H3025" i="2"/>
  <c r="H3026" i="2"/>
  <c r="H3027" i="2"/>
  <c r="H3028" i="2"/>
  <c r="H3029" i="2"/>
  <c r="H3030" i="2"/>
  <c r="H3031" i="2"/>
  <c r="H3032" i="2"/>
  <c r="H3033" i="2"/>
  <c r="H3024" i="2"/>
  <c r="U455" i="2"/>
  <c r="S455" i="2"/>
  <c r="V455" i="2" s="1"/>
  <c r="U456" i="2"/>
  <c r="S456" i="2"/>
  <c r="V456" i="2" s="1"/>
  <c r="U457" i="2"/>
  <c r="S457" i="2"/>
  <c r="V457" i="2" s="1"/>
  <c r="U458" i="2"/>
  <c r="S458" i="2"/>
  <c r="V458" i="2" s="1"/>
  <c r="U459" i="2"/>
  <c r="S459" i="2"/>
  <c r="V459" i="2" s="1"/>
  <c r="U460" i="2"/>
  <c r="S460" i="2"/>
  <c r="V460" i="2" s="1"/>
  <c r="U461" i="2"/>
  <c r="S461" i="2"/>
  <c r="V461" i="2" s="1"/>
  <c r="U462" i="2"/>
  <c r="S462" i="2"/>
  <c r="V462" i="2" s="1"/>
  <c r="U463" i="2"/>
  <c r="S463" i="2"/>
  <c r="V463" i="2" s="1"/>
  <c r="U464" i="2"/>
  <c r="S464" i="2"/>
  <c r="V464" i="2" s="1"/>
  <c r="U465" i="2"/>
  <c r="S465" i="2"/>
  <c r="V465" i="2" s="1"/>
  <c r="U466" i="2"/>
  <c r="S466" i="2"/>
  <c r="V466" i="2" s="1"/>
  <c r="U467" i="2"/>
  <c r="S467" i="2"/>
  <c r="V467" i="2" s="1"/>
  <c r="U468" i="2"/>
  <c r="S468" i="2"/>
  <c r="V468" i="2" s="1"/>
  <c r="U469" i="2"/>
  <c r="S469" i="2"/>
  <c r="V469" i="2" s="1"/>
  <c r="U470" i="2"/>
  <c r="S470" i="2"/>
  <c r="V470" i="2" s="1"/>
  <c r="U471" i="2"/>
  <c r="S471" i="2"/>
  <c r="V471" i="2" s="1"/>
  <c r="U472" i="2"/>
  <c r="S472" i="2"/>
  <c r="V472" i="2" s="1"/>
  <c r="U473" i="2"/>
  <c r="S473" i="2"/>
  <c r="V473" i="2" s="1"/>
  <c r="U474" i="2"/>
  <c r="S474" i="2"/>
  <c r="V474" i="2" s="1"/>
  <c r="U475" i="2"/>
  <c r="S475" i="2"/>
  <c r="V475" i="2" s="1"/>
  <c r="U476" i="2"/>
  <c r="S476" i="2"/>
  <c r="V476" i="2" s="1"/>
  <c r="U477" i="2"/>
  <c r="S477" i="2"/>
  <c r="V477" i="2" s="1"/>
  <c r="U478" i="2"/>
  <c r="S478" i="2"/>
  <c r="V478" i="2" s="1"/>
  <c r="U479" i="2"/>
  <c r="S479" i="2"/>
  <c r="V479" i="2" s="1"/>
  <c r="U480" i="2"/>
  <c r="S480" i="2"/>
  <c r="V480" i="2" s="1"/>
  <c r="U481" i="2"/>
  <c r="S481" i="2"/>
  <c r="V481" i="2" s="1"/>
  <c r="U482" i="2"/>
  <c r="S482" i="2"/>
  <c r="V482" i="2" s="1"/>
  <c r="U483" i="2"/>
  <c r="S483" i="2"/>
  <c r="V483" i="2" s="1"/>
  <c r="U484" i="2"/>
  <c r="S484" i="2"/>
  <c r="V484" i="2" s="1"/>
  <c r="U485" i="2"/>
  <c r="S485" i="2"/>
  <c r="V485" i="2" s="1"/>
  <c r="U486" i="2"/>
  <c r="S486" i="2"/>
  <c r="V486" i="2" s="1"/>
  <c r="U487" i="2"/>
  <c r="S487" i="2"/>
  <c r="V487" i="2" s="1"/>
  <c r="U488" i="2"/>
  <c r="S488" i="2"/>
  <c r="V488" i="2" s="1"/>
  <c r="U489" i="2"/>
  <c r="S489" i="2"/>
  <c r="V489" i="2" s="1"/>
  <c r="U490" i="2"/>
  <c r="S490" i="2"/>
  <c r="V490" i="2" s="1"/>
  <c r="U491" i="2"/>
  <c r="S491" i="2"/>
  <c r="V491" i="2" s="1"/>
  <c r="U492" i="2"/>
  <c r="S492" i="2"/>
  <c r="V492" i="2" s="1"/>
  <c r="U493" i="2"/>
  <c r="S493" i="2"/>
  <c r="V493" i="2" s="1"/>
  <c r="U494" i="2"/>
  <c r="S494" i="2"/>
  <c r="V494" i="2" s="1"/>
  <c r="U495" i="2"/>
  <c r="S495" i="2"/>
  <c r="V495" i="2" s="1"/>
  <c r="U496" i="2"/>
  <c r="S496" i="2"/>
  <c r="V496" i="2" s="1"/>
  <c r="U497" i="2"/>
  <c r="S497" i="2"/>
  <c r="V497" i="2" s="1"/>
  <c r="U498" i="2"/>
  <c r="S498" i="2"/>
  <c r="V498" i="2" s="1"/>
  <c r="U499" i="2"/>
  <c r="S499" i="2"/>
  <c r="V499" i="2" s="1"/>
  <c r="U500" i="2"/>
  <c r="S500" i="2"/>
  <c r="V500" i="2" s="1"/>
  <c r="U501" i="2"/>
  <c r="S501" i="2"/>
  <c r="V501" i="2" s="1"/>
  <c r="U502" i="2"/>
  <c r="S502" i="2"/>
  <c r="V502" i="2" s="1"/>
  <c r="U503" i="2"/>
  <c r="S503" i="2"/>
  <c r="V503" i="2" s="1"/>
  <c r="U504" i="2"/>
  <c r="S504" i="2"/>
  <c r="V504" i="2" s="1"/>
  <c r="U505" i="2"/>
  <c r="S505" i="2"/>
  <c r="V505" i="2" s="1"/>
  <c r="U506" i="2"/>
  <c r="S506" i="2"/>
  <c r="V506" i="2" s="1"/>
  <c r="U507" i="2"/>
  <c r="S507" i="2"/>
  <c r="V507" i="2" s="1"/>
  <c r="U508" i="2"/>
  <c r="V508" i="2"/>
  <c r="U509" i="2"/>
  <c r="V509" i="2"/>
  <c r="U510" i="2"/>
  <c r="V510" i="2"/>
  <c r="U511" i="2"/>
  <c r="V511" i="2"/>
  <c r="U512" i="2"/>
  <c r="V512" i="2"/>
  <c r="U513" i="2"/>
  <c r="V513" i="2"/>
  <c r="U514" i="2"/>
  <c r="V514" i="2"/>
  <c r="U515" i="2"/>
  <c r="V515" i="2"/>
  <c r="U516" i="2"/>
  <c r="V516" i="2"/>
  <c r="U517" i="2"/>
  <c r="V517" i="2"/>
  <c r="U518" i="2"/>
  <c r="V518" i="2"/>
  <c r="U519" i="2"/>
  <c r="V519" i="2"/>
  <c r="U520" i="2"/>
  <c r="V520" i="2"/>
  <c r="U521" i="2"/>
  <c r="V521" i="2"/>
  <c r="U522" i="2"/>
  <c r="V522" i="2"/>
  <c r="U523" i="2"/>
  <c r="V523" i="2"/>
  <c r="U524" i="2"/>
  <c r="V524" i="2"/>
  <c r="U525" i="2"/>
  <c r="V525" i="2"/>
  <c r="U526" i="2"/>
  <c r="V526" i="2"/>
  <c r="U527" i="2"/>
  <c r="V527" i="2"/>
  <c r="U528" i="2"/>
  <c r="V528" i="2"/>
  <c r="U529" i="2"/>
  <c r="V529" i="2"/>
  <c r="U530" i="2"/>
  <c r="V530" i="2"/>
  <c r="U531" i="2"/>
  <c r="V531" i="2"/>
  <c r="U532" i="2"/>
  <c r="V532" i="2"/>
  <c r="U533" i="2"/>
  <c r="V533" i="2"/>
  <c r="U534" i="2"/>
  <c r="V534" i="2"/>
  <c r="U535" i="2"/>
  <c r="V535" i="2"/>
  <c r="U536" i="2"/>
  <c r="V536" i="2"/>
  <c r="U537" i="2"/>
  <c r="V537" i="2"/>
  <c r="U538" i="2"/>
  <c r="V538" i="2"/>
  <c r="U539" i="2"/>
  <c r="V539" i="2"/>
  <c r="U540" i="2"/>
  <c r="V540" i="2"/>
  <c r="U541" i="2"/>
  <c r="V541" i="2"/>
  <c r="U542" i="2"/>
  <c r="V542" i="2"/>
  <c r="U543" i="2"/>
  <c r="V543" i="2"/>
  <c r="U544" i="2"/>
  <c r="V544" i="2"/>
  <c r="U545" i="2"/>
  <c r="V545" i="2"/>
  <c r="U546" i="2"/>
  <c r="V546" i="2"/>
  <c r="U547" i="2"/>
  <c r="V547" i="2"/>
  <c r="U548" i="2"/>
  <c r="V548" i="2"/>
  <c r="U549" i="2"/>
  <c r="V549" i="2"/>
  <c r="U550" i="2"/>
  <c r="V550" i="2"/>
  <c r="U551" i="2"/>
  <c r="V551" i="2"/>
  <c r="U552" i="2"/>
  <c r="V552" i="2"/>
  <c r="U553" i="2"/>
  <c r="V553" i="2"/>
  <c r="U554" i="2"/>
  <c r="V554" i="2"/>
  <c r="U555" i="2"/>
  <c r="V555" i="2"/>
  <c r="U556" i="2"/>
  <c r="V556" i="2"/>
  <c r="U557" i="2"/>
  <c r="V557" i="2"/>
  <c r="U558" i="2"/>
  <c r="V558" i="2"/>
  <c r="U559" i="2"/>
  <c r="V559" i="2"/>
  <c r="U560" i="2"/>
  <c r="V560" i="2"/>
  <c r="U561" i="2"/>
  <c r="V561" i="2"/>
  <c r="U562" i="2"/>
  <c r="V562" i="2"/>
  <c r="U563" i="2"/>
  <c r="V563" i="2"/>
  <c r="U564" i="2"/>
  <c r="V564" i="2"/>
  <c r="U565" i="2"/>
  <c r="V565" i="2"/>
  <c r="U566" i="2"/>
  <c r="V566" i="2"/>
  <c r="U567" i="2"/>
  <c r="V567" i="2"/>
  <c r="U568" i="2"/>
  <c r="V568" i="2"/>
  <c r="U569" i="2"/>
  <c r="V569" i="2"/>
  <c r="U570" i="2"/>
  <c r="V570" i="2"/>
  <c r="U571" i="2"/>
  <c r="V571" i="2"/>
  <c r="U572" i="2"/>
  <c r="V572" i="2"/>
  <c r="U573" i="2"/>
  <c r="V573" i="2"/>
  <c r="U574" i="2"/>
  <c r="V574" i="2"/>
  <c r="U575" i="2"/>
  <c r="V575" i="2"/>
  <c r="U576" i="2"/>
  <c r="V576" i="2"/>
  <c r="U577" i="2"/>
  <c r="V577" i="2"/>
  <c r="U578" i="2"/>
  <c r="V578" i="2"/>
  <c r="U579" i="2"/>
  <c r="V579" i="2"/>
  <c r="U580" i="2"/>
  <c r="V580" i="2"/>
  <c r="U581" i="2"/>
  <c r="V581" i="2"/>
  <c r="U582" i="2"/>
  <c r="V582" i="2"/>
  <c r="U583" i="2"/>
  <c r="V583" i="2"/>
  <c r="U584" i="2"/>
  <c r="V584" i="2"/>
  <c r="U585" i="2"/>
  <c r="V585" i="2"/>
  <c r="U586" i="2"/>
  <c r="V586" i="2"/>
  <c r="U587" i="2"/>
  <c r="V587" i="2"/>
  <c r="U588" i="2"/>
  <c r="V588" i="2"/>
  <c r="U589" i="2"/>
  <c r="V589" i="2"/>
  <c r="U590" i="2"/>
  <c r="V590" i="2"/>
  <c r="U591" i="2"/>
  <c r="V591" i="2"/>
  <c r="U592" i="2"/>
  <c r="V592" i="2"/>
  <c r="U593" i="2"/>
  <c r="V593" i="2"/>
  <c r="U594" i="2"/>
  <c r="V594" i="2"/>
  <c r="U595" i="2"/>
  <c r="V595" i="2"/>
  <c r="U596" i="2"/>
  <c r="V596" i="2"/>
  <c r="U597" i="2"/>
  <c r="V597" i="2"/>
  <c r="U598" i="2"/>
  <c r="V598" i="2"/>
  <c r="U599" i="2"/>
  <c r="V599" i="2"/>
  <c r="U600" i="2"/>
  <c r="V600" i="2"/>
  <c r="U601" i="2"/>
  <c r="V601" i="2"/>
  <c r="U602" i="2"/>
  <c r="V602" i="2"/>
  <c r="U603" i="2"/>
  <c r="V603" i="2"/>
  <c r="U604" i="2"/>
  <c r="V604" i="2"/>
  <c r="U605" i="2"/>
  <c r="V605" i="2"/>
  <c r="U606" i="2"/>
  <c r="V606" i="2"/>
  <c r="U607" i="2"/>
  <c r="V607" i="2"/>
  <c r="U608" i="2"/>
  <c r="V608" i="2"/>
  <c r="U609" i="2"/>
  <c r="V609" i="2"/>
  <c r="U610" i="2"/>
  <c r="V610" i="2"/>
  <c r="U611" i="2"/>
  <c r="V611" i="2"/>
  <c r="U612" i="2"/>
  <c r="V612" i="2"/>
  <c r="U613" i="2"/>
  <c r="V613" i="2"/>
  <c r="U614" i="2"/>
  <c r="V614" i="2"/>
  <c r="U615" i="2"/>
  <c r="V615" i="2"/>
  <c r="U616" i="2"/>
  <c r="V616" i="2"/>
  <c r="U617" i="2"/>
  <c r="V617" i="2"/>
  <c r="U618" i="2"/>
  <c r="V618" i="2"/>
  <c r="U619" i="2"/>
  <c r="V619" i="2"/>
  <c r="U620" i="2"/>
  <c r="V620" i="2"/>
  <c r="U621" i="2"/>
  <c r="V621" i="2"/>
  <c r="U622" i="2"/>
  <c r="V622" i="2"/>
  <c r="U623" i="2"/>
  <c r="V623" i="2"/>
  <c r="U624" i="2"/>
  <c r="V624" i="2"/>
  <c r="U625" i="2"/>
  <c r="V625" i="2"/>
  <c r="U626" i="2"/>
  <c r="V626" i="2"/>
  <c r="U627" i="2"/>
  <c r="V627" i="2"/>
  <c r="U628" i="2"/>
  <c r="V628" i="2"/>
  <c r="U629" i="2"/>
  <c r="V629" i="2"/>
  <c r="U630" i="2"/>
  <c r="V630" i="2"/>
  <c r="U631" i="2"/>
  <c r="V631" i="2"/>
  <c r="U632" i="2"/>
  <c r="V632" i="2"/>
  <c r="U633" i="2"/>
  <c r="V633" i="2"/>
  <c r="U634" i="2"/>
  <c r="V634" i="2"/>
  <c r="U635" i="2"/>
  <c r="V635" i="2"/>
  <c r="U636" i="2"/>
  <c r="V636" i="2"/>
  <c r="U637" i="2"/>
  <c r="V637" i="2"/>
  <c r="U638" i="2"/>
  <c r="V638" i="2"/>
  <c r="U639" i="2"/>
  <c r="V639" i="2"/>
  <c r="U640" i="2"/>
  <c r="V640" i="2"/>
  <c r="U641" i="2"/>
  <c r="V641" i="2"/>
  <c r="U642" i="2"/>
  <c r="V642" i="2"/>
  <c r="U643" i="2"/>
  <c r="V643" i="2"/>
  <c r="U644" i="2"/>
  <c r="V644" i="2"/>
  <c r="U645" i="2"/>
  <c r="V645" i="2"/>
  <c r="U646" i="2"/>
  <c r="V646" i="2"/>
  <c r="U647" i="2"/>
  <c r="V647" i="2"/>
  <c r="U648" i="2"/>
  <c r="V648" i="2"/>
  <c r="U649" i="2"/>
  <c r="V649" i="2"/>
  <c r="U650" i="2"/>
  <c r="V650" i="2"/>
  <c r="U651" i="2"/>
  <c r="V651" i="2"/>
  <c r="U652" i="2"/>
  <c r="V652" i="2"/>
  <c r="U653" i="2"/>
  <c r="V653" i="2"/>
  <c r="U654" i="2"/>
  <c r="V654" i="2"/>
  <c r="U655" i="2"/>
  <c r="V655" i="2"/>
  <c r="U656" i="2"/>
  <c r="V656" i="2"/>
  <c r="U657" i="2"/>
  <c r="V657" i="2"/>
  <c r="U658" i="2"/>
  <c r="V658" i="2"/>
  <c r="U659" i="2"/>
  <c r="V659" i="2"/>
  <c r="U660" i="2"/>
  <c r="V660" i="2"/>
  <c r="U661" i="2"/>
  <c r="V661" i="2"/>
  <c r="U662" i="2"/>
  <c r="V662" i="2"/>
  <c r="U663" i="2"/>
  <c r="V663" i="2"/>
  <c r="U664" i="2"/>
  <c r="V664" i="2"/>
  <c r="U665" i="2"/>
  <c r="V665" i="2"/>
  <c r="U666" i="2"/>
  <c r="V666" i="2"/>
  <c r="U667" i="2"/>
  <c r="V667" i="2"/>
  <c r="U668" i="2"/>
  <c r="V668" i="2"/>
  <c r="U669" i="2"/>
  <c r="V669" i="2"/>
  <c r="U670" i="2"/>
  <c r="V670" i="2"/>
  <c r="U671" i="2"/>
  <c r="V671" i="2"/>
  <c r="U672" i="2"/>
  <c r="V672" i="2"/>
  <c r="U673" i="2"/>
  <c r="V673" i="2"/>
  <c r="U674" i="2"/>
  <c r="V674" i="2"/>
  <c r="U675" i="2"/>
  <c r="V675" i="2"/>
  <c r="U676" i="2"/>
  <c r="V676" i="2"/>
  <c r="U677" i="2"/>
  <c r="V677" i="2"/>
  <c r="U678" i="2"/>
  <c r="V678" i="2"/>
  <c r="U679" i="2"/>
  <c r="V679" i="2"/>
  <c r="U680" i="2"/>
  <c r="V680" i="2"/>
  <c r="U681" i="2"/>
  <c r="V681" i="2"/>
  <c r="U682" i="2"/>
  <c r="V682" i="2"/>
  <c r="U683" i="2"/>
  <c r="V683" i="2"/>
  <c r="U684" i="2"/>
  <c r="V684" i="2"/>
  <c r="U685" i="2"/>
  <c r="V685" i="2"/>
  <c r="U686" i="2"/>
  <c r="V686" i="2"/>
  <c r="U687" i="2"/>
  <c r="V687" i="2"/>
  <c r="U688" i="2"/>
  <c r="V688" i="2"/>
  <c r="U689" i="2"/>
  <c r="V689" i="2"/>
  <c r="U690" i="2"/>
  <c r="V690" i="2"/>
  <c r="U691" i="2"/>
  <c r="V691" i="2"/>
  <c r="U692" i="2"/>
  <c r="V692" i="2"/>
  <c r="U693" i="2"/>
  <c r="V693" i="2"/>
  <c r="U694" i="2"/>
  <c r="V694" i="2"/>
  <c r="U695" i="2"/>
  <c r="V695" i="2"/>
  <c r="U696" i="2"/>
  <c r="V696" i="2"/>
  <c r="U697" i="2"/>
  <c r="V697" i="2"/>
  <c r="U698" i="2"/>
  <c r="V698" i="2"/>
  <c r="U699" i="2"/>
  <c r="V699" i="2"/>
  <c r="U700" i="2"/>
  <c r="V700" i="2"/>
  <c r="U701" i="2"/>
  <c r="V701" i="2"/>
  <c r="U702" i="2"/>
  <c r="V702" i="2"/>
  <c r="U703" i="2"/>
  <c r="V703" i="2"/>
  <c r="U704" i="2"/>
  <c r="V704" i="2"/>
  <c r="U705" i="2"/>
  <c r="V705" i="2"/>
  <c r="U706" i="2"/>
  <c r="V706" i="2"/>
  <c r="U707" i="2"/>
  <c r="V707" i="2"/>
  <c r="U708" i="2"/>
  <c r="V708" i="2"/>
  <c r="U709" i="2"/>
  <c r="V709" i="2"/>
  <c r="U710" i="2"/>
  <c r="V710" i="2"/>
  <c r="U711" i="2"/>
  <c r="V711" i="2"/>
  <c r="U712" i="2"/>
  <c r="V712" i="2"/>
  <c r="U713" i="2"/>
  <c r="V713" i="2"/>
  <c r="U714" i="2"/>
  <c r="V714" i="2"/>
  <c r="U715" i="2"/>
  <c r="V715" i="2"/>
  <c r="U716" i="2"/>
  <c r="V716" i="2"/>
  <c r="U717" i="2"/>
  <c r="V717" i="2"/>
  <c r="U718" i="2"/>
  <c r="V718" i="2"/>
  <c r="U719" i="2"/>
  <c r="V719" i="2"/>
  <c r="U720" i="2"/>
  <c r="V720" i="2"/>
  <c r="U721" i="2"/>
  <c r="V721" i="2"/>
  <c r="U722" i="2"/>
  <c r="V722" i="2"/>
  <c r="U723" i="2"/>
  <c r="V723" i="2"/>
  <c r="U724" i="2"/>
  <c r="V724" i="2"/>
  <c r="U725" i="2"/>
  <c r="V725" i="2"/>
  <c r="U726" i="2"/>
  <c r="V726" i="2"/>
  <c r="U727" i="2"/>
  <c r="V727" i="2"/>
  <c r="U728" i="2"/>
  <c r="V728" i="2"/>
  <c r="U729" i="2"/>
  <c r="V729" i="2"/>
  <c r="U730" i="2"/>
  <c r="V730" i="2"/>
  <c r="U731" i="2"/>
  <c r="V731" i="2"/>
  <c r="U732" i="2"/>
  <c r="V732" i="2"/>
  <c r="U733" i="2"/>
  <c r="V733" i="2"/>
  <c r="U734" i="2"/>
  <c r="V734" i="2"/>
  <c r="U735" i="2"/>
  <c r="V735" i="2"/>
  <c r="U736" i="2"/>
  <c r="V736" i="2"/>
  <c r="U737" i="2"/>
  <c r="V737" i="2"/>
  <c r="U738" i="2"/>
  <c r="V738" i="2"/>
  <c r="U739" i="2"/>
  <c r="V739" i="2"/>
  <c r="U740" i="2"/>
  <c r="V740" i="2"/>
  <c r="U741" i="2"/>
  <c r="V741" i="2"/>
  <c r="U742" i="2"/>
  <c r="V742" i="2"/>
  <c r="U743" i="2"/>
  <c r="V743" i="2"/>
  <c r="U744" i="2"/>
  <c r="V744" i="2"/>
  <c r="U745" i="2"/>
  <c r="V745" i="2"/>
  <c r="U746" i="2"/>
  <c r="V746" i="2"/>
  <c r="U747" i="2"/>
  <c r="V747" i="2"/>
  <c r="U748" i="2"/>
  <c r="V748" i="2"/>
  <c r="U749" i="2"/>
  <c r="V749" i="2"/>
  <c r="U750" i="2"/>
  <c r="V750" i="2"/>
  <c r="U751" i="2"/>
  <c r="V751" i="2"/>
  <c r="U752" i="2"/>
  <c r="V752" i="2"/>
  <c r="U753" i="2"/>
  <c r="V753" i="2"/>
  <c r="U754" i="2"/>
  <c r="V754" i="2"/>
  <c r="U755" i="2"/>
  <c r="V755" i="2"/>
  <c r="U756" i="2"/>
  <c r="V756" i="2"/>
  <c r="U757" i="2"/>
  <c r="V757" i="2"/>
  <c r="U758" i="2"/>
  <c r="V758" i="2"/>
  <c r="U759" i="2"/>
  <c r="V759" i="2"/>
  <c r="U760" i="2"/>
  <c r="V760" i="2"/>
  <c r="U761" i="2"/>
  <c r="V761" i="2"/>
  <c r="U762" i="2"/>
  <c r="V762" i="2"/>
  <c r="U763" i="2"/>
  <c r="V763" i="2"/>
  <c r="U764" i="2"/>
  <c r="V764" i="2"/>
  <c r="U765" i="2"/>
  <c r="V765" i="2"/>
  <c r="U766" i="2"/>
  <c r="V766" i="2"/>
  <c r="U767" i="2"/>
  <c r="V767" i="2"/>
  <c r="U768" i="2"/>
  <c r="V768" i="2"/>
  <c r="U769" i="2"/>
  <c r="V769" i="2"/>
  <c r="U770" i="2"/>
  <c r="V770" i="2"/>
  <c r="U771" i="2"/>
  <c r="V771" i="2"/>
  <c r="U772" i="2"/>
  <c r="V772" i="2"/>
  <c r="U773" i="2"/>
  <c r="V773" i="2"/>
  <c r="U774" i="2"/>
  <c r="V774" i="2"/>
  <c r="U775" i="2"/>
  <c r="V775" i="2"/>
  <c r="U776" i="2"/>
  <c r="V776" i="2"/>
  <c r="U777" i="2"/>
  <c r="V777" i="2"/>
  <c r="U778" i="2"/>
  <c r="V778" i="2"/>
  <c r="U779" i="2"/>
  <c r="V779" i="2"/>
  <c r="U780" i="2"/>
  <c r="V780" i="2"/>
  <c r="U781" i="2"/>
  <c r="V781" i="2"/>
  <c r="U782" i="2"/>
  <c r="V782" i="2"/>
  <c r="U783" i="2"/>
  <c r="V783" i="2"/>
  <c r="U784" i="2"/>
  <c r="V784" i="2"/>
  <c r="U785" i="2"/>
  <c r="V785" i="2"/>
  <c r="U786" i="2"/>
  <c r="V786" i="2"/>
  <c r="U787" i="2"/>
  <c r="V787" i="2"/>
  <c r="U788" i="2"/>
  <c r="V788" i="2"/>
  <c r="U789" i="2"/>
  <c r="V789" i="2"/>
  <c r="U790" i="2"/>
  <c r="V790" i="2"/>
  <c r="U791" i="2"/>
  <c r="V791" i="2"/>
  <c r="U792" i="2"/>
  <c r="V792" i="2"/>
  <c r="U793" i="2"/>
  <c r="V793" i="2"/>
  <c r="U794" i="2"/>
  <c r="V794" i="2"/>
  <c r="U795" i="2"/>
  <c r="V795" i="2"/>
  <c r="U796" i="2"/>
  <c r="V796" i="2"/>
  <c r="U797" i="2"/>
  <c r="V797" i="2"/>
  <c r="U798" i="2"/>
  <c r="V798" i="2"/>
  <c r="U799" i="2"/>
  <c r="V799" i="2"/>
  <c r="U800" i="2"/>
  <c r="V800" i="2"/>
  <c r="U801" i="2"/>
  <c r="V801" i="2"/>
  <c r="U802" i="2"/>
  <c r="V802" i="2"/>
  <c r="U803" i="2"/>
  <c r="V803" i="2"/>
  <c r="U804" i="2"/>
  <c r="V804" i="2"/>
  <c r="U805" i="2"/>
  <c r="V805" i="2"/>
  <c r="U806" i="2"/>
  <c r="V806" i="2"/>
  <c r="U807" i="2"/>
  <c r="V807" i="2"/>
  <c r="U808" i="2"/>
  <c r="V808" i="2"/>
  <c r="U809" i="2"/>
  <c r="V809" i="2"/>
  <c r="U810" i="2"/>
  <c r="V810" i="2"/>
  <c r="U811" i="2"/>
  <c r="V811" i="2"/>
  <c r="U812" i="2"/>
  <c r="V812" i="2"/>
  <c r="U813" i="2"/>
  <c r="V813" i="2"/>
  <c r="U814" i="2"/>
  <c r="V814" i="2"/>
  <c r="U815" i="2"/>
  <c r="V815" i="2"/>
  <c r="U816" i="2"/>
  <c r="V816" i="2"/>
  <c r="U817" i="2"/>
  <c r="V817" i="2"/>
  <c r="U818" i="2"/>
  <c r="V818" i="2"/>
  <c r="U819" i="2"/>
  <c r="V819" i="2"/>
  <c r="U820" i="2"/>
  <c r="V820" i="2"/>
  <c r="U821" i="2"/>
  <c r="V821" i="2"/>
  <c r="U822" i="2"/>
  <c r="V822" i="2"/>
  <c r="U823" i="2"/>
  <c r="V823" i="2"/>
  <c r="U824" i="2"/>
  <c r="V824" i="2"/>
  <c r="U825" i="2"/>
  <c r="V825" i="2"/>
  <c r="U826" i="2"/>
  <c r="V826" i="2"/>
  <c r="U827" i="2"/>
  <c r="V827" i="2"/>
  <c r="U828" i="2"/>
  <c r="V828" i="2"/>
  <c r="U829" i="2"/>
  <c r="V829" i="2"/>
  <c r="U830" i="2"/>
  <c r="V830" i="2"/>
  <c r="U831" i="2"/>
  <c r="V831" i="2"/>
  <c r="U832" i="2"/>
  <c r="V832" i="2"/>
  <c r="U833" i="2"/>
  <c r="V833" i="2"/>
  <c r="U834" i="2"/>
  <c r="V834" i="2"/>
  <c r="U835" i="2"/>
  <c r="V835" i="2"/>
  <c r="U836" i="2"/>
  <c r="V836" i="2"/>
  <c r="U837" i="2"/>
  <c r="V837" i="2"/>
  <c r="U838" i="2"/>
  <c r="V838" i="2"/>
  <c r="U839" i="2"/>
  <c r="V839" i="2"/>
  <c r="U840" i="2"/>
  <c r="V840" i="2"/>
  <c r="U841" i="2"/>
  <c r="V841" i="2"/>
  <c r="U842" i="2"/>
  <c r="V842" i="2"/>
  <c r="U843" i="2"/>
  <c r="V843" i="2"/>
  <c r="U844" i="2"/>
  <c r="V844" i="2"/>
  <c r="U845" i="2"/>
  <c r="V845" i="2"/>
  <c r="U846" i="2"/>
  <c r="V846" i="2"/>
  <c r="U847" i="2"/>
  <c r="V847" i="2"/>
  <c r="U848" i="2"/>
  <c r="V848" i="2"/>
  <c r="U849" i="2"/>
  <c r="V849" i="2"/>
  <c r="U850" i="2"/>
  <c r="V850" i="2"/>
  <c r="U851" i="2"/>
  <c r="V851" i="2"/>
  <c r="U852" i="2"/>
  <c r="V852" i="2"/>
  <c r="U853" i="2"/>
  <c r="V853" i="2"/>
  <c r="U854" i="2"/>
  <c r="V854" i="2"/>
  <c r="U855" i="2"/>
  <c r="V855" i="2"/>
  <c r="U856" i="2"/>
  <c r="V856" i="2"/>
  <c r="U857" i="2"/>
  <c r="V857" i="2"/>
  <c r="U858" i="2"/>
  <c r="V858" i="2"/>
  <c r="U859" i="2"/>
  <c r="V859" i="2"/>
  <c r="U860" i="2"/>
  <c r="V860" i="2"/>
  <c r="U861" i="2"/>
  <c r="V861" i="2"/>
  <c r="U862" i="2"/>
  <c r="V862" i="2"/>
  <c r="U863" i="2"/>
  <c r="V863" i="2"/>
  <c r="U864" i="2"/>
  <c r="V864" i="2"/>
  <c r="U865" i="2"/>
  <c r="V865" i="2"/>
  <c r="U866" i="2"/>
  <c r="V866" i="2"/>
  <c r="U867" i="2"/>
  <c r="V867" i="2"/>
  <c r="U868" i="2"/>
  <c r="V868" i="2"/>
  <c r="U869" i="2"/>
  <c r="V869" i="2"/>
  <c r="U870" i="2"/>
  <c r="V870" i="2"/>
  <c r="U871" i="2"/>
  <c r="V871" i="2"/>
  <c r="U872" i="2"/>
  <c r="V872" i="2"/>
  <c r="U873" i="2"/>
  <c r="V873" i="2"/>
  <c r="U874" i="2"/>
  <c r="V874" i="2"/>
  <c r="U875" i="2"/>
  <c r="V875" i="2"/>
  <c r="U876" i="2"/>
  <c r="V876" i="2"/>
  <c r="U877" i="2"/>
  <c r="V877" i="2"/>
  <c r="U878" i="2"/>
  <c r="V878" i="2"/>
  <c r="U879" i="2"/>
  <c r="V879" i="2"/>
  <c r="U880" i="2"/>
  <c r="V880" i="2"/>
  <c r="U881" i="2"/>
  <c r="V881" i="2"/>
  <c r="U882" i="2"/>
  <c r="V882" i="2"/>
  <c r="U883" i="2"/>
  <c r="V883" i="2"/>
  <c r="U884" i="2"/>
  <c r="V884" i="2"/>
  <c r="U885" i="2"/>
  <c r="V885" i="2"/>
  <c r="U886" i="2"/>
  <c r="V886" i="2"/>
  <c r="U887" i="2"/>
  <c r="V887" i="2"/>
  <c r="U888" i="2"/>
  <c r="V888" i="2"/>
  <c r="U889" i="2"/>
  <c r="V889" i="2"/>
  <c r="U890" i="2"/>
  <c r="V890" i="2"/>
  <c r="U891" i="2"/>
  <c r="V891" i="2"/>
  <c r="U892" i="2"/>
  <c r="V892" i="2"/>
  <c r="U893" i="2"/>
  <c r="V893" i="2"/>
  <c r="U894" i="2"/>
  <c r="V894" i="2"/>
  <c r="U895" i="2"/>
  <c r="V895" i="2"/>
  <c r="U896" i="2"/>
  <c r="V896" i="2"/>
  <c r="U897" i="2"/>
  <c r="V897" i="2"/>
  <c r="U898" i="2"/>
  <c r="V898" i="2"/>
  <c r="U899" i="2"/>
  <c r="V899" i="2"/>
  <c r="U900" i="2"/>
  <c r="V900" i="2"/>
  <c r="U901" i="2"/>
  <c r="V901" i="2"/>
  <c r="U902" i="2"/>
  <c r="V902" i="2"/>
  <c r="U903" i="2"/>
  <c r="V903" i="2"/>
  <c r="U904" i="2"/>
  <c r="V904" i="2"/>
  <c r="U905" i="2"/>
  <c r="V905" i="2"/>
  <c r="U906" i="2"/>
  <c r="V906" i="2"/>
  <c r="U907" i="2"/>
  <c r="V907" i="2"/>
  <c r="U908" i="2"/>
  <c r="V908" i="2"/>
  <c r="U909" i="2"/>
  <c r="V909" i="2"/>
  <c r="U910" i="2"/>
  <c r="V910" i="2"/>
  <c r="U911" i="2"/>
  <c r="V911" i="2"/>
  <c r="U912" i="2"/>
  <c r="V912" i="2"/>
  <c r="U913" i="2"/>
  <c r="V913" i="2"/>
  <c r="U914" i="2"/>
  <c r="V914" i="2"/>
  <c r="U915" i="2"/>
  <c r="V915" i="2"/>
  <c r="U916" i="2"/>
  <c r="V916" i="2"/>
  <c r="U917" i="2"/>
  <c r="V917" i="2"/>
  <c r="U918" i="2"/>
  <c r="V918" i="2"/>
  <c r="U919" i="2"/>
  <c r="V919" i="2"/>
  <c r="U920" i="2"/>
  <c r="V920" i="2"/>
  <c r="U921" i="2"/>
  <c r="V921" i="2"/>
  <c r="U922" i="2"/>
  <c r="V922" i="2"/>
  <c r="U923" i="2"/>
  <c r="V923" i="2"/>
  <c r="U924" i="2"/>
  <c r="V924" i="2"/>
  <c r="U925" i="2"/>
  <c r="V925" i="2"/>
  <c r="U926" i="2"/>
  <c r="V926" i="2"/>
  <c r="U927" i="2"/>
  <c r="V927" i="2"/>
  <c r="U928" i="2"/>
  <c r="V928" i="2"/>
  <c r="U929" i="2"/>
  <c r="V929" i="2"/>
  <c r="U930" i="2"/>
  <c r="V930" i="2"/>
  <c r="U931" i="2"/>
  <c r="V931" i="2"/>
  <c r="U932" i="2"/>
  <c r="V932" i="2"/>
  <c r="U933" i="2"/>
  <c r="V933" i="2"/>
  <c r="U934" i="2"/>
  <c r="V934" i="2"/>
  <c r="U935" i="2"/>
  <c r="V935" i="2"/>
  <c r="U936" i="2"/>
  <c r="V936" i="2"/>
  <c r="U937" i="2"/>
  <c r="V937" i="2"/>
  <c r="U938" i="2"/>
  <c r="V938" i="2"/>
  <c r="U939" i="2"/>
  <c r="V939" i="2"/>
  <c r="U940" i="2"/>
  <c r="V940" i="2"/>
  <c r="U941" i="2"/>
  <c r="V941" i="2"/>
  <c r="U942" i="2"/>
  <c r="V942" i="2"/>
  <c r="U943" i="2"/>
  <c r="V943" i="2"/>
  <c r="U944" i="2"/>
  <c r="V944" i="2"/>
  <c r="U945" i="2"/>
  <c r="V945" i="2"/>
  <c r="U946" i="2"/>
  <c r="V946" i="2"/>
  <c r="U947" i="2"/>
  <c r="V947" i="2"/>
  <c r="U948" i="2"/>
  <c r="V948" i="2"/>
  <c r="U970" i="2"/>
  <c r="S970" i="2"/>
  <c r="V970" i="2" s="1"/>
  <c r="U971" i="2"/>
  <c r="S971" i="2"/>
  <c r="V971" i="2" s="1"/>
  <c r="U972" i="2"/>
  <c r="S972" i="2"/>
  <c r="V972" i="2" s="1"/>
  <c r="U973" i="2"/>
  <c r="S973" i="2"/>
  <c r="V973" i="2" s="1"/>
  <c r="U974" i="2"/>
  <c r="S974" i="2"/>
  <c r="V974" i="2" s="1"/>
  <c r="U975" i="2"/>
  <c r="S975" i="2"/>
  <c r="V975" i="2" s="1"/>
  <c r="U976" i="2"/>
  <c r="S976" i="2"/>
  <c r="V976" i="2" s="1"/>
  <c r="U977" i="2"/>
  <c r="S977" i="2"/>
  <c r="V977" i="2" s="1"/>
  <c r="U978" i="2"/>
  <c r="S978" i="2"/>
  <c r="V978" i="2" s="1"/>
  <c r="U979" i="2"/>
  <c r="S979" i="2"/>
  <c r="V979" i="2" s="1"/>
  <c r="U980" i="2"/>
  <c r="S980" i="2"/>
  <c r="V980" i="2" s="1"/>
  <c r="U981" i="2"/>
  <c r="S981" i="2"/>
  <c r="V981" i="2" s="1"/>
  <c r="U982" i="2"/>
  <c r="S982" i="2"/>
  <c r="V982" i="2" s="1"/>
  <c r="U983" i="2"/>
  <c r="S983" i="2"/>
  <c r="V983" i="2" s="1"/>
  <c r="U984" i="2"/>
  <c r="S984" i="2"/>
  <c r="V984" i="2" s="1"/>
  <c r="U985" i="2"/>
  <c r="S985" i="2"/>
  <c r="V985" i="2" s="1"/>
  <c r="U986" i="2"/>
  <c r="S986" i="2"/>
  <c r="V986" i="2" s="1"/>
  <c r="U987" i="2"/>
  <c r="S987" i="2"/>
  <c r="V987" i="2" s="1"/>
  <c r="U988" i="2"/>
  <c r="S988" i="2"/>
  <c r="V988" i="2" s="1"/>
  <c r="U989" i="2"/>
  <c r="S989" i="2"/>
  <c r="V989" i="2" s="1"/>
  <c r="U990" i="2"/>
  <c r="S990" i="2"/>
  <c r="V990" i="2" s="1"/>
  <c r="U991" i="2"/>
  <c r="S991" i="2"/>
  <c r="V991" i="2" s="1"/>
  <c r="U992" i="2"/>
  <c r="S992" i="2"/>
  <c r="V992" i="2" s="1"/>
  <c r="U993" i="2"/>
  <c r="S993" i="2"/>
  <c r="V993" i="2" s="1"/>
  <c r="U994" i="2"/>
  <c r="S994" i="2"/>
  <c r="V994" i="2" s="1"/>
  <c r="U995" i="2"/>
  <c r="S995" i="2"/>
  <c r="V995" i="2" s="1"/>
  <c r="U996" i="2"/>
  <c r="S996" i="2"/>
  <c r="V996" i="2" s="1"/>
  <c r="U997" i="2"/>
  <c r="S997" i="2"/>
  <c r="V997" i="2" s="1"/>
  <c r="U998" i="2"/>
  <c r="S998" i="2"/>
  <c r="V998" i="2" s="1"/>
  <c r="U999" i="2"/>
  <c r="S999" i="2"/>
  <c r="V999" i="2" s="1"/>
  <c r="U1000" i="2"/>
  <c r="S1000" i="2"/>
  <c r="V1000" i="2" s="1"/>
  <c r="U1001" i="2"/>
  <c r="S1001" i="2"/>
  <c r="V1001" i="2" s="1"/>
  <c r="U1002" i="2"/>
  <c r="S1002" i="2"/>
  <c r="V1002" i="2" s="1"/>
  <c r="U1003" i="2"/>
  <c r="S1003" i="2"/>
  <c r="V1003" i="2" s="1"/>
  <c r="U1004" i="2"/>
  <c r="S1004" i="2"/>
  <c r="V1004" i="2" s="1"/>
  <c r="U1005" i="2"/>
  <c r="S1005" i="2"/>
  <c r="V1005" i="2" s="1"/>
  <c r="U1339" i="2"/>
  <c r="S1339" i="2"/>
  <c r="V1339" i="2" s="1"/>
  <c r="U1340" i="2"/>
  <c r="S1340" i="2"/>
  <c r="V1340" i="2" s="1"/>
  <c r="U1341" i="2"/>
  <c r="S1341" i="2"/>
  <c r="V1341" i="2" s="1"/>
  <c r="U1342" i="2"/>
  <c r="S1342" i="2"/>
  <c r="V1342" i="2" s="1"/>
  <c r="U1343" i="2"/>
  <c r="S1343" i="2"/>
  <c r="V1343" i="2" s="1"/>
  <c r="U1344" i="2"/>
  <c r="S1344" i="2"/>
  <c r="V1344" i="2" s="1"/>
  <c r="U1345" i="2"/>
  <c r="S1345" i="2"/>
  <c r="V1345" i="2" s="1"/>
  <c r="U1346" i="2"/>
  <c r="S1346" i="2"/>
  <c r="V1346" i="2" s="1"/>
  <c r="U1347" i="2"/>
  <c r="S1347" i="2"/>
  <c r="V1347" i="2" s="1"/>
  <c r="U1348" i="2"/>
  <c r="S1348" i="2"/>
  <c r="V1348" i="2" s="1"/>
  <c r="U1349" i="2"/>
  <c r="S1349" i="2"/>
  <c r="V1349" i="2" s="1"/>
  <c r="U1350" i="2"/>
  <c r="S1350" i="2"/>
  <c r="V1350" i="2" s="1"/>
  <c r="U1351" i="2"/>
  <c r="S1351" i="2"/>
  <c r="V1351" i="2" s="1"/>
  <c r="U1352" i="2"/>
  <c r="S1352" i="2"/>
  <c r="V1352" i="2" s="1"/>
  <c r="U1353" i="2"/>
  <c r="S1353" i="2"/>
  <c r="V1353" i="2" s="1"/>
  <c r="U1354" i="2"/>
  <c r="S1354" i="2"/>
  <c r="V1354" i="2" s="1"/>
  <c r="U1355" i="2"/>
  <c r="S1355" i="2"/>
  <c r="V1355" i="2" s="1"/>
  <c r="U1356" i="2"/>
  <c r="S1356" i="2"/>
  <c r="V1356" i="2" s="1"/>
  <c r="U1357" i="2"/>
  <c r="S1357" i="2"/>
  <c r="V1357" i="2" s="1"/>
  <c r="U1358" i="2"/>
  <c r="S1358" i="2"/>
  <c r="V1358" i="2" s="1"/>
  <c r="U1359" i="2"/>
  <c r="S1359" i="2"/>
  <c r="V1359" i="2" s="1"/>
  <c r="U1360" i="2"/>
  <c r="S1360" i="2"/>
  <c r="V1360" i="2" s="1"/>
  <c r="U1361" i="2"/>
  <c r="S1361" i="2"/>
  <c r="V1361" i="2" s="1"/>
  <c r="U1362" i="2"/>
  <c r="S1362" i="2"/>
  <c r="V1362" i="2" s="1"/>
  <c r="U1363" i="2"/>
  <c r="S1363" i="2"/>
  <c r="V1363" i="2" s="1"/>
  <c r="U1364" i="2"/>
  <c r="S1364" i="2"/>
  <c r="V1364" i="2" s="1"/>
  <c r="U1365" i="2"/>
  <c r="S1365" i="2"/>
  <c r="V1365" i="2" s="1"/>
  <c r="U1366" i="2"/>
  <c r="S1366" i="2"/>
  <c r="V1366" i="2" s="1"/>
  <c r="U1367" i="2"/>
  <c r="S1367" i="2"/>
  <c r="V1367" i="2" s="1"/>
  <c r="U1368" i="2"/>
  <c r="S1368" i="2"/>
  <c r="V1368" i="2" s="1"/>
  <c r="U1369" i="2"/>
  <c r="S1369" i="2"/>
  <c r="V1369" i="2" s="1"/>
  <c r="U1370" i="2"/>
  <c r="S1370" i="2"/>
  <c r="V1370" i="2" s="1"/>
  <c r="U1371" i="2"/>
  <c r="S1371" i="2"/>
  <c r="V1371" i="2" s="1"/>
  <c r="U1372" i="2"/>
  <c r="S1372" i="2"/>
  <c r="V1372" i="2" s="1"/>
  <c r="U1373" i="2"/>
  <c r="S1373" i="2"/>
  <c r="V1373" i="2" s="1"/>
  <c r="U1374" i="2"/>
  <c r="S1374" i="2"/>
  <c r="V1374" i="2" s="1"/>
  <c r="U1375" i="2"/>
  <c r="S1375" i="2"/>
  <c r="V1375" i="2" s="1"/>
  <c r="U1376" i="2"/>
  <c r="S1376" i="2"/>
  <c r="V1376" i="2" s="1"/>
  <c r="U1377" i="2"/>
  <c r="S1377" i="2"/>
  <c r="V1377" i="2" s="1"/>
  <c r="U1378" i="2"/>
  <c r="S1378" i="2"/>
  <c r="V1378" i="2" s="1"/>
  <c r="U1379" i="2"/>
  <c r="S1379" i="2"/>
  <c r="V1379" i="2" s="1"/>
  <c r="U1380" i="2"/>
  <c r="S1380" i="2"/>
  <c r="V1380" i="2" s="1"/>
  <c r="U1381" i="2"/>
  <c r="S1381" i="2"/>
  <c r="V1381" i="2" s="1"/>
  <c r="U1382" i="2"/>
  <c r="S1382" i="2"/>
  <c r="V1382" i="2" s="1"/>
  <c r="U1383" i="2"/>
  <c r="S1383" i="2"/>
  <c r="V1383" i="2" s="1"/>
  <c r="U1384" i="2"/>
  <c r="S1384" i="2"/>
  <c r="V1384" i="2" s="1"/>
  <c r="U1385" i="2"/>
  <c r="S1385" i="2"/>
  <c r="V1385" i="2" s="1"/>
  <c r="U1386" i="2"/>
  <c r="S1386" i="2"/>
  <c r="V1386" i="2" s="1"/>
  <c r="U1387" i="2"/>
  <c r="S1387" i="2"/>
  <c r="V1387" i="2" s="1"/>
  <c r="U1388" i="2"/>
  <c r="S1388" i="2"/>
  <c r="V1388" i="2" s="1"/>
  <c r="U1389" i="2"/>
  <c r="S1389" i="2"/>
  <c r="V1389" i="2" s="1"/>
  <c r="U1390" i="2"/>
  <c r="S1390" i="2"/>
  <c r="V1390" i="2" s="1"/>
  <c r="U1391" i="2"/>
  <c r="S1391" i="2"/>
  <c r="V1391" i="2" s="1"/>
  <c r="U1392" i="2"/>
  <c r="S1392" i="2"/>
  <c r="V1392" i="2" s="1"/>
  <c r="U1393" i="2"/>
  <c r="S1393" i="2"/>
  <c r="V1393" i="2" s="1"/>
  <c r="U1394" i="2"/>
  <c r="S1394" i="2"/>
  <c r="V1394" i="2" s="1"/>
  <c r="U1395" i="2"/>
  <c r="S1395" i="2"/>
  <c r="V1395" i="2" s="1"/>
  <c r="U1396" i="2"/>
  <c r="S1396" i="2"/>
  <c r="V1396" i="2" s="1"/>
  <c r="U1397" i="2"/>
  <c r="S1397" i="2"/>
  <c r="V1397" i="2" s="1"/>
  <c r="U1398" i="2"/>
  <c r="S1398" i="2"/>
  <c r="V1398" i="2" s="1"/>
  <c r="U1399" i="2"/>
  <c r="S1399" i="2"/>
  <c r="V1399" i="2" s="1"/>
  <c r="U1400" i="2"/>
  <c r="S1400" i="2"/>
  <c r="V1400" i="2" s="1"/>
  <c r="U1401" i="2"/>
  <c r="S1401" i="2"/>
  <c r="V1401" i="2" s="1"/>
  <c r="U1402" i="2"/>
  <c r="S1402" i="2"/>
  <c r="V1402" i="2" s="1"/>
  <c r="U1403" i="2"/>
  <c r="V1403" i="2"/>
  <c r="U1404" i="2"/>
  <c r="S1404" i="2"/>
  <c r="V1404" i="2" s="1"/>
  <c r="U1405" i="2"/>
  <c r="S1405" i="2"/>
  <c r="V1405" i="2" s="1"/>
  <c r="U1406" i="2"/>
  <c r="S1406" i="2"/>
  <c r="V1406" i="2" s="1"/>
  <c r="U1407" i="2"/>
  <c r="S1407" i="2"/>
  <c r="V1407" i="2" s="1"/>
  <c r="U1408" i="2"/>
  <c r="S1408" i="2"/>
  <c r="V1408" i="2" s="1"/>
  <c r="U1409" i="2"/>
  <c r="S1409" i="2"/>
  <c r="V1409" i="2" s="1"/>
  <c r="U1410" i="2"/>
  <c r="S1410" i="2"/>
  <c r="V1410" i="2" s="1"/>
  <c r="U1411" i="2"/>
  <c r="S1411" i="2"/>
  <c r="V1411" i="2" s="1"/>
  <c r="U1412" i="2"/>
  <c r="S1412" i="2"/>
  <c r="V1412" i="2" s="1"/>
  <c r="U1413" i="2"/>
  <c r="S1413" i="2"/>
  <c r="V1413" i="2" s="1"/>
  <c r="U1414" i="2"/>
  <c r="S1414" i="2"/>
  <c r="V1414" i="2" s="1"/>
  <c r="U1415" i="2"/>
  <c r="S1415" i="2"/>
  <c r="V1415" i="2" s="1"/>
  <c r="U1416" i="2"/>
  <c r="S1416" i="2"/>
  <c r="V1416" i="2" s="1"/>
  <c r="U1417" i="2"/>
  <c r="S1417" i="2"/>
  <c r="V1417" i="2" s="1"/>
  <c r="U1418" i="2"/>
  <c r="R1418" i="2"/>
  <c r="S1418" i="2" s="1"/>
  <c r="V1418" i="2" s="1"/>
  <c r="U1419" i="2"/>
  <c r="S1419" i="2"/>
  <c r="V1419" i="2" s="1"/>
  <c r="U1420" i="2"/>
  <c r="S1420" i="2"/>
  <c r="V1420" i="2" s="1"/>
  <c r="U1421" i="2"/>
  <c r="S1421" i="2"/>
  <c r="V1421" i="2" s="1"/>
  <c r="U1422" i="2"/>
  <c r="S1422" i="2"/>
  <c r="V1422" i="2" s="1"/>
  <c r="U1423" i="2"/>
  <c r="S1423" i="2"/>
  <c r="V1423" i="2" s="1"/>
  <c r="U1424" i="2"/>
  <c r="S1424" i="2"/>
  <c r="V1424" i="2" s="1"/>
  <c r="U1425" i="2"/>
  <c r="S1425" i="2"/>
  <c r="V1425" i="2" s="1"/>
  <c r="U1426" i="2"/>
  <c r="S1426" i="2"/>
  <c r="V1426" i="2" s="1"/>
  <c r="U1427" i="2"/>
  <c r="S1427" i="2"/>
  <c r="V1427" i="2" s="1"/>
  <c r="U1428" i="2"/>
  <c r="S1428" i="2"/>
  <c r="V1428" i="2" s="1"/>
  <c r="U1429" i="2"/>
  <c r="S1429" i="2"/>
  <c r="V1429" i="2" s="1"/>
  <c r="U1430" i="2"/>
  <c r="S1430" i="2"/>
  <c r="V1430" i="2" s="1"/>
  <c r="U1431" i="2"/>
  <c r="S1431" i="2"/>
  <c r="V1431" i="2" s="1"/>
  <c r="U1432" i="2"/>
  <c r="S1432" i="2"/>
  <c r="V1432" i="2" s="1"/>
  <c r="U1433" i="2"/>
  <c r="S1433" i="2"/>
  <c r="V1433" i="2" s="1"/>
  <c r="U1434" i="2"/>
  <c r="S1434" i="2"/>
  <c r="V1434" i="2" s="1"/>
  <c r="U1435" i="2"/>
  <c r="S1435" i="2"/>
  <c r="V1435" i="2" s="1"/>
  <c r="U1436" i="2"/>
  <c r="S1436" i="2"/>
  <c r="V1436" i="2" s="1"/>
  <c r="U1437" i="2"/>
  <c r="S1437" i="2"/>
  <c r="V1437" i="2" s="1"/>
  <c r="U1438" i="2"/>
  <c r="S1438" i="2"/>
  <c r="V1438" i="2" s="1"/>
  <c r="U1439" i="2"/>
  <c r="S1439" i="2"/>
  <c r="V1439" i="2" s="1"/>
  <c r="U1440" i="2"/>
  <c r="S1440" i="2"/>
  <c r="V1440" i="2" s="1"/>
  <c r="U1441" i="2"/>
  <c r="S1441" i="2"/>
  <c r="V1441" i="2" s="1"/>
  <c r="U1442" i="2"/>
  <c r="S1442" i="2"/>
  <c r="V1442" i="2" s="1"/>
  <c r="U1443" i="2"/>
  <c r="S1443" i="2"/>
  <c r="V1443" i="2" s="1"/>
  <c r="U1444" i="2"/>
  <c r="S1444" i="2"/>
  <c r="V1444" i="2" s="1"/>
  <c r="U1445" i="2"/>
  <c r="S1445" i="2"/>
  <c r="V1445" i="2" s="1"/>
  <c r="U1446" i="2"/>
  <c r="S1446" i="2"/>
  <c r="V1446" i="2" s="1"/>
  <c r="U1447" i="2"/>
  <c r="S1447" i="2"/>
  <c r="V1447" i="2" s="1"/>
  <c r="U1448" i="2"/>
  <c r="S1448" i="2"/>
  <c r="V1448" i="2" s="1"/>
  <c r="U1449" i="2"/>
  <c r="S1449" i="2"/>
  <c r="V1449" i="2" s="1"/>
  <c r="U1450" i="2"/>
  <c r="S1450" i="2"/>
  <c r="V1450" i="2" s="1"/>
  <c r="U1451" i="2"/>
  <c r="S1451" i="2"/>
  <c r="V1451" i="2" s="1"/>
  <c r="U1452" i="2"/>
  <c r="V1452" i="2"/>
  <c r="U1453" i="2"/>
  <c r="S1453" i="2"/>
  <c r="V1453" i="2" s="1"/>
  <c r="U1454" i="2"/>
  <c r="S1454" i="2"/>
  <c r="V1454" i="2" s="1"/>
  <c r="U1455" i="2"/>
  <c r="S1455" i="2"/>
  <c r="V1455" i="2" s="1"/>
  <c r="U1456" i="2"/>
  <c r="S1456" i="2"/>
  <c r="V1456" i="2" s="1"/>
  <c r="U1457" i="2"/>
  <c r="S1457" i="2"/>
  <c r="V1457" i="2" s="1"/>
  <c r="U1458" i="2"/>
  <c r="S1458" i="2"/>
  <c r="V1458" i="2" s="1"/>
  <c r="U1459" i="2"/>
  <c r="S1459" i="2"/>
  <c r="V1459" i="2" s="1"/>
  <c r="U1460" i="2"/>
  <c r="S1460" i="2"/>
  <c r="V1460" i="2" s="1"/>
  <c r="U1461" i="2"/>
  <c r="S1461" i="2"/>
  <c r="V1461" i="2" s="1"/>
  <c r="U1462" i="2"/>
  <c r="S1462" i="2"/>
  <c r="V1462" i="2" s="1"/>
  <c r="U1463" i="2"/>
  <c r="S1463" i="2"/>
  <c r="V1463" i="2" s="1"/>
  <c r="U1464" i="2"/>
  <c r="S1464" i="2"/>
  <c r="V1464" i="2" s="1"/>
  <c r="U1465" i="2"/>
  <c r="S1465" i="2"/>
  <c r="V1465" i="2" s="1"/>
  <c r="U1466" i="2"/>
  <c r="S1466" i="2"/>
  <c r="V1466" i="2" s="1"/>
  <c r="U1467" i="2"/>
  <c r="S1467" i="2"/>
  <c r="V1467" i="2" s="1"/>
  <c r="U1468" i="2"/>
  <c r="S1468" i="2"/>
  <c r="V1468" i="2" s="1"/>
  <c r="U1469" i="2"/>
  <c r="S1469" i="2"/>
  <c r="V1469" i="2" s="1"/>
  <c r="U1470" i="2"/>
  <c r="S1470" i="2"/>
  <c r="V1470" i="2" s="1"/>
  <c r="U1471" i="2"/>
  <c r="S1471" i="2"/>
  <c r="V1471" i="2" s="1"/>
  <c r="U1472" i="2"/>
  <c r="S1472" i="2"/>
  <c r="V1472" i="2" s="1"/>
  <c r="U1473" i="2"/>
  <c r="S1473" i="2"/>
  <c r="V1473" i="2" s="1"/>
  <c r="U1474" i="2"/>
  <c r="S1474" i="2"/>
  <c r="V1474" i="2" s="1"/>
  <c r="U1475" i="2"/>
  <c r="S1475" i="2"/>
  <c r="V1475" i="2" s="1"/>
  <c r="U1476" i="2"/>
  <c r="S1476" i="2"/>
  <c r="V1476" i="2" s="1"/>
  <c r="U1477" i="2"/>
  <c r="S1477" i="2"/>
  <c r="V1477" i="2" s="1"/>
  <c r="U1478" i="2"/>
  <c r="S1478" i="2"/>
  <c r="V1478" i="2" s="1"/>
  <c r="U1479" i="2"/>
  <c r="S1479" i="2"/>
  <c r="V1479" i="2" s="1"/>
  <c r="U1480" i="2"/>
  <c r="S1480" i="2"/>
  <c r="V1480" i="2" s="1"/>
  <c r="U1481" i="2"/>
  <c r="S1481" i="2"/>
  <c r="V1481" i="2" s="1"/>
  <c r="U1482" i="2"/>
  <c r="S1482" i="2"/>
  <c r="V1482" i="2" s="1"/>
  <c r="U1483" i="2"/>
  <c r="S1483" i="2"/>
  <c r="V1483" i="2" s="1"/>
  <c r="U1484" i="2"/>
  <c r="S1484" i="2"/>
  <c r="V1484" i="2" s="1"/>
  <c r="U1485" i="2"/>
  <c r="S1485" i="2"/>
  <c r="V1485" i="2" s="1"/>
  <c r="U1486" i="2"/>
  <c r="S1486" i="2"/>
  <c r="V1486" i="2" s="1"/>
  <c r="U1487" i="2"/>
  <c r="R1487" i="2"/>
  <c r="S1487" i="2" s="1"/>
  <c r="V1487" i="2" s="1"/>
  <c r="U1488" i="2"/>
  <c r="R1488" i="2"/>
  <c r="S1488" i="2" s="1"/>
  <c r="V1488" i="2" s="1"/>
  <c r="U1489" i="2"/>
  <c r="R1489" i="2"/>
  <c r="S1489" i="2" s="1"/>
  <c r="V1489" i="2" s="1"/>
  <c r="U1490" i="2"/>
  <c r="R1490" i="2"/>
  <c r="S1490" i="2" s="1"/>
  <c r="V1490" i="2" s="1"/>
  <c r="U1491" i="2"/>
  <c r="R1491" i="2"/>
  <c r="S1491" i="2" s="1"/>
  <c r="V1491" i="2" s="1"/>
  <c r="U1492" i="2"/>
  <c r="R1492" i="2"/>
  <c r="S1492" i="2" s="1"/>
  <c r="V1492" i="2" s="1"/>
  <c r="U1493" i="2"/>
  <c r="R1493" i="2"/>
  <c r="S1493" i="2" s="1"/>
  <c r="V1493" i="2" s="1"/>
  <c r="U1494" i="2"/>
  <c r="R1494" i="2"/>
  <c r="S1494" i="2" s="1"/>
  <c r="V1494" i="2" s="1"/>
  <c r="U1495" i="2"/>
  <c r="R1495" i="2"/>
  <c r="S1495" i="2" s="1"/>
  <c r="V1495" i="2" s="1"/>
  <c r="U1496" i="2"/>
  <c r="R1496" i="2"/>
  <c r="S1496" i="2" s="1"/>
  <c r="V1496" i="2" s="1"/>
  <c r="U1497" i="2"/>
  <c r="R1497" i="2"/>
  <c r="S1497" i="2" s="1"/>
  <c r="V1497" i="2" s="1"/>
  <c r="U1498" i="2"/>
  <c r="R1498" i="2"/>
  <c r="S1498" i="2" s="1"/>
  <c r="V1498" i="2" s="1"/>
  <c r="U1499" i="2"/>
  <c r="R1499" i="2"/>
  <c r="S1499" i="2" s="1"/>
  <c r="V1499" i="2" s="1"/>
  <c r="U1500" i="2"/>
  <c r="R1500" i="2"/>
  <c r="S1500" i="2" s="1"/>
  <c r="V1500" i="2" s="1"/>
  <c r="U1501" i="2"/>
  <c r="R1501" i="2"/>
  <c r="S1501" i="2" s="1"/>
  <c r="V1501" i="2" s="1"/>
  <c r="U1502" i="2"/>
  <c r="R1502" i="2"/>
  <c r="S1502" i="2" s="1"/>
  <c r="V1502" i="2" s="1"/>
  <c r="U1503" i="2"/>
  <c r="R1503" i="2"/>
  <c r="S1503" i="2" s="1"/>
  <c r="V1503" i="2" s="1"/>
  <c r="U1504" i="2"/>
  <c r="R1504" i="2"/>
  <c r="S1504" i="2" s="1"/>
  <c r="V1504" i="2" s="1"/>
  <c r="U1505" i="2"/>
  <c r="R1505" i="2"/>
  <c r="S1505" i="2" s="1"/>
  <c r="V1505" i="2" s="1"/>
  <c r="U1506" i="2"/>
  <c r="R1506" i="2"/>
  <c r="S1506" i="2" s="1"/>
  <c r="V1506" i="2" s="1"/>
  <c r="U1507" i="2"/>
  <c r="R1507" i="2"/>
  <c r="S1507" i="2" s="1"/>
  <c r="V1507" i="2" s="1"/>
  <c r="U1508" i="2"/>
  <c r="R1508" i="2"/>
  <c r="S1508" i="2" s="1"/>
  <c r="V1508" i="2" s="1"/>
  <c r="U1509" i="2"/>
  <c r="R1509" i="2"/>
  <c r="S1509" i="2" s="1"/>
  <c r="V1509" i="2" s="1"/>
  <c r="U1510" i="2"/>
  <c r="R1510" i="2"/>
  <c r="S1510" i="2" s="1"/>
  <c r="V1510" i="2" s="1"/>
  <c r="U1511" i="2"/>
  <c r="R1511" i="2"/>
  <c r="S1511" i="2" s="1"/>
  <c r="V1511" i="2" s="1"/>
  <c r="U1512" i="2"/>
  <c r="R1512" i="2"/>
  <c r="S1512" i="2" s="1"/>
  <c r="V1512" i="2" s="1"/>
  <c r="U1513" i="2"/>
  <c r="R1513" i="2"/>
  <c r="S1513" i="2" s="1"/>
  <c r="V1513" i="2" s="1"/>
  <c r="U1514" i="2"/>
  <c r="R1514" i="2"/>
  <c r="S1514" i="2" s="1"/>
  <c r="V1514" i="2" s="1"/>
  <c r="U1515" i="2"/>
  <c r="R1515" i="2"/>
  <c r="S1515" i="2" s="1"/>
  <c r="V1515" i="2" s="1"/>
  <c r="U1516" i="2"/>
  <c r="R1516" i="2"/>
  <c r="S1516" i="2" s="1"/>
  <c r="V1516" i="2" s="1"/>
  <c r="U1517" i="2"/>
  <c r="R1517" i="2"/>
  <c r="S1517" i="2" s="1"/>
  <c r="V1517" i="2" s="1"/>
  <c r="U1518" i="2"/>
  <c r="R1518" i="2"/>
  <c r="S1518" i="2" s="1"/>
  <c r="V1518" i="2" s="1"/>
  <c r="U1519" i="2"/>
  <c r="R1519" i="2"/>
  <c r="S1519" i="2" s="1"/>
  <c r="V1519" i="2" s="1"/>
  <c r="U1520" i="2"/>
  <c r="R1520" i="2"/>
  <c r="S1520" i="2" s="1"/>
  <c r="V1520" i="2" s="1"/>
  <c r="U1521" i="2"/>
  <c r="R1521" i="2"/>
  <c r="S1521" i="2" s="1"/>
  <c r="V1521" i="2" s="1"/>
  <c r="U1522" i="2"/>
  <c r="R1522" i="2"/>
  <c r="S1522" i="2" s="1"/>
  <c r="V1522" i="2" s="1"/>
  <c r="U1523" i="2"/>
  <c r="R1523" i="2"/>
  <c r="S1523" i="2" s="1"/>
  <c r="V1523" i="2" s="1"/>
  <c r="U1524" i="2"/>
  <c r="R1524" i="2"/>
  <c r="S1524" i="2" s="1"/>
  <c r="V1524" i="2" s="1"/>
  <c r="U1525" i="2"/>
  <c r="R1525" i="2"/>
  <c r="S1525" i="2" s="1"/>
  <c r="V1525" i="2" s="1"/>
  <c r="U1526" i="2"/>
  <c r="R1526" i="2"/>
  <c r="S1526" i="2" s="1"/>
  <c r="V1526" i="2" s="1"/>
  <c r="U1527" i="2"/>
  <c r="R1527" i="2"/>
  <c r="S1527" i="2" s="1"/>
  <c r="V1527" i="2" s="1"/>
  <c r="U1528" i="2"/>
  <c r="R1528" i="2"/>
  <c r="S1528" i="2" s="1"/>
  <c r="V1528" i="2" s="1"/>
  <c r="U1529" i="2"/>
  <c r="R1529" i="2"/>
  <c r="S1529" i="2" s="1"/>
  <c r="V1529" i="2" s="1"/>
  <c r="U1530" i="2"/>
  <c r="R1530" i="2"/>
  <c r="S1530" i="2" s="1"/>
  <c r="V1530" i="2" s="1"/>
  <c r="U1531" i="2"/>
  <c r="R1531" i="2"/>
  <c r="S1531" i="2" s="1"/>
  <c r="V1531" i="2" s="1"/>
  <c r="U1532" i="2"/>
  <c r="R1532" i="2"/>
  <c r="S1532" i="2" s="1"/>
  <c r="V1532" i="2" s="1"/>
  <c r="U1533" i="2"/>
  <c r="R1533" i="2"/>
  <c r="S1533" i="2" s="1"/>
  <c r="V1533" i="2" s="1"/>
  <c r="U1534" i="2"/>
  <c r="R1534" i="2"/>
  <c r="S1534" i="2" s="1"/>
  <c r="V1534" i="2" s="1"/>
  <c r="U1535" i="2"/>
  <c r="V1535" i="2"/>
  <c r="U1536" i="2"/>
  <c r="V1536" i="2"/>
  <c r="U1537" i="2"/>
  <c r="V1537" i="2"/>
  <c r="U1538" i="2"/>
  <c r="V1538" i="2"/>
  <c r="U1539" i="2"/>
  <c r="V1539" i="2"/>
  <c r="U1540" i="2"/>
  <c r="V1540" i="2"/>
  <c r="U1541" i="2"/>
  <c r="V1541" i="2"/>
  <c r="U1542" i="2"/>
  <c r="V1542" i="2"/>
  <c r="U1543" i="2"/>
  <c r="V1543" i="2"/>
  <c r="U1544" i="2"/>
  <c r="V1544" i="2"/>
  <c r="U1545" i="2"/>
  <c r="V1545" i="2"/>
  <c r="U1546" i="2"/>
  <c r="V1546" i="2"/>
  <c r="U1547" i="2"/>
  <c r="V1547" i="2"/>
  <c r="U1548" i="2"/>
  <c r="V1548" i="2"/>
  <c r="U1549" i="2"/>
  <c r="V1549" i="2"/>
  <c r="U1550" i="2"/>
  <c r="V1550" i="2"/>
  <c r="U1551" i="2"/>
  <c r="V1551" i="2"/>
  <c r="U1552" i="2"/>
  <c r="V1552" i="2"/>
  <c r="U1553" i="2"/>
  <c r="V1553" i="2"/>
  <c r="U1554" i="2"/>
  <c r="V1554" i="2"/>
  <c r="U1555" i="2"/>
  <c r="V1555" i="2"/>
  <c r="U1556" i="2"/>
  <c r="V1556" i="2"/>
  <c r="U1557" i="2"/>
  <c r="V1557" i="2"/>
  <c r="U1558" i="2"/>
  <c r="V1558" i="2"/>
  <c r="U1559" i="2"/>
  <c r="V1559" i="2"/>
  <c r="U1560" i="2"/>
  <c r="V1560" i="2"/>
  <c r="U1561" i="2"/>
  <c r="V1561" i="2"/>
  <c r="U1562" i="2"/>
  <c r="V1562" i="2"/>
  <c r="U1563" i="2"/>
  <c r="V1563" i="2"/>
  <c r="U1564" i="2"/>
  <c r="V1564" i="2"/>
  <c r="U1565" i="2"/>
  <c r="V1565" i="2"/>
  <c r="U1566" i="2"/>
  <c r="V1566" i="2"/>
  <c r="U1567" i="2"/>
  <c r="V1567" i="2"/>
  <c r="U1568" i="2"/>
  <c r="V1568" i="2"/>
  <c r="U1569" i="2"/>
  <c r="V1569" i="2"/>
  <c r="U1570" i="2"/>
  <c r="V1570" i="2"/>
  <c r="U1571" i="2"/>
  <c r="V1571" i="2"/>
  <c r="U1572" i="2"/>
  <c r="V1572" i="2"/>
  <c r="U1573" i="2"/>
  <c r="V1573" i="2"/>
  <c r="U1574" i="2"/>
  <c r="V1574" i="2"/>
  <c r="U1575" i="2"/>
  <c r="V1575" i="2"/>
  <c r="U1576" i="2"/>
  <c r="V1576" i="2"/>
  <c r="U1577" i="2"/>
  <c r="V1577" i="2"/>
  <c r="U1578" i="2"/>
  <c r="V1578" i="2"/>
  <c r="U1579" i="2"/>
  <c r="V1579" i="2"/>
  <c r="U1580" i="2"/>
  <c r="V1580" i="2"/>
  <c r="U1581" i="2"/>
  <c r="V1581" i="2"/>
  <c r="U1582" i="2"/>
  <c r="V1582" i="2"/>
  <c r="U1583" i="2"/>
  <c r="V1583" i="2"/>
  <c r="U1584" i="2"/>
  <c r="V1584" i="2"/>
  <c r="U1585" i="2"/>
  <c r="V1585" i="2"/>
  <c r="U1586" i="2"/>
  <c r="V1586" i="2"/>
  <c r="U1587" i="2"/>
  <c r="V1587" i="2"/>
  <c r="U1588" i="2"/>
  <c r="V1588" i="2"/>
  <c r="U1589" i="2"/>
  <c r="V1589" i="2"/>
  <c r="U1590" i="2"/>
  <c r="V1590" i="2"/>
  <c r="U1591" i="2"/>
  <c r="V1591" i="2"/>
  <c r="U1592" i="2"/>
  <c r="V1592" i="2"/>
  <c r="U1593" i="2"/>
  <c r="V1593" i="2"/>
  <c r="U1594" i="2"/>
  <c r="V1594" i="2"/>
  <c r="U1595" i="2"/>
  <c r="V1595" i="2"/>
  <c r="U1596" i="2"/>
  <c r="V1596" i="2"/>
  <c r="U1597" i="2"/>
  <c r="V1597" i="2"/>
  <c r="U1598" i="2"/>
  <c r="V1598" i="2"/>
  <c r="U1599" i="2"/>
  <c r="V1599" i="2"/>
  <c r="U1600" i="2"/>
  <c r="V1600" i="2"/>
  <c r="U1601" i="2"/>
  <c r="V1601" i="2"/>
  <c r="U1602" i="2"/>
  <c r="V1602" i="2"/>
  <c r="U1603" i="2"/>
  <c r="V1603" i="2"/>
  <c r="U1604" i="2"/>
  <c r="V1604" i="2"/>
  <c r="U1605" i="2"/>
  <c r="V1605" i="2"/>
  <c r="U1606" i="2"/>
  <c r="V1606" i="2"/>
  <c r="U1607" i="2"/>
  <c r="V1607" i="2"/>
  <c r="U1608" i="2"/>
  <c r="V1608" i="2"/>
  <c r="U1609" i="2"/>
  <c r="V1609" i="2"/>
  <c r="U1610" i="2"/>
  <c r="V1610" i="2"/>
  <c r="U1611" i="2"/>
  <c r="V1611" i="2"/>
  <c r="U1612" i="2"/>
  <c r="V1612" i="2"/>
  <c r="U1613" i="2"/>
  <c r="V1613" i="2"/>
  <c r="U1614" i="2"/>
  <c r="V1614" i="2"/>
  <c r="U1615" i="2"/>
  <c r="V1615" i="2"/>
  <c r="U1616" i="2"/>
  <c r="V1616" i="2"/>
  <c r="U1617" i="2"/>
  <c r="V1617" i="2"/>
  <c r="U1618" i="2"/>
  <c r="V1618" i="2"/>
  <c r="U1619" i="2"/>
  <c r="V1619" i="2"/>
  <c r="U1620" i="2"/>
  <c r="V1620" i="2"/>
  <c r="U1621" i="2"/>
  <c r="V1621" i="2"/>
  <c r="U1622" i="2"/>
  <c r="V1622" i="2"/>
  <c r="U1623" i="2"/>
  <c r="V1623" i="2"/>
  <c r="U1624" i="2"/>
  <c r="V1624" i="2"/>
  <c r="U1625" i="2"/>
  <c r="V1625" i="2"/>
  <c r="U1626" i="2"/>
  <c r="V1626" i="2"/>
  <c r="U1627" i="2"/>
  <c r="V1627" i="2"/>
  <c r="U1628" i="2"/>
  <c r="V1628" i="2"/>
  <c r="U1629" i="2"/>
  <c r="V1629" i="2"/>
  <c r="U1630" i="2"/>
  <c r="V1630" i="2"/>
  <c r="U1631" i="2"/>
  <c r="V1631" i="2"/>
  <c r="U1632" i="2"/>
  <c r="V1632" i="2"/>
  <c r="U1633" i="2"/>
  <c r="V1633" i="2"/>
  <c r="U1634" i="2"/>
  <c r="V1634" i="2"/>
  <c r="U1635" i="2"/>
  <c r="V1635" i="2"/>
  <c r="U1636" i="2"/>
  <c r="V1636" i="2"/>
  <c r="U1637" i="2"/>
  <c r="V1637" i="2"/>
  <c r="U1638" i="2"/>
  <c r="V1638" i="2"/>
  <c r="U1639" i="2"/>
  <c r="V1639" i="2"/>
  <c r="U1640" i="2"/>
  <c r="V1640" i="2"/>
  <c r="U1641" i="2"/>
  <c r="V1641" i="2"/>
  <c r="U1642" i="2"/>
  <c r="V1642" i="2"/>
  <c r="U1643" i="2"/>
  <c r="V1643" i="2"/>
  <c r="U1644" i="2"/>
  <c r="V1644" i="2"/>
  <c r="U1645" i="2"/>
  <c r="V1645" i="2"/>
  <c r="U1646" i="2"/>
  <c r="V1646" i="2"/>
  <c r="U1647" i="2"/>
  <c r="V1647" i="2"/>
  <c r="U1648" i="2"/>
  <c r="V1648" i="2"/>
  <c r="U1649" i="2"/>
  <c r="V1649" i="2"/>
  <c r="U1650" i="2"/>
  <c r="V1650" i="2"/>
  <c r="U1651" i="2"/>
  <c r="V1651" i="2"/>
  <c r="U1652" i="2"/>
  <c r="V1652" i="2"/>
  <c r="U1653" i="2"/>
  <c r="V1653" i="2"/>
  <c r="U1654" i="2"/>
  <c r="V1654" i="2"/>
  <c r="U1655" i="2"/>
  <c r="V1655" i="2"/>
  <c r="U1656" i="2"/>
  <c r="V1656" i="2"/>
  <c r="U1657" i="2"/>
  <c r="V1657" i="2"/>
  <c r="U1658" i="2"/>
  <c r="V1658" i="2"/>
  <c r="U1659" i="2"/>
  <c r="V1659" i="2"/>
  <c r="U1660" i="2"/>
  <c r="V1660" i="2"/>
  <c r="U1661" i="2"/>
  <c r="V1661" i="2"/>
  <c r="U1662" i="2"/>
  <c r="V1662" i="2"/>
  <c r="U1663" i="2"/>
  <c r="V1663" i="2"/>
  <c r="U1664" i="2"/>
  <c r="V1664" i="2"/>
  <c r="U1665" i="2"/>
  <c r="V1665" i="2"/>
  <c r="U1666" i="2"/>
  <c r="V1666" i="2"/>
  <c r="U1667" i="2"/>
  <c r="V1667" i="2"/>
  <c r="U1668" i="2"/>
  <c r="V1668" i="2"/>
  <c r="U1669" i="2"/>
  <c r="V1669" i="2"/>
  <c r="U1670" i="2"/>
  <c r="V1670" i="2"/>
  <c r="U1671" i="2"/>
  <c r="V1671" i="2"/>
  <c r="U1672" i="2"/>
  <c r="V1672" i="2"/>
  <c r="U1673" i="2"/>
  <c r="V1673" i="2"/>
  <c r="U1674" i="2"/>
  <c r="V1674" i="2"/>
  <c r="U1675" i="2"/>
  <c r="V1675" i="2"/>
  <c r="U1676" i="2"/>
  <c r="V1676" i="2"/>
  <c r="U1677" i="2"/>
  <c r="V1677" i="2"/>
  <c r="U1678" i="2"/>
  <c r="V1678" i="2"/>
  <c r="U1679" i="2"/>
  <c r="V1679" i="2"/>
  <c r="U1680" i="2"/>
  <c r="V1680" i="2"/>
  <c r="U1681" i="2"/>
  <c r="V1681" i="2"/>
  <c r="U1682" i="2"/>
  <c r="V1682" i="2"/>
  <c r="U1683" i="2"/>
  <c r="V1683" i="2"/>
  <c r="U1684" i="2"/>
  <c r="V1684" i="2"/>
  <c r="U1685" i="2"/>
  <c r="V1685" i="2"/>
  <c r="U1686" i="2"/>
  <c r="V1686" i="2"/>
  <c r="U1687" i="2"/>
  <c r="V1687" i="2"/>
  <c r="U1688" i="2"/>
  <c r="V1688" i="2"/>
  <c r="U1689" i="2"/>
  <c r="V1689" i="2"/>
  <c r="U1690" i="2"/>
  <c r="V1690" i="2"/>
  <c r="U1691" i="2"/>
  <c r="V1691" i="2"/>
  <c r="U1692" i="2"/>
  <c r="V1692" i="2"/>
  <c r="U1693" i="2"/>
  <c r="V1693" i="2"/>
  <c r="U1694" i="2"/>
  <c r="V1694" i="2"/>
  <c r="U1695" i="2"/>
  <c r="V1695" i="2"/>
  <c r="U1696" i="2"/>
  <c r="V1696" i="2"/>
  <c r="U1697" i="2"/>
  <c r="V1697" i="2"/>
  <c r="U1698" i="2"/>
  <c r="V1698" i="2"/>
  <c r="U1699" i="2"/>
  <c r="V1699" i="2"/>
  <c r="U1700" i="2"/>
  <c r="V1700" i="2"/>
  <c r="U1701" i="2"/>
  <c r="V1701" i="2"/>
  <c r="U1702" i="2"/>
  <c r="V1702" i="2"/>
  <c r="U1703" i="2"/>
  <c r="V1703" i="2"/>
  <c r="U1704" i="2"/>
  <c r="V1704" i="2"/>
  <c r="U1705" i="2"/>
  <c r="V1705" i="2"/>
  <c r="U1706" i="2"/>
  <c r="V1706" i="2"/>
  <c r="U1707" i="2"/>
  <c r="V1707" i="2"/>
  <c r="U1708" i="2"/>
  <c r="V1708" i="2"/>
  <c r="U1709" i="2"/>
  <c r="V1709" i="2"/>
  <c r="U1710" i="2"/>
  <c r="V1710" i="2"/>
  <c r="U1711" i="2"/>
  <c r="V1711" i="2"/>
  <c r="U1712" i="2"/>
  <c r="V1712" i="2"/>
  <c r="U1713" i="2"/>
  <c r="V1713" i="2"/>
  <c r="U1714" i="2"/>
  <c r="V1714" i="2"/>
  <c r="U1715" i="2"/>
  <c r="V1715" i="2"/>
  <c r="U1716" i="2"/>
  <c r="V1716" i="2"/>
  <c r="U1717" i="2"/>
  <c r="V1717" i="2"/>
  <c r="U1718" i="2"/>
  <c r="V1718" i="2"/>
  <c r="U1719" i="2"/>
  <c r="V1719" i="2"/>
  <c r="U1720" i="2"/>
  <c r="V1720" i="2"/>
  <c r="U1721" i="2"/>
  <c r="V1721" i="2"/>
  <c r="U1722" i="2"/>
  <c r="V1722" i="2"/>
  <c r="U1723" i="2"/>
  <c r="V1723" i="2"/>
  <c r="U1724" i="2"/>
  <c r="V1724" i="2"/>
  <c r="U1725" i="2"/>
  <c r="V1725" i="2"/>
  <c r="U1726" i="2"/>
  <c r="V1726" i="2"/>
  <c r="U1727" i="2"/>
  <c r="V1727" i="2"/>
  <c r="U1728" i="2"/>
  <c r="V1728" i="2"/>
  <c r="U1729" i="2"/>
  <c r="V1729" i="2"/>
  <c r="U1730" i="2"/>
  <c r="V1730" i="2"/>
  <c r="U1731" i="2"/>
  <c r="V1731" i="2"/>
  <c r="U1732" i="2"/>
  <c r="V1732" i="2"/>
  <c r="U1733" i="2"/>
  <c r="V1733" i="2"/>
  <c r="U1734" i="2"/>
  <c r="V1734" i="2"/>
  <c r="U1735" i="2"/>
  <c r="V1735" i="2"/>
  <c r="U1736" i="2"/>
  <c r="V1736" i="2"/>
  <c r="U1737" i="2"/>
  <c r="V1737" i="2"/>
  <c r="U1738" i="2"/>
  <c r="V1738" i="2"/>
  <c r="U1739" i="2"/>
  <c r="V1739" i="2"/>
  <c r="U1740" i="2"/>
  <c r="V1740" i="2"/>
  <c r="U1741" i="2"/>
  <c r="V1741" i="2"/>
  <c r="U1742" i="2"/>
  <c r="V1742" i="2"/>
  <c r="U1743" i="2"/>
  <c r="V1743" i="2"/>
  <c r="U1744" i="2"/>
  <c r="V1744" i="2"/>
  <c r="U1745" i="2"/>
  <c r="V1745" i="2"/>
  <c r="U1746" i="2"/>
  <c r="V1746" i="2"/>
  <c r="U1747" i="2"/>
  <c r="V1747" i="2"/>
  <c r="U1748" i="2"/>
  <c r="V1748" i="2"/>
  <c r="U1749" i="2"/>
  <c r="V1749" i="2"/>
  <c r="U1750" i="2"/>
  <c r="V1750" i="2"/>
  <c r="U1751" i="2"/>
  <c r="V1751" i="2"/>
  <c r="U1752" i="2"/>
  <c r="V1752" i="2"/>
  <c r="U1753" i="2"/>
  <c r="V1753" i="2"/>
  <c r="U1754" i="2"/>
  <c r="V1754" i="2"/>
  <c r="U1755" i="2"/>
  <c r="V1755" i="2"/>
  <c r="U1756" i="2"/>
  <c r="V1756" i="2"/>
  <c r="U1757" i="2"/>
  <c r="V1757" i="2"/>
  <c r="U1758" i="2"/>
  <c r="V1758" i="2"/>
  <c r="U1759" i="2"/>
  <c r="V1759" i="2"/>
  <c r="U1760" i="2"/>
  <c r="V1760" i="2"/>
  <c r="U1761" i="2"/>
  <c r="V1761" i="2"/>
  <c r="U1762" i="2"/>
  <c r="V1762" i="2"/>
  <c r="U1763" i="2"/>
  <c r="V1763" i="2"/>
  <c r="U1764" i="2"/>
  <c r="V1764" i="2"/>
  <c r="U1765" i="2"/>
  <c r="V1765" i="2"/>
  <c r="U1766" i="2"/>
  <c r="V1766" i="2"/>
  <c r="U1767" i="2"/>
  <c r="V1767" i="2"/>
  <c r="U1768" i="2"/>
  <c r="V1768" i="2"/>
  <c r="U1769" i="2"/>
  <c r="V1769" i="2"/>
  <c r="U1770" i="2"/>
  <c r="V1770" i="2"/>
  <c r="U1771" i="2"/>
  <c r="V1771" i="2"/>
  <c r="U1772" i="2"/>
  <c r="V1772" i="2"/>
  <c r="U1773" i="2"/>
  <c r="V1773" i="2"/>
  <c r="U1774" i="2"/>
  <c r="V1774" i="2"/>
  <c r="U1775" i="2"/>
  <c r="V1775" i="2"/>
  <c r="U1776" i="2"/>
  <c r="V1776" i="2"/>
  <c r="U1777" i="2"/>
  <c r="V1777" i="2"/>
  <c r="U1778" i="2"/>
  <c r="V1778" i="2"/>
  <c r="U1779" i="2"/>
  <c r="V1779" i="2"/>
  <c r="U1780" i="2"/>
  <c r="V1780" i="2"/>
  <c r="U1781" i="2"/>
  <c r="V1781" i="2"/>
  <c r="U1782" i="2"/>
  <c r="V1782" i="2"/>
  <c r="U1783" i="2"/>
  <c r="V1783" i="2"/>
  <c r="U1784" i="2"/>
  <c r="V1784" i="2"/>
  <c r="U1785" i="2"/>
  <c r="V1785" i="2"/>
  <c r="U1786" i="2"/>
  <c r="V1786" i="2"/>
  <c r="U1787" i="2"/>
  <c r="V1787" i="2"/>
  <c r="U1788" i="2"/>
  <c r="V1788" i="2"/>
  <c r="U1789" i="2"/>
  <c r="V1789" i="2"/>
  <c r="U1790" i="2"/>
  <c r="V1790" i="2"/>
  <c r="U1791" i="2"/>
  <c r="V1791" i="2"/>
  <c r="U1792" i="2"/>
  <c r="V1792" i="2"/>
  <c r="U1793" i="2"/>
  <c r="V1793" i="2"/>
  <c r="U1794" i="2"/>
  <c r="V1794" i="2"/>
  <c r="U1795" i="2"/>
  <c r="V1795" i="2"/>
  <c r="U1796" i="2"/>
  <c r="V1796" i="2"/>
  <c r="U1797" i="2"/>
  <c r="V1797" i="2"/>
  <c r="U1798" i="2"/>
  <c r="V1798" i="2"/>
  <c r="U1799" i="2"/>
  <c r="V1799" i="2"/>
  <c r="U1800" i="2"/>
  <c r="V1800" i="2"/>
  <c r="U1801" i="2"/>
  <c r="V1801" i="2"/>
  <c r="U1802" i="2"/>
  <c r="V1802" i="2"/>
  <c r="U1803" i="2"/>
  <c r="V1803" i="2"/>
  <c r="U1804" i="2"/>
  <c r="V1804" i="2"/>
  <c r="U1805" i="2"/>
  <c r="V1805" i="2"/>
  <c r="U1806" i="2"/>
  <c r="V1806" i="2"/>
  <c r="U1807" i="2"/>
  <c r="V1807" i="2"/>
  <c r="U1808" i="2"/>
  <c r="V1808" i="2"/>
  <c r="U1809" i="2"/>
  <c r="V1809" i="2"/>
  <c r="U1810" i="2"/>
  <c r="V1810" i="2"/>
  <c r="U1811" i="2"/>
  <c r="V1811" i="2"/>
  <c r="U1812" i="2"/>
  <c r="V1812" i="2"/>
  <c r="U1813" i="2"/>
  <c r="V1813" i="2"/>
  <c r="U1814" i="2"/>
  <c r="V1814" i="2"/>
  <c r="U1815" i="2"/>
  <c r="V1815" i="2"/>
  <c r="U1816" i="2"/>
  <c r="V1816" i="2"/>
  <c r="U1817" i="2"/>
  <c r="V1817" i="2"/>
  <c r="U1818" i="2"/>
  <c r="V1818" i="2"/>
  <c r="U1819" i="2"/>
  <c r="V1819" i="2"/>
  <c r="U1820" i="2"/>
  <c r="V1820" i="2"/>
  <c r="U1821" i="2"/>
  <c r="V1821" i="2"/>
  <c r="U1822" i="2"/>
  <c r="V1822" i="2"/>
  <c r="U1823" i="2"/>
  <c r="V1823" i="2"/>
  <c r="U1824" i="2"/>
  <c r="V1824" i="2"/>
  <c r="U1825" i="2"/>
  <c r="V1825" i="2"/>
  <c r="U1826" i="2"/>
  <c r="V1826" i="2"/>
  <c r="U1827" i="2"/>
  <c r="V1827" i="2"/>
  <c r="U1828" i="2"/>
  <c r="V1828" i="2"/>
  <c r="U1829" i="2"/>
  <c r="V1829" i="2"/>
  <c r="U1830" i="2"/>
  <c r="V1830" i="2"/>
  <c r="U1831" i="2"/>
  <c r="V1831" i="2"/>
  <c r="U1832" i="2"/>
  <c r="V1832" i="2"/>
  <c r="U1833" i="2"/>
  <c r="V1833" i="2"/>
  <c r="U1834" i="2"/>
  <c r="V1834" i="2"/>
  <c r="U1835" i="2"/>
  <c r="V1835" i="2"/>
  <c r="U1836" i="2"/>
  <c r="V1836" i="2"/>
  <c r="U1837" i="2"/>
  <c r="V1837" i="2"/>
  <c r="U1838" i="2"/>
  <c r="V1838" i="2"/>
  <c r="U1839" i="2"/>
  <c r="V1839" i="2"/>
  <c r="U1840" i="2"/>
  <c r="V1840" i="2"/>
  <c r="U1841" i="2"/>
  <c r="V1841" i="2"/>
  <c r="U1842" i="2"/>
  <c r="V1842" i="2"/>
  <c r="U1843" i="2"/>
  <c r="V1843" i="2"/>
  <c r="U1844" i="2"/>
  <c r="V1844" i="2"/>
  <c r="U1845" i="2"/>
  <c r="V1845" i="2"/>
  <c r="U1846" i="2"/>
  <c r="V1846" i="2"/>
  <c r="U1847" i="2"/>
  <c r="V1847" i="2"/>
  <c r="U1848" i="2"/>
  <c r="V1848" i="2"/>
  <c r="U1849" i="2"/>
  <c r="V1849" i="2"/>
  <c r="U1850" i="2"/>
  <c r="V1850" i="2"/>
  <c r="U1851" i="2"/>
  <c r="V1851" i="2"/>
  <c r="U1852" i="2"/>
  <c r="V1852" i="2"/>
  <c r="U1853" i="2"/>
  <c r="V1853" i="2"/>
  <c r="U1854" i="2"/>
  <c r="V1854" i="2"/>
  <c r="U1855" i="2"/>
  <c r="V1855" i="2"/>
  <c r="U1856" i="2"/>
  <c r="V1856" i="2"/>
  <c r="U1857" i="2"/>
  <c r="V1857" i="2"/>
  <c r="U1858" i="2"/>
  <c r="V1858" i="2"/>
  <c r="U1859" i="2"/>
  <c r="V1859" i="2"/>
  <c r="U1860" i="2"/>
  <c r="V1860" i="2"/>
  <c r="U1861" i="2"/>
  <c r="V1861" i="2"/>
  <c r="U1862" i="2"/>
  <c r="V1862" i="2"/>
  <c r="U1863" i="2"/>
  <c r="V1863" i="2"/>
  <c r="U1864" i="2"/>
  <c r="V1864" i="2"/>
  <c r="U1865" i="2"/>
  <c r="V1865" i="2"/>
  <c r="U1866" i="2"/>
  <c r="V1866" i="2"/>
  <c r="U1867" i="2"/>
  <c r="V1867" i="2"/>
  <c r="U1868" i="2"/>
  <c r="V1868" i="2"/>
  <c r="U1869" i="2"/>
  <c r="V1869" i="2"/>
  <c r="U1870" i="2"/>
  <c r="V1870" i="2"/>
  <c r="U1871" i="2"/>
  <c r="V1871" i="2"/>
  <c r="U1872" i="2"/>
  <c r="V1872" i="2"/>
  <c r="U1873" i="2"/>
  <c r="V1873" i="2"/>
  <c r="U1874" i="2"/>
  <c r="V1874" i="2"/>
  <c r="U1875" i="2"/>
  <c r="V1875" i="2"/>
  <c r="U1876" i="2"/>
  <c r="V1876" i="2"/>
  <c r="U1877" i="2"/>
  <c r="V1877" i="2"/>
  <c r="U1878" i="2"/>
  <c r="V1878" i="2"/>
  <c r="U1879" i="2"/>
  <c r="V1879" i="2"/>
  <c r="U1880" i="2"/>
  <c r="V1880" i="2"/>
  <c r="U1881" i="2"/>
  <c r="V1881" i="2"/>
  <c r="U1882" i="2"/>
  <c r="V1882" i="2"/>
  <c r="U1883" i="2"/>
  <c r="V1883" i="2"/>
  <c r="U1884" i="2"/>
  <c r="V1884" i="2"/>
  <c r="U1885" i="2"/>
  <c r="V1885" i="2"/>
  <c r="U1886" i="2"/>
  <c r="V1886" i="2"/>
  <c r="U1887" i="2"/>
  <c r="V1887" i="2"/>
  <c r="U1888" i="2"/>
  <c r="V1888" i="2"/>
  <c r="U1889" i="2"/>
  <c r="V1889" i="2"/>
  <c r="U1890" i="2"/>
  <c r="V1890" i="2"/>
  <c r="U1891" i="2"/>
  <c r="V1891" i="2"/>
  <c r="U1892" i="2"/>
  <c r="V1892" i="2"/>
  <c r="U1893" i="2"/>
  <c r="V1893" i="2"/>
  <c r="U1894" i="2"/>
  <c r="V1894" i="2"/>
  <c r="U1895" i="2"/>
  <c r="V1895" i="2"/>
  <c r="U1896" i="2"/>
  <c r="V1896" i="2"/>
  <c r="U1897" i="2"/>
  <c r="V1897" i="2"/>
  <c r="U1898" i="2"/>
  <c r="V1898" i="2"/>
  <c r="U1899" i="2"/>
  <c r="V1899" i="2"/>
  <c r="U1900" i="2"/>
  <c r="V1900" i="2"/>
  <c r="U1901" i="2"/>
  <c r="V1901" i="2"/>
  <c r="U1902" i="2"/>
  <c r="V1902" i="2"/>
  <c r="U1903" i="2"/>
  <c r="V1903" i="2"/>
  <c r="U1904" i="2"/>
  <c r="V1904" i="2"/>
  <c r="U1905" i="2"/>
  <c r="V1905" i="2"/>
  <c r="U1906" i="2"/>
  <c r="V1906" i="2"/>
  <c r="U1907" i="2"/>
  <c r="V1907" i="2"/>
  <c r="U1908" i="2"/>
  <c r="V1908" i="2"/>
  <c r="U1909" i="2"/>
  <c r="V1909" i="2"/>
  <c r="U1910" i="2"/>
  <c r="V1910" i="2"/>
  <c r="U1911" i="2"/>
  <c r="V1911" i="2"/>
  <c r="U1912" i="2"/>
  <c r="V1912" i="2"/>
  <c r="U1913" i="2"/>
  <c r="V1913" i="2"/>
  <c r="U1914" i="2"/>
  <c r="V1914" i="2"/>
  <c r="U1915" i="2"/>
  <c r="V1915" i="2"/>
  <c r="U1916" i="2"/>
  <c r="V1916" i="2"/>
  <c r="U1917" i="2"/>
  <c r="V1917" i="2"/>
  <c r="U1918" i="2"/>
  <c r="V1918" i="2"/>
  <c r="U1919" i="2"/>
  <c r="V1919" i="2"/>
  <c r="U1920" i="2"/>
  <c r="V1920" i="2"/>
  <c r="U1921" i="2"/>
  <c r="V1921" i="2"/>
  <c r="U1922" i="2"/>
  <c r="V1922" i="2"/>
  <c r="U1923" i="2"/>
  <c r="V1923" i="2"/>
  <c r="U1924" i="2"/>
  <c r="V1924" i="2"/>
  <c r="U1925" i="2"/>
  <c r="V1925" i="2"/>
  <c r="U1926" i="2"/>
  <c r="V1926" i="2"/>
  <c r="U1927" i="2"/>
  <c r="V1927" i="2"/>
  <c r="U1928" i="2"/>
  <c r="V1928" i="2"/>
  <c r="U1929" i="2"/>
  <c r="V1929" i="2"/>
  <c r="U1930" i="2"/>
  <c r="V1930" i="2"/>
  <c r="U1931" i="2"/>
  <c r="V1931" i="2"/>
  <c r="U1932" i="2"/>
  <c r="V1932" i="2"/>
  <c r="U1933" i="2"/>
  <c r="V1933" i="2"/>
  <c r="U1934" i="2"/>
  <c r="V1934" i="2"/>
  <c r="U1935" i="2"/>
  <c r="V1935" i="2"/>
  <c r="U1936" i="2"/>
  <c r="V1936" i="2"/>
  <c r="U1937" i="2"/>
  <c r="V1937" i="2"/>
  <c r="U1938" i="2"/>
  <c r="V1938" i="2"/>
  <c r="U1939" i="2"/>
  <c r="V1939" i="2"/>
  <c r="U1940" i="2"/>
  <c r="V1940" i="2"/>
  <c r="U1941" i="2"/>
  <c r="V1941" i="2"/>
  <c r="U1942" i="2"/>
  <c r="V1942" i="2"/>
  <c r="U1943" i="2"/>
  <c r="V1943" i="2"/>
  <c r="U1944" i="2"/>
  <c r="V1944" i="2"/>
  <c r="U1945" i="2"/>
  <c r="V1945" i="2"/>
  <c r="U1946" i="2"/>
  <c r="V1946" i="2"/>
  <c r="U1947" i="2"/>
  <c r="V1947" i="2"/>
  <c r="U1948" i="2"/>
  <c r="V1948" i="2"/>
  <c r="U1949" i="2"/>
  <c r="V1949" i="2"/>
  <c r="U1950" i="2"/>
  <c r="V1950" i="2"/>
  <c r="U1951" i="2"/>
  <c r="V1951" i="2"/>
  <c r="U1952" i="2"/>
  <c r="V1952" i="2"/>
  <c r="U1953" i="2"/>
  <c r="V1953" i="2"/>
  <c r="U1954" i="2"/>
  <c r="V1954" i="2"/>
  <c r="U1955" i="2"/>
  <c r="V1955" i="2"/>
  <c r="U1956" i="2"/>
  <c r="V1956" i="2"/>
  <c r="U1957" i="2"/>
  <c r="V1957" i="2"/>
  <c r="U1958" i="2"/>
  <c r="V1958" i="2"/>
  <c r="U1959" i="2"/>
  <c r="V1959" i="2"/>
  <c r="U1960" i="2"/>
  <c r="V1960" i="2"/>
  <c r="U1961" i="2"/>
  <c r="V1961" i="2"/>
  <c r="U1962" i="2"/>
  <c r="V1962" i="2"/>
  <c r="U1963" i="2"/>
  <c r="V1963" i="2"/>
  <c r="U1964" i="2"/>
  <c r="V1964" i="2"/>
  <c r="U1965" i="2"/>
  <c r="V1965" i="2"/>
  <c r="U1966" i="2"/>
  <c r="V1966" i="2"/>
  <c r="U1967" i="2"/>
  <c r="V1967" i="2"/>
  <c r="U1968" i="2"/>
  <c r="V1968" i="2"/>
  <c r="U1969" i="2"/>
  <c r="V1969" i="2"/>
  <c r="U1970" i="2"/>
  <c r="V1970" i="2"/>
  <c r="U1971" i="2"/>
  <c r="V1971" i="2"/>
  <c r="U1972" i="2"/>
  <c r="V1972" i="2"/>
  <c r="U1973" i="2"/>
  <c r="V1973" i="2"/>
  <c r="U1974" i="2"/>
  <c r="V1974" i="2"/>
  <c r="U1975" i="2"/>
  <c r="V1975" i="2"/>
  <c r="U1976" i="2"/>
  <c r="V1976" i="2"/>
  <c r="U1977" i="2"/>
  <c r="V1977" i="2"/>
  <c r="U1978" i="2"/>
  <c r="V1978" i="2"/>
  <c r="U1979" i="2"/>
  <c r="V1979" i="2"/>
  <c r="U1980" i="2"/>
  <c r="V1980" i="2"/>
  <c r="U1981" i="2"/>
  <c r="V1981" i="2"/>
  <c r="U1982" i="2"/>
  <c r="V1982" i="2"/>
  <c r="U1983" i="2"/>
  <c r="V1983" i="2"/>
  <c r="U1984" i="2"/>
  <c r="V1984" i="2"/>
  <c r="U1985" i="2"/>
  <c r="V1985" i="2"/>
  <c r="U1986" i="2"/>
  <c r="V1986" i="2"/>
  <c r="U1987" i="2"/>
  <c r="V1987" i="2"/>
  <c r="U1988" i="2"/>
  <c r="V1988" i="2"/>
  <c r="U1989" i="2"/>
  <c r="V1989" i="2"/>
  <c r="U1990" i="2"/>
  <c r="V1990" i="2"/>
  <c r="U1991" i="2"/>
  <c r="V1991" i="2"/>
  <c r="U1992" i="2"/>
  <c r="V1992" i="2"/>
  <c r="U1993" i="2"/>
  <c r="V1993" i="2"/>
  <c r="U1994" i="2"/>
  <c r="V1994" i="2"/>
  <c r="U1995" i="2"/>
  <c r="V1995" i="2"/>
  <c r="U1996" i="2"/>
  <c r="V1996" i="2"/>
  <c r="U1997" i="2"/>
  <c r="V1997" i="2"/>
  <c r="U1998" i="2"/>
  <c r="V1998" i="2"/>
  <c r="U1999" i="2"/>
  <c r="V1999" i="2"/>
  <c r="U2000" i="2"/>
  <c r="V2000" i="2"/>
  <c r="U2001" i="2"/>
  <c r="V2001" i="2"/>
  <c r="U2002" i="2"/>
  <c r="V2002" i="2"/>
  <c r="U2003" i="2"/>
  <c r="V2003" i="2"/>
  <c r="U2004" i="2"/>
  <c r="V2004" i="2"/>
  <c r="U2005" i="2"/>
  <c r="V2005" i="2"/>
  <c r="U2006" i="2"/>
  <c r="V2006" i="2"/>
  <c r="U2007" i="2"/>
  <c r="V2007" i="2"/>
  <c r="U2008" i="2"/>
  <c r="V2008" i="2"/>
  <c r="U2009" i="2"/>
  <c r="V2009" i="2"/>
  <c r="U2010" i="2"/>
  <c r="V2010" i="2"/>
  <c r="U2011" i="2"/>
  <c r="V2011" i="2"/>
  <c r="U2012" i="2"/>
  <c r="V2012" i="2"/>
  <c r="U2013" i="2"/>
  <c r="V2013" i="2"/>
  <c r="U2014" i="2"/>
  <c r="V2014" i="2"/>
  <c r="U2015" i="2"/>
  <c r="V2015" i="2"/>
  <c r="U2016" i="2"/>
  <c r="V2016" i="2"/>
  <c r="U2017" i="2"/>
  <c r="V2017" i="2"/>
  <c r="U2018" i="2"/>
  <c r="V2018" i="2"/>
  <c r="U2019" i="2"/>
  <c r="V2019" i="2"/>
  <c r="U2020" i="2"/>
  <c r="V2020" i="2"/>
  <c r="U2021" i="2"/>
  <c r="V2021" i="2"/>
  <c r="U2022" i="2"/>
  <c r="V2022" i="2"/>
  <c r="U2023" i="2"/>
  <c r="V2023" i="2"/>
  <c r="U2024" i="2"/>
  <c r="V2024" i="2"/>
  <c r="U2025" i="2"/>
  <c r="V2025" i="2"/>
  <c r="U2026" i="2"/>
  <c r="V2026" i="2"/>
  <c r="U2027" i="2"/>
  <c r="V2027" i="2"/>
  <c r="U2028" i="2"/>
  <c r="V2028" i="2"/>
  <c r="U2029" i="2"/>
  <c r="V2029" i="2"/>
  <c r="U2030" i="2"/>
  <c r="V2030" i="2"/>
  <c r="U2031" i="2"/>
  <c r="V2031" i="2"/>
  <c r="U2032" i="2"/>
  <c r="V2032" i="2"/>
  <c r="U2033" i="2"/>
  <c r="V2033" i="2"/>
  <c r="U2034" i="2"/>
  <c r="V2034" i="2"/>
  <c r="U2035" i="2"/>
  <c r="V2035" i="2"/>
  <c r="U2036" i="2"/>
  <c r="V2036" i="2"/>
  <c r="U2037" i="2"/>
  <c r="V2037" i="2"/>
  <c r="U2038" i="2"/>
  <c r="V2038" i="2"/>
  <c r="U2039" i="2"/>
  <c r="V2039" i="2"/>
  <c r="U2040" i="2"/>
  <c r="V2040" i="2"/>
  <c r="U2041" i="2"/>
  <c r="V2041" i="2"/>
  <c r="U2042" i="2"/>
  <c r="V2042" i="2"/>
  <c r="U2043" i="2"/>
  <c r="V2043" i="2"/>
  <c r="U2044" i="2"/>
  <c r="V2044" i="2"/>
  <c r="U2045" i="2"/>
  <c r="V2045" i="2"/>
  <c r="U2046" i="2"/>
  <c r="V2046" i="2"/>
  <c r="U2047" i="2"/>
  <c r="V2047" i="2"/>
  <c r="U2048" i="2"/>
  <c r="V2048" i="2"/>
  <c r="U2049" i="2"/>
  <c r="V2049" i="2"/>
  <c r="U2050" i="2"/>
  <c r="V2050" i="2"/>
  <c r="U2051" i="2"/>
  <c r="V2051" i="2"/>
  <c r="U2052" i="2"/>
  <c r="V2052" i="2"/>
  <c r="U2053" i="2"/>
  <c r="V2053" i="2"/>
  <c r="U2054" i="2"/>
  <c r="V2054" i="2"/>
  <c r="U2055" i="2"/>
  <c r="V2055" i="2"/>
  <c r="U2056" i="2"/>
  <c r="V2056" i="2"/>
  <c r="U2057" i="2"/>
  <c r="V2057" i="2"/>
  <c r="U2058" i="2"/>
  <c r="V2058" i="2"/>
  <c r="U2059" i="2"/>
  <c r="V2059" i="2"/>
  <c r="U2060" i="2"/>
  <c r="V2060" i="2"/>
  <c r="U2061" i="2"/>
  <c r="V2061" i="2"/>
  <c r="U2062" i="2"/>
  <c r="V2062" i="2"/>
  <c r="U2063" i="2"/>
  <c r="V2063" i="2"/>
  <c r="U2064" i="2"/>
  <c r="V2064" i="2"/>
  <c r="U2065" i="2"/>
  <c r="V2065" i="2"/>
  <c r="U2066" i="2"/>
  <c r="V2066" i="2"/>
  <c r="U2067" i="2"/>
  <c r="V2067" i="2"/>
  <c r="U2068" i="2"/>
  <c r="V2068" i="2"/>
  <c r="U2069" i="2"/>
  <c r="V2069" i="2"/>
  <c r="U2070" i="2"/>
  <c r="V2070" i="2"/>
  <c r="U2071" i="2"/>
  <c r="V2071" i="2"/>
  <c r="U2072" i="2"/>
  <c r="V2072" i="2"/>
  <c r="U2073" i="2"/>
  <c r="V2073" i="2"/>
  <c r="U2074" i="2"/>
  <c r="V2074" i="2"/>
  <c r="U2075" i="2"/>
  <c r="V2075" i="2"/>
  <c r="U2076" i="2"/>
  <c r="V2076" i="2"/>
  <c r="U2077" i="2"/>
  <c r="V2077" i="2"/>
  <c r="U2078" i="2"/>
  <c r="V2078" i="2"/>
  <c r="U2079" i="2"/>
  <c r="V2079" i="2"/>
  <c r="U2080" i="2"/>
  <c r="V2080" i="2"/>
  <c r="U2081" i="2"/>
  <c r="V2081" i="2"/>
  <c r="U2082" i="2"/>
  <c r="V2082" i="2"/>
  <c r="U2083" i="2"/>
  <c r="V2083" i="2"/>
  <c r="U2084" i="2"/>
  <c r="V2084" i="2"/>
  <c r="U2085" i="2"/>
  <c r="V2085" i="2"/>
  <c r="U2086" i="2"/>
  <c r="V2086" i="2"/>
  <c r="U2087" i="2"/>
  <c r="V2087" i="2"/>
  <c r="U2088" i="2"/>
  <c r="V2088" i="2"/>
  <c r="U2089" i="2"/>
  <c r="V2089" i="2"/>
  <c r="U2090" i="2"/>
  <c r="V2090" i="2"/>
  <c r="U2091" i="2"/>
  <c r="V2091" i="2"/>
  <c r="U2092" i="2"/>
  <c r="V2092" i="2"/>
  <c r="U2093" i="2"/>
  <c r="V2093" i="2"/>
  <c r="U2094" i="2"/>
  <c r="V2094" i="2"/>
  <c r="U2095" i="2"/>
  <c r="V2095" i="2"/>
  <c r="U2096" i="2"/>
  <c r="V2096" i="2"/>
  <c r="U2097" i="2"/>
  <c r="V2097" i="2"/>
  <c r="U2098" i="2"/>
  <c r="V2098" i="2"/>
  <c r="U2099" i="2"/>
  <c r="V2099" i="2"/>
  <c r="U2100" i="2"/>
  <c r="V2100" i="2"/>
  <c r="U2101" i="2"/>
  <c r="V2101" i="2"/>
  <c r="U2102" i="2"/>
  <c r="V2102" i="2"/>
  <c r="U2103" i="2"/>
  <c r="V2103" i="2"/>
  <c r="U2104" i="2"/>
  <c r="V2104" i="2"/>
  <c r="U2105" i="2"/>
  <c r="V2105" i="2"/>
  <c r="U2106" i="2"/>
  <c r="V2106" i="2"/>
  <c r="U2107" i="2"/>
  <c r="V2107" i="2"/>
  <c r="U2108" i="2"/>
  <c r="V2108" i="2"/>
  <c r="U2109" i="2"/>
  <c r="V2109" i="2"/>
  <c r="U2110" i="2"/>
  <c r="V2110" i="2"/>
  <c r="U2111" i="2"/>
  <c r="V2111" i="2"/>
  <c r="U2112" i="2"/>
  <c r="V2112" i="2"/>
  <c r="U2113" i="2"/>
  <c r="V2113" i="2"/>
  <c r="U2114" i="2"/>
  <c r="V2114" i="2"/>
  <c r="U2115" i="2"/>
  <c r="V2115" i="2"/>
  <c r="U2116" i="2"/>
  <c r="V2116" i="2"/>
  <c r="U2117" i="2"/>
  <c r="V2117" i="2"/>
  <c r="U2118" i="2"/>
  <c r="V2118" i="2"/>
  <c r="U2119" i="2"/>
  <c r="V2119" i="2"/>
  <c r="U2120" i="2"/>
  <c r="V2120" i="2"/>
  <c r="U2121" i="2"/>
  <c r="V2121" i="2"/>
  <c r="U2122" i="2"/>
  <c r="V2122" i="2"/>
  <c r="U2123" i="2"/>
  <c r="V2123" i="2"/>
  <c r="U2124" i="2"/>
  <c r="V2124" i="2"/>
  <c r="U2125" i="2"/>
  <c r="V2125" i="2"/>
  <c r="U2126" i="2"/>
  <c r="V2126" i="2"/>
  <c r="U2127" i="2"/>
  <c r="V2127" i="2"/>
  <c r="U2128" i="2"/>
  <c r="V2128" i="2"/>
  <c r="U2129" i="2"/>
  <c r="V2129" i="2"/>
  <c r="U2130" i="2"/>
  <c r="V2130" i="2"/>
  <c r="U2131" i="2"/>
  <c r="V2131" i="2"/>
  <c r="U2132" i="2"/>
  <c r="V2132" i="2"/>
  <c r="U2133" i="2"/>
  <c r="V2133" i="2"/>
  <c r="U2134" i="2"/>
  <c r="V2134" i="2"/>
  <c r="U2135" i="2"/>
  <c r="V2135" i="2"/>
  <c r="U2136" i="2"/>
  <c r="V2136" i="2"/>
  <c r="U2137" i="2"/>
  <c r="V2137" i="2"/>
  <c r="U2138" i="2"/>
  <c r="V2138" i="2"/>
  <c r="U2139" i="2"/>
  <c r="V2139" i="2"/>
  <c r="U2140" i="2"/>
  <c r="V2140" i="2"/>
  <c r="U2141" i="2"/>
  <c r="V2141" i="2"/>
  <c r="U2142" i="2"/>
  <c r="V2142" i="2"/>
  <c r="U2143" i="2"/>
  <c r="V2143" i="2"/>
  <c r="U2144" i="2"/>
  <c r="V2144" i="2"/>
  <c r="U2145" i="2"/>
  <c r="V2145" i="2"/>
  <c r="U2146" i="2"/>
  <c r="V2146" i="2"/>
  <c r="U2147" i="2"/>
  <c r="V2147" i="2"/>
  <c r="U2148" i="2"/>
  <c r="V2148" i="2"/>
  <c r="U2149" i="2"/>
  <c r="V2149" i="2"/>
  <c r="U2150" i="2"/>
  <c r="V2150" i="2"/>
  <c r="U2151" i="2"/>
  <c r="V2151" i="2"/>
  <c r="U2152" i="2"/>
  <c r="V2152" i="2"/>
  <c r="U2153" i="2"/>
  <c r="V2153" i="2"/>
  <c r="U2154" i="2"/>
  <c r="V2154" i="2"/>
  <c r="U2155" i="2"/>
  <c r="V2155" i="2"/>
  <c r="U2156" i="2"/>
  <c r="V2156" i="2"/>
  <c r="U2157" i="2"/>
  <c r="V2157" i="2"/>
  <c r="U2158" i="2"/>
  <c r="V2158" i="2"/>
  <c r="U2159" i="2"/>
  <c r="V2159" i="2"/>
  <c r="U2160" i="2"/>
  <c r="V2160" i="2"/>
  <c r="U2161" i="2"/>
  <c r="V2161" i="2"/>
  <c r="U2162" i="2"/>
  <c r="V2162" i="2"/>
  <c r="U2163" i="2"/>
  <c r="V2163" i="2"/>
  <c r="U2164" i="2"/>
  <c r="V2164" i="2"/>
  <c r="U2165" i="2"/>
  <c r="V2165" i="2"/>
  <c r="U2166" i="2"/>
  <c r="V2166" i="2"/>
  <c r="U2167" i="2"/>
  <c r="V2167" i="2"/>
  <c r="U2168" i="2"/>
  <c r="V2168" i="2"/>
  <c r="U2169" i="2"/>
  <c r="V2169" i="2"/>
  <c r="U2170" i="2"/>
  <c r="V2170" i="2"/>
  <c r="U2171" i="2"/>
  <c r="V2171" i="2"/>
  <c r="U2172" i="2"/>
  <c r="V2172" i="2"/>
  <c r="U2173" i="2"/>
  <c r="V2173" i="2"/>
  <c r="U2174" i="2"/>
  <c r="V2174" i="2"/>
  <c r="U2175" i="2"/>
  <c r="V2175" i="2"/>
  <c r="U2176" i="2"/>
  <c r="V2176" i="2"/>
  <c r="U2177" i="2"/>
  <c r="V2177" i="2"/>
  <c r="U2178" i="2"/>
  <c r="V2178" i="2"/>
  <c r="U2179" i="2"/>
  <c r="V2179" i="2"/>
  <c r="U2180" i="2"/>
  <c r="V2180" i="2"/>
  <c r="U2181" i="2"/>
  <c r="V2181" i="2"/>
  <c r="U2182" i="2"/>
  <c r="V2182" i="2"/>
  <c r="U2183" i="2"/>
  <c r="V2183" i="2"/>
  <c r="U2184" i="2"/>
  <c r="V2184" i="2"/>
  <c r="U2185" i="2"/>
  <c r="V2185" i="2"/>
  <c r="U2258" i="2"/>
  <c r="V2258" i="2"/>
  <c r="U2259" i="2"/>
  <c r="V2259" i="2"/>
  <c r="U2260" i="2"/>
  <c r="V2260" i="2"/>
  <c r="U2261" i="2"/>
  <c r="V2261" i="2"/>
  <c r="U2262" i="2"/>
  <c r="V2262" i="2"/>
  <c r="U2263" i="2"/>
  <c r="V2263" i="2"/>
  <c r="U2264" i="2"/>
  <c r="V2264" i="2"/>
  <c r="U2265" i="2"/>
  <c r="V2265" i="2"/>
  <c r="U2266" i="2"/>
  <c r="V2266" i="2"/>
  <c r="U2267" i="2"/>
  <c r="V2267" i="2"/>
  <c r="U2268" i="2"/>
  <c r="V2268" i="2"/>
  <c r="U2269" i="2"/>
  <c r="V2269" i="2"/>
  <c r="U2270" i="2"/>
  <c r="V2270" i="2"/>
  <c r="U2271" i="2"/>
  <c r="V2271" i="2"/>
  <c r="U2272" i="2"/>
  <c r="V2272" i="2"/>
  <c r="U2273" i="2"/>
  <c r="V2273" i="2"/>
  <c r="U2274" i="2"/>
  <c r="V2274" i="2"/>
  <c r="U2275" i="2"/>
  <c r="V2275" i="2"/>
  <c r="U2276" i="2"/>
  <c r="V2276" i="2"/>
  <c r="U2277" i="2"/>
  <c r="V2277" i="2"/>
  <c r="U2278" i="2"/>
  <c r="V2278" i="2"/>
  <c r="U2279" i="2"/>
  <c r="V2279" i="2"/>
  <c r="U2280" i="2"/>
  <c r="V2280" i="2"/>
  <c r="U2281" i="2"/>
  <c r="V2281" i="2"/>
  <c r="U2282" i="2"/>
  <c r="V2282" i="2"/>
  <c r="U2283" i="2"/>
  <c r="V2283" i="2"/>
  <c r="U2284" i="2"/>
  <c r="S2284" i="2"/>
  <c r="V2284" i="2" s="1"/>
  <c r="U2285" i="2"/>
  <c r="S2285" i="2"/>
  <c r="V2285" i="2" s="1"/>
  <c r="U2286" i="2"/>
  <c r="S2286" i="2"/>
  <c r="V2286" i="2" s="1"/>
  <c r="U2287" i="2"/>
  <c r="S2287" i="2"/>
  <c r="V2287" i="2" s="1"/>
  <c r="U2288" i="2"/>
  <c r="S2288" i="2"/>
  <c r="V2288" i="2" s="1"/>
  <c r="U2289" i="2"/>
  <c r="S2289" i="2"/>
  <c r="V2289" i="2" s="1"/>
  <c r="U2290" i="2"/>
  <c r="S2290" i="2"/>
  <c r="V2290" i="2" s="1"/>
  <c r="U2291" i="2"/>
  <c r="S2291" i="2"/>
  <c r="V2291" i="2" s="1"/>
  <c r="U2292" i="2"/>
  <c r="S2292" i="2"/>
  <c r="V2292" i="2" s="1"/>
  <c r="U2293" i="2"/>
  <c r="S2293" i="2"/>
  <c r="V2293" i="2" s="1"/>
  <c r="U2294" i="2"/>
  <c r="S2294" i="2"/>
  <c r="V2294" i="2" s="1"/>
  <c r="U2295" i="2"/>
  <c r="S2295" i="2"/>
  <c r="V2295" i="2" s="1"/>
  <c r="U2296" i="2"/>
  <c r="S2296" i="2"/>
  <c r="V2296" i="2" s="1"/>
  <c r="U2297" i="2"/>
  <c r="S2297" i="2"/>
  <c r="V2297" i="2" s="1"/>
  <c r="U2298" i="2"/>
  <c r="S2298" i="2"/>
  <c r="V2298" i="2" s="1"/>
  <c r="U2299" i="2"/>
  <c r="S2299" i="2"/>
  <c r="V2299" i="2" s="1"/>
  <c r="U2300" i="2"/>
  <c r="S2300" i="2"/>
  <c r="V2300" i="2" s="1"/>
  <c r="U2301" i="2"/>
  <c r="S2301" i="2"/>
  <c r="V2301" i="2" s="1"/>
  <c r="U2302" i="2"/>
  <c r="S2302" i="2"/>
  <c r="V2302" i="2" s="1"/>
  <c r="U2303" i="2"/>
  <c r="S2303" i="2"/>
  <c r="V2303" i="2" s="1"/>
  <c r="U2304" i="2"/>
  <c r="S2304" i="2"/>
  <c r="V2304" i="2" s="1"/>
  <c r="U2305" i="2"/>
  <c r="S2305" i="2"/>
  <c r="V2305" i="2" s="1"/>
  <c r="U2306" i="2"/>
  <c r="S2306" i="2"/>
  <c r="V2306" i="2" s="1"/>
  <c r="U2307" i="2"/>
  <c r="S2307" i="2"/>
  <c r="V2307" i="2" s="1"/>
  <c r="U2308" i="2"/>
  <c r="S2308" i="2"/>
  <c r="V2308" i="2" s="1"/>
  <c r="U2309" i="2"/>
  <c r="S2309" i="2"/>
  <c r="V2309" i="2" s="1"/>
  <c r="U2310" i="2"/>
  <c r="S2310" i="2"/>
  <c r="V2310" i="2" s="1"/>
  <c r="U2311" i="2"/>
  <c r="S2311" i="2"/>
  <c r="V2311" i="2" s="1"/>
  <c r="U2312" i="2"/>
  <c r="S2312" i="2"/>
  <c r="V2312" i="2" s="1"/>
  <c r="U2313" i="2"/>
  <c r="S2313" i="2"/>
  <c r="V2313" i="2" s="1"/>
  <c r="U2314" i="2"/>
  <c r="S2314" i="2"/>
  <c r="V2314" i="2" s="1"/>
  <c r="U2315" i="2"/>
  <c r="S2315" i="2"/>
  <c r="V2315" i="2" s="1"/>
  <c r="U2316" i="2"/>
  <c r="S2316" i="2"/>
  <c r="V2316" i="2" s="1"/>
  <c r="U2317" i="2"/>
  <c r="S2317" i="2"/>
  <c r="V2317" i="2" s="1"/>
  <c r="U2318" i="2"/>
  <c r="S2318" i="2"/>
  <c r="V2318" i="2" s="1"/>
  <c r="U2319" i="2"/>
  <c r="S2319" i="2"/>
  <c r="V2319" i="2" s="1"/>
  <c r="U2320" i="2"/>
  <c r="S2320" i="2"/>
  <c r="V2320" i="2" s="1"/>
  <c r="U2321" i="2"/>
  <c r="S2321" i="2"/>
  <c r="V2321" i="2" s="1"/>
  <c r="U2322" i="2"/>
  <c r="S2322" i="2"/>
  <c r="V2322" i="2" s="1"/>
  <c r="U2323" i="2"/>
  <c r="S2323" i="2"/>
  <c r="V2323" i="2" s="1"/>
  <c r="U2324" i="2"/>
  <c r="S2324" i="2"/>
  <c r="V2324" i="2" s="1"/>
  <c r="U2325" i="2"/>
  <c r="S2325" i="2"/>
  <c r="V2325" i="2" s="1"/>
  <c r="U2326" i="2"/>
  <c r="S2326" i="2"/>
  <c r="V2326" i="2" s="1"/>
  <c r="U2327" i="2"/>
  <c r="S2327" i="2"/>
  <c r="V2327" i="2" s="1"/>
  <c r="U2328" i="2"/>
  <c r="S2328" i="2"/>
  <c r="V2328" i="2" s="1"/>
  <c r="U2329" i="2"/>
  <c r="S2329" i="2"/>
  <c r="V2329" i="2" s="1"/>
  <c r="U2330" i="2"/>
  <c r="S2330" i="2"/>
  <c r="V2330" i="2" s="1"/>
  <c r="U2331" i="2"/>
  <c r="S2331" i="2"/>
  <c r="V2331" i="2" s="1"/>
  <c r="U2332" i="2"/>
  <c r="S2332" i="2"/>
  <c r="V2332" i="2" s="1"/>
  <c r="U2333" i="2"/>
  <c r="S2333" i="2"/>
  <c r="V2333" i="2" s="1"/>
  <c r="U2334" i="2"/>
  <c r="S2334" i="2"/>
  <c r="V2334" i="2" s="1"/>
  <c r="U2335" i="2"/>
  <c r="S2335" i="2"/>
  <c r="V2335" i="2" s="1"/>
  <c r="U2336" i="2"/>
  <c r="S2336" i="2"/>
  <c r="V2336" i="2" s="1"/>
  <c r="U2337" i="2"/>
  <c r="S2337" i="2"/>
  <c r="V2337" i="2" s="1"/>
  <c r="U2338" i="2"/>
  <c r="S2338" i="2"/>
  <c r="V2338" i="2" s="1"/>
  <c r="U2339" i="2"/>
  <c r="S2339" i="2"/>
  <c r="V2339" i="2" s="1"/>
  <c r="U2340" i="2"/>
  <c r="S2340" i="2"/>
  <c r="V2340" i="2" s="1"/>
  <c r="U2341" i="2"/>
  <c r="S2341" i="2"/>
  <c r="V2341" i="2" s="1"/>
  <c r="U2342" i="2"/>
  <c r="S2342" i="2"/>
  <c r="V2342" i="2" s="1"/>
  <c r="U2343" i="2"/>
  <c r="S2343" i="2"/>
  <c r="V2343" i="2" s="1"/>
  <c r="U2344" i="2"/>
  <c r="S2344" i="2"/>
  <c r="V2344" i="2" s="1"/>
  <c r="U2345" i="2"/>
  <c r="S2345" i="2"/>
  <c r="V2345" i="2" s="1"/>
  <c r="U2346" i="2"/>
  <c r="S2346" i="2"/>
  <c r="V2346" i="2" s="1"/>
  <c r="U2347" i="2"/>
  <c r="S2347" i="2"/>
  <c r="V2347" i="2" s="1"/>
  <c r="U2348" i="2"/>
  <c r="S2348" i="2"/>
  <c r="V2348" i="2" s="1"/>
  <c r="U2349" i="2"/>
  <c r="S2349" i="2"/>
  <c r="V2349" i="2" s="1"/>
  <c r="U2350" i="2"/>
  <c r="S2350" i="2"/>
  <c r="V2350" i="2" s="1"/>
  <c r="U2351" i="2"/>
  <c r="S2351" i="2"/>
  <c r="V2351" i="2" s="1"/>
  <c r="U2352" i="2"/>
  <c r="S2352" i="2"/>
  <c r="V2352" i="2" s="1"/>
  <c r="U2353" i="2"/>
  <c r="S2353" i="2"/>
  <c r="V2353" i="2" s="1"/>
  <c r="U2354" i="2"/>
  <c r="S2354" i="2"/>
  <c r="V2354" i="2" s="1"/>
  <c r="U2355" i="2"/>
  <c r="S2355" i="2"/>
  <c r="V2355" i="2" s="1"/>
  <c r="U2356" i="2"/>
  <c r="S2356" i="2"/>
  <c r="V2356" i="2" s="1"/>
  <c r="U2357" i="2"/>
  <c r="S2357" i="2"/>
  <c r="V2357" i="2" s="1"/>
  <c r="U2358" i="2"/>
  <c r="S2358" i="2"/>
  <c r="V2358" i="2" s="1"/>
  <c r="U2359" i="2"/>
  <c r="S2359" i="2"/>
  <c r="V2359" i="2" s="1"/>
  <c r="U2360" i="2"/>
  <c r="S2360" i="2"/>
  <c r="V2360" i="2" s="1"/>
  <c r="U2361" i="2"/>
  <c r="S2361" i="2"/>
  <c r="V2361" i="2" s="1"/>
  <c r="U2362" i="2"/>
  <c r="S2362" i="2"/>
  <c r="V2362" i="2" s="1"/>
  <c r="U2363" i="2"/>
  <c r="S2363" i="2"/>
  <c r="V2363" i="2" s="1"/>
  <c r="U2364" i="2"/>
  <c r="S2364" i="2"/>
  <c r="V2364" i="2" s="1"/>
  <c r="U2365" i="2"/>
  <c r="S2365" i="2"/>
  <c r="V2365" i="2" s="1"/>
  <c r="U2366" i="2"/>
  <c r="S2366" i="2"/>
  <c r="V2366" i="2" s="1"/>
  <c r="U2367" i="2"/>
  <c r="S2367" i="2"/>
  <c r="V2367" i="2" s="1"/>
  <c r="U2368" i="2"/>
  <c r="S2368" i="2"/>
  <c r="V2368" i="2" s="1"/>
  <c r="U2369" i="2"/>
  <c r="S2369" i="2"/>
  <c r="V2369" i="2" s="1"/>
  <c r="U2370" i="2"/>
  <c r="S2370" i="2"/>
  <c r="V2370" i="2" s="1"/>
  <c r="U2371" i="2"/>
  <c r="S2371" i="2"/>
  <c r="V2371" i="2" s="1"/>
  <c r="U2372" i="2"/>
  <c r="S2372" i="2"/>
  <c r="V2372" i="2" s="1"/>
  <c r="U2373" i="2"/>
  <c r="S2373" i="2"/>
  <c r="V2373" i="2" s="1"/>
  <c r="U2374" i="2"/>
  <c r="S2374" i="2"/>
  <c r="V2374" i="2" s="1"/>
  <c r="U2375" i="2"/>
  <c r="S2375" i="2"/>
  <c r="V2375" i="2" s="1"/>
  <c r="U2376" i="2"/>
  <c r="S2376" i="2"/>
  <c r="V2376" i="2" s="1"/>
  <c r="U2377" i="2"/>
  <c r="S2377" i="2"/>
  <c r="V2377" i="2" s="1"/>
  <c r="U2378" i="2"/>
  <c r="S2378" i="2"/>
  <c r="V2378" i="2" s="1"/>
  <c r="U2379" i="2"/>
  <c r="S2379" i="2"/>
  <c r="V2379" i="2" s="1"/>
  <c r="U2380" i="2"/>
  <c r="S2380" i="2"/>
  <c r="V2380" i="2" s="1"/>
  <c r="U2381" i="2"/>
  <c r="S2381" i="2"/>
  <c r="V2381" i="2" s="1"/>
  <c r="U2382" i="2"/>
  <c r="S2382" i="2"/>
  <c r="V2382" i="2" s="1"/>
  <c r="U2383" i="2"/>
  <c r="S2383" i="2"/>
  <c r="V2383" i="2" s="1"/>
  <c r="U2384" i="2"/>
  <c r="S2384" i="2"/>
  <c r="V2384" i="2" s="1"/>
  <c r="U2385" i="2"/>
  <c r="S2385" i="2"/>
  <c r="V2385" i="2" s="1"/>
  <c r="U2386" i="2"/>
  <c r="S2386" i="2"/>
  <c r="V2386" i="2" s="1"/>
  <c r="U2387" i="2"/>
  <c r="S2387" i="2"/>
  <c r="V2387" i="2" s="1"/>
  <c r="U2388" i="2"/>
  <c r="S2388" i="2"/>
  <c r="V2388" i="2" s="1"/>
  <c r="U2389" i="2"/>
  <c r="S2389" i="2"/>
  <c r="V2389" i="2" s="1"/>
  <c r="U2390" i="2"/>
  <c r="S2390" i="2"/>
  <c r="V2390" i="2" s="1"/>
  <c r="U2391" i="2"/>
  <c r="S2391" i="2"/>
  <c r="V2391" i="2" s="1"/>
  <c r="U2392" i="2"/>
  <c r="S2392" i="2"/>
  <c r="V2392" i="2" s="1"/>
  <c r="U2393" i="2"/>
  <c r="S2393" i="2"/>
  <c r="V2393" i="2" s="1"/>
  <c r="U2394" i="2"/>
  <c r="S2394" i="2"/>
  <c r="V2394" i="2" s="1"/>
  <c r="U2395" i="2"/>
  <c r="S2395" i="2"/>
  <c r="V2395" i="2" s="1"/>
  <c r="U2396" i="2"/>
  <c r="S2396" i="2"/>
  <c r="V2396" i="2" s="1"/>
  <c r="U2397" i="2"/>
  <c r="S2397" i="2"/>
  <c r="V2397" i="2" s="1"/>
  <c r="U2398" i="2"/>
  <c r="S2398" i="2"/>
  <c r="V2398" i="2" s="1"/>
  <c r="U2399" i="2"/>
  <c r="S2399" i="2"/>
  <c r="V2399" i="2" s="1"/>
  <c r="U2400" i="2"/>
  <c r="S2400" i="2"/>
  <c r="V2400" i="2" s="1"/>
  <c r="U2401" i="2"/>
  <c r="S2401" i="2"/>
  <c r="V2401" i="2" s="1"/>
  <c r="U2402" i="2"/>
  <c r="S2402" i="2"/>
  <c r="V2402" i="2" s="1"/>
  <c r="U2403" i="2"/>
  <c r="S2403" i="2"/>
  <c r="V2403" i="2" s="1"/>
  <c r="U2404" i="2"/>
  <c r="S2404" i="2"/>
  <c r="V2404" i="2" s="1"/>
  <c r="U2405" i="2"/>
  <c r="S2405" i="2"/>
  <c r="V2405" i="2" s="1"/>
  <c r="U2406" i="2"/>
  <c r="S2406" i="2"/>
  <c r="V2406" i="2" s="1"/>
  <c r="U2407" i="2"/>
  <c r="S2407" i="2"/>
  <c r="V2407" i="2" s="1"/>
  <c r="U2408" i="2"/>
  <c r="S2408" i="2"/>
  <c r="V2408" i="2" s="1"/>
  <c r="U2409" i="2"/>
  <c r="S2409" i="2"/>
  <c r="V2409" i="2" s="1"/>
  <c r="U2410" i="2"/>
  <c r="S2410" i="2"/>
  <c r="V2410" i="2" s="1"/>
  <c r="U2411" i="2"/>
  <c r="S2411" i="2"/>
  <c r="V2411" i="2" s="1"/>
  <c r="U2412" i="2"/>
  <c r="S2412" i="2"/>
  <c r="V2412" i="2" s="1"/>
  <c r="U2413" i="2"/>
  <c r="S2413" i="2"/>
  <c r="V2413" i="2" s="1"/>
  <c r="U2414" i="2"/>
  <c r="S2414" i="2"/>
  <c r="V2414" i="2" s="1"/>
  <c r="U2415" i="2"/>
  <c r="S2415" i="2"/>
  <c r="V2415" i="2" s="1"/>
  <c r="U2416" i="2"/>
  <c r="S2416" i="2"/>
  <c r="V2416" i="2" s="1"/>
  <c r="U2417" i="2"/>
  <c r="S2417" i="2"/>
  <c r="V2417" i="2" s="1"/>
  <c r="U2418" i="2"/>
  <c r="S2418" i="2"/>
  <c r="V2418" i="2" s="1"/>
  <c r="U2419" i="2"/>
  <c r="S2419" i="2"/>
  <c r="V2419" i="2" s="1"/>
  <c r="U2420" i="2"/>
  <c r="S2420" i="2"/>
  <c r="V2420" i="2" s="1"/>
  <c r="U2421" i="2"/>
  <c r="S2421" i="2"/>
  <c r="V2421" i="2" s="1"/>
  <c r="U2422" i="2"/>
  <c r="S2422" i="2"/>
  <c r="V2422" i="2" s="1"/>
  <c r="U2423" i="2"/>
  <c r="S2423" i="2"/>
  <c r="V2423" i="2" s="1"/>
  <c r="U2424" i="2"/>
  <c r="S2424" i="2"/>
  <c r="V2424" i="2" s="1"/>
  <c r="U2425" i="2"/>
  <c r="S2425" i="2"/>
  <c r="V2425" i="2" s="1"/>
  <c r="U2426" i="2"/>
  <c r="S2426" i="2"/>
  <c r="V2426" i="2" s="1"/>
  <c r="U2427" i="2"/>
  <c r="S2427" i="2"/>
  <c r="V2427" i="2" s="1"/>
  <c r="U2428" i="2"/>
  <c r="S2428" i="2"/>
  <c r="V2428" i="2" s="1"/>
  <c r="U2429" i="2"/>
  <c r="S2429" i="2"/>
  <c r="V2429" i="2" s="1"/>
  <c r="U2430" i="2"/>
  <c r="S2430" i="2"/>
  <c r="V2430" i="2" s="1"/>
  <c r="U2431" i="2"/>
  <c r="S2431" i="2"/>
  <c r="V2431" i="2" s="1"/>
  <c r="U2432" i="2"/>
  <c r="S2432" i="2"/>
  <c r="V2432" i="2" s="1"/>
  <c r="U2433" i="2"/>
  <c r="S2433" i="2"/>
  <c r="V2433" i="2" s="1"/>
  <c r="U2434" i="2"/>
  <c r="S2434" i="2"/>
  <c r="V2434" i="2" s="1"/>
  <c r="U2435" i="2"/>
  <c r="S2435" i="2"/>
  <c r="V2435" i="2" s="1"/>
  <c r="U2436" i="2"/>
  <c r="S2436" i="2"/>
  <c r="V2436" i="2" s="1"/>
  <c r="U2437" i="2"/>
  <c r="S2437" i="2"/>
  <c r="V2437" i="2" s="1"/>
  <c r="U2438" i="2"/>
  <c r="S2438" i="2"/>
  <c r="V2438" i="2" s="1"/>
  <c r="U2439" i="2"/>
  <c r="S2439" i="2"/>
  <c r="V2439" i="2" s="1"/>
  <c r="U2440" i="2"/>
  <c r="S2440" i="2"/>
  <c r="V2440" i="2" s="1"/>
  <c r="U2441" i="2"/>
  <c r="S2441" i="2"/>
  <c r="V2441" i="2" s="1"/>
  <c r="U2442" i="2"/>
  <c r="S2442" i="2"/>
  <c r="V2442" i="2" s="1"/>
  <c r="U2443" i="2"/>
  <c r="S2443" i="2"/>
  <c r="V2443" i="2" s="1"/>
  <c r="U2444" i="2"/>
  <c r="S2444" i="2"/>
  <c r="V2444" i="2" s="1"/>
  <c r="U2445" i="2"/>
  <c r="S2445" i="2"/>
  <c r="V2445" i="2" s="1"/>
  <c r="U2446" i="2"/>
  <c r="S2446" i="2"/>
  <c r="V2446" i="2" s="1"/>
  <c r="U2447" i="2"/>
  <c r="S2447" i="2"/>
  <c r="V2447" i="2" s="1"/>
  <c r="U2448" i="2"/>
  <c r="S2448" i="2"/>
  <c r="V2448" i="2" s="1"/>
  <c r="U2449" i="2"/>
  <c r="S2449" i="2"/>
  <c r="V2449" i="2" s="1"/>
  <c r="U2450" i="2"/>
  <c r="S2450" i="2"/>
  <c r="V2450" i="2" s="1"/>
  <c r="U2451" i="2"/>
  <c r="S2451" i="2"/>
  <c r="V2451" i="2" s="1"/>
  <c r="U2452" i="2"/>
  <c r="S2452" i="2"/>
  <c r="V2452" i="2" s="1"/>
  <c r="U2453" i="2"/>
  <c r="S2453" i="2"/>
  <c r="V2453" i="2" s="1"/>
  <c r="U2454" i="2"/>
  <c r="S2454" i="2"/>
  <c r="V2454" i="2" s="1"/>
  <c r="U2455" i="2"/>
  <c r="S2455" i="2"/>
  <c r="V2455" i="2" s="1"/>
  <c r="U2456" i="2"/>
  <c r="V2456" i="2"/>
  <c r="U2457" i="2"/>
  <c r="V2457" i="2"/>
  <c r="U2458" i="2"/>
  <c r="V2458" i="2"/>
  <c r="U2459" i="2"/>
  <c r="V2459" i="2"/>
  <c r="U2460" i="2"/>
  <c r="V2460" i="2"/>
  <c r="U2461" i="2"/>
  <c r="V2461" i="2"/>
  <c r="U2462" i="2"/>
  <c r="V2462" i="2"/>
  <c r="U2463" i="2"/>
  <c r="V2463" i="2"/>
  <c r="U2464" i="2"/>
  <c r="V2464" i="2"/>
  <c r="U2465" i="2"/>
  <c r="V2465" i="2"/>
  <c r="U2466" i="2"/>
  <c r="V2466" i="2"/>
  <c r="U2467" i="2"/>
  <c r="V2467" i="2"/>
  <c r="U2468" i="2"/>
  <c r="V2468" i="2"/>
  <c r="U2469" i="2"/>
  <c r="V2469" i="2"/>
  <c r="U2470" i="2"/>
  <c r="V2470" i="2"/>
  <c r="U2471" i="2"/>
  <c r="V2471" i="2"/>
  <c r="U2472" i="2"/>
  <c r="V2472" i="2"/>
  <c r="U2473" i="2"/>
  <c r="V2473" i="2"/>
  <c r="U2474" i="2"/>
  <c r="V2474" i="2"/>
  <c r="U2475" i="2"/>
  <c r="V2475" i="2"/>
  <c r="U2476" i="2"/>
  <c r="V2476" i="2"/>
  <c r="U2477" i="2"/>
  <c r="V2477" i="2"/>
  <c r="U2478" i="2"/>
  <c r="V2478" i="2"/>
  <c r="U2479" i="2"/>
  <c r="V2479" i="2"/>
  <c r="U2480" i="2"/>
  <c r="V2480" i="2"/>
  <c r="U2481" i="2"/>
  <c r="V2481" i="2"/>
  <c r="U2482" i="2"/>
  <c r="V2482" i="2"/>
  <c r="U2483" i="2"/>
  <c r="V2483" i="2"/>
  <c r="U2484" i="2"/>
  <c r="V2484" i="2"/>
  <c r="U2485" i="2"/>
  <c r="V2485" i="2"/>
  <c r="U2486" i="2"/>
  <c r="V2486" i="2"/>
  <c r="U2487" i="2"/>
  <c r="V2487" i="2"/>
  <c r="U2488" i="2"/>
  <c r="V2488" i="2"/>
  <c r="U2489" i="2"/>
  <c r="V2489" i="2"/>
  <c r="U2490" i="2"/>
  <c r="V2490" i="2"/>
  <c r="U2491" i="2"/>
  <c r="V2491" i="2"/>
  <c r="U2492" i="2"/>
  <c r="V2492" i="2"/>
  <c r="U2493" i="2"/>
  <c r="V2493" i="2"/>
  <c r="U2494" i="2"/>
  <c r="V2494" i="2"/>
  <c r="U2495" i="2"/>
  <c r="V2495" i="2"/>
  <c r="U2496" i="2"/>
  <c r="V2496" i="2"/>
  <c r="U2497" i="2"/>
  <c r="V2497" i="2"/>
  <c r="U2498" i="2"/>
  <c r="V2498" i="2"/>
  <c r="U2499" i="2"/>
  <c r="V2499" i="2"/>
  <c r="U2500" i="2"/>
  <c r="V2500" i="2"/>
  <c r="U2501" i="2"/>
  <c r="V2501" i="2"/>
  <c r="U2502" i="2"/>
  <c r="V2502" i="2"/>
  <c r="U2503" i="2"/>
  <c r="V2503" i="2"/>
  <c r="U2504" i="2"/>
  <c r="V2504" i="2"/>
  <c r="U2505" i="2"/>
  <c r="V2505" i="2"/>
  <c r="U2506" i="2"/>
  <c r="V2506" i="2"/>
  <c r="U2507" i="2"/>
  <c r="V2507" i="2"/>
  <c r="U2508" i="2"/>
  <c r="V2508" i="2"/>
  <c r="U2509" i="2"/>
  <c r="V2509" i="2"/>
  <c r="U2510" i="2"/>
  <c r="V2510" i="2"/>
  <c r="U2511" i="2"/>
  <c r="V2511" i="2"/>
  <c r="U2512" i="2"/>
  <c r="V2512" i="2"/>
  <c r="U2513" i="2"/>
  <c r="V2513" i="2"/>
  <c r="U2514" i="2"/>
  <c r="V2514" i="2"/>
  <c r="U2515" i="2"/>
  <c r="V2515" i="2"/>
  <c r="U2516" i="2"/>
  <c r="V2516" i="2"/>
  <c r="U2517" i="2"/>
  <c r="V2517" i="2"/>
  <c r="U2518" i="2"/>
  <c r="V2518" i="2"/>
  <c r="U2519" i="2"/>
  <c r="V2519" i="2"/>
  <c r="U2520" i="2"/>
  <c r="V2520" i="2"/>
  <c r="U2521" i="2"/>
  <c r="V2521" i="2"/>
  <c r="U2522" i="2"/>
  <c r="V2522" i="2"/>
  <c r="U2523" i="2"/>
  <c r="V2523" i="2"/>
  <c r="U2524" i="2"/>
  <c r="V2524" i="2"/>
  <c r="U2525" i="2"/>
  <c r="V2525" i="2"/>
  <c r="U2526" i="2"/>
  <c r="V2526" i="2"/>
  <c r="U2527" i="2"/>
  <c r="V2527" i="2"/>
  <c r="U2528" i="2"/>
  <c r="V2528" i="2"/>
  <c r="U2529" i="2"/>
  <c r="V2529" i="2"/>
  <c r="U2530" i="2"/>
  <c r="V2530" i="2"/>
  <c r="U2531" i="2"/>
  <c r="V2531" i="2"/>
  <c r="U2532" i="2"/>
  <c r="V2532" i="2"/>
  <c r="U2533" i="2"/>
  <c r="V2533" i="2"/>
  <c r="U2534" i="2"/>
  <c r="V2534" i="2"/>
  <c r="U2535" i="2"/>
  <c r="V2535" i="2"/>
  <c r="U2536" i="2"/>
  <c r="V2536" i="2"/>
  <c r="U2537" i="2"/>
  <c r="V2537" i="2"/>
  <c r="U2538" i="2"/>
  <c r="V2538" i="2"/>
  <c r="U2539" i="2"/>
  <c r="V2539" i="2"/>
  <c r="U2540" i="2"/>
  <c r="V2540" i="2"/>
  <c r="U2541" i="2"/>
  <c r="V2541" i="2"/>
  <c r="U2542" i="2"/>
  <c r="V2542" i="2"/>
  <c r="U2543" i="2"/>
  <c r="V2543" i="2"/>
  <c r="U2544" i="2"/>
  <c r="V2544" i="2"/>
  <c r="U2545" i="2"/>
  <c r="V2545" i="2"/>
  <c r="U2546" i="2"/>
  <c r="V2546" i="2"/>
  <c r="U2547" i="2"/>
  <c r="V2547" i="2"/>
  <c r="U2548" i="2"/>
  <c r="V2548" i="2"/>
  <c r="U2549" i="2"/>
  <c r="V2549" i="2"/>
  <c r="U2550" i="2"/>
  <c r="V2550" i="2"/>
  <c r="U2551" i="2"/>
  <c r="V2551" i="2"/>
  <c r="U2552" i="2"/>
  <c r="V2552" i="2"/>
  <c r="U2553" i="2"/>
  <c r="V2553" i="2"/>
  <c r="U2554" i="2"/>
  <c r="V2554" i="2"/>
  <c r="U2555" i="2"/>
  <c r="V2555" i="2"/>
  <c r="U2556" i="2"/>
  <c r="V2556" i="2"/>
  <c r="U2557" i="2"/>
  <c r="V2557" i="2"/>
  <c r="U2558" i="2"/>
  <c r="V2558" i="2"/>
  <c r="U2559" i="2"/>
  <c r="V2559" i="2"/>
  <c r="U2560" i="2"/>
  <c r="V2560" i="2"/>
  <c r="U2561" i="2"/>
  <c r="V2561" i="2"/>
  <c r="U2562" i="2"/>
  <c r="V2562" i="2"/>
  <c r="U2563" i="2"/>
  <c r="V2563" i="2"/>
  <c r="U2564" i="2"/>
  <c r="V2564" i="2"/>
  <c r="U2565" i="2"/>
  <c r="V2565" i="2"/>
  <c r="U2566" i="2"/>
  <c r="V2566" i="2"/>
  <c r="U2567" i="2"/>
  <c r="V2567" i="2"/>
  <c r="U2568" i="2"/>
  <c r="V2568" i="2"/>
  <c r="U2569" i="2"/>
  <c r="V2569" i="2"/>
  <c r="U2570" i="2"/>
  <c r="V2570" i="2"/>
  <c r="U2571" i="2"/>
  <c r="V2571" i="2"/>
  <c r="U2572" i="2"/>
  <c r="V2572" i="2"/>
  <c r="U2573" i="2"/>
  <c r="V2573" i="2"/>
  <c r="U2574" i="2"/>
  <c r="S2574" i="2"/>
  <c r="V2574" i="2" s="1"/>
  <c r="U2575" i="2"/>
  <c r="S2575" i="2"/>
  <c r="V2575" i="2" s="1"/>
  <c r="U2576" i="2"/>
  <c r="S2576" i="2"/>
  <c r="V2576" i="2" s="1"/>
  <c r="U2577" i="2"/>
  <c r="S2577" i="2"/>
  <c r="V2577" i="2" s="1"/>
  <c r="U2578" i="2"/>
  <c r="S2578" i="2"/>
  <c r="V2578" i="2" s="1"/>
  <c r="U2579" i="2"/>
  <c r="S2579" i="2"/>
  <c r="V2579" i="2" s="1"/>
  <c r="U2580" i="2"/>
  <c r="S2580" i="2"/>
  <c r="V2580" i="2" s="1"/>
  <c r="U2581" i="2"/>
  <c r="S2581" i="2"/>
  <c r="V2581" i="2" s="1"/>
  <c r="U2582" i="2"/>
  <c r="S2582" i="2"/>
  <c r="V2582" i="2" s="1"/>
  <c r="U2583" i="2"/>
  <c r="S2583" i="2"/>
  <c r="V2583" i="2" s="1"/>
  <c r="U2584" i="2"/>
  <c r="S2584" i="2"/>
  <c r="V2584" i="2" s="1"/>
  <c r="U2585" i="2"/>
  <c r="S2585" i="2"/>
  <c r="V2585" i="2" s="1"/>
  <c r="U2586" i="2"/>
  <c r="S2586" i="2"/>
  <c r="V2586" i="2" s="1"/>
  <c r="U2587" i="2"/>
  <c r="S2587" i="2"/>
  <c r="V2587" i="2" s="1"/>
  <c r="U2588" i="2"/>
  <c r="S2588" i="2"/>
  <c r="V2588" i="2" s="1"/>
  <c r="U2589" i="2"/>
  <c r="S2589" i="2"/>
  <c r="V2589" i="2" s="1"/>
  <c r="U2590" i="2"/>
  <c r="S2590" i="2"/>
  <c r="V2590" i="2" s="1"/>
  <c r="U2591" i="2"/>
  <c r="S2591" i="2"/>
  <c r="V2591" i="2" s="1"/>
  <c r="U2592" i="2"/>
  <c r="S2592" i="2"/>
  <c r="V2592" i="2" s="1"/>
  <c r="U2593" i="2"/>
  <c r="S2593" i="2"/>
  <c r="V2593" i="2" s="1"/>
  <c r="U2594" i="2"/>
  <c r="S2594" i="2"/>
  <c r="V2594" i="2" s="1"/>
  <c r="U2595" i="2"/>
  <c r="S2595" i="2"/>
  <c r="V2595" i="2" s="1"/>
  <c r="U2596" i="2"/>
  <c r="S2596" i="2"/>
  <c r="V2596" i="2" s="1"/>
  <c r="U2597" i="2"/>
  <c r="S2597" i="2"/>
  <c r="V2597" i="2" s="1"/>
  <c r="U2598" i="2"/>
  <c r="S2598" i="2"/>
  <c r="V2598" i="2" s="1"/>
  <c r="U2599" i="2"/>
  <c r="S2599" i="2"/>
  <c r="V2599" i="2" s="1"/>
  <c r="U2600" i="2"/>
  <c r="S2600" i="2"/>
  <c r="V2600" i="2" s="1"/>
  <c r="U2601" i="2"/>
  <c r="S2601" i="2"/>
  <c r="V2601" i="2" s="1"/>
  <c r="U2602" i="2"/>
  <c r="S2602" i="2"/>
  <c r="V2602" i="2" s="1"/>
  <c r="U2603" i="2"/>
  <c r="S2603" i="2"/>
  <c r="V2603" i="2" s="1"/>
  <c r="U2604" i="2"/>
  <c r="S2604" i="2"/>
  <c r="V2604" i="2" s="1"/>
  <c r="U2605" i="2"/>
  <c r="S2605" i="2"/>
  <c r="V2605" i="2" s="1"/>
  <c r="U2606" i="2"/>
  <c r="S2606" i="2"/>
  <c r="V2606" i="2" s="1"/>
  <c r="U2607" i="2"/>
  <c r="S2607" i="2"/>
  <c r="V2607" i="2" s="1"/>
  <c r="U2608" i="2"/>
  <c r="S2608" i="2"/>
  <c r="V2608" i="2" s="1"/>
  <c r="U2609" i="2"/>
  <c r="S2609" i="2"/>
  <c r="V2609" i="2" s="1"/>
  <c r="U2610" i="2"/>
  <c r="S2610" i="2"/>
  <c r="V2610" i="2" s="1"/>
  <c r="U2611" i="2"/>
  <c r="S2611" i="2"/>
  <c r="V2611" i="2" s="1"/>
  <c r="U2612" i="2"/>
  <c r="S2612" i="2"/>
  <c r="V2612" i="2" s="1"/>
  <c r="U2613" i="2"/>
  <c r="S2613" i="2"/>
  <c r="V2613" i="2" s="1"/>
  <c r="U2614" i="2"/>
  <c r="S2614" i="2"/>
  <c r="V2614" i="2" s="1"/>
  <c r="U2615" i="2"/>
  <c r="S2615" i="2"/>
  <c r="V2615" i="2" s="1"/>
  <c r="U2616" i="2"/>
  <c r="S2616" i="2"/>
  <c r="V2616" i="2" s="1"/>
  <c r="U2617" i="2"/>
  <c r="S2617" i="2"/>
  <c r="V2617" i="2" s="1"/>
  <c r="U2618" i="2"/>
  <c r="S2618" i="2"/>
  <c r="V2618" i="2" s="1"/>
  <c r="U2619" i="2"/>
  <c r="S2619" i="2"/>
  <c r="V2619" i="2" s="1"/>
  <c r="U2620" i="2"/>
  <c r="S2620" i="2"/>
  <c r="V2620" i="2" s="1"/>
  <c r="U2621" i="2"/>
  <c r="S2621" i="2"/>
  <c r="V2621" i="2" s="1"/>
  <c r="U2622" i="2"/>
  <c r="S2622" i="2"/>
  <c r="V2622" i="2" s="1"/>
  <c r="U2623" i="2"/>
  <c r="S2623" i="2"/>
  <c r="V2623" i="2" s="1"/>
  <c r="U2624" i="2"/>
  <c r="S2624" i="2"/>
  <c r="V2624" i="2" s="1"/>
  <c r="U2625" i="2"/>
  <c r="S2625" i="2"/>
  <c r="V2625" i="2" s="1"/>
  <c r="U2626" i="2"/>
  <c r="S2626" i="2"/>
  <c r="V2626" i="2" s="1"/>
  <c r="U2627" i="2"/>
  <c r="S2627" i="2"/>
  <c r="V2627" i="2" s="1"/>
  <c r="U2628" i="2"/>
  <c r="S2628" i="2"/>
  <c r="V2628" i="2" s="1"/>
  <c r="U2629" i="2"/>
  <c r="S2629" i="2"/>
  <c r="V2629" i="2" s="1"/>
  <c r="U2630" i="2"/>
  <c r="S2630" i="2"/>
  <c r="V2630" i="2" s="1"/>
  <c r="U2631" i="2"/>
  <c r="S2631" i="2"/>
  <c r="V2631" i="2" s="1"/>
  <c r="U2632" i="2"/>
  <c r="S2632" i="2"/>
  <c r="V2632" i="2" s="1"/>
  <c r="U2633" i="2"/>
  <c r="S2633" i="2"/>
  <c r="V2633" i="2" s="1"/>
  <c r="U2634" i="2"/>
  <c r="S2634" i="2"/>
  <c r="V2634" i="2" s="1"/>
  <c r="U2635" i="2"/>
  <c r="S2635" i="2"/>
  <c r="V2635" i="2" s="1"/>
  <c r="U2636" i="2"/>
  <c r="S2636" i="2"/>
  <c r="V2636" i="2" s="1"/>
  <c r="U2637" i="2"/>
  <c r="S2637" i="2"/>
  <c r="V2637" i="2" s="1"/>
  <c r="U2638" i="2"/>
  <c r="S2638" i="2"/>
  <c r="V2638" i="2" s="1"/>
  <c r="U2639" i="2"/>
  <c r="S2639" i="2"/>
  <c r="V2639" i="2" s="1"/>
  <c r="U2640" i="2"/>
  <c r="S2640" i="2"/>
  <c r="V2640" i="2" s="1"/>
  <c r="U2641" i="2"/>
  <c r="S2641" i="2"/>
  <c r="V2641" i="2" s="1"/>
  <c r="U2642" i="2"/>
  <c r="S2642" i="2"/>
  <c r="V2642" i="2" s="1"/>
  <c r="U2643" i="2"/>
  <c r="S2643" i="2"/>
  <c r="V2643" i="2" s="1"/>
  <c r="U2644" i="2"/>
  <c r="S2644" i="2"/>
  <c r="V2644" i="2" s="1"/>
  <c r="U2645" i="2"/>
  <c r="S2645" i="2"/>
  <c r="V2645" i="2" s="1"/>
  <c r="U2646" i="2"/>
  <c r="S2646" i="2"/>
  <c r="V2646" i="2" s="1"/>
  <c r="U2647" i="2"/>
  <c r="S2647" i="2"/>
  <c r="V2647" i="2" s="1"/>
  <c r="U2648" i="2"/>
  <c r="S2648" i="2"/>
  <c r="V2648" i="2" s="1"/>
  <c r="U2649" i="2"/>
  <c r="S2649" i="2"/>
  <c r="V2649" i="2" s="1"/>
  <c r="U2650" i="2"/>
  <c r="S2650" i="2"/>
  <c r="V2650" i="2" s="1"/>
  <c r="U2651" i="2"/>
  <c r="S2651" i="2"/>
  <c r="V2651" i="2" s="1"/>
  <c r="U2652" i="2"/>
  <c r="S2652" i="2"/>
  <c r="V2652" i="2" s="1"/>
  <c r="U2653" i="2"/>
  <c r="S2653" i="2"/>
  <c r="V2653" i="2" s="1"/>
  <c r="U2654" i="2"/>
  <c r="S2654" i="2"/>
  <c r="V2654" i="2" s="1"/>
  <c r="U2655" i="2"/>
  <c r="S2655" i="2"/>
  <c r="V2655" i="2" s="1"/>
  <c r="U2656" i="2"/>
  <c r="S2656" i="2"/>
  <c r="V2656" i="2" s="1"/>
  <c r="U2657" i="2"/>
  <c r="S2657" i="2"/>
  <c r="V2657" i="2" s="1"/>
  <c r="U2658" i="2"/>
  <c r="S2658" i="2"/>
  <c r="V2658" i="2" s="1"/>
  <c r="U2659" i="2"/>
  <c r="S2659" i="2"/>
  <c r="V2659" i="2" s="1"/>
  <c r="U2660" i="2"/>
  <c r="S2660" i="2"/>
  <c r="V2660" i="2" s="1"/>
  <c r="U2661" i="2"/>
  <c r="S2661" i="2"/>
  <c r="V2661" i="2" s="1"/>
  <c r="U2662" i="2"/>
  <c r="S2662" i="2"/>
  <c r="V2662" i="2" s="1"/>
  <c r="U2663" i="2"/>
  <c r="S2663" i="2"/>
  <c r="V2663" i="2" s="1"/>
  <c r="U2664" i="2"/>
  <c r="S2664" i="2"/>
  <c r="V2664" i="2" s="1"/>
  <c r="U2665" i="2"/>
  <c r="S2665" i="2"/>
  <c r="V2665" i="2" s="1"/>
  <c r="U2666" i="2"/>
  <c r="S2666" i="2"/>
  <c r="V2666" i="2" s="1"/>
  <c r="U2667" i="2"/>
  <c r="S2667" i="2"/>
  <c r="V2667" i="2" s="1"/>
  <c r="U2668" i="2"/>
  <c r="S2668" i="2"/>
  <c r="V2668" i="2" s="1"/>
  <c r="U2669" i="2"/>
  <c r="S2669" i="2"/>
  <c r="V2669" i="2" s="1"/>
  <c r="U2670" i="2"/>
  <c r="S2670" i="2"/>
  <c r="V2670" i="2" s="1"/>
  <c r="U2671" i="2"/>
  <c r="S2671" i="2"/>
  <c r="V2671" i="2" s="1"/>
  <c r="U2672" i="2"/>
  <c r="S2672" i="2"/>
  <c r="V2672" i="2" s="1"/>
  <c r="U2673" i="2"/>
  <c r="S2673" i="2"/>
  <c r="V2673" i="2" s="1"/>
  <c r="U2674" i="2"/>
  <c r="S2674" i="2"/>
  <c r="V2674" i="2" s="1"/>
  <c r="U2675" i="2"/>
  <c r="S2675" i="2"/>
  <c r="V2675" i="2" s="1"/>
  <c r="U2676" i="2"/>
  <c r="S2676" i="2"/>
  <c r="V2676" i="2" s="1"/>
  <c r="U2677" i="2"/>
  <c r="S2677" i="2"/>
  <c r="V2677" i="2" s="1"/>
  <c r="U2678" i="2"/>
  <c r="S2678" i="2"/>
  <c r="V2678" i="2" s="1"/>
  <c r="U2679" i="2"/>
  <c r="S2679" i="2"/>
  <c r="V2679" i="2" s="1"/>
  <c r="U2680" i="2"/>
  <c r="S2680" i="2"/>
  <c r="V2680" i="2" s="1"/>
  <c r="U2681" i="2"/>
  <c r="S2681" i="2"/>
  <c r="V2681" i="2" s="1"/>
  <c r="U2682" i="2"/>
  <c r="S2682" i="2"/>
  <c r="V2682" i="2" s="1"/>
  <c r="U2683" i="2"/>
  <c r="S2683" i="2"/>
  <c r="V2683" i="2" s="1"/>
  <c r="U2684" i="2"/>
  <c r="S2684" i="2"/>
  <c r="V2684" i="2" s="1"/>
  <c r="U2685" i="2"/>
  <c r="S2685" i="2"/>
  <c r="V2685" i="2" s="1"/>
  <c r="U2686" i="2"/>
  <c r="S2686" i="2"/>
  <c r="V2686" i="2" s="1"/>
  <c r="U2687" i="2"/>
  <c r="S2687" i="2"/>
  <c r="V2687" i="2" s="1"/>
  <c r="U2688" i="2"/>
  <c r="S2688" i="2"/>
  <c r="V2688" i="2" s="1"/>
  <c r="U2689" i="2"/>
  <c r="S2689" i="2"/>
  <c r="V2689" i="2" s="1"/>
  <c r="U2690" i="2"/>
  <c r="S2690" i="2"/>
  <c r="V2690" i="2" s="1"/>
  <c r="U2691" i="2"/>
  <c r="S2691" i="2"/>
  <c r="V2691" i="2" s="1"/>
  <c r="U2692" i="2"/>
  <c r="S2692" i="2"/>
  <c r="V2692" i="2" s="1"/>
  <c r="U2693" i="2"/>
  <c r="S2693" i="2"/>
  <c r="V2693" i="2" s="1"/>
  <c r="U2694" i="2"/>
  <c r="S2694" i="2"/>
  <c r="V2694" i="2" s="1"/>
  <c r="U2695" i="2"/>
  <c r="S2695" i="2"/>
  <c r="V2695" i="2" s="1"/>
  <c r="U2696" i="2"/>
  <c r="S2696" i="2"/>
  <c r="V2696" i="2" s="1"/>
  <c r="U2697" i="2"/>
  <c r="S2697" i="2"/>
  <c r="V2697" i="2" s="1"/>
  <c r="U2698" i="2"/>
  <c r="S2698" i="2"/>
  <c r="V2698" i="2" s="1"/>
  <c r="U2699" i="2"/>
  <c r="S2699" i="2"/>
  <c r="V2699" i="2" s="1"/>
  <c r="U2700" i="2"/>
  <c r="S2700" i="2"/>
  <c r="V2700" i="2" s="1"/>
  <c r="U2701" i="2"/>
  <c r="S2701" i="2"/>
  <c r="V2701" i="2" s="1"/>
  <c r="U2702" i="2"/>
  <c r="S2702" i="2"/>
  <c r="V2702" i="2" s="1"/>
  <c r="U2703" i="2"/>
  <c r="S2703" i="2"/>
  <c r="V2703" i="2" s="1"/>
  <c r="U2704" i="2"/>
  <c r="S2704" i="2"/>
  <c r="V2704" i="2" s="1"/>
  <c r="U2705" i="2"/>
  <c r="S2705" i="2"/>
  <c r="V2705" i="2" s="1"/>
  <c r="U2706" i="2"/>
  <c r="S2706" i="2"/>
  <c r="V2706" i="2" s="1"/>
  <c r="U2707" i="2"/>
  <c r="S2707" i="2"/>
  <c r="V2707" i="2" s="1"/>
  <c r="U2708" i="2"/>
  <c r="S2708" i="2"/>
  <c r="V2708" i="2" s="1"/>
  <c r="U2709" i="2"/>
  <c r="S2709" i="2"/>
  <c r="V2709" i="2" s="1"/>
  <c r="U2710" i="2"/>
  <c r="S2710" i="2"/>
  <c r="V2710" i="2" s="1"/>
  <c r="U2711" i="2"/>
  <c r="S2711" i="2"/>
  <c r="V2711" i="2" s="1"/>
  <c r="U2712" i="2"/>
  <c r="S2712" i="2"/>
  <c r="V2712" i="2" s="1"/>
  <c r="U2713" i="2"/>
  <c r="S2713" i="2"/>
  <c r="V2713" i="2" s="1"/>
  <c r="U2714" i="2"/>
  <c r="S2714" i="2"/>
  <c r="V2714" i="2" s="1"/>
  <c r="U2715" i="2"/>
  <c r="S2715" i="2"/>
  <c r="V2715" i="2" s="1"/>
  <c r="U2716" i="2"/>
  <c r="S2716" i="2"/>
  <c r="V2716" i="2" s="1"/>
  <c r="U2717" i="2"/>
  <c r="S2717" i="2"/>
  <c r="V2717" i="2" s="1"/>
  <c r="U2718" i="2"/>
  <c r="S2718" i="2"/>
  <c r="V2718" i="2" s="1"/>
  <c r="U2719" i="2"/>
  <c r="S2719" i="2"/>
  <c r="V2719" i="2" s="1"/>
  <c r="U2720" i="2"/>
  <c r="S2720" i="2"/>
  <c r="V2720" i="2" s="1"/>
  <c r="U2721" i="2"/>
  <c r="S2721" i="2"/>
  <c r="V2721" i="2" s="1"/>
  <c r="U2722" i="2"/>
  <c r="S2722" i="2"/>
  <c r="V2722" i="2" s="1"/>
  <c r="U2723" i="2"/>
  <c r="S2723" i="2"/>
  <c r="V2723" i="2" s="1"/>
  <c r="U2724" i="2"/>
  <c r="S2724" i="2"/>
  <c r="V2724" i="2" s="1"/>
  <c r="U2725" i="2"/>
  <c r="S2725" i="2"/>
  <c r="V2725" i="2" s="1"/>
  <c r="U2726" i="2"/>
  <c r="S2726" i="2"/>
  <c r="V2726" i="2" s="1"/>
  <c r="U2727" i="2"/>
  <c r="S2727" i="2"/>
  <c r="V2727" i="2" s="1"/>
  <c r="U2728" i="2"/>
  <c r="S2728" i="2"/>
  <c r="V2728" i="2" s="1"/>
  <c r="U2729" i="2"/>
  <c r="S2729" i="2"/>
  <c r="V2729" i="2" s="1"/>
  <c r="U2730" i="2"/>
  <c r="S2730" i="2"/>
  <c r="V2730" i="2" s="1"/>
  <c r="U2731" i="2"/>
  <c r="S2731" i="2"/>
  <c r="V2731" i="2" s="1"/>
  <c r="U2732" i="2"/>
  <c r="S2732" i="2"/>
  <c r="V2732" i="2" s="1"/>
  <c r="U2733" i="2"/>
  <c r="S2733" i="2"/>
  <c r="V2733" i="2" s="1"/>
  <c r="U2734" i="2"/>
  <c r="V2734" i="2"/>
  <c r="U2735" i="2"/>
  <c r="S2735" i="2"/>
  <c r="V2735" i="2" s="1"/>
  <c r="U2736" i="2"/>
  <c r="V2736" i="2"/>
  <c r="U2737" i="2"/>
  <c r="S2737" i="2"/>
  <c r="V2737" i="2" s="1"/>
  <c r="U2738" i="2"/>
  <c r="S2738" i="2"/>
  <c r="V2738" i="2" s="1"/>
  <c r="U2739" i="2"/>
  <c r="S2739" i="2"/>
  <c r="V2739" i="2" s="1"/>
  <c r="U2740" i="2"/>
  <c r="S2740" i="2"/>
  <c r="V2740" i="2" s="1"/>
  <c r="U2741" i="2"/>
  <c r="S2741" i="2"/>
  <c r="V2741" i="2" s="1"/>
  <c r="U2742" i="2"/>
  <c r="S2742" i="2"/>
  <c r="V2742" i="2" s="1"/>
  <c r="U2743" i="2"/>
  <c r="S2743" i="2"/>
  <c r="V2743" i="2" s="1"/>
  <c r="U2744" i="2"/>
  <c r="S2744" i="2"/>
  <c r="V2744" i="2" s="1"/>
  <c r="U2745" i="2"/>
  <c r="S2745" i="2"/>
  <c r="V2745" i="2" s="1"/>
  <c r="U2746" i="2"/>
  <c r="S2746" i="2"/>
  <c r="V2746" i="2" s="1"/>
  <c r="U2747" i="2"/>
  <c r="S2747" i="2"/>
  <c r="V2747" i="2" s="1"/>
  <c r="U2748" i="2"/>
  <c r="S2748" i="2"/>
  <c r="V2748" i="2" s="1"/>
  <c r="U2749" i="2"/>
  <c r="S2749" i="2"/>
  <c r="V2749" i="2" s="1"/>
  <c r="U2750" i="2"/>
  <c r="S2750" i="2"/>
  <c r="V2750" i="2" s="1"/>
  <c r="U2751" i="2"/>
  <c r="S2751" i="2"/>
  <c r="V2751" i="2" s="1"/>
  <c r="U2752" i="2"/>
  <c r="S2752" i="2"/>
  <c r="V2752" i="2" s="1"/>
  <c r="U2753" i="2"/>
  <c r="S2753" i="2"/>
  <c r="V2753" i="2" s="1"/>
  <c r="U2754" i="2"/>
  <c r="S2754" i="2"/>
  <c r="V2754" i="2" s="1"/>
  <c r="U2755" i="2"/>
  <c r="S2755" i="2"/>
  <c r="V2755" i="2" s="1"/>
  <c r="U2756" i="2"/>
  <c r="V2756" i="2"/>
  <c r="U2757" i="2"/>
  <c r="S2757" i="2"/>
  <c r="V2757" i="2" s="1"/>
  <c r="U2758" i="2"/>
  <c r="S2758" i="2"/>
  <c r="V2758" i="2" s="1"/>
  <c r="U2759" i="2"/>
  <c r="S2759" i="2"/>
  <c r="V2759" i="2" s="1"/>
  <c r="U2760" i="2"/>
  <c r="S2760" i="2"/>
  <c r="V2760" i="2" s="1"/>
  <c r="U2761" i="2"/>
  <c r="S2761" i="2"/>
  <c r="V2761" i="2" s="1"/>
  <c r="U2762" i="2"/>
  <c r="S2762" i="2"/>
  <c r="V2762" i="2" s="1"/>
  <c r="U2763" i="2"/>
  <c r="S2763" i="2"/>
  <c r="V2763" i="2" s="1"/>
  <c r="U2764" i="2"/>
  <c r="S2764" i="2"/>
  <c r="V2764" i="2" s="1"/>
  <c r="U2765" i="2"/>
  <c r="S2765" i="2"/>
  <c r="V2765" i="2" s="1"/>
  <c r="U2766" i="2"/>
  <c r="S2766" i="2"/>
  <c r="V2766" i="2" s="1"/>
  <c r="U2767" i="2"/>
  <c r="S2767" i="2"/>
  <c r="V2767" i="2" s="1"/>
  <c r="U2768" i="2"/>
  <c r="S2768" i="2"/>
  <c r="V2768" i="2" s="1"/>
  <c r="U2769" i="2"/>
  <c r="S2769" i="2"/>
  <c r="V2769" i="2" s="1"/>
  <c r="U2770" i="2"/>
  <c r="S2770" i="2"/>
  <c r="V2770" i="2" s="1"/>
  <c r="U2771" i="2"/>
  <c r="S2771" i="2"/>
  <c r="V2771" i="2" s="1"/>
  <c r="U2772" i="2"/>
  <c r="S2772" i="2"/>
  <c r="V2772" i="2" s="1"/>
  <c r="U2773" i="2"/>
  <c r="S2773" i="2"/>
  <c r="V2773" i="2" s="1"/>
  <c r="U2774" i="2"/>
  <c r="S2774" i="2"/>
  <c r="V2774" i="2" s="1"/>
  <c r="U2775" i="2"/>
  <c r="S2775" i="2"/>
  <c r="V2775" i="2" s="1"/>
  <c r="U2776" i="2"/>
  <c r="S2776" i="2"/>
  <c r="V2776" i="2" s="1"/>
  <c r="U2777" i="2"/>
  <c r="S2777" i="2"/>
  <c r="V2777" i="2" s="1"/>
  <c r="U2778" i="2"/>
  <c r="S2778" i="2"/>
  <c r="V2778" i="2" s="1"/>
  <c r="U2779" i="2"/>
  <c r="S2779" i="2"/>
  <c r="V2779" i="2" s="1"/>
  <c r="U2780" i="2"/>
  <c r="S2780" i="2"/>
  <c r="V2780" i="2" s="1"/>
  <c r="U2781" i="2"/>
  <c r="S2781" i="2"/>
  <c r="V2781" i="2" s="1"/>
  <c r="U2782" i="2"/>
  <c r="S2782" i="2"/>
  <c r="V2782" i="2" s="1"/>
  <c r="U2783" i="2"/>
  <c r="S2783" i="2"/>
  <c r="V2783" i="2" s="1"/>
  <c r="U2784" i="2"/>
  <c r="S2784" i="2"/>
  <c r="V2784" i="2" s="1"/>
  <c r="U2785" i="2"/>
  <c r="S2785" i="2"/>
  <c r="V2785" i="2" s="1"/>
  <c r="U2786" i="2"/>
  <c r="S2786" i="2"/>
  <c r="V2786" i="2" s="1"/>
  <c r="U2787" i="2"/>
  <c r="S2787" i="2"/>
  <c r="V2787" i="2" s="1"/>
  <c r="U2788" i="2"/>
  <c r="S2788" i="2"/>
  <c r="V2788" i="2" s="1"/>
  <c r="U2789" i="2"/>
  <c r="S2789" i="2"/>
  <c r="V2789" i="2" s="1"/>
  <c r="U2790" i="2"/>
  <c r="S2790" i="2"/>
  <c r="V2790" i="2" s="1"/>
  <c r="U2791" i="2"/>
  <c r="S2791" i="2"/>
  <c r="V2791" i="2" s="1"/>
  <c r="U2792" i="2"/>
  <c r="S2792" i="2"/>
  <c r="V2792" i="2" s="1"/>
  <c r="U2793" i="2"/>
  <c r="S2793" i="2"/>
  <c r="V2793" i="2" s="1"/>
  <c r="U2794" i="2"/>
  <c r="S2794" i="2"/>
  <c r="V2794" i="2" s="1"/>
  <c r="U2795" i="2"/>
  <c r="S2795" i="2"/>
  <c r="V2795" i="2" s="1"/>
  <c r="U2796" i="2"/>
  <c r="S2796" i="2"/>
  <c r="V2796" i="2" s="1"/>
  <c r="U2797" i="2"/>
  <c r="S2797" i="2"/>
  <c r="V2797" i="2" s="1"/>
  <c r="U2798" i="2"/>
  <c r="S2798" i="2"/>
  <c r="V2798" i="2" s="1"/>
  <c r="U2799" i="2"/>
  <c r="S2799" i="2"/>
  <c r="V2799" i="2" s="1"/>
  <c r="U2800" i="2"/>
  <c r="S2800" i="2"/>
  <c r="V2800" i="2" s="1"/>
  <c r="U2801" i="2"/>
  <c r="S2801" i="2"/>
  <c r="V2801" i="2" s="1"/>
  <c r="U2802" i="2"/>
  <c r="S2802" i="2"/>
  <c r="V2802" i="2" s="1"/>
  <c r="U2803" i="2"/>
  <c r="S2803" i="2"/>
  <c r="V2803" i="2" s="1"/>
  <c r="U2804" i="2"/>
  <c r="S2804" i="2"/>
  <c r="V2804" i="2" s="1"/>
  <c r="U2805" i="2"/>
  <c r="S2805" i="2"/>
  <c r="V2805" i="2" s="1"/>
  <c r="U2806" i="2"/>
  <c r="S2806" i="2"/>
  <c r="V2806" i="2" s="1"/>
  <c r="U2807" i="2"/>
  <c r="S2807" i="2"/>
  <c r="V2807" i="2" s="1"/>
  <c r="U2808" i="2"/>
  <c r="S2808" i="2"/>
  <c r="V2808" i="2" s="1"/>
  <c r="U2809" i="2"/>
  <c r="S2809" i="2"/>
  <c r="V2809" i="2" s="1"/>
  <c r="U2810" i="2"/>
  <c r="S2810" i="2"/>
  <c r="V2810" i="2" s="1"/>
  <c r="U2811" i="2"/>
  <c r="S2811" i="2"/>
  <c r="V2811" i="2" s="1"/>
  <c r="U2812" i="2"/>
  <c r="S2812" i="2"/>
  <c r="V2812" i="2" s="1"/>
  <c r="U2813" i="2"/>
  <c r="S2813" i="2"/>
  <c r="V2813" i="2" s="1"/>
  <c r="U2814" i="2"/>
  <c r="S2814" i="2"/>
  <c r="V2814" i="2" s="1"/>
  <c r="U2815" i="2"/>
  <c r="S2815" i="2"/>
  <c r="V2815" i="2" s="1"/>
  <c r="U2816" i="2"/>
  <c r="S2816" i="2"/>
  <c r="V2816" i="2" s="1"/>
  <c r="U2817" i="2"/>
  <c r="S2817" i="2"/>
  <c r="V2817" i="2" s="1"/>
  <c r="U2818" i="2"/>
  <c r="S2818" i="2"/>
  <c r="V2818" i="2" s="1"/>
  <c r="U2819" i="2"/>
  <c r="S2819" i="2"/>
  <c r="V2819" i="2" s="1"/>
  <c r="U2820" i="2"/>
  <c r="S2820" i="2"/>
  <c r="V2820" i="2" s="1"/>
  <c r="U2821" i="2"/>
  <c r="S2821" i="2"/>
  <c r="V2821" i="2" s="1"/>
  <c r="U2822" i="2"/>
  <c r="S2822" i="2"/>
  <c r="V2822" i="2" s="1"/>
  <c r="U2823" i="2"/>
  <c r="S2823" i="2"/>
  <c r="V2823" i="2" s="1"/>
  <c r="U2824" i="2"/>
  <c r="S2824" i="2"/>
  <c r="V2824" i="2" s="1"/>
  <c r="U2825" i="2"/>
  <c r="S2825" i="2"/>
  <c r="V2825" i="2" s="1"/>
  <c r="U2826" i="2"/>
  <c r="S2826" i="2"/>
  <c r="V2826" i="2" s="1"/>
  <c r="U2827" i="2"/>
  <c r="S2827" i="2"/>
  <c r="V2827" i="2" s="1"/>
  <c r="U2828" i="2"/>
  <c r="S2828" i="2"/>
  <c r="V2828" i="2" s="1"/>
  <c r="U2829" i="2"/>
  <c r="S2829" i="2"/>
  <c r="V2829" i="2" s="1"/>
  <c r="U2830" i="2"/>
  <c r="S2830" i="2"/>
  <c r="V2830" i="2" s="1"/>
  <c r="U2831" i="2"/>
  <c r="S2831" i="2"/>
  <c r="V2831" i="2" s="1"/>
  <c r="U2832" i="2"/>
  <c r="S2832" i="2"/>
  <c r="V2832" i="2" s="1"/>
  <c r="U2833" i="2"/>
  <c r="S2833" i="2"/>
  <c r="V2833" i="2" s="1"/>
  <c r="U2834" i="2"/>
  <c r="S2834" i="2"/>
  <c r="V2834" i="2" s="1"/>
  <c r="U2835" i="2"/>
  <c r="S2835" i="2"/>
  <c r="V2835" i="2" s="1"/>
  <c r="U3464" i="2"/>
  <c r="V3464" i="2"/>
  <c r="U3465" i="2"/>
  <c r="V3465" i="2"/>
  <c r="U3466" i="2"/>
  <c r="V3466" i="2"/>
  <c r="U3467" i="2"/>
  <c r="V3467" i="2"/>
  <c r="U3468" i="2"/>
  <c r="V3468" i="2"/>
  <c r="U3469" i="2"/>
  <c r="V3469" i="2"/>
  <c r="U3470" i="2"/>
  <c r="V3470" i="2"/>
  <c r="U3471" i="2"/>
  <c r="V3471" i="2"/>
  <c r="U3472" i="2"/>
  <c r="V3472" i="2"/>
  <c r="U3473" i="2"/>
  <c r="V3473" i="2"/>
  <c r="U3474" i="2"/>
  <c r="V3474" i="2"/>
  <c r="U3475" i="2"/>
  <c r="V3475" i="2"/>
  <c r="U3476" i="2"/>
  <c r="V3476" i="2"/>
  <c r="U3477" i="2"/>
  <c r="V3477" i="2"/>
  <c r="U3478" i="2"/>
  <c r="V3478" i="2"/>
  <c r="U3479" i="2"/>
  <c r="V3479" i="2"/>
  <c r="U3480" i="2"/>
  <c r="V3480" i="2"/>
  <c r="U3481" i="2"/>
  <c r="V3481" i="2"/>
  <c r="U3482" i="2"/>
  <c r="V3482" i="2"/>
  <c r="U3483" i="2"/>
  <c r="V3483" i="2"/>
  <c r="U3484" i="2"/>
  <c r="V3484" i="2"/>
  <c r="U3485" i="2"/>
  <c r="V3485" i="2"/>
  <c r="U3486" i="2"/>
  <c r="V3486" i="2"/>
  <c r="U3487" i="2"/>
  <c r="V3487" i="2"/>
  <c r="U3488" i="2"/>
  <c r="V3488" i="2"/>
  <c r="U3489" i="2"/>
  <c r="V3489" i="2"/>
  <c r="U3490" i="2"/>
  <c r="V3490" i="2"/>
  <c r="U3491" i="2"/>
  <c r="V3491" i="2"/>
  <c r="U3492" i="2"/>
  <c r="V3492" i="2"/>
  <c r="U3493" i="2"/>
  <c r="V3493" i="2"/>
  <c r="U3494" i="2"/>
  <c r="V3494" i="2"/>
  <c r="U3495" i="2"/>
  <c r="V3495" i="2"/>
  <c r="U3496" i="2"/>
  <c r="V3496" i="2"/>
  <c r="U3497" i="2"/>
  <c r="V3497" i="2"/>
  <c r="U3498" i="2"/>
  <c r="V3498" i="2"/>
  <c r="U3499" i="2"/>
  <c r="V3499" i="2"/>
  <c r="U3500" i="2"/>
  <c r="V3500" i="2"/>
  <c r="U3501" i="2"/>
  <c r="V3501" i="2"/>
  <c r="U3502" i="2"/>
  <c r="V3502" i="2"/>
  <c r="U3503" i="2"/>
  <c r="V3503" i="2"/>
  <c r="U3504" i="2"/>
  <c r="V3504" i="2"/>
  <c r="U3505" i="2"/>
  <c r="V3505" i="2"/>
  <c r="U3506" i="2"/>
  <c r="V3506" i="2"/>
  <c r="U3507" i="2"/>
  <c r="V3507" i="2"/>
  <c r="U3508" i="2"/>
  <c r="V3508" i="2"/>
  <c r="U3509" i="2"/>
  <c r="V3509" i="2"/>
  <c r="U3510" i="2"/>
  <c r="V3510" i="2"/>
  <c r="U3511" i="2"/>
  <c r="V3511" i="2"/>
  <c r="U3512" i="2"/>
  <c r="V3512" i="2"/>
  <c r="U3513" i="2"/>
  <c r="V3513" i="2"/>
  <c r="U3514" i="2"/>
  <c r="V3514" i="2"/>
  <c r="U3515" i="2"/>
  <c r="V3515" i="2"/>
  <c r="U3516" i="2"/>
  <c r="V3516" i="2"/>
  <c r="U3517" i="2"/>
  <c r="V3517" i="2"/>
  <c r="U3518" i="2"/>
  <c r="V3518" i="2"/>
  <c r="U3519" i="2"/>
  <c r="V3519" i="2"/>
  <c r="U3520" i="2"/>
  <c r="V3520" i="2"/>
  <c r="U3521" i="2"/>
  <c r="V3521" i="2"/>
  <c r="U3522" i="2"/>
  <c r="V3522" i="2"/>
  <c r="U3523" i="2"/>
  <c r="V3523" i="2"/>
  <c r="U3524" i="2"/>
  <c r="V3524" i="2"/>
  <c r="U3525" i="2"/>
  <c r="V3525" i="2"/>
  <c r="U3526" i="2"/>
  <c r="V3526" i="2"/>
  <c r="U3527" i="2"/>
  <c r="V3527" i="2"/>
  <c r="U3528" i="2"/>
  <c r="V3528" i="2"/>
  <c r="U3529" i="2"/>
  <c r="V3529" i="2"/>
  <c r="U3530" i="2"/>
  <c r="V3530" i="2"/>
  <c r="U3531" i="2"/>
  <c r="V3531" i="2"/>
  <c r="U3532" i="2"/>
  <c r="V3532" i="2"/>
  <c r="U3533" i="2"/>
  <c r="V3533" i="2"/>
  <c r="U3534" i="2"/>
  <c r="V3534" i="2"/>
  <c r="U3535" i="2"/>
  <c r="V3535" i="2"/>
  <c r="U3536" i="2"/>
  <c r="V3536" i="2"/>
  <c r="U3537" i="2"/>
  <c r="V3537" i="2"/>
  <c r="U3538" i="2"/>
  <c r="V3538" i="2"/>
  <c r="U3539" i="2"/>
  <c r="V3539" i="2"/>
  <c r="U3540" i="2"/>
  <c r="V3540" i="2"/>
  <c r="U3541" i="2"/>
  <c r="V3541" i="2"/>
  <c r="U3542" i="2"/>
  <c r="V3542" i="2"/>
  <c r="U3543" i="2"/>
  <c r="V3543" i="2"/>
  <c r="U3544" i="2"/>
  <c r="V3544" i="2"/>
  <c r="U3545" i="2"/>
  <c r="V3545" i="2"/>
  <c r="U3546" i="2"/>
  <c r="V3546" i="2"/>
  <c r="U3547" i="2"/>
  <c r="V3547" i="2"/>
  <c r="U3548" i="2"/>
  <c r="V3548" i="2"/>
  <c r="U3549" i="2"/>
  <c r="V3549" i="2"/>
  <c r="U3550" i="2"/>
  <c r="V3550" i="2"/>
  <c r="U3551" i="2"/>
  <c r="V3551" i="2"/>
  <c r="U3552" i="2"/>
  <c r="V3552" i="2"/>
  <c r="U3553" i="2"/>
  <c r="V3553" i="2"/>
  <c r="U3554" i="2"/>
  <c r="V3554" i="2"/>
  <c r="U3555" i="2"/>
  <c r="V3555" i="2"/>
  <c r="U3556" i="2"/>
  <c r="V3556" i="2"/>
  <c r="U3557" i="2"/>
  <c r="V3557" i="2"/>
  <c r="U3558" i="2"/>
  <c r="V3558" i="2"/>
  <c r="U3559" i="2"/>
  <c r="V3559" i="2"/>
  <c r="U3560" i="2"/>
  <c r="V3560" i="2"/>
  <c r="U3561" i="2"/>
  <c r="V3561" i="2"/>
  <c r="U3562" i="2"/>
  <c r="V3562" i="2"/>
  <c r="U3563" i="2"/>
  <c r="V3563" i="2"/>
  <c r="U3564" i="2"/>
  <c r="V3564" i="2"/>
  <c r="U3565" i="2"/>
  <c r="V3565" i="2"/>
  <c r="U3566" i="2"/>
  <c r="V3566" i="2"/>
  <c r="U3567" i="2"/>
  <c r="V3567" i="2"/>
  <c r="U3568" i="2"/>
  <c r="V3568" i="2"/>
  <c r="U3569" i="2"/>
  <c r="V3569" i="2"/>
  <c r="U3570" i="2"/>
  <c r="V3570" i="2"/>
  <c r="U3571" i="2"/>
  <c r="V3571" i="2"/>
  <c r="U3572" i="2"/>
  <c r="V3572" i="2"/>
  <c r="U3573" i="2"/>
  <c r="V3573" i="2"/>
  <c r="U3574" i="2"/>
  <c r="V3574" i="2"/>
  <c r="U3575" i="2"/>
  <c r="V3575" i="2"/>
  <c r="U3576" i="2"/>
  <c r="V3576" i="2"/>
  <c r="U3577" i="2"/>
  <c r="V3577" i="2"/>
  <c r="U3578" i="2"/>
  <c r="V3578" i="2"/>
  <c r="U3579" i="2"/>
  <c r="V3579" i="2"/>
  <c r="U3580" i="2"/>
  <c r="V3580" i="2"/>
  <c r="U3581" i="2"/>
  <c r="V3581" i="2"/>
  <c r="U3582" i="2"/>
  <c r="V3582" i="2"/>
  <c r="U3583" i="2"/>
  <c r="V3583" i="2"/>
  <c r="U3608" i="2"/>
  <c r="S3608" i="2"/>
  <c r="V3608" i="2" s="1"/>
  <c r="U3609" i="2"/>
  <c r="S3609" i="2"/>
  <c r="V3609" i="2" s="1"/>
  <c r="U3610" i="2"/>
  <c r="S3610" i="2"/>
  <c r="V3610" i="2" s="1"/>
  <c r="U3611" i="2"/>
  <c r="S3611" i="2"/>
  <c r="V3611" i="2" s="1"/>
  <c r="U3612" i="2"/>
  <c r="S3612" i="2"/>
  <c r="V3612" i="2" s="1"/>
  <c r="U3613" i="2"/>
  <c r="S3613" i="2"/>
  <c r="V3613" i="2" s="1"/>
  <c r="U3614" i="2"/>
  <c r="S3614" i="2"/>
  <c r="V3614" i="2" s="1"/>
  <c r="U3615" i="2"/>
  <c r="S3615" i="2"/>
  <c r="V3615" i="2" s="1"/>
  <c r="U3616" i="2"/>
  <c r="S3616" i="2"/>
  <c r="V3616" i="2" s="1"/>
  <c r="U3617" i="2"/>
  <c r="S3617" i="2"/>
  <c r="V3617" i="2" s="1"/>
  <c r="U3618" i="2"/>
  <c r="S3618" i="2"/>
  <c r="V3618" i="2" s="1"/>
  <c r="U3619" i="2"/>
  <c r="S3619" i="2"/>
  <c r="V3619" i="2" s="1"/>
  <c r="U3620" i="2"/>
  <c r="S3620" i="2"/>
  <c r="V3620" i="2" s="1"/>
  <c r="U3621" i="2"/>
  <c r="S3621" i="2"/>
  <c r="V3621" i="2" s="1"/>
  <c r="U3622" i="2"/>
  <c r="S3622" i="2"/>
  <c r="V3622" i="2" s="1"/>
  <c r="U3623" i="2"/>
  <c r="S3623" i="2"/>
  <c r="V3623" i="2" s="1"/>
  <c r="U3624" i="2"/>
  <c r="S3624" i="2"/>
  <c r="V3624" i="2" s="1"/>
  <c r="U3625" i="2"/>
  <c r="S3625" i="2"/>
  <c r="V3625" i="2" s="1"/>
  <c r="U3626" i="2"/>
  <c r="S3626" i="2"/>
  <c r="V3626" i="2" s="1"/>
  <c r="U3627" i="2"/>
  <c r="S3627" i="2"/>
  <c r="V3627" i="2" s="1"/>
  <c r="U3628" i="2"/>
  <c r="S3628" i="2"/>
  <c r="V3628" i="2" s="1"/>
  <c r="U3629" i="2"/>
  <c r="S3629" i="2"/>
  <c r="V3629" i="2" s="1"/>
  <c r="U3630" i="2"/>
  <c r="S3630" i="2"/>
  <c r="V3630" i="2" s="1"/>
  <c r="U3631" i="2"/>
  <c r="S3631" i="2"/>
  <c r="V3631" i="2" s="1"/>
  <c r="U3632" i="2"/>
  <c r="S3632" i="2"/>
  <c r="V3632" i="2" s="1"/>
  <c r="U3633" i="2"/>
  <c r="S3633" i="2"/>
  <c r="V3633" i="2" s="1"/>
  <c r="U3634" i="2"/>
  <c r="S3634" i="2"/>
  <c r="V3634" i="2" s="1"/>
  <c r="U3635" i="2"/>
  <c r="S3635" i="2"/>
  <c r="V3635" i="2" s="1"/>
  <c r="U3636" i="2"/>
  <c r="S3636" i="2"/>
  <c r="V3636" i="2" s="1"/>
  <c r="U3637" i="2"/>
  <c r="S3637" i="2"/>
  <c r="V3637" i="2" s="1"/>
  <c r="U3638" i="2"/>
  <c r="S3638" i="2"/>
  <c r="V3638" i="2" s="1"/>
  <c r="U3639" i="2"/>
  <c r="S3639" i="2"/>
  <c r="V3639" i="2" s="1"/>
  <c r="U3640" i="2"/>
  <c r="S3640" i="2"/>
  <c r="V3640" i="2" s="1"/>
  <c r="U3641" i="2"/>
  <c r="S3641" i="2"/>
  <c r="V3641" i="2" s="1"/>
  <c r="U3642" i="2"/>
  <c r="S3642" i="2"/>
  <c r="V3642" i="2" s="1"/>
  <c r="U3643" i="2"/>
  <c r="S3643" i="2"/>
  <c r="V3643" i="2" s="1"/>
  <c r="U3644" i="2"/>
  <c r="S3644" i="2"/>
  <c r="V3644" i="2" s="1"/>
  <c r="U3645" i="2"/>
  <c r="S3645" i="2"/>
  <c r="V3645" i="2" s="1"/>
  <c r="U3646" i="2"/>
  <c r="S3646" i="2"/>
  <c r="V3646" i="2" s="1"/>
  <c r="U3647" i="2"/>
  <c r="S3647" i="2"/>
  <c r="V3647" i="2" s="1"/>
  <c r="U3648" i="2"/>
  <c r="S3648" i="2"/>
  <c r="V3648" i="2" s="1"/>
  <c r="U3649" i="2"/>
  <c r="S3649" i="2"/>
  <c r="V3649" i="2" s="1"/>
  <c r="U3650" i="2"/>
  <c r="S3650" i="2"/>
  <c r="V3650" i="2" s="1"/>
  <c r="U3651" i="2"/>
  <c r="S3651" i="2"/>
  <c r="V3651" i="2" s="1"/>
  <c r="U3652" i="2"/>
  <c r="S3652" i="2"/>
  <c r="V3652" i="2" s="1"/>
  <c r="U3653" i="2"/>
  <c r="S3653" i="2"/>
  <c r="V3653" i="2" s="1"/>
  <c r="U3654" i="2"/>
  <c r="S3654" i="2"/>
  <c r="V3654" i="2" s="1"/>
  <c r="U3655" i="2"/>
  <c r="S3655" i="2"/>
  <c r="V3655" i="2" s="1"/>
  <c r="U3656" i="2"/>
  <c r="S3656" i="2"/>
  <c r="V3656" i="2" s="1"/>
  <c r="U3657" i="2"/>
  <c r="S3657" i="2"/>
  <c r="V3657" i="2" s="1"/>
  <c r="U3658" i="2"/>
  <c r="S3658" i="2"/>
  <c r="V3658" i="2" s="1"/>
  <c r="U3659" i="2"/>
  <c r="S3659" i="2"/>
  <c r="V3659" i="2" s="1"/>
  <c r="U3660" i="2"/>
  <c r="S3660" i="2"/>
  <c r="V3660" i="2" s="1"/>
  <c r="U3661" i="2"/>
  <c r="S3661" i="2"/>
  <c r="V3661" i="2" s="1"/>
  <c r="U3662" i="2"/>
  <c r="S3662" i="2"/>
  <c r="V3662" i="2" s="1"/>
  <c r="U3663" i="2"/>
  <c r="S3663" i="2"/>
  <c r="V3663" i="2" s="1"/>
  <c r="U3664" i="2"/>
  <c r="S3664" i="2"/>
  <c r="V3664" i="2" s="1"/>
  <c r="U3665" i="2"/>
  <c r="S3665" i="2"/>
  <c r="V3665" i="2" s="1"/>
  <c r="U3666" i="2"/>
  <c r="S3666" i="2"/>
  <c r="V3666" i="2" s="1"/>
  <c r="U3667" i="2"/>
  <c r="S3667" i="2"/>
  <c r="V3667" i="2" s="1"/>
  <c r="U3668" i="2"/>
  <c r="S3668" i="2"/>
  <c r="V3668" i="2" s="1"/>
  <c r="U3669" i="2"/>
  <c r="S3669" i="2"/>
  <c r="V3669" i="2" s="1"/>
  <c r="U3670" i="2"/>
  <c r="S3670" i="2"/>
  <c r="V3670" i="2" s="1"/>
  <c r="U3671" i="2"/>
  <c r="S3671" i="2"/>
  <c r="V3671" i="2" s="1"/>
  <c r="U3672" i="2"/>
  <c r="S3672" i="2"/>
  <c r="V3672" i="2" s="1"/>
  <c r="U3673" i="2"/>
  <c r="S3673" i="2"/>
  <c r="V3673" i="2" s="1"/>
  <c r="U3674" i="2"/>
  <c r="S3674" i="2"/>
  <c r="V3674" i="2" s="1"/>
  <c r="U3675" i="2"/>
  <c r="S3675" i="2"/>
  <c r="V3675" i="2" s="1"/>
  <c r="U3676" i="2"/>
  <c r="S3676" i="2"/>
  <c r="V3676" i="2" s="1"/>
  <c r="U3677" i="2"/>
  <c r="S3677" i="2"/>
  <c r="V3677" i="2" s="1"/>
  <c r="U3678" i="2"/>
  <c r="S3678" i="2"/>
  <c r="V3678" i="2" s="1"/>
  <c r="U3679" i="2"/>
  <c r="S3679" i="2"/>
  <c r="V3679" i="2" s="1"/>
  <c r="U3680" i="2"/>
  <c r="S3680" i="2"/>
  <c r="V3680" i="2" s="1"/>
  <c r="U3681" i="2"/>
  <c r="S3681" i="2"/>
  <c r="V3681" i="2" s="1"/>
  <c r="U3682" i="2"/>
  <c r="S3682" i="2"/>
  <c r="V3682" i="2" s="1"/>
  <c r="U3683" i="2"/>
  <c r="S3683" i="2"/>
  <c r="V3683" i="2" s="1"/>
  <c r="U3684" i="2"/>
  <c r="S3684" i="2"/>
  <c r="V3684" i="2" s="1"/>
  <c r="U3685" i="2"/>
  <c r="S3685" i="2"/>
  <c r="V3685" i="2" s="1"/>
  <c r="U3686" i="2"/>
  <c r="S3686" i="2"/>
  <c r="V3686" i="2" s="1"/>
  <c r="U3687" i="2"/>
  <c r="S3687" i="2"/>
  <c r="V3687" i="2" s="1"/>
  <c r="U3688" i="2"/>
  <c r="S3688" i="2"/>
  <c r="V3688" i="2" s="1"/>
  <c r="U3689" i="2"/>
  <c r="S3689" i="2"/>
  <c r="V3689" i="2" s="1"/>
  <c r="U3690" i="2"/>
  <c r="S3690" i="2"/>
  <c r="V3690" i="2" s="1"/>
  <c r="U3691" i="2"/>
  <c r="S3691" i="2"/>
  <c r="V3691" i="2" s="1"/>
  <c r="U3692" i="2"/>
  <c r="S3692" i="2"/>
  <c r="V3692" i="2" s="1"/>
  <c r="U3693" i="2"/>
  <c r="S3693" i="2"/>
  <c r="V3693" i="2" s="1"/>
  <c r="U3694" i="2"/>
  <c r="S3694" i="2"/>
  <c r="V3694" i="2" s="1"/>
  <c r="U3695" i="2"/>
  <c r="S3695" i="2"/>
  <c r="V3695" i="2" s="1"/>
  <c r="U3696" i="2"/>
  <c r="S3696" i="2"/>
  <c r="V3696" i="2" s="1"/>
  <c r="U3697" i="2"/>
  <c r="S3697" i="2"/>
  <c r="V3697" i="2" s="1"/>
  <c r="U3698" i="2"/>
  <c r="S3698" i="2"/>
  <c r="V3698" i="2" s="1"/>
  <c r="U3699" i="2"/>
  <c r="S3699" i="2"/>
  <c r="V3699" i="2" s="1"/>
  <c r="U3700" i="2"/>
  <c r="S3700" i="2"/>
  <c r="V3700" i="2" s="1"/>
  <c r="U3701" i="2"/>
  <c r="S3701" i="2"/>
  <c r="V3701" i="2" s="1"/>
  <c r="U3702" i="2"/>
  <c r="S3702" i="2"/>
  <c r="V3702" i="2" s="1"/>
  <c r="U3703" i="2"/>
  <c r="S3703" i="2"/>
  <c r="V3703" i="2" s="1"/>
  <c r="U3704" i="2"/>
  <c r="S3704" i="2"/>
  <c r="V3704" i="2" s="1"/>
  <c r="U3705" i="2"/>
  <c r="S3705" i="2"/>
  <c r="V3705" i="2" s="1"/>
  <c r="U3706" i="2"/>
  <c r="S3706" i="2"/>
  <c r="V3706" i="2" s="1"/>
  <c r="U3707" i="2"/>
  <c r="S3707" i="2"/>
  <c r="V3707" i="2" s="1"/>
  <c r="U3708" i="2"/>
  <c r="S3708" i="2"/>
  <c r="V3708" i="2" s="1"/>
  <c r="U3709" i="2"/>
  <c r="S3709" i="2"/>
  <c r="V3709" i="2" s="1"/>
  <c r="U3710" i="2"/>
  <c r="S3710" i="2"/>
  <c r="V3710" i="2" s="1"/>
  <c r="U3711" i="2"/>
  <c r="S3711" i="2"/>
  <c r="V3711" i="2" s="1"/>
  <c r="U3712" i="2"/>
  <c r="S3712" i="2"/>
  <c r="V3712" i="2" s="1"/>
  <c r="U3713" i="2"/>
  <c r="S3713" i="2"/>
  <c r="V3713" i="2" s="1"/>
  <c r="U3714" i="2"/>
  <c r="S3714" i="2"/>
  <c r="V3714" i="2" s="1"/>
  <c r="U3715" i="2"/>
  <c r="S3715" i="2"/>
  <c r="V3715" i="2" s="1"/>
  <c r="U3716" i="2"/>
  <c r="S3716" i="2"/>
  <c r="V3716" i="2" s="1"/>
  <c r="U3717" i="2"/>
  <c r="S3717" i="2"/>
  <c r="V3717" i="2" s="1"/>
  <c r="U3718" i="2"/>
  <c r="S3718" i="2"/>
  <c r="V3718" i="2" s="1"/>
  <c r="U3719" i="2"/>
  <c r="S3719" i="2"/>
  <c r="V3719" i="2" s="1"/>
  <c r="U3720" i="2"/>
  <c r="S3720" i="2"/>
  <c r="V3720" i="2" s="1"/>
  <c r="U3721" i="2"/>
  <c r="S3721" i="2"/>
  <c r="V3721" i="2" s="1"/>
  <c r="U3722" i="2"/>
  <c r="S3722" i="2"/>
  <c r="V3722" i="2" s="1"/>
  <c r="U3723" i="2"/>
  <c r="S3723" i="2"/>
  <c r="V3723" i="2" s="1"/>
  <c r="U3724" i="2"/>
  <c r="S3724" i="2"/>
  <c r="V3724" i="2" s="1"/>
  <c r="U3725" i="2"/>
  <c r="S3725" i="2"/>
  <c r="V3725" i="2" s="1"/>
  <c r="U3726" i="2"/>
  <c r="S3726" i="2"/>
  <c r="V3726" i="2" s="1"/>
  <c r="U3727" i="2"/>
  <c r="S3727" i="2"/>
  <c r="V3727" i="2" s="1"/>
  <c r="U3728" i="2"/>
  <c r="S3728" i="2"/>
  <c r="V3728" i="2" s="1"/>
  <c r="U3729" i="2"/>
  <c r="S3729" i="2"/>
  <c r="V3729" i="2" s="1"/>
  <c r="U3730" i="2"/>
  <c r="S3730" i="2"/>
  <c r="V3730" i="2" s="1"/>
  <c r="U3731" i="2"/>
  <c r="S3731" i="2"/>
  <c r="V3731" i="2" s="1"/>
  <c r="U3732" i="2"/>
  <c r="S3732" i="2"/>
  <c r="V3732" i="2" s="1"/>
  <c r="U3733" i="2"/>
  <c r="S3733" i="2"/>
  <c r="V3733" i="2" s="1"/>
  <c r="U3734" i="2"/>
  <c r="S3734" i="2"/>
  <c r="V3734" i="2" s="1"/>
  <c r="U3735" i="2"/>
  <c r="S3735" i="2"/>
  <c r="V3735" i="2" s="1"/>
  <c r="U3736" i="2"/>
  <c r="S3736" i="2"/>
  <c r="V3736" i="2" s="1"/>
  <c r="U3737" i="2"/>
  <c r="S3737" i="2"/>
  <c r="V3737" i="2" s="1"/>
  <c r="U3738" i="2"/>
  <c r="S3738" i="2"/>
  <c r="V3738" i="2" s="1"/>
  <c r="U3739" i="2"/>
  <c r="S3739" i="2"/>
  <c r="V3739" i="2" s="1"/>
  <c r="U3740" i="2"/>
  <c r="S3740" i="2"/>
  <c r="V3740" i="2" s="1"/>
  <c r="U3741" i="2"/>
  <c r="S3741" i="2"/>
  <c r="V3741" i="2" s="1"/>
  <c r="U3742" i="2"/>
  <c r="S3742" i="2"/>
  <c r="V3742" i="2" s="1"/>
  <c r="U3743" i="2"/>
  <c r="S3743" i="2"/>
  <c r="V3743" i="2" s="1"/>
  <c r="U3744" i="2"/>
  <c r="S3744" i="2"/>
  <c r="V3744" i="2" s="1"/>
  <c r="U3745" i="2"/>
  <c r="S3745" i="2"/>
  <c r="V3745" i="2" s="1"/>
  <c r="U3746" i="2"/>
  <c r="S3746" i="2"/>
  <c r="V3746" i="2" s="1"/>
  <c r="U3747" i="2"/>
  <c r="S3747" i="2"/>
  <c r="V3747" i="2" s="1"/>
  <c r="U3748" i="2"/>
  <c r="S3748" i="2"/>
  <c r="V3748" i="2" s="1"/>
  <c r="U3749" i="2"/>
  <c r="S3749" i="2"/>
  <c r="V3749" i="2" s="1"/>
  <c r="U3750" i="2"/>
  <c r="S3750" i="2"/>
  <c r="V3750" i="2" s="1"/>
  <c r="U3751" i="2"/>
  <c r="S3751" i="2"/>
  <c r="V3751" i="2" s="1"/>
  <c r="U3752" i="2"/>
  <c r="S3752" i="2"/>
  <c r="V3752" i="2" s="1"/>
  <c r="U3753" i="2"/>
  <c r="S3753" i="2"/>
  <c r="V3753" i="2" s="1"/>
  <c r="U3754" i="2"/>
  <c r="S3754" i="2"/>
  <c r="V3754" i="2" s="1"/>
  <c r="U3755" i="2"/>
  <c r="S3755" i="2"/>
  <c r="V3755" i="2" s="1"/>
  <c r="U3756" i="2"/>
  <c r="S3756" i="2"/>
  <c r="V3756" i="2" s="1"/>
  <c r="U3757" i="2"/>
  <c r="S3757" i="2"/>
  <c r="V3757" i="2" s="1"/>
  <c r="U3758" i="2"/>
  <c r="S3758" i="2"/>
  <c r="V3758" i="2" s="1"/>
  <c r="U3759" i="2"/>
  <c r="S3759" i="2"/>
  <c r="V3759" i="2" s="1"/>
  <c r="U3760" i="2"/>
  <c r="S3760" i="2"/>
  <c r="V3760" i="2" s="1"/>
  <c r="U3761" i="2"/>
  <c r="S3761" i="2"/>
  <c r="V3761" i="2" s="1"/>
  <c r="U3762" i="2"/>
  <c r="S3762" i="2"/>
  <c r="V3762" i="2" s="1"/>
  <c r="U3763" i="2"/>
  <c r="S3763" i="2"/>
  <c r="V3763" i="2" s="1"/>
  <c r="U3764" i="2"/>
  <c r="S3764" i="2"/>
  <c r="V3764" i="2" s="1"/>
  <c r="U3765" i="2"/>
  <c r="S3765" i="2"/>
  <c r="V3765" i="2" s="1"/>
  <c r="U3766" i="2"/>
  <c r="S3766" i="2"/>
  <c r="V3766" i="2" s="1"/>
  <c r="U3767" i="2"/>
  <c r="S3767" i="2"/>
  <c r="V3767" i="2" s="1"/>
  <c r="U3768" i="2"/>
  <c r="S3768" i="2"/>
  <c r="V3768" i="2" s="1"/>
  <c r="U3769" i="2"/>
  <c r="S3769" i="2"/>
  <c r="V3769" i="2" s="1"/>
  <c r="U3770" i="2"/>
  <c r="S3770" i="2"/>
  <c r="V3770" i="2" s="1"/>
  <c r="U3771" i="2"/>
  <c r="S3771" i="2"/>
  <c r="V3771" i="2" s="1"/>
  <c r="U3772" i="2"/>
  <c r="S3772" i="2"/>
  <c r="V3772" i="2" s="1"/>
  <c r="U3773" i="2"/>
  <c r="S3773" i="2"/>
  <c r="V3773" i="2" s="1"/>
  <c r="U3774" i="2"/>
  <c r="S3774" i="2"/>
  <c r="V3774" i="2" s="1"/>
  <c r="U3775" i="2"/>
  <c r="S3775" i="2"/>
  <c r="V3775" i="2" s="1"/>
  <c r="U3776" i="2"/>
  <c r="S3776" i="2"/>
  <c r="V3776" i="2" s="1"/>
  <c r="U3777" i="2"/>
  <c r="S3777" i="2"/>
  <c r="V3777" i="2" s="1"/>
  <c r="U3778" i="2"/>
  <c r="S3778" i="2"/>
  <c r="V3778" i="2" s="1"/>
  <c r="U3779" i="2"/>
  <c r="S3779" i="2"/>
  <c r="V3779" i="2" s="1"/>
  <c r="U3780" i="2"/>
  <c r="S3780" i="2"/>
  <c r="V3780" i="2" s="1"/>
  <c r="U3781" i="2"/>
  <c r="S3781" i="2"/>
  <c r="V3781" i="2" s="1"/>
  <c r="U3782" i="2"/>
  <c r="S3782" i="2"/>
  <c r="V3782" i="2" s="1"/>
  <c r="U3783" i="2"/>
  <c r="S3783" i="2"/>
  <c r="V3783" i="2" s="1"/>
  <c r="U3784" i="2"/>
  <c r="S3784" i="2"/>
  <c r="V3784" i="2" s="1"/>
  <c r="U3785" i="2"/>
  <c r="S3785" i="2"/>
  <c r="V3785" i="2" s="1"/>
  <c r="U3786" i="2"/>
  <c r="S3786" i="2"/>
  <c r="V3786" i="2" s="1"/>
  <c r="U3787" i="2"/>
  <c r="S3787" i="2"/>
  <c r="V3787" i="2" s="1"/>
  <c r="U3788" i="2"/>
  <c r="S3788" i="2"/>
  <c r="V3788" i="2" s="1"/>
  <c r="U3789" i="2"/>
  <c r="S3789" i="2"/>
  <c r="V3789" i="2" s="1"/>
  <c r="U3790" i="2"/>
  <c r="S3790" i="2"/>
  <c r="V3790" i="2" s="1"/>
  <c r="U3791" i="2"/>
  <c r="S3791" i="2"/>
  <c r="V3791" i="2" s="1"/>
  <c r="U3584" i="2"/>
  <c r="V3584" i="2"/>
  <c r="U3585" i="2"/>
  <c r="V3585" i="2"/>
  <c r="U3586" i="2"/>
  <c r="V3586" i="2"/>
  <c r="U3587" i="2"/>
  <c r="V3587" i="2"/>
  <c r="U3588" i="2"/>
  <c r="V3588" i="2"/>
  <c r="U3589" i="2"/>
  <c r="V3589" i="2"/>
  <c r="U3590" i="2"/>
  <c r="V3590" i="2"/>
  <c r="U3591" i="2"/>
  <c r="V3591" i="2"/>
  <c r="U3592" i="2"/>
  <c r="V3592" i="2"/>
  <c r="U3593" i="2"/>
  <c r="V3593" i="2"/>
  <c r="U3594" i="2"/>
  <c r="V3594" i="2"/>
  <c r="U3595" i="2"/>
  <c r="V3595" i="2"/>
  <c r="U3596" i="2"/>
  <c r="V3596" i="2"/>
  <c r="U3597" i="2"/>
  <c r="V3597" i="2"/>
  <c r="U3598" i="2"/>
  <c r="V3598" i="2"/>
  <c r="U3599" i="2"/>
  <c r="V3599" i="2"/>
  <c r="U3600" i="2"/>
  <c r="V3600" i="2"/>
  <c r="U3601" i="2"/>
  <c r="V3601" i="2"/>
  <c r="U3602" i="2"/>
  <c r="V3602" i="2"/>
  <c r="U3603" i="2"/>
  <c r="V3603" i="2"/>
  <c r="U3604" i="2"/>
  <c r="V3604" i="2"/>
  <c r="U3605" i="2"/>
  <c r="V3605" i="2"/>
  <c r="U3606" i="2"/>
  <c r="V3606" i="2"/>
  <c r="U3607" i="2"/>
  <c r="V3607" i="2"/>
  <c r="U3384" i="2"/>
  <c r="S3384" i="2"/>
  <c r="V3384" i="2" s="1"/>
  <c r="U3385" i="2"/>
  <c r="S3385" i="2"/>
  <c r="V3385" i="2" s="1"/>
  <c r="U3386" i="2"/>
  <c r="S3386" i="2"/>
  <c r="V3386" i="2" s="1"/>
  <c r="U3387" i="2"/>
  <c r="S3387" i="2"/>
  <c r="V3387" i="2" s="1"/>
  <c r="U3388" i="2"/>
  <c r="S3388" i="2"/>
  <c r="V3388" i="2" s="1"/>
  <c r="U3424" i="2"/>
  <c r="S3424" i="2"/>
  <c r="V3424" i="2" s="1"/>
  <c r="U3425" i="2"/>
  <c r="S3425" i="2"/>
  <c r="V3425" i="2" s="1"/>
  <c r="U3426" i="2"/>
  <c r="S3426" i="2"/>
  <c r="V3426" i="2" s="1"/>
  <c r="U3427" i="2"/>
  <c r="S3427" i="2"/>
  <c r="V3427" i="2" s="1"/>
  <c r="U3428" i="2"/>
  <c r="S3428" i="2"/>
  <c r="V3428" i="2" s="1"/>
  <c r="U3389" i="2"/>
  <c r="S3389" i="2"/>
  <c r="V3389" i="2" s="1"/>
  <c r="U3390" i="2"/>
  <c r="S3390" i="2"/>
  <c r="V3390" i="2" s="1"/>
  <c r="U3391" i="2"/>
  <c r="S3391" i="2"/>
  <c r="V3391" i="2" s="1"/>
  <c r="U3392" i="2"/>
  <c r="S3392" i="2"/>
  <c r="V3392" i="2" s="1"/>
  <c r="U3393" i="2"/>
  <c r="S3393" i="2"/>
  <c r="V3393" i="2" s="1"/>
  <c r="U3429" i="2"/>
  <c r="S3429" i="2"/>
  <c r="V3429" i="2" s="1"/>
  <c r="U3430" i="2"/>
  <c r="S3430" i="2"/>
  <c r="V3430" i="2" s="1"/>
  <c r="U3431" i="2"/>
  <c r="S3431" i="2"/>
  <c r="V3431" i="2" s="1"/>
  <c r="U3432" i="2"/>
  <c r="S3432" i="2"/>
  <c r="V3432" i="2" s="1"/>
  <c r="U3433" i="2"/>
  <c r="S3433" i="2"/>
  <c r="V3433" i="2" s="1"/>
  <c r="U3394" i="2"/>
  <c r="S3394" i="2"/>
  <c r="V3394" i="2" s="1"/>
  <c r="U3395" i="2"/>
  <c r="S3395" i="2"/>
  <c r="V3395" i="2" s="1"/>
  <c r="U3396" i="2"/>
  <c r="S3396" i="2"/>
  <c r="V3396" i="2" s="1"/>
  <c r="U3397" i="2"/>
  <c r="S3397" i="2"/>
  <c r="V3397" i="2" s="1"/>
  <c r="U3398" i="2"/>
  <c r="S3398" i="2"/>
  <c r="V3398" i="2" s="1"/>
  <c r="U3434" i="2"/>
  <c r="S3434" i="2"/>
  <c r="V3434" i="2" s="1"/>
  <c r="U3435" i="2"/>
  <c r="S3435" i="2"/>
  <c r="V3435" i="2" s="1"/>
  <c r="U3436" i="2"/>
  <c r="S3436" i="2"/>
  <c r="V3436" i="2" s="1"/>
  <c r="U3437" i="2"/>
  <c r="S3437" i="2"/>
  <c r="V3437" i="2" s="1"/>
  <c r="U3438" i="2"/>
  <c r="S3438" i="2"/>
  <c r="V3438" i="2" s="1"/>
  <c r="U3399" i="2"/>
  <c r="S3399" i="2"/>
  <c r="V3399" i="2" s="1"/>
  <c r="U3400" i="2"/>
  <c r="S3400" i="2"/>
  <c r="V3400" i="2" s="1"/>
  <c r="U3401" i="2"/>
  <c r="S3401" i="2"/>
  <c r="V3401" i="2" s="1"/>
  <c r="U3402" i="2"/>
  <c r="S3402" i="2"/>
  <c r="V3402" i="2" s="1"/>
  <c r="U3403" i="2"/>
  <c r="S3403" i="2"/>
  <c r="V3403" i="2" s="1"/>
  <c r="U3439" i="2"/>
  <c r="S3439" i="2"/>
  <c r="V3439" i="2" s="1"/>
  <c r="U3440" i="2"/>
  <c r="S3440" i="2"/>
  <c r="V3440" i="2" s="1"/>
  <c r="U3441" i="2"/>
  <c r="S3441" i="2"/>
  <c r="V3441" i="2" s="1"/>
  <c r="U3442" i="2"/>
  <c r="S3442" i="2"/>
  <c r="V3442" i="2" s="1"/>
  <c r="U3443" i="2"/>
  <c r="S3443" i="2"/>
  <c r="V3443" i="2" s="1"/>
  <c r="U3404" i="2"/>
  <c r="S3404" i="2"/>
  <c r="V3404" i="2" s="1"/>
  <c r="U3405" i="2"/>
  <c r="S3405" i="2"/>
  <c r="V3405" i="2" s="1"/>
  <c r="U3406" i="2"/>
  <c r="S3406" i="2"/>
  <c r="V3406" i="2" s="1"/>
  <c r="U3407" i="2"/>
  <c r="S3407" i="2"/>
  <c r="V3407" i="2" s="1"/>
  <c r="U3408" i="2"/>
  <c r="S3408" i="2"/>
  <c r="V3408" i="2" s="1"/>
  <c r="U3444" i="2"/>
  <c r="S3444" i="2"/>
  <c r="V3444" i="2" s="1"/>
  <c r="U3445" i="2"/>
  <c r="S3445" i="2"/>
  <c r="V3445" i="2" s="1"/>
  <c r="U3446" i="2"/>
  <c r="S3446" i="2"/>
  <c r="V3446" i="2" s="1"/>
  <c r="U3447" i="2"/>
  <c r="S3447" i="2"/>
  <c r="V3447" i="2" s="1"/>
  <c r="U3448" i="2"/>
  <c r="S3448" i="2"/>
  <c r="V3448" i="2" s="1"/>
  <c r="U3409" i="2"/>
  <c r="S3409" i="2"/>
  <c r="V3409" i="2" s="1"/>
  <c r="U3410" i="2"/>
  <c r="S3410" i="2"/>
  <c r="V3410" i="2" s="1"/>
  <c r="U3411" i="2"/>
  <c r="S3411" i="2"/>
  <c r="V3411" i="2" s="1"/>
  <c r="U3412" i="2"/>
  <c r="S3412" i="2"/>
  <c r="V3412" i="2" s="1"/>
  <c r="U3413" i="2"/>
  <c r="S3413" i="2"/>
  <c r="V3413" i="2" s="1"/>
  <c r="U3449" i="2"/>
  <c r="S3449" i="2"/>
  <c r="V3449" i="2" s="1"/>
  <c r="U3450" i="2"/>
  <c r="S3450" i="2"/>
  <c r="V3450" i="2" s="1"/>
  <c r="U3451" i="2"/>
  <c r="S3451" i="2"/>
  <c r="V3451" i="2" s="1"/>
  <c r="U3452" i="2"/>
  <c r="S3452" i="2"/>
  <c r="V3452" i="2" s="1"/>
  <c r="U3453" i="2"/>
  <c r="S3453" i="2"/>
  <c r="V3453" i="2" s="1"/>
  <c r="U3414" i="2"/>
  <c r="S3414" i="2"/>
  <c r="V3414" i="2" s="1"/>
  <c r="U3415" i="2"/>
  <c r="S3415" i="2"/>
  <c r="V3415" i="2" s="1"/>
  <c r="U3416" i="2"/>
  <c r="S3416" i="2"/>
  <c r="V3416" i="2" s="1"/>
  <c r="U3417" i="2"/>
  <c r="S3417" i="2"/>
  <c r="V3417" i="2" s="1"/>
  <c r="U3418" i="2"/>
  <c r="S3418" i="2"/>
  <c r="V3418" i="2" s="1"/>
  <c r="U3454" i="2"/>
  <c r="S3454" i="2"/>
  <c r="V3454" i="2" s="1"/>
  <c r="U3455" i="2"/>
  <c r="S3455" i="2"/>
  <c r="V3455" i="2" s="1"/>
  <c r="U3456" i="2"/>
  <c r="S3456" i="2"/>
  <c r="V3456" i="2" s="1"/>
  <c r="U3457" i="2"/>
  <c r="S3457" i="2"/>
  <c r="V3457" i="2" s="1"/>
  <c r="U3458" i="2"/>
  <c r="S3458" i="2"/>
  <c r="V3458" i="2" s="1"/>
  <c r="U3419" i="2"/>
  <c r="S3419" i="2"/>
  <c r="V3419" i="2" s="1"/>
  <c r="U3420" i="2"/>
  <c r="S3420" i="2"/>
  <c r="V3420" i="2" s="1"/>
  <c r="U3421" i="2"/>
  <c r="S3421" i="2"/>
  <c r="V3421" i="2" s="1"/>
  <c r="U3422" i="2"/>
  <c r="S3422" i="2"/>
  <c r="V3422" i="2" s="1"/>
  <c r="U3423" i="2"/>
  <c r="S3423" i="2"/>
  <c r="V3423" i="2" s="1"/>
  <c r="U3459" i="2"/>
  <c r="S3459" i="2"/>
  <c r="V3459" i="2" s="1"/>
  <c r="U3460" i="2"/>
  <c r="S3460" i="2"/>
  <c r="V3460" i="2" s="1"/>
  <c r="U3461" i="2"/>
  <c r="S3461" i="2"/>
  <c r="V3461" i="2" s="1"/>
  <c r="O3463" i="2"/>
  <c r="H3463" i="2"/>
  <c r="O3462" i="2"/>
  <c r="H3462" i="2"/>
  <c r="O3461" i="2"/>
  <c r="H3461" i="2"/>
  <c r="O3460" i="2"/>
  <c r="H3460" i="2"/>
  <c r="O3459" i="2"/>
  <c r="H3459" i="2"/>
  <c r="O3423" i="2"/>
  <c r="H3423" i="2"/>
  <c r="O3422" i="2"/>
  <c r="H3422" i="2"/>
  <c r="O3421" i="2"/>
  <c r="H3421" i="2"/>
  <c r="O3420" i="2"/>
  <c r="H3420" i="2"/>
  <c r="O3419" i="2"/>
  <c r="H3419" i="2"/>
  <c r="O3409" i="2"/>
  <c r="O3410" i="2"/>
  <c r="O3411" i="2"/>
  <c r="O3412" i="2"/>
  <c r="O3413" i="2"/>
  <c r="O3449" i="2"/>
  <c r="O3450" i="2"/>
  <c r="O3451" i="2"/>
  <c r="O3452" i="2"/>
  <c r="O3453" i="2"/>
  <c r="O3414" i="2"/>
  <c r="O3415" i="2"/>
  <c r="O3416" i="2"/>
  <c r="O3417" i="2"/>
  <c r="O3418" i="2"/>
  <c r="O3454" i="2"/>
  <c r="O3455" i="2"/>
  <c r="O3456" i="2"/>
  <c r="O3457" i="2"/>
  <c r="O3458" i="2"/>
  <c r="H3458" i="2"/>
  <c r="H3457" i="2"/>
  <c r="H3456" i="2"/>
  <c r="H3455" i="2"/>
  <c r="H3454" i="2"/>
  <c r="H3418" i="2"/>
  <c r="H3417" i="2"/>
  <c r="H3416" i="2"/>
  <c r="H3415" i="2"/>
  <c r="H3414" i="2"/>
  <c r="H3453" i="2"/>
  <c r="H3452" i="2"/>
  <c r="H3451" i="2"/>
  <c r="H3450" i="2"/>
  <c r="H3449" i="2"/>
  <c r="H3413" i="2"/>
  <c r="H3412" i="2"/>
  <c r="H3411" i="2"/>
  <c r="H3410" i="2"/>
  <c r="H3409" i="2"/>
  <c r="O3399" i="2"/>
  <c r="O3400" i="2"/>
  <c r="O3401" i="2"/>
  <c r="O3402" i="2"/>
  <c r="O3403" i="2"/>
  <c r="O3439" i="2"/>
  <c r="O3440" i="2"/>
  <c r="O3441" i="2"/>
  <c r="O3442" i="2"/>
  <c r="O3443" i="2"/>
  <c r="O3404" i="2"/>
  <c r="O3405" i="2"/>
  <c r="O3406" i="2"/>
  <c r="O3407" i="2"/>
  <c r="O3408" i="2"/>
  <c r="O3444" i="2"/>
  <c r="O3445" i="2"/>
  <c r="O3446" i="2"/>
  <c r="O3447" i="2"/>
  <c r="O3448" i="2"/>
  <c r="H3448" i="2"/>
  <c r="H3447" i="2"/>
  <c r="H3446" i="2"/>
  <c r="H3445" i="2"/>
  <c r="H3444" i="2"/>
  <c r="H3408" i="2"/>
  <c r="H3407" i="2"/>
  <c r="H3406" i="2"/>
  <c r="H3405" i="2"/>
  <c r="H3404" i="2"/>
  <c r="H3443" i="2"/>
  <c r="H3442" i="2"/>
  <c r="H3441" i="2"/>
  <c r="H3440" i="2"/>
  <c r="H3439" i="2"/>
  <c r="H3403" i="2"/>
  <c r="H3402" i="2"/>
  <c r="H3401" i="2"/>
  <c r="H3400" i="2"/>
  <c r="H3399" i="2"/>
  <c r="O3389" i="2"/>
  <c r="O3390" i="2"/>
  <c r="O3391" i="2"/>
  <c r="O3392" i="2"/>
  <c r="O3393" i="2"/>
  <c r="O3429" i="2"/>
  <c r="O3430" i="2"/>
  <c r="O3431" i="2"/>
  <c r="O3432" i="2"/>
  <c r="O3433" i="2"/>
  <c r="O3394" i="2"/>
  <c r="O3395" i="2"/>
  <c r="O3396" i="2"/>
  <c r="O3397" i="2"/>
  <c r="O3398" i="2"/>
  <c r="O3434" i="2"/>
  <c r="O3435" i="2"/>
  <c r="O3436" i="2"/>
  <c r="O3437" i="2"/>
  <c r="O3438" i="2"/>
  <c r="H3438" i="2"/>
  <c r="H3437" i="2"/>
  <c r="H3436" i="2"/>
  <c r="H3435" i="2"/>
  <c r="H3434" i="2"/>
  <c r="H3398" i="2"/>
  <c r="H3397" i="2"/>
  <c r="H3396" i="2"/>
  <c r="H3395" i="2"/>
  <c r="H3394" i="2"/>
  <c r="H3433" i="2"/>
  <c r="H3432" i="2"/>
  <c r="H3431" i="2"/>
  <c r="H3430" i="2"/>
  <c r="H3429" i="2"/>
  <c r="H3393" i="2"/>
  <c r="H3392" i="2"/>
  <c r="H3391" i="2"/>
  <c r="H3390" i="2"/>
  <c r="H3389" i="2"/>
  <c r="O3385" i="2"/>
  <c r="O3386" i="2"/>
  <c r="O3387" i="2"/>
  <c r="O3388" i="2"/>
  <c r="O3424" i="2"/>
  <c r="O3425" i="2"/>
  <c r="O3426" i="2"/>
  <c r="O3427" i="2"/>
  <c r="O3428" i="2"/>
  <c r="O3384" i="2"/>
  <c r="H3428" i="2"/>
  <c r="H3427" i="2"/>
  <c r="H3426" i="2"/>
  <c r="H3425" i="2"/>
  <c r="H3424" i="2"/>
  <c r="H3388" i="2"/>
  <c r="H3387" i="2"/>
  <c r="H3386" i="2"/>
  <c r="H3385" i="2"/>
  <c r="H3384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85" i="2"/>
  <c r="H3586" i="2"/>
  <c r="H3587" i="2"/>
  <c r="H3588" i="2"/>
  <c r="H3589" i="2"/>
  <c r="H3590" i="2"/>
  <c r="H3591" i="2"/>
  <c r="H3592" i="2"/>
  <c r="H3593" i="2"/>
  <c r="H3594" i="2"/>
  <c r="H3595" i="2"/>
  <c r="H3584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77" i="2"/>
  <c r="O3776" i="2"/>
  <c r="O3775" i="2"/>
  <c r="O3774" i="2"/>
  <c r="O3773" i="2"/>
  <c r="O3772" i="2"/>
  <c r="O3771" i="2"/>
  <c r="O3749" i="2"/>
  <c r="O3748" i="2"/>
  <c r="O3747" i="2"/>
  <c r="O3746" i="2"/>
  <c r="O3745" i="2"/>
  <c r="O3744" i="2"/>
  <c r="O3743" i="2"/>
  <c r="O3770" i="2"/>
  <c r="O3769" i="2"/>
  <c r="O3768" i="2"/>
  <c r="O3767" i="2"/>
  <c r="O3766" i="2"/>
  <c r="O3765" i="2"/>
  <c r="O3764" i="2"/>
  <c r="O3742" i="2"/>
  <c r="O3741" i="2"/>
  <c r="O3740" i="2"/>
  <c r="O3739" i="2"/>
  <c r="O3738" i="2"/>
  <c r="O3737" i="2"/>
  <c r="O3736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O3729" i="2"/>
  <c r="O3730" i="2"/>
  <c r="O3731" i="2"/>
  <c r="O3732" i="2"/>
  <c r="O3733" i="2"/>
  <c r="O3734" i="2"/>
  <c r="O3735" i="2"/>
  <c r="H3735" i="2"/>
  <c r="H3734" i="2"/>
  <c r="H3733" i="2"/>
  <c r="H3732" i="2"/>
  <c r="H3731" i="2"/>
  <c r="H3730" i="2"/>
  <c r="H3729" i="2"/>
  <c r="O3722" i="2"/>
  <c r="O3723" i="2"/>
  <c r="O3724" i="2"/>
  <c r="O3725" i="2"/>
  <c r="O3726" i="2"/>
  <c r="O3727" i="2"/>
  <c r="O3728" i="2"/>
  <c r="H3728" i="2"/>
  <c r="H3727" i="2"/>
  <c r="H3726" i="2"/>
  <c r="H3725" i="2"/>
  <c r="H3724" i="2"/>
  <c r="H3723" i="2"/>
  <c r="H3722" i="2"/>
  <c r="O3715" i="2"/>
  <c r="O3716" i="2"/>
  <c r="O3717" i="2"/>
  <c r="O3718" i="2"/>
  <c r="O3719" i="2"/>
  <c r="O3720" i="2"/>
  <c r="O3721" i="2"/>
  <c r="O3714" i="2"/>
  <c r="H3721" i="2"/>
  <c r="H3720" i="2"/>
  <c r="H3719" i="2"/>
  <c r="H3718" i="2"/>
  <c r="H3717" i="2"/>
  <c r="H3716" i="2"/>
  <c r="H3715" i="2"/>
  <c r="H3709" i="2"/>
  <c r="H3710" i="2"/>
  <c r="H3711" i="2"/>
  <c r="H3712" i="2"/>
  <c r="H3713" i="2"/>
  <c r="H3714" i="2"/>
  <c r="H3708" i="2"/>
  <c r="O3708" i="2"/>
  <c r="O3709" i="2"/>
  <c r="O3710" i="2"/>
  <c r="O3711" i="2"/>
  <c r="O3712" i="2"/>
  <c r="O3713" i="2"/>
  <c r="O3688" i="2"/>
  <c r="O3614" i="2"/>
  <c r="O3639" i="2"/>
  <c r="O3664" i="2"/>
  <c r="O3689" i="2"/>
  <c r="O3615" i="2"/>
  <c r="O3640" i="2"/>
  <c r="O3665" i="2"/>
  <c r="O3690" i="2"/>
  <c r="O3616" i="2"/>
  <c r="O3641" i="2"/>
  <c r="O3666" i="2"/>
  <c r="O3691" i="2"/>
  <c r="O3617" i="2"/>
  <c r="O3642" i="2"/>
  <c r="O3667" i="2"/>
  <c r="O3692" i="2"/>
  <c r="O3618" i="2"/>
  <c r="O3643" i="2"/>
  <c r="O3668" i="2"/>
  <c r="O3693" i="2"/>
  <c r="O3619" i="2"/>
  <c r="O3644" i="2"/>
  <c r="O3669" i="2"/>
  <c r="O3694" i="2"/>
  <c r="O3620" i="2"/>
  <c r="O3645" i="2"/>
  <c r="O3670" i="2"/>
  <c r="O3695" i="2"/>
  <c r="O3621" i="2"/>
  <c r="O3646" i="2"/>
  <c r="O3671" i="2"/>
  <c r="O3696" i="2"/>
  <c r="O3622" i="2"/>
  <c r="O3647" i="2"/>
  <c r="O3672" i="2"/>
  <c r="O3697" i="2"/>
  <c r="O3623" i="2"/>
  <c r="O3648" i="2"/>
  <c r="O3673" i="2"/>
  <c r="O3698" i="2"/>
  <c r="O3624" i="2"/>
  <c r="O3649" i="2"/>
  <c r="O3674" i="2"/>
  <c r="O3699" i="2"/>
  <c r="O3625" i="2"/>
  <c r="O3650" i="2"/>
  <c r="O3675" i="2"/>
  <c r="O3700" i="2"/>
  <c r="O3626" i="2"/>
  <c r="O3651" i="2"/>
  <c r="O3676" i="2"/>
  <c r="O3701" i="2"/>
  <c r="O3627" i="2"/>
  <c r="O3652" i="2"/>
  <c r="O3677" i="2"/>
  <c r="O3702" i="2"/>
  <c r="O3628" i="2"/>
  <c r="O3653" i="2"/>
  <c r="O3678" i="2"/>
  <c r="O3703" i="2"/>
  <c r="O3629" i="2"/>
  <c r="O3654" i="2"/>
  <c r="O3679" i="2"/>
  <c r="O3704" i="2"/>
  <c r="O3630" i="2"/>
  <c r="O3655" i="2"/>
  <c r="O3680" i="2"/>
  <c r="O3705" i="2"/>
  <c r="O3631" i="2"/>
  <c r="O3656" i="2"/>
  <c r="O3681" i="2"/>
  <c r="O3706" i="2"/>
  <c r="O3632" i="2"/>
  <c r="O3657" i="2"/>
  <c r="O3682" i="2"/>
  <c r="O3707" i="2"/>
  <c r="O3663" i="2"/>
  <c r="O3609" i="2"/>
  <c r="O3634" i="2"/>
  <c r="O3659" i="2"/>
  <c r="O3684" i="2"/>
  <c r="O3610" i="2"/>
  <c r="O3635" i="2"/>
  <c r="O3660" i="2"/>
  <c r="O3685" i="2"/>
  <c r="O3611" i="2"/>
  <c r="O3636" i="2"/>
  <c r="O3661" i="2"/>
  <c r="O3686" i="2"/>
  <c r="O3612" i="2"/>
  <c r="O3637" i="2"/>
  <c r="O3662" i="2"/>
  <c r="O3687" i="2"/>
  <c r="O3613" i="2"/>
  <c r="O3638" i="2"/>
  <c r="O3633" i="2"/>
  <c r="O3658" i="2"/>
  <c r="O3683" i="2"/>
  <c r="O3608" i="2"/>
  <c r="H3707" i="2"/>
  <c r="H3682" i="2"/>
  <c r="H3657" i="2"/>
  <c r="H3632" i="2"/>
  <c r="H3706" i="2"/>
  <c r="H3681" i="2"/>
  <c r="H3656" i="2"/>
  <c r="H3631" i="2"/>
  <c r="H3705" i="2"/>
  <c r="H3680" i="2"/>
  <c r="H3655" i="2"/>
  <c r="H3630" i="2"/>
  <c r="H3704" i="2"/>
  <c r="H3679" i="2"/>
  <c r="H3654" i="2"/>
  <c r="H3629" i="2"/>
  <c r="H3703" i="2"/>
  <c r="H3678" i="2"/>
  <c r="H3653" i="2"/>
  <c r="H3628" i="2"/>
  <c r="H3702" i="2"/>
  <c r="H3677" i="2"/>
  <c r="H3652" i="2"/>
  <c r="H3627" i="2"/>
  <c r="H3701" i="2"/>
  <c r="H3676" i="2"/>
  <c r="H3651" i="2"/>
  <c r="H3626" i="2"/>
  <c r="H3700" i="2"/>
  <c r="H3675" i="2"/>
  <c r="H3650" i="2"/>
  <c r="H3625" i="2"/>
  <c r="H3699" i="2"/>
  <c r="H3674" i="2"/>
  <c r="H3649" i="2"/>
  <c r="H3624" i="2"/>
  <c r="H3698" i="2"/>
  <c r="H3673" i="2"/>
  <c r="H3648" i="2"/>
  <c r="H3623" i="2"/>
  <c r="H3697" i="2"/>
  <c r="H3672" i="2"/>
  <c r="H3647" i="2"/>
  <c r="H3622" i="2"/>
  <c r="H3696" i="2"/>
  <c r="H3671" i="2"/>
  <c r="H3646" i="2"/>
  <c r="H3621" i="2"/>
  <c r="H3695" i="2"/>
  <c r="H3670" i="2"/>
  <c r="H3645" i="2"/>
  <c r="H3620" i="2"/>
  <c r="H3694" i="2"/>
  <c r="H3669" i="2"/>
  <c r="H3644" i="2"/>
  <c r="H3619" i="2"/>
  <c r="H3693" i="2"/>
  <c r="H3668" i="2"/>
  <c r="H3643" i="2"/>
  <c r="H3618" i="2"/>
  <c r="H3692" i="2"/>
  <c r="H3667" i="2"/>
  <c r="H3642" i="2"/>
  <c r="H3617" i="2"/>
  <c r="H3691" i="2"/>
  <c r="H3666" i="2"/>
  <c r="H3641" i="2"/>
  <c r="H3616" i="2"/>
  <c r="H3690" i="2"/>
  <c r="H3665" i="2"/>
  <c r="H3640" i="2"/>
  <c r="H3615" i="2"/>
  <c r="H3689" i="2"/>
  <c r="H3664" i="2"/>
  <c r="H3639" i="2"/>
  <c r="H3614" i="2"/>
  <c r="H3688" i="2"/>
  <c r="H3663" i="2"/>
  <c r="H3638" i="2"/>
  <c r="H3613" i="2"/>
  <c r="H3637" i="2"/>
  <c r="H3662" i="2"/>
  <c r="H3687" i="2"/>
  <c r="H3686" i="2"/>
  <c r="H3661" i="2"/>
  <c r="H3636" i="2"/>
  <c r="H3685" i="2"/>
  <c r="H3660" i="2"/>
  <c r="H3635" i="2"/>
  <c r="H3634" i="2"/>
  <c r="H3659" i="2"/>
  <c r="H3684" i="2"/>
  <c r="H3609" i="2"/>
  <c r="H3683" i="2"/>
  <c r="H3658" i="2"/>
  <c r="H3633" i="2"/>
  <c r="H3610" i="2"/>
  <c r="H3611" i="2"/>
  <c r="H3612" i="2"/>
  <c r="H3608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5" i="2"/>
  <c r="H3466" i="2"/>
  <c r="H3467" i="2"/>
  <c r="H3468" i="2"/>
  <c r="H3464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795" i="2"/>
  <c r="O2796" i="2"/>
  <c r="O2797" i="2"/>
  <c r="O2798" i="2"/>
  <c r="O2799" i="2"/>
  <c r="O2800" i="2"/>
  <c r="O2794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795" i="2"/>
  <c r="H2796" i="2"/>
  <c r="H2797" i="2"/>
  <c r="H2798" i="2"/>
  <c r="H2799" i="2"/>
  <c r="H2800" i="2"/>
  <c r="H2794" i="2"/>
  <c r="R121" i="1"/>
  <c r="R120" i="1"/>
  <c r="R119" i="1"/>
  <c r="N2533" i="2"/>
  <c r="R2483" i="2"/>
  <c r="R2477" i="2"/>
  <c r="R2460" i="2"/>
  <c r="R2461" i="2"/>
  <c r="R2462" i="2"/>
  <c r="R2469" i="2"/>
  <c r="R2470" i="2"/>
  <c r="R2471" i="2"/>
  <c r="R2478" i="2"/>
  <c r="R2484" i="2"/>
  <c r="R2533" i="2"/>
  <c r="R2534" i="2"/>
  <c r="R2536" i="2"/>
  <c r="R2538" i="2"/>
  <c r="R2539" i="2"/>
  <c r="R2540" i="2"/>
  <c r="R2541" i="2"/>
  <c r="R2542" i="2"/>
  <c r="R2505" i="2"/>
  <c r="R2506" i="2"/>
  <c r="R2508" i="2"/>
  <c r="R2510" i="2"/>
  <c r="R2456" i="2"/>
  <c r="N2457" i="2"/>
  <c r="N2458" i="2"/>
  <c r="N2459" i="2"/>
  <c r="N2460" i="2"/>
  <c r="N2461" i="2"/>
  <c r="N2462" i="2"/>
  <c r="N2465" i="2"/>
  <c r="N2468" i="2"/>
  <c r="N2469" i="2"/>
  <c r="N2471" i="2"/>
  <c r="N2483" i="2"/>
  <c r="N2485" i="2"/>
  <c r="N2536" i="2"/>
  <c r="N2539" i="2"/>
  <c r="N2506" i="2"/>
  <c r="N2509" i="2"/>
  <c r="N2510" i="2"/>
  <c r="N2517" i="2"/>
  <c r="N2518" i="2"/>
  <c r="N2520" i="2"/>
  <c r="N2456" i="2"/>
  <c r="R2544" i="2"/>
  <c r="R2546" i="2"/>
  <c r="R2547" i="2"/>
  <c r="R2549" i="2"/>
  <c r="R2552" i="2"/>
  <c r="R2556" i="2"/>
  <c r="R2558" i="2"/>
  <c r="R2561" i="2"/>
  <c r="R2524" i="2"/>
  <c r="R2527" i="2"/>
  <c r="R2531" i="2"/>
  <c r="R2492" i="2"/>
  <c r="R2494" i="2"/>
  <c r="R2498" i="2"/>
  <c r="R2503" i="2"/>
  <c r="N2544" i="2"/>
  <c r="N2545" i="2"/>
  <c r="N2546" i="2"/>
  <c r="N2547" i="2"/>
  <c r="N2549" i="2"/>
  <c r="N2550" i="2"/>
  <c r="N2551" i="2"/>
  <c r="N2552" i="2"/>
  <c r="N2553" i="2"/>
  <c r="N2555" i="2"/>
  <c r="N2556" i="2"/>
  <c r="N2558" i="2"/>
  <c r="N2559" i="2"/>
  <c r="N2560" i="2"/>
  <c r="N2561" i="2"/>
  <c r="N2566" i="2"/>
  <c r="N2570" i="2"/>
  <c r="N2573" i="2"/>
  <c r="N2523" i="2"/>
  <c r="N2524" i="2"/>
  <c r="N2526" i="2"/>
  <c r="N2527" i="2"/>
  <c r="N2528" i="2"/>
  <c r="N2487" i="2"/>
  <c r="N2488" i="2"/>
  <c r="N2489" i="2"/>
  <c r="N2492" i="2"/>
  <c r="N2494" i="2"/>
  <c r="N2496" i="2"/>
  <c r="N2503" i="2"/>
  <c r="N2543" i="2"/>
  <c r="R2543" i="2"/>
  <c r="O2372" i="2"/>
  <c r="O2373" i="2"/>
  <c r="O2374" i="2"/>
  <c r="O2375" i="2"/>
  <c r="O2376" i="2"/>
  <c r="O2377" i="2"/>
  <c r="O2450" i="2"/>
  <c r="O2451" i="2"/>
  <c r="O2452" i="2"/>
  <c r="O2453" i="2"/>
  <c r="O2454" i="2"/>
  <c r="O2455" i="2"/>
  <c r="O2449" i="2"/>
  <c r="O2448" i="2"/>
  <c r="O2447" i="2"/>
  <c r="O2446" i="2"/>
  <c r="O2445" i="2"/>
  <c r="O2444" i="2"/>
  <c r="O2371" i="2"/>
  <c r="O2370" i="2"/>
  <c r="O2369" i="2"/>
  <c r="O2368" i="2"/>
  <c r="O2367" i="2"/>
  <c r="O2366" i="2"/>
  <c r="O2437" i="2"/>
  <c r="O2360" i="2"/>
  <c r="O2361" i="2"/>
  <c r="O2362" i="2"/>
  <c r="O2363" i="2"/>
  <c r="O2364" i="2"/>
  <c r="O2365" i="2"/>
  <c r="O2438" i="2"/>
  <c r="O2439" i="2"/>
  <c r="O2440" i="2"/>
  <c r="O2441" i="2"/>
  <c r="O2442" i="2"/>
  <c r="O2443" i="2"/>
  <c r="O2354" i="2"/>
  <c r="O2355" i="2"/>
  <c r="O2356" i="2"/>
  <c r="O2357" i="2"/>
  <c r="O2358" i="2"/>
  <c r="O2359" i="2"/>
  <c r="O2432" i="2"/>
  <c r="O2433" i="2"/>
  <c r="O2434" i="2"/>
  <c r="O2435" i="2"/>
  <c r="O2436" i="2"/>
  <c r="O2348" i="2"/>
  <c r="O2349" i="2"/>
  <c r="O2350" i="2"/>
  <c r="O2351" i="2"/>
  <c r="O2352" i="2"/>
  <c r="O2353" i="2"/>
  <c r="O2426" i="2"/>
  <c r="O2427" i="2"/>
  <c r="O2428" i="2"/>
  <c r="O2429" i="2"/>
  <c r="O2430" i="2"/>
  <c r="O2431" i="2"/>
  <c r="O2342" i="2"/>
  <c r="O2343" i="2"/>
  <c r="O2344" i="2"/>
  <c r="O2345" i="2"/>
  <c r="O2346" i="2"/>
  <c r="O2347" i="2"/>
  <c r="O2420" i="2"/>
  <c r="O2421" i="2"/>
  <c r="O2422" i="2"/>
  <c r="O2423" i="2"/>
  <c r="O2424" i="2"/>
  <c r="O2425" i="2"/>
  <c r="O2336" i="2"/>
  <c r="O2337" i="2"/>
  <c r="O2338" i="2"/>
  <c r="O2339" i="2"/>
  <c r="O2340" i="2"/>
  <c r="O2341" i="2"/>
  <c r="O2414" i="2"/>
  <c r="O2415" i="2"/>
  <c r="O2416" i="2"/>
  <c r="O2417" i="2"/>
  <c r="O2418" i="2"/>
  <c r="O2419" i="2"/>
  <c r="O2330" i="2"/>
  <c r="O2331" i="2"/>
  <c r="O2332" i="2"/>
  <c r="O2333" i="2"/>
  <c r="O2334" i="2"/>
  <c r="O2335" i="2"/>
  <c r="O2408" i="2"/>
  <c r="O2409" i="2"/>
  <c r="O2410" i="2"/>
  <c r="O2411" i="2"/>
  <c r="O2412" i="2"/>
  <c r="O2413" i="2"/>
  <c r="O2324" i="2"/>
  <c r="O2325" i="2"/>
  <c r="O2326" i="2"/>
  <c r="O2327" i="2"/>
  <c r="O2328" i="2"/>
  <c r="O2329" i="2"/>
  <c r="O2402" i="2"/>
  <c r="O2403" i="2"/>
  <c r="O2404" i="2"/>
  <c r="O2405" i="2"/>
  <c r="O2406" i="2"/>
  <c r="O2407" i="2"/>
  <c r="O2318" i="2"/>
  <c r="O2319" i="2"/>
  <c r="O2320" i="2"/>
  <c r="O2321" i="2"/>
  <c r="O2322" i="2"/>
  <c r="O2323" i="2"/>
  <c r="O2396" i="2"/>
  <c r="O2397" i="2"/>
  <c r="O2398" i="2"/>
  <c r="O2399" i="2"/>
  <c r="O2400" i="2"/>
  <c r="O2401" i="2"/>
  <c r="O2395" i="2"/>
  <c r="O2312" i="2"/>
  <c r="O2313" i="2"/>
  <c r="O2314" i="2"/>
  <c r="O2315" i="2"/>
  <c r="O2316" i="2"/>
  <c r="O2317" i="2"/>
  <c r="O2390" i="2"/>
  <c r="O2391" i="2"/>
  <c r="O2392" i="2"/>
  <c r="O2393" i="2"/>
  <c r="O2394" i="2"/>
  <c r="O2306" i="2"/>
  <c r="O2307" i="2"/>
  <c r="O2308" i="2"/>
  <c r="O2309" i="2"/>
  <c r="O2310" i="2"/>
  <c r="O2311" i="2"/>
  <c r="O2384" i="2"/>
  <c r="O2385" i="2"/>
  <c r="O2386" i="2"/>
  <c r="O2387" i="2"/>
  <c r="O2388" i="2"/>
  <c r="O2389" i="2"/>
  <c r="O2378" i="2"/>
  <c r="O2379" i="2"/>
  <c r="O2380" i="2"/>
  <c r="O2381" i="2"/>
  <c r="O2382" i="2"/>
  <c r="O2383" i="2"/>
  <c r="O2303" i="2"/>
  <c r="O2305" i="2"/>
  <c r="O2304" i="2"/>
  <c r="O2302" i="2"/>
  <c r="O2301" i="2"/>
  <c r="O2300" i="2"/>
  <c r="O2299" i="2"/>
  <c r="H2299" i="2"/>
  <c r="O2298" i="2"/>
  <c r="H2298" i="2"/>
  <c r="O2296" i="2"/>
  <c r="O2297" i="2"/>
  <c r="O2294" i="2"/>
  <c r="O2295" i="2"/>
  <c r="O2293" i="2"/>
  <c r="O2292" i="2"/>
  <c r="O2288" i="2"/>
  <c r="O2289" i="2"/>
  <c r="O2290" i="2"/>
  <c r="O2291" i="2"/>
  <c r="O2287" i="2"/>
  <c r="O2286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O2285" i="2"/>
  <c r="O2284" i="2"/>
  <c r="H2285" i="2"/>
  <c r="H2284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58" i="2"/>
  <c r="N2261" i="2"/>
  <c r="N2264" i="2"/>
  <c r="N2265" i="2"/>
  <c r="N2267" i="2"/>
  <c r="N2272" i="2"/>
  <c r="N2273" i="2"/>
  <c r="N2279" i="2"/>
  <c r="N2281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58" i="2"/>
  <c r="R2097" i="2"/>
  <c r="R2107" i="2"/>
  <c r="R2113" i="2"/>
  <c r="R2116" i="2"/>
  <c r="R2117" i="2"/>
  <c r="R1690" i="2"/>
  <c r="R1694" i="2"/>
  <c r="R1704" i="2"/>
  <c r="R1710" i="2"/>
  <c r="R1713" i="2"/>
  <c r="R1714" i="2"/>
  <c r="R1938" i="2"/>
  <c r="R1942" i="2"/>
  <c r="R1952" i="2"/>
  <c r="R1958" i="2"/>
  <c r="R1961" i="2"/>
  <c r="R1962" i="2"/>
  <c r="R2093" i="2"/>
  <c r="N1962" i="2"/>
  <c r="N1961" i="2"/>
  <c r="N1958" i="2"/>
  <c r="N1952" i="2"/>
  <c r="N1942" i="2"/>
  <c r="N1938" i="2"/>
  <c r="N1714" i="2"/>
  <c r="N1713" i="2"/>
  <c r="N1710" i="2"/>
  <c r="N1704" i="2"/>
  <c r="N1694" i="2"/>
  <c r="N1690" i="2"/>
  <c r="N2097" i="2"/>
  <c r="N2107" i="2"/>
  <c r="N2113" i="2"/>
  <c r="N2116" i="2"/>
  <c r="N2117" i="2"/>
  <c r="N2093" i="2"/>
  <c r="R1660" i="2"/>
  <c r="R1664" i="2"/>
  <c r="R1670" i="2"/>
  <c r="R1671" i="2"/>
  <c r="R1672" i="2"/>
  <c r="R1680" i="2"/>
  <c r="R1682" i="2"/>
  <c r="R1683" i="2"/>
  <c r="R1908" i="2"/>
  <c r="R1912" i="2"/>
  <c r="R1918" i="2"/>
  <c r="R1919" i="2"/>
  <c r="R1920" i="2"/>
  <c r="R1928" i="2"/>
  <c r="R1930" i="2"/>
  <c r="R1931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49" i="2"/>
  <c r="R2047" i="2"/>
  <c r="R2048" i="2"/>
  <c r="R2041" i="2"/>
  <c r="R2042" i="2"/>
  <c r="R2043" i="2"/>
  <c r="R2044" i="2"/>
  <c r="R2045" i="2"/>
  <c r="R2046" i="2"/>
  <c r="R2036" i="2"/>
  <c r="R2037" i="2"/>
  <c r="R2038" i="2"/>
  <c r="R2039" i="2"/>
  <c r="R2040" i="2"/>
  <c r="R2035" i="2"/>
  <c r="R2034" i="2"/>
  <c r="R2031" i="2"/>
  <c r="R2032" i="2"/>
  <c r="R2033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N1931" i="2"/>
  <c r="N1930" i="2"/>
  <c r="N1928" i="2"/>
  <c r="N1920" i="2"/>
  <c r="N1919" i="2"/>
  <c r="N1918" i="2"/>
  <c r="N1912" i="2"/>
  <c r="N1908" i="2"/>
  <c r="N1683" i="2"/>
  <c r="N1682" i="2"/>
  <c r="N1680" i="2"/>
  <c r="N1672" i="2"/>
  <c r="N1671" i="2"/>
  <c r="N1670" i="2"/>
  <c r="N1664" i="2"/>
  <c r="N1660" i="2"/>
  <c r="N1868" i="2"/>
  <c r="N1866" i="2"/>
  <c r="N1865" i="2"/>
  <c r="N1863" i="2"/>
  <c r="N1860" i="2"/>
  <c r="N1859" i="2"/>
  <c r="N1858" i="2"/>
  <c r="N1857" i="2"/>
  <c r="N1856" i="2"/>
  <c r="N1855" i="2"/>
  <c r="N1849" i="2"/>
  <c r="N1847" i="2"/>
  <c r="N1846" i="2"/>
  <c r="N1845" i="2"/>
  <c r="N1651" i="2"/>
  <c r="N1649" i="2"/>
  <c r="N1648" i="2"/>
  <c r="N1646" i="2"/>
  <c r="N1643" i="2"/>
  <c r="N1642" i="2"/>
  <c r="N1641" i="2"/>
  <c r="N1640" i="2"/>
  <c r="N1639" i="2"/>
  <c r="N1638" i="2"/>
  <c r="N1632" i="2"/>
  <c r="N1630" i="2"/>
  <c r="N1629" i="2"/>
  <c r="N1628" i="2"/>
  <c r="N2031" i="2"/>
  <c r="N2032" i="2"/>
  <c r="N2033" i="2"/>
  <c r="N2035" i="2"/>
  <c r="N2041" i="2"/>
  <c r="N2042" i="2"/>
  <c r="N2043" i="2"/>
  <c r="N2044" i="2"/>
  <c r="N2045" i="2"/>
  <c r="N2046" i="2"/>
  <c r="N2049" i="2"/>
  <c r="N2051" i="2"/>
  <c r="N2052" i="2"/>
  <c r="N2054" i="2"/>
  <c r="N2063" i="2"/>
  <c r="N2067" i="2"/>
  <c r="N2073" i="2"/>
  <c r="N2074" i="2"/>
  <c r="N2075" i="2"/>
  <c r="N2083" i="2"/>
  <c r="N2085" i="2"/>
  <c r="N2086" i="2"/>
  <c r="R2000" i="2"/>
  <c r="R2001" i="2"/>
  <c r="R2007" i="2"/>
  <c r="R2009" i="2"/>
  <c r="R2010" i="2"/>
  <c r="R2011" i="2"/>
  <c r="R2012" i="2"/>
  <c r="R2014" i="2"/>
  <c r="R2015" i="2"/>
  <c r="R2016" i="2"/>
  <c r="R2018" i="2"/>
  <c r="R2019" i="2"/>
  <c r="R2020" i="2"/>
  <c r="R2023" i="2"/>
  <c r="R2024" i="2"/>
  <c r="R2025" i="2"/>
  <c r="R2026" i="2"/>
  <c r="R2030" i="2"/>
  <c r="R1597" i="2"/>
  <c r="R1598" i="2"/>
  <c r="R1604" i="2"/>
  <c r="R1606" i="2"/>
  <c r="R1607" i="2"/>
  <c r="R1608" i="2"/>
  <c r="R1609" i="2"/>
  <c r="R1611" i="2"/>
  <c r="R1612" i="2"/>
  <c r="R1613" i="2"/>
  <c r="R1615" i="2"/>
  <c r="R1616" i="2"/>
  <c r="R1617" i="2"/>
  <c r="R1620" i="2"/>
  <c r="R1621" i="2"/>
  <c r="R1622" i="2"/>
  <c r="R1623" i="2"/>
  <c r="R1627" i="2"/>
  <c r="R1814" i="2"/>
  <c r="R1815" i="2"/>
  <c r="N2000" i="2"/>
  <c r="N2001" i="2"/>
  <c r="N2007" i="2"/>
  <c r="N2009" i="2"/>
  <c r="N2010" i="2"/>
  <c r="N2011" i="2"/>
  <c r="N2012" i="2"/>
  <c r="N2014" i="2"/>
  <c r="N2015" i="2"/>
  <c r="N2016" i="2"/>
  <c r="N2018" i="2"/>
  <c r="N2019" i="2"/>
  <c r="N2020" i="2"/>
  <c r="N2023" i="2"/>
  <c r="N2024" i="2"/>
  <c r="N2025" i="2"/>
  <c r="N2026" i="2"/>
  <c r="N2030" i="2"/>
  <c r="N1597" i="2"/>
  <c r="N1598" i="2"/>
  <c r="N1604" i="2"/>
  <c r="N1606" i="2"/>
  <c r="N1607" i="2"/>
  <c r="N1608" i="2"/>
  <c r="N1609" i="2"/>
  <c r="N1611" i="2"/>
  <c r="N1612" i="2"/>
  <c r="N1613" i="2"/>
  <c r="N1615" i="2"/>
  <c r="N1616" i="2"/>
  <c r="N1617" i="2"/>
  <c r="N1620" i="2"/>
  <c r="N1621" i="2"/>
  <c r="N1622" i="2"/>
  <c r="N1623" i="2"/>
  <c r="N1627" i="2"/>
  <c r="N1814" i="2"/>
  <c r="N1815" i="2"/>
  <c r="N1821" i="2"/>
  <c r="N1823" i="2"/>
  <c r="N1824" i="2"/>
  <c r="N1825" i="2"/>
  <c r="N1826" i="2"/>
  <c r="N1828" i="2"/>
  <c r="N1829" i="2"/>
  <c r="N1830" i="2"/>
  <c r="N1832" i="2"/>
  <c r="N1833" i="2"/>
  <c r="N1834" i="2"/>
  <c r="N1837" i="2"/>
  <c r="N1838" i="2"/>
  <c r="N1839" i="2"/>
  <c r="N1840" i="2"/>
  <c r="N1844" i="2"/>
  <c r="N1813" i="2"/>
  <c r="R1969" i="2"/>
  <c r="R1970" i="2"/>
  <c r="R1976" i="2"/>
  <c r="R1977" i="2"/>
  <c r="R1978" i="2"/>
  <c r="R1979" i="2"/>
  <c r="R1981" i="2"/>
  <c r="R1983" i="2"/>
  <c r="R1984" i="2"/>
  <c r="R1985" i="2"/>
  <c r="R1987" i="2"/>
  <c r="R1989" i="2"/>
  <c r="R1991" i="2"/>
  <c r="R1992" i="2"/>
  <c r="R1993" i="2"/>
  <c r="R1994" i="2"/>
  <c r="R1996" i="2"/>
  <c r="R1997" i="2"/>
  <c r="R1999" i="2"/>
  <c r="R1566" i="2"/>
  <c r="R1567" i="2"/>
  <c r="R1573" i="2"/>
  <c r="R1574" i="2"/>
  <c r="R1575" i="2"/>
  <c r="R1576" i="2"/>
  <c r="R1578" i="2"/>
  <c r="R1580" i="2"/>
  <c r="R1581" i="2"/>
  <c r="R1582" i="2"/>
  <c r="R1584" i="2"/>
  <c r="R1586" i="2"/>
  <c r="R1588" i="2"/>
  <c r="R1589" i="2"/>
  <c r="R1590" i="2"/>
  <c r="R1591" i="2"/>
  <c r="R1593" i="2"/>
  <c r="R1594" i="2"/>
  <c r="R1596" i="2"/>
  <c r="R1783" i="2"/>
  <c r="R1784" i="2"/>
  <c r="R1790" i="2"/>
  <c r="R1791" i="2"/>
  <c r="R1792" i="2"/>
  <c r="R1793" i="2"/>
  <c r="R1795" i="2"/>
  <c r="R1797" i="2"/>
  <c r="R1798" i="2"/>
  <c r="R1799" i="2"/>
  <c r="R1801" i="2"/>
  <c r="R1803" i="2"/>
  <c r="R1805" i="2"/>
  <c r="R1806" i="2"/>
  <c r="R1807" i="2"/>
  <c r="R1808" i="2"/>
  <c r="R1810" i="2"/>
  <c r="R1811" i="2"/>
  <c r="R1813" i="2"/>
  <c r="N1969" i="2"/>
  <c r="N1970" i="2"/>
  <c r="N1976" i="2"/>
  <c r="N1977" i="2"/>
  <c r="N1978" i="2"/>
  <c r="N1979" i="2"/>
  <c r="N1981" i="2"/>
  <c r="N1983" i="2"/>
  <c r="N1984" i="2"/>
  <c r="N1985" i="2"/>
  <c r="N1987" i="2"/>
  <c r="N1989" i="2"/>
  <c r="N1991" i="2"/>
  <c r="N1992" i="2"/>
  <c r="N1993" i="2"/>
  <c r="N1994" i="2"/>
  <c r="N1996" i="2"/>
  <c r="N1997" i="2"/>
  <c r="N1999" i="2"/>
  <c r="N1566" i="2"/>
  <c r="N1567" i="2"/>
  <c r="N1573" i="2"/>
  <c r="N1574" i="2"/>
  <c r="N1575" i="2"/>
  <c r="N1576" i="2"/>
  <c r="N1578" i="2"/>
  <c r="N1580" i="2"/>
  <c r="N1581" i="2"/>
  <c r="N1582" i="2"/>
  <c r="N1584" i="2"/>
  <c r="N1586" i="2"/>
  <c r="N1588" i="2"/>
  <c r="N1589" i="2"/>
  <c r="N1590" i="2"/>
  <c r="N1591" i="2"/>
  <c r="N1593" i="2"/>
  <c r="N1594" i="2"/>
  <c r="N1596" i="2"/>
  <c r="N1783" i="2"/>
  <c r="N1784" i="2"/>
  <c r="N1790" i="2"/>
  <c r="N1791" i="2"/>
  <c r="N1792" i="2"/>
  <c r="N1793" i="2"/>
  <c r="N1795" i="2"/>
  <c r="N1797" i="2"/>
  <c r="N1798" i="2"/>
  <c r="N1799" i="2"/>
  <c r="N1801" i="2"/>
  <c r="N1803" i="2"/>
  <c r="N1805" i="2"/>
  <c r="N1806" i="2"/>
  <c r="N1807" i="2"/>
  <c r="N1808" i="2"/>
  <c r="N1810" i="2"/>
  <c r="N1811" i="2"/>
  <c r="N1782" i="2"/>
  <c r="R1876" i="2"/>
  <c r="R1877" i="2"/>
  <c r="R1879" i="2"/>
  <c r="R1882" i="2"/>
  <c r="R1883" i="2"/>
  <c r="R1884" i="2"/>
  <c r="R1885" i="2"/>
  <c r="R1886" i="2"/>
  <c r="R1890" i="2"/>
  <c r="R1891" i="2"/>
  <c r="R1892" i="2"/>
  <c r="R1894" i="2"/>
  <c r="R1896" i="2"/>
  <c r="R1898" i="2"/>
  <c r="R1899" i="2"/>
  <c r="R1902" i="2"/>
  <c r="R1904" i="2"/>
  <c r="R1906" i="2"/>
  <c r="R2155" i="2"/>
  <c r="R2156" i="2"/>
  <c r="R2158" i="2"/>
  <c r="R2161" i="2"/>
  <c r="R2162" i="2"/>
  <c r="R2163" i="2"/>
  <c r="R2164" i="2"/>
  <c r="R2165" i="2"/>
  <c r="R2169" i="2"/>
  <c r="R2170" i="2"/>
  <c r="R2171" i="2"/>
  <c r="R2173" i="2"/>
  <c r="R2175" i="2"/>
  <c r="R2177" i="2"/>
  <c r="R2178" i="2"/>
  <c r="R2181" i="2"/>
  <c r="R2183" i="2"/>
  <c r="R2185" i="2"/>
  <c r="R1752" i="2"/>
  <c r="R1753" i="2"/>
  <c r="R1755" i="2"/>
  <c r="R1758" i="2"/>
  <c r="R1759" i="2"/>
  <c r="R1760" i="2"/>
  <c r="R1761" i="2"/>
  <c r="R1762" i="2"/>
  <c r="R1766" i="2"/>
  <c r="R1767" i="2"/>
  <c r="R1768" i="2"/>
  <c r="R1770" i="2"/>
  <c r="R1772" i="2"/>
  <c r="R1774" i="2"/>
  <c r="R1775" i="2"/>
  <c r="R1778" i="2"/>
  <c r="R1780" i="2"/>
  <c r="R1782" i="2"/>
  <c r="N1780" i="2"/>
  <c r="N1778" i="2"/>
  <c r="N1775" i="2"/>
  <c r="N1774" i="2"/>
  <c r="N1772" i="2"/>
  <c r="N1770" i="2"/>
  <c r="N1768" i="2"/>
  <c r="N1767" i="2"/>
  <c r="N1766" i="2"/>
  <c r="N1762" i="2"/>
  <c r="N1761" i="2"/>
  <c r="N1760" i="2"/>
  <c r="N1759" i="2"/>
  <c r="N1758" i="2"/>
  <c r="N1755" i="2"/>
  <c r="N1753" i="2"/>
  <c r="N1752" i="2"/>
  <c r="N2185" i="2"/>
  <c r="N2183" i="2"/>
  <c r="N2181" i="2"/>
  <c r="N2178" i="2"/>
  <c r="N2177" i="2"/>
  <c r="N2175" i="2"/>
  <c r="N2173" i="2"/>
  <c r="N2171" i="2"/>
  <c r="N2170" i="2"/>
  <c r="N2169" i="2"/>
  <c r="N2165" i="2"/>
  <c r="N2164" i="2"/>
  <c r="N2163" i="2"/>
  <c r="N2162" i="2"/>
  <c r="N2161" i="2"/>
  <c r="N2158" i="2"/>
  <c r="N2156" i="2"/>
  <c r="N2155" i="2"/>
  <c r="N1876" i="2"/>
  <c r="N1877" i="2"/>
  <c r="N1879" i="2"/>
  <c r="N1882" i="2"/>
  <c r="N1883" i="2"/>
  <c r="N1884" i="2"/>
  <c r="N1885" i="2"/>
  <c r="N1886" i="2"/>
  <c r="N1890" i="2"/>
  <c r="N1891" i="2"/>
  <c r="N1892" i="2"/>
  <c r="N1894" i="2"/>
  <c r="N1896" i="2"/>
  <c r="N1898" i="2"/>
  <c r="N1899" i="2"/>
  <c r="N1902" i="2"/>
  <c r="N1904" i="2"/>
  <c r="N1906" i="2"/>
  <c r="N1751" i="2"/>
  <c r="R2124" i="2"/>
  <c r="R2125" i="2"/>
  <c r="R2126" i="2"/>
  <c r="R2127" i="2"/>
  <c r="R2131" i="2"/>
  <c r="R2132" i="2"/>
  <c r="R2133" i="2"/>
  <c r="R2134" i="2"/>
  <c r="R2136" i="2"/>
  <c r="R2138" i="2"/>
  <c r="R2139" i="2"/>
  <c r="R2141" i="2"/>
  <c r="R2142" i="2"/>
  <c r="R2144" i="2"/>
  <c r="R2147" i="2"/>
  <c r="R2148" i="2"/>
  <c r="R2149" i="2"/>
  <c r="R2151" i="2"/>
  <c r="R2152" i="2"/>
  <c r="R2153" i="2"/>
  <c r="R2154" i="2"/>
  <c r="R1721" i="2"/>
  <c r="R1722" i="2"/>
  <c r="R1723" i="2"/>
  <c r="R1724" i="2"/>
  <c r="R1728" i="2"/>
  <c r="R1729" i="2"/>
  <c r="R1730" i="2"/>
  <c r="R1731" i="2"/>
  <c r="R1733" i="2"/>
  <c r="R1735" i="2"/>
  <c r="R1736" i="2"/>
  <c r="R1738" i="2"/>
  <c r="R1739" i="2"/>
  <c r="R1741" i="2"/>
  <c r="R1744" i="2"/>
  <c r="R1745" i="2"/>
  <c r="R1746" i="2"/>
  <c r="R1748" i="2"/>
  <c r="R1749" i="2"/>
  <c r="R1750" i="2"/>
  <c r="R1751" i="2"/>
  <c r="R1565" i="2"/>
  <c r="N1750" i="2"/>
  <c r="N1749" i="2"/>
  <c r="N1748" i="2"/>
  <c r="N1746" i="2"/>
  <c r="N1745" i="2"/>
  <c r="N1744" i="2"/>
  <c r="N1741" i="2"/>
  <c r="N1740" i="2"/>
  <c r="N1739" i="2"/>
  <c r="N1738" i="2"/>
  <c r="N1736" i="2"/>
  <c r="N1735" i="2"/>
  <c r="N1733" i="2"/>
  <c r="N1731" i="2"/>
  <c r="N1730" i="2"/>
  <c r="N1729" i="2"/>
  <c r="N1728" i="2"/>
  <c r="N1724" i="2"/>
  <c r="N1723" i="2"/>
  <c r="N1722" i="2"/>
  <c r="N1721" i="2"/>
  <c r="N2154" i="2"/>
  <c r="N2153" i="2"/>
  <c r="N2152" i="2"/>
  <c r="N2151" i="2"/>
  <c r="N2149" i="2"/>
  <c r="N2148" i="2"/>
  <c r="N2147" i="2"/>
  <c r="N2144" i="2"/>
  <c r="N2143" i="2"/>
  <c r="N2142" i="2"/>
  <c r="N2141" i="2"/>
  <c r="N2139" i="2"/>
  <c r="N2138" i="2"/>
  <c r="N2136" i="2"/>
  <c r="N2134" i="2"/>
  <c r="N2133" i="2"/>
  <c r="N2132" i="2"/>
  <c r="N2131" i="2"/>
  <c r="N2127" i="2"/>
  <c r="N2126" i="2"/>
  <c r="N2125" i="2"/>
  <c r="N2124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42" i="2"/>
  <c r="R1543" i="2"/>
  <c r="R1544" i="2"/>
  <c r="R1545" i="2"/>
  <c r="R1539" i="2"/>
  <c r="R1540" i="2"/>
  <c r="R1541" i="2"/>
  <c r="R1536" i="2"/>
  <c r="R1537" i="2"/>
  <c r="R1538" i="2"/>
  <c r="R1535" i="2"/>
  <c r="N1536" i="2"/>
  <c r="N1537" i="2"/>
  <c r="N1538" i="2"/>
  <c r="N1542" i="2"/>
  <c r="N1543" i="2"/>
  <c r="N1544" i="2"/>
  <c r="N1545" i="2"/>
  <c r="N1547" i="2"/>
  <c r="N1549" i="2"/>
  <c r="N1550" i="2"/>
  <c r="N1552" i="2"/>
  <c r="N1553" i="2"/>
  <c r="N1554" i="2"/>
  <c r="N1555" i="2"/>
  <c r="N1558" i="2"/>
  <c r="N1559" i="2"/>
  <c r="N1560" i="2"/>
  <c r="N1562" i="2"/>
  <c r="N1563" i="2"/>
  <c r="N1564" i="2"/>
  <c r="N1565" i="2"/>
  <c r="N1535" i="2"/>
  <c r="N1527" i="2"/>
  <c r="O1527" i="2" s="1"/>
  <c r="N1528" i="2"/>
  <c r="O1528" i="2" s="1"/>
  <c r="N1529" i="2"/>
  <c r="O1529" i="2" s="1"/>
  <c r="N1530" i="2"/>
  <c r="O1530" i="2" s="1"/>
  <c r="N1531" i="2"/>
  <c r="O1531" i="2" s="1"/>
  <c r="N1532" i="2"/>
  <c r="O1532" i="2" s="1"/>
  <c r="N1533" i="2"/>
  <c r="O1533" i="2" s="1"/>
  <c r="N1534" i="2"/>
  <c r="O1534" i="2" s="1"/>
  <c r="N1519" i="2"/>
  <c r="O1519" i="2" s="1"/>
  <c r="N1520" i="2"/>
  <c r="O1520" i="2" s="1"/>
  <c r="N1521" i="2"/>
  <c r="O1521" i="2" s="1"/>
  <c r="N1522" i="2"/>
  <c r="O1522" i="2" s="1"/>
  <c r="N1523" i="2"/>
  <c r="O1523" i="2" s="1"/>
  <c r="N1524" i="2"/>
  <c r="O1524" i="2" s="1"/>
  <c r="N1525" i="2"/>
  <c r="O1525" i="2" s="1"/>
  <c r="N1526" i="2"/>
  <c r="O1526" i="2" s="1"/>
  <c r="N1511" i="2"/>
  <c r="O1511" i="2" s="1"/>
  <c r="N1512" i="2"/>
  <c r="O1512" i="2" s="1"/>
  <c r="N1513" i="2"/>
  <c r="O1513" i="2" s="1"/>
  <c r="N1514" i="2"/>
  <c r="O1514" i="2" s="1"/>
  <c r="N1515" i="2"/>
  <c r="O1515" i="2" s="1"/>
  <c r="N1516" i="2"/>
  <c r="O1516" i="2" s="1"/>
  <c r="N1517" i="2"/>
  <c r="O1517" i="2" s="1"/>
  <c r="N1518" i="2"/>
  <c r="O1518" i="2" s="1"/>
  <c r="N1503" i="2"/>
  <c r="O1503" i="2" s="1"/>
  <c r="N1504" i="2"/>
  <c r="O1504" i="2" s="1"/>
  <c r="N1505" i="2"/>
  <c r="O1505" i="2" s="1"/>
  <c r="N1506" i="2"/>
  <c r="O1506" i="2" s="1"/>
  <c r="N1507" i="2"/>
  <c r="O1507" i="2" s="1"/>
  <c r="N1508" i="2"/>
  <c r="O1508" i="2" s="1"/>
  <c r="N1509" i="2"/>
  <c r="O1509" i="2" s="1"/>
  <c r="N1510" i="2"/>
  <c r="O1510" i="2" s="1"/>
  <c r="N1495" i="2"/>
  <c r="O1495" i="2" s="1"/>
  <c r="N1496" i="2"/>
  <c r="O1496" i="2" s="1"/>
  <c r="N1497" i="2"/>
  <c r="O1497" i="2" s="1"/>
  <c r="N1498" i="2"/>
  <c r="O1498" i="2" s="1"/>
  <c r="N1499" i="2"/>
  <c r="O1499" i="2" s="1"/>
  <c r="N1500" i="2"/>
  <c r="O1500" i="2" s="1"/>
  <c r="N1501" i="2"/>
  <c r="O1501" i="2" s="1"/>
  <c r="N1502" i="2"/>
  <c r="O1502" i="2" s="1"/>
  <c r="N1488" i="2"/>
  <c r="O1488" i="2" s="1"/>
  <c r="N1489" i="2"/>
  <c r="O1489" i="2" s="1"/>
  <c r="N1490" i="2"/>
  <c r="O1490" i="2" s="1"/>
  <c r="N1491" i="2"/>
  <c r="O1491" i="2" s="1"/>
  <c r="N1492" i="2"/>
  <c r="O1492" i="2" s="1"/>
  <c r="N1493" i="2"/>
  <c r="O1493" i="2" s="1"/>
  <c r="N1494" i="2"/>
  <c r="O1494" i="2" s="1"/>
  <c r="N1487" i="2"/>
  <c r="O1487" i="2" s="1"/>
  <c r="O1384" i="2"/>
  <c r="O1385" i="2"/>
  <c r="O1386" i="2"/>
  <c r="O1387" i="2"/>
  <c r="O1388" i="2"/>
  <c r="O1389" i="2"/>
  <c r="O1390" i="2"/>
  <c r="O1391" i="2"/>
  <c r="O1434" i="2"/>
  <c r="O1435" i="2"/>
  <c r="O1436" i="2"/>
  <c r="O1437" i="2"/>
  <c r="O1438" i="2"/>
  <c r="O1439" i="2"/>
  <c r="O1440" i="2"/>
  <c r="O1441" i="2"/>
  <c r="O1479" i="2"/>
  <c r="O1480" i="2"/>
  <c r="O1481" i="2"/>
  <c r="O1482" i="2"/>
  <c r="O1483" i="2"/>
  <c r="O1484" i="2"/>
  <c r="O1485" i="2"/>
  <c r="O1486" i="2"/>
  <c r="O1477" i="2"/>
  <c r="O1478" i="2"/>
  <c r="O1376" i="2"/>
  <c r="O1377" i="2"/>
  <c r="O1378" i="2"/>
  <c r="O1379" i="2"/>
  <c r="O1380" i="2"/>
  <c r="O1381" i="2"/>
  <c r="O1382" i="2"/>
  <c r="O1383" i="2"/>
  <c r="O1426" i="2"/>
  <c r="O1427" i="2"/>
  <c r="O1428" i="2"/>
  <c r="O1429" i="2"/>
  <c r="O1430" i="2"/>
  <c r="O1431" i="2"/>
  <c r="O1432" i="2"/>
  <c r="O1433" i="2"/>
  <c r="O1475" i="2"/>
  <c r="O1476" i="2"/>
  <c r="O1472" i="2"/>
  <c r="O1473" i="2"/>
  <c r="O1474" i="2"/>
  <c r="O1368" i="2"/>
  <c r="O1369" i="2"/>
  <c r="O1370" i="2"/>
  <c r="O1371" i="2"/>
  <c r="O1372" i="2"/>
  <c r="O1373" i="2"/>
  <c r="O1374" i="2"/>
  <c r="O1375" i="2"/>
  <c r="O1418" i="2"/>
  <c r="O1419" i="2"/>
  <c r="O1420" i="2"/>
  <c r="O1421" i="2"/>
  <c r="O1422" i="2"/>
  <c r="O1423" i="2"/>
  <c r="O1424" i="2"/>
  <c r="O1425" i="2"/>
  <c r="O1467" i="2"/>
  <c r="O1468" i="2"/>
  <c r="O1469" i="2"/>
  <c r="O1470" i="2"/>
  <c r="O1471" i="2"/>
  <c r="O1465" i="2"/>
  <c r="O1466" i="2"/>
  <c r="O1360" i="2"/>
  <c r="O1361" i="2"/>
  <c r="O1362" i="2"/>
  <c r="O1363" i="2"/>
  <c r="O1364" i="2"/>
  <c r="O1365" i="2"/>
  <c r="O1366" i="2"/>
  <c r="O1367" i="2"/>
  <c r="O1410" i="2"/>
  <c r="O1411" i="2"/>
  <c r="O1412" i="2"/>
  <c r="O1413" i="2"/>
  <c r="O1414" i="2"/>
  <c r="O1415" i="2"/>
  <c r="O1416" i="2"/>
  <c r="O1417" i="2"/>
  <c r="O1459" i="2"/>
  <c r="O1460" i="2"/>
  <c r="O1461" i="2"/>
  <c r="O1462" i="2"/>
  <c r="O1463" i="2"/>
  <c r="O1464" i="2"/>
  <c r="O1352" i="2"/>
  <c r="O1353" i="2"/>
  <c r="O1354" i="2"/>
  <c r="O1355" i="2"/>
  <c r="O1356" i="2"/>
  <c r="O1357" i="2"/>
  <c r="O1358" i="2"/>
  <c r="O1359" i="2"/>
  <c r="O1402" i="2"/>
  <c r="O1403" i="2"/>
  <c r="O1404" i="2"/>
  <c r="O1405" i="2"/>
  <c r="O1406" i="2"/>
  <c r="O1407" i="2"/>
  <c r="O1408" i="2"/>
  <c r="O1409" i="2"/>
  <c r="O1451" i="2"/>
  <c r="O1452" i="2"/>
  <c r="O1453" i="2"/>
  <c r="O1454" i="2"/>
  <c r="O1455" i="2"/>
  <c r="O1456" i="2"/>
  <c r="O1457" i="2"/>
  <c r="O1458" i="2"/>
  <c r="O1450" i="2"/>
  <c r="O1344" i="2"/>
  <c r="O1345" i="2"/>
  <c r="O1346" i="2"/>
  <c r="O1347" i="2"/>
  <c r="O1348" i="2"/>
  <c r="O1349" i="2"/>
  <c r="O1350" i="2"/>
  <c r="O1351" i="2"/>
  <c r="O1395" i="2"/>
  <c r="O1396" i="2"/>
  <c r="O1397" i="2"/>
  <c r="O1398" i="2"/>
  <c r="O1399" i="2"/>
  <c r="O1400" i="2"/>
  <c r="O1401" i="2"/>
  <c r="O1443" i="2"/>
  <c r="O1444" i="2"/>
  <c r="O1445" i="2"/>
  <c r="O1446" i="2"/>
  <c r="O1447" i="2"/>
  <c r="O1448" i="2"/>
  <c r="O1449" i="2"/>
  <c r="O1442" i="2"/>
  <c r="O1394" i="2"/>
  <c r="O1343" i="2"/>
  <c r="O1392" i="2"/>
  <c r="O1393" i="2"/>
  <c r="O1339" i="2"/>
  <c r="O1340" i="2"/>
  <c r="O1341" i="2"/>
  <c r="O1342" i="2"/>
  <c r="G555" i="2"/>
  <c r="G556" i="2" s="1"/>
  <c r="H556" i="2" s="1"/>
  <c r="H2703" i="2"/>
  <c r="H2702" i="2"/>
  <c r="H2701" i="2"/>
  <c r="H2700" i="2"/>
  <c r="H2699" i="2"/>
  <c r="O2699" i="2"/>
  <c r="O2700" i="2"/>
  <c r="O2701" i="2"/>
  <c r="O2702" i="2"/>
  <c r="O2703" i="2"/>
  <c r="O2694" i="2"/>
  <c r="O2695" i="2"/>
  <c r="O2696" i="2"/>
  <c r="O2697" i="2"/>
  <c r="O2698" i="2"/>
  <c r="H2698" i="2"/>
  <c r="H2697" i="2"/>
  <c r="H2696" i="2"/>
  <c r="H2695" i="2"/>
  <c r="H2694" i="2"/>
  <c r="O2689" i="2"/>
  <c r="O2690" i="2"/>
  <c r="O2691" i="2"/>
  <c r="O2692" i="2"/>
  <c r="O2693" i="2"/>
  <c r="H2693" i="2"/>
  <c r="H2692" i="2"/>
  <c r="H2691" i="2"/>
  <c r="H2690" i="2"/>
  <c r="H2689" i="2"/>
  <c r="O2683" i="2"/>
  <c r="O2684" i="2"/>
  <c r="O2685" i="2"/>
  <c r="O2686" i="2"/>
  <c r="O2687" i="2"/>
  <c r="O2688" i="2"/>
  <c r="H2688" i="2"/>
  <c r="H2687" i="2"/>
  <c r="H2686" i="2"/>
  <c r="H2685" i="2"/>
  <c r="H2684" i="2"/>
  <c r="O2679" i="2"/>
  <c r="O2680" i="2"/>
  <c r="O2681" i="2"/>
  <c r="O2682" i="2"/>
  <c r="H2683" i="2"/>
  <c r="H2682" i="2"/>
  <c r="H2681" i="2"/>
  <c r="H2680" i="2"/>
  <c r="H2679" i="2"/>
  <c r="O2674" i="2"/>
  <c r="O2675" i="2"/>
  <c r="O2676" i="2"/>
  <c r="O2677" i="2"/>
  <c r="O2678" i="2"/>
  <c r="H2678" i="2"/>
  <c r="H2677" i="2"/>
  <c r="H2676" i="2"/>
  <c r="H2675" i="2"/>
  <c r="H2674" i="2"/>
  <c r="O2789" i="2"/>
  <c r="O2790" i="2"/>
  <c r="O2791" i="2"/>
  <c r="O2792" i="2"/>
  <c r="O2793" i="2"/>
  <c r="H2793" i="2"/>
  <c r="H2792" i="2"/>
  <c r="H2791" i="2"/>
  <c r="H2790" i="2"/>
  <c r="H2789" i="2"/>
  <c r="O2784" i="2"/>
  <c r="O2785" i="2"/>
  <c r="O2786" i="2"/>
  <c r="O2787" i="2"/>
  <c r="O2788" i="2"/>
  <c r="H2788" i="2"/>
  <c r="H2787" i="2"/>
  <c r="H2786" i="2"/>
  <c r="H2785" i="2"/>
  <c r="H2784" i="2"/>
  <c r="O2779" i="2"/>
  <c r="O2780" i="2"/>
  <c r="O2781" i="2"/>
  <c r="O2782" i="2"/>
  <c r="O2783" i="2"/>
  <c r="H2783" i="2"/>
  <c r="H2782" i="2"/>
  <c r="H2781" i="2"/>
  <c r="H2780" i="2"/>
  <c r="H2779" i="2"/>
  <c r="H2778" i="2"/>
  <c r="H2777" i="2"/>
  <c r="H2776" i="2"/>
  <c r="H2775" i="2"/>
  <c r="H2774" i="2"/>
  <c r="O2774" i="2"/>
  <c r="O2775" i="2"/>
  <c r="O2776" i="2"/>
  <c r="O2777" i="2"/>
  <c r="O2778" i="2"/>
  <c r="O2769" i="2"/>
  <c r="O2770" i="2"/>
  <c r="O2771" i="2"/>
  <c r="O2772" i="2"/>
  <c r="O2773" i="2"/>
  <c r="O2768" i="2"/>
  <c r="O2673" i="2"/>
  <c r="O2764" i="2"/>
  <c r="O2765" i="2"/>
  <c r="O2766" i="2"/>
  <c r="O2767" i="2"/>
  <c r="H2773" i="2"/>
  <c r="H2772" i="2"/>
  <c r="H2771" i="2"/>
  <c r="H2770" i="2"/>
  <c r="H2769" i="2"/>
  <c r="H2768" i="2"/>
  <c r="H2767" i="2"/>
  <c r="H2766" i="2"/>
  <c r="H2765" i="2"/>
  <c r="H2764" i="2"/>
  <c r="O2669" i="2"/>
  <c r="O2670" i="2"/>
  <c r="O2671" i="2"/>
  <c r="O2672" i="2"/>
  <c r="H2673" i="2"/>
  <c r="H2672" i="2"/>
  <c r="H2671" i="2"/>
  <c r="H2670" i="2"/>
  <c r="H2669" i="2"/>
  <c r="H2668" i="2"/>
  <c r="H2667" i="2"/>
  <c r="H2666" i="2"/>
  <c r="H2665" i="2"/>
  <c r="H2664" i="2"/>
  <c r="O2668" i="2"/>
  <c r="O2667" i="2"/>
  <c r="O2666" i="2"/>
  <c r="O2665" i="2"/>
  <c r="O2664" i="2"/>
  <c r="H2718" i="2"/>
  <c r="H2717" i="2"/>
  <c r="H2716" i="2"/>
  <c r="H2715" i="2"/>
  <c r="H2714" i="2"/>
  <c r="O2714" i="2"/>
  <c r="O2715" i="2"/>
  <c r="O2716" i="2"/>
  <c r="O2717" i="2"/>
  <c r="O2718" i="2"/>
  <c r="O2709" i="2"/>
  <c r="O2710" i="2"/>
  <c r="O2711" i="2"/>
  <c r="O2712" i="2"/>
  <c r="O2713" i="2"/>
  <c r="H2713" i="2"/>
  <c r="H2712" i="2"/>
  <c r="H2711" i="2"/>
  <c r="H2710" i="2"/>
  <c r="H2709" i="2"/>
  <c r="O2728" i="2"/>
  <c r="O2704" i="2"/>
  <c r="O2705" i="2"/>
  <c r="O2706" i="2"/>
  <c r="O2707" i="2"/>
  <c r="O2708" i="2"/>
  <c r="H2708" i="2"/>
  <c r="H2707" i="2"/>
  <c r="H2706" i="2"/>
  <c r="H2705" i="2"/>
  <c r="H2704" i="2"/>
  <c r="O2724" i="2"/>
  <c r="O2725" i="2"/>
  <c r="O2726" i="2"/>
  <c r="O2727" i="2"/>
  <c r="H2728" i="2"/>
  <c r="H2727" i="2"/>
  <c r="H2726" i="2"/>
  <c r="H2725" i="2"/>
  <c r="H2724" i="2"/>
  <c r="O2719" i="2"/>
  <c r="O2720" i="2"/>
  <c r="O2721" i="2"/>
  <c r="O2722" i="2"/>
  <c r="O2723" i="2"/>
  <c r="H2723" i="2"/>
  <c r="H2722" i="2"/>
  <c r="H2721" i="2"/>
  <c r="H2720" i="2"/>
  <c r="H2719" i="2"/>
  <c r="O2734" i="2"/>
  <c r="O2735" i="2"/>
  <c r="O2736" i="2"/>
  <c r="O2737" i="2"/>
  <c r="O2738" i="2"/>
  <c r="H2738" i="2"/>
  <c r="H2737" i="2"/>
  <c r="H2736" i="2"/>
  <c r="H2735" i="2"/>
  <c r="H2734" i="2"/>
  <c r="O2729" i="2"/>
  <c r="O2730" i="2"/>
  <c r="O2731" i="2"/>
  <c r="O2732" i="2"/>
  <c r="O2733" i="2"/>
  <c r="H2733" i="2"/>
  <c r="H2732" i="2"/>
  <c r="H2731" i="2"/>
  <c r="H2730" i="2"/>
  <c r="H2729" i="2"/>
  <c r="O2744" i="2"/>
  <c r="O2745" i="2"/>
  <c r="O2746" i="2"/>
  <c r="O2747" i="2"/>
  <c r="O2748" i="2"/>
  <c r="H2748" i="2"/>
  <c r="H2747" i="2"/>
  <c r="H2746" i="2"/>
  <c r="H2745" i="2"/>
  <c r="H2744" i="2"/>
  <c r="O2739" i="2"/>
  <c r="O2740" i="2"/>
  <c r="O2741" i="2"/>
  <c r="O2742" i="2"/>
  <c r="O2743" i="2"/>
  <c r="H2743" i="2"/>
  <c r="H2742" i="2"/>
  <c r="H2741" i="2"/>
  <c r="H2740" i="2"/>
  <c r="H2739" i="2"/>
  <c r="U454" i="2"/>
  <c r="S454" i="2"/>
  <c r="V454" i="2" s="1"/>
  <c r="O2759" i="2"/>
  <c r="O2760" i="2"/>
  <c r="O2761" i="2"/>
  <c r="O2762" i="2"/>
  <c r="O2763" i="2"/>
  <c r="H2763" i="2"/>
  <c r="H2762" i="2"/>
  <c r="H2761" i="2"/>
  <c r="H2760" i="2"/>
  <c r="H2759" i="2"/>
  <c r="O2753" i="2"/>
  <c r="O2754" i="2"/>
  <c r="O2755" i="2"/>
  <c r="O2757" i="2"/>
  <c r="O2758" i="2"/>
  <c r="H2758" i="2"/>
  <c r="H2757" i="2"/>
  <c r="H2756" i="2"/>
  <c r="H2755" i="2"/>
  <c r="H275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749" i="2"/>
  <c r="O2750" i="2"/>
  <c r="O2751" i="2"/>
  <c r="O2752" i="2"/>
  <c r="O2574" i="2"/>
  <c r="H2750" i="2"/>
  <c r="H2751" i="2"/>
  <c r="H2752" i="2"/>
  <c r="H2753" i="2"/>
  <c r="H2749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3" i="2"/>
  <c r="H2582" i="2"/>
  <c r="H2581" i="2"/>
  <c r="H2580" i="2"/>
  <c r="H2578" i="2"/>
  <c r="H2577" i="2"/>
  <c r="H2576" i="2"/>
  <c r="H2575" i="2"/>
  <c r="H2584" i="2"/>
  <c r="H2579" i="2"/>
  <c r="H2574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R26" i="1"/>
  <c r="R25" i="1"/>
  <c r="O987" i="2"/>
  <c r="O986" i="2"/>
  <c r="O985" i="2"/>
  <c r="O984" i="2"/>
  <c r="O983" i="2"/>
  <c r="O982" i="2"/>
  <c r="O981" i="2"/>
  <c r="O980" i="2"/>
  <c r="O979" i="2"/>
  <c r="O971" i="2"/>
  <c r="O972" i="2"/>
  <c r="O973" i="2"/>
  <c r="O974" i="2"/>
  <c r="O975" i="2"/>
  <c r="O976" i="2"/>
  <c r="O977" i="2"/>
  <c r="O978" i="2"/>
  <c r="O970" i="2"/>
  <c r="H987" i="2"/>
  <c r="H986" i="2"/>
  <c r="H985" i="2"/>
  <c r="H984" i="2"/>
  <c r="H983" i="2"/>
  <c r="H982" i="2"/>
  <c r="H981" i="2"/>
  <c r="H980" i="2"/>
  <c r="H979" i="2"/>
  <c r="H972" i="2"/>
  <c r="H973" i="2"/>
  <c r="H974" i="2"/>
  <c r="H975" i="2"/>
  <c r="H976" i="2"/>
  <c r="H977" i="2"/>
  <c r="H978" i="2"/>
  <c r="H971" i="2"/>
  <c r="H970" i="2"/>
  <c r="R23" i="1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64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89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89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G900" i="2"/>
  <c r="G901" i="2" s="1"/>
  <c r="H899" i="2"/>
  <c r="H898" i="2"/>
  <c r="G855" i="2"/>
  <c r="H855" i="2" s="1"/>
  <c r="H854" i="2"/>
  <c r="H853" i="2"/>
  <c r="G810" i="2"/>
  <c r="G811" i="2" s="1"/>
  <c r="H809" i="2"/>
  <c r="H808" i="2"/>
  <c r="G765" i="2"/>
  <c r="H765" i="2" s="1"/>
  <c r="H764" i="2"/>
  <c r="H763" i="2"/>
  <c r="G720" i="2"/>
  <c r="H720" i="2" s="1"/>
  <c r="H719" i="2"/>
  <c r="H718" i="2"/>
  <c r="G675" i="2"/>
  <c r="H675" i="2" s="1"/>
  <c r="H674" i="2"/>
  <c r="H673" i="2"/>
  <c r="G630" i="2"/>
  <c r="H629" i="2"/>
  <c r="H628" i="2"/>
  <c r="G585" i="2"/>
  <c r="H585" i="2" s="1"/>
  <c r="H584" i="2"/>
  <c r="H583" i="2"/>
  <c r="G540" i="2"/>
  <c r="H540" i="2" s="1"/>
  <c r="H539" i="2"/>
  <c r="H538" i="2"/>
  <c r="R626" i="2"/>
  <c r="R62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882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G885" i="2"/>
  <c r="G886" i="2" s="1"/>
  <c r="G887" i="2" s="1"/>
  <c r="H884" i="2"/>
  <c r="H883" i="2"/>
  <c r="G840" i="2"/>
  <c r="H840" i="2" s="1"/>
  <c r="H839" i="2"/>
  <c r="H838" i="2"/>
  <c r="G795" i="2"/>
  <c r="G796" i="2" s="1"/>
  <c r="H796" i="2" s="1"/>
  <c r="H794" i="2"/>
  <c r="H793" i="2"/>
  <c r="G750" i="2"/>
  <c r="H750" i="2" s="1"/>
  <c r="H749" i="2"/>
  <c r="H748" i="2"/>
  <c r="G705" i="2"/>
  <c r="G706" i="2" s="1"/>
  <c r="H706" i="2" s="1"/>
  <c r="H704" i="2"/>
  <c r="H703" i="2"/>
  <c r="G660" i="2"/>
  <c r="G661" i="2" s="1"/>
  <c r="H659" i="2"/>
  <c r="H658" i="2"/>
  <c r="G615" i="2"/>
  <c r="H615" i="2" s="1"/>
  <c r="H614" i="2"/>
  <c r="H613" i="2"/>
  <c r="G570" i="2"/>
  <c r="H569" i="2"/>
  <c r="H568" i="2"/>
  <c r="G525" i="2"/>
  <c r="G526" i="2" s="1"/>
  <c r="H526" i="2" s="1"/>
  <c r="H524" i="2"/>
  <c r="H52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508" i="2"/>
  <c r="N61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08" i="2"/>
  <c r="G870" i="2"/>
  <c r="G871" i="2" s="1"/>
  <c r="H871" i="2" s="1"/>
  <c r="H869" i="2"/>
  <c r="H868" i="2"/>
  <c r="G825" i="2"/>
  <c r="G826" i="2" s="1"/>
  <c r="H824" i="2"/>
  <c r="H823" i="2"/>
  <c r="G780" i="2"/>
  <c r="H780" i="2" s="1"/>
  <c r="H779" i="2"/>
  <c r="H778" i="2"/>
  <c r="G735" i="2"/>
  <c r="H735" i="2" s="1"/>
  <c r="H734" i="2"/>
  <c r="H733" i="2"/>
  <c r="G690" i="2"/>
  <c r="G691" i="2" s="1"/>
  <c r="G692" i="2" s="1"/>
  <c r="H689" i="2"/>
  <c r="H688" i="2"/>
  <c r="G645" i="2"/>
  <c r="H645" i="2" s="1"/>
  <c r="H644" i="2"/>
  <c r="H643" i="2"/>
  <c r="G600" i="2"/>
  <c r="H600" i="2" s="1"/>
  <c r="H599" i="2"/>
  <c r="H598" i="2"/>
  <c r="H554" i="2"/>
  <c r="H553" i="2"/>
  <c r="G510" i="2"/>
  <c r="G511" i="2" s="1"/>
  <c r="G512" i="2" s="1"/>
  <c r="H512" i="2" s="1"/>
  <c r="H509" i="2"/>
  <c r="H508" i="2"/>
  <c r="R10" i="1"/>
  <c r="R9" i="1"/>
  <c r="R8" i="1"/>
  <c r="R7" i="1"/>
  <c r="R6" i="1"/>
  <c r="R5" i="1"/>
  <c r="O507" i="2"/>
  <c r="O506" i="2"/>
  <c r="O505" i="2"/>
  <c r="O504" i="2"/>
  <c r="O503" i="2"/>
  <c r="O502" i="2"/>
  <c r="H507" i="2"/>
  <c r="H506" i="2"/>
  <c r="H505" i="2"/>
  <c r="H504" i="2"/>
  <c r="H503" i="2"/>
  <c r="H502" i="2"/>
  <c r="O494" i="2"/>
  <c r="O495" i="2"/>
  <c r="O496" i="2"/>
  <c r="O497" i="2"/>
  <c r="O498" i="2"/>
  <c r="O499" i="2"/>
  <c r="O500" i="2"/>
  <c r="O501" i="2"/>
  <c r="O477" i="2"/>
  <c r="O476" i="2"/>
  <c r="O475" i="2"/>
  <c r="O474" i="2"/>
  <c r="O473" i="2"/>
  <c r="O472" i="2"/>
  <c r="O471" i="2"/>
  <c r="O470" i="2"/>
  <c r="O464" i="2"/>
  <c r="O465" i="2"/>
  <c r="O466" i="2"/>
  <c r="O467" i="2"/>
  <c r="O468" i="2"/>
  <c r="O469" i="2"/>
  <c r="O486" i="2"/>
  <c r="O487" i="2"/>
  <c r="O488" i="2"/>
  <c r="O489" i="2"/>
  <c r="O490" i="2"/>
  <c r="O491" i="2"/>
  <c r="O492" i="2"/>
  <c r="O493" i="2"/>
  <c r="O463" i="2"/>
  <c r="O462" i="2"/>
  <c r="O455" i="2"/>
  <c r="O456" i="2"/>
  <c r="O457" i="2"/>
  <c r="O458" i="2"/>
  <c r="O459" i="2"/>
  <c r="O460" i="2"/>
  <c r="O461" i="2"/>
  <c r="O478" i="2"/>
  <c r="O479" i="2"/>
  <c r="O480" i="2"/>
  <c r="O481" i="2"/>
  <c r="O482" i="2"/>
  <c r="O483" i="2"/>
  <c r="O484" i="2"/>
  <c r="O485" i="2"/>
  <c r="O454" i="2"/>
  <c r="R51" i="1"/>
  <c r="R24" i="1"/>
  <c r="H555" i="2" l="1"/>
  <c r="G751" i="2"/>
  <c r="G752" i="2" s="1"/>
  <c r="G753" i="2" s="1"/>
  <c r="G766" i="2"/>
  <c r="G767" i="2" s="1"/>
  <c r="H705" i="2"/>
  <c r="G646" i="2"/>
  <c r="G647" i="2" s="1"/>
  <c r="G648" i="2" s="1"/>
  <c r="G649" i="2" s="1"/>
  <c r="H525" i="2"/>
  <c r="G721" i="2"/>
  <c r="H721" i="2" s="1"/>
  <c r="G856" i="2"/>
  <c r="G616" i="2"/>
  <c r="H616" i="2" s="1"/>
  <c r="G841" i="2"/>
  <c r="G842" i="2" s="1"/>
  <c r="G843" i="2" s="1"/>
  <c r="H885" i="2"/>
  <c r="H825" i="2"/>
  <c r="H886" i="2"/>
  <c r="G586" i="2"/>
  <c r="H586" i="2" s="1"/>
  <c r="G736" i="2"/>
  <c r="H510" i="2"/>
  <c r="G541" i="2"/>
  <c r="H541" i="2" s="1"/>
  <c r="G827" i="2"/>
  <c r="G828" i="2" s="1"/>
  <c r="H826" i="2"/>
  <c r="H751" i="2"/>
  <c r="H660" i="2"/>
  <c r="G557" i="2"/>
  <c r="G558" i="2" s="1"/>
  <c r="H558" i="2" s="1"/>
  <c r="H646" i="2"/>
  <c r="H795" i="2"/>
  <c r="G902" i="2"/>
  <c r="H901" i="2"/>
  <c r="G812" i="2"/>
  <c r="H811" i="2"/>
  <c r="H752" i="2"/>
  <c r="H511" i="2"/>
  <c r="G676" i="2"/>
  <c r="G513" i="2"/>
  <c r="H810" i="2"/>
  <c r="H570" i="2"/>
  <c r="G571" i="2"/>
  <c r="G662" i="2"/>
  <c r="H661" i="2"/>
  <c r="G693" i="2"/>
  <c r="H692" i="2"/>
  <c r="H691" i="2"/>
  <c r="H900" i="2"/>
  <c r="G781" i="2"/>
  <c r="G797" i="2"/>
  <c r="G872" i="2"/>
  <c r="G527" i="2"/>
  <c r="G707" i="2"/>
  <c r="G601" i="2"/>
  <c r="H690" i="2"/>
  <c r="H870" i="2"/>
  <c r="H887" i="2"/>
  <c r="G888" i="2"/>
  <c r="G631" i="2"/>
  <c r="H630" i="2"/>
  <c r="H648" i="2" l="1"/>
  <c r="H766" i="2"/>
  <c r="H647" i="2"/>
  <c r="G722" i="2"/>
  <c r="G723" i="2" s="1"/>
  <c r="G542" i="2"/>
  <c r="G543" i="2" s="1"/>
  <c r="H827" i="2"/>
  <c r="G617" i="2"/>
  <c r="G618" i="2" s="1"/>
  <c r="H841" i="2"/>
  <c r="H842" i="2"/>
  <c r="G587" i="2"/>
  <c r="G588" i="2" s="1"/>
  <c r="H856" i="2"/>
  <c r="G857" i="2"/>
  <c r="H736" i="2"/>
  <c r="G737" i="2"/>
  <c r="H557" i="2"/>
  <c r="G559" i="2"/>
  <c r="G560" i="2" s="1"/>
  <c r="G514" i="2"/>
  <c r="H513" i="2"/>
  <c r="H601" i="2"/>
  <c r="G602" i="2"/>
  <c r="G694" i="2"/>
  <c r="H693" i="2"/>
  <c r="H812" i="2"/>
  <c r="G813" i="2"/>
  <c r="H767" i="2"/>
  <c r="G768" i="2"/>
  <c r="G708" i="2"/>
  <c r="H707" i="2"/>
  <c r="G798" i="2"/>
  <c r="H797" i="2"/>
  <c r="G782" i="2"/>
  <c r="H781" i="2"/>
  <c r="G528" i="2"/>
  <c r="H527" i="2"/>
  <c r="G663" i="2"/>
  <c r="H662" i="2"/>
  <c r="G677" i="2"/>
  <c r="H676" i="2"/>
  <c r="H753" i="2"/>
  <c r="G754" i="2"/>
  <c r="G844" i="2"/>
  <c r="H843" i="2"/>
  <c r="H631" i="2"/>
  <c r="G632" i="2"/>
  <c r="H571" i="2"/>
  <c r="G572" i="2"/>
  <c r="G829" i="2"/>
  <c r="H828" i="2"/>
  <c r="H888" i="2"/>
  <c r="G889" i="2"/>
  <c r="G873" i="2"/>
  <c r="H872" i="2"/>
  <c r="G724" i="2"/>
  <c r="H723" i="2"/>
  <c r="G650" i="2"/>
  <c r="H649" i="2"/>
  <c r="G903" i="2"/>
  <c r="H902" i="2"/>
  <c r="H542" i="2" l="1"/>
  <c r="H722" i="2"/>
  <c r="H587" i="2"/>
  <c r="H617" i="2"/>
  <c r="G858" i="2"/>
  <c r="H857" i="2"/>
  <c r="H559" i="2"/>
  <c r="G738" i="2"/>
  <c r="H737" i="2"/>
  <c r="H543" i="2"/>
  <c r="G544" i="2"/>
  <c r="H813" i="2"/>
  <c r="G814" i="2"/>
  <c r="G799" i="2"/>
  <c r="H798" i="2"/>
  <c r="G651" i="2"/>
  <c r="H650" i="2"/>
  <c r="G589" i="2"/>
  <c r="H588" i="2"/>
  <c r="H677" i="2"/>
  <c r="G678" i="2"/>
  <c r="G573" i="2"/>
  <c r="H572" i="2"/>
  <c r="H560" i="2"/>
  <c r="G561" i="2"/>
  <c r="G633" i="2"/>
  <c r="H632" i="2"/>
  <c r="G904" i="2"/>
  <c r="H903" i="2"/>
  <c r="H618" i="2"/>
  <c r="G619" i="2"/>
  <c r="H663" i="2"/>
  <c r="G664" i="2"/>
  <c r="G695" i="2"/>
  <c r="H694" i="2"/>
  <c r="H889" i="2"/>
  <c r="G890" i="2"/>
  <c r="G603" i="2"/>
  <c r="H602" i="2"/>
  <c r="G874" i="2"/>
  <c r="H873" i="2"/>
  <c r="G845" i="2"/>
  <c r="H844" i="2"/>
  <c r="H528" i="2"/>
  <c r="G529" i="2"/>
  <c r="H708" i="2"/>
  <c r="G709" i="2"/>
  <c r="H754" i="2"/>
  <c r="G755" i="2"/>
  <c r="G769" i="2"/>
  <c r="H768" i="2"/>
  <c r="G725" i="2"/>
  <c r="H724" i="2"/>
  <c r="H829" i="2"/>
  <c r="G830" i="2"/>
  <c r="G783" i="2"/>
  <c r="H782" i="2"/>
  <c r="H514" i="2"/>
  <c r="G515" i="2"/>
  <c r="H858" i="2" l="1"/>
  <c r="G859" i="2"/>
  <c r="H738" i="2"/>
  <c r="G739" i="2"/>
  <c r="G545" i="2"/>
  <c r="H544" i="2"/>
  <c r="H529" i="2"/>
  <c r="G530" i="2"/>
  <c r="G710" i="2"/>
  <c r="H709" i="2"/>
  <c r="H619" i="2"/>
  <c r="G620" i="2"/>
  <c r="G604" i="2"/>
  <c r="H603" i="2"/>
  <c r="G652" i="2"/>
  <c r="H651" i="2"/>
  <c r="H573" i="2"/>
  <c r="G574" i="2"/>
  <c r="H515" i="2"/>
  <c r="G516" i="2"/>
  <c r="G891" i="2"/>
  <c r="H890" i="2"/>
  <c r="G726" i="2"/>
  <c r="H725" i="2"/>
  <c r="G905" i="2"/>
  <c r="H904" i="2"/>
  <c r="H799" i="2"/>
  <c r="G800" i="2"/>
  <c r="G679" i="2"/>
  <c r="H678" i="2"/>
  <c r="G784" i="2"/>
  <c r="H783" i="2"/>
  <c r="G770" i="2"/>
  <c r="H769" i="2"/>
  <c r="H845" i="2"/>
  <c r="G846" i="2"/>
  <c r="H695" i="2"/>
  <c r="G696" i="2"/>
  <c r="H633" i="2"/>
  <c r="G634" i="2"/>
  <c r="H830" i="2"/>
  <c r="G831" i="2"/>
  <c r="H755" i="2"/>
  <c r="G756" i="2"/>
  <c r="H664" i="2"/>
  <c r="G665" i="2"/>
  <c r="G562" i="2"/>
  <c r="H561" i="2"/>
  <c r="G815" i="2"/>
  <c r="H814" i="2"/>
  <c r="G875" i="2"/>
  <c r="H874" i="2"/>
  <c r="H589" i="2"/>
  <c r="G590" i="2"/>
  <c r="H859" i="2" l="1"/>
  <c r="G860" i="2"/>
  <c r="G740" i="2"/>
  <c r="H739" i="2"/>
  <c r="H545" i="2"/>
  <c r="G546" i="2"/>
  <c r="H634" i="2"/>
  <c r="G635" i="2"/>
  <c r="G517" i="2"/>
  <c r="H516" i="2"/>
  <c r="H784" i="2"/>
  <c r="G785" i="2"/>
  <c r="H905" i="2"/>
  <c r="G906" i="2"/>
  <c r="H590" i="2"/>
  <c r="G591" i="2"/>
  <c r="H562" i="2"/>
  <c r="G563" i="2"/>
  <c r="H696" i="2"/>
  <c r="G697" i="2"/>
  <c r="H665" i="2"/>
  <c r="G666" i="2"/>
  <c r="G575" i="2"/>
  <c r="H574" i="2"/>
  <c r="G621" i="2"/>
  <c r="H620" i="2"/>
  <c r="H726" i="2"/>
  <c r="G727" i="2"/>
  <c r="G757" i="2"/>
  <c r="H756" i="2"/>
  <c r="G847" i="2"/>
  <c r="H846" i="2"/>
  <c r="H875" i="2"/>
  <c r="G876" i="2"/>
  <c r="G680" i="2"/>
  <c r="H679" i="2"/>
  <c r="G653" i="2"/>
  <c r="H652" i="2"/>
  <c r="G711" i="2"/>
  <c r="H710" i="2"/>
  <c r="G832" i="2"/>
  <c r="H831" i="2"/>
  <c r="H800" i="2"/>
  <c r="G801" i="2"/>
  <c r="H530" i="2"/>
  <c r="G531" i="2"/>
  <c r="G816" i="2"/>
  <c r="H815" i="2"/>
  <c r="G771" i="2"/>
  <c r="H770" i="2"/>
  <c r="G892" i="2"/>
  <c r="H891" i="2"/>
  <c r="G605" i="2"/>
  <c r="H604" i="2"/>
  <c r="H860" i="2" l="1"/>
  <c r="G861" i="2"/>
  <c r="G741" i="2"/>
  <c r="H740" i="2"/>
  <c r="G547" i="2"/>
  <c r="H546" i="2"/>
  <c r="H697" i="2"/>
  <c r="G698" i="2"/>
  <c r="G907" i="2"/>
  <c r="H906" i="2"/>
  <c r="G817" i="2"/>
  <c r="H816" i="2"/>
  <c r="G622" i="2"/>
  <c r="H621" i="2"/>
  <c r="H785" i="2"/>
  <c r="G786" i="2"/>
  <c r="G576" i="2"/>
  <c r="H575" i="2"/>
  <c r="H605" i="2"/>
  <c r="G606" i="2"/>
  <c r="H847" i="2"/>
  <c r="G848" i="2"/>
  <c r="G802" i="2"/>
  <c r="H801" i="2"/>
  <c r="G564" i="2"/>
  <c r="H563" i="2"/>
  <c r="G893" i="2"/>
  <c r="H892" i="2"/>
  <c r="H680" i="2"/>
  <c r="G681" i="2"/>
  <c r="G758" i="2"/>
  <c r="H757" i="2"/>
  <c r="H517" i="2"/>
  <c r="G518" i="2"/>
  <c r="G877" i="2"/>
  <c r="H876" i="2"/>
  <c r="H727" i="2"/>
  <c r="G728" i="2"/>
  <c r="H666" i="2"/>
  <c r="G667" i="2"/>
  <c r="H591" i="2"/>
  <c r="G592" i="2"/>
  <c r="H635" i="2"/>
  <c r="G636" i="2"/>
  <c r="G712" i="2"/>
  <c r="H711" i="2"/>
  <c r="H531" i="2"/>
  <c r="G532" i="2"/>
  <c r="H653" i="2"/>
  <c r="G654" i="2"/>
  <c r="H771" i="2"/>
  <c r="G772" i="2"/>
  <c r="G833" i="2"/>
  <c r="H832" i="2"/>
  <c r="G862" i="2" l="1"/>
  <c r="H861" i="2"/>
  <c r="G742" i="2"/>
  <c r="H741" i="2"/>
  <c r="G548" i="2"/>
  <c r="H547" i="2"/>
  <c r="G668" i="2"/>
  <c r="H667" i="2"/>
  <c r="G818" i="2"/>
  <c r="H817" i="2"/>
  <c r="G533" i="2"/>
  <c r="H532" i="2"/>
  <c r="G759" i="2"/>
  <c r="H758" i="2"/>
  <c r="G803" i="2"/>
  <c r="H802" i="2"/>
  <c r="G729" i="2"/>
  <c r="H728" i="2"/>
  <c r="H681" i="2"/>
  <c r="G682" i="2"/>
  <c r="G834" i="2"/>
  <c r="H833" i="2"/>
  <c r="G713" i="2"/>
  <c r="H712" i="2"/>
  <c r="G577" i="2"/>
  <c r="H576" i="2"/>
  <c r="H907" i="2"/>
  <c r="G908" i="2"/>
  <c r="G773" i="2"/>
  <c r="H772" i="2"/>
  <c r="G637" i="2"/>
  <c r="H636" i="2"/>
  <c r="H848" i="2"/>
  <c r="G849" i="2"/>
  <c r="G787" i="2"/>
  <c r="H786" i="2"/>
  <c r="G699" i="2"/>
  <c r="H698" i="2"/>
  <c r="H877" i="2"/>
  <c r="G878" i="2"/>
  <c r="G894" i="2"/>
  <c r="H893" i="2"/>
  <c r="G655" i="2"/>
  <c r="H654" i="2"/>
  <c r="H592" i="2"/>
  <c r="G593" i="2"/>
  <c r="H518" i="2"/>
  <c r="G519" i="2"/>
  <c r="G607" i="2"/>
  <c r="H606" i="2"/>
  <c r="H564" i="2"/>
  <c r="G565" i="2"/>
  <c r="G623" i="2"/>
  <c r="H622" i="2"/>
  <c r="G863" i="2" l="1"/>
  <c r="H862" i="2"/>
  <c r="G743" i="2"/>
  <c r="H742" i="2"/>
  <c r="G549" i="2"/>
  <c r="H548" i="2"/>
  <c r="G850" i="2"/>
  <c r="H849" i="2"/>
  <c r="G683" i="2"/>
  <c r="H682" i="2"/>
  <c r="G608" i="2"/>
  <c r="H607" i="2"/>
  <c r="H637" i="2"/>
  <c r="G638" i="2"/>
  <c r="G895" i="2"/>
  <c r="H894" i="2"/>
  <c r="H577" i="2"/>
  <c r="G578" i="2"/>
  <c r="H878" i="2"/>
  <c r="G879" i="2"/>
  <c r="H519" i="2"/>
  <c r="G520" i="2"/>
  <c r="H713" i="2"/>
  <c r="G714" i="2"/>
  <c r="H729" i="2"/>
  <c r="G730" i="2"/>
  <c r="G534" i="2"/>
  <c r="H533" i="2"/>
  <c r="G594" i="2"/>
  <c r="H593" i="2"/>
  <c r="H623" i="2"/>
  <c r="G624" i="2"/>
  <c r="H699" i="2"/>
  <c r="G700" i="2"/>
  <c r="G774" i="2"/>
  <c r="H773" i="2"/>
  <c r="H834" i="2"/>
  <c r="G835" i="2"/>
  <c r="H803" i="2"/>
  <c r="G804" i="2"/>
  <c r="H818" i="2"/>
  <c r="G819" i="2"/>
  <c r="G566" i="2"/>
  <c r="H565" i="2"/>
  <c r="G909" i="2"/>
  <c r="H908" i="2"/>
  <c r="G656" i="2"/>
  <c r="H655" i="2"/>
  <c r="G788" i="2"/>
  <c r="H787" i="2"/>
  <c r="H759" i="2"/>
  <c r="G760" i="2"/>
  <c r="H668" i="2"/>
  <c r="G669" i="2"/>
  <c r="G864" i="2" l="1"/>
  <c r="H863" i="2"/>
  <c r="H743" i="2"/>
  <c r="G744" i="2"/>
  <c r="H549" i="2"/>
  <c r="G550" i="2"/>
  <c r="H534" i="2"/>
  <c r="G535" i="2"/>
  <c r="G880" i="2"/>
  <c r="H879" i="2"/>
  <c r="G701" i="2"/>
  <c r="H700" i="2"/>
  <c r="H804" i="2"/>
  <c r="G805" i="2"/>
  <c r="H895" i="2"/>
  <c r="G896" i="2"/>
  <c r="H683" i="2"/>
  <c r="G684" i="2"/>
  <c r="H774" i="2"/>
  <c r="G775" i="2"/>
  <c r="G731" i="2"/>
  <c r="H730" i="2"/>
  <c r="G670" i="2"/>
  <c r="H669" i="2"/>
  <c r="H624" i="2"/>
  <c r="G625" i="2"/>
  <c r="H760" i="2"/>
  <c r="G761" i="2"/>
  <c r="G836" i="2"/>
  <c r="H835" i="2"/>
  <c r="G521" i="2"/>
  <c r="H520" i="2"/>
  <c r="H638" i="2"/>
  <c r="G639" i="2"/>
  <c r="H566" i="2"/>
  <c r="G567" i="2"/>
  <c r="H567" i="2" s="1"/>
  <c r="H608" i="2"/>
  <c r="G609" i="2"/>
  <c r="H819" i="2"/>
  <c r="G820" i="2"/>
  <c r="H578" i="2"/>
  <c r="G579" i="2"/>
  <c r="H788" i="2"/>
  <c r="G789" i="2"/>
  <c r="H714" i="2"/>
  <c r="G715" i="2"/>
  <c r="H656" i="2"/>
  <c r="G657" i="2"/>
  <c r="H657" i="2" s="1"/>
  <c r="H909" i="2"/>
  <c r="G910" i="2"/>
  <c r="H594" i="2"/>
  <c r="G595" i="2"/>
  <c r="H850" i="2"/>
  <c r="G851" i="2"/>
  <c r="G865" i="2" l="1"/>
  <c r="H864" i="2"/>
  <c r="H744" i="2"/>
  <c r="G745" i="2"/>
  <c r="H550" i="2"/>
  <c r="G551" i="2"/>
  <c r="H579" i="2"/>
  <c r="G580" i="2"/>
  <c r="G776" i="2"/>
  <c r="H775" i="2"/>
  <c r="H910" i="2"/>
  <c r="G911" i="2"/>
  <c r="G626" i="2"/>
  <c r="H625" i="2"/>
  <c r="H639" i="2"/>
  <c r="G640" i="2"/>
  <c r="H701" i="2"/>
  <c r="G702" i="2"/>
  <c r="H702" i="2" s="1"/>
  <c r="G821" i="2"/>
  <c r="H820" i="2"/>
  <c r="G685" i="2"/>
  <c r="H684" i="2"/>
  <c r="H521" i="2"/>
  <c r="G522" i="2"/>
  <c r="H522" i="2" s="1"/>
  <c r="G671" i="2"/>
  <c r="H670" i="2"/>
  <c r="G881" i="2"/>
  <c r="H880" i="2"/>
  <c r="G852" i="2"/>
  <c r="H852" i="2" s="1"/>
  <c r="H851" i="2"/>
  <c r="H715" i="2"/>
  <c r="G716" i="2"/>
  <c r="H609" i="2"/>
  <c r="G610" i="2"/>
  <c r="H896" i="2"/>
  <c r="G897" i="2"/>
  <c r="H897" i="2" s="1"/>
  <c r="G837" i="2"/>
  <c r="H837" i="2" s="1"/>
  <c r="H836" i="2"/>
  <c r="H595" i="2"/>
  <c r="G596" i="2"/>
  <c r="G790" i="2"/>
  <c r="H789" i="2"/>
  <c r="H761" i="2"/>
  <c r="G762" i="2"/>
  <c r="H762" i="2" s="1"/>
  <c r="H805" i="2"/>
  <c r="G806" i="2"/>
  <c r="G536" i="2"/>
  <c r="H535" i="2"/>
  <c r="H731" i="2"/>
  <c r="G732" i="2"/>
  <c r="H732" i="2" s="1"/>
  <c r="H865" i="2" l="1"/>
  <c r="G866" i="2"/>
  <c r="H745" i="2"/>
  <c r="G746" i="2"/>
  <c r="G552" i="2"/>
  <c r="H552" i="2" s="1"/>
  <c r="H551" i="2"/>
  <c r="H911" i="2"/>
  <c r="G912" i="2"/>
  <c r="H912" i="2" s="1"/>
  <c r="G882" i="2"/>
  <c r="H882" i="2" s="1"/>
  <c r="H881" i="2"/>
  <c r="H610" i="2"/>
  <c r="G611" i="2"/>
  <c r="H806" i="2"/>
  <c r="G807" i="2"/>
  <c r="H807" i="2" s="1"/>
  <c r="H776" i="2"/>
  <c r="G777" i="2"/>
  <c r="H777" i="2" s="1"/>
  <c r="G686" i="2"/>
  <c r="H685" i="2"/>
  <c r="H596" i="2"/>
  <c r="G597" i="2"/>
  <c r="H597" i="2" s="1"/>
  <c r="G717" i="2"/>
  <c r="H717" i="2" s="1"/>
  <c r="H716" i="2"/>
  <c r="G641" i="2"/>
  <c r="H640" i="2"/>
  <c r="H580" i="2"/>
  <c r="G581" i="2"/>
  <c r="H626" i="2"/>
  <c r="G627" i="2"/>
  <c r="H627" i="2" s="1"/>
  <c r="H821" i="2"/>
  <c r="G822" i="2"/>
  <c r="H822" i="2" s="1"/>
  <c r="G791" i="2"/>
  <c r="H790" i="2"/>
  <c r="G672" i="2"/>
  <c r="H672" i="2" s="1"/>
  <c r="H671" i="2"/>
  <c r="H536" i="2"/>
  <c r="G537" i="2"/>
  <c r="H537" i="2" s="1"/>
  <c r="G867" i="2" l="1"/>
  <c r="H867" i="2" s="1"/>
  <c r="H866" i="2"/>
  <c r="H746" i="2"/>
  <c r="G747" i="2"/>
  <c r="H747" i="2" s="1"/>
  <c r="H611" i="2"/>
  <c r="G612" i="2"/>
  <c r="H612" i="2" s="1"/>
  <c r="G582" i="2"/>
  <c r="H582" i="2" s="1"/>
  <c r="H581" i="2"/>
  <c r="G687" i="2"/>
  <c r="H687" i="2" s="1"/>
  <c r="H686" i="2"/>
  <c r="G792" i="2"/>
  <c r="H792" i="2" s="1"/>
  <c r="H791" i="2"/>
  <c r="G642" i="2"/>
  <c r="H642" i="2" s="1"/>
  <c r="H641" i="2"/>
</calcChain>
</file>

<file path=xl/sharedStrings.xml><?xml version="1.0" encoding="utf-8"?>
<sst xmlns="http://schemas.openxmlformats.org/spreadsheetml/2006/main" count="100467" uniqueCount="2331">
  <si>
    <t>HH001</t>
  </si>
  <si>
    <t>Hillebrand&amp;&amp;2018</t>
  </si>
  <si>
    <t>Ecology Letters 21: 21-30</t>
  </si>
  <si>
    <t>yes</t>
  </si>
  <si>
    <t>Lunz</t>
  </si>
  <si>
    <t>freshwater</t>
  </si>
  <si>
    <t>lentic</t>
  </si>
  <si>
    <t>mesocosm</t>
  </si>
  <si>
    <t>zooplankton</t>
  </si>
  <si>
    <t>community</t>
  </si>
  <si>
    <t>low history,low nutrients</t>
  </si>
  <si>
    <t>days</t>
  </si>
  <si>
    <t>deposition</t>
  </si>
  <si>
    <t>sediment addition</t>
  </si>
  <si>
    <t>pulse</t>
  </si>
  <si>
    <t>phys</t>
  </si>
  <si>
    <t>NA</t>
  </si>
  <si>
    <t>comp</t>
  </si>
  <si>
    <t>original data</t>
  </si>
  <si>
    <t>studyID</t>
  </si>
  <si>
    <t>ref</t>
  </si>
  <si>
    <t>citation</t>
  </si>
  <si>
    <t>spec.inf</t>
  </si>
  <si>
    <t>site.cat</t>
  </si>
  <si>
    <t>system</t>
  </si>
  <si>
    <t>habitat</t>
  </si>
  <si>
    <t>field</t>
  </si>
  <si>
    <t>lat</t>
  </si>
  <si>
    <t>long</t>
  </si>
  <si>
    <t>organism</t>
  </si>
  <si>
    <t>org.level</t>
  </si>
  <si>
    <t>differentiation</t>
  </si>
  <si>
    <t>duration</t>
  </si>
  <si>
    <t>time unit</t>
  </si>
  <si>
    <t>sampl</t>
  </si>
  <si>
    <t>dist.group</t>
  </si>
  <si>
    <t>dist</t>
  </si>
  <si>
    <t>dist.type</t>
  </si>
  <si>
    <t>dist.cat</t>
  </si>
  <si>
    <t>dist.magn</t>
  </si>
  <si>
    <t>dist.meas</t>
  </si>
  <si>
    <t>units_replicates</t>
  </si>
  <si>
    <t>open</t>
  </si>
  <si>
    <t>resp</t>
  </si>
  <si>
    <t>func</t>
  </si>
  <si>
    <t>resp.cat</t>
  </si>
  <si>
    <t>source</t>
  </si>
  <si>
    <t>resil.N</t>
  </si>
  <si>
    <t>CK002</t>
  </si>
  <si>
    <t>Sarmento&amp;&amp;2014</t>
  </si>
  <si>
    <t xml:space="preserve">Biodivers Conserv 22:2645–2663 </t>
  </si>
  <si>
    <t>group-level</t>
  </si>
  <si>
    <t>Ipojuca</t>
  </si>
  <si>
    <t>marine</t>
  </si>
  <si>
    <t>coastal hard substrate</t>
  </si>
  <si>
    <t>periphyton</t>
  </si>
  <si>
    <t>low disturbance</t>
  </si>
  <si>
    <t>damaging</t>
  </si>
  <si>
    <t>trampling</t>
  </si>
  <si>
    <t>low</t>
  </si>
  <si>
    <t>abundance</t>
  </si>
  <si>
    <t>Fig. 5</t>
  </si>
  <si>
    <t>CK003</t>
  </si>
  <si>
    <t>Wonkka&amp;&amp;2016</t>
  </si>
  <si>
    <t xml:space="preserve">Ecological Applications, 26(1):128–145 </t>
  </si>
  <si>
    <t xml:space="preserve">Zavala County </t>
  </si>
  <si>
    <t>terrestrial</t>
  </si>
  <si>
    <t>grassland</t>
  </si>
  <si>
    <t>ABC_cut</t>
  </si>
  <si>
    <t>multiple</t>
  </si>
  <si>
    <t>cut-herbicide</t>
  </si>
  <si>
    <t>phys.chem</t>
  </si>
  <si>
    <t>cover</t>
  </si>
  <si>
    <t>biomass</t>
  </si>
  <si>
    <t>Fig. 2</t>
  </si>
  <si>
    <t>CK004</t>
  </si>
  <si>
    <t>Brouwer&amp;&amp;2016</t>
  </si>
  <si>
    <t>Estuarine, Coastal and Shelf Science 170: 20-33</t>
  </si>
  <si>
    <t>Biervliet</t>
  </si>
  <si>
    <t>coastal soft substrate</t>
  </si>
  <si>
    <t>suboptimal conditions</t>
  </si>
  <si>
    <t>hypoxia</t>
  </si>
  <si>
    <t>chem</t>
  </si>
  <si>
    <t>Table 1</t>
  </si>
  <si>
    <t>CK006</t>
  </si>
  <si>
    <t>Wardle&amp;Jonsson2014</t>
  </si>
  <si>
    <t>Ecology, 95 (7): 1836-1849</t>
  </si>
  <si>
    <t>Uddjaur</t>
  </si>
  <si>
    <t>non-woody</t>
  </si>
  <si>
    <t>small_light_total</t>
  </si>
  <si>
    <t>cutting</t>
  </si>
  <si>
    <t>Fig. 1</t>
  </si>
  <si>
    <t>CK007</t>
  </si>
  <si>
    <t>Kohler&amp;&amp;2015</t>
  </si>
  <si>
    <t>Antarctic Science, 27 (4):341-345</t>
  </si>
  <si>
    <t>McMurdo Sound</t>
  </si>
  <si>
    <t>lotic</t>
  </si>
  <si>
    <t>Year 2012-2013</t>
  </si>
  <si>
    <t>removal</t>
  </si>
  <si>
    <t>biomass removal</t>
  </si>
  <si>
    <t>x</t>
  </si>
  <si>
    <t>CK009</t>
  </si>
  <si>
    <t>Davie&amp;&amp;2012</t>
  </si>
  <si>
    <t>Inland Waters 2:89-100</t>
  </si>
  <si>
    <t>Ashford, Australia</t>
  </si>
  <si>
    <t>macrophytes</t>
  </si>
  <si>
    <t>summer</t>
  </si>
  <si>
    <t>Fig. 4</t>
  </si>
  <si>
    <t xml:space="preserve">CK010 </t>
  </si>
  <si>
    <t xml:space="preserve">Aquilino&amp;&amp;2012 </t>
  </si>
  <si>
    <t>Ecology, 93(4):879–890</t>
  </si>
  <si>
    <t>California</t>
  </si>
  <si>
    <t>polys_herb</t>
  </si>
  <si>
    <t>no</t>
  </si>
  <si>
    <t>CK013</t>
  </si>
  <si>
    <t>Chumchal&amp;&amp;2017</t>
  </si>
  <si>
    <t xml:space="preserve">Environmental Toxicology and Chemistry 36 (8):1986–1990 </t>
  </si>
  <si>
    <t>Fort Worth</t>
  </si>
  <si>
    <t>dragonflies</t>
  </si>
  <si>
    <t>drought</t>
  </si>
  <si>
    <t>CK015</t>
  </si>
  <si>
    <t>Hua&amp;Relyea2014</t>
  </si>
  <si>
    <t>Pittsburgh</t>
  </si>
  <si>
    <t>phytoplankton</t>
  </si>
  <si>
    <t>toxicity</t>
  </si>
  <si>
    <t>pesticide s.l.</t>
  </si>
  <si>
    <t>high</t>
  </si>
  <si>
    <t xml:space="preserve">CK017 </t>
  </si>
  <si>
    <t xml:space="preserve">Thrush&amp;&amp;2013 </t>
  </si>
  <si>
    <t xml:space="preserve">Ecological Applications, 23(1): 226–238 </t>
  </si>
  <si>
    <t>Kawau Bay</t>
  </si>
  <si>
    <t xml:space="preserve">P1_CHB </t>
  </si>
  <si>
    <t xml:space="preserve">CK018 </t>
  </si>
  <si>
    <t>Eggers&amp;&amp;2012</t>
  </si>
  <si>
    <t xml:space="preserve">Oikos 121: 721–733 </t>
  </si>
  <si>
    <t>Kiel</t>
  </si>
  <si>
    <t>lab</t>
  </si>
  <si>
    <t>temperature</t>
  </si>
  <si>
    <t>raw data by author</t>
  </si>
  <si>
    <t>CK019</t>
  </si>
  <si>
    <t>Egres&amp;&amp;2012</t>
  </si>
  <si>
    <t>Marine Pollution Bulletin 64:2681–2691</t>
  </si>
  <si>
    <t>Paranagua Bay</t>
  </si>
  <si>
    <t>Area2</t>
  </si>
  <si>
    <t>pollutant</t>
  </si>
  <si>
    <t>richness</t>
  </si>
  <si>
    <t>index</t>
  </si>
  <si>
    <t>CK020</t>
  </si>
  <si>
    <t>Schiel&amp;&amp;2011</t>
  </si>
  <si>
    <t xml:space="preserve">Journal of Experimental Marine Biology and Ecology 407:108–115 </t>
  </si>
  <si>
    <t>Moeraki</t>
  </si>
  <si>
    <t>Moeraki_coralline-algae</t>
  </si>
  <si>
    <t>Fig . 6</t>
  </si>
  <si>
    <t>CK021</t>
  </si>
  <si>
    <t>Botter-Carvalho&amp;&amp;2011</t>
  </si>
  <si>
    <t xml:space="preserve">Marine Pollution Bulletin 62:1867–1876 </t>
  </si>
  <si>
    <t xml:space="preserve">Itamaraca Island </t>
  </si>
  <si>
    <t>Fig. 3</t>
  </si>
  <si>
    <t>CK022</t>
  </si>
  <si>
    <t>Hughes&amp;Stachowicz2011</t>
  </si>
  <si>
    <t xml:space="preserve">Journal of Ecology, 99: 445–453 </t>
  </si>
  <si>
    <t>San Francisco</t>
  </si>
  <si>
    <t>CK023</t>
  </si>
  <si>
    <t>Speed&amp;&amp;2010</t>
  </si>
  <si>
    <t xml:space="preserve">Journal of Ecology  98: 1002–1013 </t>
  </si>
  <si>
    <t xml:space="preserve">Adventdalen </t>
  </si>
  <si>
    <t>low_LH</t>
  </si>
  <si>
    <t>turbation</t>
  </si>
  <si>
    <t>ploughing</t>
  </si>
  <si>
    <t>CK026</t>
  </si>
  <si>
    <t>Torn&amp;&amp;2010</t>
  </si>
  <si>
    <t xml:space="preserve">Estuarine, Coastal and Shelf Science 87:27–32 </t>
  </si>
  <si>
    <t>Rame Bay</t>
  </si>
  <si>
    <t>CK027</t>
  </si>
  <si>
    <t>Richardson&amp;&amp;2010</t>
  </si>
  <si>
    <t xml:space="preserve">Ecosystems 13:286–301 </t>
  </si>
  <si>
    <t>Puerto Rico</t>
  </si>
  <si>
    <t>forest</t>
  </si>
  <si>
    <t>untrimmed_debris</t>
  </si>
  <si>
    <t>debris</t>
  </si>
  <si>
    <t>CK028</t>
  </si>
  <si>
    <t>Amami&amp;&amp;2009</t>
  </si>
  <si>
    <t xml:space="preserve">Hydrobiologia 634:65–76 </t>
  </si>
  <si>
    <t>Benslimane</t>
  </si>
  <si>
    <t>wetland</t>
  </si>
  <si>
    <t>CK029</t>
  </si>
  <si>
    <t xml:space="preserve">Freshwater Biology 55:2123–2137 </t>
  </si>
  <si>
    <t>Michigan</t>
  </si>
  <si>
    <t>small aquatic</t>
  </si>
  <si>
    <t>acidification</t>
  </si>
  <si>
    <t>CK030</t>
  </si>
  <si>
    <t xml:space="preserve">Ecotoxicology 17:539–548 </t>
  </si>
  <si>
    <t>CK031</t>
  </si>
  <si>
    <t>Rossi&amp;&amp;2007</t>
  </si>
  <si>
    <t>Marine Biology 15 (6): 2077-2090</t>
  </si>
  <si>
    <t>Fig. 7</t>
  </si>
  <si>
    <t>CK032</t>
  </si>
  <si>
    <t>Forrest&amp;&amp;2006</t>
  </si>
  <si>
    <t>Oecologia: 150: 119-131</t>
  </si>
  <si>
    <t>Sudbury</t>
  </si>
  <si>
    <t>without dispersal</t>
  </si>
  <si>
    <t>eutrophication</t>
  </si>
  <si>
    <t>nutrient addition</t>
  </si>
  <si>
    <t>Fig. 2a</t>
  </si>
  <si>
    <t>CK033</t>
  </si>
  <si>
    <t>Bulleri&amp;Benedetti-Cecchi2006</t>
  </si>
  <si>
    <t>Oecologia 149:482–492</t>
  </si>
  <si>
    <t>Livorno</t>
  </si>
  <si>
    <t>S3_algal turf</t>
  </si>
  <si>
    <t>CK034</t>
  </si>
  <si>
    <t>Buonopane&amp;&amp;2005</t>
  </si>
  <si>
    <t>Oikos 110:1: 67-80</t>
  </si>
  <si>
    <t>Chihuahua</t>
  </si>
  <si>
    <t>Succ_succulent_removal</t>
  </si>
  <si>
    <t>CK035</t>
  </si>
  <si>
    <t>Lilley&amp;Schiel2006</t>
  </si>
  <si>
    <t xml:space="preserve">Oecologia 148: 672–681 </t>
  </si>
  <si>
    <t>press</t>
  </si>
  <si>
    <t>CK036</t>
  </si>
  <si>
    <t>Battaglia&amp;&amp;2005</t>
  </si>
  <si>
    <t xml:space="preserve">Environmental Pollution 138:132-141 </t>
  </si>
  <si>
    <t>Sydney</t>
  </si>
  <si>
    <t>Neubecks Ck</t>
  </si>
  <si>
    <t>sediment transplant</t>
  </si>
  <si>
    <t>Fig. 4A</t>
  </si>
  <si>
    <t>CK037</t>
  </si>
  <si>
    <t>Heckmann&amp;&amp;2005</t>
  </si>
  <si>
    <t xml:space="preserve">Environmental Toxicology and Chemistry 24 (3): 582–590 </t>
  </si>
  <si>
    <t>River Guden</t>
  </si>
  <si>
    <t>Exp1_1_</t>
  </si>
  <si>
    <t>mid</t>
  </si>
  <si>
    <t>Table 2</t>
  </si>
  <si>
    <t>CK038</t>
  </si>
  <si>
    <t>Martins&amp;&amp;2014</t>
  </si>
  <si>
    <t xml:space="preserve">Mar Ecol Prog Ser 517: 131–142 </t>
  </si>
  <si>
    <t>Portugal</t>
  </si>
  <si>
    <t>North Portugal_1</t>
  </si>
  <si>
    <t>CK039</t>
  </si>
  <si>
    <t>Ogden&amp;&amp;2005</t>
  </si>
  <si>
    <t xml:space="preserve">Biological Conservation 125:427–439 </t>
  </si>
  <si>
    <t xml:space="preserve">Santa Cruz Island </t>
  </si>
  <si>
    <t>forb_fennel</t>
  </si>
  <si>
    <t>fire&amp;herbicide</t>
  </si>
  <si>
    <t>CK040</t>
  </si>
  <si>
    <t>Cole&amp;&amp;2003</t>
  </si>
  <si>
    <t>Environmental Management Vol. 32 (6):693-705</t>
  </si>
  <si>
    <t>Wyoming</t>
  </si>
  <si>
    <t>Meadow_1night</t>
  </si>
  <si>
    <t>CK041</t>
  </si>
  <si>
    <t>Thrush&amp;&amp;2003</t>
  </si>
  <si>
    <t xml:space="preserve">Ecological Applications, 13(5): 1433–1455 </t>
  </si>
  <si>
    <t>species</t>
  </si>
  <si>
    <t xml:space="preserve">Whitianga Harbour </t>
  </si>
  <si>
    <t>surface_site_OH</t>
  </si>
  <si>
    <t>CK042</t>
  </si>
  <si>
    <t>Brewer&amp;&amp;1997</t>
  </si>
  <si>
    <t>Oikos 80:333-341</t>
  </si>
  <si>
    <t>Barrington</t>
  </si>
  <si>
    <t>high_juncus</t>
  </si>
  <si>
    <t>CK043</t>
  </si>
  <si>
    <t>Matthaei&amp;&amp;1996</t>
  </si>
  <si>
    <t xml:space="preserve">Freshwater Biology 35:233–248 </t>
  </si>
  <si>
    <t>Necker</t>
  </si>
  <si>
    <t>site 1</t>
  </si>
  <si>
    <t>CK044</t>
  </si>
  <si>
    <t>Perez&amp;&amp;1996</t>
  </si>
  <si>
    <t>Oikos 75: 98-110</t>
  </si>
  <si>
    <t>Ontario</t>
  </si>
  <si>
    <t>oligotrophic_highfish</t>
  </si>
  <si>
    <t>consumption</t>
  </si>
  <si>
    <t>fish addition</t>
  </si>
  <si>
    <t>biol</t>
  </si>
  <si>
    <t>CK045</t>
  </si>
  <si>
    <t>Kreutzweiser&amp;Thomas1995</t>
  </si>
  <si>
    <t>Ecotoxicology 5: 307-328</t>
  </si>
  <si>
    <t>CK046</t>
  </si>
  <si>
    <t>Flynn&amp;&amp;1995</t>
  </si>
  <si>
    <t>Oecologia 103: 63-72</t>
  </si>
  <si>
    <t>Louisiana</t>
  </si>
  <si>
    <t>drained_low_salinity</t>
  </si>
  <si>
    <t>salinity</t>
  </si>
  <si>
    <t>CK047</t>
  </si>
  <si>
    <t>Benedetti-Cecchi&amp;&amp;1994</t>
  </si>
  <si>
    <t>Mar Ecol Prog Ser 110:9-18</t>
  </si>
  <si>
    <t>site A branched early</t>
  </si>
  <si>
    <t>CK048</t>
  </si>
  <si>
    <t>Beketov&amp;&amp;2008</t>
  </si>
  <si>
    <t xml:space="preserve">Science of the Total Environment 405: 96–108 </t>
  </si>
  <si>
    <t>Leipzig</t>
  </si>
  <si>
    <t>insects_100</t>
  </si>
  <si>
    <t>CK049</t>
  </si>
  <si>
    <t>Olsen&amp;&amp;2007</t>
  </si>
  <si>
    <t xml:space="preserve">Marine and Freshwater Research 58:307–314 </t>
  </si>
  <si>
    <t xml:space="preserve">Kye Burn </t>
  </si>
  <si>
    <t>fill</t>
  </si>
  <si>
    <t>CK050</t>
  </si>
  <si>
    <t>Huff&amp;Jarrett2007</t>
  </si>
  <si>
    <t>Mar Ecol Prog Ser 345: 75–82</t>
  </si>
  <si>
    <t>shallow</t>
  </si>
  <si>
    <t>CK051</t>
  </si>
  <si>
    <t>Bevilacqua&amp;&amp;2006</t>
  </si>
  <si>
    <t xml:space="preserve">Journal of Animal Ecology 75: 908–920 </t>
  </si>
  <si>
    <t>Campania</t>
  </si>
  <si>
    <t>C1</t>
  </si>
  <si>
    <t>Fig. 4B</t>
  </si>
  <si>
    <t>CK053</t>
  </si>
  <si>
    <t>Kröger&amp;&amp;2006</t>
  </si>
  <si>
    <t>Mar Ecol Prog Ser 326: 85–98</t>
  </si>
  <si>
    <t xml:space="preserve">Wellington Harbour </t>
  </si>
  <si>
    <t>CK054</t>
  </si>
  <si>
    <t>Gilkinson&amp;&amp;2005</t>
  </si>
  <si>
    <t>ICES Journal of Marine Science, 62: 925-947</t>
  </si>
  <si>
    <t xml:space="preserve">Banquereau </t>
  </si>
  <si>
    <t>CK056</t>
  </si>
  <si>
    <t>Bolam&amp;&amp;2004</t>
  </si>
  <si>
    <t xml:space="preserve">J. Exp. Mar. Biol. Ecol. 306:157–180 </t>
  </si>
  <si>
    <t>Bridgemarsh Island</t>
  </si>
  <si>
    <t>low_low</t>
  </si>
  <si>
    <t>CK057</t>
  </si>
  <si>
    <t>Schratzberger&amp;&amp;2004</t>
  </si>
  <si>
    <t xml:space="preserve">J. Exp. Mar. Biol. Ecol. 303:79–96 </t>
  </si>
  <si>
    <t xml:space="preserve">Bridgemarsh Island </t>
  </si>
  <si>
    <t>defaunated_control</t>
  </si>
  <si>
    <t>CK059</t>
  </si>
  <si>
    <t>Cristoni&amp;&amp;2004</t>
  </si>
  <si>
    <t xml:space="preserve">J. Exp. Mar. Biol. Ecol. 298:49–70 </t>
  </si>
  <si>
    <t>Valle Smarlacca</t>
  </si>
  <si>
    <t>small</t>
  </si>
  <si>
    <t>CK061</t>
  </si>
  <si>
    <t>Donohue&amp;&amp;2003</t>
  </si>
  <si>
    <t xml:space="preserve">Freshwater Biology 48: 1603–1616 </t>
  </si>
  <si>
    <t>Zambia</t>
  </si>
  <si>
    <t>CK062</t>
  </si>
  <si>
    <t>Dernie&amp;&amp;2003</t>
  </si>
  <si>
    <t xml:space="preserve">Journal of Experimental Marine Biology and Ecology 285–286:415–434 </t>
  </si>
  <si>
    <t xml:space="preserve">Anglesey </t>
  </si>
  <si>
    <t>shallow_dist</t>
  </si>
  <si>
    <t>CK066</t>
  </si>
  <si>
    <t>Spawn&amp;&amp;1997</t>
  </si>
  <si>
    <t xml:space="preserve">Environmental Toxicology and Chemistry 16(4):785–793 </t>
  </si>
  <si>
    <t>Nebraska</t>
  </si>
  <si>
    <t>CK067</t>
  </si>
  <si>
    <t>Brosnan&amp;&amp;1994</t>
  </si>
  <si>
    <t xml:space="preserve"> J. Exp. Mar. Biol. Ecol. 117:79-97 </t>
  </si>
  <si>
    <t>Oregon</t>
  </si>
  <si>
    <t>CK069</t>
  </si>
  <si>
    <t>Kennelly&amp;&amp;1993</t>
  </si>
  <si>
    <t xml:space="preserve"> J. Exp. Mar. Bid. Ecol. 168:35-58</t>
  </si>
  <si>
    <t>New South Wales</t>
  </si>
  <si>
    <t xml:space="preserve"> JervisBay_south_cc</t>
  </si>
  <si>
    <t>CK070</t>
  </si>
  <si>
    <t>Schneider&amp;&amp;1991</t>
  </si>
  <si>
    <t>Mar Ecol. Prog. Ser. 78: 57-70</t>
  </si>
  <si>
    <t>Nova Scotia</t>
  </si>
  <si>
    <t>CK072</t>
  </si>
  <si>
    <t>Pinzon&amp;&amp;2013</t>
  </si>
  <si>
    <t xml:space="preserve">Biodivers Conserv 22:1513–1536 </t>
  </si>
  <si>
    <t>Alberta</t>
  </si>
  <si>
    <t>burn</t>
  </si>
  <si>
    <t>fire</t>
  </si>
  <si>
    <t>SOM2</t>
  </si>
  <si>
    <t>CK074</t>
  </si>
  <si>
    <t>vanderVorste&amp;&amp;2016</t>
  </si>
  <si>
    <t xml:space="preserve">Freshwater Biology 61: 1276–1292 </t>
  </si>
  <si>
    <t>France</t>
  </si>
  <si>
    <t>drift</t>
  </si>
  <si>
    <t>CK075</t>
  </si>
  <si>
    <t>Zajac&amp;Whitlatch2003</t>
  </si>
  <si>
    <t xml:space="preserve">J. Exp. Mar. Biol. Ecol. 294: 101–125 </t>
  </si>
  <si>
    <t>Groton</t>
  </si>
  <si>
    <t>CK076</t>
  </si>
  <si>
    <t>Kreyling&amp;&amp;2017</t>
  </si>
  <si>
    <t>Ecol Lett 20: 1405-1413</t>
  </si>
  <si>
    <t>Belgium</t>
  </si>
  <si>
    <t>SOM</t>
  </si>
  <si>
    <t>HH002</t>
  </si>
  <si>
    <t>Peterson&amp;Stevenson1992</t>
  </si>
  <si>
    <t>Ecology 73: 1445-1461</t>
  </si>
  <si>
    <t>flood</t>
  </si>
  <si>
    <t>HH003</t>
  </si>
  <si>
    <t>Biggs&amp;&amp;1999</t>
  </si>
  <si>
    <t>Oikos 85: 95-108</t>
  </si>
  <si>
    <t>HN HL</t>
  </si>
  <si>
    <t>HH005</t>
  </si>
  <si>
    <t>Yanez&amp;&amp;2008</t>
  </si>
  <si>
    <t>Oceanologia 50: 391-420</t>
  </si>
  <si>
    <t>Mexico</t>
  </si>
  <si>
    <t>sheltered</t>
  </si>
  <si>
    <t>Fig. 6</t>
  </si>
  <si>
    <t>HH006</t>
  </si>
  <si>
    <t>Norkko&amp;&amp;2002</t>
  </si>
  <si>
    <t>Mar Ecol Prog Ser 234: 23-42</t>
  </si>
  <si>
    <t>Okura, NZ.</t>
  </si>
  <si>
    <t>HH009</t>
  </si>
  <si>
    <t>Sparks-McConkey&amp;Watling2001</t>
  </si>
  <si>
    <t>Hydrobiologia 456:73-85</t>
  </si>
  <si>
    <t>Penobscot Bay, Maine</t>
  </si>
  <si>
    <t>trawling</t>
  </si>
  <si>
    <t>HH011</t>
  </si>
  <si>
    <t>Shiels&amp;&amp;2010</t>
  </si>
  <si>
    <t>Journal of Ecology 98:659-673</t>
  </si>
  <si>
    <t>trim+removal</t>
  </si>
  <si>
    <t>HH013</t>
  </si>
  <si>
    <t>Journal of Ecology 102:1129-113</t>
  </si>
  <si>
    <t>Finse, Norway</t>
  </si>
  <si>
    <t>lichens - cage - no nut</t>
  </si>
  <si>
    <t>data appendix</t>
  </si>
  <si>
    <t>HH014</t>
  </si>
  <si>
    <t>Williams&amp;&amp;2001</t>
  </si>
  <si>
    <t>Journal of applied Ecology 38_910-920</t>
  </si>
  <si>
    <t>Donnelly River System, Australia</t>
  </si>
  <si>
    <t>vertebrates</t>
  </si>
  <si>
    <t>bird</t>
  </si>
  <si>
    <t>harvest</t>
  </si>
  <si>
    <t>HH015</t>
  </si>
  <si>
    <t>Vidra&amp;&amp;2007</t>
  </si>
  <si>
    <t>Journal Torrey Botanical Society 134: 410-419</t>
  </si>
  <si>
    <t>Raileigh, North Carolina</t>
  </si>
  <si>
    <t>HH018</t>
  </si>
  <si>
    <t>Otitoloju&amp;&amp;2007</t>
  </si>
  <si>
    <t>Environmental Monitoring and Assessment 127:353-362</t>
  </si>
  <si>
    <t>Lagos, Nigeria</t>
  </si>
  <si>
    <t>CK078</t>
  </si>
  <si>
    <t>Bertocci&amp;&amp;2014</t>
  </si>
  <si>
    <t>Mar Ecol Prog Ser 506:47-60</t>
  </si>
  <si>
    <t>Canary Islands,N,  Mujeres</t>
  </si>
  <si>
    <t>Punta</t>
  </si>
  <si>
    <t>Fig. 2-3</t>
  </si>
  <si>
    <t>Fig. 2&amp; 4</t>
  </si>
  <si>
    <t>CK080</t>
  </si>
  <si>
    <t>McClanahan&amp;&amp;2001</t>
  </si>
  <si>
    <t xml:space="preserve">Coral Reefs 19: 367-379 </t>
  </si>
  <si>
    <t>Belize</t>
  </si>
  <si>
    <t>General Use Zone</t>
  </si>
  <si>
    <t>Table 3</t>
  </si>
  <si>
    <t>Tab. 1</t>
  </si>
  <si>
    <t>CK081</t>
  </si>
  <si>
    <t>Syms&amp;Jones2000</t>
  </si>
  <si>
    <t>Ecology 81 (10):2714-2729</t>
  </si>
  <si>
    <t>Lizard Island, Australia</t>
  </si>
  <si>
    <t>fish</t>
  </si>
  <si>
    <t>RM01</t>
  </si>
  <si>
    <t>Cross&amp;Harte2007</t>
  </si>
  <si>
    <t>Ecology 88(3): 740–748</t>
  </si>
  <si>
    <t>Colorado</t>
  </si>
  <si>
    <t>ambient nitrogen, random removal</t>
  </si>
  <si>
    <t>RM04</t>
  </si>
  <si>
    <t>Bonin &amp;&amp; 2011</t>
  </si>
  <si>
    <t>Ecology 92(7):1503-12</t>
  </si>
  <si>
    <t>Papua New Ginua</t>
  </si>
  <si>
    <t>Habitat reduction without fragmentation</t>
  </si>
  <si>
    <t>paper</t>
  </si>
  <si>
    <t>Table 6</t>
  </si>
  <si>
    <t>caseID</t>
  </si>
  <si>
    <t>DAY</t>
  </si>
  <si>
    <t>RD</t>
  </si>
  <si>
    <t>START</t>
  </si>
  <si>
    <t>RESIST</t>
  </si>
  <si>
    <t>RESIL</t>
  </si>
  <si>
    <t>RECOV</t>
  </si>
  <si>
    <t>Con.M</t>
  </si>
  <si>
    <t>Con.SE</t>
  </si>
  <si>
    <t>Con.SD</t>
  </si>
  <si>
    <t>Con.N</t>
  </si>
  <si>
    <t>Dist.M</t>
  </si>
  <si>
    <t>DIST.SE</t>
  </si>
  <si>
    <t>Dist.SD</t>
  </si>
  <si>
    <t>Dist.N</t>
  </si>
  <si>
    <t>LRR</t>
  </si>
  <si>
    <t>var.lrr</t>
  </si>
  <si>
    <t>Mean change</t>
  </si>
  <si>
    <t>response</t>
  </si>
  <si>
    <t>Prosopis glandulosa</t>
  </si>
  <si>
    <t>Acacia rigidula</t>
  </si>
  <si>
    <t>Aloysia gratissima</t>
  </si>
  <si>
    <t>Acacia schaffneri</t>
  </si>
  <si>
    <t>Celtis ehrenbergiana</t>
  </si>
  <si>
    <t>Guaiacum angustifolium</t>
  </si>
  <si>
    <t>Diospyros texana</t>
  </si>
  <si>
    <t>Condalia hookeri</t>
  </si>
  <si>
    <t>comment</t>
  </si>
  <si>
    <t>community = sum</t>
  </si>
  <si>
    <t>Haynesina germanica</t>
  </si>
  <si>
    <t>Ammonia beccarii</t>
  </si>
  <si>
    <t>Elphidium excavatum</t>
  </si>
  <si>
    <t>CK006_1</t>
  </si>
  <si>
    <t>CK006_2</t>
  </si>
  <si>
    <t>Ecology, 95 (7):1836-1849</t>
  </si>
  <si>
    <t>small_heavy_total</t>
  </si>
  <si>
    <t>CK006_3</t>
  </si>
  <si>
    <t>Ecology, 95 (7): 1836-1850</t>
  </si>
  <si>
    <t>small_burn_total</t>
  </si>
  <si>
    <t>CK006_4</t>
  </si>
  <si>
    <t>Ecology, 95 (7):1836-1850</t>
  </si>
  <si>
    <t>medium_light_total</t>
  </si>
  <si>
    <t>CK006_5</t>
  </si>
  <si>
    <t>Ecology, 95 (7): 1836-1851</t>
  </si>
  <si>
    <t>meidum_heavy_tot</t>
  </si>
  <si>
    <t>CK006_6</t>
  </si>
  <si>
    <t>Ecology, 95 (7):1836-1851</t>
  </si>
  <si>
    <t>medium_burn_tot</t>
  </si>
  <si>
    <t>CK006_7</t>
  </si>
  <si>
    <t>Ecology, 95 (7): 1836-1852</t>
  </si>
  <si>
    <t>large_light_total</t>
  </si>
  <si>
    <t>CK006_8</t>
  </si>
  <si>
    <t>Ecology, 95 (7):1836-1852</t>
  </si>
  <si>
    <t>large_heavy_total</t>
  </si>
  <si>
    <t>CK006_9</t>
  </si>
  <si>
    <t>Ecology, 95 (7): 1836-1853</t>
  </si>
  <si>
    <t>large_burn_total</t>
  </si>
  <si>
    <t>forminifera</t>
  </si>
  <si>
    <t>CK003_1</t>
  </si>
  <si>
    <t>CK003_2</t>
  </si>
  <si>
    <t>WEB_cut</t>
  </si>
  <si>
    <t>CK003_3</t>
  </si>
  <si>
    <t>CKB_cut</t>
  </si>
  <si>
    <t>CK003_4</t>
  </si>
  <si>
    <t>ABC_mech</t>
  </si>
  <si>
    <t>CK003_5</t>
  </si>
  <si>
    <t>WEB_mech</t>
  </si>
  <si>
    <t>CK003_6</t>
  </si>
  <si>
    <t>CKB_mech</t>
  </si>
  <si>
    <t>CK004_2</t>
  </si>
  <si>
    <t xml:space="preserve">Vaccinium myrtillus </t>
  </si>
  <si>
    <t>Vaccinium vitis idaea</t>
  </si>
  <si>
    <t>Empetrum hermaphroditum</t>
  </si>
  <si>
    <t>CK007_1</t>
  </si>
  <si>
    <t>Craticula molestiformis</t>
  </si>
  <si>
    <t>Humidophila spp</t>
  </si>
  <si>
    <t>H. arcuata</t>
  </si>
  <si>
    <t>H. australis</t>
  </si>
  <si>
    <t>Fistulifera pelliculosa</t>
  </si>
  <si>
    <t>Hantzschia spp.</t>
  </si>
  <si>
    <t>Luticola spp.</t>
  </si>
  <si>
    <t>Mayamaea spp.</t>
  </si>
  <si>
    <t>Muelleria spp.</t>
  </si>
  <si>
    <t>Psammothidium papilio</t>
  </si>
  <si>
    <t>Stauroneis latistauros</t>
  </si>
  <si>
    <t>Chamaepinnularia cymatopleura</t>
  </si>
  <si>
    <t>relative abundance</t>
  </si>
  <si>
    <t>only &gt;1 % cover</t>
  </si>
  <si>
    <t>Table C2</t>
  </si>
  <si>
    <t>polys_no_herb</t>
  </si>
  <si>
    <t>CK010_1</t>
  </si>
  <si>
    <t>Ulva spp.</t>
  </si>
  <si>
    <t>Pelvetiopsis limitata</t>
  </si>
  <si>
    <t>Mastocarpus papillatus</t>
  </si>
  <si>
    <t>Endocladia muricata</t>
  </si>
  <si>
    <t>Hildenbrandia occidentalis</t>
  </si>
  <si>
    <t>Cladophora columbiana</t>
  </si>
  <si>
    <t>Mastocarpus spp.</t>
  </si>
  <si>
    <t>Microalgae</t>
  </si>
  <si>
    <t>mean percent cover</t>
  </si>
  <si>
    <t>CK010_2</t>
  </si>
  <si>
    <t>CK010_3</t>
  </si>
  <si>
    <t>CK010_4</t>
  </si>
  <si>
    <t>no_herb</t>
  </si>
  <si>
    <t>herb</t>
  </si>
  <si>
    <t>monoculture</t>
  </si>
  <si>
    <t>relative cover</t>
  </si>
  <si>
    <t>disp-0-light-40</t>
  </si>
  <si>
    <t>CK041_1</t>
  </si>
  <si>
    <t>CK041_2</t>
  </si>
  <si>
    <t>surface_site_OL</t>
  </si>
  <si>
    <t>CK041_3</t>
  </si>
  <si>
    <t>surface_site_MH</t>
  </si>
  <si>
    <t>CK041_4</t>
  </si>
  <si>
    <t>surface_site_ML</t>
  </si>
  <si>
    <t>CK041_5</t>
  </si>
  <si>
    <t>surface_site_UH</t>
  </si>
  <si>
    <t>CK041_6</t>
  </si>
  <si>
    <t>surface_site_UL</t>
  </si>
  <si>
    <t>CK041_7</t>
  </si>
  <si>
    <t>subsurface_site_OH</t>
  </si>
  <si>
    <t>CK041_8</t>
  </si>
  <si>
    <t>Ecological Applications, 13(5): 1433–1455</t>
  </si>
  <si>
    <t>subsurface_site_OL</t>
  </si>
  <si>
    <t>CK041_9</t>
  </si>
  <si>
    <t>subsurface_site_MH</t>
  </si>
  <si>
    <t>CK041_10</t>
  </si>
  <si>
    <t>subsurface_site_ML</t>
  </si>
  <si>
    <t>CK041_11</t>
  </si>
  <si>
    <t>CK041_12</t>
  </si>
  <si>
    <t>subsurface_site_UL</t>
  </si>
  <si>
    <t>CK037_1</t>
  </si>
  <si>
    <t>Exp1_0,1_</t>
  </si>
  <si>
    <t>CK037_2</t>
  </si>
  <si>
    <t>CK037_3</t>
  </si>
  <si>
    <t>Exp1_10</t>
  </si>
  <si>
    <t>CK037_4</t>
  </si>
  <si>
    <t>Exp2_0,05</t>
  </si>
  <si>
    <t>CK037_5</t>
  </si>
  <si>
    <t>Exp2_0,5</t>
  </si>
  <si>
    <t>CK037_6</t>
  </si>
  <si>
    <t>Exp2_5</t>
  </si>
  <si>
    <t>Elmis aenea</t>
  </si>
  <si>
    <t>Gammarus pulex</t>
  </si>
  <si>
    <t>Leuctra sp.</t>
  </si>
  <si>
    <t>Dicranota sp.</t>
  </si>
  <si>
    <t>Oligochaeta</t>
  </si>
  <si>
    <t>density</t>
  </si>
  <si>
    <t>Chironominae</t>
  </si>
  <si>
    <t>Orthocladiinae</t>
  </si>
  <si>
    <t>Hydropsyche sp.</t>
  </si>
  <si>
    <t>Paracorophium</t>
  </si>
  <si>
    <t>Scoloplos</t>
  </si>
  <si>
    <t>subsurface_site_UH</t>
  </si>
  <si>
    <t>Aonides</t>
  </si>
  <si>
    <t>Astrovenus</t>
  </si>
  <si>
    <t>Heteromastus</t>
  </si>
  <si>
    <t>Aquilaspio</t>
  </si>
  <si>
    <t>Austrovenus</t>
  </si>
  <si>
    <t>Arthritica</t>
  </si>
  <si>
    <t> -105,782067</t>
  </si>
  <si>
    <t>CK019_1</t>
  </si>
  <si>
    <t>CK019_2</t>
  </si>
  <si>
    <t>CK019_3</t>
  </si>
  <si>
    <t>Bulla striata</t>
  </si>
  <si>
    <t>Glycinde multidens</t>
  </si>
  <si>
    <t>Heleobia australis</t>
  </si>
  <si>
    <t>Ostracoda</t>
  </si>
  <si>
    <t>Mediomastus species</t>
  </si>
  <si>
    <t>Heteromastus species</t>
  </si>
  <si>
    <t>Oligochata, Otracoda two dominant unidentified morphotypes</t>
  </si>
  <si>
    <t>CK021_1</t>
  </si>
  <si>
    <t>Laeonereis culveri</t>
  </si>
  <si>
    <t>Sigambra grubii</t>
  </si>
  <si>
    <t>Capitella spp</t>
  </si>
  <si>
    <t>Streblospio benedicti</t>
  </si>
  <si>
    <t>Sphaerosyllis sp</t>
  </si>
  <si>
    <t>Tubificidae sp</t>
  </si>
  <si>
    <t>biomass of 1 dominant species or other</t>
  </si>
  <si>
    <t>exclude</t>
  </si>
  <si>
    <t>CK024</t>
  </si>
  <si>
    <t>Lohrer&amp;&amp;2010</t>
  </si>
  <si>
    <t xml:space="preserve">Journal of Experimental Marine Biology and Ecology 390:6–13 </t>
  </si>
  <si>
    <t>Mahurangi Harbour</t>
  </si>
  <si>
    <t>BB</t>
  </si>
  <si>
    <t>UNB</t>
  </si>
  <si>
    <t>PIS</t>
  </si>
  <si>
    <t>CK023_1</t>
  </si>
  <si>
    <t>low_RD</t>
  </si>
  <si>
    <t>CK023_2</t>
  </si>
  <si>
    <t>low_CH</t>
  </si>
  <si>
    <t>CK023_3</t>
  </si>
  <si>
    <t>CK023_4</t>
  </si>
  <si>
    <t>low_WM</t>
  </si>
  <si>
    <t>CK023_5</t>
  </si>
  <si>
    <t>low_DW</t>
  </si>
  <si>
    <t>CK023_6</t>
  </si>
  <si>
    <t>low_FM</t>
  </si>
  <si>
    <t>CK023_7</t>
  </si>
  <si>
    <t>low_SM</t>
  </si>
  <si>
    <t>CK023_8</t>
  </si>
  <si>
    <t>mid_RD</t>
  </si>
  <si>
    <t>CK023_9</t>
  </si>
  <si>
    <t>mid_CH</t>
  </si>
  <si>
    <t>CK023_10</t>
  </si>
  <si>
    <t>mid_LH</t>
  </si>
  <si>
    <t>CK023_11</t>
  </si>
  <si>
    <t>mid_WM</t>
  </si>
  <si>
    <t>CK023_12</t>
  </si>
  <si>
    <t>mid_DW</t>
  </si>
  <si>
    <t>CK023_13</t>
  </si>
  <si>
    <t>mid_FM</t>
  </si>
  <si>
    <t>CK023_14</t>
  </si>
  <si>
    <t>mid_SM</t>
  </si>
  <si>
    <t>CK023_15</t>
  </si>
  <si>
    <t>high_RD</t>
  </si>
  <si>
    <t>CK023_16</t>
  </si>
  <si>
    <t>high_CH</t>
  </si>
  <si>
    <t>CK023_17</t>
  </si>
  <si>
    <t>high_LH</t>
  </si>
  <si>
    <t>CK023_18</t>
  </si>
  <si>
    <t>high_WM</t>
  </si>
  <si>
    <t>CK023_19</t>
  </si>
  <si>
    <t>high_DW</t>
  </si>
  <si>
    <t>CK023_20</t>
  </si>
  <si>
    <t>high_FM</t>
  </si>
  <si>
    <t>CK023_21</t>
  </si>
  <si>
    <t>high_SM</t>
  </si>
  <si>
    <t>Alopecurus borealis</t>
  </si>
  <si>
    <t>Bistorta vivipara</t>
  </si>
  <si>
    <t>Calamagrostis stricta</t>
  </si>
  <si>
    <t>Carex misandra</t>
  </si>
  <si>
    <t>C, subspathacea</t>
  </si>
  <si>
    <t>Cardamine nymanii</t>
  </si>
  <si>
    <t>Cassiope tetragona</t>
  </si>
  <si>
    <t>Cerastium arcticum</t>
  </si>
  <si>
    <t>Cochlearia groenlandica</t>
  </si>
  <si>
    <t>Draba spp</t>
  </si>
  <si>
    <t>Dryas octopetala</t>
  </si>
  <si>
    <t>Dupontia fisherii</t>
  </si>
  <si>
    <t>Equisetum arvense</t>
  </si>
  <si>
    <t>Eriophorum scheuchzeri</t>
  </si>
  <si>
    <t>Luzula arctica</t>
  </si>
  <si>
    <t>L, confusa</t>
  </si>
  <si>
    <t>Oxyria digyna</t>
  </si>
  <si>
    <t>Papaver dahlianum</t>
  </si>
  <si>
    <t>Pedicularis hirsuta</t>
  </si>
  <si>
    <t>Petasites frigidus</t>
  </si>
  <si>
    <t>Poa spp</t>
  </si>
  <si>
    <t>Ranunculus hyperboreus</t>
  </si>
  <si>
    <t>R, sulphurous</t>
  </si>
  <si>
    <t>Salix polaris</t>
  </si>
  <si>
    <t>Saxifraga cernua</t>
  </si>
  <si>
    <t>S, hieracifolia</t>
  </si>
  <si>
    <t>S, hirculus</t>
  </si>
  <si>
    <t>S, nivalis</t>
  </si>
  <si>
    <t>S, oppositifolia</t>
  </si>
  <si>
    <t>Silene frucata</t>
  </si>
  <si>
    <t>Stellaria crassipes</t>
  </si>
  <si>
    <t>data given in appendix</t>
  </si>
  <si>
    <t>Table S1</t>
  </si>
  <si>
    <t>CK028_1</t>
  </si>
  <si>
    <t>Agrostis salmantica</t>
  </si>
  <si>
    <t>Bolboschoenus maritimus</t>
  </si>
  <si>
    <t>Damasonium stellatum</t>
  </si>
  <si>
    <t>Eleocharis palustris</t>
  </si>
  <si>
    <t>Glyceria fluitans</t>
  </si>
  <si>
    <t>Heliotropium supinum</t>
  </si>
  <si>
    <t>Isoetes velata</t>
  </si>
  <si>
    <t>Leontodon saxatilis</t>
  </si>
  <si>
    <t>Myriophyllum alterniflorum</t>
  </si>
  <si>
    <t>Polygonum aviculare</t>
  </si>
  <si>
    <t>Pulicaria arabica</t>
  </si>
  <si>
    <t>Ranunculus baudotii</t>
  </si>
  <si>
    <t>Rumex crispus</t>
  </si>
  <si>
    <t>only 2 points, sum of different areas of pool</t>
  </si>
  <si>
    <t>author</t>
  </si>
  <si>
    <t>zooplankton abundance</t>
  </si>
  <si>
    <t>CK031_2</t>
  </si>
  <si>
    <t>control is mean of 2 plots</t>
  </si>
  <si>
    <t>Arenicola marina</t>
  </si>
  <si>
    <t>Hediste diversicolor</t>
  </si>
  <si>
    <t>Hydrobia ulvae</t>
  </si>
  <si>
    <t>Macoma balthica small</t>
  </si>
  <si>
    <t>Macoma balthica medium</t>
  </si>
  <si>
    <t>Macoma balthica adult</t>
  </si>
  <si>
    <t>Cerastoderma edula juvenile</t>
  </si>
  <si>
    <t>Cerastoderma edula adult</t>
  </si>
  <si>
    <t xml:space="preserve">median? </t>
  </si>
  <si>
    <t>CK032_1</t>
  </si>
  <si>
    <t>CK032_2</t>
  </si>
  <si>
    <t>with dispersal</t>
  </si>
  <si>
    <t>Mesocyclops edax</t>
  </si>
  <si>
    <t>Diacyclops thomasi</t>
  </si>
  <si>
    <t>Leptodiaptomous minutus</t>
  </si>
  <si>
    <t>Holopedium gibberum</t>
  </si>
  <si>
    <t>Eubosmina tubicen</t>
  </si>
  <si>
    <t>Bosmina s str.</t>
  </si>
  <si>
    <t>Daphnia mendotae</t>
  </si>
  <si>
    <t>Keratella taurocephala</t>
  </si>
  <si>
    <t>Gastropus stylifer</t>
  </si>
  <si>
    <t>Kellicottia longispina</t>
  </si>
  <si>
    <t>Keratella chochlearis</t>
  </si>
  <si>
    <t>Polyarthra spp.</t>
  </si>
  <si>
    <t>Conochilus sp.</t>
  </si>
  <si>
    <t xml:space="preserve">abundance in supplements </t>
  </si>
  <si>
    <t>CK035_5</t>
  </si>
  <si>
    <t>CK035_6</t>
  </si>
  <si>
    <t>Kaikoura</t>
  </si>
  <si>
    <t>Appendix</t>
  </si>
  <si>
    <t>Hormosira banksii</t>
  </si>
  <si>
    <t>Cystophora torulosa</t>
  </si>
  <si>
    <t>Carpophyllum maschalocarpum</t>
  </si>
  <si>
    <t xml:space="preserve">Cystophora scalaris </t>
  </si>
  <si>
    <t>Corallina officinalis</t>
  </si>
  <si>
    <t>Jania micradhrodia</t>
  </si>
  <si>
    <t>Non-geniculate corallines</t>
  </si>
  <si>
    <t xml:space="preserve">Jania sp </t>
  </si>
  <si>
    <t>Halopteris spp</t>
  </si>
  <si>
    <t>Notheia anomala</t>
  </si>
  <si>
    <t>Gelidium caulacantheum</t>
  </si>
  <si>
    <t>Echinothamnion sp,</t>
  </si>
  <si>
    <t>Laurencia thyrsifera</t>
  </si>
  <si>
    <t>Encrusting algae</t>
  </si>
  <si>
    <t>Bryopsis plumosa</t>
  </si>
  <si>
    <t>Colpomenia sinuosa</t>
  </si>
  <si>
    <t>Pleonosporium hirtum</t>
  </si>
  <si>
    <t>Champia novae-zealandiae</t>
  </si>
  <si>
    <t>Hymenena sp,</t>
  </si>
  <si>
    <t>Acrosorium decumbens</t>
  </si>
  <si>
    <t>Polysiphonia spp,</t>
  </si>
  <si>
    <t>Adenocystis utricularis</t>
  </si>
  <si>
    <t>Leathesia difformis</t>
  </si>
  <si>
    <t>Ceramium spp,</t>
  </si>
  <si>
    <t>Enteromorpha bulbosa</t>
  </si>
  <si>
    <t>Tinocladia novae-zelandiae</t>
  </si>
  <si>
    <t>Scytosiphon lomentaria</t>
  </si>
  <si>
    <t>Ulva spp,</t>
  </si>
  <si>
    <t>Blue-green algae</t>
  </si>
  <si>
    <t>U ID Echinothamnion sp,</t>
  </si>
  <si>
    <t>Chaetomorpha coliformis</t>
  </si>
  <si>
    <t>Turbo smaragdus</t>
  </si>
  <si>
    <t>Chiton pelliserpentis</t>
  </si>
  <si>
    <t>Cellana radians</t>
  </si>
  <si>
    <t>Cantharidella tesselata</t>
  </si>
  <si>
    <t>Maorichiton caelatus</t>
  </si>
  <si>
    <t>Melagraphia aethiops</t>
  </si>
  <si>
    <t>Notoacmea spp</t>
  </si>
  <si>
    <t>Risselopsis varia</t>
  </si>
  <si>
    <t>Siphonaria spp</t>
  </si>
  <si>
    <t>Zeacumentus spp</t>
  </si>
  <si>
    <t>Actinothoe albens</t>
  </si>
  <si>
    <t>Anthopleura spp</t>
  </si>
  <si>
    <t>Cricophorus nutrix</t>
  </si>
  <si>
    <t>Chamaesipho columna (Cirripedia)</t>
  </si>
  <si>
    <t>Sabellariidae</t>
  </si>
  <si>
    <t>Serpulidae</t>
  </si>
  <si>
    <t>Mytilus galloprovincialis (Bivalvia)</t>
  </si>
  <si>
    <t>Aulacomya maoriana (Bivalvia)</t>
  </si>
  <si>
    <t>Nemertea</t>
  </si>
  <si>
    <t>Nereidae</t>
  </si>
  <si>
    <t>Ophionereis fasciata (Echinodermata)</t>
  </si>
  <si>
    <t>Sphaeromatidae (Isopoda)</t>
  </si>
  <si>
    <t>UD Sponge</t>
  </si>
  <si>
    <t>UD Tunicate</t>
  </si>
  <si>
    <t>Halicarcinus spp, (Decapoda)</t>
  </si>
  <si>
    <t>Patiriella regularis (Echinodermata)</t>
  </si>
  <si>
    <t>CK035_9</t>
  </si>
  <si>
    <t>CK035_10</t>
  </si>
  <si>
    <t>algae</t>
  </si>
  <si>
    <t>CK035_11</t>
  </si>
  <si>
    <t>CK035_12</t>
  </si>
  <si>
    <t>anemones</t>
  </si>
  <si>
    <t xml:space="preserve">1 1,6 </t>
  </si>
  <si>
    <t>grass and forb</t>
  </si>
  <si>
    <t>CK042_1</t>
  </si>
  <si>
    <t>CK042_2</t>
  </si>
  <si>
    <t>mid_juncus</t>
  </si>
  <si>
    <t>CK042_3</t>
  </si>
  <si>
    <t>low_juncus</t>
  </si>
  <si>
    <t>importance = abundance</t>
  </si>
  <si>
    <t>Juncus gerardi</t>
  </si>
  <si>
    <t>Distichlis spicata</t>
  </si>
  <si>
    <t>Salicornia europaea</t>
  </si>
  <si>
    <t>Atriplex patula</t>
  </si>
  <si>
    <t>Iva frutescens</t>
  </si>
  <si>
    <t>Solidago sempervirens</t>
  </si>
  <si>
    <t>Aster tenuifolius</t>
  </si>
  <si>
    <t>CK053_1</t>
  </si>
  <si>
    <t>Gari stangeri</t>
  </si>
  <si>
    <t>Barantolla sp</t>
  </si>
  <si>
    <t>Owenia petersenae</t>
  </si>
  <si>
    <t>Notomastus sp</t>
  </si>
  <si>
    <t>Dolasterope quadrata</t>
  </si>
  <si>
    <t>Hemipodus simplex</t>
  </si>
  <si>
    <t>Scolanthus sp</t>
  </si>
  <si>
    <t>Gammaridae sp B</t>
  </si>
  <si>
    <t>Tawera spissa</t>
  </si>
  <si>
    <t>Leptomya retiaria</t>
  </si>
  <si>
    <t>Maoricolpus roseus roseus</t>
  </si>
  <si>
    <t>Trochodota dendyi</t>
  </si>
  <si>
    <t>Phoronis sp</t>
  </si>
  <si>
    <t>Corbula zelandica</t>
  </si>
  <si>
    <t>Euchone sp A</t>
  </si>
  <si>
    <t>Carazziella philipensis</t>
  </si>
  <si>
    <t>Polycirrus sp A</t>
  </si>
  <si>
    <t>Exogene heterosetosa</t>
  </si>
  <si>
    <t>Prionospio sp A</t>
  </si>
  <si>
    <t>Scolanthus sp A</t>
  </si>
  <si>
    <t>Table 4</t>
  </si>
  <si>
    <t>5 most abundant species</t>
  </si>
  <si>
    <t>Fig. 8</t>
  </si>
  <si>
    <t>CK056_1</t>
  </si>
  <si>
    <t>CK056_2</t>
  </si>
  <si>
    <t>CK056_3</t>
  </si>
  <si>
    <t>CK056_4</t>
  </si>
  <si>
    <t>high_org</t>
  </si>
  <si>
    <t>high_sand</t>
  </si>
  <si>
    <t>high_high</t>
  </si>
  <si>
    <t>T. benedii</t>
  </si>
  <si>
    <t>S. shrubsolii</t>
  </si>
  <si>
    <t>Tharyx sp. A</t>
  </si>
  <si>
    <t>H. diversicolor</t>
  </si>
  <si>
    <t>CK059_1</t>
  </si>
  <si>
    <t>CK059_2</t>
  </si>
  <si>
    <t>Parastenhelia spinosa</t>
  </si>
  <si>
    <t>Ectinosoma dentatum</t>
  </si>
  <si>
    <t>Cyclopina graciales</t>
  </si>
  <si>
    <t>Heterolaophonte stroemi paraminuta</t>
  </si>
  <si>
    <t>CK059_3</t>
  </si>
  <si>
    <t>medium</t>
  </si>
  <si>
    <t>large</t>
  </si>
  <si>
    <t>M. polynyma</t>
  </si>
  <si>
    <t>C.siliqua</t>
  </si>
  <si>
    <t>S. groenlandicus</t>
  </si>
  <si>
    <t>CK054_1</t>
  </si>
  <si>
    <t>CK054_2</t>
  </si>
  <si>
    <t>DrD_target_species</t>
  </si>
  <si>
    <t>DrOnly_-target_species</t>
  </si>
  <si>
    <t>check which species occur in one area</t>
  </si>
  <si>
    <t>CK049_1</t>
  </si>
  <si>
    <t>CK049_2</t>
  </si>
  <si>
    <t>sediment removal</t>
  </si>
  <si>
    <t>scour</t>
  </si>
  <si>
    <t>number of individuals</t>
  </si>
  <si>
    <t>Deleatidium</t>
  </si>
  <si>
    <t>Austroclima sepia</t>
  </si>
  <si>
    <t>Nesameletus</t>
  </si>
  <si>
    <t>Hydora larvae</t>
  </si>
  <si>
    <t>Aoteapsyche</t>
  </si>
  <si>
    <t>Hydrobiosis spp.</t>
  </si>
  <si>
    <t>Orthocladiinae (Chironomidae)</t>
  </si>
  <si>
    <t>Amphipoda</t>
  </si>
  <si>
    <t>CK045_1</t>
  </si>
  <si>
    <t>CK045_2</t>
  </si>
  <si>
    <t>CK045_3</t>
  </si>
  <si>
    <t>CK045_4</t>
  </si>
  <si>
    <t>Table 1+4</t>
  </si>
  <si>
    <t>cladocera</t>
  </si>
  <si>
    <t>CK045_5</t>
  </si>
  <si>
    <t>CK045_6</t>
  </si>
  <si>
    <t>CK045_7</t>
  </si>
  <si>
    <t>CK045_8</t>
  </si>
  <si>
    <t>Table 2+5</t>
  </si>
  <si>
    <t>rotifer</t>
  </si>
  <si>
    <t>Cladocera</t>
  </si>
  <si>
    <t>Holopedium sp</t>
  </si>
  <si>
    <t>Bosmina sp</t>
  </si>
  <si>
    <t>Diaphanasoma sp</t>
  </si>
  <si>
    <t>Asplanchna sp</t>
  </si>
  <si>
    <t>Conochilus sp</t>
  </si>
  <si>
    <t>K. cochlearis</t>
  </si>
  <si>
    <t>Polyarthra sp.</t>
  </si>
  <si>
    <t>T. cylindrica</t>
  </si>
  <si>
    <t>CK043_1</t>
  </si>
  <si>
    <t>CK043_2</t>
  </si>
  <si>
    <t>site 2</t>
  </si>
  <si>
    <t>Fig. 3+4</t>
  </si>
  <si>
    <t>Simuliidae</t>
  </si>
  <si>
    <t>Baetis rhodani</t>
  </si>
  <si>
    <t>Rhithrogena spp</t>
  </si>
  <si>
    <t>Leuctra spp</t>
  </si>
  <si>
    <t>Chironomidae</t>
  </si>
  <si>
    <t>Bulgaria</t>
  </si>
  <si>
    <t>Germany</t>
  </si>
  <si>
    <t>Turkey</t>
  </si>
  <si>
    <t>Richness = 3</t>
  </si>
  <si>
    <t>Richness = 6</t>
  </si>
  <si>
    <t>CK076_1</t>
  </si>
  <si>
    <t>CK076_2</t>
  </si>
  <si>
    <t>CK076_3</t>
  </si>
  <si>
    <t>CK076_4</t>
  </si>
  <si>
    <t>CK076_5</t>
  </si>
  <si>
    <t>CK076_6</t>
  </si>
  <si>
    <t>CK076_7</t>
  </si>
  <si>
    <t>CK076_8</t>
  </si>
  <si>
    <t>CK076_9</t>
  </si>
  <si>
    <t>CK076_10</t>
  </si>
  <si>
    <t>Vicia sativa</t>
  </si>
  <si>
    <t>Trifolium pratense</t>
  </si>
  <si>
    <t>Trifolium dubium</t>
  </si>
  <si>
    <t>Stellaria graminea</t>
  </si>
  <si>
    <t>Rumex acetosa</t>
  </si>
  <si>
    <t>Ranunculus acris</t>
  </si>
  <si>
    <t>Lotus corniculatus</t>
  </si>
  <si>
    <t>Holcus lanatus</t>
  </si>
  <si>
    <t>Festuca rubra</t>
  </si>
  <si>
    <t>Epilobium hirsutum</t>
  </si>
  <si>
    <t>Dactylis glomerata</t>
  </si>
  <si>
    <t>Anthoxanthum odoratum</t>
  </si>
  <si>
    <t>Vicia grandiflora</t>
  </si>
  <si>
    <t>Sanguisorba officinalis</t>
  </si>
  <si>
    <t>Prunella vulgaris</t>
  </si>
  <si>
    <t>Plantago lanceolata</t>
  </si>
  <si>
    <t>Medicago lupulina</t>
  </si>
  <si>
    <t>Lactuca saligna</t>
  </si>
  <si>
    <t>Festuca pratensis</t>
  </si>
  <si>
    <t>Cynosurus cristatus</t>
  </si>
  <si>
    <t>Arrhenatherum elatius</t>
  </si>
  <si>
    <t>Vicia hirsuta</t>
  </si>
  <si>
    <t>Leontodon autumnalis</t>
  </si>
  <si>
    <t>Knautia arvensis</t>
  </si>
  <si>
    <t>Hypochoeris radicata</t>
  </si>
  <si>
    <t>Festuca rubra agg.</t>
  </si>
  <si>
    <t>Agrostis capillaris</t>
  </si>
  <si>
    <t>Trisetum flavescens</t>
  </si>
  <si>
    <t>Trifolium repens</t>
  </si>
  <si>
    <t>Taraxacum officinale</t>
  </si>
  <si>
    <t>Poa pratensis</t>
  </si>
  <si>
    <t>Festuca arundinacea</t>
  </si>
  <si>
    <t>Cerastium fontanum</t>
  </si>
  <si>
    <t>Taeniatherum caput-medusae subsp. crinitum</t>
  </si>
  <si>
    <t>Scandix pecten-veneris</t>
  </si>
  <si>
    <t>Poa timoleontis</t>
  </si>
  <si>
    <t>Plantago lagopus</t>
  </si>
  <si>
    <t>Onobrychis caput-galli</t>
  </si>
  <si>
    <t>Lupinus angustifolius subsp. angustifolius</t>
  </si>
  <si>
    <t>Hymenocarpus circinnatus</t>
  </si>
  <si>
    <t>Erodium cicutarium subsp. cicutarium</t>
  </si>
  <si>
    <t>Crepis foetida subsp. commutata</t>
  </si>
  <si>
    <t>Coronilla parviflora</t>
  </si>
  <si>
    <t>Bromus scoparius</t>
  </si>
  <si>
    <t>Aegilops columnaris</t>
  </si>
  <si>
    <t>removed 'second' last sampling</t>
  </si>
  <si>
    <t>nmds - contact author</t>
  </si>
  <si>
    <t>contact author - maybe</t>
  </si>
  <si>
    <t>contact author - yes</t>
  </si>
  <si>
    <t>numbers of generations per year.</t>
  </si>
  <si>
    <t>CK044_1</t>
  </si>
  <si>
    <t>CK044_2</t>
  </si>
  <si>
    <t>CK044_3</t>
  </si>
  <si>
    <t>CK044_4</t>
  </si>
  <si>
    <t>coeffiecient of variation over whole time period</t>
  </si>
  <si>
    <t>CK081_1</t>
  </si>
  <si>
    <t>CK081_2</t>
  </si>
  <si>
    <t>CK081_3</t>
  </si>
  <si>
    <t>CK081_4</t>
  </si>
  <si>
    <t>CK081_5</t>
  </si>
  <si>
    <t>Level 1 habitat disturbance and fish removal </t>
  </si>
  <si>
    <t>Level 2 habitat disturbance and fish removal </t>
  </si>
  <si>
    <t>level 1 habitat distruction no fish removal</t>
  </si>
  <si>
    <t>level 2 habitat destruction no fish removal</t>
  </si>
  <si>
    <t>Fig. 7,8,9</t>
  </si>
  <si>
    <t>middle</t>
  </si>
  <si>
    <t>habitat destruction</t>
  </si>
  <si>
    <t>fish removal</t>
  </si>
  <si>
    <t>Pomacentrus moluccensis</t>
  </si>
  <si>
    <t>Dascyllus reticulatus</t>
  </si>
  <si>
    <t>Pomacentrus amboinensis</t>
  </si>
  <si>
    <t>Pomacentrus nagasakiensis</t>
  </si>
  <si>
    <t>Parapercis spp.</t>
  </si>
  <si>
    <t>Dischistodus perspicillatus</t>
  </si>
  <si>
    <t>Ankistrodesmus falcatus</t>
  </si>
  <si>
    <t>CK066_1</t>
  </si>
  <si>
    <t>CK066_2</t>
  </si>
  <si>
    <t>CK066_3</t>
  </si>
  <si>
    <t>CK066_4</t>
  </si>
  <si>
    <t>CK066_5</t>
  </si>
  <si>
    <t>Unicellular green algae</t>
  </si>
  <si>
    <t>Scendesmus spp.</t>
  </si>
  <si>
    <t>filamentous green algae</t>
  </si>
  <si>
    <t>Crucigenia tetrapedia</t>
  </si>
  <si>
    <t>colonial green algae</t>
  </si>
  <si>
    <t>Dictyosphaerium pulchellum</t>
  </si>
  <si>
    <t>Synedra spp.</t>
  </si>
  <si>
    <t>Nitzschia sp.</t>
  </si>
  <si>
    <t>Melosira varians</t>
  </si>
  <si>
    <t>Centric diatoms</t>
  </si>
  <si>
    <t>unicellular blue-green algae</t>
  </si>
  <si>
    <t>colonial blue-green algae</t>
  </si>
  <si>
    <t>CK069_1</t>
  </si>
  <si>
    <t>CK069_2</t>
  </si>
  <si>
    <t>CK069_3</t>
  </si>
  <si>
    <t>CK069_4</t>
  </si>
  <si>
    <t>CK069_5</t>
  </si>
  <si>
    <t>CK069_6</t>
  </si>
  <si>
    <t>CK069_7</t>
  </si>
  <si>
    <t>CK069_8</t>
  </si>
  <si>
    <t xml:space="preserve">AnnaBay_north_cc </t>
  </si>
  <si>
    <t>PortJackson_north_cc</t>
  </si>
  <si>
    <t>AnnaBay_south_cc</t>
  </si>
  <si>
    <t>PortJackson_south_cc</t>
  </si>
  <si>
    <t>BotanyBay_north_cc</t>
  </si>
  <si>
    <t>BotanyBay_south_cc</t>
  </si>
  <si>
    <t xml:space="preserve"> JervisBay_north_cc </t>
  </si>
  <si>
    <t>Fig. 2-12</t>
  </si>
  <si>
    <t>E. radiata</t>
  </si>
  <si>
    <t>Zonaria robophora</t>
  </si>
  <si>
    <t>Different species:Fig.2  kelp, Fig.4 algae, Fig. 5 Sargassum,Fig 6 Padina fragile, Fig. 7, Fig 8, Fig. 9, Fig. 12, fig. 13</t>
  </si>
  <si>
    <t>Sargassum spp</t>
  </si>
  <si>
    <t>Padina fragile</t>
  </si>
  <si>
    <t>Neogoniolithon sp</t>
  </si>
  <si>
    <t>Peyssonelia/Hildenbrandia</t>
  </si>
  <si>
    <t>Tedania connectans</t>
  </si>
  <si>
    <t>Didemnum moseleyi</t>
  </si>
  <si>
    <t>Callyspongia romosa</t>
  </si>
  <si>
    <t>CK070_1</t>
  </si>
  <si>
    <t>CK070_2</t>
  </si>
  <si>
    <t>species removal</t>
  </si>
  <si>
    <t>CK070_3</t>
  </si>
  <si>
    <t>CK070_4</t>
  </si>
  <si>
    <t>deep_epifauna</t>
  </si>
  <si>
    <t>shallow_epifauna</t>
  </si>
  <si>
    <t>deep_infauna</t>
  </si>
  <si>
    <t>shallow_infauna</t>
  </si>
  <si>
    <t>Bittium alternatum</t>
  </si>
  <si>
    <t>Amphitoe</t>
  </si>
  <si>
    <t>Gammarus mucronatus</t>
  </si>
  <si>
    <t>Nereis succinea</t>
  </si>
  <si>
    <t>Gemma gemma</t>
  </si>
  <si>
    <t>Tellina agilis</t>
  </si>
  <si>
    <t>microcosm</t>
  </si>
  <si>
    <t xml:space="preserve">species are different in control and treatments </t>
  </si>
  <si>
    <t>CK080_1</t>
  </si>
  <si>
    <t>CK080_2</t>
  </si>
  <si>
    <t>Wilderness zone</t>
  </si>
  <si>
    <t xml:space="preserve">Br fleshy </t>
  </si>
  <si>
    <t xml:space="preserve">RD fleshy </t>
  </si>
  <si>
    <t xml:space="preserve">Gr fleshy </t>
  </si>
  <si>
    <t>Calcareous</t>
  </si>
  <si>
    <t xml:space="preserve">RD carolline </t>
  </si>
  <si>
    <t>cover is also available</t>
  </si>
  <si>
    <t>Fig. 4-6</t>
  </si>
  <si>
    <t>CK075_1</t>
  </si>
  <si>
    <t>Parapionosyllis longicirrta</t>
  </si>
  <si>
    <t>Streptosyllis arenae</t>
  </si>
  <si>
    <t>Scolelepis squamata</t>
  </si>
  <si>
    <t>Lumbrineris tenuis</t>
  </si>
  <si>
    <t>Nereis acuminata</t>
  </si>
  <si>
    <t>Capitella capitata</t>
  </si>
  <si>
    <t>Brania welfleetensis</t>
  </si>
  <si>
    <t>Hydrobia totteni</t>
  </si>
  <si>
    <t>community response??</t>
  </si>
  <si>
    <t>HH018_1</t>
  </si>
  <si>
    <t>Clibanarius africanus</t>
  </si>
  <si>
    <t>Callinectes amnicola</t>
  </si>
  <si>
    <t>Sesarma huzardi</t>
  </si>
  <si>
    <t>Periopthalmus sp.</t>
  </si>
  <si>
    <t>Uca tangeri</t>
  </si>
  <si>
    <t>Geniopsis pelii</t>
  </si>
  <si>
    <t>Nereis sp</t>
  </si>
  <si>
    <t>Table 5 abundance</t>
  </si>
  <si>
    <t>Agroeca ornata</t>
  </si>
  <si>
    <t>Agyneta olivacea</t>
  </si>
  <si>
    <t>Amaurobius borealis</t>
  </si>
  <si>
    <t>Arctobius agelenoides</t>
  </si>
  <si>
    <t>Bathyphantes pallidus</t>
  </si>
  <si>
    <t>Callobius nomeus</t>
  </si>
  <si>
    <t>Clubiona canadensis</t>
  </si>
  <si>
    <t>Diplocentria bidentata</t>
  </si>
  <si>
    <t>Hilaira herniosa</t>
  </si>
  <si>
    <t>Improphantes complicatus</t>
  </si>
  <si>
    <t>Incestophantes duplicatus</t>
  </si>
  <si>
    <t>Lepthyphantes alpinus</t>
  </si>
  <si>
    <t>Maro amplus</t>
  </si>
  <si>
    <t>Microneta viaria</t>
  </si>
  <si>
    <t>Oreonetides vaginatus</t>
  </si>
  <si>
    <t>Sciastes truncatus</t>
  </si>
  <si>
    <t>Sisicottus montanus</t>
  </si>
  <si>
    <t>Walckenaeria castanea</t>
  </si>
  <si>
    <t>Walckenaeria communis</t>
  </si>
  <si>
    <t>Walckenaeria karpinskii</t>
  </si>
  <si>
    <t>Xysticus canadensis</t>
  </si>
  <si>
    <t>Zornella armata</t>
  </si>
  <si>
    <t>Arctosa raptor</t>
  </si>
  <si>
    <t>Drassodes neglectus</t>
  </si>
  <si>
    <t>Gnaphosa muscorum</t>
  </si>
  <si>
    <t>Gnaphosa parvula</t>
  </si>
  <si>
    <t>Grammonota gigas</t>
  </si>
  <si>
    <t>Haplodrassus hiemalis</t>
  </si>
  <si>
    <t>Pardosa fuscula</t>
  </si>
  <si>
    <t>Pardosa hyperborea</t>
  </si>
  <si>
    <t>Pardosa moesta</t>
  </si>
  <si>
    <t>Pardosa xerampelina</t>
  </si>
  <si>
    <t>Pelecopsis mengei</t>
  </si>
  <si>
    <t>Pirata bryantae</t>
  </si>
  <si>
    <t>Pocadicnemis americanac</t>
  </si>
  <si>
    <t>Pocadicnemis pumilac</t>
  </si>
  <si>
    <t>Praestigia kulczynskii</t>
  </si>
  <si>
    <t>Thanatus formicinus</t>
  </si>
  <si>
    <t>Walckenaerianus aimakensis</t>
  </si>
  <si>
    <t>Xysticus ferox</t>
  </si>
  <si>
    <t>CK072_1</t>
  </si>
  <si>
    <t>CK072_2</t>
  </si>
  <si>
    <t>Allomengea dentisetis</t>
  </si>
  <si>
    <t>Gnaphosa borea</t>
  </si>
  <si>
    <t>Gnaphosa microps</t>
  </si>
  <si>
    <t>HH002_1</t>
  </si>
  <si>
    <t>HH002_4</t>
  </si>
  <si>
    <t>averaged over all fast and all slow</t>
  </si>
  <si>
    <t>fast</t>
  </si>
  <si>
    <t>slow</t>
  </si>
  <si>
    <t>growth rate</t>
  </si>
  <si>
    <t>A. minutissima</t>
  </si>
  <si>
    <t>Cymbellu cistula</t>
  </si>
  <si>
    <t xml:space="preserve">Gomphonema angustatum </t>
  </si>
  <si>
    <t xml:space="preserve">Meridion circulare </t>
  </si>
  <si>
    <t xml:space="preserve">Navicula cryptocephala </t>
  </si>
  <si>
    <t xml:space="preserve">N.palea var. debills </t>
  </si>
  <si>
    <t xml:space="preserve">Synedra acus </t>
  </si>
  <si>
    <t xml:space="preserve"> S. filiformis var exilis</t>
  </si>
  <si>
    <t>S. tenera</t>
  </si>
  <si>
    <t xml:space="preserve">Zygnematalean algae* </t>
  </si>
  <si>
    <t xml:space="preserve">Achnanthes defleva var. alpestrls </t>
  </si>
  <si>
    <t xml:space="preserve">Chrornulina cf. rosanofii </t>
  </si>
  <si>
    <t>S . ,famelica</t>
  </si>
  <si>
    <t>S. radians</t>
  </si>
  <si>
    <t xml:space="preserve">S. rumpens var. farniliaris </t>
  </si>
  <si>
    <t>S. ulna</t>
  </si>
  <si>
    <t>Nitschia acicularis</t>
  </si>
  <si>
    <t>HH003_1</t>
  </si>
  <si>
    <t>HH003_3</t>
  </si>
  <si>
    <t>HH003_2</t>
  </si>
  <si>
    <t>HH003_4</t>
  </si>
  <si>
    <t>LN HL</t>
  </si>
  <si>
    <t>HN LL</t>
  </si>
  <si>
    <t>LN LL</t>
  </si>
  <si>
    <t>Fragilaria sp.</t>
  </si>
  <si>
    <t>Schizothrix calcicola sp.</t>
  </si>
  <si>
    <t xml:space="preserve">Gomphonema sp </t>
  </si>
  <si>
    <t xml:space="preserve">Navicula sp </t>
  </si>
  <si>
    <t>Achnanthidium minutissimum</t>
  </si>
  <si>
    <t>HH005_1</t>
  </si>
  <si>
    <t>HH005_2</t>
  </si>
  <si>
    <t>exposed</t>
  </si>
  <si>
    <t>Cerithium menkei</t>
  </si>
  <si>
    <t>Nerita funiculata</t>
  </si>
  <si>
    <t>Gymnogongrus leptophyllus</t>
  </si>
  <si>
    <t>Gelidium sclerophyllum</t>
  </si>
  <si>
    <t>Ulva lactuca</t>
  </si>
  <si>
    <t>Thais biserialis</t>
  </si>
  <si>
    <t>Grateloupia abreviata</t>
  </si>
  <si>
    <t>Amphiroa valonioides</t>
  </si>
  <si>
    <t>HH006_4</t>
  </si>
  <si>
    <t>HH006_5</t>
  </si>
  <si>
    <t>HH006_6</t>
  </si>
  <si>
    <t>sheltered -3 cm</t>
  </si>
  <si>
    <t>sheltered -6 cm</t>
  </si>
  <si>
    <t>sheltered -9 cm</t>
  </si>
  <si>
    <t>Crab megalope</t>
  </si>
  <si>
    <t>Helice crassa</t>
  </si>
  <si>
    <t>Austrovenus stutchburyi</t>
  </si>
  <si>
    <t>Scoloplos cylindrifer</t>
  </si>
  <si>
    <t>Aquilaspio aucklandica</t>
  </si>
  <si>
    <t>Fig. 10</t>
  </si>
  <si>
    <t>HH009_1</t>
  </si>
  <si>
    <t>Anobothrus gracialis</t>
  </si>
  <si>
    <t>Chaetozone setosa</t>
  </si>
  <si>
    <t>Cossura longocirrata</t>
  </si>
  <si>
    <t>Euchone incolor</t>
  </si>
  <si>
    <t>Levinsenia gracialis</t>
  </si>
  <si>
    <t>Ninone nigripes</t>
  </si>
  <si>
    <t>Terebellides atlantis</t>
  </si>
  <si>
    <t>Nimertines</t>
  </si>
  <si>
    <t>untrimmed+detritus</t>
  </si>
  <si>
    <t>depos-trim</t>
  </si>
  <si>
    <t>trim+detritus</t>
  </si>
  <si>
    <t xml:space="preserve">density </t>
  </si>
  <si>
    <t>density of seedlings m-1</t>
  </si>
  <si>
    <t>HH011_1</t>
  </si>
  <si>
    <t>HH011_2</t>
  </si>
  <si>
    <t>HH011_3</t>
  </si>
  <si>
    <t>Dacryodes excelsa</t>
  </si>
  <si>
    <t>Manikara bidentata</t>
  </si>
  <si>
    <t>Prestoea acuminata</t>
  </si>
  <si>
    <t xml:space="preserve">Rourera surinamensis </t>
  </si>
  <si>
    <t>Archonea latifolia</t>
  </si>
  <si>
    <t>Fig. 4&amp;5</t>
  </si>
  <si>
    <t>Cecropia schreberiana</t>
  </si>
  <si>
    <t>Palicourea ripens</t>
  </si>
  <si>
    <t>Psychotria berteriana</t>
  </si>
  <si>
    <t>HH014_1</t>
  </si>
  <si>
    <t>Glossopsitta porphyrocephala</t>
  </si>
  <si>
    <t>Melithreptus chloropsis</t>
  </si>
  <si>
    <t>Pachycephala pectoralis</t>
  </si>
  <si>
    <t>Platycercus icterotis</t>
  </si>
  <si>
    <t>Pomastostomus superciliosus</t>
  </si>
  <si>
    <t>Colluricincla harmonica</t>
  </si>
  <si>
    <t>only 2 timepoints - pre and end</t>
  </si>
  <si>
    <t>CK001</t>
  </si>
  <si>
    <t>CK001_1</t>
  </si>
  <si>
    <t>Burge&amp;&amp;2017</t>
  </si>
  <si>
    <t xml:space="preserve">Applied Vegetation Science 20:620–630 </t>
  </si>
  <si>
    <t>Waikato</t>
  </si>
  <si>
    <t>dryad dataset</t>
  </si>
  <si>
    <t>dryad</t>
  </si>
  <si>
    <t>species_specification</t>
  </si>
  <si>
    <t>Agrostis stolonifera</t>
  </si>
  <si>
    <t>Alisma plantago-aquatica</t>
  </si>
  <si>
    <t>Apium nodiflorum</t>
  </si>
  <si>
    <t>Asplenium bulbiferum</t>
  </si>
  <si>
    <t>Asplenium flaccidum</t>
  </si>
  <si>
    <t>Asplenium oblongifolium</t>
  </si>
  <si>
    <t>Asplenium polyodon</t>
  </si>
  <si>
    <t>Astelia grandis</t>
  </si>
  <si>
    <t>Azolla rubra</t>
  </si>
  <si>
    <t>Berberis glaucocarpa</t>
  </si>
  <si>
    <t>Betula pendula</t>
  </si>
  <si>
    <t>Bidens frondosa</t>
  </si>
  <si>
    <t>Blechnum novae-zelandiae</t>
  </si>
  <si>
    <t>Brachyglottis greyi</t>
  </si>
  <si>
    <t>Callitriche stagnalis</t>
  </si>
  <si>
    <t>Carex maorica</t>
  </si>
  <si>
    <t>Carex secta</t>
  </si>
  <si>
    <t>Carex virgata</t>
  </si>
  <si>
    <t>Centella uniflora</t>
  </si>
  <si>
    <t>Cirsium arvense</t>
  </si>
  <si>
    <t>Cirsium vulgare</t>
  </si>
  <si>
    <t>Coprosma cuneata</t>
  </si>
  <si>
    <t>Coprosma propinqua</t>
  </si>
  <si>
    <t>Coprosma robusta</t>
  </si>
  <si>
    <t>Coprosma tenuicaulis</t>
  </si>
  <si>
    <t>Cordyline australis</t>
  </si>
  <si>
    <t>Cortaderia selloana</t>
  </si>
  <si>
    <t>Crepis capillaris</t>
  </si>
  <si>
    <t>Cyathea medullaris</t>
  </si>
  <si>
    <t>Dianella haematica</t>
  </si>
  <si>
    <t>Dicksonia squarrosa</t>
  </si>
  <si>
    <t>Eleocharis gracilis</t>
  </si>
  <si>
    <t>Eleocharis sphacelata</t>
  </si>
  <si>
    <t>Empodisma robustum</t>
  </si>
  <si>
    <t>Epilobium ciliatum</t>
  </si>
  <si>
    <t>Epilobium pallidiflorum</t>
  </si>
  <si>
    <t>Erechtites hieraciifolia</t>
  </si>
  <si>
    <t>Erechtites valerianifolia</t>
  </si>
  <si>
    <t>Erigeron  sumatrensis</t>
  </si>
  <si>
    <t>Euchiton japonicus</t>
  </si>
  <si>
    <t>Galium palustre</t>
  </si>
  <si>
    <t>Gamochaeta coarctata</t>
  </si>
  <si>
    <t>Gamochaeta species</t>
  </si>
  <si>
    <t>Geniostoma ligustrifolium</t>
  </si>
  <si>
    <t>Gleichenia dicarpa</t>
  </si>
  <si>
    <t>Helminthotheca echioides</t>
  </si>
  <si>
    <t>Histiopteris incisa</t>
  </si>
  <si>
    <t>Hydrocotyle pterocarpa</t>
  </si>
  <si>
    <t>Hypochaeris radicata</t>
  </si>
  <si>
    <t>Hypolepis distans</t>
  </si>
  <si>
    <t>Isachne globosa</t>
  </si>
  <si>
    <t>Isolepis species</t>
  </si>
  <si>
    <t>Juncus acuminatus</t>
  </si>
  <si>
    <t>Juncus articulatus</t>
  </si>
  <si>
    <t>Juncus bulbosus</t>
  </si>
  <si>
    <t>Juncus canadensis</t>
  </si>
  <si>
    <t>Juncus edgariae</t>
  </si>
  <si>
    <t>Juncus effusus</t>
  </si>
  <si>
    <t>Juncus ensifolius</t>
  </si>
  <si>
    <t>Juncus pauciflorus</t>
  </si>
  <si>
    <t>Juncus planifolius</t>
  </si>
  <si>
    <t>Lachnagrostis filiformis</t>
  </si>
  <si>
    <t>Landoltia punctata</t>
  </si>
  <si>
    <t>Lemna disperma</t>
  </si>
  <si>
    <t>Leontodon taraxacoides</t>
  </si>
  <si>
    <t>Leptospermum scoparium</t>
  </si>
  <si>
    <t>Leucopogon fasciculatus</t>
  </si>
  <si>
    <t>Lobelia anceps</t>
  </si>
  <si>
    <t>Lotus pedunculatus</t>
  </si>
  <si>
    <t>Ludwigia palustris</t>
  </si>
  <si>
    <t>Lycopodium volubile</t>
  </si>
  <si>
    <t>Lycopus europaeus</t>
  </si>
  <si>
    <t>Machaerina arthrophylla</t>
  </si>
  <si>
    <t>Machaerina articulata</t>
  </si>
  <si>
    <t>Machaerina rubiginosa</t>
  </si>
  <si>
    <t>Machaerina tenax</t>
  </si>
  <si>
    <t>Machaerina teretifolia</t>
  </si>
  <si>
    <t>Melicytus ramiflorus</t>
  </si>
  <si>
    <t>Microseris scapigera</t>
  </si>
  <si>
    <t>Microsorum pustulatum</t>
  </si>
  <si>
    <t>Muehlenbeckia australis</t>
  </si>
  <si>
    <t>Muehlenbeckia complexa</t>
  </si>
  <si>
    <t>Myosotis laxa</t>
  </si>
  <si>
    <t>Myrsine australis</t>
  </si>
  <si>
    <t>Nertera scapanioides</t>
  </si>
  <si>
    <t>Notogrammitis billardierei</t>
  </si>
  <si>
    <t>Osmunda regalis</t>
  </si>
  <si>
    <t>Paesia scaberula</t>
  </si>
  <si>
    <t>Pernettya macrostigma</t>
  </si>
  <si>
    <t>Persicaria decipiens</t>
  </si>
  <si>
    <t>Persicaria hydropiper</t>
  </si>
  <si>
    <t>Persicaria lapathifolia</t>
  </si>
  <si>
    <t>Phormium tenax</t>
  </si>
  <si>
    <t>Phytolacca octandra</t>
  </si>
  <si>
    <t>Pinus radiata</t>
  </si>
  <si>
    <t>Pseudognaphalium luteoalbum</t>
  </si>
  <si>
    <t>Pteridium esculentum</t>
  </si>
  <si>
    <t>Pterostylis paludosa</t>
  </si>
  <si>
    <t>Pyrrosia eleagnifolia</t>
  </si>
  <si>
    <t>Ranunculus flammula</t>
  </si>
  <si>
    <t>Rubus fruticosus</t>
  </si>
  <si>
    <t>Rumex conglomeratus</t>
  </si>
  <si>
    <t>Salix cinerea</t>
  </si>
  <si>
    <t>Schoenus brevifolius</t>
  </si>
  <si>
    <t>Schoenus maschalinus</t>
  </si>
  <si>
    <t>Senecio bipinnatisectus</t>
  </si>
  <si>
    <t>Senecio glomeratus</t>
  </si>
  <si>
    <t>Senecio jacobaea</t>
  </si>
  <si>
    <t>Senecio minimus</t>
  </si>
  <si>
    <t>Senecio scaberulus</t>
  </si>
  <si>
    <t>Senecio vulgaris</t>
  </si>
  <si>
    <t>Solanum mauritianum</t>
  </si>
  <si>
    <t>Solanum nigrum</t>
  </si>
  <si>
    <t>Solanum nodiflorum</t>
  </si>
  <si>
    <t>Sonchus asper</t>
  </si>
  <si>
    <t>Sonchus oleraceus</t>
  </si>
  <si>
    <t>Sparganium subglobosum</t>
  </si>
  <si>
    <t>Trichomanes species</t>
  </si>
  <si>
    <t>Typha orientalis</t>
  </si>
  <si>
    <t>Wolffia australiana</t>
  </si>
  <si>
    <t>Vascular plant</t>
  </si>
  <si>
    <t>doublechecked</t>
  </si>
  <si>
    <t xml:space="preserve">meiofauna </t>
  </si>
  <si>
    <t>high disturbance</t>
  </si>
  <si>
    <t>CK002_1</t>
  </si>
  <si>
    <t>CK002_2</t>
  </si>
  <si>
    <t>taxa</t>
  </si>
  <si>
    <t xml:space="preserve">main meiofaunal taxa, CI </t>
  </si>
  <si>
    <t>main meiofaunal taxa; CI</t>
  </si>
  <si>
    <t>change in abundance</t>
  </si>
  <si>
    <t>Harpacticoida</t>
  </si>
  <si>
    <t>meiofaunal taxa</t>
  </si>
  <si>
    <t>Nauplii</t>
  </si>
  <si>
    <t>Nematoda</t>
  </si>
  <si>
    <t>Polychaeta</t>
  </si>
  <si>
    <t>Tardigrada</t>
  </si>
  <si>
    <t>Turbellaria</t>
  </si>
  <si>
    <t>Tanaidacea</t>
  </si>
  <si>
    <t>shrub plant</t>
  </si>
  <si>
    <t xml:space="preserve">diatoms </t>
  </si>
  <si>
    <t>Calothrix</t>
  </si>
  <si>
    <t>Diatoms</t>
  </si>
  <si>
    <t>Nostoc</t>
  </si>
  <si>
    <t>Phormidium</t>
  </si>
  <si>
    <t>Oscillatoria</t>
  </si>
  <si>
    <t>Will/Lept</t>
  </si>
  <si>
    <t>other</t>
  </si>
  <si>
    <t>algae taxa and diatom species</t>
  </si>
  <si>
    <t>Fig. 7a+b</t>
  </si>
  <si>
    <t xml:space="preserve">Porphyra sp. </t>
  </si>
  <si>
    <t>Porphyra sp.</t>
  </si>
  <si>
    <t xml:space="preserve">Porphyra </t>
  </si>
  <si>
    <t>group-level, single points, effect of drought on flies</t>
  </si>
  <si>
    <t>SIMPER comparison in appendix covers only 2 timepoints</t>
  </si>
  <si>
    <t>Area1</t>
  </si>
  <si>
    <t>Area3</t>
  </si>
  <si>
    <t>CI given; 6 most abundant species, Taxa: Aca – Acarina; Gam – Gammaridae; Ano – Anomalocardia; Boc – Boccardia; Cap – Capitella; Cer –Ceratopogonidae; Cet – Cerianthus; Cyr – Cyrtoplax; Eun – Eunicidae; Exo – Exogone; Gas – Gastropoda; Het – Heteromastus; Iso – Isolda; Lae – Laeonereis; Tip – Tipulidae; Luc –Lucina; Nem – Nemertea; Pol – Polydora; Sig – Sigambra; Sph – Sphaerosyllis; Str – Streblospio; Tel – Tellina; Tub – Tubificidae; Typ – Typosyllis.</t>
  </si>
  <si>
    <t>only 2 timepoints; 6 genotypes</t>
  </si>
  <si>
    <t>group-level; one timepoint</t>
  </si>
  <si>
    <t>CK027_1</t>
  </si>
  <si>
    <t>CK027_2</t>
  </si>
  <si>
    <t>CK027_3</t>
  </si>
  <si>
    <t>trimmed_nodebris</t>
  </si>
  <si>
    <t>trimmed_debris</t>
  </si>
  <si>
    <t>Fig. 6&amp;7</t>
  </si>
  <si>
    <t>Coleoptera</t>
  </si>
  <si>
    <t>Acari</t>
  </si>
  <si>
    <t>Collembola</t>
  </si>
  <si>
    <t>Psocoptera</t>
  </si>
  <si>
    <t>Hemiptera_Homoptera</t>
  </si>
  <si>
    <t>Isopoda</t>
  </si>
  <si>
    <t>Diplopoda</t>
  </si>
  <si>
    <t>beetle</t>
  </si>
  <si>
    <t>invertebrate</t>
  </si>
  <si>
    <t>raw data by ian</t>
  </si>
  <si>
    <t>CK061_2</t>
  </si>
  <si>
    <t>invertebrates</t>
  </si>
  <si>
    <t>Allocypria claviformes</t>
  </si>
  <si>
    <t>Allocypria flexuosa</t>
  </si>
  <si>
    <t>Allocypria reniformes</t>
  </si>
  <si>
    <t>Alona sp.</t>
  </si>
  <si>
    <t>Araneae</t>
  </si>
  <si>
    <t>Baetis sp.</t>
  </si>
  <si>
    <t>Bivalvia</t>
  </si>
  <si>
    <t>Caenis sp.</t>
  </si>
  <si>
    <t>Calanoidae</t>
  </si>
  <si>
    <t>Candonopsis anteroacuta</t>
  </si>
  <si>
    <t>Ceratopogonidae</t>
  </si>
  <si>
    <t>Chironimini sp. 1</t>
  </si>
  <si>
    <t>Chironimini sp. 2</t>
  </si>
  <si>
    <t>Cyclopoidae</t>
  </si>
  <si>
    <t>Cypridopsis bidentata</t>
  </si>
  <si>
    <t>Cypridopsis calcerata</t>
  </si>
  <si>
    <t>Cypridopsis colourata</t>
  </si>
  <si>
    <t>Cypridopsis lacustris</t>
  </si>
  <si>
    <t>Cypridopsis sp. 1 ('curvy')</t>
  </si>
  <si>
    <t>Ecnomus sp.</t>
  </si>
  <si>
    <t>Elminthidae</t>
  </si>
  <si>
    <t>Gomphocythere alata</t>
  </si>
  <si>
    <t>Gomphocythere coheni</t>
  </si>
  <si>
    <t>Gomphocythere curta</t>
  </si>
  <si>
    <t>Harpacticoidea</t>
  </si>
  <si>
    <t>Hirudinea</t>
  </si>
  <si>
    <t>Holocentropus sp.</t>
  </si>
  <si>
    <t>Hydracarina</t>
  </si>
  <si>
    <t>Idiocoris lithophilus</t>
  </si>
  <si>
    <t>Lavigeria sp.</t>
  </si>
  <si>
    <t>Leptophliibidae</t>
  </si>
  <si>
    <t>Limnocaridina latipes</t>
  </si>
  <si>
    <t>Martelia tanganyikensis</t>
  </si>
  <si>
    <t>Mecycnocypria conoidea</t>
  </si>
  <si>
    <t>Mecynocypria declevis</t>
  </si>
  <si>
    <t>Mecynocypria deflexa</t>
  </si>
  <si>
    <t>Mecynocypria opaca</t>
  </si>
  <si>
    <t>Mesocyprideis irsicae</t>
  </si>
  <si>
    <t>Mesocyprideis pila</t>
  </si>
  <si>
    <t>Oecetis sp.</t>
  </si>
  <si>
    <t>Orbatei</t>
  </si>
  <si>
    <t>Orthotrichia sp.</t>
  </si>
  <si>
    <t>Reymondia horei</t>
  </si>
  <si>
    <t>Romeocythere ampla</t>
  </si>
  <si>
    <t>Spekia zonata</t>
  </si>
  <si>
    <t>Tanganyikacythere burtonensis</t>
  </si>
  <si>
    <t>Tanypodinae sp. 1</t>
  </si>
  <si>
    <t>Tanypodinae sp. 3</t>
  </si>
  <si>
    <t>Tanypodinae sp. 5</t>
  </si>
  <si>
    <t>Tanytarsini sp. 1</t>
  </si>
  <si>
    <t>raw data</t>
  </si>
  <si>
    <t>individuals cm-2</t>
  </si>
  <si>
    <t xml:space="preserve">taxa data for beetle or invertebrate </t>
  </si>
  <si>
    <t>molluscs</t>
  </si>
  <si>
    <t>plant</t>
  </si>
  <si>
    <t xml:space="preserve">Fig. 3 </t>
  </si>
  <si>
    <t xml:space="preserve">max 2 points, 3 species </t>
  </si>
  <si>
    <t>Fig. 7-10</t>
  </si>
  <si>
    <t xml:space="preserve">only 1 timepoint, press and pulse, messy caseID - create new </t>
  </si>
  <si>
    <t>group-level, only end point</t>
  </si>
  <si>
    <t>annelid</t>
  </si>
  <si>
    <t>amphipod</t>
  </si>
  <si>
    <t>coeffiecient of variation of species over whole time period</t>
  </si>
  <si>
    <t xml:space="preserve">zooplankton </t>
  </si>
  <si>
    <t>3 timepoints in recovery phase</t>
  </si>
  <si>
    <t>20 different species over 5 samplings</t>
  </si>
  <si>
    <t>CK052</t>
  </si>
  <si>
    <t>Gheskiere&amp;&amp;2006</t>
  </si>
  <si>
    <t xml:space="preserve">Marine Environmental Research 61:245–264 </t>
  </si>
  <si>
    <t>De Panne</t>
  </si>
  <si>
    <t xml:space="preserve">only 1 day </t>
  </si>
  <si>
    <t xml:space="preserve">average production of each species in sample groups </t>
  </si>
  <si>
    <t>contribution to production</t>
  </si>
  <si>
    <t xml:space="preserve">most dominant 5 </t>
  </si>
  <si>
    <t>Table 7</t>
  </si>
  <si>
    <t>extra</t>
  </si>
  <si>
    <t>shell length</t>
  </si>
  <si>
    <t>only mollusc data and one polychaete</t>
  </si>
  <si>
    <t>contact author - species</t>
  </si>
  <si>
    <t>CK055</t>
  </si>
  <si>
    <t>Rasheed&amp;2004</t>
  </si>
  <si>
    <t>Queensland</t>
  </si>
  <si>
    <t>J. Exp. Mar. Biol. Ecol. 310:13–45</t>
  </si>
  <si>
    <t>cleared % abundance of species</t>
  </si>
  <si>
    <t>gastropod</t>
  </si>
  <si>
    <t>oligochaete</t>
  </si>
  <si>
    <t>polychaete</t>
  </si>
  <si>
    <t>4 dominant species</t>
  </si>
  <si>
    <t>CK060</t>
  </si>
  <si>
    <t>CK060_1</t>
  </si>
  <si>
    <t xml:space="preserve">Journal of Animal Ecology 72: 1043–1056 </t>
  </si>
  <si>
    <t>North Wales</t>
  </si>
  <si>
    <t>CS_clean_sand</t>
  </si>
  <si>
    <t>CK060_2</t>
  </si>
  <si>
    <t>SS_silty_sand</t>
  </si>
  <si>
    <t>CK060_3</t>
  </si>
  <si>
    <t>MS_muddy_sand</t>
  </si>
  <si>
    <t>CK060_4</t>
  </si>
  <si>
    <t>M_mud</t>
  </si>
  <si>
    <t>Capitellidae</t>
  </si>
  <si>
    <t>Cirratulidae</t>
  </si>
  <si>
    <t>Corophium spp</t>
  </si>
  <si>
    <t>M. balthica</t>
  </si>
  <si>
    <t>P. elegan</t>
  </si>
  <si>
    <t>bivalve</t>
  </si>
  <si>
    <t>shrimp</t>
  </si>
  <si>
    <t>2 timepoints; 6 most common species and taxa</t>
  </si>
  <si>
    <t>data are ln transformed!!!</t>
  </si>
  <si>
    <t>CK062_1</t>
  </si>
  <si>
    <t>CK062_2</t>
  </si>
  <si>
    <t>deep_dist</t>
  </si>
  <si>
    <t>data log transformed; 6 most common species</t>
  </si>
  <si>
    <t>P. elegans</t>
  </si>
  <si>
    <t>S. armiger</t>
  </si>
  <si>
    <t>B. sarsii</t>
  </si>
  <si>
    <t>C. arenarium</t>
  </si>
  <si>
    <t>Fig. 3-5</t>
  </si>
  <si>
    <t>CK065</t>
  </si>
  <si>
    <t>CK065_1</t>
  </si>
  <si>
    <t>Kotanen&amp;&amp;1997</t>
  </si>
  <si>
    <t>Journal of AppliedEcology 34: 631-644</t>
  </si>
  <si>
    <t xml:space="preserve">WhiteHouseMeadow </t>
  </si>
  <si>
    <t>CK065_2</t>
  </si>
  <si>
    <t>CK065_3</t>
  </si>
  <si>
    <t>CK065_4</t>
  </si>
  <si>
    <t xml:space="preserve">South Meadow </t>
  </si>
  <si>
    <t>CK065_5</t>
  </si>
  <si>
    <t>CK065_6</t>
  </si>
  <si>
    <t>Danthonia californica</t>
  </si>
  <si>
    <t>Juncus bufonius</t>
  </si>
  <si>
    <t>Aira caryophyllea</t>
  </si>
  <si>
    <t>Bromis mollis</t>
  </si>
  <si>
    <t>Vulpia spp.</t>
  </si>
  <si>
    <t>Briza minor</t>
  </si>
  <si>
    <t>Bromus diandrus</t>
  </si>
  <si>
    <t>Bromus tectorum</t>
  </si>
  <si>
    <t>Vulipa spp.</t>
  </si>
  <si>
    <t>Gastridium ventricosum</t>
  </si>
  <si>
    <t>CK067_1 &amp; CK067_2</t>
  </si>
  <si>
    <t>Endocladia</t>
  </si>
  <si>
    <t>Mastocarpus</t>
  </si>
  <si>
    <t>Pelvetiopsis</t>
  </si>
  <si>
    <t>Fucus</t>
  </si>
  <si>
    <t>Iridiaea</t>
  </si>
  <si>
    <t>macroalgae</t>
  </si>
  <si>
    <t>Fogarty Creek &amp; Little Whale Cove</t>
  </si>
  <si>
    <t>group_level, only 2 time points</t>
  </si>
  <si>
    <t>Sargassum sp</t>
  </si>
  <si>
    <t>Gelidiella spp</t>
  </si>
  <si>
    <t>Turbinaria spp</t>
  </si>
  <si>
    <t>Branching coralline algae</t>
  </si>
  <si>
    <t>Lobophora spp.</t>
  </si>
  <si>
    <t>Encrusting coralline algae</t>
  </si>
  <si>
    <t>Hard coral</t>
  </si>
  <si>
    <t>Turf</t>
  </si>
  <si>
    <t>Halimeda</t>
  </si>
  <si>
    <t>caseID not included in meta analysis</t>
  </si>
  <si>
    <t>Fig. 7-9</t>
  </si>
  <si>
    <t>seaweed</t>
  </si>
  <si>
    <t>HH019</t>
  </si>
  <si>
    <t>Luque&amp;&amp;2007</t>
  </si>
  <si>
    <t>Environmental Entomology 36:337-347</t>
  </si>
  <si>
    <t>Guidamar</t>
  </si>
  <si>
    <t>Fig. 2&amp;3</t>
  </si>
  <si>
    <t>mean over all sampling</t>
  </si>
  <si>
    <t>only beginning and end; Group-level</t>
  </si>
  <si>
    <t>max 5 species</t>
  </si>
  <si>
    <t>macroinvertebrate</t>
  </si>
  <si>
    <t>weird plot;group-level</t>
  </si>
  <si>
    <t>foraminifera</t>
  </si>
  <si>
    <t>Cominella maculosa (gastropod)</t>
  </si>
  <si>
    <t>Haustrum haustorium (gastropod)</t>
  </si>
  <si>
    <t>species information only at t end</t>
  </si>
  <si>
    <t>Kent.Gilkinson@dfo-mpo.gc.ca</t>
  </si>
  <si>
    <t>aldownin@owu.edu</t>
  </si>
  <si>
    <t>sbevilacqua@units.it</t>
  </si>
  <si>
    <t>perezfa@buffalostate.edu</t>
  </si>
  <si>
    <t>nicht auffindbar</t>
  </si>
  <si>
    <t>contact author - fig4</t>
  </si>
  <si>
    <t xml:space="preserve">mikhail.beketov@ufz.de </t>
  </si>
  <si>
    <t xml:space="preserve">vandervorste.ross@gmail.com </t>
  </si>
  <si>
    <t xml:space="preserve">taxa data for invertebrate </t>
  </si>
  <si>
    <t>mary.bonin@jcu.edu.au</t>
  </si>
  <si>
    <t>Downin&amp;&amp;2010</t>
  </si>
  <si>
    <t>Downin&amp;&amp;2008</t>
  </si>
  <si>
    <t>rebecca.vidra@duke.edu</t>
  </si>
  <si>
    <t xml:space="preserve">luque.3@osu.edu </t>
  </si>
  <si>
    <t>contact author; Fig. 3</t>
  </si>
  <si>
    <t>2 timepoints, 3 groups: filamentous, coralline and shirm algae</t>
  </si>
  <si>
    <t>contact author - maybe- fig4</t>
  </si>
  <si>
    <t xml:space="preserve">jaerskine@ucdavis.edu </t>
  </si>
  <si>
    <t>contact author - fig3</t>
  </si>
  <si>
    <t>nematode community, in paper only 2 species</t>
  </si>
  <si>
    <t>michaela.schratzberger@cefas.co.uk</t>
  </si>
  <si>
    <t>taxa, maximal 1 timepoints</t>
  </si>
  <si>
    <t>total vegetation cover and height</t>
  </si>
  <si>
    <r>
      <rPr>
        <sz val="12"/>
        <color rgb="FF00B050"/>
        <rFont val="Calibri (Textkörper)"/>
      </rPr>
      <t>contact autho</t>
    </r>
    <r>
      <rPr>
        <sz val="12"/>
        <color rgb="FF00B050"/>
        <rFont val="Calibri"/>
        <family val="2"/>
        <scheme val="minor"/>
      </rPr>
      <t>r - maybe</t>
    </r>
  </si>
  <si>
    <t>tonya.huff@rcc.edu</t>
  </si>
  <si>
    <t xml:space="preserve">lost </t>
  </si>
  <si>
    <t>HH001_28</t>
  </si>
  <si>
    <t>high history, high nutrients</t>
  </si>
  <si>
    <t>HH001_29</t>
  </si>
  <si>
    <t>high history,low nutrients</t>
  </si>
  <si>
    <t>HH001_30</t>
  </si>
  <si>
    <t>int history, high nutrients</t>
  </si>
  <si>
    <t>HH001_31</t>
  </si>
  <si>
    <t>int history,low nutrients</t>
  </si>
  <si>
    <t>HH001_32</t>
  </si>
  <si>
    <t>low history, high nutrients</t>
  </si>
  <si>
    <t>HH001_33</t>
  </si>
  <si>
    <t>HH001_34</t>
  </si>
  <si>
    <t>HH001_35</t>
  </si>
  <si>
    <t>HH001_36</t>
  </si>
  <si>
    <t>HH001_37</t>
  </si>
  <si>
    <t>HH001_38</t>
  </si>
  <si>
    <t>HH001_39</t>
  </si>
  <si>
    <t>Asplanchna</t>
  </si>
  <si>
    <t>Bosmina</t>
  </si>
  <si>
    <t>Brachionus</t>
  </si>
  <si>
    <t>Copepode cyclopoid</t>
  </si>
  <si>
    <t>Filina</t>
  </si>
  <si>
    <t>Kellicottia</t>
  </si>
  <si>
    <t>Keratella</t>
  </si>
  <si>
    <t>Nauplius</t>
  </si>
  <si>
    <t>Polyarthra</t>
  </si>
  <si>
    <t>Synchaeta</t>
  </si>
  <si>
    <t>Trichocera</t>
  </si>
  <si>
    <t>Actinastrum</t>
  </si>
  <si>
    <t>Anabeana</t>
  </si>
  <si>
    <t>Ankistrodesmus</t>
  </si>
  <si>
    <t>Ankyra</t>
  </si>
  <si>
    <t>Asterionella</t>
  </si>
  <si>
    <t>Aulacoseira</t>
  </si>
  <si>
    <t>Centritractus</t>
  </si>
  <si>
    <t>Chaetosphaeridium</t>
  </si>
  <si>
    <t>Chlorella</t>
  </si>
  <si>
    <t>Closterium</t>
  </si>
  <si>
    <t>Coelastrum</t>
  </si>
  <si>
    <t>Coenococcus</t>
  </si>
  <si>
    <t>Cosmarium</t>
  </si>
  <si>
    <t>Crucigenella</t>
  </si>
  <si>
    <t>Crucigenia</t>
  </si>
  <si>
    <t>Cryptomonas</t>
  </si>
  <si>
    <t>Cyclotella</t>
  </si>
  <si>
    <t>Cymbella</t>
  </si>
  <si>
    <t>Diatoma</t>
  </si>
  <si>
    <t>Dictyosphaerium</t>
  </si>
  <si>
    <t>Dinobryon</t>
  </si>
  <si>
    <t>small bluealgae</t>
  </si>
  <si>
    <t>Elakotothrix</t>
  </si>
  <si>
    <t>Flagellaten</t>
  </si>
  <si>
    <t>Fragillaria</t>
  </si>
  <si>
    <t>green algae</t>
  </si>
  <si>
    <t>Golonkinia</t>
  </si>
  <si>
    <t>Gonium</t>
  </si>
  <si>
    <t>Gymnodinium</t>
  </si>
  <si>
    <t>Gyrosigma</t>
  </si>
  <si>
    <t>Heamatococcus</t>
  </si>
  <si>
    <t>Keratococcus</t>
  </si>
  <si>
    <t>Kirchnerella</t>
  </si>
  <si>
    <t>Koliella</t>
  </si>
  <si>
    <t>Korschikoviella</t>
  </si>
  <si>
    <t>Lagerheimia</t>
  </si>
  <si>
    <t>Melosira</t>
  </si>
  <si>
    <t>Micractinium</t>
  </si>
  <si>
    <t>Monoraphidium</t>
  </si>
  <si>
    <t>Mycrocystis</t>
  </si>
  <si>
    <t>Navicula</t>
  </si>
  <si>
    <t>Netrium</t>
  </si>
  <si>
    <t>Nitzschia</t>
  </si>
  <si>
    <t>Oocystis</t>
  </si>
  <si>
    <t>Pandorina</t>
  </si>
  <si>
    <t>Pediastrum</t>
  </si>
  <si>
    <t>Peridinium</t>
  </si>
  <si>
    <t>Phacotus</t>
  </si>
  <si>
    <t>Phacus</t>
  </si>
  <si>
    <t>Pleurosira</t>
  </si>
  <si>
    <t>Pseudoanabaena</t>
  </si>
  <si>
    <t>Pseudostaurastrum</t>
  </si>
  <si>
    <t>Rhodomonas</t>
  </si>
  <si>
    <t>Scenedesmus</t>
  </si>
  <si>
    <t>Spirogyra</t>
  </si>
  <si>
    <t>Staurastrum</t>
  </si>
  <si>
    <t>Staurodesmus</t>
  </si>
  <si>
    <t>Stauroneis</t>
  </si>
  <si>
    <t>Surirella</t>
  </si>
  <si>
    <t>Synedra</t>
  </si>
  <si>
    <t>Synura</t>
  </si>
  <si>
    <t>Tabellaria</t>
  </si>
  <si>
    <t>Tetraedron</t>
  </si>
  <si>
    <t>Tetrastrum</t>
  </si>
  <si>
    <t>Treubaria</t>
  </si>
  <si>
    <t>Ulothrix</t>
  </si>
  <si>
    <t>Volvox</t>
  </si>
  <si>
    <t>Willa vilhelmi</t>
  </si>
  <si>
    <t>Willea irregularis</t>
  </si>
  <si>
    <t>Xanthidium</t>
  </si>
  <si>
    <t>exclude Uppsala data 1:28 , only 1 timepoint or OTUS</t>
  </si>
  <si>
    <t>HH013_1</t>
  </si>
  <si>
    <t>Olsen&amp;Klanderud2010</t>
  </si>
  <si>
    <t>HH013_2</t>
  </si>
  <si>
    <t>HH013_3</t>
  </si>
  <si>
    <t>HH013_4</t>
  </si>
  <si>
    <t>HH013_5</t>
  </si>
  <si>
    <t>lichens - no cage - no nut</t>
  </si>
  <si>
    <t>HH013_6</t>
  </si>
  <si>
    <t>HH013_7</t>
  </si>
  <si>
    <t>lichens - no cage - nut</t>
  </si>
  <si>
    <t>HH013_8</t>
  </si>
  <si>
    <t>lichens - cage - nut</t>
  </si>
  <si>
    <t>HH013_9</t>
  </si>
  <si>
    <t>bryophytes - no cage - no nut</t>
  </si>
  <si>
    <t>HH013_10</t>
  </si>
  <si>
    <t>bryophytes - cage - no nut</t>
  </si>
  <si>
    <t>HH013_11</t>
  </si>
  <si>
    <t>bryophytes - no cage - nut</t>
  </si>
  <si>
    <t>HH013_12</t>
  </si>
  <si>
    <t>bryophytes - cage - nut</t>
  </si>
  <si>
    <t>Agrostis mertensii</t>
  </si>
  <si>
    <t>Alectoria ochroleuca</t>
  </si>
  <si>
    <t>Antennaria dioica</t>
  </si>
  <si>
    <t>Anthoxanthum nipponicum</t>
  </si>
  <si>
    <t>Arabis alpina</t>
  </si>
  <si>
    <t>Astragalus alpinus</t>
  </si>
  <si>
    <t>Barbilophozia spp.</t>
  </si>
  <si>
    <t>Bartsia alpina</t>
  </si>
  <si>
    <t>Blepharostoma trichophyllum</t>
  </si>
  <si>
    <t>Botrychium lunaria</t>
  </si>
  <si>
    <t>Brachythecium albicans</t>
  </si>
  <si>
    <t>Bryocaulon divergens</t>
  </si>
  <si>
    <t>Bryum spp.</t>
  </si>
  <si>
    <t>Campanula rotundifolia</t>
  </si>
  <si>
    <t>Campyliadelphus chrysophyllus</t>
  </si>
  <si>
    <t>Campylium stellatum</t>
  </si>
  <si>
    <t>Carex atrata</t>
  </si>
  <si>
    <t>Carex atrofusca</t>
  </si>
  <si>
    <t>Carex capillaris</t>
  </si>
  <si>
    <t>Carex rupestris</t>
  </si>
  <si>
    <t>Cephalozia and Lophozia spp.</t>
  </si>
  <si>
    <t>Cerastium alpinum</t>
  </si>
  <si>
    <t>Cetraria spp.</t>
  </si>
  <si>
    <t>Cetrariella delisei</t>
  </si>
  <si>
    <t>Cladonia arbuscula</t>
  </si>
  <si>
    <t>Cladonia rangiferina</t>
  </si>
  <si>
    <t>Cladonia uncialis</t>
  </si>
  <si>
    <t>Comastoma tenellum</t>
  </si>
  <si>
    <t>Cynodontium sp.</t>
  </si>
  <si>
    <t>Dicranella spp.</t>
  </si>
  <si>
    <t>Dicranum spp.</t>
  </si>
  <si>
    <t>Distichium capillaceum</t>
  </si>
  <si>
    <t>Ditrichum flexicaule</t>
  </si>
  <si>
    <t>Draba norvegica</t>
  </si>
  <si>
    <t>Empetrum nigrum</t>
  </si>
  <si>
    <t>Encalypta sp.</t>
  </si>
  <si>
    <t>Equisetum variegatum</t>
  </si>
  <si>
    <t>Erigeron uniflorus</t>
  </si>
  <si>
    <t>Euphrasia wettsteinii</t>
  </si>
  <si>
    <t>Festuca spp.</t>
  </si>
  <si>
    <t>Fissidens spp.</t>
  </si>
  <si>
    <t>Flavocetraria cucullata</t>
  </si>
  <si>
    <t>Flavocetraria nivalis</t>
  </si>
  <si>
    <t>Gentiana nivalis</t>
  </si>
  <si>
    <t>Harrimanella hypnoides</t>
  </si>
  <si>
    <t>Hieracium alpinum</t>
  </si>
  <si>
    <t>Huperzia selago</t>
  </si>
  <si>
    <t>Hylocomium splendens and Pleurozium schreberi</t>
  </si>
  <si>
    <t>Hypnum spp.</t>
  </si>
  <si>
    <t>Juncus biglumis</t>
  </si>
  <si>
    <t>Juncus trifidus</t>
  </si>
  <si>
    <t>Jungermannia spp.</t>
  </si>
  <si>
    <t>Luzula spp.</t>
  </si>
  <si>
    <t>Meesia uliginosa</t>
  </si>
  <si>
    <t>Minuartia biflora</t>
  </si>
  <si>
    <t>Myurella tenerrima</t>
  </si>
  <si>
    <t>Ochrolechia frigida</t>
  </si>
  <si>
    <t>Omalotheca supina</t>
  </si>
  <si>
    <t>Oncophorus wahlenbergii</t>
  </si>
  <si>
    <t>Orthothecium intricatum</t>
  </si>
  <si>
    <t>Oxytropis lapponica</t>
  </si>
  <si>
    <t>Parnassia palustris</t>
  </si>
  <si>
    <t>Peltigera aphthosa</t>
  </si>
  <si>
    <t>Pertusaria panyrga</t>
  </si>
  <si>
    <t>Phleum alpinum</t>
  </si>
  <si>
    <t>Plagiochila porelloides</t>
  </si>
  <si>
    <t>Poa alpina</t>
  </si>
  <si>
    <t>Pohlia spp.</t>
  </si>
  <si>
    <t>Polytrichum spp.</t>
  </si>
  <si>
    <t>Potentilla crantzii</t>
  </si>
  <si>
    <t>Preissia quadrata</t>
  </si>
  <si>
    <t>Ptilidium ciliare</t>
  </si>
  <si>
    <t>Pyrola minor</t>
  </si>
  <si>
    <t>Rhytidium rugosum</t>
  </si>
  <si>
    <t>Rinodina turfacea</t>
  </si>
  <si>
    <t>Saelania glaucescens</t>
  </si>
  <si>
    <t>Salix herbacea</t>
  </si>
  <si>
    <t>Salix reticulata</t>
  </si>
  <si>
    <t>Sanionia uncinata</t>
  </si>
  <si>
    <t>Saussurea alpina</t>
  </si>
  <si>
    <t>Saxifraga aizoides</t>
  </si>
  <si>
    <t>Saxifraga cespitosa</t>
  </si>
  <si>
    <t>Saxifraga oppositifolia</t>
  </si>
  <si>
    <t>Scapania spp.</t>
  </si>
  <si>
    <t>Selaginella selaginoides</t>
  </si>
  <si>
    <t>Silene acaulis</t>
  </si>
  <si>
    <t>Silene wahlbergella</t>
  </si>
  <si>
    <t>Solorina saccata</t>
  </si>
  <si>
    <t>Sphaerophorus globosus</t>
  </si>
  <si>
    <t>Stereocaulon spp.</t>
  </si>
  <si>
    <t>Syntrichia spp.</t>
  </si>
  <si>
    <t>Taraxacum sp.</t>
  </si>
  <si>
    <t>Tetraplodon mnioides</t>
  </si>
  <si>
    <t>Thalictrum alpinum</t>
  </si>
  <si>
    <t>Thamnolia vermicularis</t>
  </si>
  <si>
    <t>Tofieldia pusilla</t>
  </si>
  <si>
    <t>Tortella tortuosa</t>
  </si>
  <si>
    <t>Trisetum spicatum</t>
  </si>
  <si>
    <t>Vaccinium uliginosum</t>
  </si>
  <si>
    <t>Veronica alpina</t>
  </si>
  <si>
    <t>Viscaria alpina</t>
  </si>
  <si>
    <t>Vulpicida juniperinus</t>
  </si>
  <si>
    <t>csv contains information on control</t>
  </si>
  <si>
    <t>oligotrophic_lowfish</t>
  </si>
  <si>
    <t>eutrophic_highfish</t>
  </si>
  <si>
    <t>eutrophic_lowfish</t>
  </si>
  <si>
    <t>D. pulex</t>
  </si>
  <si>
    <t>H. gibberum</t>
  </si>
  <si>
    <t>B. longirostris</t>
  </si>
  <si>
    <t>E. lacustris</t>
  </si>
  <si>
    <t>L. minutus</t>
  </si>
  <si>
    <t>M. edax</t>
  </si>
  <si>
    <t>Cyclops sp.</t>
  </si>
  <si>
    <t>Asplanchna sp.</t>
  </si>
  <si>
    <t>Rotifers</t>
  </si>
  <si>
    <t>size</t>
  </si>
  <si>
    <t>D. brachyurum</t>
  </si>
  <si>
    <t>no_drift</t>
  </si>
  <si>
    <t>Acentrella_siniaca</t>
  </si>
  <si>
    <t>Agraylea</t>
  </si>
  <si>
    <t>Ameletus</t>
  </si>
  <si>
    <t>Athripsode</t>
  </si>
  <si>
    <t>Atrichops_crassipes</t>
  </si>
  <si>
    <t>Baetidae</t>
  </si>
  <si>
    <t>Baetis</t>
  </si>
  <si>
    <t>Berosus</t>
  </si>
  <si>
    <t>Bidessus</t>
  </si>
  <si>
    <t>Bythiospeum</t>
  </si>
  <si>
    <t>Caenis</t>
  </si>
  <si>
    <t>Calopteryx</t>
  </si>
  <si>
    <t>Centroptilum_luteolum</t>
  </si>
  <si>
    <t>Cheumatopsyche_lepida</t>
  </si>
  <si>
    <t>Chironmini</t>
  </si>
  <si>
    <t>Chironomidae_adult</t>
  </si>
  <si>
    <t>Chironomidae_pupae</t>
  </si>
  <si>
    <t>Choroterpes_pecteti</t>
  </si>
  <si>
    <t>Clinocerinae</t>
  </si>
  <si>
    <t>Coelestoma</t>
  </si>
  <si>
    <t>Cordulagaster</t>
  </si>
  <si>
    <t>Cordulidae</t>
  </si>
  <si>
    <t>Corixidae</t>
  </si>
  <si>
    <t>Cyclopoida</t>
  </si>
  <si>
    <t>Deronectes</t>
  </si>
  <si>
    <t>Diamesinae</t>
  </si>
  <si>
    <t>Diptera</t>
  </si>
  <si>
    <t>Dolichopodidae</t>
  </si>
  <si>
    <t>Dryops</t>
  </si>
  <si>
    <t>Dugesia</t>
  </si>
  <si>
    <t>Dupophilus</t>
  </si>
  <si>
    <t>Dytiscidae</t>
  </si>
  <si>
    <t>Ecdyonurus</t>
  </si>
  <si>
    <t>Ecdyonurus_aurantiacus</t>
  </si>
  <si>
    <t>Electrogena</t>
  </si>
  <si>
    <t>Elmidae</t>
  </si>
  <si>
    <t>Elmis</t>
  </si>
  <si>
    <t>Ephemerella</t>
  </si>
  <si>
    <t>Ephemeroptera</t>
  </si>
  <si>
    <t>Ephemeroptera_adult</t>
  </si>
  <si>
    <t>Ephoron</t>
  </si>
  <si>
    <t>Ephoron_virgo</t>
  </si>
  <si>
    <t>Ephydridae</t>
  </si>
  <si>
    <t>Eriopterini</t>
  </si>
  <si>
    <t>Esolus</t>
  </si>
  <si>
    <t>Gammarus</t>
  </si>
  <si>
    <t>Glossiphonidae</t>
  </si>
  <si>
    <t>Gomphidae</t>
  </si>
  <si>
    <t>Graptodytes</t>
  </si>
  <si>
    <t>Gyraulus</t>
  </si>
  <si>
    <t>Habroleptoides</t>
  </si>
  <si>
    <t>Helophorus</t>
  </si>
  <si>
    <t>Hemerodrominae</t>
  </si>
  <si>
    <t>Heptagenia</t>
  </si>
  <si>
    <t>Heptagenidae</t>
  </si>
  <si>
    <t>Heteroptera</t>
  </si>
  <si>
    <t>Hexatoma</t>
  </si>
  <si>
    <t>Hexatomini</t>
  </si>
  <si>
    <t>Holocentropus</t>
  </si>
  <si>
    <t>Hydopsychidae</t>
  </si>
  <si>
    <t>Hydraenidae</t>
  </si>
  <si>
    <t>Hydrobidae</t>
  </si>
  <si>
    <t>Hydrochara</t>
  </si>
  <si>
    <t>Hydroglyphus</t>
  </si>
  <si>
    <t>Hydrophilidae</t>
  </si>
  <si>
    <t>Hydroporus</t>
  </si>
  <si>
    <t>Hydropsyche</t>
  </si>
  <si>
    <t>Hydropsyche_dinarica</t>
  </si>
  <si>
    <t>Hydropsyche_exocellata</t>
  </si>
  <si>
    <t>Hydropsyche_incognita</t>
  </si>
  <si>
    <t>Hydropsyche_modesta</t>
  </si>
  <si>
    <t>Hydropsyche_pellucidula</t>
  </si>
  <si>
    <t>Hydroptila</t>
  </si>
  <si>
    <t>Hydroptilidae</t>
  </si>
  <si>
    <t>Hydroptilidae_adult</t>
  </si>
  <si>
    <t>Hydroptilidae_pupae</t>
  </si>
  <si>
    <t>Isoperla</t>
  </si>
  <si>
    <t>Laccobius</t>
  </si>
  <si>
    <t>Laccophilus</t>
  </si>
  <si>
    <t>Leptoceridae</t>
  </si>
  <si>
    <t>Leptophlebidae</t>
  </si>
  <si>
    <t>Leuctra</t>
  </si>
  <si>
    <t>Limnius</t>
  </si>
  <si>
    <t>Limnius_Macronychus</t>
  </si>
  <si>
    <t>Limoniidae</t>
  </si>
  <si>
    <t>Macronychus</t>
  </si>
  <si>
    <t>Micronectus</t>
  </si>
  <si>
    <t>Nematode</t>
  </si>
  <si>
    <t>Nemoura</t>
  </si>
  <si>
    <t>Nemouridae</t>
  </si>
  <si>
    <t>Niphargus</t>
  </si>
  <si>
    <t>nrmandia</t>
  </si>
  <si>
    <t>Ochthebius</t>
  </si>
  <si>
    <t>Oligoneuriella</t>
  </si>
  <si>
    <t>Oligoneuriidae</t>
  </si>
  <si>
    <t>Onychogomphus</t>
  </si>
  <si>
    <t>Ophiogomphus</t>
  </si>
  <si>
    <t>Orthocladinae</t>
  </si>
  <si>
    <t>Oulimnius</t>
  </si>
  <si>
    <t>Oxyethira</t>
  </si>
  <si>
    <t>Paraleptophlebia</t>
  </si>
  <si>
    <t>Peltodytes</t>
  </si>
  <si>
    <t>Perlidae</t>
  </si>
  <si>
    <t>Perlodidae</t>
  </si>
  <si>
    <t>Phryganeidae</t>
  </si>
  <si>
    <t>Physa</t>
  </si>
  <si>
    <t>Plecoptera</t>
  </si>
  <si>
    <t>Plectrocnemia</t>
  </si>
  <si>
    <t>Polycentropodidae</t>
  </si>
  <si>
    <t>Pomatinus</t>
  </si>
  <si>
    <t>Procloeon_bifidum</t>
  </si>
  <si>
    <t>Procloeon_pennulatum</t>
  </si>
  <si>
    <t>Prosimuliini</t>
  </si>
  <si>
    <t>Prosimulium_larvae</t>
  </si>
  <si>
    <t>Psychodidae</t>
  </si>
  <si>
    <t>Rhithrogena</t>
  </si>
  <si>
    <t>Scarodytes</t>
  </si>
  <si>
    <t>Seratella_ignita</t>
  </si>
  <si>
    <t>Sericostomatidae</t>
  </si>
  <si>
    <t>sF_Hydroporinae</t>
  </si>
  <si>
    <t>Simulini_larvae</t>
  </si>
  <si>
    <t>Simulium _ 4 gills</t>
  </si>
  <si>
    <t>Simulium _ 6 gills</t>
  </si>
  <si>
    <t>Simulium _ 8 gills</t>
  </si>
  <si>
    <t>Simulium_lineatum</t>
  </si>
  <si>
    <t>Stictonectes</t>
  </si>
  <si>
    <t>Stictotarsus</t>
  </si>
  <si>
    <t>Stratiomyidae</t>
  </si>
  <si>
    <t>Tabanus</t>
  </si>
  <si>
    <t>Tanypodinae</t>
  </si>
  <si>
    <t>Tanytarsini</t>
  </si>
  <si>
    <t>Tipula</t>
  </si>
  <si>
    <t>Tipulidae</t>
  </si>
  <si>
    <t>Trichoptera</t>
  </si>
  <si>
    <t>Trombidiformes</t>
  </si>
  <si>
    <t>Wilhelmia_equinum</t>
  </si>
  <si>
    <t>Yola</t>
  </si>
  <si>
    <t>CK074_1</t>
  </si>
  <si>
    <t>CK074_2</t>
  </si>
  <si>
    <t>CK015_6</t>
  </si>
  <si>
    <t>Environmental Pollution 189: 18-26</t>
  </si>
  <si>
    <t>CK015_7</t>
  </si>
  <si>
    <t>CK015_8</t>
  </si>
  <si>
    <t>Endosulfan</t>
  </si>
  <si>
    <t>CK015_9</t>
  </si>
  <si>
    <t>Malathion</t>
  </si>
  <si>
    <t>CK015_10</t>
  </si>
  <si>
    <t>Mixture</t>
  </si>
  <si>
    <t>CK015_11</t>
  </si>
  <si>
    <t>CK015_12</t>
  </si>
  <si>
    <t>CK015_13</t>
  </si>
  <si>
    <t>CK015_14</t>
  </si>
  <si>
    <t>CK015_15</t>
  </si>
  <si>
    <t>CK015_20</t>
  </si>
  <si>
    <t>CK015_21</t>
  </si>
  <si>
    <t>CK015_22</t>
  </si>
  <si>
    <t>CK015_23</t>
  </si>
  <si>
    <t>CK015_24</t>
  </si>
  <si>
    <t>CK015_25</t>
  </si>
  <si>
    <t>CK015_26</t>
  </si>
  <si>
    <t>CK015_27</t>
  </si>
  <si>
    <t>M. rubellus</t>
  </si>
  <si>
    <t>Cladoceran</t>
  </si>
  <si>
    <t>Copepod</t>
  </si>
  <si>
    <t>C. sphaericus</t>
  </si>
  <si>
    <t>D. galeta</t>
  </si>
  <si>
    <t>D. lacustris</t>
  </si>
  <si>
    <t>D. longiremus</t>
  </si>
  <si>
    <t>D. lumholtzi</t>
  </si>
  <si>
    <t>D. magna</t>
  </si>
  <si>
    <t>S. mucronata</t>
  </si>
  <si>
    <t>chl a of periphyton but richness of macroinvertebrate</t>
  </si>
  <si>
    <t>vascular plant - no cage - no nut</t>
  </si>
  <si>
    <t>vascular plant - cage - no nut</t>
  </si>
  <si>
    <t>vascular plant - no cage - nut</t>
  </si>
  <si>
    <t>vascular plant - cage - nut</t>
  </si>
  <si>
    <t>CK004_1</t>
  </si>
  <si>
    <t>CK004_3</t>
  </si>
  <si>
    <t>CK005_1</t>
  </si>
  <si>
    <t>CK008_1</t>
  </si>
  <si>
    <t>CK008_2</t>
  </si>
  <si>
    <t>CK009_1</t>
  </si>
  <si>
    <t>CK009_2</t>
  </si>
  <si>
    <t>CK012_1</t>
  </si>
  <si>
    <t>CK013_1</t>
  </si>
  <si>
    <t>CK013_2</t>
  </si>
  <si>
    <t>CK014_1</t>
  </si>
  <si>
    <t>production</t>
  </si>
  <si>
    <t>CK015_1</t>
  </si>
  <si>
    <t>CK015_16</t>
  </si>
  <si>
    <t>CK015_17</t>
  </si>
  <si>
    <t>CK015_18</t>
  </si>
  <si>
    <t>CK015_19</t>
  </si>
  <si>
    <t>CK015_2</t>
  </si>
  <si>
    <t>CK015_3</t>
  </si>
  <si>
    <t>CK015_4</t>
  </si>
  <si>
    <t>CK015_5</t>
  </si>
  <si>
    <t>CK016_1</t>
  </si>
  <si>
    <t>CK016_2</t>
  </si>
  <si>
    <t>CK017_1</t>
  </si>
  <si>
    <t>CK017_10</t>
  </si>
  <si>
    <t>CK017_11</t>
  </si>
  <si>
    <t>CK017_12</t>
  </si>
  <si>
    <t>CK017_13</t>
  </si>
  <si>
    <t>CK017_14</t>
  </si>
  <si>
    <t>CK017_15</t>
  </si>
  <si>
    <t>CK017_16</t>
  </si>
  <si>
    <t>CK017_2</t>
  </si>
  <si>
    <t>CK017_3</t>
  </si>
  <si>
    <t>CK017_4</t>
  </si>
  <si>
    <t>CK017_5</t>
  </si>
  <si>
    <t>CK017_6</t>
  </si>
  <si>
    <t>CK017_7</t>
  </si>
  <si>
    <t>CK017_8</t>
  </si>
  <si>
    <t>CK017_9</t>
  </si>
  <si>
    <t>CK018_1</t>
  </si>
  <si>
    <t>CK018_10</t>
  </si>
  <si>
    <t>CK018_11</t>
  </si>
  <si>
    <t>CK018_12</t>
  </si>
  <si>
    <t>CK018_2</t>
  </si>
  <si>
    <t>CK018_3</t>
  </si>
  <si>
    <t>CK018_4</t>
  </si>
  <si>
    <t>CK018_5</t>
  </si>
  <si>
    <t>CK018_6</t>
  </si>
  <si>
    <t>CK018_7</t>
  </si>
  <si>
    <t>CK018_8</t>
  </si>
  <si>
    <t>CK018_9</t>
  </si>
  <si>
    <t>CK020_1</t>
  </si>
  <si>
    <t>CK020_2</t>
  </si>
  <si>
    <t>CK020_3</t>
  </si>
  <si>
    <t>CK020_4</t>
  </si>
  <si>
    <t>CK022_1</t>
  </si>
  <si>
    <t>CK022_2</t>
  </si>
  <si>
    <t>CK024_4</t>
  </si>
  <si>
    <t>CK024_5</t>
  </si>
  <si>
    <t>CK024_6</t>
  </si>
  <si>
    <t>CK025_1</t>
  </si>
  <si>
    <t>CK026_1</t>
  </si>
  <si>
    <t>CK026_2</t>
  </si>
  <si>
    <t>CK026_3</t>
  </si>
  <si>
    <t>CK026_4</t>
  </si>
  <si>
    <t>CK026_5</t>
  </si>
  <si>
    <t>CK026_6</t>
  </si>
  <si>
    <t>CK026_7</t>
  </si>
  <si>
    <t>CK026_8</t>
  </si>
  <si>
    <t>CK029_1</t>
  </si>
  <si>
    <t>respiration</t>
  </si>
  <si>
    <t>CK029_2</t>
  </si>
  <si>
    <t>CK029_3</t>
  </si>
  <si>
    <t>CK030_1</t>
  </si>
  <si>
    <t>CK030_2</t>
  </si>
  <si>
    <t>CK030_3</t>
  </si>
  <si>
    <t>CK030_4</t>
  </si>
  <si>
    <t>CK030_5</t>
  </si>
  <si>
    <t>CK030_6</t>
  </si>
  <si>
    <t>CK030_7</t>
  </si>
  <si>
    <t>CK030_8</t>
  </si>
  <si>
    <t>CK030_9</t>
  </si>
  <si>
    <t>CK031_1</t>
  </si>
  <si>
    <t>CK033_1</t>
  </si>
  <si>
    <t>CK033_10</t>
  </si>
  <si>
    <t>CK033_11</t>
  </si>
  <si>
    <t>CK033_12</t>
  </si>
  <si>
    <t>CK033_13</t>
  </si>
  <si>
    <t>CK033_14</t>
  </si>
  <si>
    <t>CK033_15</t>
  </si>
  <si>
    <t>CK033_16</t>
  </si>
  <si>
    <t>CK033_17</t>
  </si>
  <si>
    <t>CK033_18</t>
  </si>
  <si>
    <t>CK033_2</t>
  </si>
  <si>
    <t>CK033_3</t>
  </si>
  <si>
    <t>CK033_4</t>
  </si>
  <si>
    <t>CK033_5</t>
  </si>
  <si>
    <t>CK033_6</t>
  </si>
  <si>
    <t>CK033_7</t>
  </si>
  <si>
    <t>CK033_8</t>
  </si>
  <si>
    <t>CK033_9</t>
  </si>
  <si>
    <t>CK034_1</t>
  </si>
  <si>
    <t>CK034_2</t>
  </si>
  <si>
    <t>CK034_3</t>
  </si>
  <si>
    <t>CK034_4</t>
  </si>
  <si>
    <t>CK034_5</t>
  </si>
  <si>
    <t>CK034_6</t>
  </si>
  <si>
    <t>CK034_7</t>
  </si>
  <si>
    <t>CK035_1</t>
  </si>
  <si>
    <t>CK035_2</t>
  </si>
  <si>
    <t>CK035_3</t>
  </si>
  <si>
    <t>CK035_4</t>
  </si>
  <si>
    <t>CK035_7</t>
  </si>
  <si>
    <t>CK035_8</t>
  </si>
  <si>
    <t>CK036_1</t>
  </si>
  <si>
    <t>CK036_2</t>
  </si>
  <si>
    <t>CK036_3</t>
  </si>
  <si>
    <t>CK038_1</t>
  </si>
  <si>
    <t>CK038_2</t>
  </si>
  <si>
    <t>CK038_3</t>
  </si>
  <si>
    <t>CK038_4</t>
  </si>
  <si>
    <t>CK038_5</t>
  </si>
  <si>
    <t>CK038_6</t>
  </si>
  <si>
    <t>CK038_7</t>
  </si>
  <si>
    <t>CK038_8</t>
  </si>
  <si>
    <t>CK038_9</t>
  </si>
  <si>
    <t>CK039_1</t>
  </si>
  <si>
    <t>CK039_2</t>
  </si>
  <si>
    <t>CK039_3</t>
  </si>
  <si>
    <t>CK039_4</t>
  </si>
  <si>
    <t>CK040_1</t>
  </si>
  <si>
    <t>CK040_2</t>
  </si>
  <si>
    <t>CK040_3</t>
  </si>
  <si>
    <t>CK040_4</t>
  </si>
  <si>
    <t>CK045_10</t>
  </si>
  <si>
    <t>CK045_11</t>
  </si>
  <si>
    <t>CK045_12</t>
  </si>
  <si>
    <t>CK045_9</t>
  </si>
  <si>
    <t>CK046_1</t>
  </si>
  <si>
    <t>CK046_2</t>
  </si>
  <si>
    <t>CK046_3</t>
  </si>
  <si>
    <t>CK047_1</t>
  </si>
  <si>
    <t>CK047_10</t>
  </si>
  <si>
    <t>CK047_11</t>
  </si>
  <si>
    <t>CK047_12</t>
  </si>
  <si>
    <t>CK047_2</t>
  </si>
  <si>
    <t>CK047_3</t>
  </si>
  <si>
    <t>CK047_4</t>
  </si>
  <si>
    <t>CK047_5</t>
  </si>
  <si>
    <t>CK047_6</t>
  </si>
  <si>
    <t>CK047_7</t>
  </si>
  <si>
    <t>CK047_8</t>
  </si>
  <si>
    <t>CK047_9</t>
  </si>
  <si>
    <t>CK048_1</t>
  </si>
  <si>
    <t>CK048_2</t>
  </si>
  <si>
    <t>CK048_3</t>
  </si>
  <si>
    <t>CK048_4</t>
  </si>
  <si>
    <t>CK048_5</t>
  </si>
  <si>
    <t>CK048_6</t>
  </si>
  <si>
    <t>CK050_1</t>
  </si>
  <si>
    <t>CK050_2</t>
  </si>
  <si>
    <t>CK050_3</t>
  </si>
  <si>
    <t>CK050_4</t>
  </si>
  <si>
    <t>CK051_1</t>
  </si>
  <si>
    <t>CK051_2</t>
  </si>
  <si>
    <t>CK051_3</t>
  </si>
  <si>
    <t>CK052_1</t>
  </si>
  <si>
    <t>CK054_3</t>
  </si>
  <si>
    <t>CK054_4</t>
  </si>
  <si>
    <t>CK055_1</t>
  </si>
  <si>
    <t>CK055_2</t>
  </si>
  <si>
    <t>CK055_3</t>
  </si>
  <si>
    <t>CK055_4</t>
  </si>
  <si>
    <t>CK055_5</t>
  </si>
  <si>
    <t>CK055_6</t>
  </si>
  <si>
    <t>CK057_1</t>
  </si>
  <si>
    <t>CK057_2</t>
  </si>
  <si>
    <t>CK057_3</t>
  </si>
  <si>
    <t>CK058_1</t>
  </si>
  <si>
    <t>CK058_2</t>
  </si>
  <si>
    <t>CK058_3</t>
  </si>
  <si>
    <t>CK058_4</t>
  </si>
  <si>
    <t>CK058_5</t>
  </si>
  <si>
    <t>CK061_1</t>
  </si>
  <si>
    <t>CK063_1</t>
  </si>
  <si>
    <t>CK063_2</t>
  </si>
  <si>
    <t>CK064_1</t>
  </si>
  <si>
    <t>CK064_2</t>
  </si>
  <si>
    <t>CK064_3</t>
  </si>
  <si>
    <t>CK064_4</t>
  </si>
  <si>
    <t>CK067_1</t>
  </si>
  <si>
    <t>CK067_2</t>
  </si>
  <si>
    <t>CK071_1</t>
  </si>
  <si>
    <t>CK071_2</t>
  </si>
  <si>
    <t>CK071_3</t>
  </si>
  <si>
    <t>CK073_1</t>
  </si>
  <si>
    <t>CK073_2</t>
  </si>
  <si>
    <t>CK073_3</t>
  </si>
  <si>
    <t>CK077_1</t>
  </si>
  <si>
    <t>CK078_5</t>
  </si>
  <si>
    <t>CK078_6</t>
  </si>
  <si>
    <t>CK078_7</t>
  </si>
  <si>
    <t>CK078_8</t>
  </si>
  <si>
    <t>HH001_1</t>
  </si>
  <si>
    <t>HH001_10</t>
  </si>
  <si>
    <t>HH001_11</t>
  </si>
  <si>
    <t>HH001_12</t>
  </si>
  <si>
    <t>HH001_13</t>
  </si>
  <si>
    <t>HH001_14</t>
  </si>
  <si>
    <t>HH001_15</t>
  </si>
  <si>
    <t>HH001_16</t>
  </si>
  <si>
    <t>HH001_17</t>
  </si>
  <si>
    <t>HH001_18</t>
  </si>
  <si>
    <t>HH001_19</t>
  </si>
  <si>
    <t>HH001_2</t>
  </si>
  <si>
    <t>HH001_20</t>
  </si>
  <si>
    <t>HH001_21</t>
  </si>
  <si>
    <t>HH001_22</t>
  </si>
  <si>
    <t>HH001_23</t>
  </si>
  <si>
    <t>HH001_24</t>
  </si>
  <si>
    <t>HH001_25</t>
  </si>
  <si>
    <t>HH001_26</t>
  </si>
  <si>
    <t>HH001_27</t>
  </si>
  <si>
    <t>HH001_3</t>
  </si>
  <si>
    <t>HH001_4</t>
  </si>
  <si>
    <t>HH001_5</t>
  </si>
  <si>
    <t>HH001_6</t>
  </si>
  <si>
    <t>HH001_7</t>
  </si>
  <si>
    <t>HH001_8</t>
  </si>
  <si>
    <t>HH001_9</t>
  </si>
  <si>
    <t>HH002_2</t>
  </si>
  <si>
    <t>HH002_3</t>
  </si>
  <si>
    <t>HH002_5</t>
  </si>
  <si>
    <t>HH002_6</t>
  </si>
  <si>
    <t>HH004_1</t>
  </si>
  <si>
    <t>HH006_1</t>
  </si>
  <si>
    <t>HH006_2</t>
  </si>
  <si>
    <t>HH006_3</t>
  </si>
  <si>
    <t>HH007_1</t>
  </si>
  <si>
    <t>HH007_2</t>
  </si>
  <si>
    <t>HH008_1</t>
  </si>
  <si>
    <t>HH010_1</t>
  </si>
  <si>
    <t>HH010_2</t>
  </si>
  <si>
    <t>HH010_3</t>
  </si>
  <si>
    <t>HH010_4</t>
  </si>
  <si>
    <t>HH010_5</t>
  </si>
  <si>
    <t>HH010_6</t>
  </si>
  <si>
    <t>HH010_7</t>
  </si>
  <si>
    <t>HH012_1</t>
  </si>
  <si>
    <t>HH012_2</t>
  </si>
  <si>
    <t>HH012_3</t>
  </si>
  <si>
    <t>HH015_1</t>
  </si>
  <si>
    <t>HH016_1</t>
  </si>
  <si>
    <t>HH016_2</t>
  </si>
  <si>
    <t>HH017_1</t>
  </si>
  <si>
    <t>HH020_1</t>
  </si>
  <si>
    <t>HH020_2</t>
  </si>
  <si>
    <t>HH020_3</t>
  </si>
  <si>
    <t>HH020_4</t>
  </si>
  <si>
    <t>HH020_5</t>
  </si>
  <si>
    <t>HH020_6</t>
  </si>
  <si>
    <t>HH020_7</t>
  </si>
  <si>
    <t>HH021_1</t>
  </si>
  <si>
    <t>HH022_1</t>
  </si>
  <si>
    <t>HH023_1</t>
  </si>
  <si>
    <t>HH024_1</t>
  </si>
  <si>
    <t>HH024_2</t>
  </si>
  <si>
    <t>HH024_3</t>
  </si>
  <si>
    <t>RM01_1</t>
  </si>
  <si>
    <t>RM01_2</t>
  </si>
  <si>
    <t>RM01_3</t>
  </si>
  <si>
    <t>RM01_4</t>
  </si>
  <si>
    <t>RM04_1</t>
  </si>
  <si>
    <t>RM04_2</t>
  </si>
  <si>
    <t>RM05_1</t>
  </si>
  <si>
    <t>RM05_2</t>
  </si>
  <si>
    <t>RM05_3</t>
  </si>
  <si>
    <t>totRR</t>
  </si>
  <si>
    <t>concentration 40</t>
  </si>
  <si>
    <t>concentration 10</t>
  </si>
  <si>
    <t>Chlorpyrifos</t>
  </si>
  <si>
    <t>Diazinon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</si>
</sst>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5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b/>
      <sz val="11"/>
      <color rgb="FF9933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Helvetica"/>
      <family val="2"/>
    </font>
    <font>
      <sz val="12"/>
      <color theme="5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3"/>
      <color theme="1"/>
      <name val="Helvetica"/>
      <family val="2"/>
    </font>
    <font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Arial"/>
      <family val="2"/>
    </font>
    <font>
      <sz val="11"/>
      <color theme="5"/>
      <name val="Calibri"/>
      <family val="2"/>
      <scheme val="minor"/>
    </font>
    <font>
      <sz val="12"/>
      <color rgb="FF000000"/>
      <name val="Arial"/>
      <family val="2"/>
    </font>
    <font>
      <sz val="12"/>
      <color rgb="FF231F20"/>
      <name val="Arial"/>
      <family val="2"/>
    </font>
    <font>
      <sz val="12"/>
      <color theme="1"/>
      <name val="Arial"/>
      <family val="2"/>
    </font>
    <font>
      <sz val="11"/>
      <color theme="1"/>
      <name val="Helvetica"/>
      <family val="2"/>
    </font>
    <font>
      <sz val="10"/>
      <color rgb="FF000000"/>
      <name val="Helvetica"/>
      <family val="2"/>
    </font>
    <font>
      <sz val="11"/>
      <color theme="9" tint="-0.249977111117893"/>
      <name val="Calibri"/>
      <family val="2"/>
      <scheme val="minor"/>
    </font>
    <font>
      <sz val="11"/>
      <color rgb="FF548235"/>
      <name val="Calibri"/>
      <family val="2"/>
      <scheme val="minor"/>
    </font>
    <font>
      <sz val="12"/>
      <color theme="1"/>
      <name val="Calibri"/>
      <family val="2"/>
    </font>
    <font>
      <sz val="9"/>
      <color theme="1"/>
      <name val="AdvTimes"/>
    </font>
    <font>
      <sz val="12"/>
      <color theme="9"/>
      <name val="Calibri"/>
      <family val="2"/>
      <scheme val="minor"/>
    </font>
    <font>
      <sz val="12"/>
      <color theme="9"/>
      <name val="Arial"/>
      <family val="2"/>
    </font>
    <font>
      <b/>
      <sz val="12"/>
      <color theme="9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7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31F20"/>
      <name val="Arial"/>
      <family val="2"/>
    </font>
    <font>
      <u/>
      <sz val="12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8" tint="-0.249977111117893"/>
      <name val="Calibri"/>
      <family val="2"/>
      <scheme val="minor"/>
    </font>
    <font>
      <u/>
      <sz val="12"/>
      <color rgb="FF00B050"/>
      <name val="Calibri"/>
      <family val="2"/>
      <scheme val="minor"/>
    </font>
    <font>
      <sz val="12"/>
      <color rgb="FF00B050"/>
      <name val="Calibri (Textkörper)"/>
    </font>
    <font>
      <sz val="11"/>
      <color rgb="FF00B050"/>
      <name val="AdvPSTim"/>
    </font>
    <font>
      <sz val="12"/>
      <color rgb="FF00B050"/>
      <name val="Calibri (Body)"/>
    </font>
    <font>
      <sz val="10"/>
      <color rgb="FF00B050"/>
      <name val="AdvTT887faa2e"/>
    </font>
    <font>
      <b/>
      <sz val="9"/>
      <color rgb="FF00B050"/>
      <name val="Calibri"/>
      <family val="2"/>
      <scheme val="minor"/>
    </font>
    <font>
      <sz val="12"/>
      <color theme="1"/>
      <name val="Calibri (Textkörper)"/>
    </font>
    <font>
      <u/>
      <sz val="12"/>
      <color theme="1"/>
      <name val="Calibri"/>
      <family val="2"/>
      <scheme val="minor"/>
    </font>
    <font>
      <sz val="12"/>
      <color theme="1"/>
      <name val="Calibri (Body)"/>
    </font>
    <font>
      <sz val="9"/>
      <color rgb="FF00B050"/>
      <name val="Highland"/>
    </font>
    <font>
      <sz val="11"/>
      <color rgb="FF0000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0000"/>
      <name val="Lucida Grande"/>
      <family val="2"/>
    </font>
  </fonts>
  <fills count="1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BFBB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B9C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37" fillId="0" borderId="0" applyNumberFormat="0" applyFill="0" applyBorder="0" applyAlignment="0" applyProtection="0"/>
  </cellStyleXfs>
  <cellXfs count="456">
    <xf numFmtId="0" fontId="0" fillId="0" borderId="0" xfId="0"/>
    <xf numFmtId="0" fontId="2" fillId="2" borderId="0" xfId="1"/>
    <xf numFmtId="0" fontId="0" fillId="0" borderId="6" xfId="0" applyBorder="1"/>
    <xf numFmtId="0" fontId="0" fillId="0" borderId="7" xfId="0" applyBorder="1"/>
    <xf numFmtId="0" fontId="6" fillId="5" borderId="7" xfId="0" applyFont="1" applyFill="1" applyBorder="1"/>
    <xf numFmtId="0" fontId="7" fillId="0" borderId="8" xfId="0" applyFont="1" applyBorder="1"/>
    <xf numFmtId="0" fontId="7" fillId="0" borderId="9" xfId="0" applyFont="1" applyBorder="1"/>
    <xf numFmtId="0" fontId="8" fillId="5" borderId="10" xfId="0" applyFont="1" applyFill="1" applyBorder="1"/>
    <xf numFmtId="0" fontId="5" fillId="0" borderId="9" xfId="0" applyFont="1" applyBorder="1"/>
    <xf numFmtId="0" fontId="10" fillId="0" borderId="0" xfId="0" applyFont="1"/>
    <xf numFmtId="0" fontId="2" fillId="2" borderId="1" xfId="1" applyBorder="1"/>
    <xf numFmtId="0" fontId="0" fillId="0" borderId="1" xfId="0" applyBorder="1"/>
    <xf numFmtId="0" fontId="0" fillId="0" borderId="12" xfId="0" applyBorder="1"/>
    <xf numFmtId="0" fontId="0" fillId="0" borderId="11" xfId="0" applyBorder="1"/>
    <xf numFmtId="0" fontId="2" fillId="2" borderId="4" xfId="1" applyBorder="1"/>
    <xf numFmtId="0" fontId="10" fillId="0" borderId="4" xfId="0" applyFont="1" applyBorder="1"/>
    <xf numFmtId="0" fontId="0" fillId="0" borderId="4" xfId="0" applyBorder="1"/>
    <xf numFmtId="0" fontId="0" fillId="0" borderId="5" xfId="0" applyBorder="1"/>
    <xf numFmtId="0" fontId="11" fillId="6" borderId="0" xfId="1" applyFont="1" applyFill="1" applyBorder="1"/>
    <xf numFmtId="0" fontId="0" fillId="0" borderId="14" xfId="0" applyBorder="1"/>
    <xf numFmtId="0" fontId="2" fillId="2" borderId="0" xfId="1" applyAlignment="1"/>
    <xf numFmtId="0" fontId="2" fillId="2" borderId="0" xfId="1" applyAlignment="1">
      <alignment horizontal="center"/>
    </xf>
    <xf numFmtId="0" fontId="12" fillId="0" borderId="0" xfId="0" applyFont="1"/>
    <xf numFmtId="0" fontId="2" fillId="2" borderId="1" xfId="1" applyBorder="1" applyAlignment="1">
      <alignment horizontal="center"/>
    </xf>
    <xf numFmtId="0" fontId="12" fillId="0" borderId="1" xfId="0" applyFont="1" applyBorder="1"/>
    <xf numFmtId="0" fontId="0" fillId="0" borderId="13" xfId="0" applyBorder="1"/>
    <xf numFmtId="0" fontId="2" fillId="0" borderId="0" xfId="1" applyFill="1" applyBorder="1"/>
    <xf numFmtId="0" fontId="2" fillId="0" borderId="0" xfId="1" applyFill="1" applyBorder="1" applyAlignment="1">
      <alignment horizontal="center"/>
    </xf>
    <xf numFmtId="0" fontId="2" fillId="2" borderId="0" xfId="1" applyBorder="1"/>
    <xf numFmtId="0" fontId="2" fillId="0" borderId="1" xfId="1" applyFill="1" applyBorder="1"/>
    <xf numFmtId="0" fontId="2" fillId="0" borderId="1" xfId="1" applyFill="1" applyBorder="1" applyAlignment="1">
      <alignment horizontal="center"/>
    </xf>
    <xf numFmtId="0" fontId="2" fillId="2" borderId="0" xfId="1" applyBorder="1" applyAlignment="1">
      <alignment horizontal="right"/>
    </xf>
    <xf numFmtId="0" fontId="2" fillId="2" borderId="0" xfId="1" applyBorder="1" applyAlignment="1">
      <alignment horizontal="center"/>
    </xf>
    <xf numFmtId="0" fontId="14" fillId="0" borderId="0" xfId="0" applyFont="1"/>
    <xf numFmtId="0" fontId="2" fillId="0" borderId="14" xfId="1" applyFill="1" applyBorder="1"/>
    <xf numFmtId="0" fontId="2" fillId="0" borderId="6" xfId="1" applyFill="1" applyBorder="1"/>
    <xf numFmtId="0" fontId="2" fillId="0" borderId="12" xfId="1" applyFill="1" applyBorder="1"/>
    <xf numFmtId="0" fontId="2" fillId="0" borderId="9" xfId="1" applyFill="1" applyBorder="1"/>
    <xf numFmtId="0" fontId="2" fillId="0" borderId="0" xfId="1" applyFill="1"/>
    <xf numFmtId="0" fontId="2" fillId="0" borderId="4" xfId="1" applyFill="1" applyBorder="1"/>
    <xf numFmtId="0" fontId="1" fillId="0" borderId="0" xfId="1" applyFont="1" applyFill="1"/>
    <xf numFmtId="0" fontId="5" fillId="0" borderId="3" xfId="1" applyFont="1" applyFill="1" applyBorder="1"/>
    <xf numFmtId="0" fontId="5" fillId="0" borderId="3" xfId="0" applyFont="1" applyBorder="1"/>
    <xf numFmtId="0" fontId="2" fillId="0" borderId="4" xfId="1" applyFill="1" applyBorder="1" applyAlignment="1">
      <alignment horizontal="center"/>
    </xf>
    <xf numFmtId="0" fontId="2" fillId="0" borderId="0" xfId="1" applyFill="1" applyAlignment="1">
      <alignment horizontal="center"/>
    </xf>
    <xf numFmtId="0" fontId="16" fillId="0" borderId="14" xfId="1" applyFont="1" applyFill="1" applyBorder="1"/>
    <xf numFmtId="0" fontId="16" fillId="0" borderId="4" xfId="1" applyFont="1" applyFill="1" applyBorder="1"/>
    <xf numFmtId="0" fontId="16" fillId="0" borderId="6" xfId="1" applyFont="1" applyFill="1" applyBorder="1"/>
    <xf numFmtId="0" fontId="16" fillId="0" borderId="0" xfId="1" applyFont="1" applyFill="1" applyBorder="1"/>
    <xf numFmtId="0" fontId="17" fillId="0" borderId="0" xfId="1" applyFont="1" applyFill="1" applyBorder="1"/>
    <xf numFmtId="0" fontId="16" fillId="0" borderId="12" xfId="1" applyFont="1" applyFill="1" applyBorder="1"/>
    <xf numFmtId="0" fontId="16" fillId="0" borderId="1" xfId="1" applyFont="1" applyFill="1" applyBorder="1"/>
    <xf numFmtId="0" fontId="15" fillId="0" borderId="4" xfId="1" applyFont="1" applyFill="1" applyBorder="1"/>
    <xf numFmtId="0" fontId="15" fillId="0" borderId="0" xfId="3" applyFont="1" applyFill="1"/>
    <xf numFmtId="0" fontId="15" fillId="0" borderId="0" xfId="1" applyFont="1" applyFill="1"/>
    <xf numFmtId="0" fontId="15" fillId="0" borderId="1" xfId="1" applyFont="1" applyFill="1" applyBorder="1"/>
    <xf numFmtId="0" fontId="18" fillId="0" borderId="0" xfId="0" applyFont="1" applyAlignment="1">
      <alignment horizontal="center"/>
    </xf>
    <xf numFmtId="0" fontId="18" fillId="0" borderId="1" xfId="0" applyFont="1" applyBorder="1" applyAlignment="1">
      <alignment horizontal="center"/>
    </xf>
    <xf numFmtId="0" fontId="0" fillId="0" borderId="9" xfId="0" applyBorder="1"/>
    <xf numFmtId="0" fontId="16" fillId="0" borderId="9" xfId="1" applyFont="1" applyFill="1" applyBorder="1"/>
    <xf numFmtId="0" fontId="1" fillId="0" borderId="0" xfId="1" applyFont="1" applyFill="1" applyBorder="1"/>
    <xf numFmtId="164" fontId="0" fillId="0" borderId="0" xfId="0" applyNumberFormat="1"/>
    <xf numFmtId="164" fontId="0" fillId="0" borderId="1" xfId="0" applyNumberFormat="1" applyBorder="1"/>
    <xf numFmtId="0" fontId="0" fillId="0" borderId="0" xfId="0" applyAlignment="1">
      <alignment horizontal="right"/>
    </xf>
    <xf numFmtId="0" fontId="12" fillId="0" borderId="6" xfId="0" applyFont="1" applyBorder="1"/>
    <xf numFmtId="0" fontId="0" fillId="0" borderId="6" xfId="0" applyBorder="1" applyAlignment="1">
      <alignment horizontal="right"/>
    </xf>
    <xf numFmtId="0" fontId="0" fillId="0" borderId="3" xfId="0" applyBorder="1"/>
    <xf numFmtId="0" fontId="0" fillId="0" borderId="15" xfId="0" applyBorder="1"/>
    <xf numFmtId="0" fontId="7" fillId="0" borderId="9" xfId="0" applyFont="1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1" xfId="0" applyBorder="1" applyAlignment="1">
      <alignment horizontal="right"/>
    </xf>
    <xf numFmtId="0" fontId="12" fillId="0" borderId="0" xfId="0" applyFont="1" applyAlignment="1">
      <alignment horizontal="right"/>
    </xf>
    <xf numFmtId="0" fontId="0" fillId="0" borderId="9" xfId="0" applyBorder="1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1" xfId="0" applyNumberFormat="1" applyBorder="1" applyAlignment="1">
      <alignment horizontal="right"/>
    </xf>
    <xf numFmtId="164" fontId="0" fillId="0" borderId="4" xfId="0" applyNumberFormat="1" applyBorder="1"/>
    <xf numFmtId="0" fontId="4" fillId="0" borderId="0" xfId="3" applyFill="1" applyBorder="1"/>
    <xf numFmtId="0" fontId="1" fillId="0" borderId="3" xfId="1" applyFont="1" applyFill="1" applyBorder="1"/>
    <xf numFmtId="0" fontId="2" fillId="0" borderId="0" xfId="1" applyFill="1" applyAlignment="1">
      <alignment horizontal="right"/>
    </xf>
    <xf numFmtId="0" fontId="20" fillId="2" borderId="0" xfId="1" applyFont="1"/>
    <xf numFmtId="0" fontId="20" fillId="2" borderId="0" xfId="1" applyFont="1" applyBorder="1"/>
    <xf numFmtId="0" fontId="21" fillId="0" borderId="0" xfId="0" applyFont="1"/>
    <xf numFmtId="0" fontId="22" fillId="0" borderId="0" xfId="0" applyFont="1"/>
    <xf numFmtId="0" fontId="21" fillId="0" borderId="1" xfId="0" applyFont="1" applyBorder="1"/>
    <xf numFmtId="0" fontId="0" fillId="0" borderId="0" xfId="0" applyAlignment="1">
      <alignment horizontal="center"/>
    </xf>
    <xf numFmtId="0" fontId="21" fillId="0" borderId="4" xfId="0" applyFont="1" applyBorder="1"/>
    <xf numFmtId="0" fontId="2" fillId="6" borderId="0" xfId="1" applyFill="1" applyBorder="1"/>
    <xf numFmtId="0" fontId="2" fillId="2" borderId="0" xfId="1" applyBorder="1" applyAlignment="1">
      <alignment horizontal="left"/>
    </xf>
    <xf numFmtId="0" fontId="2" fillId="0" borderId="0" xfId="1" applyFill="1" applyBorder="1" applyAlignment="1">
      <alignment horizontal="right"/>
    </xf>
    <xf numFmtId="164" fontId="0" fillId="0" borderId="4" xfId="0" applyNumberFormat="1" applyBorder="1" applyAlignment="1">
      <alignment horizontal="right"/>
    </xf>
    <xf numFmtId="0" fontId="12" fillId="0" borderId="12" xfId="0" applyFont="1" applyBorder="1"/>
    <xf numFmtId="164" fontId="12" fillId="0" borderId="0" xfId="0" applyNumberFormat="1" applyFont="1"/>
    <xf numFmtId="0" fontId="15" fillId="0" borderId="0" xfId="1" applyFont="1" applyFill="1" applyBorder="1"/>
    <xf numFmtId="0" fontId="2" fillId="0" borderId="0" xfId="0" applyFont="1"/>
    <xf numFmtId="0" fontId="13" fillId="0" borderId="0" xfId="1" applyFont="1" applyFill="1" applyBorder="1"/>
    <xf numFmtId="0" fontId="5" fillId="0" borderId="0" xfId="1" applyFont="1" applyFill="1" applyBorder="1"/>
    <xf numFmtId="0" fontId="1" fillId="0" borderId="0" xfId="3" applyFont="1" applyFill="1" applyBorder="1"/>
    <xf numFmtId="0" fontId="2" fillId="0" borderId="4" xfId="0" applyFont="1" applyBorder="1"/>
    <xf numFmtId="0" fontId="12" fillId="0" borderId="4" xfId="0" applyFont="1" applyBorder="1"/>
    <xf numFmtId="0" fontId="24" fillId="0" borderId="0" xfId="0" applyFont="1"/>
    <xf numFmtId="0" fontId="2" fillId="0" borderId="1" xfId="0" applyFont="1" applyBorder="1"/>
    <xf numFmtId="0" fontId="21" fillId="0" borderId="14" xfId="0" applyFont="1" applyBorder="1"/>
    <xf numFmtId="0" fontId="21" fillId="0" borderId="6" xfId="0" applyFont="1" applyBorder="1"/>
    <xf numFmtId="0" fontId="21" fillId="0" borderId="12" xfId="0" applyFont="1" applyBorder="1"/>
    <xf numFmtId="0" fontId="2" fillId="2" borderId="15" xfId="1" applyBorder="1"/>
    <xf numFmtId="0" fontId="2" fillId="2" borderId="3" xfId="1" applyBorder="1"/>
    <xf numFmtId="0" fontId="2" fillId="2" borderId="13" xfId="1" applyBorder="1"/>
    <xf numFmtId="0" fontId="25" fillId="0" borderId="0" xfId="0" applyFont="1"/>
    <xf numFmtId="0" fontId="12" fillId="0" borderId="14" xfId="0" applyFont="1" applyBorder="1"/>
    <xf numFmtId="0" fontId="15" fillId="8" borderId="0" xfId="1" applyFont="1" applyFill="1"/>
    <xf numFmtId="11" fontId="0" fillId="0" borderId="0" xfId="0" applyNumberFormat="1"/>
    <xf numFmtId="0" fontId="15" fillId="9" borderId="4" xfId="1" applyFont="1" applyFill="1" applyBorder="1"/>
    <xf numFmtId="0" fontId="15" fillId="9" borderId="0" xfId="1" applyFont="1" applyFill="1" applyBorder="1"/>
    <xf numFmtId="0" fontId="15" fillId="9" borderId="1" xfId="1" applyFont="1" applyFill="1" applyBorder="1"/>
    <xf numFmtId="0" fontId="15" fillId="9" borderId="0" xfId="1" applyFont="1" applyFill="1"/>
    <xf numFmtId="0" fontId="6" fillId="5" borderId="5" xfId="0" applyFont="1" applyFill="1" applyBorder="1"/>
    <xf numFmtId="0" fontId="6" fillId="5" borderId="11" xfId="0" applyFont="1" applyFill="1" applyBorder="1"/>
    <xf numFmtId="0" fontId="15" fillId="11" borderId="0" xfId="0" applyFont="1" applyFill="1"/>
    <xf numFmtId="0" fontId="1" fillId="0" borderId="6" xfId="1" applyFont="1" applyFill="1" applyBorder="1"/>
    <xf numFmtId="0" fontId="26" fillId="9" borderId="0" xfId="0" applyFont="1" applyFill="1"/>
    <xf numFmtId="0" fontId="26" fillId="9" borderId="1" xfId="0" applyFont="1" applyFill="1" applyBorder="1"/>
    <xf numFmtId="0" fontId="26" fillId="9" borderId="4" xfId="0" applyFont="1" applyFill="1" applyBorder="1"/>
    <xf numFmtId="0" fontId="27" fillId="11" borderId="0" xfId="0" applyFont="1" applyFill="1"/>
    <xf numFmtId="2" fontId="0" fillId="0" borderId="0" xfId="0" applyNumberFormat="1"/>
    <xf numFmtId="2" fontId="28" fillId="0" borderId="0" xfId="0" applyNumberFormat="1" applyFont="1"/>
    <xf numFmtId="2" fontId="0" fillId="0" borderId="0" xfId="0" applyNumberFormat="1" applyAlignment="1">
      <alignment horizontal="right"/>
    </xf>
    <xf numFmtId="0" fontId="2" fillId="2" borderId="0" xfId="1" applyAlignment="1">
      <alignment horizontal="right"/>
    </xf>
    <xf numFmtId="0" fontId="15" fillId="8" borderId="0" xfId="1" applyFont="1" applyFill="1" applyBorder="1"/>
    <xf numFmtId="0" fontId="3" fillId="0" borderId="0" xfId="2" applyFill="1" applyAlignment="1">
      <alignment horizontal="right"/>
    </xf>
    <xf numFmtId="0" fontId="3" fillId="0" borderId="0" xfId="2" applyFill="1" applyAlignment="1">
      <alignment horizontal="center"/>
    </xf>
    <xf numFmtId="0" fontId="0" fillId="9" borderId="0" xfId="0" applyFill="1"/>
    <xf numFmtId="1" fontId="12" fillId="0" borderId="0" xfId="0" applyNumberFormat="1" applyFont="1"/>
    <xf numFmtId="0" fontId="15" fillId="12" borderId="0" xfId="1" applyFont="1" applyFill="1"/>
    <xf numFmtId="0" fontId="0" fillId="12" borderId="0" xfId="0" applyFill="1"/>
    <xf numFmtId="0" fontId="21" fillId="12" borderId="0" xfId="0" applyFont="1" applyFill="1"/>
    <xf numFmtId="0" fontId="2" fillId="12" borderId="0" xfId="0" applyFont="1" applyFill="1"/>
    <xf numFmtId="0" fontId="0" fillId="12" borderId="6" xfId="0" applyFill="1" applyBorder="1"/>
    <xf numFmtId="0" fontId="30" fillId="0" borderId="0" xfId="1" applyFont="1" applyFill="1"/>
    <xf numFmtId="0" fontId="30" fillId="0" borderId="0" xfId="0" applyFont="1"/>
    <xf numFmtId="0" fontId="31" fillId="0" borderId="0" xfId="0" applyFont="1"/>
    <xf numFmtId="1" fontId="30" fillId="0" borderId="0" xfId="0" applyNumberFormat="1" applyFont="1"/>
    <xf numFmtId="0" fontId="30" fillId="0" borderId="6" xfId="0" applyFont="1" applyBorder="1"/>
    <xf numFmtId="0" fontId="30" fillId="12" borderId="0" xfId="0" applyFont="1" applyFill="1"/>
    <xf numFmtId="0" fontId="31" fillId="12" borderId="0" xfId="0" applyFont="1" applyFill="1"/>
    <xf numFmtId="0" fontId="30" fillId="12" borderId="6" xfId="0" applyFont="1" applyFill="1" applyBorder="1"/>
    <xf numFmtId="0" fontId="30" fillId="0" borderId="0" xfId="1" applyFont="1" applyFill="1" applyBorder="1"/>
    <xf numFmtId="0" fontId="33" fillId="0" borderId="0" xfId="0" applyFont="1"/>
    <xf numFmtId="0" fontId="30" fillId="0" borderId="4" xfId="0" applyFont="1" applyBorder="1"/>
    <xf numFmtId="0" fontId="31" fillId="0" borderId="1" xfId="0" applyFont="1" applyBorder="1"/>
    <xf numFmtId="0" fontId="30" fillId="0" borderId="1" xfId="0" applyFont="1" applyBorder="1"/>
    <xf numFmtId="0" fontId="28" fillId="0" borderId="0" xfId="0" applyFont="1"/>
    <xf numFmtId="0" fontId="4" fillId="4" borderId="0" xfId="3"/>
    <xf numFmtId="0" fontId="4" fillId="4" borderId="4" xfId="3" applyBorder="1"/>
    <xf numFmtId="0" fontId="4" fillId="4" borderId="0" xfId="3" applyBorder="1"/>
    <xf numFmtId="0" fontId="4" fillId="4" borderId="0" xfId="3" applyBorder="1" applyAlignment="1">
      <alignment horizontal="right"/>
    </xf>
    <xf numFmtId="0" fontId="4" fillId="4" borderId="0" xfId="3" applyBorder="1" applyAlignment="1">
      <alignment horizontal="center"/>
    </xf>
    <xf numFmtId="0" fontId="1" fillId="0" borderId="12" xfId="1" applyFont="1" applyFill="1" applyBorder="1"/>
    <xf numFmtId="0" fontId="1" fillId="0" borderId="4" xfId="1" applyFont="1" applyFill="1" applyBorder="1"/>
    <xf numFmtId="0" fontId="1" fillId="0" borderId="1" xfId="1" applyFont="1" applyFill="1" applyBorder="1"/>
    <xf numFmtId="0" fontId="1" fillId="0" borderId="15" xfId="1" applyFont="1" applyFill="1" applyBorder="1"/>
    <xf numFmtId="0" fontId="4" fillId="0" borderId="1" xfId="3" applyFill="1" applyBorder="1"/>
    <xf numFmtId="0" fontId="2" fillId="2" borderId="6" xfId="1" applyBorder="1"/>
    <xf numFmtId="0" fontId="2" fillId="10" borderId="0" xfId="0" applyFont="1" applyFill="1"/>
    <xf numFmtId="0" fontId="2" fillId="2" borderId="14" xfId="1" applyBorder="1"/>
    <xf numFmtId="0" fontId="2" fillId="10" borderId="4" xfId="0" applyFont="1" applyFill="1" applyBorder="1"/>
    <xf numFmtId="0" fontId="10" fillId="0" borderId="3" xfId="0" applyFont="1" applyBorder="1"/>
    <xf numFmtId="0" fontId="10" fillId="0" borderId="1" xfId="0" applyFont="1" applyBorder="1"/>
    <xf numFmtId="0" fontId="10" fillId="0" borderId="15" xfId="0" applyFont="1" applyBorder="1"/>
    <xf numFmtId="0" fontId="14" fillId="0" borderId="1" xfId="0" applyFont="1" applyBorder="1"/>
    <xf numFmtId="0" fontId="4" fillId="0" borderId="4" xfId="3" applyFill="1" applyBorder="1"/>
    <xf numFmtId="0" fontId="2" fillId="2" borderId="1" xfId="1" applyBorder="1" applyAlignment="1">
      <alignment horizontal="right"/>
    </xf>
    <xf numFmtId="0" fontId="2" fillId="2" borderId="4" xfId="1" applyBorder="1" applyAlignment="1">
      <alignment horizontal="left"/>
    </xf>
    <xf numFmtId="2" fontId="0" fillId="0" borderId="1" xfId="0" applyNumberFormat="1" applyBorder="1"/>
    <xf numFmtId="2" fontId="0" fillId="0" borderId="4" xfId="0" applyNumberFormat="1" applyBorder="1"/>
    <xf numFmtId="0" fontId="2" fillId="2" borderId="4" xfId="1" applyBorder="1" applyAlignment="1">
      <alignment horizontal="center"/>
    </xf>
    <xf numFmtId="0" fontId="0" fillId="0" borderId="14" xfId="0" applyBorder="1" applyAlignment="1">
      <alignment horizontal="right"/>
    </xf>
    <xf numFmtId="2" fontId="0" fillId="0" borderId="6" xfId="0" applyNumberFormat="1" applyBorder="1" applyAlignment="1">
      <alignment horizontal="right"/>
    </xf>
    <xf numFmtId="0" fontId="2" fillId="2" borderId="4" xfId="1" applyBorder="1" applyAlignment="1"/>
    <xf numFmtId="0" fontId="0" fillId="0" borderId="8" xfId="0" applyBorder="1"/>
    <xf numFmtId="0" fontId="2" fillId="2" borderId="0" xfId="1" applyBorder="1" applyAlignment="1"/>
    <xf numFmtId="2" fontId="2" fillId="2" borderId="0" xfId="1" applyNumberFormat="1" applyBorder="1" applyAlignment="1"/>
    <xf numFmtId="0" fontId="6" fillId="5" borderId="0" xfId="0" applyFont="1" applyFill="1"/>
    <xf numFmtId="2" fontId="2" fillId="2" borderId="4" xfId="1" applyNumberFormat="1" applyBorder="1" applyAlignment="1"/>
    <xf numFmtId="0" fontId="6" fillId="5" borderId="4" xfId="0" applyFont="1" applyFill="1" applyBorder="1"/>
    <xf numFmtId="0" fontId="6" fillId="5" borderId="1" xfId="0" applyFont="1" applyFill="1" applyBorder="1"/>
    <xf numFmtId="0" fontId="1" fillId="0" borderId="8" xfId="1" applyFont="1" applyFill="1" applyBorder="1"/>
    <xf numFmtId="0" fontId="1" fillId="0" borderId="9" xfId="1" applyFont="1" applyFill="1" applyBorder="1"/>
    <xf numFmtId="0" fontId="1" fillId="9" borderId="0" xfId="1" applyFont="1" applyFill="1" applyBorder="1"/>
    <xf numFmtId="0" fontId="1" fillId="9" borderId="1" xfId="1" applyFont="1" applyFill="1" applyBorder="1"/>
    <xf numFmtId="2" fontId="2" fillId="0" borderId="0" xfId="1" applyNumberFormat="1" applyFill="1" applyBorder="1"/>
    <xf numFmtId="0" fontId="2" fillId="0" borderId="6" xfId="1" applyFill="1" applyBorder="1" applyAlignment="1">
      <alignment horizontal="center"/>
    </xf>
    <xf numFmtId="2" fontId="2" fillId="0" borderId="4" xfId="1" applyNumberFormat="1" applyFill="1" applyBorder="1"/>
    <xf numFmtId="0" fontId="2" fillId="0" borderId="1" xfId="1" applyFill="1" applyBorder="1" applyAlignment="1">
      <alignment horizontal="right"/>
    </xf>
    <xf numFmtId="0" fontId="2" fillId="0" borderId="12" xfId="1" applyFill="1" applyBorder="1" applyAlignment="1">
      <alignment horizontal="center"/>
    </xf>
    <xf numFmtId="0" fontId="2" fillId="2" borderId="4" xfId="1" applyBorder="1" applyAlignment="1">
      <alignment horizontal="right"/>
    </xf>
    <xf numFmtId="0" fontId="2" fillId="2" borderId="12" xfId="1" applyBorder="1"/>
    <xf numFmtId="0" fontId="1" fillId="0" borderId="14" xfId="1" applyFont="1" applyFill="1" applyBorder="1"/>
    <xf numFmtId="0" fontId="15" fillId="8" borderId="4" xfId="1" applyFont="1" applyFill="1" applyBorder="1"/>
    <xf numFmtId="2" fontId="7" fillId="0" borderId="9" xfId="0" applyNumberFormat="1" applyFont="1" applyBorder="1"/>
    <xf numFmtId="2" fontId="2" fillId="2" borderId="0" xfId="1" applyNumberFormat="1" applyBorder="1"/>
    <xf numFmtId="2" fontId="2" fillId="0" borderId="1" xfId="1" applyNumberFormat="1" applyFill="1" applyBorder="1"/>
    <xf numFmtId="2" fontId="2" fillId="2" borderId="1" xfId="1" applyNumberFormat="1" applyBorder="1"/>
    <xf numFmtId="2" fontId="12" fillId="0" borderId="0" xfId="0" applyNumberFormat="1" applyFont="1"/>
    <xf numFmtId="2" fontId="12" fillId="0" borderId="1" xfId="0" applyNumberFormat="1" applyFont="1" applyBorder="1"/>
    <xf numFmtId="2" fontId="0" fillId="12" borderId="0" xfId="0" applyNumberFormat="1" applyFill="1"/>
    <xf numFmtId="2" fontId="30" fillId="0" borderId="0" xfId="0" applyNumberFormat="1" applyFont="1"/>
    <xf numFmtId="2" fontId="30" fillId="12" borderId="0" xfId="0" applyNumberFormat="1" applyFont="1" applyFill="1"/>
    <xf numFmtId="0" fontId="3" fillId="0" borderId="0" xfId="2" applyFill="1" applyBorder="1"/>
    <xf numFmtId="0" fontId="2" fillId="2" borderId="6" xfId="1" applyBorder="1" applyAlignment="1">
      <alignment horizontal="center"/>
    </xf>
    <xf numFmtId="0" fontId="2" fillId="2" borderId="14" xfId="1" applyBorder="1" applyAlignment="1">
      <alignment horizontal="center"/>
    </xf>
    <xf numFmtId="0" fontId="2" fillId="2" borderId="12" xfId="1" applyBorder="1" applyAlignment="1">
      <alignment horizontal="center"/>
    </xf>
    <xf numFmtId="0" fontId="2" fillId="0" borderId="14" xfId="1" applyFill="1" applyBorder="1" applyAlignment="1">
      <alignment horizontal="center"/>
    </xf>
    <xf numFmtId="0" fontId="3" fillId="0" borderId="6" xfId="2" applyFill="1" applyBorder="1" applyAlignment="1">
      <alignment horizontal="center"/>
    </xf>
    <xf numFmtId="0" fontId="4" fillId="4" borderId="6" xfId="3" applyBorder="1" applyAlignment="1">
      <alignment horizontal="center"/>
    </xf>
    <xf numFmtId="0" fontId="17" fillId="0" borderId="4" xfId="1" applyFont="1" applyFill="1" applyBorder="1"/>
    <xf numFmtId="0" fontId="17" fillId="0" borderId="1" xfId="1" applyFont="1" applyFill="1" applyBorder="1"/>
    <xf numFmtId="0" fontId="20" fillId="2" borderId="1" xfId="1" applyFont="1" applyBorder="1"/>
    <xf numFmtId="0" fontId="5" fillId="0" borderId="9" xfId="1" applyFont="1" applyFill="1" applyBorder="1"/>
    <xf numFmtId="0" fontId="5" fillId="0" borderId="2" xfId="1" applyFont="1" applyFill="1" applyBorder="1"/>
    <xf numFmtId="0" fontId="35" fillId="0" borderId="0" xfId="0" applyFont="1"/>
    <xf numFmtId="0" fontId="35" fillId="0" borderId="1" xfId="0" applyFont="1" applyBorder="1"/>
    <xf numFmtId="0" fontId="35" fillId="0" borderId="4" xfId="0" applyFont="1" applyBorder="1"/>
    <xf numFmtId="0" fontId="24" fillId="0" borderId="4" xfId="0" applyFont="1" applyBorder="1"/>
    <xf numFmtId="0" fontId="18" fillId="0" borderId="9" xfId="1" applyFont="1" applyFill="1" applyBorder="1"/>
    <xf numFmtId="0" fontId="18" fillId="2" borderId="4" xfId="1" applyFont="1" applyBorder="1"/>
    <xf numFmtId="0" fontId="18" fillId="2" borderId="0" xfId="1" applyFont="1" applyBorder="1"/>
    <xf numFmtId="0" fontId="24" fillId="0" borderId="1" xfId="0" applyFont="1" applyBorder="1"/>
    <xf numFmtId="0" fontId="36" fillId="0" borderId="0" xfId="0" applyFont="1"/>
    <xf numFmtId="0" fontId="22" fillId="0" borderId="1" xfId="0" applyFont="1" applyBorder="1"/>
    <xf numFmtId="0" fontId="1" fillId="8" borderId="0" xfId="1" applyFont="1" applyFill="1" applyBorder="1"/>
    <xf numFmtId="0" fontId="1" fillId="8" borderId="1" xfId="1" applyFont="1" applyFill="1" applyBorder="1"/>
    <xf numFmtId="0" fontId="1" fillId="13" borderId="1" xfId="1" applyFont="1" applyFill="1" applyBorder="1"/>
    <xf numFmtId="0" fontId="3" fillId="3" borderId="0" xfId="2" applyAlignment="1">
      <alignment horizontal="right"/>
    </xf>
    <xf numFmtId="2" fontId="0" fillId="0" borderId="12" xfId="0" applyNumberFormat="1" applyBorder="1" applyAlignment="1">
      <alignment horizontal="right"/>
    </xf>
    <xf numFmtId="0" fontId="1" fillId="0" borderId="1" xfId="2" applyFont="1" applyFill="1" applyBorder="1"/>
    <xf numFmtId="0" fontId="5" fillId="0" borderId="4" xfId="1" applyFont="1" applyFill="1" applyBorder="1"/>
    <xf numFmtId="0" fontId="1" fillId="0" borderId="2" xfId="1" applyFont="1" applyFill="1" applyBorder="1"/>
    <xf numFmtId="0" fontId="5" fillId="0" borderId="3" xfId="3" applyFont="1" applyFill="1" applyBorder="1"/>
    <xf numFmtId="0" fontId="1" fillId="0" borderId="13" xfId="1" applyFont="1" applyFill="1" applyBorder="1"/>
    <xf numFmtId="0" fontId="5" fillId="0" borderId="0" xfId="0" applyFont="1"/>
    <xf numFmtId="0" fontId="1" fillId="0" borderId="0" xfId="0" applyFont="1"/>
    <xf numFmtId="0" fontId="1" fillId="0" borderId="0" xfId="2" applyFont="1" applyFill="1" applyBorder="1"/>
    <xf numFmtId="0" fontId="1" fillId="0" borderId="0" xfId="3" applyFont="1" applyFill="1"/>
    <xf numFmtId="0" fontId="38" fillId="7" borderId="1" xfId="3" applyFont="1" applyFill="1" applyBorder="1"/>
    <xf numFmtId="0" fontId="38" fillId="7" borderId="2" xfId="3" applyFont="1" applyFill="1" applyBorder="1"/>
    <xf numFmtId="0" fontId="5" fillId="0" borderId="15" xfId="3" applyFont="1" applyFill="1" applyBorder="1"/>
    <xf numFmtId="0" fontId="5" fillId="0" borderId="0" xfId="3" applyFont="1" applyFill="1" applyBorder="1"/>
    <xf numFmtId="0" fontId="5" fillId="0" borderId="13" xfId="1" applyFont="1" applyFill="1" applyBorder="1"/>
    <xf numFmtId="0" fontId="1" fillId="0" borderId="9" xfId="3" applyFont="1" applyFill="1" applyBorder="1"/>
    <xf numFmtId="0" fontId="1" fillId="9" borderId="4" xfId="1" applyFont="1" applyFill="1" applyBorder="1"/>
    <xf numFmtId="0" fontId="5" fillId="0" borderId="15" xfId="1" applyFont="1" applyFill="1" applyBorder="1"/>
    <xf numFmtId="0" fontId="5" fillId="0" borderId="2" xfId="3" applyFont="1" applyFill="1" applyBorder="1"/>
    <xf numFmtId="0" fontId="1" fillId="0" borderId="0" xfId="2" applyFont="1" applyFill="1"/>
    <xf numFmtId="0" fontId="5" fillId="0" borderId="1" xfId="1" applyFont="1" applyFill="1" applyBorder="1"/>
    <xf numFmtId="0" fontId="1" fillId="2" borderId="0" xfId="1" applyFont="1"/>
    <xf numFmtId="0" fontId="5" fillId="0" borderId="13" xfId="3" applyFont="1" applyFill="1" applyBorder="1"/>
    <xf numFmtId="0" fontId="1" fillId="8" borderId="4" xfId="1" applyFont="1" applyFill="1" applyBorder="1"/>
    <xf numFmtId="0" fontId="1" fillId="0" borderId="4" xfId="0" applyFont="1" applyBorder="1"/>
    <xf numFmtId="0" fontId="1" fillId="8" borderId="9" xfId="1" applyFont="1" applyFill="1" applyBorder="1"/>
    <xf numFmtId="0" fontId="5" fillId="0" borderId="0" xfId="2" applyFont="1" applyFill="1" applyBorder="1"/>
    <xf numFmtId="0" fontId="1" fillId="2" borderId="0" xfId="1" applyFont="1" applyBorder="1" applyAlignment="1">
      <alignment horizontal="left"/>
    </xf>
    <xf numFmtId="0" fontId="1" fillId="0" borderId="1" xfId="0" applyFont="1" applyBorder="1"/>
    <xf numFmtId="0" fontId="1" fillId="0" borderId="9" xfId="0" applyFont="1" applyBorder="1"/>
    <xf numFmtId="0" fontId="1" fillId="0" borderId="1" xfId="3" applyFont="1" applyFill="1" applyBorder="1"/>
    <xf numFmtId="0" fontId="1" fillId="9" borderId="1" xfId="3" applyFont="1" applyFill="1" applyBorder="1"/>
    <xf numFmtId="0" fontId="1" fillId="2" borderId="1" xfId="1" applyFont="1" applyBorder="1"/>
    <xf numFmtId="0" fontId="1" fillId="2" borderId="9" xfId="1" applyFont="1" applyBorder="1"/>
    <xf numFmtId="0" fontId="1" fillId="2" borderId="0" xfId="1" applyFont="1" applyBorder="1"/>
    <xf numFmtId="0" fontId="1" fillId="8" borderId="0" xfId="0" applyFont="1" applyFill="1"/>
    <xf numFmtId="0" fontId="35" fillId="9" borderId="0" xfId="0" applyFont="1" applyFill="1"/>
    <xf numFmtId="0" fontId="35" fillId="9" borderId="9" xfId="0" applyFont="1" applyFill="1" applyBorder="1"/>
    <xf numFmtId="0" fontId="1" fillId="0" borderId="9" xfId="2" applyFont="1" applyFill="1" applyBorder="1"/>
    <xf numFmtId="0" fontId="1" fillId="14" borderId="0" xfId="0" applyFont="1" applyFill="1"/>
    <xf numFmtId="0" fontId="1" fillId="11" borderId="0" xfId="0" applyFont="1" applyFill="1"/>
    <xf numFmtId="0" fontId="1" fillId="0" borderId="3" xfId="2" applyFont="1" applyFill="1" applyBorder="1"/>
    <xf numFmtId="0" fontId="1" fillId="8" borderId="0" xfId="3" applyFont="1" applyFill="1" applyBorder="1"/>
    <xf numFmtId="0" fontId="1" fillId="0" borderId="4" xfId="3" applyFont="1" applyFill="1" applyBorder="1"/>
    <xf numFmtId="0" fontId="1" fillId="9" borderId="1" xfId="0" applyFont="1" applyFill="1" applyBorder="1"/>
    <xf numFmtId="0" fontId="1" fillId="0" borderId="13" xfId="2" applyFont="1" applyFill="1" applyBorder="1"/>
    <xf numFmtId="0" fontId="1" fillId="9" borderId="0" xfId="0" applyFont="1" applyFill="1"/>
    <xf numFmtId="0" fontId="1" fillId="0" borderId="6" xfId="3" applyFont="1" applyFill="1" applyBorder="1"/>
    <xf numFmtId="0" fontId="1" fillId="0" borderId="12" xfId="3" applyFont="1" applyFill="1" applyBorder="1"/>
    <xf numFmtId="0" fontId="1" fillId="0" borderId="14" xfId="3" applyFont="1" applyFill="1" applyBorder="1"/>
    <xf numFmtId="0" fontId="1" fillId="9" borderId="4" xfId="3" applyFont="1" applyFill="1" applyBorder="1"/>
    <xf numFmtId="0" fontId="1" fillId="9" borderId="0" xfId="3" applyFont="1" applyFill="1" applyBorder="1"/>
    <xf numFmtId="0" fontId="5" fillId="0" borderId="7" xfId="3" applyFont="1" applyFill="1" applyBorder="1"/>
    <xf numFmtId="0" fontId="1" fillId="2" borderId="4" xfId="1" applyFont="1" applyBorder="1"/>
    <xf numFmtId="0" fontId="39" fillId="0" borderId="1" xfId="1" applyFont="1" applyFill="1" applyBorder="1"/>
    <xf numFmtId="0" fontId="38" fillId="7" borderId="10" xfId="3" applyFont="1" applyFill="1" applyBorder="1"/>
    <xf numFmtId="0" fontId="1" fillId="0" borderId="7" xfId="1" applyFont="1" applyFill="1" applyBorder="1"/>
    <xf numFmtId="0" fontId="1" fillId="0" borderId="10" xfId="1" applyFont="1" applyFill="1" applyBorder="1"/>
    <xf numFmtId="0" fontId="1" fillId="0" borderId="5" xfId="1" applyFont="1" applyFill="1" applyBorder="1"/>
    <xf numFmtId="0" fontId="5" fillId="0" borderId="10" xfId="3" applyFont="1" applyFill="1" applyBorder="1"/>
    <xf numFmtId="0" fontId="5" fillId="0" borderId="5" xfId="3" applyFont="1" applyFill="1" applyBorder="1"/>
    <xf numFmtId="0" fontId="5" fillId="0" borderId="11" xfId="3" applyFont="1" applyFill="1" applyBorder="1"/>
    <xf numFmtId="0" fontId="5" fillId="0" borderId="7" xfId="0" applyFont="1" applyBorder="1"/>
    <xf numFmtId="0" fontId="16" fillId="0" borderId="9" xfId="3" applyFont="1" applyFill="1" applyBorder="1"/>
    <xf numFmtId="0" fontId="16" fillId="0" borderId="0" xfId="2" applyFont="1" applyFill="1" applyBorder="1"/>
    <xf numFmtId="0" fontId="16" fillId="0" borderId="0" xfId="0" applyFont="1"/>
    <xf numFmtId="0" fontId="16" fillId="0" borderId="0" xfId="2" applyFont="1" applyFill="1"/>
    <xf numFmtId="0" fontId="5" fillId="0" borderId="7" xfId="1" applyFont="1" applyFill="1" applyBorder="1"/>
    <xf numFmtId="0" fontId="1" fillId="0" borderId="11" xfId="2" applyFont="1" applyFill="1" applyBorder="1"/>
    <xf numFmtId="0" fontId="5" fillId="0" borderId="13" xfId="2" applyFont="1" applyFill="1" applyBorder="1"/>
    <xf numFmtId="0" fontId="4" fillId="4" borderId="0" xfId="3" applyAlignment="1">
      <alignment horizontal="center"/>
    </xf>
    <xf numFmtId="0" fontId="4" fillId="4" borderId="1" xfId="3" applyBorder="1"/>
    <xf numFmtId="0" fontId="4" fillId="4" borderId="1" xfId="3" applyBorder="1" applyAlignment="1">
      <alignment horizontal="center"/>
    </xf>
    <xf numFmtId="0" fontId="16" fillId="8" borderId="0" xfId="1" applyFont="1" applyFill="1" applyBorder="1"/>
    <xf numFmtId="0" fontId="0" fillId="0" borderId="2" xfId="0" applyBorder="1"/>
    <xf numFmtId="0" fontId="5" fillId="0" borderId="3" xfId="2" applyFont="1" applyFill="1" applyBorder="1"/>
    <xf numFmtId="0" fontId="40" fillId="0" borderId="0" xfId="4" applyFont="1" applyBorder="1"/>
    <xf numFmtId="0" fontId="47" fillId="0" borderId="0" xfId="4" applyFont="1" applyBorder="1"/>
    <xf numFmtId="0" fontId="40" fillId="0" borderId="0" xfId="1" applyFont="1" applyFill="1" applyBorder="1"/>
    <xf numFmtId="0" fontId="0" fillId="0" borderId="10" xfId="0" applyBorder="1"/>
    <xf numFmtId="0" fontId="40" fillId="0" borderId="0" xfId="4" applyFont="1" applyFill="1" applyBorder="1"/>
    <xf numFmtId="0" fontId="13" fillId="9" borderId="3" xfId="1" applyFont="1" applyFill="1" applyBorder="1"/>
    <xf numFmtId="0" fontId="5" fillId="0" borderId="1" xfId="0" applyFont="1" applyBorder="1"/>
    <xf numFmtId="0" fontId="1" fillId="9" borderId="3" xfId="1" applyFont="1" applyFill="1" applyBorder="1"/>
    <xf numFmtId="0" fontId="50" fillId="0" borderId="0" xfId="0" applyFont="1"/>
    <xf numFmtId="0" fontId="3" fillId="0" borderId="0" xfId="2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6" xfId="0" applyBorder="1" applyAlignment="1">
      <alignment horizontal="left"/>
    </xf>
    <xf numFmtId="0" fontId="10" fillId="0" borderId="6" xfId="0" applyFont="1" applyBorder="1"/>
    <xf numFmtId="11" fontId="0" fillId="0" borderId="6" xfId="0" applyNumberFormat="1" applyBorder="1"/>
    <xf numFmtId="2" fontId="0" fillId="0" borderId="6" xfId="0" applyNumberFormat="1" applyBorder="1"/>
    <xf numFmtId="0" fontId="5" fillId="0" borderId="6" xfId="0" applyFont="1" applyBorder="1"/>
    <xf numFmtId="0" fontId="32" fillId="0" borderId="6" xfId="0" applyFont="1" applyBorder="1"/>
    <xf numFmtId="0" fontId="29" fillId="0" borderId="6" xfId="0" applyFont="1" applyBorder="1"/>
    <xf numFmtId="0" fontId="34" fillId="0" borderId="6" xfId="0" applyFont="1" applyBorder="1" applyAlignment="1">
      <alignment horizontal="center"/>
    </xf>
    <xf numFmtId="0" fontId="2" fillId="6" borderId="6" xfId="1" applyFill="1" applyBorder="1" applyAlignment="1">
      <alignment horizontal="right"/>
    </xf>
    <xf numFmtId="0" fontId="2" fillId="6" borderId="14" xfId="1" applyFill="1" applyBorder="1" applyAlignment="1">
      <alignment horizontal="right"/>
    </xf>
    <xf numFmtId="0" fontId="2" fillId="0" borderId="6" xfId="1" applyFill="1" applyBorder="1" applyAlignment="1">
      <alignment horizontal="right"/>
    </xf>
    <xf numFmtId="0" fontId="2" fillId="6" borderId="12" xfId="1" applyFill="1" applyBorder="1" applyAlignment="1">
      <alignment horizontal="right"/>
    </xf>
    <xf numFmtId="0" fontId="2" fillId="2" borderId="14" xfId="1" applyBorder="1" applyAlignment="1">
      <alignment horizontal="right"/>
    </xf>
    <xf numFmtId="0" fontId="2" fillId="2" borderId="6" xfId="1" applyBorder="1" applyAlignment="1">
      <alignment horizontal="right"/>
    </xf>
    <xf numFmtId="0" fontId="2" fillId="2" borderId="12" xfId="1" applyBorder="1" applyAlignment="1">
      <alignment horizontal="right"/>
    </xf>
    <xf numFmtId="0" fontId="8" fillId="5" borderId="8" xfId="0" applyFont="1" applyFill="1" applyBorder="1"/>
    <xf numFmtId="0" fontId="6" fillId="5" borderId="6" xfId="0" applyFont="1" applyFill="1" applyBorder="1"/>
    <xf numFmtId="0" fontId="6" fillId="5" borderId="14" xfId="0" applyFont="1" applyFill="1" applyBorder="1"/>
    <xf numFmtId="0" fontId="6" fillId="5" borderId="12" xfId="0" applyFont="1" applyFill="1" applyBorder="1"/>
    <xf numFmtId="2" fontId="0" fillId="0" borderId="14" xfId="0" applyNumberFormat="1" applyBorder="1"/>
    <xf numFmtId="0" fontId="19" fillId="0" borderId="6" xfId="0" applyFont="1" applyBorder="1" applyAlignment="1">
      <alignment horizontal="right"/>
    </xf>
    <xf numFmtId="0" fontId="0" fillId="0" borderId="3" xfId="0" applyBorder="1" applyAlignment="1">
      <alignment horizontal="center"/>
    </xf>
    <xf numFmtId="0" fontId="0" fillId="0" borderId="3" xfId="0" applyBorder="1" applyAlignment="1">
      <alignment horizontal="right"/>
    </xf>
    <xf numFmtId="0" fontId="12" fillId="0" borderId="6" xfId="0" applyFont="1" applyBorder="1" applyAlignment="1">
      <alignment horizontal="center"/>
    </xf>
    <xf numFmtId="0" fontId="19" fillId="0" borderId="6" xfId="0" applyFont="1" applyBorder="1"/>
    <xf numFmtId="0" fontId="19" fillId="0" borderId="14" xfId="0" applyFont="1" applyBorder="1" applyAlignment="1">
      <alignment horizontal="right"/>
    </xf>
    <xf numFmtId="0" fontId="19" fillId="0" borderId="12" xfId="0" applyFont="1" applyBorder="1" applyAlignment="1">
      <alignment horizontal="right"/>
    </xf>
    <xf numFmtId="0" fontId="23" fillId="0" borderId="6" xfId="0" applyFont="1" applyBorder="1"/>
    <xf numFmtId="0" fontId="43" fillId="0" borderId="0" xfId="1" applyFont="1" applyFill="1" applyBorder="1"/>
    <xf numFmtId="0" fontId="1" fillId="0" borderId="8" xfId="3" applyFont="1" applyFill="1" applyBorder="1"/>
    <xf numFmtId="0" fontId="17" fillId="0" borderId="9" xfId="2" applyFont="1" applyFill="1" applyBorder="1"/>
    <xf numFmtId="0" fontId="48" fillId="0" borderId="0" xfId="1" applyFont="1" applyFill="1" applyBorder="1"/>
    <xf numFmtId="0" fontId="1" fillId="9" borderId="6" xfId="1" applyFont="1" applyFill="1" applyBorder="1"/>
    <xf numFmtId="0" fontId="17" fillId="0" borderId="9" xfId="0" applyFont="1" applyBorder="1"/>
    <xf numFmtId="0" fontId="1" fillId="9" borderId="14" xfId="1" applyFont="1" applyFill="1" applyBorder="1"/>
    <xf numFmtId="0" fontId="1" fillId="9" borderId="9" xfId="3" applyFont="1" applyFill="1" applyBorder="1"/>
    <xf numFmtId="0" fontId="1" fillId="8" borderId="1" xfId="0" applyFont="1" applyFill="1" applyBorder="1"/>
    <xf numFmtId="0" fontId="1" fillId="9" borderId="9" xfId="0" applyFont="1" applyFill="1" applyBorder="1"/>
    <xf numFmtId="0" fontId="16" fillId="8" borderId="1" xfId="1" applyFont="1" applyFill="1" applyBorder="1"/>
    <xf numFmtId="0" fontId="5" fillId="9" borderId="3" xfId="1" applyFont="1" applyFill="1" applyBorder="1"/>
    <xf numFmtId="0" fontId="1" fillId="0" borderId="2" xfId="0" applyFont="1" applyBorder="1"/>
    <xf numFmtId="0" fontId="17" fillId="0" borderId="3" xfId="1" applyFont="1" applyFill="1" applyBorder="1"/>
    <xf numFmtId="0" fontId="17" fillId="0" borderId="15" xfId="1" applyFont="1" applyFill="1" applyBorder="1"/>
    <xf numFmtId="0" fontId="16" fillId="0" borderId="3" xfId="1" applyFont="1" applyFill="1" applyBorder="1"/>
    <xf numFmtId="0" fontId="1" fillId="0" borderId="2" xfId="2" applyFont="1" applyFill="1" applyBorder="1"/>
    <xf numFmtId="0" fontId="17" fillId="0" borderId="2" xfId="1" applyFont="1" applyFill="1" applyBorder="1"/>
    <xf numFmtId="0" fontId="17" fillId="0" borderId="2" xfId="3" applyFont="1" applyFill="1" applyBorder="1"/>
    <xf numFmtId="0" fontId="17" fillId="0" borderId="13" xfId="1" applyFont="1" applyFill="1" applyBorder="1"/>
    <xf numFmtId="0" fontId="46" fillId="0" borderId="3" xfId="1" applyFont="1" applyFill="1" applyBorder="1"/>
    <xf numFmtId="0" fontId="5" fillId="9" borderId="15" xfId="1" applyFont="1" applyFill="1" applyBorder="1"/>
    <xf numFmtId="0" fontId="47" fillId="0" borderId="7" xfId="4" applyFont="1" applyBorder="1"/>
    <xf numFmtId="0" fontId="44" fillId="0" borderId="0" xfId="0" applyFont="1"/>
    <xf numFmtId="0" fontId="5" fillId="0" borderId="7" xfId="2" applyFont="1" applyFill="1" applyBorder="1"/>
    <xf numFmtId="0" fontId="40" fillId="0" borderId="7" xfId="4" applyFont="1" applyBorder="1"/>
    <xf numFmtId="0" fontId="40" fillId="0" borderId="9" xfId="4" applyFont="1" applyBorder="1"/>
    <xf numFmtId="0" fontId="5" fillId="0" borderId="9" xfId="2" applyFont="1" applyFill="1" applyBorder="1"/>
    <xf numFmtId="0" fontId="42" fillId="0" borderId="7" xfId="0" applyFont="1" applyBorder="1"/>
    <xf numFmtId="0" fontId="49" fillId="0" borderId="9" xfId="0" applyFont="1" applyBorder="1"/>
    <xf numFmtId="0" fontId="17" fillId="0" borderId="7" xfId="2" applyFont="1" applyFill="1" applyBorder="1"/>
    <xf numFmtId="0" fontId="45" fillId="0" borderId="0" xfId="1" applyFont="1" applyFill="1" applyBorder="1" applyAlignment="1">
      <alignment wrapText="1"/>
    </xf>
    <xf numFmtId="0" fontId="17" fillId="0" borderId="9" xfId="1" applyFont="1" applyFill="1" applyBorder="1"/>
    <xf numFmtId="0" fontId="17" fillId="0" borderId="3" xfId="2" applyFont="1" applyFill="1" applyBorder="1"/>
    <xf numFmtId="0" fontId="50" fillId="0" borderId="1" xfId="0" applyFont="1" applyBorder="1"/>
    <xf numFmtId="0" fontId="50" fillId="0" borderId="4" xfId="0" applyFont="1" applyBorder="1"/>
    <xf numFmtId="0" fontId="1" fillId="12" borderId="4" xfId="1" applyFont="1" applyFill="1" applyBorder="1"/>
    <xf numFmtId="0" fontId="51" fillId="15" borderId="0" xfId="0" applyFont="1" applyFill="1" applyAlignment="1">
      <alignment vertical="top" wrapText="1"/>
    </xf>
    <xf numFmtId="0" fontId="51" fillId="15" borderId="0" xfId="0" applyFont="1" applyFill="1"/>
    <xf numFmtId="0" fontId="51" fillId="15" borderId="0" xfId="0" applyFont="1" applyFill="1" applyAlignment="1">
      <alignment horizontal="center"/>
    </xf>
    <xf numFmtId="0" fontId="51" fillId="15" borderId="0" xfId="0" applyFont="1" applyFill="1" applyAlignment="1">
      <alignment horizontal="right"/>
    </xf>
    <xf numFmtId="0" fontId="18" fillId="10" borderId="0" xfId="0" applyFont="1" applyFill="1"/>
    <xf numFmtId="0" fontId="18" fillId="10" borderId="0" xfId="0" applyFont="1" applyFill="1" applyAlignment="1">
      <alignment horizontal="right"/>
    </xf>
    <xf numFmtId="0" fontId="18" fillId="10" borderId="0" xfId="0" applyFont="1" applyFill="1" applyAlignment="1">
      <alignment horizontal="center"/>
    </xf>
    <xf numFmtId="0" fontId="18" fillId="10" borderId="0" xfId="0" applyFont="1" applyFill="1" applyAlignment="1">
      <alignment horizontal="left"/>
    </xf>
    <xf numFmtId="0" fontId="52" fillId="10" borderId="0" xfId="0" applyFont="1" applyFill="1" applyAlignment="1">
      <alignment horizontal="right"/>
    </xf>
    <xf numFmtId="0" fontId="53" fillId="16" borderId="0" xfId="0" applyFont="1" applyFill="1"/>
    <xf numFmtId="0" fontId="53" fillId="16" borderId="0" xfId="0" applyFont="1" applyFill="1" applyAlignment="1">
      <alignment horizontal="center"/>
    </xf>
    <xf numFmtId="0" fontId="53" fillId="16" borderId="0" xfId="0" applyFont="1" applyFill="1" applyAlignment="1">
      <alignment horizontal="right"/>
    </xf>
    <xf numFmtId="0" fontId="50" fillId="17" borderId="0" xfId="0" applyFont="1" applyFill="1"/>
    <xf numFmtId="0" fontId="0" fillId="9" borderId="6" xfId="0" applyFill="1" applyBorder="1"/>
    <xf numFmtId="0" fontId="4" fillId="4" borderId="6" xfId="3" applyBorder="1"/>
    <xf numFmtId="0" fontId="26" fillId="9" borderId="9" xfId="0" applyFont="1" applyFill="1" applyBorder="1"/>
    <xf numFmtId="0" fontId="13" fillId="9" borderId="0" xfId="1" applyFont="1" applyFill="1" applyBorder="1"/>
    <xf numFmtId="0" fontId="30" fillId="0" borderId="3" xfId="1" applyFont="1" applyFill="1" applyBorder="1"/>
    <xf numFmtId="0" fontId="15" fillId="0" borderId="3" xfId="3" applyFont="1" applyFill="1" applyBorder="1"/>
    <xf numFmtId="0" fontId="2" fillId="6" borderId="3" xfId="1" applyFill="1" applyBorder="1"/>
    <xf numFmtId="0" fontId="13" fillId="9" borderId="4" xfId="1" applyFont="1" applyFill="1" applyBorder="1"/>
    <xf numFmtId="0" fontId="16" fillId="2" borderId="3" xfId="1" applyFont="1" applyBorder="1"/>
    <xf numFmtId="0" fontId="1" fillId="9" borderId="12" xfId="1" applyFont="1" applyFill="1" applyBorder="1"/>
    <xf numFmtId="0" fontId="16" fillId="2" borderId="15" xfId="1" applyFont="1" applyBorder="1"/>
    <xf numFmtId="0" fontId="2" fillId="2" borderId="9" xfId="1" applyBorder="1"/>
    <xf numFmtId="0" fontId="20" fillId="2" borderId="6" xfId="1" applyFont="1" applyBorder="1"/>
    <xf numFmtId="0" fontId="4" fillId="4" borderId="14" xfId="3" applyBorder="1"/>
    <xf numFmtId="0" fontId="2" fillId="6" borderId="15" xfId="1" applyFill="1" applyBorder="1"/>
    <xf numFmtId="0" fontId="1" fillId="13" borderId="0" xfId="1" applyFont="1" applyFill="1" applyBorder="1"/>
    <xf numFmtId="0" fontId="1" fillId="9" borderId="9" xfId="1" applyFont="1" applyFill="1" applyBorder="1"/>
    <xf numFmtId="0" fontId="15" fillId="0" borderId="13" xfId="3" applyFont="1" applyFill="1" applyBorder="1"/>
    <xf numFmtId="0" fontId="27" fillId="11" borderId="9" xfId="0" applyFont="1" applyFill="1" applyBorder="1"/>
    <xf numFmtId="0" fontId="2" fillId="6" borderId="13" xfId="1" applyFill="1" applyBorder="1"/>
    <xf numFmtId="0" fontId="13" fillId="9" borderId="1" xfId="1" applyFont="1" applyFill="1" applyBorder="1"/>
    <xf numFmtId="0" fontId="2" fillId="10" borderId="1" xfId="0" applyFont="1" applyFill="1" applyBorder="1"/>
    <xf numFmtId="0" fontId="20" fillId="2" borderId="4" xfId="1" applyFont="1" applyBorder="1"/>
    <xf numFmtId="0" fontId="0" fillId="9" borderId="14" xfId="0" applyFill="1" applyBorder="1"/>
    <xf numFmtId="0" fontId="30" fillId="0" borderId="13" xfId="1" applyFont="1" applyFill="1" applyBorder="1"/>
    <xf numFmtId="0" fontId="15" fillId="8" borderId="1" xfId="1" applyFont="1" applyFill="1" applyBorder="1"/>
    <xf numFmtId="0" fontId="20" fillId="2" borderId="14" xfId="1" applyFont="1" applyBorder="1"/>
    <xf numFmtId="0" fontId="30" fillId="0" borderId="15" xfId="1" applyFont="1" applyFill="1" applyBorder="1"/>
    <xf numFmtId="0" fontId="16" fillId="2" borderId="13" xfId="1" applyFont="1" applyBorder="1"/>
    <xf numFmtId="0" fontId="20" fillId="2" borderId="12" xfId="1" applyFont="1" applyBorder="1"/>
    <xf numFmtId="0" fontId="5" fillId="0" borderId="15" xfId="0" applyFont="1" applyBorder="1"/>
    <xf numFmtId="0" fontId="33" fillId="0" borderId="1" xfId="0" applyFont="1" applyBorder="1"/>
    <xf numFmtId="0" fontId="5" fillId="0" borderId="13" xfId="0" applyFont="1" applyBorder="1"/>
    <xf numFmtId="0" fontId="3" fillId="3" borderId="0" xfId="2" applyBorder="1" applyAlignment="1">
      <alignment horizontal="right"/>
    </xf>
    <xf numFmtId="0" fontId="4" fillId="4" borderId="4" xfId="3" applyBorder="1" applyAlignment="1">
      <alignment horizontal="right"/>
    </xf>
    <xf numFmtId="1" fontId="12" fillId="0" borderId="1" xfId="0" applyNumberFormat="1" applyFont="1" applyBorder="1"/>
    <xf numFmtId="1" fontId="12" fillId="0" borderId="4" xfId="0" applyNumberFormat="1" applyFont="1" applyBorder="1"/>
    <xf numFmtId="0" fontId="3" fillId="0" borderId="0" xfId="2" applyFill="1" applyBorder="1" applyAlignment="1">
      <alignment horizontal="right"/>
    </xf>
    <xf numFmtId="0" fontId="4" fillId="4" borderId="1" xfId="3" applyBorder="1" applyAlignment="1">
      <alignment horizontal="right"/>
    </xf>
    <xf numFmtId="2" fontId="0" fillId="0" borderId="5" xfId="0" applyNumberFormat="1" applyBorder="1"/>
    <xf numFmtId="2" fontId="0" fillId="0" borderId="10" xfId="0" applyNumberFormat="1" applyBorder="1"/>
    <xf numFmtId="0" fontId="4" fillId="4" borderId="4" xfId="3" applyBorder="1" applyAlignment="1">
      <alignment horizontal="center"/>
    </xf>
    <xf numFmtId="0" fontId="4" fillId="4" borderId="12" xfId="3" applyBorder="1" applyAlignment="1">
      <alignment horizontal="center"/>
    </xf>
    <xf numFmtId="0" fontId="0" fillId="0" borderId="12" xfId="0" applyBorder="1" applyAlignment="1">
      <alignment horizontal="left"/>
    </xf>
    <xf numFmtId="0" fontId="0" fillId="0" borderId="7" xfId="0" applyBorder="1" applyAlignment="1">
      <alignment horizontal="right"/>
    </xf>
    <xf numFmtId="2" fontId="28" fillId="0" borderId="6" xfId="0" applyNumberFormat="1" applyFont="1" applyBorder="1"/>
    <xf numFmtId="0" fontId="0" fillId="0" borderId="5" xfId="0" applyBorder="1" applyAlignment="1">
      <alignment horizontal="right"/>
    </xf>
    <xf numFmtId="0" fontId="0" fillId="0" borderId="11" xfId="0" applyBorder="1" applyAlignment="1">
      <alignment horizontal="right"/>
    </xf>
    <xf numFmtId="164" fontId="0" fillId="0" borderId="6" xfId="0" applyNumberFormat="1" applyBorder="1"/>
    <xf numFmtId="164" fontId="0" fillId="0" borderId="12" xfId="0" applyNumberFormat="1" applyBorder="1"/>
    <xf numFmtId="2" fontId="0" fillId="0" borderId="4" xfId="0" applyNumberFormat="1" applyBorder="1" applyAlignment="1">
      <alignment horizontal="right"/>
    </xf>
    <xf numFmtId="2" fontId="0" fillId="0" borderId="14" xfId="0" applyNumberFormat="1" applyBorder="1" applyAlignment="1">
      <alignment horizontal="right"/>
    </xf>
    <xf numFmtId="0" fontId="4" fillId="0" borderId="0" xfId="0" applyFont="1"/>
    <xf numFmtId="0" fontId="16" fillId="0" borderId="0" xfId="3" applyFont="1" applyFill="1" applyBorder="1"/>
    <xf numFmtId="0" fontId="54" fillId="0" borderId="0" xfId="0" applyFont="1"/>
  </cellXfs>
  <cellStyles count="5">
    <cellStyle name="Bad" xfId="2" builtinId="27"/>
    <cellStyle name="Good" xfId="1" builtinId="26"/>
    <cellStyle name="Hyperlink" xfId="4" builtinId="8"/>
    <cellStyle name="Neutral" xfId="3" builtinId="28"/>
    <cellStyle name="Normal" xfId="0" builtinId="0"/>
  </cellStyles>
  <dxfs count="0"/>
  <tableStyles count="0" defaultTableStyle="TableStyleMedium2" defaultPivotStyle="PivotStyleLight16"/>
  <colors>
    <mruColors>
      <color rgb="FFFFBFBB"/>
      <color rgb="FFFF90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PEREZFA@BUFFALOSTATE.EDU" TargetMode="External"/><Relationship Id="rId2" Type="http://schemas.openxmlformats.org/officeDocument/2006/relationships/hyperlink" Target="mailto:aldownin@owu.edu" TargetMode="External"/><Relationship Id="rId1" Type="http://schemas.openxmlformats.org/officeDocument/2006/relationships/hyperlink" Target="mailto:Kent.Gilkinson@dfo-mpo.gc.ca" TargetMode="External"/><Relationship Id="rId5" Type="http://schemas.openxmlformats.org/officeDocument/2006/relationships/hyperlink" Target="mailto:michaela.schratzberger@cefas.co.uk" TargetMode="External"/><Relationship Id="rId4" Type="http://schemas.openxmlformats.org/officeDocument/2006/relationships/hyperlink" Target="mailto:rebecca.vidra@duke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B1EC5-6F60-FC4D-AF8A-D832B4138863}">
  <dimension ref="A1:AY258"/>
  <sheetViews>
    <sheetView zoomScale="125" zoomScaleNormal="254" workbookViewId="0">
      <pane ySplit="1" topLeftCell="A162" activePane="bottomLeft" state="frozen"/>
      <selection pane="bottomLeft" activeCell="H81" sqref="H81"/>
    </sheetView>
  </sheetViews>
  <sheetFormatPr baseColWidth="10" defaultRowHeight="16"/>
  <cols>
    <col min="1" max="1" width="4.6640625" style="240" customWidth="1"/>
    <col min="2" max="3" width="10.83203125" style="240"/>
    <col min="4" max="4" width="26.5" style="240" customWidth="1"/>
    <col min="5" max="5" width="13.6640625" style="240" customWidth="1"/>
    <col min="6" max="6" width="21.83203125" style="42" customWidth="1"/>
    <col min="7" max="7" width="23.83203125" style="295" customWidth="1"/>
    <col min="8" max="8" width="21.83203125" style="42" customWidth="1"/>
    <col min="9" max="16" width="10.83203125" style="240"/>
    <col min="17" max="17" width="36.6640625" style="240" bestFit="1" customWidth="1"/>
    <col min="18" max="20" width="10.83203125" style="240"/>
    <col min="21" max="21" width="19.33203125" style="240" bestFit="1" customWidth="1"/>
    <col min="22" max="22" width="17.83203125" style="240" bestFit="1" customWidth="1"/>
    <col min="23" max="31" width="10.83203125" style="240"/>
    <col min="32" max="32" width="17" style="240" bestFit="1" customWidth="1"/>
    <col min="33" max="16384" width="10.83203125" style="240"/>
  </cols>
  <sheetData>
    <row r="1" spans="1:35" s="243" customFormat="1" ht="37" customHeight="1">
      <c r="A1" s="243" t="s">
        <v>1381</v>
      </c>
      <c r="B1" s="243" t="s">
        <v>19</v>
      </c>
      <c r="C1" s="243" t="s">
        <v>451</v>
      </c>
      <c r="D1" s="243" t="s">
        <v>20</v>
      </c>
      <c r="E1" s="243" t="s">
        <v>21</v>
      </c>
      <c r="F1" s="244" t="s">
        <v>22</v>
      </c>
      <c r="G1" s="288" t="s">
        <v>471</v>
      </c>
      <c r="H1" s="244" t="s">
        <v>480</v>
      </c>
      <c r="I1" s="243" t="s">
        <v>23</v>
      </c>
      <c r="J1" s="243" t="s">
        <v>24</v>
      </c>
      <c r="K1" s="243" t="s">
        <v>25</v>
      </c>
      <c r="L1" s="243" t="s">
        <v>26</v>
      </c>
      <c r="M1" s="243" t="s">
        <v>27</v>
      </c>
      <c r="N1" s="243" t="s">
        <v>28</v>
      </c>
      <c r="O1" s="243" t="s">
        <v>29</v>
      </c>
      <c r="P1" s="243" t="s">
        <v>30</v>
      </c>
      <c r="Q1" s="243" t="s">
        <v>31</v>
      </c>
      <c r="R1" s="243" t="s">
        <v>32</v>
      </c>
      <c r="S1" s="243" t="s">
        <v>33</v>
      </c>
      <c r="T1" s="243" t="s">
        <v>34</v>
      </c>
      <c r="U1" s="243" t="s">
        <v>35</v>
      </c>
      <c r="V1" s="243" t="s">
        <v>36</v>
      </c>
      <c r="W1" s="243" t="s">
        <v>37</v>
      </c>
      <c r="X1" s="243" t="s">
        <v>38</v>
      </c>
      <c r="Y1" s="243" t="s">
        <v>39</v>
      </c>
      <c r="Z1" s="243" t="s">
        <v>40</v>
      </c>
      <c r="AA1" s="243" t="s">
        <v>41</v>
      </c>
      <c r="AB1" s="243" t="s">
        <v>42</v>
      </c>
      <c r="AC1" s="243" t="s">
        <v>43</v>
      </c>
      <c r="AD1" s="243" t="s">
        <v>44</v>
      </c>
      <c r="AE1" s="243" t="s">
        <v>45</v>
      </c>
      <c r="AF1" s="243" t="s">
        <v>46</v>
      </c>
      <c r="AG1" s="243" t="s">
        <v>47</v>
      </c>
      <c r="AH1" s="243" t="s">
        <v>1512</v>
      </c>
    </row>
    <row r="2" spans="1:35" customFormat="1">
      <c r="A2" s="240" t="s">
        <v>100</v>
      </c>
      <c r="B2" s="240" t="s">
        <v>1252</v>
      </c>
      <c r="C2" s="240" t="s">
        <v>1253</v>
      </c>
      <c r="D2" s="240" t="s">
        <v>1254</v>
      </c>
      <c r="E2" s="240" t="s">
        <v>1255</v>
      </c>
      <c r="F2" s="60" t="s">
        <v>251</v>
      </c>
      <c r="G2" s="240" t="s">
        <v>60</v>
      </c>
      <c r="H2" s="240" t="s">
        <v>1257</v>
      </c>
      <c r="I2" s="240" t="s">
        <v>1256</v>
      </c>
      <c r="J2" s="240" t="s">
        <v>66</v>
      </c>
      <c r="K2" s="240" t="s">
        <v>184</v>
      </c>
      <c r="L2" s="240" t="s">
        <v>26</v>
      </c>
      <c r="M2" s="240">
        <v>-37.383333299999997</v>
      </c>
      <c r="N2" s="240">
        <v>176.333333333333</v>
      </c>
      <c r="O2" s="240" t="s">
        <v>1491</v>
      </c>
      <c r="P2" s="240" t="s">
        <v>9</v>
      </c>
      <c r="Q2" s="240" t="s">
        <v>16</v>
      </c>
      <c r="R2" s="240">
        <v>790</v>
      </c>
      <c r="S2" s="240" t="s">
        <v>11</v>
      </c>
      <c r="T2" s="240">
        <v>3</v>
      </c>
      <c r="U2" s="240" t="s">
        <v>124</v>
      </c>
      <c r="V2" s="240" t="s">
        <v>125</v>
      </c>
      <c r="W2" s="240" t="s">
        <v>14</v>
      </c>
      <c r="X2" s="240" t="s">
        <v>82</v>
      </c>
      <c r="Y2" s="240" t="s">
        <v>16</v>
      </c>
      <c r="Z2" s="240"/>
      <c r="AA2" s="240">
        <v>12</v>
      </c>
      <c r="AB2" s="240" t="s">
        <v>3</v>
      </c>
      <c r="AC2" s="240" t="s">
        <v>60</v>
      </c>
      <c r="AD2" s="240" t="s">
        <v>44</v>
      </c>
      <c r="AE2" s="240" t="s">
        <v>60</v>
      </c>
      <c r="AF2" s="240" t="s">
        <v>1258</v>
      </c>
      <c r="AG2" s="240">
        <v>2</v>
      </c>
      <c r="AH2" s="240"/>
      <c r="AI2" s="240"/>
    </row>
    <row r="3" spans="1:35" customFormat="1">
      <c r="A3" s="96" t="s">
        <v>100</v>
      </c>
      <c r="B3" s="60" t="s">
        <v>48</v>
      </c>
      <c r="C3" s="60" t="s">
        <v>1384</v>
      </c>
      <c r="D3" s="60" t="s">
        <v>49</v>
      </c>
      <c r="E3" s="60" t="s">
        <v>50</v>
      </c>
      <c r="F3" s="95" t="s">
        <v>1386</v>
      </c>
      <c r="G3" s="95" t="s">
        <v>600</v>
      </c>
      <c r="H3" s="95" t="s">
        <v>1387</v>
      </c>
      <c r="I3" s="60" t="s">
        <v>52</v>
      </c>
      <c r="J3" s="60" t="s">
        <v>53</v>
      </c>
      <c r="K3" s="60" t="s">
        <v>54</v>
      </c>
      <c r="L3" s="60" t="s">
        <v>26</v>
      </c>
      <c r="M3" s="60">
        <v>-8.3026</v>
      </c>
      <c r="N3" s="60">
        <v>-34.595199999999998</v>
      </c>
      <c r="O3" s="60" t="s">
        <v>1382</v>
      </c>
      <c r="P3" s="60" t="s">
        <v>9</v>
      </c>
      <c r="Q3" s="60" t="s">
        <v>56</v>
      </c>
      <c r="R3" s="60">
        <v>90</v>
      </c>
      <c r="S3" s="60" t="s">
        <v>11</v>
      </c>
      <c r="T3" s="60">
        <v>5</v>
      </c>
      <c r="U3" s="60" t="s">
        <v>57</v>
      </c>
      <c r="V3" s="60" t="s">
        <v>58</v>
      </c>
      <c r="W3" s="60" t="s">
        <v>14</v>
      </c>
      <c r="X3" s="60" t="s">
        <v>15</v>
      </c>
      <c r="Y3" s="60" t="s">
        <v>59</v>
      </c>
      <c r="Z3" s="60"/>
      <c r="AA3" s="60">
        <v>3</v>
      </c>
      <c r="AB3" s="60" t="s">
        <v>3</v>
      </c>
      <c r="AC3" s="60" t="s">
        <v>600</v>
      </c>
      <c r="AD3" s="60" t="s">
        <v>44</v>
      </c>
      <c r="AE3" s="60" t="s">
        <v>60</v>
      </c>
      <c r="AF3" s="60" t="s">
        <v>61</v>
      </c>
      <c r="AG3" s="60">
        <v>3</v>
      </c>
      <c r="AH3" s="96"/>
      <c r="AI3" s="96"/>
    </row>
    <row r="4" spans="1:35" customFormat="1">
      <c r="A4" s="96" t="s">
        <v>100</v>
      </c>
      <c r="B4" s="60" t="s">
        <v>48</v>
      </c>
      <c r="C4" s="60" t="s">
        <v>1385</v>
      </c>
      <c r="D4" s="60" t="s">
        <v>49</v>
      </c>
      <c r="E4" s="60" t="s">
        <v>50</v>
      </c>
      <c r="F4" s="95" t="s">
        <v>1386</v>
      </c>
      <c r="G4" s="95" t="s">
        <v>600</v>
      </c>
      <c r="H4" s="95" t="s">
        <v>1388</v>
      </c>
      <c r="I4" s="60" t="s">
        <v>52</v>
      </c>
      <c r="J4" s="60" t="s">
        <v>53</v>
      </c>
      <c r="K4" s="60" t="s">
        <v>54</v>
      </c>
      <c r="L4" s="60" t="s">
        <v>26</v>
      </c>
      <c r="M4" s="60">
        <v>-8.3026</v>
      </c>
      <c r="N4" s="60">
        <v>-34.595199999999998</v>
      </c>
      <c r="O4" s="60" t="s">
        <v>1382</v>
      </c>
      <c r="P4" s="60" t="s">
        <v>9</v>
      </c>
      <c r="Q4" s="60" t="s">
        <v>1383</v>
      </c>
      <c r="R4" s="60">
        <v>90</v>
      </c>
      <c r="S4" s="60" t="s">
        <v>11</v>
      </c>
      <c r="T4" s="60">
        <v>5</v>
      </c>
      <c r="U4" s="60" t="s">
        <v>57</v>
      </c>
      <c r="V4" s="60" t="s">
        <v>58</v>
      </c>
      <c r="W4" s="60" t="s">
        <v>14</v>
      </c>
      <c r="X4" s="60" t="s">
        <v>15</v>
      </c>
      <c r="Y4" s="60" t="s">
        <v>126</v>
      </c>
      <c r="Z4" s="60"/>
      <c r="AA4" s="60">
        <v>3</v>
      </c>
      <c r="AB4" s="60" t="s">
        <v>3</v>
      </c>
      <c r="AC4" s="60" t="s">
        <v>600</v>
      </c>
      <c r="AD4" s="60" t="s">
        <v>44</v>
      </c>
      <c r="AE4" s="60" t="s">
        <v>60</v>
      </c>
      <c r="AF4" s="60" t="s">
        <v>61</v>
      </c>
      <c r="AG4" s="60">
        <v>3</v>
      </c>
      <c r="AH4" s="96"/>
      <c r="AI4" s="96"/>
    </row>
    <row r="5" spans="1:35" customFormat="1">
      <c r="A5" s="60" t="s">
        <v>100</v>
      </c>
      <c r="B5" s="60" t="s">
        <v>62</v>
      </c>
      <c r="C5" s="229" t="s">
        <v>511</v>
      </c>
      <c r="D5" s="60" t="s">
        <v>63</v>
      </c>
      <c r="E5" s="60" t="s">
        <v>64</v>
      </c>
      <c r="F5" s="60" t="s">
        <v>251</v>
      </c>
      <c r="G5" s="95" t="s">
        <v>470</v>
      </c>
      <c r="H5" s="95" t="s">
        <v>481</v>
      </c>
      <c r="I5" s="60" t="s">
        <v>65</v>
      </c>
      <c r="J5" s="60" t="s">
        <v>66</v>
      </c>
      <c r="K5" s="60" t="s">
        <v>67</v>
      </c>
      <c r="L5" s="60" t="s">
        <v>26</v>
      </c>
      <c r="M5" s="60">
        <v>28.9</v>
      </c>
      <c r="N5" s="60">
        <v>100</v>
      </c>
      <c r="O5" s="60" t="s">
        <v>1491</v>
      </c>
      <c r="P5" s="60" t="s">
        <v>9</v>
      </c>
      <c r="Q5" s="60" t="s">
        <v>68</v>
      </c>
      <c r="R5" s="60">
        <f t="shared" ref="R5:R10" si="0">3*365</f>
        <v>1095</v>
      </c>
      <c r="S5" s="60" t="s">
        <v>11</v>
      </c>
      <c r="T5" s="60">
        <v>4</v>
      </c>
      <c r="U5" s="60" t="s">
        <v>69</v>
      </c>
      <c r="V5" s="60" t="s">
        <v>70</v>
      </c>
      <c r="W5" s="60" t="s">
        <v>14</v>
      </c>
      <c r="X5" s="60" t="s">
        <v>71</v>
      </c>
      <c r="Y5" s="60" t="s">
        <v>16</v>
      </c>
      <c r="Z5" s="60"/>
      <c r="AA5" s="60">
        <v>6</v>
      </c>
      <c r="AB5" s="60" t="s">
        <v>3</v>
      </c>
      <c r="AC5" s="240" t="s">
        <v>1389</v>
      </c>
      <c r="AD5" s="60" t="s">
        <v>44</v>
      </c>
      <c r="AE5" s="60" t="s">
        <v>60</v>
      </c>
      <c r="AF5" s="95" t="s">
        <v>452</v>
      </c>
      <c r="AG5" s="60">
        <v>3</v>
      </c>
      <c r="AH5" s="60"/>
      <c r="AI5" s="60"/>
    </row>
    <row r="6" spans="1:35" customFormat="1">
      <c r="A6" s="60" t="s">
        <v>100</v>
      </c>
      <c r="B6" s="60" t="s">
        <v>62</v>
      </c>
      <c r="C6" s="229" t="s">
        <v>512</v>
      </c>
      <c r="D6" s="60" t="s">
        <v>63</v>
      </c>
      <c r="E6" s="60" t="s">
        <v>64</v>
      </c>
      <c r="F6" s="60" t="s">
        <v>251</v>
      </c>
      <c r="G6" s="95" t="s">
        <v>470</v>
      </c>
      <c r="H6" s="95" t="s">
        <v>481</v>
      </c>
      <c r="I6" s="60" t="s">
        <v>65</v>
      </c>
      <c r="J6" s="60" t="s">
        <v>66</v>
      </c>
      <c r="K6" s="60" t="s">
        <v>67</v>
      </c>
      <c r="L6" s="60" t="s">
        <v>26</v>
      </c>
      <c r="M6" s="60">
        <v>28.9</v>
      </c>
      <c r="N6" s="60">
        <v>100</v>
      </c>
      <c r="O6" s="60" t="s">
        <v>1491</v>
      </c>
      <c r="P6" s="60" t="s">
        <v>9</v>
      </c>
      <c r="Q6" s="60" t="s">
        <v>513</v>
      </c>
      <c r="R6" s="60">
        <f t="shared" si="0"/>
        <v>1095</v>
      </c>
      <c r="S6" s="60" t="s">
        <v>11</v>
      </c>
      <c r="T6" s="60">
        <v>4</v>
      </c>
      <c r="U6" s="60" t="s">
        <v>69</v>
      </c>
      <c r="V6" s="60" t="s">
        <v>70</v>
      </c>
      <c r="W6" s="60" t="s">
        <v>14</v>
      </c>
      <c r="X6" s="60" t="s">
        <v>71</v>
      </c>
      <c r="Y6" s="60" t="s">
        <v>16</v>
      </c>
      <c r="Z6" s="60"/>
      <c r="AA6" s="60">
        <v>6</v>
      </c>
      <c r="AB6" s="60" t="s">
        <v>3</v>
      </c>
      <c r="AC6" s="240" t="s">
        <v>1389</v>
      </c>
      <c r="AD6" s="60" t="s">
        <v>44</v>
      </c>
      <c r="AE6" s="60" t="s">
        <v>60</v>
      </c>
      <c r="AF6" s="95" t="s">
        <v>452</v>
      </c>
      <c r="AG6" s="60">
        <v>3</v>
      </c>
      <c r="AH6" s="40"/>
      <c r="AI6" s="40"/>
    </row>
    <row r="7" spans="1:35" customFormat="1">
      <c r="A7" s="60" t="s">
        <v>100</v>
      </c>
      <c r="B7" s="60" t="s">
        <v>62</v>
      </c>
      <c r="C7" s="229" t="s">
        <v>514</v>
      </c>
      <c r="D7" s="60" t="s">
        <v>63</v>
      </c>
      <c r="E7" s="60" t="s">
        <v>64</v>
      </c>
      <c r="F7" s="60" t="s">
        <v>251</v>
      </c>
      <c r="G7" s="95" t="s">
        <v>470</v>
      </c>
      <c r="H7" s="95" t="s">
        <v>481</v>
      </c>
      <c r="I7" s="60" t="s">
        <v>65</v>
      </c>
      <c r="J7" s="60" t="s">
        <v>66</v>
      </c>
      <c r="K7" s="60" t="s">
        <v>67</v>
      </c>
      <c r="L7" s="60" t="s">
        <v>26</v>
      </c>
      <c r="M7" s="60">
        <v>28.9</v>
      </c>
      <c r="N7" s="60">
        <v>100</v>
      </c>
      <c r="O7" s="60" t="s">
        <v>1491</v>
      </c>
      <c r="P7" s="60" t="s">
        <v>9</v>
      </c>
      <c r="Q7" s="60" t="s">
        <v>515</v>
      </c>
      <c r="R7" s="60">
        <f t="shared" si="0"/>
        <v>1095</v>
      </c>
      <c r="S7" s="60" t="s">
        <v>11</v>
      </c>
      <c r="T7" s="60">
        <v>4</v>
      </c>
      <c r="U7" s="60" t="s">
        <v>69</v>
      </c>
      <c r="V7" s="60" t="s">
        <v>70</v>
      </c>
      <c r="W7" s="60" t="s">
        <v>14</v>
      </c>
      <c r="X7" s="60" t="s">
        <v>71</v>
      </c>
      <c r="Y7" s="60" t="s">
        <v>16</v>
      </c>
      <c r="Z7" s="60"/>
      <c r="AA7" s="60">
        <v>6</v>
      </c>
      <c r="AB7" s="60" t="s">
        <v>3</v>
      </c>
      <c r="AC7" s="240" t="s">
        <v>1389</v>
      </c>
      <c r="AD7" s="60" t="s">
        <v>44</v>
      </c>
      <c r="AE7" s="60" t="s">
        <v>60</v>
      </c>
      <c r="AF7" s="95" t="s">
        <v>452</v>
      </c>
      <c r="AG7" s="60">
        <v>3</v>
      </c>
      <c r="AH7" s="40"/>
      <c r="AI7" s="40"/>
    </row>
    <row r="8" spans="1:35" customFormat="1">
      <c r="A8" s="60" t="s">
        <v>100</v>
      </c>
      <c r="B8" s="60" t="s">
        <v>62</v>
      </c>
      <c r="C8" s="229" t="s">
        <v>516</v>
      </c>
      <c r="D8" s="60" t="s">
        <v>63</v>
      </c>
      <c r="E8" s="60" t="s">
        <v>64</v>
      </c>
      <c r="F8" s="60" t="s">
        <v>251</v>
      </c>
      <c r="G8" s="95" t="s">
        <v>470</v>
      </c>
      <c r="H8" s="95" t="s">
        <v>481</v>
      </c>
      <c r="I8" s="60" t="s">
        <v>65</v>
      </c>
      <c r="J8" s="60" t="s">
        <v>66</v>
      </c>
      <c r="K8" s="60" t="s">
        <v>67</v>
      </c>
      <c r="L8" s="60" t="s">
        <v>26</v>
      </c>
      <c r="M8" s="60">
        <v>28.9</v>
      </c>
      <c r="N8" s="60">
        <v>100</v>
      </c>
      <c r="O8" s="60" t="s">
        <v>1491</v>
      </c>
      <c r="P8" s="60" t="s">
        <v>9</v>
      </c>
      <c r="Q8" s="60" t="s">
        <v>517</v>
      </c>
      <c r="R8" s="60">
        <f t="shared" si="0"/>
        <v>1095</v>
      </c>
      <c r="S8" s="60" t="s">
        <v>11</v>
      </c>
      <c r="T8" s="60">
        <v>4</v>
      </c>
      <c r="U8" s="60" t="s">
        <v>57</v>
      </c>
      <c r="V8" s="60" t="s">
        <v>90</v>
      </c>
      <c r="W8" s="60" t="s">
        <v>14</v>
      </c>
      <c r="X8" s="60" t="s">
        <v>15</v>
      </c>
      <c r="Y8" s="60" t="s">
        <v>16</v>
      </c>
      <c r="Z8" s="60"/>
      <c r="AA8" s="60">
        <v>6</v>
      </c>
      <c r="AB8" s="60" t="s">
        <v>3</v>
      </c>
      <c r="AC8" s="240" t="s">
        <v>1389</v>
      </c>
      <c r="AD8" s="60" t="s">
        <v>44</v>
      </c>
      <c r="AE8" s="60" t="s">
        <v>60</v>
      </c>
      <c r="AF8" s="95" t="s">
        <v>452</v>
      </c>
      <c r="AG8" s="60">
        <v>3</v>
      </c>
      <c r="AH8" s="40"/>
      <c r="AI8" s="40"/>
    </row>
    <row r="9" spans="1:35" customFormat="1">
      <c r="A9" s="60" t="s">
        <v>100</v>
      </c>
      <c r="B9" s="60" t="s">
        <v>62</v>
      </c>
      <c r="C9" s="229" t="s">
        <v>518</v>
      </c>
      <c r="D9" s="60" t="s">
        <v>63</v>
      </c>
      <c r="E9" s="60" t="s">
        <v>64</v>
      </c>
      <c r="F9" s="60" t="s">
        <v>251</v>
      </c>
      <c r="G9" s="95" t="s">
        <v>470</v>
      </c>
      <c r="H9" s="95" t="s">
        <v>481</v>
      </c>
      <c r="I9" s="60" t="s">
        <v>65</v>
      </c>
      <c r="J9" s="60" t="s">
        <v>66</v>
      </c>
      <c r="K9" s="60" t="s">
        <v>67</v>
      </c>
      <c r="L9" s="60" t="s">
        <v>26</v>
      </c>
      <c r="M9" s="60">
        <v>28.9</v>
      </c>
      <c r="N9" s="60">
        <v>100</v>
      </c>
      <c r="O9" s="60" t="s">
        <v>1491</v>
      </c>
      <c r="P9" s="60" t="s">
        <v>9</v>
      </c>
      <c r="Q9" s="60" t="s">
        <v>519</v>
      </c>
      <c r="R9" s="60">
        <f t="shared" si="0"/>
        <v>1095</v>
      </c>
      <c r="S9" s="60" t="s">
        <v>11</v>
      </c>
      <c r="T9" s="60">
        <v>4</v>
      </c>
      <c r="U9" s="60" t="s">
        <v>57</v>
      </c>
      <c r="V9" s="60" t="s">
        <v>90</v>
      </c>
      <c r="W9" s="60" t="s">
        <v>14</v>
      </c>
      <c r="X9" s="60" t="s">
        <v>15</v>
      </c>
      <c r="Y9" s="60" t="s">
        <v>16</v>
      </c>
      <c r="Z9" s="60"/>
      <c r="AA9" s="60">
        <v>6</v>
      </c>
      <c r="AB9" s="60" t="s">
        <v>3</v>
      </c>
      <c r="AC9" s="240" t="s">
        <v>1389</v>
      </c>
      <c r="AD9" s="60" t="s">
        <v>44</v>
      </c>
      <c r="AE9" s="60" t="s">
        <v>60</v>
      </c>
      <c r="AF9" s="95" t="s">
        <v>452</v>
      </c>
      <c r="AG9" s="60">
        <v>3</v>
      </c>
      <c r="AH9" s="40"/>
      <c r="AI9" s="40"/>
    </row>
    <row r="10" spans="1:35" customFormat="1">
      <c r="A10" s="60" t="s">
        <v>100</v>
      </c>
      <c r="B10" s="60" t="s">
        <v>62</v>
      </c>
      <c r="C10" s="229" t="s">
        <v>520</v>
      </c>
      <c r="D10" s="60" t="s">
        <v>63</v>
      </c>
      <c r="E10" s="60" t="s">
        <v>64</v>
      </c>
      <c r="F10" s="60" t="s">
        <v>251</v>
      </c>
      <c r="G10" s="95" t="s">
        <v>470</v>
      </c>
      <c r="H10" s="95" t="s">
        <v>481</v>
      </c>
      <c r="I10" s="60" t="s">
        <v>65</v>
      </c>
      <c r="J10" s="60" t="s">
        <v>66</v>
      </c>
      <c r="K10" s="60" t="s">
        <v>67</v>
      </c>
      <c r="L10" s="60" t="s">
        <v>26</v>
      </c>
      <c r="M10" s="60">
        <v>28.9</v>
      </c>
      <c r="N10" s="60">
        <v>100</v>
      </c>
      <c r="O10" s="60" t="s">
        <v>1491</v>
      </c>
      <c r="P10" s="60" t="s">
        <v>9</v>
      </c>
      <c r="Q10" s="60" t="s">
        <v>521</v>
      </c>
      <c r="R10" s="60">
        <f t="shared" si="0"/>
        <v>1095</v>
      </c>
      <c r="S10" s="60" t="s">
        <v>11</v>
      </c>
      <c r="T10" s="60">
        <v>4</v>
      </c>
      <c r="U10" s="60" t="s">
        <v>57</v>
      </c>
      <c r="V10" s="60" t="s">
        <v>90</v>
      </c>
      <c r="W10" s="60" t="s">
        <v>14</v>
      </c>
      <c r="X10" s="60" t="s">
        <v>15</v>
      </c>
      <c r="Y10" s="60" t="s">
        <v>16</v>
      </c>
      <c r="Z10" s="60"/>
      <c r="AA10" s="60">
        <v>6</v>
      </c>
      <c r="AB10" s="60" t="s">
        <v>3</v>
      </c>
      <c r="AC10" s="240" t="s">
        <v>1389</v>
      </c>
      <c r="AD10" s="60" t="s">
        <v>44</v>
      </c>
      <c r="AE10" s="60" t="s">
        <v>60</v>
      </c>
      <c r="AF10" s="95" t="s">
        <v>452</v>
      </c>
      <c r="AG10" s="60">
        <v>3</v>
      </c>
      <c r="AH10" s="60"/>
      <c r="AI10" s="60"/>
    </row>
    <row r="11" spans="1:35" customFormat="1">
      <c r="A11" s="60" t="s">
        <v>100</v>
      </c>
      <c r="B11" s="60" t="s">
        <v>75</v>
      </c>
      <c r="C11" s="187" t="s">
        <v>522</v>
      </c>
      <c r="D11" s="60" t="s">
        <v>76</v>
      </c>
      <c r="E11" s="60" t="s">
        <v>77</v>
      </c>
      <c r="F11" s="60" t="s">
        <v>251</v>
      </c>
      <c r="G11" s="95" t="s">
        <v>60</v>
      </c>
      <c r="H11" s="95"/>
      <c r="I11" s="60" t="s">
        <v>78</v>
      </c>
      <c r="J11" s="60" t="s">
        <v>53</v>
      </c>
      <c r="K11" s="60" t="s">
        <v>79</v>
      </c>
      <c r="L11" s="60" t="s">
        <v>26</v>
      </c>
      <c r="M11" s="60">
        <v>51.3538</v>
      </c>
      <c r="N11" s="60">
        <v>3.7082000000000002</v>
      </c>
      <c r="O11" s="60" t="s">
        <v>510</v>
      </c>
      <c r="P11" s="60" t="s">
        <v>9</v>
      </c>
      <c r="Q11" s="60"/>
      <c r="R11" s="60">
        <v>150</v>
      </c>
      <c r="S11" s="60" t="s">
        <v>11</v>
      </c>
      <c r="T11" s="60">
        <v>2</v>
      </c>
      <c r="U11" s="60" t="s">
        <v>80</v>
      </c>
      <c r="V11" s="60" t="s">
        <v>81</v>
      </c>
      <c r="W11" s="60" t="s">
        <v>14</v>
      </c>
      <c r="X11" s="60" t="s">
        <v>82</v>
      </c>
      <c r="Y11" s="60" t="s">
        <v>16</v>
      </c>
      <c r="Z11" s="60"/>
      <c r="AA11" s="60">
        <v>2</v>
      </c>
      <c r="AB11" s="60" t="s">
        <v>3</v>
      </c>
      <c r="AC11" s="60" t="s">
        <v>60</v>
      </c>
      <c r="AD11" s="60" t="s">
        <v>44</v>
      </c>
      <c r="AE11" s="60" t="s">
        <v>60</v>
      </c>
      <c r="AF11" s="95" t="s">
        <v>231</v>
      </c>
      <c r="AG11" s="60">
        <v>2</v>
      </c>
      <c r="AH11" s="60"/>
      <c r="AI11" s="60"/>
    </row>
    <row r="12" spans="1:35" customFormat="1">
      <c r="A12" s="60" t="s">
        <v>100</v>
      </c>
      <c r="B12" s="60" t="s">
        <v>84</v>
      </c>
      <c r="C12" s="229" t="s">
        <v>485</v>
      </c>
      <c r="D12" s="60" t="s">
        <v>85</v>
      </c>
      <c r="E12" s="60" t="s">
        <v>86</v>
      </c>
      <c r="F12" s="60" t="s">
        <v>251</v>
      </c>
      <c r="G12" s="95" t="s">
        <v>72</v>
      </c>
      <c r="H12" s="60"/>
      <c r="I12" s="60" t="s">
        <v>87</v>
      </c>
      <c r="J12" s="60" t="s">
        <v>66</v>
      </c>
      <c r="K12" s="60" t="s">
        <v>88</v>
      </c>
      <c r="L12" s="60" t="s">
        <v>26</v>
      </c>
      <c r="M12" s="60">
        <v>66.233332399999995</v>
      </c>
      <c r="N12" s="60">
        <v>17.499998000000001</v>
      </c>
      <c r="O12" s="60" t="s">
        <v>1491</v>
      </c>
      <c r="P12" s="60" t="s">
        <v>9</v>
      </c>
      <c r="Q12" s="60" t="s">
        <v>89</v>
      </c>
      <c r="R12" s="60">
        <v>5110</v>
      </c>
      <c r="S12" s="60" t="s">
        <v>11</v>
      </c>
      <c r="T12" s="60">
        <v>14</v>
      </c>
      <c r="U12" s="60" t="s">
        <v>57</v>
      </c>
      <c r="V12" s="60" t="s">
        <v>90</v>
      </c>
      <c r="W12" s="60" t="s">
        <v>14</v>
      </c>
      <c r="X12" s="60" t="s">
        <v>15</v>
      </c>
      <c r="Y12" s="60" t="s">
        <v>59</v>
      </c>
      <c r="Z12" s="60"/>
      <c r="AA12" s="60">
        <v>10</v>
      </c>
      <c r="AB12" s="60" t="s">
        <v>3</v>
      </c>
      <c r="AC12" s="260" t="s">
        <v>72</v>
      </c>
      <c r="AD12" s="60" t="s">
        <v>44</v>
      </c>
      <c r="AE12" s="240" t="s">
        <v>73</v>
      </c>
      <c r="AF12" s="95" t="s">
        <v>74</v>
      </c>
      <c r="AG12" s="60">
        <v>14</v>
      </c>
      <c r="AH12" s="60"/>
      <c r="AI12" s="60"/>
    </row>
    <row r="13" spans="1:35" customFormat="1">
      <c r="A13" s="60" t="s">
        <v>100</v>
      </c>
      <c r="B13" s="60" t="s">
        <v>84</v>
      </c>
      <c r="C13" s="229" t="s">
        <v>486</v>
      </c>
      <c r="D13" s="60" t="s">
        <v>85</v>
      </c>
      <c r="E13" s="60" t="s">
        <v>487</v>
      </c>
      <c r="F13" s="60" t="s">
        <v>251</v>
      </c>
      <c r="G13" s="95" t="s">
        <v>72</v>
      </c>
      <c r="H13" s="60"/>
      <c r="I13" s="60" t="s">
        <v>87</v>
      </c>
      <c r="J13" s="60" t="s">
        <v>66</v>
      </c>
      <c r="K13" s="60" t="s">
        <v>88</v>
      </c>
      <c r="L13" s="60" t="s">
        <v>26</v>
      </c>
      <c r="M13" s="60">
        <v>66.233332399999995</v>
      </c>
      <c r="N13" s="60">
        <v>17.499998000000001</v>
      </c>
      <c r="O13" s="60" t="s">
        <v>1491</v>
      </c>
      <c r="P13" s="60" t="s">
        <v>9</v>
      </c>
      <c r="Q13" s="60" t="s">
        <v>488</v>
      </c>
      <c r="R13" s="60">
        <v>5110</v>
      </c>
      <c r="S13" s="60" t="s">
        <v>11</v>
      </c>
      <c r="T13" s="60">
        <v>14</v>
      </c>
      <c r="U13" s="60" t="s">
        <v>57</v>
      </c>
      <c r="V13" s="60" t="s">
        <v>90</v>
      </c>
      <c r="W13" s="60" t="s">
        <v>14</v>
      </c>
      <c r="X13" s="60" t="s">
        <v>15</v>
      </c>
      <c r="Y13" s="60" t="s">
        <v>126</v>
      </c>
      <c r="Z13" s="60"/>
      <c r="AA13" s="60">
        <v>10</v>
      </c>
      <c r="AB13" s="60" t="s">
        <v>3</v>
      </c>
      <c r="AC13" s="260" t="s">
        <v>72</v>
      </c>
      <c r="AD13" s="60" t="s">
        <v>44</v>
      </c>
      <c r="AE13" s="240" t="s">
        <v>73</v>
      </c>
      <c r="AF13" s="95" t="s">
        <v>74</v>
      </c>
      <c r="AG13" s="60">
        <v>14</v>
      </c>
      <c r="AH13" s="60"/>
      <c r="AI13" s="60"/>
    </row>
    <row r="14" spans="1:35" customFormat="1">
      <c r="A14" s="60" t="s">
        <v>100</v>
      </c>
      <c r="B14" s="60" t="s">
        <v>84</v>
      </c>
      <c r="C14" s="229" t="s">
        <v>489</v>
      </c>
      <c r="D14" s="60" t="s">
        <v>85</v>
      </c>
      <c r="E14" s="60" t="s">
        <v>490</v>
      </c>
      <c r="F14" s="60" t="s">
        <v>251</v>
      </c>
      <c r="G14" s="95" t="s">
        <v>72</v>
      </c>
      <c r="H14" s="60"/>
      <c r="I14" s="60" t="s">
        <v>87</v>
      </c>
      <c r="J14" s="60" t="s">
        <v>66</v>
      </c>
      <c r="K14" s="60" t="s">
        <v>88</v>
      </c>
      <c r="L14" s="60" t="s">
        <v>26</v>
      </c>
      <c r="M14" s="60">
        <v>66.233332399999995</v>
      </c>
      <c r="N14" s="60">
        <v>17.499998000000001</v>
      </c>
      <c r="O14" s="60" t="s">
        <v>1491</v>
      </c>
      <c r="P14" s="60" t="s">
        <v>9</v>
      </c>
      <c r="Q14" s="60" t="s">
        <v>491</v>
      </c>
      <c r="R14" s="60">
        <v>5110</v>
      </c>
      <c r="S14" s="60" t="s">
        <v>11</v>
      </c>
      <c r="T14" s="60">
        <v>14</v>
      </c>
      <c r="U14" s="60" t="s">
        <v>359</v>
      </c>
      <c r="V14" s="60" t="s">
        <v>359</v>
      </c>
      <c r="W14" s="60" t="s">
        <v>14</v>
      </c>
      <c r="X14" s="60" t="s">
        <v>15</v>
      </c>
      <c r="Y14" s="60" t="s">
        <v>16</v>
      </c>
      <c r="Z14" s="60"/>
      <c r="AA14" s="60">
        <v>10</v>
      </c>
      <c r="AB14" s="60" t="s">
        <v>3</v>
      </c>
      <c r="AC14" s="260" t="s">
        <v>72</v>
      </c>
      <c r="AD14" s="60" t="s">
        <v>44</v>
      </c>
      <c r="AE14" s="240" t="s">
        <v>73</v>
      </c>
      <c r="AF14" s="95" t="s">
        <v>74</v>
      </c>
      <c r="AG14" s="60">
        <v>14</v>
      </c>
      <c r="AH14" s="60"/>
      <c r="AI14" s="60"/>
    </row>
    <row r="15" spans="1:35" customFormat="1">
      <c r="A15" s="60" t="s">
        <v>100</v>
      </c>
      <c r="B15" s="60" t="s">
        <v>84</v>
      </c>
      <c r="C15" s="229" t="s">
        <v>492</v>
      </c>
      <c r="D15" s="60" t="s">
        <v>85</v>
      </c>
      <c r="E15" s="60" t="s">
        <v>493</v>
      </c>
      <c r="F15" s="60" t="s">
        <v>251</v>
      </c>
      <c r="G15" s="95" t="s">
        <v>72</v>
      </c>
      <c r="H15" s="60"/>
      <c r="I15" s="60" t="s">
        <v>87</v>
      </c>
      <c r="J15" s="60" t="s">
        <v>66</v>
      </c>
      <c r="K15" s="60" t="s">
        <v>88</v>
      </c>
      <c r="L15" s="60" t="s">
        <v>26</v>
      </c>
      <c r="M15" s="60">
        <v>66.233332399999995</v>
      </c>
      <c r="N15" s="60">
        <v>17.499998000000001</v>
      </c>
      <c r="O15" s="60" t="s">
        <v>1491</v>
      </c>
      <c r="P15" s="60" t="s">
        <v>9</v>
      </c>
      <c r="Q15" s="60" t="s">
        <v>494</v>
      </c>
      <c r="R15" s="60">
        <v>5110</v>
      </c>
      <c r="S15" s="60" t="s">
        <v>11</v>
      </c>
      <c r="T15" s="60">
        <v>14</v>
      </c>
      <c r="U15" s="60" t="s">
        <v>57</v>
      </c>
      <c r="V15" s="60" t="s">
        <v>90</v>
      </c>
      <c r="W15" s="60" t="s">
        <v>14</v>
      </c>
      <c r="X15" s="60" t="s">
        <v>15</v>
      </c>
      <c r="Y15" s="60" t="s">
        <v>59</v>
      </c>
      <c r="Z15" s="60"/>
      <c r="AA15" s="60">
        <v>10</v>
      </c>
      <c r="AB15" s="60" t="s">
        <v>3</v>
      </c>
      <c r="AC15" s="260" t="s">
        <v>72</v>
      </c>
      <c r="AD15" s="60" t="s">
        <v>44</v>
      </c>
      <c r="AE15" s="240" t="s">
        <v>73</v>
      </c>
      <c r="AF15" s="95" t="s">
        <v>74</v>
      </c>
      <c r="AG15" s="60">
        <v>14</v>
      </c>
      <c r="AH15" s="60"/>
      <c r="AI15" s="60"/>
    </row>
    <row r="16" spans="1:35" customFormat="1">
      <c r="A16" s="60" t="s">
        <v>100</v>
      </c>
      <c r="B16" s="60" t="s">
        <v>84</v>
      </c>
      <c r="C16" s="229" t="s">
        <v>495</v>
      </c>
      <c r="D16" s="60" t="s">
        <v>85</v>
      </c>
      <c r="E16" s="60" t="s">
        <v>496</v>
      </c>
      <c r="F16" s="60" t="s">
        <v>251</v>
      </c>
      <c r="G16" s="95" t="s">
        <v>72</v>
      </c>
      <c r="H16" s="60"/>
      <c r="I16" s="60" t="s">
        <v>87</v>
      </c>
      <c r="J16" s="60" t="s">
        <v>66</v>
      </c>
      <c r="K16" s="60" t="s">
        <v>88</v>
      </c>
      <c r="L16" s="60" t="s">
        <v>26</v>
      </c>
      <c r="M16" s="60">
        <v>66.233332399999995</v>
      </c>
      <c r="N16" s="60">
        <v>17.499998000000001</v>
      </c>
      <c r="O16" s="60" t="s">
        <v>1491</v>
      </c>
      <c r="P16" s="60" t="s">
        <v>9</v>
      </c>
      <c r="Q16" s="60" t="s">
        <v>497</v>
      </c>
      <c r="R16" s="60">
        <v>5110</v>
      </c>
      <c r="S16" s="60" t="s">
        <v>11</v>
      </c>
      <c r="T16" s="60">
        <v>14</v>
      </c>
      <c r="U16" s="60" t="s">
        <v>57</v>
      </c>
      <c r="V16" s="60" t="s">
        <v>90</v>
      </c>
      <c r="W16" s="60" t="s">
        <v>14</v>
      </c>
      <c r="X16" s="60" t="s">
        <v>15</v>
      </c>
      <c r="Y16" s="60" t="s">
        <v>126</v>
      </c>
      <c r="Z16" s="60"/>
      <c r="AA16" s="60">
        <v>10</v>
      </c>
      <c r="AB16" s="60" t="s">
        <v>3</v>
      </c>
      <c r="AC16" s="260" t="s">
        <v>72</v>
      </c>
      <c r="AD16" s="60" t="s">
        <v>44</v>
      </c>
      <c r="AE16" s="240" t="s">
        <v>73</v>
      </c>
      <c r="AF16" s="95" t="s">
        <v>74</v>
      </c>
      <c r="AG16" s="60">
        <v>14</v>
      </c>
      <c r="AH16" s="60"/>
      <c r="AI16" s="60"/>
    </row>
    <row r="17" spans="1:35" customFormat="1">
      <c r="A17" s="60" t="s">
        <v>100</v>
      </c>
      <c r="B17" s="60" t="s">
        <v>84</v>
      </c>
      <c r="C17" s="229" t="s">
        <v>498</v>
      </c>
      <c r="D17" s="60" t="s">
        <v>85</v>
      </c>
      <c r="E17" s="60" t="s">
        <v>499</v>
      </c>
      <c r="F17" s="60" t="s">
        <v>251</v>
      </c>
      <c r="G17" s="95" t="s">
        <v>72</v>
      </c>
      <c r="H17" s="60"/>
      <c r="I17" s="60" t="s">
        <v>87</v>
      </c>
      <c r="J17" s="60" t="s">
        <v>66</v>
      </c>
      <c r="K17" s="60" t="s">
        <v>88</v>
      </c>
      <c r="L17" s="60" t="s">
        <v>26</v>
      </c>
      <c r="M17" s="60">
        <v>66.233332399999995</v>
      </c>
      <c r="N17" s="60">
        <v>17.499998000000001</v>
      </c>
      <c r="O17" s="60" t="s">
        <v>1491</v>
      </c>
      <c r="P17" s="60" t="s">
        <v>9</v>
      </c>
      <c r="Q17" s="60" t="s">
        <v>500</v>
      </c>
      <c r="R17" s="60">
        <v>5110</v>
      </c>
      <c r="S17" s="60" t="s">
        <v>11</v>
      </c>
      <c r="T17" s="60">
        <v>14</v>
      </c>
      <c r="U17" s="60" t="s">
        <v>359</v>
      </c>
      <c r="V17" s="60" t="s">
        <v>359</v>
      </c>
      <c r="W17" s="60" t="s">
        <v>14</v>
      </c>
      <c r="X17" s="60" t="s">
        <v>15</v>
      </c>
      <c r="Y17" s="60" t="s">
        <v>16</v>
      </c>
      <c r="Z17" s="60"/>
      <c r="AA17" s="60">
        <v>10</v>
      </c>
      <c r="AB17" s="60" t="s">
        <v>3</v>
      </c>
      <c r="AC17" s="260" t="s">
        <v>72</v>
      </c>
      <c r="AD17" s="60" t="s">
        <v>44</v>
      </c>
      <c r="AE17" s="240" t="s">
        <v>73</v>
      </c>
      <c r="AF17" s="95" t="s">
        <v>74</v>
      </c>
      <c r="AG17" s="60">
        <v>14</v>
      </c>
      <c r="AH17" s="60"/>
      <c r="AI17" s="60"/>
    </row>
    <row r="18" spans="1:35" customFormat="1">
      <c r="A18" s="60" t="s">
        <v>100</v>
      </c>
      <c r="B18" s="60" t="s">
        <v>84</v>
      </c>
      <c r="C18" s="229" t="s">
        <v>501</v>
      </c>
      <c r="D18" s="60" t="s">
        <v>85</v>
      </c>
      <c r="E18" s="60" t="s">
        <v>502</v>
      </c>
      <c r="F18" s="60" t="s">
        <v>251</v>
      </c>
      <c r="G18" s="95" t="s">
        <v>72</v>
      </c>
      <c r="H18" s="60"/>
      <c r="I18" s="60" t="s">
        <v>87</v>
      </c>
      <c r="J18" s="60" t="s">
        <v>66</v>
      </c>
      <c r="K18" s="60" t="s">
        <v>88</v>
      </c>
      <c r="L18" s="60" t="s">
        <v>26</v>
      </c>
      <c r="M18" s="60">
        <v>66.233332399999995</v>
      </c>
      <c r="N18" s="60">
        <v>17.499998000000001</v>
      </c>
      <c r="O18" s="60" t="s">
        <v>1491</v>
      </c>
      <c r="P18" s="60" t="s">
        <v>9</v>
      </c>
      <c r="Q18" s="60" t="s">
        <v>503</v>
      </c>
      <c r="R18" s="60">
        <v>5110</v>
      </c>
      <c r="S18" s="60" t="s">
        <v>11</v>
      </c>
      <c r="T18" s="60">
        <v>14</v>
      </c>
      <c r="U18" s="60" t="s">
        <v>57</v>
      </c>
      <c r="V18" s="60" t="s">
        <v>90</v>
      </c>
      <c r="W18" s="60" t="s">
        <v>14</v>
      </c>
      <c r="X18" s="60" t="s">
        <v>15</v>
      </c>
      <c r="Y18" s="60" t="s">
        <v>59</v>
      </c>
      <c r="Z18" s="60"/>
      <c r="AA18" s="60">
        <v>10</v>
      </c>
      <c r="AB18" s="60" t="s">
        <v>3</v>
      </c>
      <c r="AC18" s="260" t="s">
        <v>72</v>
      </c>
      <c r="AD18" s="60" t="s">
        <v>44</v>
      </c>
      <c r="AE18" s="240" t="s">
        <v>73</v>
      </c>
      <c r="AF18" s="95" t="s">
        <v>74</v>
      </c>
      <c r="AG18" s="60">
        <v>14</v>
      </c>
      <c r="AH18" s="60"/>
      <c r="AI18" s="60"/>
    </row>
    <row r="19" spans="1:35" customFormat="1">
      <c r="A19" s="60" t="s">
        <v>100</v>
      </c>
      <c r="B19" s="60" t="s">
        <v>84</v>
      </c>
      <c r="C19" s="229" t="s">
        <v>504</v>
      </c>
      <c r="D19" s="60" t="s">
        <v>85</v>
      </c>
      <c r="E19" s="60" t="s">
        <v>505</v>
      </c>
      <c r="F19" s="60" t="s">
        <v>251</v>
      </c>
      <c r="G19" s="95" t="s">
        <v>72</v>
      </c>
      <c r="H19" s="60"/>
      <c r="I19" s="60" t="s">
        <v>87</v>
      </c>
      <c r="J19" s="60" t="s">
        <v>66</v>
      </c>
      <c r="K19" s="60" t="s">
        <v>88</v>
      </c>
      <c r="L19" s="60" t="s">
        <v>26</v>
      </c>
      <c r="M19" s="60">
        <v>66.233332399999995</v>
      </c>
      <c r="N19" s="60">
        <v>17.499998000000001</v>
      </c>
      <c r="O19" s="60" t="s">
        <v>1491</v>
      </c>
      <c r="P19" s="60" t="s">
        <v>9</v>
      </c>
      <c r="Q19" s="60" t="s">
        <v>506</v>
      </c>
      <c r="R19" s="60">
        <v>5110</v>
      </c>
      <c r="S19" s="60" t="s">
        <v>11</v>
      </c>
      <c r="T19" s="60">
        <v>14</v>
      </c>
      <c r="U19" s="60" t="s">
        <v>57</v>
      </c>
      <c r="V19" s="60" t="s">
        <v>90</v>
      </c>
      <c r="W19" s="60" t="s">
        <v>14</v>
      </c>
      <c r="X19" s="60" t="s">
        <v>15</v>
      </c>
      <c r="Y19" s="60" t="s">
        <v>126</v>
      </c>
      <c r="Z19" s="60"/>
      <c r="AA19" s="60">
        <v>10</v>
      </c>
      <c r="AB19" s="60" t="s">
        <v>3</v>
      </c>
      <c r="AC19" s="260" t="s">
        <v>72</v>
      </c>
      <c r="AD19" s="60" t="s">
        <v>44</v>
      </c>
      <c r="AE19" s="240" t="s">
        <v>73</v>
      </c>
      <c r="AF19" s="95" t="s">
        <v>74</v>
      </c>
      <c r="AG19" s="60">
        <v>14</v>
      </c>
      <c r="AH19" s="60"/>
      <c r="AI19" s="60"/>
    </row>
    <row r="20" spans="1:35" customFormat="1">
      <c r="A20" s="60" t="s">
        <v>100</v>
      </c>
      <c r="B20" s="60" t="s">
        <v>84</v>
      </c>
      <c r="C20" s="229" t="s">
        <v>507</v>
      </c>
      <c r="D20" s="60" t="s">
        <v>85</v>
      </c>
      <c r="E20" s="60" t="s">
        <v>508</v>
      </c>
      <c r="F20" s="60" t="s">
        <v>251</v>
      </c>
      <c r="G20" s="95" t="s">
        <v>72</v>
      </c>
      <c r="H20" s="60"/>
      <c r="I20" s="60" t="s">
        <v>87</v>
      </c>
      <c r="J20" s="60" t="s">
        <v>66</v>
      </c>
      <c r="K20" s="60" t="s">
        <v>88</v>
      </c>
      <c r="L20" s="60" t="s">
        <v>26</v>
      </c>
      <c r="M20" s="60">
        <v>66.233332399999995</v>
      </c>
      <c r="N20" s="60">
        <v>17.499998000000001</v>
      </c>
      <c r="O20" s="60" t="s">
        <v>1491</v>
      </c>
      <c r="P20" s="60" t="s">
        <v>9</v>
      </c>
      <c r="Q20" s="60" t="s">
        <v>509</v>
      </c>
      <c r="R20" s="60">
        <v>5110</v>
      </c>
      <c r="S20" s="60" t="s">
        <v>11</v>
      </c>
      <c r="T20" s="60">
        <v>14</v>
      </c>
      <c r="U20" s="60" t="s">
        <v>359</v>
      </c>
      <c r="V20" s="60" t="s">
        <v>359</v>
      </c>
      <c r="W20" s="60" t="s">
        <v>14</v>
      </c>
      <c r="X20" s="60" t="s">
        <v>15</v>
      </c>
      <c r="Y20" s="60" t="s">
        <v>16</v>
      </c>
      <c r="Z20" s="60"/>
      <c r="AA20" s="60">
        <v>10</v>
      </c>
      <c r="AB20" s="60" t="s">
        <v>3</v>
      </c>
      <c r="AC20" s="260" t="s">
        <v>72</v>
      </c>
      <c r="AD20" s="60" t="s">
        <v>44</v>
      </c>
      <c r="AE20" s="240" t="s">
        <v>73</v>
      </c>
      <c r="AF20" s="95" t="s">
        <v>74</v>
      </c>
      <c r="AG20" s="60">
        <v>14</v>
      </c>
      <c r="AH20" s="60"/>
      <c r="AI20" s="60"/>
    </row>
    <row r="21" spans="1:35" customFormat="1">
      <c r="A21" s="60" t="s">
        <v>100</v>
      </c>
      <c r="B21" s="60" t="s">
        <v>92</v>
      </c>
      <c r="C21" s="229" t="s">
        <v>526</v>
      </c>
      <c r="D21" s="60" t="s">
        <v>93</v>
      </c>
      <c r="E21" s="60" t="s">
        <v>94</v>
      </c>
      <c r="F21" s="60" t="s">
        <v>251</v>
      </c>
      <c r="G21" s="95" t="s">
        <v>539</v>
      </c>
      <c r="H21" s="95" t="s">
        <v>1407</v>
      </c>
      <c r="I21" s="60" t="s">
        <v>95</v>
      </c>
      <c r="J21" s="60" t="s">
        <v>5</v>
      </c>
      <c r="K21" s="60" t="s">
        <v>96</v>
      </c>
      <c r="L21" s="60" t="s">
        <v>26</v>
      </c>
      <c r="M21" s="60">
        <v>-77.624108000000007</v>
      </c>
      <c r="N21" s="60">
        <v>163.060101</v>
      </c>
      <c r="O21" s="60" t="s">
        <v>55</v>
      </c>
      <c r="P21" s="60" t="s">
        <v>9</v>
      </c>
      <c r="Q21" s="60" t="s">
        <v>97</v>
      </c>
      <c r="R21" s="60">
        <v>38</v>
      </c>
      <c r="S21" s="60" t="s">
        <v>11</v>
      </c>
      <c r="T21" s="60">
        <v>3</v>
      </c>
      <c r="U21" s="60" t="s">
        <v>98</v>
      </c>
      <c r="V21" s="60" t="s">
        <v>99</v>
      </c>
      <c r="W21" s="60" t="s">
        <v>14</v>
      </c>
      <c r="X21" s="60" t="s">
        <v>15</v>
      </c>
      <c r="Y21" s="60" t="s">
        <v>16</v>
      </c>
      <c r="Z21" s="60"/>
      <c r="AA21" s="60">
        <v>15</v>
      </c>
      <c r="AB21" s="60" t="s">
        <v>3</v>
      </c>
      <c r="AC21" s="60" t="s">
        <v>539</v>
      </c>
      <c r="AD21" s="60" t="s">
        <v>44</v>
      </c>
      <c r="AE21" s="60" t="s">
        <v>60</v>
      </c>
      <c r="AF21" s="95" t="s">
        <v>1408</v>
      </c>
      <c r="AG21" s="60">
        <v>2</v>
      </c>
      <c r="AH21" s="60"/>
      <c r="AI21" s="60"/>
    </row>
    <row r="22" spans="1:35" customFormat="1">
      <c r="A22" s="60" t="s">
        <v>100</v>
      </c>
      <c r="B22" s="60" t="s">
        <v>101</v>
      </c>
      <c r="C22" s="60"/>
      <c r="D22" s="60" t="s">
        <v>102</v>
      </c>
      <c r="E22" s="60" t="s">
        <v>103</v>
      </c>
      <c r="F22" s="95" t="s">
        <v>632</v>
      </c>
      <c r="G22" s="95"/>
      <c r="H22" s="95" t="s">
        <v>1605</v>
      </c>
      <c r="I22" s="60" t="s">
        <v>104</v>
      </c>
      <c r="J22" s="60" t="s">
        <v>5</v>
      </c>
      <c r="K22" s="60" t="s">
        <v>96</v>
      </c>
      <c r="L22" s="60" t="s">
        <v>26</v>
      </c>
      <c r="M22" s="60">
        <v>-29.309346999999999</v>
      </c>
      <c r="N22" s="60">
        <v>151.10919899999999</v>
      </c>
      <c r="O22" s="60" t="s">
        <v>105</v>
      </c>
      <c r="P22" s="60" t="s">
        <v>9</v>
      </c>
      <c r="Q22" s="60" t="s">
        <v>106</v>
      </c>
      <c r="R22" s="60">
        <v>37</v>
      </c>
      <c r="S22" s="60" t="s">
        <v>11</v>
      </c>
      <c r="T22" s="60">
        <v>9</v>
      </c>
      <c r="U22" s="60" t="s">
        <v>98</v>
      </c>
      <c r="V22" s="60" t="s">
        <v>99</v>
      </c>
      <c r="W22" s="60" t="s">
        <v>14</v>
      </c>
      <c r="X22" s="60" t="s">
        <v>15</v>
      </c>
      <c r="Y22" s="60" t="s">
        <v>16</v>
      </c>
      <c r="Z22" s="60"/>
      <c r="AA22" s="60">
        <v>6</v>
      </c>
      <c r="AB22" s="60" t="s">
        <v>3</v>
      </c>
      <c r="AC22" s="60" t="s">
        <v>73</v>
      </c>
      <c r="AD22" s="60" t="s">
        <v>44</v>
      </c>
      <c r="AE22" s="60" t="s">
        <v>73</v>
      </c>
      <c r="AF22" s="95"/>
      <c r="AG22" s="60">
        <v>8</v>
      </c>
      <c r="AH22" s="60"/>
      <c r="AI22" s="60"/>
    </row>
    <row r="23" spans="1:35" customFormat="1">
      <c r="A23" s="60" t="s">
        <v>100</v>
      </c>
      <c r="B23" s="60" t="s">
        <v>108</v>
      </c>
      <c r="C23" s="229" t="s">
        <v>543</v>
      </c>
      <c r="D23" s="60" t="s">
        <v>109</v>
      </c>
      <c r="E23" s="60" t="s">
        <v>110</v>
      </c>
      <c r="F23" s="60" t="s">
        <v>251</v>
      </c>
      <c r="G23" s="95" t="s">
        <v>559</v>
      </c>
      <c r="H23" s="95" t="s">
        <v>540</v>
      </c>
      <c r="I23" s="60" t="s">
        <v>111</v>
      </c>
      <c r="J23" s="60" t="s">
        <v>53</v>
      </c>
      <c r="K23" s="60" t="s">
        <v>54</v>
      </c>
      <c r="L23" s="60" t="s">
        <v>26</v>
      </c>
      <c r="M23" s="60">
        <v>38.32</v>
      </c>
      <c r="N23" s="60">
        <v>-123.073333333333</v>
      </c>
      <c r="O23" s="60" t="s">
        <v>105</v>
      </c>
      <c r="P23" s="60" t="s">
        <v>9</v>
      </c>
      <c r="Q23" s="60" t="s">
        <v>542</v>
      </c>
      <c r="R23" s="60">
        <f>28*30</f>
        <v>840</v>
      </c>
      <c r="S23" s="60" t="s">
        <v>11</v>
      </c>
      <c r="T23" s="60">
        <v>1</v>
      </c>
      <c r="U23" s="60" t="s">
        <v>98</v>
      </c>
      <c r="V23" s="60" t="s">
        <v>99</v>
      </c>
      <c r="W23" s="60" t="s">
        <v>14</v>
      </c>
      <c r="X23" s="60" t="s">
        <v>15</v>
      </c>
      <c r="Y23" s="60" t="s">
        <v>16</v>
      </c>
      <c r="Z23" s="60"/>
      <c r="AA23" s="60">
        <v>10</v>
      </c>
      <c r="AB23" s="60" t="s">
        <v>113</v>
      </c>
      <c r="AC23" s="240" t="s">
        <v>552</v>
      </c>
      <c r="AD23" s="60" t="s">
        <v>44</v>
      </c>
      <c r="AE23" s="60" t="s">
        <v>73</v>
      </c>
      <c r="AF23" s="95" t="s">
        <v>541</v>
      </c>
      <c r="AG23" s="60">
        <v>1</v>
      </c>
      <c r="AH23" s="60"/>
      <c r="AI23" s="60"/>
    </row>
    <row r="24" spans="1:35" customFormat="1">
      <c r="A24" s="60" t="s">
        <v>100</v>
      </c>
      <c r="B24" s="60" t="s">
        <v>108</v>
      </c>
      <c r="C24" s="229" t="s">
        <v>553</v>
      </c>
      <c r="D24" s="60" t="s">
        <v>109</v>
      </c>
      <c r="E24" s="60" t="s">
        <v>110</v>
      </c>
      <c r="F24" s="60" t="s">
        <v>251</v>
      </c>
      <c r="G24" s="95" t="s">
        <v>559</v>
      </c>
      <c r="H24" s="95" t="s">
        <v>540</v>
      </c>
      <c r="I24" s="60" t="s">
        <v>111</v>
      </c>
      <c r="J24" s="60" t="s">
        <v>53</v>
      </c>
      <c r="K24" s="60" t="s">
        <v>54</v>
      </c>
      <c r="L24" s="60" t="s">
        <v>26</v>
      </c>
      <c r="M24" s="60">
        <v>38.32</v>
      </c>
      <c r="N24" s="60">
        <v>-123.073333333333</v>
      </c>
      <c r="O24" s="60" t="s">
        <v>105</v>
      </c>
      <c r="P24" s="60" t="s">
        <v>9</v>
      </c>
      <c r="Q24" s="60" t="s">
        <v>112</v>
      </c>
      <c r="R24" s="60">
        <f>28*30</f>
        <v>840</v>
      </c>
      <c r="S24" s="60" t="s">
        <v>11</v>
      </c>
      <c r="T24" s="60">
        <v>1</v>
      </c>
      <c r="U24" s="60" t="s">
        <v>98</v>
      </c>
      <c r="V24" s="60" t="s">
        <v>99</v>
      </c>
      <c r="W24" s="60" t="s">
        <v>14</v>
      </c>
      <c r="X24" s="60" t="s">
        <v>15</v>
      </c>
      <c r="Y24" s="60" t="s">
        <v>16</v>
      </c>
      <c r="Z24" s="60"/>
      <c r="AA24" s="60">
        <v>10</v>
      </c>
      <c r="AB24" s="60" t="s">
        <v>113</v>
      </c>
      <c r="AC24" s="240" t="s">
        <v>552</v>
      </c>
      <c r="AD24" s="60" t="s">
        <v>44</v>
      </c>
      <c r="AE24" s="60" t="s">
        <v>73</v>
      </c>
      <c r="AF24" s="95" t="s">
        <v>541</v>
      </c>
      <c r="AG24" s="60">
        <v>1</v>
      </c>
      <c r="AH24" s="60"/>
      <c r="AI24" s="60"/>
    </row>
    <row r="25" spans="1:35" customFormat="1">
      <c r="A25" s="60" t="s">
        <v>100</v>
      </c>
      <c r="B25" s="60" t="s">
        <v>108</v>
      </c>
      <c r="C25" s="229" t="s">
        <v>554</v>
      </c>
      <c r="D25" s="60" t="s">
        <v>109</v>
      </c>
      <c r="E25" s="60" t="s">
        <v>110</v>
      </c>
      <c r="F25" s="60" t="s">
        <v>251</v>
      </c>
      <c r="G25" s="95" t="s">
        <v>559</v>
      </c>
      <c r="H25" s="95" t="s">
        <v>540</v>
      </c>
      <c r="I25" s="60" t="s">
        <v>111</v>
      </c>
      <c r="J25" s="60" t="s">
        <v>53</v>
      </c>
      <c r="K25" s="60" t="s">
        <v>54</v>
      </c>
      <c r="L25" s="60" t="s">
        <v>26</v>
      </c>
      <c r="M25" s="60">
        <v>38.32</v>
      </c>
      <c r="N25" s="60">
        <v>-123.073333333333</v>
      </c>
      <c r="O25" s="60" t="s">
        <v>105</v>
      </c>
      <c r="P25" s="60" t="s">
        <v>558</v>
      </c>
      <c r="Q25" s="60" t="s">
        <v>556</v>
      </c>
      <c r="R25" s="60">
        <f>28*30</f>
        <v>840</v>
      </c>
      <c r="S25" s="60" t="s">
        <v>11</v>
      </c>
      <c r="T25" s="60">
        <v>1</v>
      </c>
      <c r="U25" s="60" t="s">
        <v>98</v>
      </c>
      <c r="V25" s="60" t="s">
        <v>99</v>
      </c>
      <c r="W25" s="60" t="s">
        <v>14</v>
      </c>
      <c r="X25" s="60" t="s">
        <v>15</v>
      </c>
      <c r="Y25" s="60" t="s">
        <v>16</v>
      </c>
      <c r="Z25" s="60"/>
      <c r="AA25" s="60">
        <v>10</v>
      </c>
      <c r="AB25" s="60" t="s">
        <v>113</v>
      </c>
      <c r="AC25" s="240" t="s">
        <v>552</v>
      </c>
      <c r="AD25" s="60" t="s">
        <v>44</v>
      </c>
      <c r="AE25" s="60" t="s">
        <v>73</v>
      </c>
      <c r="AF25" s="95" t="s">
        <v>541</v>
      </c>
      <c r="AG25" s="60">
        <v>1</v>
      </c>
      <c r="AH25" s="60"/>
      <c r="AI25" s="60"/>
    </row>
    <row r="26" spans="1:35" customFormat="1">
      <c r="A26" s="60" t="s">
        <v>100</v>
      </c>
      <c r="B26" s="60" t="s">
        <v>108</v>
      </c>
      <c r="C26" s="229" t="s">
        <v>555</v>
      </c>
      <c r="D26" s="60" t="s">
        <v>109</v>
      </c>
      <c r="E26" s="60" t="s">
        <v>110</v>
      </c>
      <c r="F26" s="60" t="s">
        <v>251</v>
      </c>
      <c r="G26" s="95" t="s">
        <v>559</v>
      </c>
      <c r="H26" s="95" t="s">
        <v>540</v>
      </c>
      <c r="I26" s="60" t="s">
        <v>111</v>
      </c>
      <c r="J26" s="60" t="s">
        <v>53</v>
      </c>
      <c r="K26" s="60" t="s">
        <v>54</v>
      </c>
      <c r="L26" s="60" t="s">
        <v>26</v>
      </c>
      <c r="M26" s="60">
        <v>38.32</v>
      </c>
      <c r="N26" s="60">
        <v>-123.073333333333</v>
      </c>
      <c r="O26" s="60" t="s">
        <v>105</v>
      </c>
      <c r="P26" s="60" t="s">
        <v>558</v>
      </c>
      <c r="Q26" s="60" t="s">
        <v>557</v>
      </c>
      <c r="R26" s="60">
        <f>28*30</f>
        <v>840</v>
      </c>
      <c r="S26" s="60" t="s">
        <v>11</v>
      </c>
      <c r="T26" s="60">
        <v>1</v>
      </c>
      <c r="U26" s="60" t="s">
        <v>98</v>
      </c>
      <c r="V26" s="60" t="s">
        <v>99</v>
      </c>
      <c r="W26" s="60" t="s">
        <v>14</v>
      </c>
      <c r="X26" s="60" t="s">
        <v>15</v>
      </c>
      <c r="Y26" s="60" t="s">
        <v>16</v>
      </c>
      <c r="Z26" s="60"/>
      <c r="AA26" s="60">
        <v>10</v>
      </c>
      <c r="AB26" s="60" t="s">
        <v>113</v>
      </c>
      <c r="AC26" s="240" t="s">
        <v>552</v>
      </c>
      <c r="AD26" s="60" t="s">
        <v>44</v>
      </c>
      <c r="AE26" s="60" t="s">
        <v>73</v>
      </c>
      <c r="AF26" s="95" t="s">
        <v>541</v>
      </c>
      <c r="AG26" s="60">
        <v>1</v>
      </c>
      <c r="AH26" s="60"/>
      <c r="AI26" s="60"/>
    </row>
    <row r="27" spans="1:35" customFormat="1">
      <c r="A27" s="60" t="s">
        <v>100</v>
      </c>
      <c r="B27" s="60" t="s">
        <v>114</v>
      </c>
      <c r="C27" s="60"/>
      <c r="D27" s="60" t="s">
        <v>115</v>
      </c>
      <c r="E27" s="60" t="s">
        <v>116</v>
      </c>
      <c r="F27" s="95" t="s">
        <v>632</v>
      </c>
      <c r="G27" s="60"/>
      <c r="H27" s="60" t="s">
        <v>1412</v>
      </c>
      <c r="I27" s="60" t="s">
        <v>117</v>
      </c>
      <c r="J27" s="60" t="s">
        <v>5</v>
      </c>
      <c r="K27" s="60" t="s">
        <v>6</v>
      </c>
      <c r="L27" s="60" t="s">
        <v>26</v>
      </c>
      <c r="M27" s="60">
        <v>32.875819399999997</v>
      </c>
      <c r="N27" s="60">
        <v>-97.474722222222198</v>
      </c>
      <c r="O27" s="60" t="s">
        <v>1604</v>
      </c>
      <c r="P27" s="60" t="s">
        <v>9</v>
      </c>
      <c r="Q27" s="60" t="s">
        <v>118</v>
      </c>
      <c r="R27" s="60">
        <v>70</v>
      </c>
      <c r="S27" s="60" t="s">
        <v>11</v>
      </c>
      <c r="T27" s="60">
        <v>6</v>
      </c>
      <c r="U27" s="60" t="s">
        <v>119</v>
      </c>
      <c r="V27" s="60" t="s">
        <v>119</v>
      </c>
      <c r="W27" s="60" t="s">
        <v>14</v>
      </c>
      <c r="X27" s="60" t="s">
        <v>15</v>
      </c>
      <c r="Y27" s="60" t="s">
        <v>16</v>
      </c>
      <c r="Z27" s="60"/>
      <c r="AA27" s="60">
        <v>5</v>
      </c>
      <c r="AB27" s="60" t="s">
        <v>3</v>
      </c>
      <c r="AC27" s="60" t="s">
        <v>60</v>
      </c>
      <c r="AD27" s="60" t="s">
        <v>44</v>
      </c>
      <c r="AE27" s="60" t="s">
        <v>60</v>
      </c>
      <c r="AF27" s="95"/>
      <c r="AG27" s="60">
        <v>5</v>
      </c>
      <c r="AH27" s="60"/>
      <c r="AI27" s="60"/>
    </row>
    <row r="28" spans="1:35" s="16" customFormat="1" ht="17" customHeight="1">
      <c r="A28" s="19"/>
      <c r="B28" s="16" t="s">
        <v>120</v>
      </c>
      <c r="C28" s="16" t="s">
        <v>2012</v>
      </c>
      <c r="D28" s="16" t="s">
        <v>121</v>
      </c>
      <c r="E28" s="16" t="s">
        <v>2013</v>
      </c>
      <c r="F28" s="16" t="s">
        <v>251</v>
      </c>
      <c r="G28" s="16" t="s">
        <v>60</v>
      </c>
      <c r="H28" s="16" t="s">
        <v>2327</v>
      </c>
      <c r="I28" s="16" t="s">
        <v>122</v>
      </c>
      <c r="J28" s="16" t="s">
        <v>5</v>
      </c>
      <c r="K28" s="16" t="s">
        <v>6</v>
      </c>
      <c r="L28" s="16" t="s">
        <v>7</v>
      </c>
      <c r="M28" s="16">
        <v>41.642699999999998</v>
      </c>
      <c r="N28" s="16">
        <v>-80.427700000000002</v>
      </c>
      <c r="O28" s="386" t="s">
        <v>2035</v>
      </c>
      <c r="P28" s="16" t="s">
        <v>9</v>
      </c>
      <c r="Q28" s="455" t="s">
        <v>2329</v>
      </c>
      <c r="R28" s="16">
        <v>126</v>
      </c>
      <c r="S28" s="16" t="s">
        <v>11</v>
      </c>
      <c r="T28" s="16">
        <v>4</v>
      </c>
      <c r="U28" s="16" t="s">
        <v>124</v>
      </c>
      <c r="V28" s="16" t="s">
        <v>125</v>
      </c>
      <c r="W28" s="16" t="s">
        <v>14</v>
      </c>
      <c r="X28" s="16" t="s">
        <v>82</v>
      </c>
      <c r="Y28" s="16" t="s">
        <v>126</v>
      </c>
      <c r="AA28" s="16">
        <v>4</v>
      </c>
      <c r="AB28" s="16" t="s">
        <v>113</v>
      </c>
      <c r="AC28" s="16" t="s">
        <v>60</v>
      </c>
      <c r="AD28" s="16" t="s">
        <v>44</v>
      </c>
      <c r="AE28" s="16" t="s">
        <v>60</v>
      </c>
      <c r="AF28" s="16" t="s">
        <v>91</v>
      </c>
      <c r="AG28" s="16">
        <v>4</v>
      </c>
    </row>
    <row r="29" spans="1:35">
      <c r="A29" s="2"/>
      <c r="B29" t="s">
        <v>120</v>
      </c>
      <c r="C29" t="s">
        <v>2014</v>
      </c>
      <c r="D29" t="s">
        <v>121</v>
      </c>
      <c r="E29" t="s">
        <v>2013</v>
      </c>
      <c r="F29" t="s">
        <v>251</v>
      </c>
      <c r="G29" t="s">
        <v>60</v>
      </c>
      <c r="H29" t="s">
        <v>2327</v>
      </c>
      <c r="I29" t="s">
        <v>122</v>
      </c>
      <c r="J29" t="s">
        <v>5</v>
      </c>
      <c r="K29" t="s">
        <v>6</v>
      </c>
      <c r="L29" t="s">
        <v>7</v>
      </c>
      <c r="M29">
        <v>41.642699999999998</v>
      </c>
      <c r="N29">
        <v>-80.427700000000002</v>
      </c>
      <c r="O29" s="317" t="s">
        <v>2035</v>
      </c>
      <c r="P29" t="s">
        <v>9</v>
      </c>
      <c r="Q29" s="455" t="s">
        <v>2330</v>
      </c>
      <c r="R29">
        <v>126</v>
      </c>
      <c r="S29" t="s">
        <v>11</v>
      </c>
      <c r="T29">
        <v>4</v>
      </c>
      <c r="U29" t="s">
        <v>124</v>
      </c>
      <c r="V29" t="s">
        <v>125</v>
      </c>
      <c r="W29" t="s">
        <v>14</v>
      </c>
      <c r="X29" t="s">
        <v>82</v>
      </c>
      <c r="Y29" t="s">
        <v>126</v>
      </c>
      <c r="Z29"/>
      <c r="AA29">
        <v>4</v>
      </c>
      <c r="AB29" t="s">
        <v>113</v>
      </c>
      <c r="AC29" t="s">
        <v>60</v>
      </c>
      <c r="AD29" t="s">
        <v>44</v>
      </c>
      <c r="AE29" t="s">
        <v>60</v>
      </c>
      <c r="AF29" t="s">
        <v>91</v>
      </c>
      <c r="AG29">
        <v>4</v>
      </c>
      <c r="AH29"/>
      <c r="AI29"/>
    </row>
    <row r="30" spans="1:35">
      <c r="A30" s="2"/>
      <c r="B30" t="s">
        <v>120</v>
      </c>
      <c r="C30" t="s">
        <v>2015</v>
      </c>
      <c r="D30" t="s">
        <v>121</v>
      </c>
      <c r="E30" t="s">
        <v>2013</v>
      </c>
      <c r="F30" t="s">
        <v>251</v>
      </c>
      <c r="G30" t="s">
        <v>60</v>
      </c>
      <c r="H30" t="s">
        <v>2327</v>
      </c>
      <c r="I30" t="s">
        <v>122</v>
      </c>
      <c r="J30" t="s">
        <v>5</v>
      </c>
      <c r="K30" t="s">
        <v>6</v>
      </c>
      <c r="L30" t="s">
        <v>7</v>
      </c>
      <c r="M30">
        <v>41.642699999999998</v>
      </c>
      <c r="N30">
        <v>-80.427700000000002</v>
      </c>
      <c r="O30" s="317" t="s">
        <v>2035</v>
      </c>
      <c r="P30" t="s">
        <v>9</v>
      </c>
      <c r="Q30" s="455" t="s">
        <v>2016</v>
      </c>
      <c r="R30">
        <v>126</v>
      </c>
      <c r="S30" t="s">
        <v>11</v>
      </c>
      <c r="T30">
        <v>4</v>
      </c>
      <c r="U30" t="s">
        <v>124</v>
      </c>
      <c r="V30" t="s">
        <v>125</v>
      </c>
      <c r="W30" t="s">
        <v>14</v>
      </c>
      <c r="X30" t="s">
        <v>82</v>
      </c>
      <c r="Y30" t="s">
        <v>126</v>
      </c>
      <c r="Z30"/>
      <c r="AA30">
        <v>4</v>
      </c>
      <c r="AB30" t="s">
        <v>113</v>
      </c>
      <c r="AC30" t="s">
        <v>60</v>
      </c>
      <c r="AD30" t="s">
        <v>44</v>
      </c>
      <c r="AE30" t="s">
        <v>60</v>
      </c>
      <c r="AF30" t="s">
        <v>91</v>
      </c>
      <c r="AG30">
        <v>4</v>
      </c>
      <c r="AH30"/>
      <c r="AI30"/>
    </row>
    <row r="31" spans="1:35" s="298" customFormat="1">
      <c r="A31" s="2"/>
      <c r="B31" t="s">
        <v>120</v>
      </c>
      <c r="C31" t="s">
        <v>2017</v>
      </c>
      <c r="D31" t="s">
        <v>121</v>
      </c>
      <c r="E31" t="s">
        <v>2013</v>
      </c>
      <c r="F31" t="s">
        <v>251</v>
      </c>
      <c r="G31" t="s">
        <v>60</v>
      </c>
      <c r="H31" t="s">
        <v>2327</v>
      </c>
      <c r="I31" t="s">
        <v>122</v>
      </c>
      <c r="J31" t="s">
        <v>5</v>
      </c>
      <c r="K31" t="s">
        <v>6</v>
      </c>
      <c r="L31" t="s">
        <v>7</v>
      </c>
      <c r="M31">
        <v>41.642699999999998</v>
      </c>
      <c r="N31">
        <v>-80.427700000000002</v>
      </c>
      <c r="O31" s="317" t="s">
        <v>2035</v>
      </c>
      <c r="P31" t="s">
        <v>9</v>
      </c>
      <c r="Q31" s="455" t="s">
        <v>2018</v>
      </c>
      <c r="R31">
        <v>126</v>
      </c>
      <c r="S31" t="s">
        <v>11</v>
      </c>
      <c r="T31">
        <v>4</v>
      </c>
      <c r="U31" t="s">
        <v>124</v>
      </c>
      <c r="V31" t="s">
        <v>125</v>
      </c>
      <c r="W31" t="s">
        <v>14</v>
      </c>
      <c r="X31" t="s">
        <v>82</v>
      </c>
      <c r="Y31" t="s">
        <v>126</v>
      </c>
      <c r="Z31"/>
      <c r="AA31">
        <v>4</v>
      </c>
      <c r="AB31" t="s">
        <v>113</v>
      </c>
      <c r="AC31" t="s">
        <v>60</v>
      </c>
      <c r="AD31" t="s">
        <v>44</v>
      </c>
      <c r="AE31" t="s">
        <v>60</v>
      </c>
      <c r="AF31" t="s">
        <v>91</v>
      </c>
      <c r="AG31">
        <v>4</v>
      </c>
      <c r="AH31"/>
      <c r="AI31"/>
    </row>
    <row r="32" spans="1:35" s="454" customFormat="1">
      <c r="A32" s="2"/>
      <c r="B32" t="s">
        <v>120</v>
      </c>
      <c r="C32" t="s">
        <v>2019</v>
      </c>
      <c r="D32" t="s">
        <v>121</v>
      </c>
      <c r="E32" t="s">
        <v>2013</v>
      </c>
      <c r="F32" t="s">
        <v>251</v>
      </c>
      <c r="G32" t="s">
        <v>60</v>
      </c>
      <c r="H32" t="s">
        <v>2327</v>
      </c>
      <c r="I32" t="s">
        <v>122</v>
      </c>
      <c r="J32" t="s">
        <v>5</v>
      </c>
      <c r="K32" t="s">
        <v>6</v>
      </c>
      <c r="L32" t="s">
        <v>7</v>
      </c>
      <c r="M32">
        <v>41.642699999999998</v>
      </c>
      <c r="N32">
        <v>-80.427700000000002</v>
      </c>
      <c r="O32" s="317" t="s">
        <v>2035</v>
      </c>
      <c r="P32" t="s">
        <v>9</v>
      </c>
      <c r="Q32" s="455" t="s">
        <v>2020</v>
      </c>
      <c r="R32">
        <v>126</v>
      </c>
      <c r="S32" t="s">
        <v>11</v>
      </c>
      <c r="T32">
        <v>4</v>
      </c>
      <c r="U32" t="s">
        <v>124</v>
      </c>
      <c r="V32" t="s">
        <v>125</v>
      </c>
      <c r="W32" t="s">
        <v>14</v>
      </c>
      <c r="X32" t="s">
        <v>82</v>
      </c>
      <c r="Y32" t="s">
        <v>126</v>
      </c>
      <c r="Z32"/>
      <c r="AA32">
        <v>4</v>
      </c>
      <c r="AB32" t="s">
        <v>113</v>
      </c>
      <c r="AC32" t="s">
        <v>60</v>
      </c>
      <c r="AD32" t="s">
        <v>44</v>
      </c>
      <c r="AE32" t="s">
        <v>60</v>
      </c>
      <c r="AF32" t="s">
        <v>91</v>
      </c>
      <c r="AG32">
        <v>4</v>
      </c>
      <c r="AH32"/>
      <c r="AI32"/>
    </row>
    <row r="33" spans="1:35" s="454" customFormat="1">
      <c r="A33" s="2"/>
      <c r="B33" t="s">
        <v>120</v>
      </c>
      <c r="C33" t="s">
        <v>2021</v>
      </c>
      <c r="D33" t="s">
        <v>121</v>
      </c>
      <c r="E33" t="s">
        <v>2013</v>
      </c>
      <c r="F33" t="s">
        <v>251</v>
      </c>
      <c r="G33" t="s">
        <v>60</v>
      </c>
      <c r="H33" t="s">
        <v>2327</v>
      </c>
      <c r="I33" t="s">
        <v>122</v>
      </c>
      <c r="J33" t="s">
        <v>5</v>
      </c>
      <c r="K33" t="s">
        <v>6</v>
      </c>
      <c r="L33" t="s">
        <v>7</v>
      </c>
      <c r="M33">
        <v>41.642699999999998</v>
      </c>
      <c r="N33">
        <v>-80.427700000000002</v>
      </c>
      <c r="O33" s="317" t="s">
        <v>2036</v>
      </c>
      <c r="P33" t="s">
        <v>9</v>
      </c>
      <c r="Q33" s="455" t="s">
        <v>2329</v>
      </c>
      <c r="R33">
        <v>126</v>
      </c>
      <c r="S33" t="s">
        <v>11</v>
      </c>
      <c r="T33">
        <v>4</v>
      </c>
      <c r="U33" t="s">
        <v>124</v>
      </c>
      <c r="V33" t="s">
        <v>125</v>
      </c>
      <c r="W33" t="s">
        <v>14</v>
      </c>
      <c r="X33" t="s">
        <v>82</v>
      </c>
      <c r="Y33" t="s">
        <v>126</v>
      </c>
      <c r="Z33"/>
      <c r="AA33">
        <v>4</v>
      </c>
      <c r="AB33" t="s">
        <v>113</v>
      </c>
      <c r="AC33" t="s">
        <v>60</v>
      </c>
      <c r="AD33" t="s">
        <v>44</v>
      </c>
      <c r="AE33" t="s">
        <v>60</v>
      </c>
      <c r="AF33" t="s">
        <v>91</v>
      </c>
      <c r="AG33">
        <v>4</v>
      </c>
      <c r="AH33"/>
      <c r="AI33"/>
    </row>
    <row r="34" spans="1:35" s="48" customFormat="1">
      <c r="A34" s="2"/>
      <c r="B34" t="s">
        <v>120</v>
      </c>
      <c r="C34" t="s">
        <v>2022</v>
      </c>
      <c r="D34" t="s">
        <v>121</v>
      </c>
      <c r="E34" t="s">
        <v>2013</v>
      </c>
      <c r="F34" t="s">
        <v>251</v>
      </c>
      <c r="G34" t="s">
        <v>60</v>
      </c>
      <c r="H34" t="s">
        <v>2327</v>
      </c>
      <c r="I34" t="s">
        <v>122</v>
      </c>
      <c r="J34" t="s">
        <v>5</v>
      </c>
      <c r="K34" t="s">
        <v>6</v>
      </c>
      <c r="L34" t="s">
        <v>7</v>
      </c>
      <c r="M34">
        <v>41.642699999999998</v>
      </c>
      <c r="N34">
        <v>-80.427700000000002</v>
      </c>
      <c r="O34" s="317" t="s">
        <v>2036</v>
      </c>
      <c r="P34" t="s">
        <v>9</v>
      </c>
      <c r="Q34" s="455" t="s">
        <v>2330</v>
      </c>
      <c r="R34">
        <v>126</v>
      </c>
      <c r="S34" t="s">
        <v>11</v>
      </c>
      <c r="T34">
        <v>4</v>
      </c>
      <c r="U34" t="s">
        <v>124</v>
      </c>
      <c r="V34" t="s">
        <v>125</v>
      </c>
      <c r="W34" t="s">
        <v>14</v>
      </c>
      <c r="X34" t="s">
        <v>82</v>
      </c>
      <c r="Y34" t="s">
        <v>126</v>
      </c>
      <c r="Z34"/>
      <c r="AA34">
        <v>4</v>
      </c>
      <c r="AB34" t="s">
        <v>113</v>
      </c>
      <c r="AC34" t="s">
        <v>60</v>
      </c>
      <c r="AD34" t="s">
        <v>44</v>
      </c>
      <c r="AE34" t="s">
        <v>60</v>
      </c>
      <c r="AF34" t="s">
        <v>91</v>
      </c>
      <c r="AG34">
        <v>4</v>
      </c>
      <c r="AH34"/>
      <c r="AI34"/>
    </row>
    <row r="35" spans="1:35" s="48" customFormat="1">
      <c r="A35" s="2"/>
      <c r="B35" t="s">
        <v>120</v>
      </c>
      <c r="C35" t="s">
        <v>2023</v>
      </c>
      <c r="D35" t="s">
        <v>121</v>
      </c>
      <c r="E35" t="s">
        <v>2013</v>
      </c>
      <c r="F35" t="s">
        <v>251</v>
      </c>
      <c r="G35" t="s">
        <v>60</v>
      </c>
      <c r="H35" t="s">
        <v>2327</v>
      </c>
      <c r="I35" t="s">
        <v>122</v>
      </c>
      <c r="J35" t="s">
        <v>5</v>
      </c>
      <c r="K35" t="s">
        <v>6</v>
      </c>
      <c r="L35" t="s">
        <v>7</v>
      </c>
      <c r="M35">
        <v>41.642699999999998</v>
      </c>
      <c r="N35">
        <v>-80.427700000000002</v>
      </c>
      <c r="O35" s="317" t="s">
        <v>2036</v>
      </c>
      <c r="P35" t="s">
        <v>9</v>
      </c>
      <c r="Q35" s="455" t="s">
        <v>2016</v>
      </c>
      <c r="R35">
        <v>126</v>
      </c>
      <c r="S35" t="s">
        <v>11</v>
      </c>
      <c r="T35">
        <v>4</v>
      </c>
      <c r="U35" t="s">
        <v>124</v>
      </c>
      <c r="V35" t="s">
        <v>125</v>
      </c>
      <c r="W35" t="s">
        <v>14</v>
      </c>
      <c r="X35" t="s">
        <v>82</v>
      </c>
      <c r="Y35" t="s">
        <v>126</v>
      </c>
      <c r="Z35"/>
      <c r="AA35">
        <v>4</v>
      </c>
      <c r="AB35" t="s">
        <v>113</v>
      </c>
      <c r="AC35" t="s">
        <v>60</v>
      </c>
      <c r="AD35" t="s">
        <v>44</v>
      </c>
      <c r="AE35" t="s">
        <v>60</v>
      </c>
      <c r="AF35" t="s">
        <v>91</v>
      </c>
      <c r="AG35">
        <v>4</v>
      </c>
      <c r="AH35"/>
      <c r="AI35"/>
    </row>
    <row r="36" spans="1:35" s="48" customFormat="1">
      <c r="A36" s="2"/>
      <c r="B36" t="s">
        <v>120</v>
      </c>
      <c r="C36" t="s">
        <v>2024</v>
      </c>
      <c r="D36" t="s">
        <v>121</v>
      </c>
      <c r="E36" t="s">
        <v>2013</v>
      </c>
      <c r="F36" t="s">
        <v>251</v>
      </c>
      <c r="G36" t="s">
        <v>60</v>
      </c>
      <c r="H36" t="s">
        <v>2327</v>
      </c>
      <c r="I36" t="s">
        <v>122</v>
      </c>
      <c r="J36" t="s">
        <v>5</v>
      </c>
      <c r="K36" t="s">
        <v>6</v>
      </c>
      <c r="L36" t="s">
        <v>7</v>
      </c>
      <c r="M36">
        <v>41.642699999999998</v>
      </c>
      <c r="N36">
        <v>-80.427700000000002</v>
      </c>
      <c r="O36" s="317" t="s">
        <v>2036</v>
      </c>
      <c r="P36" t="s">
        <v>9</v>
      </c>
      <c r="Q36" s="455" t="s">
        <v>2018</v>
      </c>
      <c r="R36">
        <v>126</v>
      </c>
      <c r="S36" t="s">
        <v>11</v>
      </c>
      <c r="T36">
        <v>4</v>
      </c>
      <c r="U36" t="s">
        <v>124</v>
      </c>
      <c r="V36" t="s">
        <v>125</v>
      </c>
      <c r="W36" t="s">
        <v>14</v>
      </c>
      <c r="X36" t="s">
        <v>82</v>
      </c>
      <c r="Y36" t="s">
        <v>126</v>
      </c>
      <c r="Z36"/>
      <c r="AA36">
        <v>4</v>
      </c>
      <c r="AB36" t="s">
        <v>113</v>
      </c>
      <c r="AC36" t="s">
        <v>60</v>
      </c>
      <c r="AD36" t="s">
        <v>44</v>
      </c>
      <c r="AE36" t="s">
        <v>60</v>
      </c>
      <c r="AF36" t="s">
        <v>91</v>
      </c>
      <c r="AG36">
        <v>4</v>
      </c>
      <c r="AH36"/>
      <c r="AI36"/>
    </row>
    <row r="37" spans="1:35" s="48" customFormat="1">
      <c r="A37" s="2"/>
      <c r="B37" t="s">
        <v>120</v>
      </c>
      <c r="C37" t="s">
        <v>2025</v>
      </c>
      <c r="D37" t="s">
        <v>121</v>
      </c>
      <c r="E37" t="s">
        <v>2013</v>
      </c>
      <c r="F37" t="s">
        <v>251</v>
      </c>
      <c r="G37" t="s">
        <v>60</v>
      </c>
      <c r="H37" t="s">
        <v>2327</v>
      </c>
      <c r="I37" t="s">
        <v>122</v>
      </c>
      <c r="J37" t="s">
        <v>5</v>
      </c>
      <c r="K37" t="s">
        <v>6</v>
      </c>
      <c r="L37" t="s">
        <v>7</v>
      </c>
      <c r="M37">
        <v>41.642699999999998</v>
      </c>
      <c r="N37">
        <v>-80.427700000000002</v>
      </c>
      <c r="O37" s="317" t="s">
        <v>2036</v>
      </c>
      <c r="P37" t="s">
        <v>9</v>
      </c>
      <c r="Q37" s="455" t="s">
        <v>2020</v>
      </c>
      <c r="R37">
        <v>126</v>
      </c>
      <c r="S37" t="s">
        <v>11</v>
      </c>
      <c r="T37">
        <v>4</v>
      </c>
      <c r="U37" t="s">
        <v>124</v>
      </c>
      <c r="V37" t="s">
        <v>125</v>
      </c>
      <c r="W37" t="s">
        <v>14</v>
      </c>
      <c r="X37" t="s">
        <v>82</v>
      </c>
      <c r="Y37" t="s">
        <v>126</v>
      </c>
      <c r="Z37"/>
      <c r="AA37">
        <v>4</v>
      </c>
      <c r="AB37" t="s">
        <v>113</v>
      </c>
      <c r="AC37" t="s">
        <v>60</v>
      </c>
      <c r="AD37" t="s">
        <v>44</v>
      </c>
      <c r="AE37" t="s">
        <v>60</v>
      </c>
      <c r="AF37" t="s">
        <v>91</v>
      </c>
      <c r="AG37">
        <v>4</v>
      </c>
      <c r="AH37"/>
      <c r="AI37"/>
    </row>
    <row r="38" spans="1:35" s="46" customFormat="1">
      <c r="A38" s="19"/>
      <c r="B38" s="16" t="s">
        <v>120</v>
      </c>
      <c r="C38" s="16" t="s">
        <v>2026</v>
      </c>
      <c r="D38" s="16" t="s">
        <v>121</v>
      </c>
      <c r="E38" s="16" t="s">
        <v>2013</v>
      </c>
      <c r="F38" s="16" t="s">
        <v>251</v>
      </c>
      <c r="G38" s="16" t="s">
        <v>60</v>
      </c>
      <c r="H38" s="16" t="s">
        <v>2328</v>
      </c>
      <c r="I38" s="16" t="s">
        <v>122</v>
      </c>
      <c r="J38" s="16" t="s">
        <v>5</v>
      </c>
      <c r="K38" s="16" t="s">
        <v>6</v>
      </c>
      <c r="L38" s="16" t="s">
        <v>7</v>
      </c>
      <c r="M38" s="16">
        <v>41.642699999999998</v>
      </c>
      <c r="N38" s="16">
        <v>-80.427700000000002</v>
      </c>
      <c r="O38" s="386" t="s">
        <v>2035</v>
      </c>
      <c r="P38" s="16" t="s">
        <v>9</v>
      </c>
      <c r="Q38" s="455" t="s">
        <v>2329</v>
      </c>
      <c r="R38" s="16">
        <v>126</v>
      </c>
      <c r="S38" s="16" t="s">
        <v>11</v>
      </c>
      <c r="T38" s="16">
        <v>4</v>
      </c>
      <c r="U38" s="16" t="s">
        <v>124</v>
      </c>
      <c r="V38" s="16" t="s">
        <v>125</v>
      </c>
      <c r="W38" s="16" t="s">
        <v>14</v>
      </c>
      <c r="X38" s="16" t="s">
        <v>82</v>
      </c>
      <c r="Y38" s="16" t="s">
        <v>59</v>
      </c>
      <c r="Z38" s="16"/>
      <c r="AA38" s="16">
        <v>4</v>
      </c>
      <c r="AB38" s="16" t="s">
        <v>113</v>
      </c>
      <c r="AC38" s="16" t="s">
        <v>60</v>
      </c>
      <c r="AD38" s="16" t="s">
        <v>44</v>
      </c>
      <c r="AE38" s="16" t="s">
        <v>60</v>
      </c>
      <c r="AF38" s="16" t="s">
        <v>91</v>
      </c>
      <c r="AG38" s="16">
        <v>4</v>
      </c>
      <c r="AH38" s="16"/>
      <c r="AI38" s="16"/>
    </row>
    <row r="39" spans="1:35" s="48" customFormat="1">
      <c r="A39" s="2"/>
      <c r="B39" t="s">
        <v>120</v>
      </c>
      <c r="C39" t="s">
        <v>2027</v>
      </c>
      <c r="D39" t="s">
        <v>121</v>
      </c>
      <c r="E39" t="s">
        <v>2013</v>
      </c>
      <c r="F39" t="s">
        <v>251</v>
      </c>
      <c r="G39" t="s">
        <v>60</v>
      </c>
      <c r="H39" t="s">
        <v>2328</v>
      </c>
      <c r="I39" t="s">
        <v>122</v>
      </c>
      <c r="J39" t="s">
        <v>5</v>
      </c>
      <c r="K39" t="s">
        <v>6</v>
      </c>
      <c r="L39" t="s">
        <v>7</v>
      </c>
      <c r="M39">
        <v>41.642699999999998</v>
      </c>
      <c r="N39">
        <v>-80.427700000000002</v>
      </c>
      <c r="O39" s="317" t="s">
        <v>2035</v>
      </c>
      <c r="P39" t="s">
        <v>9</v>
      </c>
      <c r="Q39" s="455" t="s">
        <v>2330</v>
      </c>
      <c r="R39">
        <v>126</v>
      </c>
      <c r="S39" t="s">
        <v>11</v>
      </c>
      <c r="T39">
        <v>4</v>
      </c>
      <c r="U39" t="s">
        <v>124</v>
      </c>
      <c r="V39" t="s">
        <v>125</v>
      </c>
      <c r="W39" t="s">
        <v>14</v>
      </c>
      <c r="X39" t="s">
        <v>82</v>
      </c>
      <c r="Y39" t="s">
        <v>59</v>
      </c>
      <c r="Z39"/>
      <c r="AA39">
        <v>4</v>
      </c>
      <c r="AB39" t="s">
        <v>113</v>
      </c>
      <c r="AC39" t="s">
        <v>60</v>
      </c>
      <c r="AD39" t="s">
        <v>44</v>
      </c>
      <c r="AE39" t="s">
        <v>60</v>
      </c>
      <c r="AF39" t="s">
        <v>91</v>
      </c>
      <c r="AG39">
        <v>4</v>
      </c>
      <c r="AH39"/>
      <c r="AI39"/>
    </row>
    <row r="40" spans="1:35" s="48" customFormat="1">
      <c r="A40" s="2"/>
      <c r="B40" t="s">
        <v>120</v>
      </c>
      <c r="C40" t="s">
        <v>2028</v>
      </c>
      <c r="D40" t="s">
        <v>121</v>
      </c>
      <c r="E40" t="s">
        <v>2013</v>
      </c>
      <c r="F40" t="s">
        <v>251</v>
      </c>
      <c r="G40" t="s">
        <v>60</v>
      </c>
      <c r="H40" t="s">
        <v>2328</v>
      </c>
      <c r="I40" t="s">
        <v>122</v>
      </c>
      <c r="J40" t="s">
        <v>5</v>
      </c>
      <c r="K40" t="s">
        <v>6</v>
      </c>
      <c r="L40" t="s">
        <v>7</v>
      </c>
      <c r="M40">
        <v>41.642699999999998</v>
      </c>
      <c r="N40">
        <v>-80.427700000000002</v>
      </c>
      <c r="O40" s="317" t="s">
        <v>2035</v>
      </c>
      <c r="P40" t="s">
        <v>9</v>
      </c>
      <c r="Q40" s="455" t="s">
        <v>2016</v>
      </c>
      <c r="R40">
        <v>126</v>
      </c>
      <c r="S40" t="s">
        <v>11</v>
      </c>
      <c r="T40">
        <v>4</v>
      </c>
      <c r="U40" t="s">
        <v>124</v>
      </c>
      <c r="V40" t="s">
        <v>125</v>
      </c>
      <c r="W40" t="s">
        <v>14</v>
      </c>
      <c r="X40" t="s">
        <v>82</v>
      </c>
      <c r="Y40" t="s">
        <v>59</v>
      </c>
      <c r="Z40"/>
      <c r="AA40">
        <v>4</v>
      </c>
      <c r="AB40" t="s">
        <v>113</v>
      </c>
      <c r="AC40" t="s">
        <v>60</v>
      </c>
      <c r="AD40" t="s">
        <v>44</v>
      </c>
      <c r="AE40" t="s">
        <v>60</v>
      </c>
      <c r="AF40" t="s">
        <v>91</v>
      </c>
      <c r="AG40">
        <v>4</v>
      </c>
      <c r="AH40"/>
      <c r="AI40"/>
    </row>
    <row r="41" spans="1:35" s="94" customFormat="1">
      <c r="A41" s="2"/>
      <c r="B41" t="s">
        <v>120</v>
      </c>
      <c r="C41" t="s">
        <v>2029</v>
      </c>
      <c r="D41" t="s">
        <v>121</v>
      </c>
      <c r="E41" t="s">
        <v>2013</v>
      </c>
      <c r="F41" t="s">
        <v>251</v>
      </c>
      <c r="G41" t="s">
        <v>60</v>
      </c>
      <c r="H41" t="s">
        <v>2328</v>
      </c>
      <c r="I41" t="s">
        <v>122</v>
      </c>
      <c r="J41" t="s">
        <v>5</v>
      </c>
      <c r="K41" t="s">
        <v>6</v>
      </c>
      <c r="L41" t="s">
        <v>7</v>
      </c>
      <c r="M41">
        <v>41.642699999999998</v>
      </c>
      <c r="N41">
        <v>-80.427700000000002</v>
      </c>
      <c r="O41" s="317" t="s">
        <v>2035</v>
      </c>
      <c r="P41" t="s">
        <v>9</v>
      </c>
      <c r="Q41" s="455" t="s">
        <v>2018</v>
      </c>
      <c r="R41">
        <v>126</v>
      </c>
      <c r="S41" t="s">
        <v>11</v>
      </c>
      <c r="T41">
        <v>4</v>
      </c>
      <c r="U41" t="s">
        <v>124</v>
      </c>
      <c r="V41" t="s">
        <v>125</v>
      </c>
      <c r="W41" t="s">
        <v>14</v>
      </c>
      <c r="X41" t="s">
        <v>82</v>
      </c>
      <c r="Y41" t="s">
        <v>59</v>
      </c>
      <c r="Z41"/>
      <c r="AA41">
        <v>4</v>
      </c>
      <c r="AB41" t="s">
        <v>113</v>
      </c>
      <c r="AC41" t="s">
        <v>60</v>
      </c>
      <c r="AD41" t="s">
        <v>44</v>
      </c>
      <c r="AE41" t="s">
        <v>60</v>
      </c>
      <c r="AF41" t="s">
        <v>91</v>
      </c>
      <c r="AG41">
        <v>4</v>
      </c>
      <c r="AH41"/>
      <c r="AI41"/>
    </row>
    <row r="42" spans="1:35" s="94" customFormat="1">
      <c r="A42" s="2"/>
      <c r="B42" t="s">
        <v>120</v>
      </c>
      <c r="C42" t="s">
        <v>2030</v>
      </c>
      <c r="D42" t="s">
        <v>121</v>
      </c>
      <c r="E42" t="s">
        <v>2013</v>
      </c>
      <c r="F42" t="s">
        <v>251</v>
      </c>
      <c r="G42" t="s">
        <v>60</v>
      </c>
      <c r="H42" t="s">
        <v>2328</v>
      </c>
      <c r="I42" t="s">
        <v>122</v>
      </c>
      <c r="J42" t="s">
        <v>5</v>
      </c>
      <c r="K42" t="s">
        <v>6</v>
      </c>
      <c r="L42" t="s">
        <v>7</v>
      </c>
      <c r="M42">
        <v>41.642699999999998</v>
      </c>
      <c r="N42">
        <v>-80.427700000000002</v>
      </c>
      <c r="O42" s="317" t="s">
        <v>2036</v>
      </c>
      <c r="P42" t="s">
        <v>9</v>
      </c>
      <c r="Q42" s="455" t="s">
        <v>2329</v>
      </c>
      <c r="R42">
        <v>126</v>
      </c>
      <c r="S42" t="s">
        <v>11</v>
      </c>
      <c r="T42">
        <v>4</v>
      </c>
      <c r="U42" t="s">
        <v>124</v>
      </c>
      <c r="V42" t="s">
        <v>125</v>
      </c>
      <c r="W42" t="s">
        <v>14</v>
      </c>
      <c r="X42" t="s">
        <v>82</v>
      </c>
      <c r="Y42" t="s">
        <v>59</v>
      </c>
      <c r="Z42"/>
      <c r="AA42">
        <v>4</v>
      </c>
      <c r="AB42" t="s">
        <v>113</v>
      </c>
      <c r="AC42" t="s">
        <v>60</v>
      </c>
      <c r="AD42" t="s">
        <v>44</v>
      </c>
      <c r="AE42" t="s">
        <v>60</v>
      </c>
      <c r="AF42" t="s">
        <v>91</v>
      </c>
      <c r="AG42">
        <v>4</v>
      </c>
      <c r="AH42"/>
      <c r="AI42"/>
    </row>
    <row r="43" spans="1:35" s="94" customFormat="1">
      <c r="A43" s="2"/>
      <c r="B43" t="s">
        <v>120</v>
      </c>
      <c r="C43" t="s">
        <v>2031</v>
      </c>
      <c r="D43" t="s">
        <v>121</v>
      </c>
      <c r="E43" t="s">
        <v>2013</v>
      </c>
      <c r="F43" t="s">
        <v>251</v>
      </c>
      <c r="G43" t="s">
        <v>60</v>
      </c>
      <c r="H43" t="s">
        <v>2328</v>
      </c>
      <c r="I43" t="s">
        <v>122</v>
      </c>
      <c r="J43" t="s">
        <v>5</v>
      </c>
      <c r="K43" t="s">
        <v>6</v>
      </c>
      <c r="L43" t="s">
        <v>7</v>
      </c>
      <c r="M43">
        <v>41.642699999999998</v>
      </c>
      <c r="N43">
        <v>-80.427700000000002</v>
      </c>
      <c r="O43" s="317" t="s">
        <v>2036</v>
      </c>
      <c r="P43" t="s">
        <v>9</v>
      </c>
      <c r="Q43" s="455" t="s">
        <v>2330</v>
      </c>
      <c r="R43">
        <v>126</v>
      </c>
      <c r="S43" t="s">
        <v>11</v>
      </c>
      <c r="T43">
        <v>4</v>
      </c>
      <c r="U43" t="s">
        <v>124</v>
      </c>
      <c r="V43" t="s">
        <v>125</v>
      </c>
      <c r="W43" t="s">
        <v>14</v>
      </c>
      <c r="X43" t="s">
        <v>82</v>
      </c>
      <c r="Y43" t="s">
        <v>59</v>
      </c>
      <c r="Z43"/>
      <c r="AA43">
        <v>4</v>
      </c>
      <c r="AB43" t="s">
        <v>113</v>
      </c>
      <c r="AC43" t="s">
        <v>60</v>
      </c>
      <c r="AD43" t="s">
        <v>44</v>
      </c>
      <c r="AE43" t="s">
        <v>60</v>
      </c>
      <c r="AF43" t="s">
        <v>91</v>
      </c>
      <c r="AG43">
        <v>4</v>
      </c>
      <c r="AH43"/>
      <c r="AI43"/>
    </row>
    <row r="44" spans="1:35" s="94" customFormat="1" ht="18" customHeight="1">
      <c r="A44" s="2"/>
      <c r="B44" t="s">
        <v>120</v>
      </c>
      <c r="C44" t="s">
        <v>2032</v>
      </c>
      <c r="D44" t="s">
        <v>121</v>
      </c>
      <c r="E44" t="s">
        <v>2013</v>
      </c>
      <c r="F44" t="s">
        <v>251</v>
      </c>
      <c r="G44" t="s">
        <v>60</v>
      </c>
      <c r="H44" t="s">
        <v>2328</v>
      </c>
      <c r="I44" t="s">
        <v>122</v>
      </c>
      <c r="J44" t="s">
        <v>5</v>
      </c>
      <c r="K44" t="s">
        <v>6</v>
      </c>
      <c r="L44" t="s">
        <v>7</v>
      </c>
      <c r="M44">
        <v>41.642699999999998</v>
      </c>
      <c r="N44">
        <v>-80.427700000000002</v>
      </c>
      <c r="O44" s="317" t="s">
        <v>2036</v>
      </c>
      <c r="P44" t="s">
        <v>9</v>
      </c>
      <c r="Q44" s="455" t="s">
        <v>2016</v>
      </c>
      <c r="R44">
        <v>126</v>
      </c>
      <c r="S44" t="s">
        <v>11</v>
      </c>
      <c r="T44">
        <v>4</v>
      </c>
      <c r="U44" t="s">
        <v>124</v>
      </c>
      <c r="V44" t="s">
        <v>125</v>
      </c>
      <c r="W44" t="s">
        <v>14</v>
      </c>
      <c r="X44" t="s">
        <v>82</v>
      </c>
      <c r="Y44" t="s">
        <v>59</v>
      </c>
      <c r="Z44"/>
      <c r="AA44">
        <v>4</v>
      </c>
      <c r="AB44" t="s">
        <v>113</v>
      </c>
      <c r="AC44" t="s">
        <v>60</v>
      </c>
      <c r="AD44" t="s">
        <v>44</v>
      </c>
      <c r="AE44" t="s">
        <v>60</v>
      </c>
      <c r="AF44" t="s">
        <v>91</v>
      </c>
      <c r="AG44">
        <v>4</v>
      </c>
      <c r="AH44"/>
      <c r="AI44"/>
    </row>
    <row r="45" spans="1:35" s="158" customFormat="1">
      <c r="A45" s="12"/>
      <c r="B45" s="11" t="s">
        <v>120</v>
      </c>
      <c r="C45" s="11" t="s">
        <v>2033</v>
      </c>
      <c r="D45" s="11" t="s">
        <v>121</v>
      </c>
      <c r="E45" s="11" t="s">
        <v>2013</v>
      </c>
      <c r="F45" s="11" t="s">
        <v>251</v>
      </c>
      <c r="G45" s="11" t="s">
        <v>60</v>
      </c>
      <c r="H45" s="11" t="s">
        <v>2328</v>
      </c>
      <c r="I45" s="11" t="s">
        <v>122</v>
      </c>
      <c r="J45" s="11" t="s">
        <v>5</v>
      </c>
      <c r="K45" s="11" t="s">
        <v>6</v>
      </c>
      <c r="L45" s="11" t="s">
        <v>7</v>
      </c>
      <c r="M45" s="11">
        <v>41.642699999999998</v>
      </c>
      <c r="N45" s="11">
        <v>-80.427700000000002</v>
      </c>
      <c r="O45" s="385" t="s">
        <v>2036</v>
      </c>
      <c r="P45" s="11" t="s">
        <v>9</v>
      </c>
      <c r="Q45" s="455" t="s">
        <v>2018</v>
      </c>
      <c r="R45" s="11">
        <v>126</v>
      </c>
      <c r="S45" s="11" t="s">
        <v>11</v>
      </c>
      <c r="T45" s="11">
        <v>4</v>
      </c>
      <c r="U45" s="11" t="s">
        <v>124</v>
      </c>
      <c r="V45" s="11" t="s">
        <v>125</v>
      </c>
      <c r="W45" s="11" t="s">
        <v>14</v>
      </c>
      <c r="X45" s="11" t="s">
        <v>82</v>
      </c>
      <c r="Y45" s="11" t="s">
        <v>59</v>
      </c>
      <c r="Z45" s="11"/>
      <c r="AA45" s="11">
        <v>4</v>
      </c>
      <c r="AB45" s="11" t="s">
        <v>113</v>
      </c>
      <c r="AC45" s="11" t="s">
        <v>60</v>
      </c>
      <c r="AD45" s="11" t="s">
        <v>44</v>
      </c>
      <c r="AE45" s="11" t="s">
        <v>60</v>
      </c>
      <c r="AF45" s="11" t="s">
        <v>91</v>
      </c>
      <c r="AG45" s="11">
        <v>4</v>
      </c>
      <c r="AH45" s="11"/>
      <c r="AI45" s="11"/>
    </row>
    <row r="46" spans="1:35" s="51" customFormat="1" ht="15" customHeight="1">
      <c r="A46" s="156" t="s">
        <v>100</v>
      </c>
      <c r="B46" s="158" t="s">
        <v>127</v>
      </c>
      <c r="C46" s="158"/>
      <c r="D46" s="158" t="s">
        <v>128</v>
      </c>
      <c r="E46" s="158" t="s">
        <v>129</v>
      </c>
      <c r="F46" s="247" t="s">
        <v>632</v>
      </c>
      <c r="G46" s="158"/>
      <c r="H46" s="247" t="s">
        <v>1413</v>
      </c>
      <c r="I46" s="158" t="s">
        <v>130</v>
      </c>
      <c r="J46" s="158" t="s">
        <v>53</v>
      </c>
      <c r="K46" s="158" t="s">
        <v>54</v>
      </c>
      <c r="L46" s="158" t="s">
        <v>26</v>
      </c>
      <c r="M46" s="158">
        <v>-36.412158182137802</v>
      </c>
      <c r="N46" s="158">
        <v>174.849817442236</v>
      </c>
      <c r="O46" s="158" t="s">
        <v>1604</v>
      </c>
      <c r="P46" s="158" t="s">
        <v>9</v>
      </c>
      <c r="Q46" s="158" t="s">
        <v>131</v>
      </c>
      <c r="R46" s="158">
        <v>152</v>
      </c>
      <c r="S46" s="158" t="s">
        <v>11</v>
      </c>
      <c r="T46" s="158">
        <v>1</v>
      </c>
      <c r="U46" s="158" t="s">
        <v>80</v>
      </c>
      <c r="V46" s="158" t="s">
        <v>81</v>
      </c>
      <c r="W46" s="158" t="s">
        <v>14</v>
      </c>
      <c r="X46" s="158" t="s">
        <v>15</v>
      </c>
      <c r="Y46" s="158" t="s">
        <v>16</v>
      </c>
      <c r="Z46" s="158"/>
      <c r="AA46" s="158">
        <v>3</v>
      </c>
      <c r="AB46" s="158" t="s">
        <v>3</v>
      </c>
      <c r="AC46" s="158" t="s">
        <v>60</v>
      </c>
      <c r="AD46" s="158" t="s">
        <v>44</v>
      </c>
      <c r="AE46" s="158" t="s">
        <v>60</v>
      </c>
      <c r="AF46" s="238" t="s">
        <v>107</v>
      </c>
      <c r="AG46" s="158">
        <v>0</v>
      </c>
      <c r="AH46" s="158"/>
      <c r="AI46" s="158"/>
    </row>
    <row r="47" spans="1:35" s="94" customFormat="1">
      <c r="A47" s="118" t="s">
        <v>100</v>
      </c>
      <c r="B47" s="60" t="s">
        <v>132</v>
      </c>
      <c r="C47" s="60"/>
      <c r="D47" s="60" t="s">
        <v>133</v>
      </c>
      <c r="E47" s="60" t="s">
        <v>134</v>
      </c>
      <c r="F47" s="41" t="s">
        <v>632</v>
      </c>
      <c r="G47" s="289"/>
      <c r="H47" s="41" t="s">
        <v>1084</v>
      </c>
      <c r="I47" s="60" t="s">
        <v>135</v>
      </c>
      <c r="J47" s="60" t="s">
        <v>53</v>
      </c>
      <c r="K47" s="60" t="s">
        <v>54</v>
      </c>
      <c r="L47" s="60" t="s">
        <v>136</v>
      </c>
      <c r="M47" s="60">
        <v>54.3376662331262</v>
      </c>
      <c r="N47" s="60">
        <v>10.162096899414101</v>
      </c>
      <c r="O47" s="60" t="s">
        <v>55</v>
      </c>
      <c r="P47" s="60" t="s">
        <v>558</v>
      </c>
      <c r="Q47" s="60" t="s">
        <v>560</v>
      </c>
      <c r="R47" s="60">
        <v>10</v>
      </c>
      <c r="S47" s="60" t="s">
        <v>11</v>
      </c>
      <c r="T47" s="60">
        <v>2</v>
      </c>
      <c r="U47" s="60" t="s">
        <v>80</v>
      </c>
      <c r="V47" s="60" t="s">
        <v>137</v>
      </c>
      <c r="W47" s="60" t="s">
        <v>14</v>
      </c>
      <c r="X47" s="60" t="s">
        <v>15</v>
      </c>
      <c r="Y47" s="60" t="s">
        <v>16</v>
      </c>
      <c r="Z47" s="60"/>
      <c r="AA47" s="60">
        <v>3</v>
      </c>
      <c r="AB47" s="60" t="s">
        <v>113</v>
      </c>
      <c r="AC47" s="60" t="s">
        <v>73</v>
      </c>
      <c r="AD47" s="60" t="s">
        <v>44</v>
      </c>
      <c r="AE47" s="60" t="s">
        <v>73</v>
      </c>
      <c r="AF47" s="77" t="s">
        <v>138</v>
      </c>
      <c r="AG47" s="60">
        <v>2</v>
      </c>
      <c r="AH47" s="60"/>
      <c r="AI47" s="60"/>
    </row>
    <row r="48" spans="1:35" s="157" customFormat="1">
      <c r="A48" s="196" t="s">
        <v>100</v>
      </c>
      <c r="B48" s="157" t="s">
        <v>139</v>
      </c>
      <c r="C48" s="256" t="s">
        <v>614</v>
      </c>
      <c r="D48" s="157" t="s">
        <v>140</v>
      </c>
      <c r="E48" s="157" t="s">
        <v>141</v>
      </c>
      <c r="F48" s="159" t="s">
        <v>251</v>
      </c>
      <c r="G48" s="157" t="s">
        <v>600</v>
      </c>
      <c r="H48" s="157" t="s">
        <v>623</v>
      </c>
      <c r="I48" s="157" t="s">
        <v>142</v>
      </c>
      <c r="J48" s="157" t="s">
        <v>53</v>
      </c>
      <c r="K48" s="157" t="s">
        <v>79</v>
      </c>
      <c r="L48" s="157" t="s">
        <v>26</v>
      </c>
      <c r="M48" s="157">
        <v>-30</v>
      </c>
      <c r="N48" s="157">
        <v>-52.1666666666666</v>
      </c>
      <c r="O48" s="157" t="s">
        <v>1604</v>
      </c>
      <c r="P48" s="157" t="s">
        <v>9</v>
      </c>
      <c r="Q48" s="157" t="s">
        <v>1414</v>
      </c>
      <c r="R48" s="157">
        <v>73</v>
      </c>
      <c r="S48" s="157" t="s">
        <v>11</v>
      </c>
      <c r="T48" s="157">
        <v>8</v>
      </c>
      <c r="U48" s="157" t="s">
        <v>124</v>
      </c>
      <c r="V48" s="157" t="s">
        <v>144</v>
      </c>
      <c r="W48" s="157" t="s">
        <v>14</v>
      </c>
      <c r="X48" s="157" t="s">
        <v>82</v>
      </c>
      <c r="Y48" s="157" t="s">
        <v>16</v>
      </c>
      <c r="AA48" s="157">
        <v>3</v>
      </c>
      <c r="AB48" s="157" t="s">
        <v>3</v>
      </c>
      <c r="AC48" s="157" t="s">
        <v>600</v>
      </c>
      <c r="AD48" s="157" t="s">
        <v>44</v>
      </c>
      <c r="AE48" s="157" t="s">
        <v>60</v>
      </c>
      <c r="AF48" s="157" t="s">
        <v>107</v>
      </c>
      <c r="AG48" s="157">
        <v>6</v>
      </c>
    </row>
    <row r="49" spans="1:35" s="158" customFormat="1">
      <c r="A49" s="156" t="s">
        <v>100</v>
      </c>
      <c r="B49" s="158" t="s">
        <v>139</v>
      </c>
      <c r="C49" s="230" t="s">
        <v>615</v>
      </c>
      <c r="D49" s="158" t="s">
        <v>140</v>
      </c>
      <c r="E49" s="158" t="s">
        <v>141</v>
      </c>
      <c r="F49" s="238" t="s">
        <v>251</v>
      </c>
      <c r="G49" s="158" t="s">
        <v>600</v>
      </c>
      <c r="H49" s="158" t="s">
        <v>623</v>
      </c>
      <c r="I49" s="158" t="s">
        <v>142</v>
      </c>
      <c r="J49" s="158" t="s">
        <v>53</v>
      </c>
      <c r="K49" s="158" t="s">
        <v>79</v>
      </c>
      <c r="L49" s="158" t="s">
        <v>26</v>
      </c>
      <c r="M49" s="158">
        <v>-30</v>
      </c>
      <c r="N49" s="158">
        <v>-52.1666666666666</v>
      </c>
      <c r="O49" s="158" t="s">
        <v>1604</v>
      </c>
      <c r="P49" s="158" t="s">
        <v>9</v>
      </c>
      <c r="Q49" s="158" t="s">
        <v>143</v>
      </c>
      <c r="R49" s="158">
        <v>73</v>
      </c>
      <c r="S49" s="158" t="s">
        <v>11</v>
      </c>
      <c r="T49" s="158">
        <v>8</v>
      </c>
      <c r="U49" s="158" t="s">
        <v>124</v>
      </c>
      <c r="V49" s="158" t="s">
        <v>144</v>
      </c>
      <c r="W49" s="158" t="s">
        <v>14</v>
      </c>
      <c r="X49" s="158" t="s">
        <v>82</v>
      </c>
      <c r="Y49" s="158" t="s">
        <v>16</v>
      </c>
      <c r="AA49" s="158">
        <v>3</v>
      </c>
      <c r="AB49" s="158" t="s">
        <v>3</v>
      </c>
      <c r="AC49" s="158" t="s">
        <v>600</v>
      </c>
      <c r="AD49" s="158" t="s">
        <v>44</v>
      </c>
      <c r="AE49" s="158" t="s">
        <v>60</v>
      </c>
      <c r="AF49" s="158" t="s">
        <v>107</v>
      </c>
      <c r="AG49" s="158">
        <v>6</v>
      </c>
    </row>
    <row r="50" spans="1:35" s="287" customFormat="1">
      <c r="A50" s="156" t="s">
        <v>100</v>
      </c>
      <c r="B50" s="158" t="s">
        <v>139</v>
      </c>
      <c r="C50" s="230" t="s">
        <v>616</v>
      </c>
      <c r="D50" s="158" t="s">
        <v>140</v>
      </c>
      <c r="E50" s="158" t="s">
        <v>141</v>
      </c>
      <c r="F50" s="238" t="s">
        <v>251</v>
      </c>
      <c r="G50" s="158" t="s">
        <v>600</v>
      </c>
      <c r="H50" s="238" t="s">
        <v>623</v>
      </c>
      <c r="I50" s="158" t="s">
        <v>142</v>
      </c>
      <c r="J50" s="158" t="s">
        <v>53</v>
      </c>
      <c r="K50" s="158" t="s">
        <v>79</v>
      </c>
      <c r="L50" s="158" t="s">
        <v>26</v>
      </c>
      <c r="M50" s="158">
        <v>-30</v>
      </c>
      <c r="N50" s="158">
        <v>-52.1666666666666</v>
      </c>
      <c r="O50" s="158" t="s">
        <v>1604</v>
      </c>
      <c r="P50" s="158" t="s">
        <v>9</v>
      </c>
      <c r="Q50" s="158" t="s">
        <v>1415</v>
      </c>
      <c r="R50" s="158">
        <v>73</v>
      </c>
      <c r="S50" s="158" t="s">
        <v>11</v>
      </c>
      <c r="T50" s="158">
        <v>8</v>
      </c>
      <c r="U50" s="158" t="s">
        <v>124</v>
      </c>
      <c r="V50" s="158" t="s">
        <v>144</v>
      </c>
      <c r="W50" s="158" t="s">
        <v>14</v>
      </c>
      <c r="X50" s="158" t="s">
        <v>82</v>
      </c>
      <c r="Y50" s="158" t="s">
        <v>16</v>
      </c>
      <c r="Z50" s="158"/>
      <c r="AA50" s="158">
        <v>3</v>
      </c>
      <c r="AB50" s="158" t="s">
        <v>3</v>
      </c>
      <c r="AC50" s="158" t="s">
        <v>600</v>
      </c>
      <c r="AD50" s="158" t="s">
        <v>44</v>
      </c>
      <c r="AE50" s="158" t="s">
        <v>60</v>
      </c>
      <c r="AF50" s="238" t="s">
        <v>107</v>
      </c>
      <c r="AG50" s="158">
        <v>6</v>
      </c>
      <c r="AH50" s="158"/>
      <c r="AI50" s="158"/>
    </row>
    <row r="51" spans="1:35" s="157" customFormat="1">
      <c r="A51" s="196" t="s">
        <v>100</v>
      </c>
      <c r="B51" s="157" t="s">
        <v>147</v>
      </c>
      <c r="D51" s="157" t="s">
        <v>148</v>
      </c>
      <c r="E51" s="157" t="s">
        <v>149</v>
      </c>
      <c r="F51" s="250" t="s">
        <v>632</v>
      </c>
      <c r="H51" s="250" t="s">
        <v>631</v>
      </c>
      <c r="I51" s="157" t="s">
        <v>150</v>
      </c>
      <c r="J51" s="157" t="s">
        <v>53</v>
      </c>
      <c r="K51" s="157" t="s">
        <v>54</v>
      </c>
      <c r="L51" s="157" t="s">
        <v>26</v>
      </c>
      <c r="M51" s="157">
        <v>-45.35</v>
      </c>
      <c r="N51" s="157">
        <v>170.85</v>
      </c>
      <c r="O51" s="157" t="s">
        <v>105</v>
      </c>
      <c r="P51" s="157" t="s">
        <v>9</v>
      </c>
      <c r="Q51" s="157" t="s">
        <v>151</v>
      </c>
      <c r="R51" s="157">
        <f>8*365</f>
        <v>2920</v>
      </c>
      <c r="S51" s="157" t="s">
        <v>11</v>
      </c>
      <c r="T51" s="157">
        <v>1</v>
      </c>
      <c r="U51" s="157" t="s">
        <v>98</v>
      </c>
      <c r="V51" s="157" t="s">
        <v>99</v>
      </c>
      <c r="W51" s="157" t="s">
        <v>14</v>
      </c>
      <c r="X51" s="157" t="s">
        <v>15</v>
      </c>
      <c r="Y51" s="157" t="s">
        <v>16</v>
      </c>
      <c r="AA51" s="157">
        <v>3</v>
      </c>
      <c r="AB51" s="157" t="s">
        <v>3</v>
      </c>
      <c r="AC51" s="157" t="s">
        <v>72</v>
      </c>
      <c r="AD51" s="157" t="s">
        <v>44</v>
      </c>
      <c r="AE51" s="157" t="s">
        <v>73</v>
      </c>
      <c r="AF51" s="159" t="s">
        <v>152</v>
      </c>
      <c r="AG51" s="157">
        <v>0</v>
      </c>
    </row>
    <row r="52" spans="1:35" s="157" customFormat="1">
      <c r="A52" s="196" t="s">
        <v>100</v>
      </c>
      <c r="B52" s="157" t="s">
        <v>153</v>
      </c>
      <c r="C52" s="249" t="s">
        <v>624</v>
      </c>
      <c r="D52" s="157" t="s">
        <v>154</v>
      </c>
      <c r="E52" s="157" t="s">
        <v>155</v>
      </c>
      <c r="F52" s="250" t="s">
        <v>251</v>
      </c>
      <c r="G52" s="157" t="s">
        <v>60</v>
      </c>
      <c r="H52" s="235" t="s">
        <v>1416</v>
      </c>
      <c r="I52" s="157" t="s">
        <v>156</v>
      </c>
      <c r="J52" s="157" t="s">
        <v>53</v>
      </c>
      <c r="K52" s="157" t="s">
        <v>79</v>
      </c>
      <c r="L52" s="157" t="s">
        <v>26</v>
      </c>
      <c r="M52" s="157">
        <v>-7.8177778</v>
      </c>
      <c r="N52" s="157">
        <v>-35.1238888888888</v>
      </c>
      <c r="O52" s="157" t="s">
        <v>1604</v>
      </c>
      <c r="P52" s="157" t="s">
        <v>9</v>
      </c>
      <c r="R52" s="157">
        <v>153</v>
      </c>
      <c r="S52" s="157" t="s">
        <v>11</v>
      </c>
      <c r="T52" s="157">
        <v>8</v>
      </c>
      <c r="U52" s="157" t="s">
        <v>80</v>
      </c>
      <c r="V52" s="157" t="s">
        <v>81</v>
      </c>
      <c r="W52" s="157" t="s">
        <v>14</v>
      </c>
      <c r="X52" s="157" t="s">
        <v>15</v>
      </c>
      <c r="Y52" s="157" t="s">
        <v>16</v>
      </c>
      <c r="AA52" s="157">
        <v>4</v>
      </c>
      <c r="AB52" s="157" t="s">
        <v>3</v>
      </c>
      <c r="AC52" s="157" t="s">
        <v>60</v>
      </c>
      <c r="AD52" s="157" t="s">
        <v>44</v>
      </c>
      <c r="AE52" s="157" t="s">
        <v>60</v>
      </c>
      <c r="AF52" s="157" t="s">
        <v>107</v>
      </c>
      <c r="AG52" s="157">
        <v>6</v>
      </c>
    </row>
    <row r="53" spans="1:35" s="60" customFormat="1">
      <c r="A53" s="118" t="s">
        <v>100</v>
      </c>
      <c r="B53" s="60" t="s">
        <v>158</v>
      </c>
      <c r="D53" s="60" t="s">
        <v>159</v>
      </c>
      <c r="E53" s="60" t="s">
        <v>160</v>
      </c>
      <c r="F53" s="41" t="s">
        <v>632</v>
      </c>
      <c r="G53" s="95"/>
      <c r="H53" s="95" t="s">
        <v>1417</v>
      </c>
      <c r="I53" s="60" t="s">
        <v>161</v>
      </c>
      <c r="J53" s="60" t="s">
        <v>53</v>
      </c>
      <c r="K53" s="60" t="s">
        <v>79</v>
      </c>
      <c r="L53" s="60" t="s">
        <v>26</v>
      </c>
      <c r="M53" s="60">
        <v>38.321890000000003</v>
      </c>
      <c r="N53" s="60">
        <v>-123.0493553</v>
      </c>
      <c r="O53" s="60" t="s">
        <v>105</v>
      </c>
      <c r="P53" s="60" t="s">
        <v>9</v>
      </c>
      <c r="R53" s="60">
        <v>42</v>
      </c>
      <c r="S53" s="60" t="s">
        <v>11</v>
      </c>
      <c r="T53" s="60">
        <v>2</v>
      </c>
      <c r="U53" s="60" t="s">
        <v>57</v>
      </c>
      <c r="V53" s="60" t="s">
        <v>90</v>
      </c>
      <c r="W53" s="60" t="s">
        <v>14</v>
      </c>
      <c r="X53" s="60" t="s">
        <v>15</v>
      </c>
      <c r="AA53" s="60">
        <v>3</v>
      </c>
      <c r="AB53" s="60" t="s">
        <v>3</v>
      </c>
      <c r="AC53" s="60" t="s">
        <v>60</v>
      </c>
      <c r="AD53" s="60" t="s">
        <v>44</v>
      </c>
      <c r="AE53" s="60" t="s">
        <v>60</v>
      </c>
      <c r="AG53" s="60">
        <v>2</v>
      </c>
    </row>
    <row r="54" spans="1:35" s="60" customFormat="1">
      <c r="A54" s="118" t="s">
        <v>100</v>
      </c>
      <c r="B54" s="60" t="s">
        <v>162</v>
      </c>
      <c r="C54" s="229" t="s">
        <v>640</v>
      </c>
      <c r="D54" s="60" t="s">
        <v>163</v>
      </c>
      <c r="E54" s="60" t="s">
        <v>164</v>
      </c>
      <c r="F54" s="77" t="s">
        <v>251</v>
      </c>
      <c r="G54" s="60" t="s">
        <v>60</v>
      </c>
      <c r="H54" s="60" t="s">
        <v>712</v>
      </c>
      <c r="I54" s="60" t="s">
        <v>165</v>
      </c>
      <c r="J54" s="60" t="s">
        <v>66</v>
      </c>
      <c r="K54" s="60" t="s">
        <v>88</v>
      </c>
      <c r="L54" s="60" t="s">
        <v>26</v>
      </c>
      <c r="M54" s="60">
        <v>78.166666699999993</v>
      </c>
      <c r="N54" s="60">
        <v>16.0833333333333</v>
      </c>
      <c r="O54" s="60" t="s">
        <v>1491</v>
      </c>
      <c r="P54" s="60" t="s">
        <v>9</v>
      </c>
      <c r="Q54" s="60" t="s">
        <v>641</v>
      </c>
      <c r="R54" s="60">
        <v>730</v>
      </c>
      <c r="S54" s="60" t="s">
        <v>11</v>
      </c>
      <c r="T54" s="60">
        <v>1</v>
      </c>
      <c r="U54" s="60" t="s">
        <v>167</v>
      </c>
      <c r="V54" s="60" t="s">
        <v>168</v>
      </c>
      <c r="W54" s="60" t="s">
        <v>14</v>
      </c>
      <c r="X54" s="60" t="s">
        <v>15</v>
      </c>
      <c r="Y54" s="60" t="s">
        <v>59</v>
      </c>
      <c r="AA54" s="60">
        <v>4</v>
      </c>
      <c r="AB54" s="60" t="s">
        <v>3</v>
      </c>
      <c r="AC54" s="60" t="s">
        <v>60</v>
      </c>
      <c r="AD54" s="60" t="s">
        <v>44</v>
      </c>
      <c r="AE54" s="60" t="s">
        <v>60</v>
      </c>
      <c r="AF54" s="60" t="s">
        <v>713</v>
      </c>
      <c r="AG54" s="60">
        <v>0</v>
      </c>
    </row>
    <row r="55" spans="1:35" s="158" customFormat="1">
      <c r="A55" s="156" t="s">
        <v>100</v>
      </c>
      <c r="B55" s="158" t="s">
        <v>162</v>
      </c>
      <c r="C55" s="230" t="s">
        <v>642</v>
      </c>
      <c r="D55" s="158" t="s">
        <v>163</v>
      </c>
      <c r="E55" s="158" t="s">
        <v>164</v>
      </c>
      <c r="F55" s="238" t="s">
        <v>251</v>
      </c>
      <c r="G55" s="158" t="s">
        <v>60</v>
      </c>
      <c r="H55" s="158" t="s">
        <v>712</v>
      </c>
      <c r="I55" s="158" t="s">
        <v>165</v>
      </c>
      <c r="J55" s="158" t="s">
        <v>66</v>
      </c>
      <c r="K55" s="158" t="s">
        <v>88</v>
      </c>
      <c r="L55" s="158" t="s">
        <v>26</v>
      </c>
      <c r="M55" s="158">
        <v>78.166666699999993</v>
      </c>
      <c r="N55" s="158">
        <v>16.0833333333333</v>
      </c>
      <c r="O55" s="158" t="s">
        <v>1491</v>
      </c>
      <c r="P55" s="158" t="s">
        <v>9</v>
      </c>
      <c r="Q55" s="158" t="s">
        <v>643</v>
      </c>
      <c r="R55" s="158">
        <v>730</v>
      </c>
      <c r="S55" s="158" t="s">
        <v>11</v>
      </c>
      <c r="T55" s="158">
        <v>1</v>
      </c>
      <c r="U55" s="158" t="s">
        <v>167</v>
      </c>
      <c r="V55" s="158" t="s">
        <v>168</v>
      </c>
      <c r="W55" s="158" t="s">
        <v>14</v>
      </c>
      <c r="X55" s="158" t="s">
        <v>15</v>
      </c>
      <c r="Y55" s="158" t="s">
        <v>59</v>
      </c>
      <c r="AA55" s="158">
        <v>5</v>
      </c>
      <c r="AB55" s="158" t="s">
        <v>3</v>
      </c>
      <c r="AC55" s="158" t="s">
        <v>60</v>
      </c>
      <c r="AD55" s="158" t="s">
        <v>44</v>
      </c>
      <c r="AE55" s="158" t="s">
        <v>60</v>
      </c>
      <c r="AF55" s="158" t="s">
        <v>713</v>
      </c>
      <c r="AG55" s="158">
        <v>0</v>
      </c>
    </row>
    <row r="56" spans="1:35" s="40" customFormat="1">
      <c r="A56" s="60" t="s">
        <v>100</v>
      </c>
      <c r="B56" s="60" t="s">
        <v>162</v>
      </c>
      <c r="C56" s="229" t="s">
        <v>644</v>
      </c>
      <c r="D56" s="60" t="s">
        <v>163</v>
      </c>
      <c r="E56" s="60" t="s">
        <v>164</v>
      </c>
      <c r="F56" s="77" t="s">
        <v>251</v>
      </c>
      <c r="G56" s="289" t="s">
        <v>60</v>
      </c>
      <c r="H56" s="77" t="s">
        <v>712</v>
      </c>
      <c r="I56" s="60" t="s">
        <v>165</v>
      </c>
      <c r="J56" s="60" t="s">
        <v>66</v>
      </c>
      <c r="K56" s="60" t="s">
        <v>88</v>
      </c>
      <c r="L56" s="60" t="s">
        <v>26</v>
      </c>
      <c r="M56" s="60">
        <v>78.166666699999993</v>
      </c>
      <c r="N56" s="60">
        <v>16.0833333333333</v>
      </c>
      <c r="O56" s="60" t="s">
        <v>1491</v>
      </c>
      <c r="P56" s="60" t="s">
        <v>9</v>
      </c>
      <c r="Q56" s="60" t="s">
        <v>166</v>
      </c>
      <c r="R56" s="60">
        <v>730</v>
      </c>
      <c r="S56" s="60" t="s">
        <v>11</v>
      </c>
      <c r="T56" s="60">
        <v>1</v>
      </c>
      <c r="U56" s="60" t="s">
        <v>167</v>
      </c>
      <c r="V56" s="60" t="s">
        <v>168</v>
      </c>
      <c r="W56" s="60" t="s">
        <v>14</v>
      </c>
      <c r="X56" s="60" t="s">
        <v>15</v>
      </c>
      <c r="Y56" s="60" t="s">
        <v>59</v>
      </c>
      <c r="Z56" s="60"/>
      <c r="AA56" s="60">
        <v>5</v>
      </c>
      <c r="AB56" s="60" t="s">
        <v>3</v>
      </c>
      <c r="AC56" s="77" t="s">
        <v>60</v>
      </c>
      <c r="AD56" s="60" t="s">
        <v>44</v>
      </c>
      <c r="AE56" s="60" t="s">
        <v>60</v>
      </c>
      <c r="AF56" s="77" t="s">
        <v>713</v>
      </c>
      <c r="AG56" s="60">
        <v>0</v>
      </c>
      <c r="AH56" s="60"/>
      <c r="AI56" s="60"/>
    </row>
    <row r="57" spans="1:35" s="186" customFormat="1">
      <c r="A57" s="185" t="s">
        <v>100</v>
      </c>
      <c r="B57" s="186" t="s">
        <v>162</v>
      </c>
      <c r="C57" s="258" t="s">
        <v>645</v>
      </c>
      <c r="D57" s="186" t="s">
        <v>163</v>
      </c>
      <c r="E57" s="186" t="s">
        <v>164</v>
      </c>
      <c r="F57" s="236" t="s">
        <v>251</v>
      </c>
      <c r="G57" s="186" t="s">
        <v>60</v>
      </c>
      <c r="H57" s="236" t="s">
        <v>712</v>
      </c>
      <c r="I57" s="186" t="s">
        <v>165</v>
      </c>
      <c r="J57" s="186" t="s">
        <v>66</v>
      </c>
      <c r="K57" s="186" t="s">
        <v>88</v>
      </c>
      <c r="L57" s="186" t="s">
        <v>26</v>
      </c>
      <c r="M57" s="186">
        <v>78.166666699999993</v>
      </c>
      <c r="N57" s="186">
        <v>16.0833333333333</v>
      </c>
      <c r="O57" s="186" t="s">
        <v>1491</v>
      </c>
      <c r="P57" s="186" t="s">
        <v>9</v>
      </c>
      <c r="Q57" s="186" t="s">
        <v>646</v>
      </c>
      <c r="R57" s="186">
        <v>730</v>
      </c>
      <c r="S57" s="186" t="s">
        <v>11</v>
      </c>
      <c r="T57" s="186">
        <v>1</v>
      </c>
      <c r="U57" s="186" t="s">
        <v>167</v>
      </c>
      <c r="V57" s="186" t="s">
        <v>168</v>
      </c>
      <c r="W57" s="186" t="s">
        <v>14</v>
      </c>
      <c r="X57" s="186" t="s">
        <v>15</v>
      </c>
      <c r="Y57" s="186" t="s">
        <v>59</v>
      </c>
      <c r="AA57" s="186">
        <v>5</v>
      </c>
      <c r="AB57" s="186" t="s">
        <v>3</v>
      </c>
      <c r="AC57" s="236" t="s">
        <v>60</v>
      </c>
      <c r="AD57" s="186" t="s">
        <v>44</v>
      </c>
      <c r="AE57" s="186" t="s">
        <v>60</v>
      </c>
      <c r="AF57" s="236" t="s">
        <v>713</v>
      </c>
      <c r="AG57" s="186">
        <v>0</v>
      </c>
    </row>
    <row r="58" spans="1:35" s="40" customFormat="1">
      <c r="A58" s="60" t="s">
        <v>100</v>
      </c>
      <c r="B58" s="60" t="s">
        <v>162</v>
      </c>
      <c r="C58" s="229" t="s">
        <v>647</v>
      </c>
      <c r="D58" s="60" t="s">
        <v>163</v>
      </c>
      <c r="E58" s="60" t="s">
        <v>164</v>
      </c>
      <c r="F58" s="238" t="s">
        <v>251</v>
      </c>
      <c r="G58" s="60" t="s">
        <v>60</v>
      </c>
      <c r="H58" s="77" t="s">
        <v>712</v>
      </c>
      <c r="I58" s="60" t="s">
        <v>165</v>
      </c>
      <c r="J58" s="60" t="s">
        <v>66</v>
      </c>
      <c r="K58" s="60" t="s">
        <v>88</v>
      </c>
      <c r="L58" s="60" t="s">
        <v>26</v>
      </c>
      <c r="M58" s="60">
        <v>78.166666699999993</v>
      </c>
      <c r="N58" s="60">
        <v>16.0833333333333</v>
      </c>
      <c r="O58" s="60" t="s">
        <v>1491</v>
      </c>
      <c r="P58" s="60" t="s">
        <v>9</v>
      </c>
      <c r="Q58" s="60" t="s">
        <v>648</v>
      </c>
      <c r="R58" s="60">
        <v>730</v>
      </c>
      <c r="S58" s="60" t="s">
        <v>11</v>
      </c>
      <c r="T58" s="60">
        <v>1</v>
      </c>
      <c r="U58" s="60" t="s">
        <v>167</v>
      </c>
      <c r="V58" s="60" t="s">
        <v>168</v>
      </c>
      <c r="W58" s="60" t="s">
        <v>14</v>
      </c>
      <c r="X58" s="60" t="s">
        <v>15</v>
      </c>
      <c r="Y58" s="60" t="s">
        <v>59</v>
      </c>
      <c r="Z58" s="60"/>
      <c r="AA58" s="60">
        <v>5</v>
      </c>
      <c r="AB58" s="60" t="s">
        <v>3</v>
      </c>
      <c r="AC58" s="77" t="s">
        <v>60</v>
      </c>
      <c r="AD58" s="60" t="s">
        <v>44</v>
      </c>
      <c r="AE58" s="60" t="s">
        <v>60</v>
      </c>
      <c r="AF58" s="77" t="s">
        <v>713</v>
      </c>
      <c r="AG58" s="60">
        <v>0</v>
      </c>
      <c r="AH58" s="60"/>
      <c r="AI58" s="60"/>
    </row>
    <row r="59" spans="1:35" s="157" customFormat="1">
      <c r="A59" s="157" t="s">
        <v>100</v>
      </c>
      <c r="B59" s="157" t="s">
        <v>162</v>
      </c>
      <c r="C59" s="256" t="s">
        <v>649</v>
      </c>
      <c r="D59" s="157" t="s">
        <v>163</v>
      </c>
      <c r="E59" s="157" t="s">
        <v>164</v>
      </c>
      <c r="F59" s="159" t="s">
        <v>251</v>
      </c>
      <c r="G59" s="157" t="s">
        <v>60</v>
      </c>
      <c r="H59" s="159" t="s">
        <v>712</v>
      </c>
      <c r="I59" s="157" t="s">
        <v>165</v>
      </c>
      <c r="J59" s="157" t="s">
        <v>66</v>
      </c>
      <c r="K59" s="157" t="s">
        <v>88</v>
      </c>
      <c r="L59" s="157" t="s">
        <v>26</v>
      </c>
      <c r="M59" s="157">
        <v>78.166666699999993</v>
      </c>
      <c r="N59" s="157">
        <v>16.0833333333333</v>
      </c>
      <c r="O59" s="157" t="s">
        <v>1491</v>
      </c>
      <c r="P59" s="157" t="s">
        <v>9</v>
      </c>
      <c r="Q59" s="60" t="s">
        <v>650</v>
      </c>
      <c r="R59" s="157">
        <v>730</v>
      </c>
      <c r="S59" s="157" t="s">
        <v>11</v>
      </c>
      <c r="T59" s="157">
        <v>1</v>
      </c>
      <c r="U59" s="157" t="s">
        <v>167</v>
      </c>
      <c r="V59" s="157" t="s">
        <v>168</v>
      </c>
      <c r="W59" s="157" t="s">
        <v>14</v>
      </c>
      <c r="X59" s="157" t="s">
        <v>15</v>
      </c>
      <c r="Y59" s="157" t="s">
        <v>59</v>
      </c>
      <c r="AA59" s="157">
        <v>5</v>
      </c>
      <c r="AB59" s="157" t="s">
        <v>3</v>
      </c>
      <c r="AC59" s="157" t="s">
        <v>60</v>
      </c>
      <c r="AD59" s="157" t="s">
        <v>44</v>
      </c>
      <c r="AE59" s="157" t="s">
        <v>60</v>
      </c>
      <c r="AF59" s="159" t="s">
        <v>713</v>
      </c>
      <c r="AG59" s="157">
        <v>0</v>
      </c>
    </row>
    <row r="60" spans="1:35" s="157" customFormat="1">
      <c r="A60" s="196" t="s">
        <v>100</v>
      </c>
      <c r="B60" s="157" t="s">
        <v>162</v>
      </c>
      <c r="C60" s="256" t="s">
        <v>651</v>
      </c>
      <c r="D60" s="157" t="s">
        <v>163</v>
      </c>
      <c r="E60" s="157" t="s">
        <v>164</v>
      </c>
      <c r="F60" s="159" t="s">
        <v>251</v>
      </c>
      <c r="G60" s="157" t="s">
        <v>60</v>
      </c>
      <c r="H60" s="157" t="s">
        <v>712</v>
      </c>
      <c r="I60" s="157" t="s">
        <v>165</v>
      </c>
      <c r="J60" s="157" t="s">
        <v>66</v>
      </c>
      <c r="K60" s="157" t="s">
        <v>88</v>
      </c>
      <c r="L60" s="157" t="s">
        <v>26</v>
      </c>
      <c r="M60" s="157">
        <v>78.166666699999993</v>
      </c>
      <c r="N60" s="157">
        <v>16.0833333333333</v>
      </c>
      <c r="O60" s="157" t="s">
        <v>1491</v>
      </c>
      <c r="P60" s="157" t="s">
        <v>9</v>
      </c>
      <c r="Q60" s="157" t="s">
        <v>652</v>
      </c>
      <c r="R60" s="157">
        <v>730</v>
      </c>
      <c r="S60" s="157" t="s">
        <v>11</v>
      </c>
      <c r="T60" s="157">
        <v>1</v>
      </c>
      <c r="U60" s="157" t="s">
        <v>167</v>
      </c>
      <c r="V60" s="157" t="s">
        <v>168</v>
      </c>
      <c r="W60" s="157" t="s">
        <v>14</v>
      </c>
      <c r="X60" s="157" t="s">
        <v>15</v>
      </c>
      <c r="Y60" s="157" t="s">
        <v>59</v>
      </c>
      <c r="AA60" s="157">
        <v>5</v>
      </c>
      <c r="AB60" s="157" t="s">
        <v>3</v>
      </c>
      <c r="AC60" s="157" t="s">
        <v>60</v>
      </c>
      <c r="AD60" s="157" t="s">
        <v>44</v>
      </c>
      <c r="AE60" s="157" t="s">
        <v>60</v>
      </c>
      <c r="AF60" s="157" t="s">
        <v>713</v>
      </c>
      <c r="AG60" s="157">
        <v>0</v>
      </c>
    </row>
    <row r="61" spans="1:35" s="60" customFormat="1">
      <c r="A61" s="118" t="s">
        <v>100</v>
      </c>
      <c r="B61" s="60" t="s">
        <v>162</v>
      </c>
      <c r="C61" s="229" t="s">
        <v>653</v>
      </c>
      <c r="D61" s="60" t="s">
        <v>163</v>
      </c>
      <c r="E61" s="60" t="s">
        <v>164</v>
      </c>
      <c r="F61" s="77" t="s">
        <v>251</v>
      </c>
      <c r="G61" s="60" t="s">
        <v>60</v>
      </c>
      <c r="H61" s="60" t="s">
        <v>712</v>
      </c>
      <c r="I61" s="60" t="s">
        <v>165</v>
      </c>
      <c r="J61" s="60" t="s">
        <v>66</v>
      </c>
      <c r="K61" s="60" t="s">
        <v>88</v>
      </c>
      <c r="L61" s="60" t="s">
        <v>26</v>
      </c>
      <c r="M61" s="60">
        <v>78.166666699999993</v>
      </c>
      <c r="N61" s="60">
        <v>16.0833333333333</v>
      </c>
      <c r="O61" s="60" t="s">
        <v>1491</v>
      </c>
      <c r="P61" s="60" t="s">
        <v>9</v>
      </c>
      <c r="Q61" s="60" t="s">
        <v>654</v>
      </c>
      <c r="R61" s="60">
        <v>730</v>
      </c>
      <c r="S61" s="60" t="s">
        <v>11</v>
      </c>
      <c r="T61" s="60">
        <v>1</v>
      </c>
      <c r="U61" s="60" t="s">
        <v>167</v>
      </c>
      <c r="V61" s="60" t="s">
        <v>168</v>
      </c>
      <c r="W61" s="60" t="s">
        <v>14</v>
      </c>
      <c r="X61" s="60" t="s">
        <v>15</v>
      </c>
      <c r="Y61" s="60" t="s">
        <v>230</v>
      </c>
      <c r="AA61" s="60">
        <v>4</v>
      </c>
      <c r="AB61" s="60" t="s">
        <v>3</v>
      </c>
      <c r="AC61" s="60" t="s">
        <v>60</v>
      </c>
      <c r="AD61" s="60" t="s">
        <v>44</v>
      </c>
      <c r="AE61" s="60" t="s">
        <v>60</v>
      </c>
      <c r="AF61" s="60" t="s">
        <v>713</v>
      </c>
      <c r="AG61" s="60">
        <v>0</v>
      </c>
    </row>
    <row r="62" spans="1:35" s="158" customFormat="1">
      <c r="A62" s="156" t="s">
        <v>100</v>
      </c>
      <c r="B62" s="158" t="s">
        <v>162</v>
      </c>
      <c r="C62" s="230" t="s">
        <v>655</v>
      </c>
      <c r="D62" s="158" t="s">
        <v>163</v>
      </c>
      <c r="E62" s="158" t="s">
        <v>164</v>
      </c>
      <c r="F62" s="238" t="s">
        <v>251</v>
      </c>
      <c r="G62" s="158" t="s">
        <v>60</v>
      </c>
      <c r="H62" s="158" t="s">
        <v>712</v>
      </c>
      <c r="I62" s="158" t="s">
        <v>165</v>
      </c>
      <c r="J62" s="158" t="s">
        <v>66</v>
      </c>
      <c r="K62" s="158" t="s">
        <v>88</v>
      </c>
      <c r="L62" s="158" t="s">
        <v>26</v>
      </c>
      <c r="M62" s="158">
        <v>78.166666699999993</v>
      </c>
      <c r="N62" s="158">
        <v>16.0833333333333</v>
      </c>
      <c r="O62" s="158" t="s">
        <v>1491</v>
      </c>
      <c r="P62" s="158" t="s">
        <v>9</v>
      </c>
      <c r="Q62" s="158" t="s">
        <v>656</v>
      </c>
      <c r="R62" s="158">
        <v>730</v>
      </c>
      <c r="S62" s="158" t="s">
        <v>11</v>
      </c>
      <c r="T62" s="158">
        <v>1</v>
      </c>
      <c r="U62" s="158" t="s">
        <v>167</v>
      </c>
      <c r="V62" s="158" t="s">
        <v>168</v>
      </c>
      <c r="W62" s="158" t="s">
        <v>14</v>
      </c>
      <c r="X62" s="158" t="s">
        <v>15</v>
      </c>
      <c r="Y62" s="158" t="s">
        <v>230</v>
      </c>
      <c r="AA62" s="158">
        <v>5</v>
      </c>
      <c r="AB62" s="158" t="s">
        <v>3</v>
      </c>
      <c r="AC62" s="158" t="s">
        <v>60</v>
      </c>
      <c r="AD62" s="158" t="s">
        <v>44</v>
      </c>
      <c r="AE62" s="158" t="s">
        <v>60</v>
      </c>
      <c r="AF62" s="158" t="s">
        <v>713</v>
      </c>
      <c r="AG62" s="158">
        <v>0</v>
      </c>
      <c r="AI62" s="158" t="s">
        <v>100</v>
      </c>
    </row>
    <row r="63" spans="1:35" s="40" customFormat="1">
      <c r="A63" s="60" t="s">
        <v>100</v>
      </c>
      <c r="B63" s="60" t="s">
        <v>162</v>
      </c>
      <c r="C63" s="229" t="s">
        <v>657</v>
      </c>
      <c r="D63" s="60" t="s">
        <v>163</v>
      </c>
      <c r="E63" s="60" t="s">
        <v>164</v>
      </c>
      <c r="F63" s="77" t="s">
        <v>251</v>
      </c>
      <c r="G63" s="60" t="s">
        <v>60</v>
      </c>
      <c r="H63" s="77" t="s">
        <v>712</v>
      </c>
      <c r="I63" s="60" t="s">
        <v>165</v>
      </c>
      <c r="J63" s="60" t="s">
        <v>66</v>
      </c>
      <c r="K63" s="60" t="s">
        <v>88</v>
      </c>
      <c r="L63" s="60" t="s">
        <v>26</v>
      </c>
      <c r="M63" s="60">
        <v>78.166666699999993</v>
      </c>
      <c r="N63" s="60">
        <v>16.0833333333333</v>
      </c>
      <c r="O63" s="60" t="s">
        <v>1491</v>
      </c>
      <c r="P63" s="60" t="s">
        <v>9</v>
      </c>
      <c r="Q63" s="60" t="s">
        <v>658</v>
      </c>
      <c r="R63" s="60">
        <v>730</v>
      </c>
      <c r="S63" s="60" t="s">
        <v>11</v>
      </c>
      <c r="T63" s="60">
        <v>1</v>
      </c>
      <c r="U63" s="60" t="s">
        <v>167</v>
      </c>
      <c r="V63" s="60" t="s">
        <v>168</v>
      </c>
      <c r="W63" s="60" t="s">
        <v>14</v>
      </c>
      <c r="X63" s="60" t="s">
        <v>15</v>
      </c>
      <c r="Y63" s="60" t="s">
        <v>230</v>
      </c>
      <c r="Z63" s="60"/>
      <c r="AA63" s="60">
        <v>5</v>
      </c>
      <c r="AB63" s="60" t="s">
        <v>3</v>
      </c>
      <c r="AC63" s="60" t="s">
        <v>60</v>
      </c>
      <c r="AD63" s="60" t="s">
        <v>44</v>
      </c>
      <c r="AE63" s="60" t="s">
        <v>60</v>
      </c>
      <c r="AF63" s="77" t="s">
        <v>713</v>
      </c>
      <c r="AG63" s="60">
        <v>0</v>
      </c>
      <c r="AH63" s="60"/>
      <c r="AI63" s="60"/>
    </row>
    <row r="64" spans="1:35" s="186" customFormat="1">
      <c r="A64" s="185" t="s">
        <v>100</v>
      </c>
      <c r="B64" s="186" t="s">
        <v>162</v>
      </c>
      <c r="C64" s="258" t="s">
        <v>659</v>
      </c>
      <c r="D64" s="186" t="s">
        <v>163</v>
      </c>
      <c r="E64" s="186" t="s">
        <v>164</v>
      </c>
      <c r="F64" s="236" t="s">
        <v>251</v>
      </c>
      <c r="G64" s="290" t="s">
        <v>60</v>
      </c>
      <c r="H64" s="236" t="s">
        <v>712</v>
      </c>
      <c r="I64" s="186" t="s">
        <v>165</v>
      </c>
      <c r="J64" s="186" t="s">
        <v>66</v>
      </c>
      <c r="K64" s="186" t="s">
        <v>88</v>
      </c>
      <c r="L64" s="186" t="s">
        <v>26</v>
      </c>
      <c r="M64" s="186">
        <v>78.166666699999993</v>
      </c>
      <c r="N64" s="186">
        <v>16.0833333333333</v>
      </c>
      <c r="O64" s="186" t="s">
        <v>1491</v>
      </c>
      <c r="P64" s="186" t="s">
        <v>9</v>
      </c>
      <c r="Q64" s="186" t="s">
        <v>660</v>
      </c>
      <c r="R64" s="186">
        <v>730</v>
      </c>
      <c r="S64" s="186" t="s">
        <v>11</v>
      </c>
      <c r="T64" s="186">
        <v>1</v>
      </c>
      <c r="U64" s="186" t="s">
        <v>167</v>
      </c>
      <c r="V64" s="186" t="s">
        <v>168</v>
      </c>
      <c r="W64" s="186" t="s">
        <v>14</v>
      </c>
      <c r="X64" s="186" t="s">
        <v>15</v>
      </c>
      <c r="Y64" s="186" t="s">
        <v>230</v>
      </c>
      <c r="AA64" s="186">
        <v>5</v>
      </c>
      <c r="AB64" s="186" t="s">
        <v>3</v>
      </c>
      <c r="AC64" s="186" t="s">
        <v>60</v>
      </c>
      <c r="AD64" s="186" t="s">
        <v>44</v>
      </c>
      <c r="AE64" s="186" t="s">
        <v>60</v>
      </c>
      <c r="AF64" s="236" t="s">
        <v>713</v>
      </c>
      <c r="AG64" s="186">
        <v>0</v>
      </c>
    </row>
    <row r="65" spans="1:35" s="40" customFormat="1">
      <c r="A65" s="60" t="s">
        <v>100</v>
      </c>
      <c r="B65" s="60" t="s">
        <v>162</v>
      </c>
      <c r="C65" s="229" t="s">
        <v>661</v>
      </c>
      <c r="D65" s="60" t="s">
        <v>163</v>
      </c>
      <c r="E65" s="60" t="s">
        <v>164</v>
      </c>
      <c r="F65" s="77" t="s">
        <v>251</v>
      </c>
      <c r="G65" s="289" t="s">
        <v>60</v>
      </c>
      <c r="H65" s="77" t="s">
        <v>712</v>
      </c>
      <c r="I65" s="60" t="s">
        <v>165</v>
      </c>
      <c r="J65" s="60" t="s">
        <v>66</v>
      </c>
      <c r="K65" s="60" t="s">
        <v>88</v>
      </c>
      <c r="L65" s="60" t="s">
        <v>26</v>
      </c>
      <c r="M65" s="60">
        <v>78.166666699999993</v>
      </c>
      <c r="N65" s="60">
        <v>16.0833333333333</v>
      </c>
      <c r="O65" s="60" t="s">
        <v>1491</v>
      </c>
      <c r="P65" s="60" t="s">
        <v>9</v>
      </c>
      <c r="Q65" s="60" t="s">
        <v>662</v>
      </c>
      <c r="R65" s="60">
        <v>730</v>
      </c>
      <c r="S65" s="60" t="s">
        <v>11</v>
      </c>
      <c r="T65" s="60">
        <v>1</v>
      </c>
      <c r="U65" s="60" t="s">
        <v>167</v>
      </c>
      <c r="V65" s="60" t="s">
        <v>168</v>
      </c>
      <c r="W65" s="60" t="s">
        <v>14</v>
      </c>
      <c r="X65" s="60" t="s">
        <v>15</v>
      </c>
      <c r="Y65" s="60" t="s">
        <v>230</v>
      </c>
      <c r="Z65" s="60"/>
      <c r="AA65" s="60">
        <v>5</v>
      </c>
      <c r="AB65" s="60" t="s">
        <v>3</v>
      </c>
      <c r="AC65" s="60" t="s">
        <v>60</v>
      </c>
      <c r="AD65" s="60" t="s">
        <v>44</v>
      </c>
      <c r="AE65" s="60" t="s">
        <v>60</v>
      </c>
      <c r="AF65" s="77" t="s">
        <v>713</v>
      </c>
      <c r="AG65" s="60">
        <v>0</v>
      </c>
      <c r="AH65" s="60"/>
      <c r="AI65" s="60"/>
    </row>
    <row r="66" spans="1:35" s="46" customFormat="1">
      <c r="A66" s="196" t="s">
        <v>100</v>
      </c>
      <c r="B66" s="157" t="s">
        <v>162</v>
      </c>
      <c r="C66" s="256" t="s">
        <v>663</v>
      </c>
      <c r="D66" s="157" t="s">
        <v>163</v>
      </c>
      <c r="E66" s="157" t="s">
        <v>164</v>
      </c>
      <c r="F66" s="236" t="s">
        <v>251</v>
      </c>
      <c r="G66" s="60" t="s">
        <v>60</v>
      </c>
      <c r="H66" s="157" t="s">
        <v>712</v>
      </c>
      <c r="I66" s="157" t="s">
        <v>165</v>
      </c>
      <c r="J66" s="157" t="s">
        <v>66</v>
      </c>
      <c r="K66" s="157" t="s">
        <v>88</v>
      </c>
      <c r="L66" s="157" t="s">
        <v>26</v>
      </c>
      <c r="M66" s="157">
        <v>78.166666699999993</v>
      </c>
      <c r="N66" s="157">
        <v>16.0833333333333</v>
      </c>
      <c r="O66" s="157" t="s">
        <v>1491</v>
      </c>
      <c r="P66" s="157" t="s">
        <v>9</v>
      </c>
      <c r="Q66" s="157" t="s">
        <v>664</v>
      </c>
      <c r="R66" s="157">
        <v>730</v>
      </c>
      <c r="S66" s="157" t="s">
        <v>11</v>
      </c>
      <c r="T66" s="157">
        <v>1</v>
      </c>
      <c r="U66" s="157" t="s">
        <v>167</v>
      </c>
      <c r="V66" s="157" t="s">
        <v>168</v>
      </c>
      <c r="W66" s="157" t="s">
        <v>14</v>
      </c>
      <c r="X66" s="157" t="s">
        <v>15</v>
      </c>
      <c r="Y66" s="157" t="s">
        <v>230</v>
      </c>
      <c r="Z66" s="157"/>
      <c r="AA66" s="157">
        <v>5</v>
      </c>
      <c r="AB66" s="157" t="s">
        <v>3</v>
      </c>
      <c r="AC66" s="157" t="s">
        <v>60</v>
      </c>
      <c r="AD66" s="157" t="s">
        <v>44</v>
      </c>
      <c r="AE66" s="157" t="s">
        <v>60</v>
      </c>
      <c r="AF66" s="157" t="s">
        <v>713</v>
      </c>
      <c r="AG66" s="157">
        <v>0</v>
      </c>
      <c r="AH66" s="157"/>
      <c r="AI66" s="157"/>
    </row>
    <row r="67" spans="1:35" s="60" customFormat="1">
      <c r="A67" s="118" t="s">
        <v>100</v>
      </c>
      <c r="B67" s="60" t="s">
        <v>162</v>
      </c>
      <c r="C67" s="229" t="s">
        <v>665</v>
      </c>
      <c r="D67" s="60" t="s">
        <v>163</v>
      </c>
      <c r="E67" s="60" t="s">
        <v>164</v>
      </c>
      <c r="F67" s="77" t="s">
        <v>251</v>
      </c>
      <c r="G67" s="60" t="s">
        <v>60</v>
      </c>
      <c r="H67" s="60" t="s">
        <v>712</v>
      </c>
      <c r="I67" s="60" t="s">
        <v>165</v>
      </c>
      <c r="J67" s="60" t="s">
        <v>66</v>
      </c>
      <c r="K67" s="60" t="s">
        <v>88</v>
      </c>
      <c r="L67" s="60" t="s">
        <v>26</v>
      </c>
      <c r="M67" s="60">
        <v>78.166666699999993</v>
      </c>
      <c r="N67" s="60">
        <v>16.0833333333333</v>
      </c>
      <c r="O67" s="60" t="s">
        <v>1491</v>
      </c>
      <c r="P67" s="60" t="s">
        <v>9</v>
      </c>
      <c r="Q67" s="60" t="s">
        <v>666</v>
      </c>
      <c r="R67" s="60">
        <v>730</v>
      </c>
      <c r="S67" s="60" t="s">
        <v>11</v>
      </c>
      <c r="T67" s="60">
        <v>1</v>
      </c>
      <c r="U67" s="60" t="s">
        <v>167</v>
      </c>
      <c r="V67" s="60" t="s">
        <v>168</v>
      </c>
      <c r="W67" s="60" t="s">
        <v>14</v>
      </c>
      <c r="X67" s="60" t="s">
        <v>15</v>
      </c>
      <c r="Y67" s="60" t="s">
        <v>230</v>
      </c>
      <c r="AA67" s="60">
        <v>5</v>
      </c>
      <c r="AB67" s="60" t="s">
        <v>3</v>
      </c>
      <c r="AC67" s="60" t="s">
        <v>60</v>
      </c>
      <c r="AD67" s="60" t="s">
        <v>44</v>
      </c>
      <c r="AE67" s="60" t="s">
        <v>60</v>
      </c>
      <c r="AF67" s="60" t="s">
        <v>713</v>
      </c>
      <c r="AG67" s="60">
        <v>0</v>
      </c>
    </row>
    <row r="68" spans="1:35" s="60" customFormat="1">
      <c r="A68" s="118" t="s">
        <v>100</v>
      </c>
      <c r="B68" s="60" t="s">
        <v>162</v>
      </c>
      <c r="C68" s="229" t="s">
        <v>667</v>
      </c>
      <c r="D68" s="60" t="s">
        <v>163</v>
      </c>
      <c r="E68" s="60" t="s">
        <v>164</v>
      </c>
      <c r="F68" s="77" t="s">
        <v>251</v>
      </c>
      <c r="G68" s="60" t="s">
        <v>60</v>
      </c>
      <c r="H68" s="60" t="s">
        <v>712</v>
      </c>
      <c r="I68" s="60" t="s">
        <v>165</v>
      </c>
      <c r="J68" s="60" t="s">
        <v>66</v>
      </c>
      <c r="K68" s="60" t="s">
        <v>88</v>
      </c>
      <c r="L68" s="60" t="s">
        <v>26</v>
      </c>
      <c r="M68" s="60">
        <v>78.166666699999993</v>
      </c>
      <c r="N68" s="60">
        <v>16.0833333333333</v>
      </c>
      <c r="O68" s="60" t="s">
        <v>1491</v>
      </c>
      <c r="P68" s="60" t="s">
        <v>9</v>
      </c>
      <c r="Q68" s="60" t="s">
        <v>668</v>
      </c>
      <c r="R68" s="60">
        <v>730</v>
      </c>
      <c r="S68" s="60" t="s">
        <v>11</v>
      </c>
      <c r="T68" s="60">
        <v>1</v>
      </c>
      <c r="U68" s="60" t="s">
        <v>167</v>
      </c>
      <c r="V68" s="60" t="s">
        <v>168</v>
      </c>
      <c r="W68" s="60" t="s">
        <v>14</v>
      </c>
      <c r="X68" s="60" t="s">
        <v>15</v>
      </c>
      <c r="Y68" s="60" t="s">
        <v>126</v>
      </c>
      <c r="AA68" s="60">
        <v>4</v>
      </c>
      <c r="AB68" s="60" t="s">
        <v>3</v>
      </c>
      <c r="AC68" s="60" t="s">
        <v>60</v>
      </c>
      <c r="AD68" s="60" t="s">
        <v>44</v>
      </c>
      <c r="AE68" s="60" t="s">
        <v>60</v>
      </c>
      <c r="AF68" s="60" t="s">
        <v>713</v>
      </c>
      <c r="AG68" s="60">
        <v>0</v>
      </c>
    </row>
    <row r="69" spans="1:35" s="48" customFormat="1">
      <c r="A69" s="118" t="s">
        <v>100</v>
      </c>
      <c r="B69" s="60" t="s">
        <v>162</v>
      </c>
      <c r="C69" s="229" t="s">
        <v>669</v>
      </c>
      <c r="D69" s="60" t="s">
        <v>163</v>
      </c>
      <c r="E69" s="60" t="s">
        <v>164</v>
      </c>
      <c r="F69" s="236" t="s">
        <v>251</v>
      </c>
      <c r="G69" s="60" t="s">
        <v>60</v>
      </c>
      <c r="H69" s="60" t="s">
        <v>712</v>
      </c>
      <c r="I69" s="60" t="s">
        <v>165</v>
      </c>
      <c r="J69" s="60" t="s">
        <v>66</v>
      </c>
      <c r="K69" s="60" t="s">
        <v>88</v>
      </c>
      <c r="L69" s="60" t="s">
        <v>26</v>
      </c>
      <c r="M69" s="60">
        <v>78.166666699999993</v>
      </c>
      <c r="N69" s="60">
        <v>16.0833333333333</v>
      </c>
      <c r="O69" s="60" t="s">
        <v>1491</v>
      </c>
      <c r="P69" s="60" t="s">
        <v>9</v>
      </c>
      <c r="Q69" s="60" t="s">
        <v>670</v>
      </c>
      <c r="R69" s="60">
        <v>730</v>
      </c>
      <c r="S69" s="60" t="s">
        <v>11</v>
      </c>
      <c r="T69" s="60">
        <v>1</v>
      </c>
      <c r="U69" s="60" t="s">
        <v>167</v>
      </c>
      <c r="V69" s="60" t="s">
        <v>168</v>
      </c>
      <c r="W69" s="60" t="s">
        <v>14</v>
      </c>
      <c r="X69" s="60" t="s">
        <v>15</v>
      </c>
      <c r="Y69" s="60" t="s">
        <v>126</v>
      </c>
      <c r="Z69" s="60"/>
      <c r="AA69" s="60">
        <v>5</v>
      </c>
      <c r="AB69" s="60" t="s">
        <v>3</v>
      </c>
      <c r="AC69" s="60" t="s">
        <v>60</v>
      </c>
      <c r="AD69" s="60" t="s">
        <v>44</v>
      </c>
      <c r="AE69" s="60" t="s">
        <v>60</v>
      </c>
      <c r="AF69" s="60" t="s">
        <v>713</v>
      </c>
      <c r="AG69" s="60">
        <v>0</v>
      </c>
      <c r="AH69" s="60"/>
      <c r="AI69" s="60"/>
    </row>
    <row r="70" spans="1:35" s="60" customFormat="1">
      <c r="A70" s="118" t="s">
        <v>100</v>
      </c>
      <c r="B70" s="60" t="s">
        <v>162</v>
      </c>
      <c r="C70" s="229" t="s">
        <v>671</v>
      </c>
      <c r="D70" s="60" t="s">
        <v>163</v>
      </c>
      <c r="E70" s="60" t="s">
        <v>164</v>
      </c>
      <c r="F70" s="77" t="s">
        <v>251</v>
      </c>
      <c r="G70" s="60" t="s">
        <v>60</v>
      </c>
      <c r="H70" s="60" t="s">
        <v>712</v>
      </c>
      <c r="I70" s="60" t="s">
        <v>165</v>
      </c>
      <c r="J70" s="60" t="s">
        <v>66</v>
      </c>
      <c r="K70" s="60" t="s">
        <v>88</v>
      </c>
      <c r="L70" s="60" t="s">
        <v>26</v>
      </c>
      <c r="M70" s="60">
        <v>78.166666699999993</v>
      </c>
      <c r="N70" s="60">
        <v>16.0833333333333</v>
      </c>
      <c r="O70" s="60" t="s">
        <v>1491</v>
      </c>
      <c r="P70" s="60" t="s">
        <v>9</v>
      </c>
      <c r="Q70" s="60" t="s">
        <v>672</v>
      </c>
      <c r="R70" s="60">
        <v>730</v>
      </c>
      <c r="S70" s="60" t="s">
        <v>11</v>
      </c>
      <c r="T70" s="60">
        <v>1</v>
      </c>
      <c r="U70" s="60" t="s">
        <v>167</v>
      </c>
      <c r="V70" s="60" t="s">
        <v>168</v>
      </c>
      <c r="W70" s="60" t="s">
        <v>14</v>
      </c>
      <c r="X70" s="60" t="s">
        <v>15</v>
      </c>
      <c r="Y70" s="60" t="s">
        <v>126</v>
      </c>
      <c r="AA70" s="60">
        <v>5</v>
      </c>
      <c r="AB70" s="60" t="s">
        <v>3</v>
      </c>
      <c r="AC70" s="60" t="s">
        <v>60</v>
      </c>
      <c r="AD70" s="60" t="s">
        <v>44</v>
      </c>
      <c r="AE70" s="60" t="s">
        <v>60</v>
      </c>
      <c r="AF70" s="60" t="s">
        <v>713</v>
      </c>
      <c r="AG70" s="60">
        <v>0</v>
      </c>
    </row>
    <row r="71" spans="1:35" s="60" customFormat="1">
      <c r="A71" s="118" t="s">
        <v>100</v>
      </c>
      <c r="B71" s="60" t="s">
        <v>162</v>
      </c>
      <c r="C71" s="229" t="s">
        <v>673</v>
      </c>
      <c r="D71" s="60" t="s">
        <v>163</v>
      </c>
      <c r="E71" s="60" t="s">
        <v>164</v>
      </c>
      <c r="F71" s="77" t="s">
        <v>251</v>
      </c>
      <c r="G71" s="60" t="s">
        <v>60</v>
      </c>
      <c r="H71" s="60" t="s">
        <v>712</v>
      </c>
      <c r="I71" s="60" t="s">
        <v>165</v>
      </c>
      <c r="J71" s="60" t="s">
        <v>66</v>
      </c>
      <c r="K71" s="60" t="s">
        <v>88</v>
      </c>
      <c r="L71" s="60" t="s">
        <v>26</v>
      </c>
      <c r="M71" s="60">
        <v>78.166666699999993</v>
      </c>
      <c r="N71" s="60">
        <v>16.0833333333333</v>
      </c>
      <c r="O71" s="60" t="s">
        <v>1491</v>
      </c>
      <c r="P71" s="60" t="s">
        <v>9</v>
      </c>
      <c r="Q71" s="60" t="s">
        <v>674</v>
      </c>
      <c r="R71" s="60">
        <v>730</v>
      </c>
      <c r="S71" s="60" t="s">
        <v>11</v>
      </c>
      <c r="T71" s="60">
        <v>1</v>
      </c>
      <c r="U71" s="60" t="s">
        <v>167</v>
      </c>
      <c r="V71" s="60" t="s">
        <v>168</v>
      </c>
      <c r="W71" s="60" t="s">
        <v>14</v>
      </c>
      <c r="X71" s="60" t="s">
        <v>15</v>
      </c>
      <c r="Y71" s="60" t="s">
        <v>126</v>
      </c>
      <c r="AA71" s="60">
        <v>5</v>
      </c>
      <c r="AB71" s="60" t="s">
        <v>3</v>
      </c>
      <c r="AC71" s="60" t="s">
        <v>60</v>
      </c>
      <c r="AD71" s="60" t="s">
        <v>44</v>
      </c>
      <c r="AE71" s="60" t="s">
        <v>60</v>
      </c>
      <c r="AF71" s="60" t="s">
        <v>713</v>
      </c>
      <c r="AG71" s="60">
        <v>0</v>
      </c>
    </row>
    <row r="72" spans="1:35" s="48" customFormat="1">
      <c r="A72" s="118" t="s">
        <v>100</v>
      </c>
      <c r="B72" s="60" t="s">
        <v>162</v>
      </c>
      <c r="C72" s="229" t="s">
        <v>675</v>
      </c>
      <c r="D72" s="60" t="s">
        <v>163</v>
      </c>
      <c r="E72" s="60" t="s">
        <v>164</v>
      </c>
      <c r="F72" s="159" t="s">
        <v>251</v>
      </c>
      <c r="G72" s="60" t="s">
        <v>60</v>
      </c>
      <c r="H72" s="60" t="s">
        <v>712</v>
      </c>
      <c r="I72" s="60" t="s">
        <v>165</v>
      </c>
      <c r="J72" s="60" t="s">
        <v>66</v>
      </c>
      <c r="K72" s="60" t="s">
        <v>88</v>
      </c>
      <c r="L72" s="60" t="s">
        <v>26</v>
      </c>
      <c r="M72" s="60">
        <v>78.166666699999993</v>
      </c>
      <c r="N72" s="60">
        <v>16.0833333333333</v>
      </c>
      <c r="O72" s="60" t="s">
        <v>1491</v>
      </c>
      <c r="P72" s="60" t="s">
        <v>9</v>
      </c>
      <c r="Q72" s="60" t="s">
        <v>676</v>
      </c>
      <c r="R72" s="60">
        <v>730</v>
      </c>
      <c r="S72" s="60" t="s">
        <v>11</v>
      </c>
      <c r="T72" s="60">
        <v>1</v>
      </c>
      <c r="U72" s="60" t="s">
        <v>167</v>
      </c>
      <c r="V72" s="60" t="s">
        <v>168</v>
      </c>
      <c r="W72" s="60" t="s">
        <v>14</v>
      </c>
      <c r="X72" s="60" t="s">
        <v>15</v>
      </c>
      <c r="Y72" s="60" t="s">
        <v>126</v>
      </c>
      <c r="Z72" s="60"/>
      <c r="AA72" s="60">
        <v>5</v>
      </c>
      <c r="AB72" s="60" t="s">
        <v>3</v>
      </c>
      <c r="AC72" s="60" t="s">
        <v>60</v>
      </c>
      <c r="AD72" s="60" t="s">
        <v>44</v>
      </c>
      <c r="AE72" s="60" t="s">
        <v>60</v>
      </c>
      <c r="AF72" s="60" t="s">
        <v>713</v>
      </c>
      <c r="AG72" s="60">
        <v>0</v>
      </c>
      <c r="AH72" s="60"/>
      <c r="AI72" s="60"/>
    </row>
    <row r="73" spans="1:35" s="157" customFormat="1">
      <c r="A73" s="196" t="s">
        <v>100</v>
      </c>
      <c r="B73" s="157" t="s">
        <v>162</v>
      </c>
      <c r="C73" s="256" t="s">
        <v>677</v>
      </c>
      <c r="D73" s="157" t="s">
        <v>163</v>
      </c>
      <c r="E73" s="157" t="s">
        <v>164</v>
      </c>
      <c r="F73" s="159" t="s">
        <v>251</v>
      </c>
      <c r="G73" s="157" t="s">
        <v>60</v>
      </c>
      <c r="H73" s="157" t="s">
        <v>712</v>
      </c>
      <c r="I73" s="157" t="s">
        <v>165</v>
      </c>
      <c r="J73" s="157" t="s">
        <v>66</v>
      </c>
      <c r="K73" s="157" t="s">
        <v>88</v>
      </c>
      <c r="L73" s="157" t="s">
        <v>26</v>
      </c>
      <c r="M73" s="157">
        <v>78.166666699999993</v>
      </c>
      <c r="N73" s="157">
        <v>16.0833333333333</v>
      </c>
      <c r="O73" s="157" t="s">
        <v>1491</v>
      </c>
      <c r="P73" s="157" t="s">
        <v>9</v>
      </c>
      <c r="Q73" s="157" t="s">
        <v>678</v>
      </c>
      <c r="R73" s="157">
        <v>730</v>
      </c>
      <c r="S73" s="157" t="s">
        <v>11</v>
      </c>
      <c r="T73" s="157">
        <v>1</v>
      </c>
      <c r="U73" s="157" t="s">
        <v>167</v>
      </c>
      <c r="V73" s="157" t="s">
        <v>168</v>
      </c>
      <c r="W73" s="157" t="s">
        <v>14</v>
      </c>
      <c r="X73" s="157" t="s">
        <v>15</v>
      </c>
      <c r="Y73" s="157" t="s">
        <v>126</v>
      </c>
      <c r="AA73" s="157">
        <v>5</v>
      </c>
      <c r="AB73" s="157" t="s">
        <v>3</v>
      </c>
      <c r="AC73" s="157" t="s">
        <v>60</v>
      </c>
      <c r="AD73" s="157" t="s">
        <v>44</v>
      </c>
      <c r="AE73" s="157" t="s">
        <v>60</v>
      </c>
      <c r="AF73" s="157" t="s">
        <v>713</v>
      </c>
      <c r="AG73" s="157">
        <v>0</v>
      </c>
    </row>
    <row r="74" spans="1:35" s="60" customFormat="1">
      <c r="A74" s="156" t="s">
        <v>100</v>
      </c>
      <c r="B74" s="60" t="s">
        <v>162</v>
      </c>
      <c r="C74" s="229" t="s">
        <v>679</v>
      </c>
      <c r="D74" s="60" t="s">
        <v>163</v>
      </c>
      <c r="E74" s="60" t="s">
        <v>164</v>
      </c>
      <c r="F74" s="77" t="s">
        <v>251</v>
      </c>
      <c r="G74" s="60" t="s">
        <v>60</v>
      </c>
      <c r="H74" s="60" t="s">
        <v>712</v>
      </c>
      <c r="I74" s="60" t="s">
        <v>165</v>
      </c>
      <c r="J74" s="60" t="s">
        <v>66</v>
      </c>
      <c r="K74" s="60" t="s">
        <v>88</v>
      </c>
      <c r="L74" s="60" t="s">
        <v>26</v>
      </c>
      <c r="M74" s="60">
        <v>78.166666699999993</v>
      </c>
      <c r="N74" s="60">
        <v>16.0833333333333</v>
      </c>
      <c r="O74" s="60" t="s">
        <v>1491</v>
      </c>
      <c r="P74" s="60" t="s">
        <v>9</v>
      </c>
      <c r="Q74" s="60" t="s">
        <v>680</v>
      </c>
      <c r="R74" s="60">
        <v>730</v>
      </c>
      <c r="S74" s="60" t="s">
        <v>11</v>
      </c>
      <c r="T74" s="60">
        <v>1</v>
      </c>
      <c r="U74" s="60" t="s">
        <v>167</v>
      </c>
      <c r="V74" s="60" t="s">
        <v>168</v>
      </c>
      <c r="W74" s="60" t="s">
        <v>14</v>
      </c>
      <c r="X74" s="60" t="s">
        <v>15</v>
      </c>
      <c r="Y74" s="60" t="s">
        <v>126</v>
      </c>
      <c r="AA74" s="60">
        <v>5</v>
      </c>
      <c r="AB74" s="60" t="s">
        <v>3</v>
      </c>
      <c r="AC74" s="60" t="s">
        <v>60</v>
      </c>
      <c r="AD74" s="60" t="s">
        <v>44</v>
      </c>
      <c r="AE74" s="60" t="s">
        <v>60</v>
      </c>
      <c r="AF74" s="60" t="s">
        <v>713</v>
      </c>
      <c r="AG74" s="60">
        <v>0</v>
      </c>
    </row>
    <row r="75" spans="1:35" s="157" customFormat="1">
      <c r="A75" s="118" t="s">
        <v>100</v>
      </c>
      <c r="B75" s="157" t="s">
        <v>633</v>
      </c>
      <c r="D75" s="157" t="s">
        <v>634</v>
      </c>
      <c r="E75" s="157" t="s">
        <v>635</v>
      </c>
      <c r="F75" s="235" t="s">
        <v>632</v>
      </c>
      <c r="H75" s="157" t="s">
        <v>2044</v>
      </c>
      <c r="I75" s="157" t="s">
        <v>636</v>
      </c>
      <c r="J75" s="157" t="s">
        <v>53</v>
      </c>
      <c r="K75" s="157" t="s">
        <v>79</v>
      </c>
      <c r="L75" s="157" t="s">
        <v>26</v>
      </c>
      <c r="M75" s="157">
        <v>-36.483333299999998</v>
      </c>
      <c r="N75" s="157">
        <v>174.7</v>
      </c>
      <c r="O75" s="157" t="s">
        <v>55</v>
      </c>
      <c r="P75" s="157" t="s">
        <v>9</v>
      </c>
      <c r="Q75" s="157" t="s">
        <v>637</v>
      </c>
      <c r="R75" s="157">
        <v>394</v>
      </c>
      <c r="S75" s="157" t="s">
        <v>11</v>
      </c>
      <c r="T75" s="157">
        <v>9</v>
      </c>
      <c r="U75" s="157" t="s">
        <v>80</v>
      </c>
      <c r="V75" s="157" t="s">
        <v>81</v>
      </c>
      <c r="W75" s="157" t="s">
        <v>14</v>
      </c>
      <c r="X75" s="157" t="s">
        <v>15</v>
      </c>
      <c r="Y75" s="157" t="s">
        <v>16</v>
      </c>
      <c r="AA75" s="157">
        <v>3</v>
      </c>
      <c r="AB75" s="157" t="s">
        <v>3</v>
      </c>
      <c r="AC75" s="157" t="s">
        <v>73</v>
      </c>
      <c r="AD75" s="157" t="s">
        <v>44</v>
      </c>
      <c r="AE75" s="157" t="s">
        <v>73</v>
      </c>
      <c r="AG75" s="157">
        <v>3</v>
      </c>
    </row>
    <row r="76" spans="1:35" s="60" customFormat="1">
      <c r="A76" s="118" t="s">
        <v>100</v>
      </c>
      <c r="B76" s="60" t="s">
        <v>633</v>
      </c>
      <c r="D76" s="60" t="s">
        <v>634</v>
      </c>
      <c r="E76" s="60" t="s">
        <v>635</v>
      </c>
      <c r="F76" s="95" t="s">
        <v>632</v>
      </c>
      <c r="H76" s="60" t="s">
        <v>2044</v>
      </c>
      <c r="I76" s="60" t="s">
        <v>636</v>
      </c>
      <c r="J76" s="60" t="s">
        <v>53</v>
      </c>
      <c r="K76" s="60" t="s">
        <v>79</v>
      </c>
      <c r="L76" s="60" t="s">
        <v>26</v>
      </c>
      <c r="M76" s="60">
        <v>-36.483333299999998</v>
      </c>
      <c r="N76" s="60">
        <v>174.7</v>
      </c>
      <c r="O76" s="60" t="s">
        <v>55</v>
      </c>
      <c r="P76" s="60" t="s">
        <v>9</v>
      </c>
      <c r="Q76" s="60" t="s">
        <v>638</v>
      </c>
      <c r="R76" s="60">
        <v>394</v>
      </c>
      <c r="S76" s="60" t="s">
        <v>11</v>
      </c>
      <c r="T76" s="60">
        <v>9</v>
      </c>
      <c r="U76" s="60" t="s">
        <v>80</v>
      </c>
      <c r="V76" s="60" t="s">
        <v>81</v>
      </c>
      <c r="W76" s="60" t="s">
        <v>14</v>
      </c>
      <c r="X76" s="60" t="s">
        <v>15</v>
      </c>
      <c r="Y76" s="60" t="s">
        <v>16</v>
      </c>
      <c r="AA76" s="60">
        <v>3</v>
      </c>
      <c r="AB76" s="60" t="s">
        <v>3</v>
      </c>
      <c r="AC76" s="60" t="s">
        <v>73</v>
      </c>
      <c r="AD76" s="60" t="s">
        <v>44</v>
      </c>
      <c r="AE76" s="60" t="s">
        <v>73</v>
      </c>
      <c r="AG76" s="60">
        <v>3</v>
      </c>
    </row>
    <row r="77" spans="1:35" s="60" customFormat="1">
      <c r="A77" s="118" t="s">
        <v>100</v>
      </c>
      <c r="B77" s="60" t="s">
        <v>633</v>
      </c>
      <c r="D77" s="60" t="s">
        <v>634</v>
      </c>
      <c r="E77" s="60" t="s">
        <v>635</v>
      </c>
      <c r="F77" s="95" t="s">
        <v>632</v>
      </c>
      <c r="H77" s="60" t="s">
        <v>2044</v>
      </c>
      <c r="I77" s="60" t="s">
        <v>636</v>
      </c>
      <c r="J77" s="60" t="s">
        <v>53</v>
      </c>
      <c r="K77" s="60" t="s">
        <v>79</v>
      </c>
      <c r="L77" s="60" t="s">
        <v>26</v>
      </c>
      <c r="M77" s="60">
        <v>-36.483333299999998</v>
      </c>
      <c r="N77" s="60">
        <v>174.7</v>
      </c>
      <c r="O77" s="60" t="s">
        <v>55</v>
      </c>
      <c r="P77" s="60" t="s">
        <v>9</v>
      </c>
      <c r="Q77" s="60" t="s">
        <v>639</v>
      </c>
      <c r="R77" s="60">
        <v>394</v>
      </c>
      <c r="S77" s="60" t="s">
        <v>11</v>
      </c>
      <c r="T77" s="60">
        <v>9</v>
      </c>
      <c r="U77" s="60" t="s">
        <v>80</v>
      </c>
      <c r="V77" s="60" t="s">
        <v>81</v>
      </c>
      <c r="W77" s="60" t="s">
        <v>14</v>
      </c>
      <c r="X77" s="60" t="s">
        <v>15</v>
      </c>
      <c r="Y77" s="60" t="s">
        <v>16</v>
      </c>
      <c r="AA77" s="60">
        <v>3</v>
      </c>
      <c r="AB77" s="60" t="s">
        <v>3</v>
      </c>
      <c r="AC77" s="60" t="s">
        <v>73</v>
      </c>
      <c r="AD77" s="60" t="s">
        <v>44</v>
      </c>
      <c r="AE77" s="60" t="s">
        <v>73</v>
      </c>
      <c r="AG77" s="60">
        <v>3</v>
      </c>
    </row>
    <row r="78" spans="1:35" s="158" customFormat="1">
      <c r="A78" s="156" t="s">
        <v>100</v>
      </c>
      <c r="B78" s="158" t="s">
        <v>169</v>
      </c>
      <c r="D78" s="158" t="s">
        <v>170</v>
      </c>
      <c r="E78" s="158" t="s">
        <v>171</v>
      </c>
      <c r="F78" s="253" t="s">
        <v>632</v>
      </c>
      <c r="H78" s="253" t="s">
        <v>1418</v>
      </c>
      <c r="I78" s="158" t="s">
        <v>172</v>
      </c>
      <c r="J78" s="158" t="s">
        <v>53</v>
      </c>
      <c r="K78" s="158" t="s">
        <v>79</v>
      </c>
      <c r="L78" s="158" t="s">
        <v>26</v>
      </c>
      <c r="M78" s="158">
        <v>58.575499999999998</v>
      </c>
      <c r="N78" s="158">
        <v>23.566299999999998</v>
      </c>
      <c r="O78" s="158" t="s">
        <v>105</v>
      </c>
      <c r="P78" s="158" t="s">
        <v>9</v>
      </c>
      <c r="R78" s="158">
        <v>335</v>
      </c>
      <c r="S78" s="158" t="s">
        <v>11</v>
      </c>
      <c r="T78" s="158">
        <v>4</v>
      </c>
      <c r="U78" s="158" t="s">
        <v>57</v>
      </c>
      <c r="V78" s="158" t="s">
        <v>90</v>
      </c>
      <c r="W78" s="158" t="s">
        <v>14</v>
      </c>
      <c r="X78" s="158" t="s">
        <v>15</v>
      </c>
      <c r="Y78" s="158" t="s">
        <v>16</v>
      </c>
      <c r="AA78" s="158">
        <v>3</v>
      </c>
      <c r="AB78" s="158" t="s">
        <v>3</v>
      </c>
      <c r="AC78" s="158" t="s">
        <v>73</v>
      </c>
      <c r="AD78" s="158" t="s">
        <v>44</v>
      </c>
      <c r="AE78" s="158" t="s">
        <v>73</v>
      </c>
      <c r="AF78" s="158" t="s">
        <v>157</v>
      </c>
      <c r="AG78" s="158">
        <v>3</v>
      </c>
    </row>
    <row r="79" spans="1:35" s="60" customFormat="1">
      <c r="A79" s="118" t="s">
        <v>100</v>
      </c>
      <c r="B79" s="60" t="s">
        <v>173</v>
      </c>
      <c r="C79" s="187" t="s">
        <v>1419</v>
      </c>
      <c r="D79" s="60" t="s">
        <v>174</v>
      </c>
      <c r="E79" s="60" t="s">
        <v>175</v>
      </c>
      <c r="F79" s="77" t="s">
        <v>1386</v>
      </c>
      <c r="H79" s="60" t="s">
        <v>1489</v>
      </c>
      <c r="I79" s="60" t="s">
        <v>176</v>
      </c>
      <c r="J79" s="60" t="s">
        <v>66</v>
      </c>
      <c r="K79" s="60" t="s">
        <v>177</v>
      </c>
      <c r="L79" s="60" t="s">
        <v>26</v>
      </c>
      <c r="M79" s="60">
        <v>18.321000000000002</v>
      </c>
      <c r="N79" s="60">
        <v>-65.819999999999993</v>
      </c>
      <c r="O79" s="240" t="s">
        <v>1432</v>
      </c>
      <c r="P79" s="60" t="s">
        <v>9</v>
      </c>
      <c r="Q79" s="240" t="s">
        <v>178</v>
      </c>
      <c r="R79" s="240">
        <v>580</v>
      </c>
      <c r="S79" s="240" t="s">
        <v>11</v>
      </c>
      <c r="T79" s="240">
        <v>7</v>
      </c>
      <c r="U79" s="240" t="s">
        <v>12</v>
      </c>
      <c r="V79" s="240" t="s">
        <v>179</v>
      </c>
      <c r="W79" s="60" t="s">
        <v>14</v>
      </c>
      <c r="X79" s="60" t="s">
        <v>15</v>
      </c>
      <c r="Y79" s="60" t="s">
        <v>16</v>
      </c>
      <c r="AA79" s="60">
        <v>3</v>
      </c>
      <c r="AB79" s="60" t="s">
        <v>3</v>
      </c>
      <c r="AC79" s="60" t="s">
        <v>73</v>
      </c>
      <c r="AD79" s="60" t="s">
        <v>44</v>
      </c>
      <c r="AE79" s="60" t="s">
        <v>73</v>
      </c>
      <c r="AF79" s="60" t="s">
        <v>1424</v>
      </c>
      <c r="AG79" s="60">
        <v>7</v>
      </c>
    </row>
    <row r="80" spans="1:35" s="60" customFormat="1">
      <c r="A80" s="118" t="s">
        <v>100</v>
      </c>
      <c r="B80" s="60" t="s">
        <v>173</v>
      </c>
      <c r="C80" s="187" t="s">
        <v>1420</v>
      </c>
      <c r="D80" s="60" t="s">
        <v>174</v>
      </c>
      <c r="E80" s="60" t="s">
        <v>175</v>
      </c>
      <c r="F80" s="77" t="s">
        <v>1386</v>
      </c>
      <c r="H80" s="60" t="s">
        <v>1489</v>
      </c>
      <c r="I80" s="60" t="s">
        <v>176</v>
      </c>
      <c r="J80" s="60" t="s">
        <v>66</v>
      </c>
      <c r="K80" s="60" t="s">
        <v>177</v>
      </c>
      <c r="L80" s="60" t="s">
        <v>26</v>
      </c>
      <c r="M80" s="60">
        <v>18.321000000000002</v>
      </c>
      <c r="N80" s="60">
        <v>-65.819999999999993</v>
      </c>
      <c r="O80" s="240" t="s">
        <v>1433</v>
      </c>
      <c r="P80" s="60" t="s">
        <v>9</v>
      </c>
      <c r="Q80" s="240" t="s">
        <v>1422</v>
      </c>
      <c r="R80" s="240">
        <v>580</v>
      </c>
      <c r="S80" s="240" t="s">
        <v>11</v>
      </c>
      <c r="T80" s="240">
        <v>7</v>
      </c>
      <c r="U80" s="240" t="s">
        <v>57</v>
      </c>
      <c r="V80" s="240" t="s">
        <v>90</v>
      </c>
      <c r="W80" s="60" t="s">
        <v>14</v>
      </c>
      <c r="X80" s="60" t="s">
        <v>15</v>
      </c>
      <c r="Y80" s="60" t="s">
        <v>16</v>
      </c>
      <c r="AA80" s="60">
        <v>3</v>
      </c>
      <c r="AB80" s="60" t="s">
        <v>3</v>
      </c>
      <c r="AC80" s="60" t="s">
        <v>73</v>
      </c>
      <c r="AD80" s="60" t="s">
        <v>44</v>
      </c>
      <c r="AE80" s="60" t="s">
        <v>73</v>
      </c>
      <c r="AF80" s="60" t="s">
        <v>1424</v>
      </c>
      <c r="AG80" s="60">
        <v>7</v>
      </c>
    </row>
    <row r="81" spans="1:35" s="60" customFormat="1">
      <c r="A81" s="118" t="s">
        <v>100</v>
      </c>
      <c r="B81" s="60" t="s">
        <v>173</v>
      </c>
      <c r="C81" s="187" t="s">
        <v>1420</v>
      </c>
      <c r="D81" s="60" t="s">
        <v>174</v>
      </c>
      <c r="E81" s="60" t="s">
        <v>175</v>
      </c>
      <c r="F81" s="77" t="s">
        <v>1386</v>
      </c>
      <c r="H81" s="60" t="s">
        <v>1489</v>
      </c>
      <c r="I81" s="60" t="s">
        <v>176</v>
      </c>
      <c r="J81" s="60" t="s">
        <v>66</v>
      </c>
      <c r="K81" s="60" t="s">
        <v>177</v>
      </c>
      <c r="L81" s="60" t="s">
        <v>26</v>
      </c>
      <c r="M81" s="60">
        <v>18.321000000000002</v>
      </c>
      <c r="N81" s="60">
        <v>-65.819999999999993</v>
      </c>
      <c r="O81" s="240" t="s">
        <v>1432</v>
      </c>
      <c r="P81" s="60" t="s">
        <v>9</v>
      </c>
      <c r="Q81" s="240" t="s">
        <v>1422</v>
      </c>
      <c r="R81" s="240">
        <v>580</v>
      </c>
      <c r="S81" s="240" t="s">
        <v>11</v>
      </c>
      <c r="T81" s="240">
        <v>7</v>
      </c>
      <c r="U81" s="240" t="s">
        <v>57</v>
      </c>
      <c r="V81" s="240" t="s">
        <v>90</v>
      </c>
      <c r="W81" s="60" t="s">
        <v>14</v>
      </c>
      <c r="X81" s="60" t="s">
        <v>15</v>
      </c>
      <c r="Y81" s="60" t="s">
        <v>16</v>
      </c>
      <c r="AA81" s="60">
        <v>3</v>
      </c>
      <c r="AB81" s="60" t="s">
        <v>3</v>
      </c>
      <c r="AC81" s="60" t="s">
        <v>73</v>
      </c>
      <c r="AD81" s="60" t="s">
        <v>44</v>
      </c>
      <c r="AE81" s="60" t="s">
        <v>73</v>
      </c>
      <c r="AF81" s="60" t="s">
        <v>1424</v>
      </c>
      <c r="AG81" s="60">
        <v>7</v>
      </c>
    </row>
    <row r="82" spans="1:35" s="60" customFormat="1">
      <c r="A82" s="118" t="s">
        <v>100</v>
      </c>
      <c r="B82" s="60" t="s">
        <v>173</v>
      </c>
      <c r="C82" s="187" t="s">
        <v>1421</v>
      </c>
      <c r="D82" s="60" t="s">
        <v>174</v>
      </c>
      <c r="E82" s="60" t="s">
        <v>175</v>
      </c>
      <c r="F82" s="77" t="s">
        <v>1386</v>
      </c>
      <c r="H82" s="60" t="s">
        <v>1489</v>
      </c>
      <c r="I82" s="60" t="s">
        <v>176</v>
      </c>
      <c r="J82" s="60" t="s">
        <v>66</v>
      </c>
      <c r="K82" s="60" t="s">
        <v>177</v>
      </c>
      <c r="L82" s="60" t="s">
        <v>26</v>
      </c>
      <c r="M82" s="60">
        <v>18.321000000000002</v>
      </c>
      <c r="N82" s="60">
        <v>-65.819999999999993</v>
      </c>
      <c r="O82" s="240" t="s">
        <v>1432</v>
      </c>
      <c r="P82" s="60" t="s">
        <v>9</v>
      </c>
      <c r="Q82" s="240" t="s">
        <v>1423</v>
      </c>
      <c r="R82" s="240">
        <v>580</v>
      </c>
      <c r="S82" s="240" t="s">
        <v>11</v>
      </c>
      <c r="T82" s="240">
        <v>7</v>
      </c>
      <c r="U82" s="240" t="s">
        <v>69</v>
      </c>
      <c r="V82" s="240" t="s">
        <v>1228</v>
      </c>
      <c r="W82" s="60" t="s">
        <v>14</v>
      </c>
      <c r="X82" s="60" t="s">
        <v>15</v>
      </c>
      <c r="Y82" s="60" t="s">
        <v>16</v>
      </c>
      <c r="AA82" s="60">
        <v>3</v>
      </c>
      <c r="AB82" s="60" t="s">
        <v>3</v>
      </c>
      <c r="AC82" s="60" t="s">
        <v>73</v>
      </c>
      <c r="AD82" s="60" t="s">
        <v>44</v>
      </c>
      <c r="AE82" s="60" t="s">
        <v>73</v>
      </c>
      <c r="AF82" s="60" t="s">
        <v>1424</v>
      </c>
      <c r="AG82" s="60">
        <v>7</v>
      </c>
    </row>
    <row r="83" spans="1:35" s="60" customFormat="1">
      <c r="A83" s="118" t="s">
        <v>100</v>
      </c>
      <c r="B83" s="60" t="s">
        <v>180</v>
      </c>
      <c r="C83" s="267" t="s">
        <v>714</v>
      </c>
      <c r="D83" s="60" t="s">
        <v>181</v>
      </c>
      <c r="E83" s="60" t="s">
        <v>182</v>
      </c>
      <c r="F83" s="77" t="s">
        <v>632</v>
      </c>
      <c r="G83" s="95" t="s">
        <v>60</v>
      </c>
      <c r="H83" s="95" t="s">
        <v>728</v>
      </c>
      <c r="I83" s="60" t="s">
        <v>183</v>
      </c>
      <c r="J83" s="60" t="s">
        <v>66</v>
      </c>
      <c r="K83" s="60" t="s">
        <v>184</v>
      </c>
      <c r="L83" s="60" t="s">
        <v>26</v>
      </c>
      <c r="M83" s="60">
        <v>33.6416167</v>
      </c>
      <c r="N83" s="60">
        <v>-7.0873666666666599</v>
      </c>
      <c r="O83" s="60" t="s">
        <v>1491</v>
      </c>
      <c r="P83" s="60" t="s">
        <v>9</v>
      </c>
      <c r="R83" s="60">
        <v>365</v>
      </c>
      <c r="S83" s="60" t="s">
        <v>11</v>
      </c>
      <c r="T83" s="60">
        <v>2</v>
      </c>
      <c r="U83" s="60" t="s">
        <v>98</v>
      </c>
      <c r="V83" s="60" t="s">
        <v>99</v>
      </c>
      <c r="W83" s="60" t="s">
        <v>14</v>
      </c>
      <c r="X83" s="60" t="s">
        <v>15</v>
      </c>
      <c r="Y83" s="60" t="s">
        <v>16</v>
      </c>
      <c r="AA83" s="60">
        <v>3</v>
      </c>
      <c r="AB83" s="60" t="s">
        <v>3</v>
      </c>
      <c r="AC83" s="60" t="s">
        <v>72</v>
      </c>
      <c r="AD83" s="60" t="s">
        <v>44</v>
      </c>
      <c r="AE83" s="60" t="s">
        <v>73</v>
      </c>
      <c r="AF83" s="60" t="s">
        <v>74</v>
      </c>
      <c r="AG83" s="60">
        <v>0</v>
      </c>
    </row>
    <row r="84" spans="1:35" s="60" customFormat="1">
      <c r="A84" s="118" t="s">
        <v>100</v>
      </c>
      <c r="B84" s="60" t="s">
        <v>185</v>
      </c>
      <c r="D84" s="60" t="s">
        <v>1620</v>
      </c>
      <c r="E84" s="60" t="s">
        <v>186</v>
      </c>
      <c r="F84" s="371" t="s">
        <v>632</v>
      </c>
      <c r="G84" s="60" t="s">
        <v>60</v>
      </c>
      <c r="H84" s="60" t="s">
        <v>1609</v>
      </c>
      <c r="I84" s="60" t="s">
        <v>187</v>
      </c>
      <c r="J84" s="60" t="s">
        <v>5</v>
      </c>
      <c r="K84" s="60" t="s">
        <v>6</v>
      </c>
      <c r="L84" s="60" t="s">
        <v>7</v>
      </c>
      <c r="M84" s="60">
        <v>42.405586</v>
      </c>
      <c r="N84" s="60">
        <v>-85.400793499999907</v>
      </c>
      <c r="P84" s="60" t="s">
        <v>9</v>
      </c>
      <c r="R84" s="60">
        <v>38</v>
      </c>
      <c r="S84" s="60" t="s">
        <v>11</v>
      </c>
      <c r="T84" s="60">
        <v>5</v>
      </c>
      <c r="U84" s="60" t="s">
        <v>80</v>
      </c>
      <c r="V84" s="60" t="s">
        <v>189</v>
      </c>
      <c r="W84" s="60" t="s">
        <v>14</v>
      </c>
      <c r="X84" s="60" t="s">
        <v>82</v>
      </c>
      <c r="Y84" s="60" t="s">
        <v>16</v>
      </c>
      <c r="AA84" s="60">
        <v>4</v>
      </c>
      <c r="AB84" s="60" t="s">
        <v>113</v>
      </c>
      <c r="AD84" s="60" t="s">
        <v>44</v>
      </c>
      <c r="AG84" s="60">
        <v>3</v>
      </c>
    </row>
    <row r="85" spans="1:35" s="60" customFormat="1">
      <c r="A85" s="47"/>
      <c r="B85" s="48" t="s">
        <v>190</v>
      </c>
      <c r="C85" s="48"/>
      <c r="D85" s="48" t="s">
        <v>1621</v>
      </c>
      <c r="E85" s="48" t="s">
        <v>191</v>
      </c>
      <c r="F85" s="366" t="s">
        <v>1633</v>
      </c>
      <c r="G85" s="313" t="s">
        <v>1611</v>
      </c>
      <c r="H85" s="48" t="s">
        <v>730</v>
      </c>
      <c r="I85" s="48" t="s">
        <v>729</v>
      </c>
      <c r="J85" s="48" t="s">
        <v>5</v>
      </c>
      <c r="K85" s="48" t="s">
        <v>6</v>
      </c>
      <c r="L85" s="48" t="s">
        <v>7</v>
      </c>
      <c r="M85" s="48">
        <v>40.2964786</v>
      </c>
      <c r="N85" s="48">
        <v>-83.069305900000003</v>
      </c>
      <c r="O85" s="48" t="s">
        <v>8</v>
      </c>
      <c r="P85" s="48" t="s">
        <v>9</v>
      </c>
      <c r="Q85" s="48"/>
      <c r="R85" s="48">
        <v>35</v>
      </c>
      <c r="S85" s="48" t="s">
        <v>11</v>
      </c>
      <c r="T85" s="48">
        <v>5</v>
      </c>
      <c r="U85" s="48" t="s">
        <v>124</v>
      </c>
      <c r="V85" s="48" t="s">
        <v>125</v>
      </c>
      <c r="W85" s="48" t="s">
        <v>14</v>
      </c>
      <c r="X85" s="48" t="s">
        <v>82</v>
      </c>
      <c r="Y85" s="48" t="s">
        <v>59</v>
      </c>
      <c r="Z85" s="48"/>
      <c r="AA85" s="48">
        <v>4</v>
      </c>
      <c r="AB85" s="48" t="s">
        <v>113</v>
      </c>
      <c r="AC85" s="48"/>
      <c r="AD85" s="48" t="s">
        <v>44</v>
      </c>
      <c r="AE85" s="48"/>
      <c r="AF85" s="48"/>
      <c r="AG85" s="48">
        <v>5</v>
      </c>
      <c r="AH85" s="48"/>
      <c r="AI85" s="48"/>
    </row>
    <row r="86" spans="1:35" s="60" customFormat="1">
      <c r="A86" s="118" t="s">
        <v>100</v>
      </c>
      <c r="B86" s="60" t="s">
        <v>192</v>
      </c>
      <c r="C86" s="187" t="s">
        <v>731</v>
      </c>
      <c r="D86" s="60" t="s">
        <v>193</v>
      </c>
      <c r="E86" s="60" t="s">
        <v>194</v>
      </c>
      <c r="F86" s="77" t="s">
        <v>251</v>
      </c>
      <c r="G86" s="95" t="s">
        <v>60</v>
      </c>
      <c r="H86" s="95" t="s">
        <v>732</v>
      </c>
      <c r="I86" s="60" t="s">
        <v>78</v>
      </c>
      <c r="J86" s="60" t="s">
        <v>53</v>
      </c>
      <c r="K86" s="60" t="s">
        <v>79</v>
      </c>
      <c r="L86" s="60" t="s">
        <v>26</v>
      </c>
      <c r="M86" s="60">
        <v>51.356388899999999</v>
      </c>
      <c r="N86" s="60">
        <v>3.7136111111111099</v>
      </c>
      <c r="O86" s="60" t="s">
        <v>1490</v>
      </c>
      <c r="P86" s="60" t="s">
        <v>9</v>
      </c>
      <c r="R86" s="60">
        <v>35</v>
      </c>
      <c r="S86" s="60" t="s">
        <v>11</v>
      </c>
      <c r="T86" s="60">
        <v>2</v>
      </c>
      <c r="U86" s="60" t="s">
        <v>57</v>
      </c>
      <c r="V86" s="60" t="s">
        <v>58</v>
      </c>
      <c r="W86" s="60" t="s">
        <v>14</v>
      </c>
      <c r="X86" s="60" t="s">
        <v>15</v>
      </c>
      <c r="Y86" s="60" t="s">
        <v>16</v>
      </c>
      <c r="AA86" s="60">
        <v>3</v>
      </c>
      <c r="AB86" s="60" t="s">
        <v>3</v>
      </c>
      <c r="AC86" s="60" t="s">
        <v>60</v>
      </c>
      <c r="AD86" s="60" t="s">
        <v>44</v>
      </c>
      <c r="AE86" s="60" t="s">
        <v>60</v>
      </c>
      <c r="AF86" s="60" t="s">
        <v>61</v>
      </c>
      <c r="AG86" s="60">
        <v>2</v>
      </c>
    </row>
    <row r="87" spans="1:35" s="157" customFormat="1">
      <c r="A87" s="196" t="s">
        <v>100</v>
      </c>
      <c r="B87" s="157" t="s">
        <v>196</v>
      </c>
      <c r="C87" s="256" t="s">
        <v>742</v>
      </c>
      <c r="D87" s="157" t="s">
        <v>197</v>
      </c>
      <c r="E87" s="157" t="s">
        <v>198</v>
      </c>
      <c r="F87" s="159" t="s">
        <v>251</v>
      </c>
      <c r="G87" s="235" t="s">
        <v>60</v>
      </c>
      <c r="H87" s="235" t="s">
        <v>741</v>
      </c>
      <c r="I87" s="157" t="s">
        <v>199</v>
      </c>
      <c r="J87" s="157" t="s">
        <v>5</v>
      </c>
      <c r="K87" s="157" t="s">
        <v>6</v>
      </c>
      <c r="L87" s="157" t="s">
        <v>26</v>
      </c>
      <c r="M87" s="157">
        <v>46.0266667</v>
      </c>
      <c r="N87" s="157">
        <v>-81.419722222222205</v>
      </c>
      <c r="O87" s="157" t="s">
        <v>8</v>
      </c>
      <c r="P87" s="157" t="s">
        <v>9</v>
      </c>
      <c r="Q87" s="157" t="s">
        <v>744</v>
      </c>
      <c r="R87" s="157">
        <v>35</v>
      </c>
      <c r="S87" s="157" t="s">
        <v>11</v>
      </c>
      <c r="T87" s="157">
        <v>6</v>
      </c>
      <c r="U87" s="157" t="s">
        <v>201</v>
      </c>
      <c r="V87" s="157" t="s">
        <v>202</v>
      </c>
      <c r="W87" s="157" t="s">
        <v>14</v>
      </c>
      <c r="X87" s="157" t="s">
        <v>82</v>
      </c>
      <c r="Y87" s="157" t="s">
        <v>16</v>
      </c>
      <c r="AA87" s="157">
        <v>4</v>
      </c>
      <c r="AB87" s="157" t="s">
        <v>113</v>
      </c>
      <c r="AC87" s="157" t="s">
        <v>60</v>
      </c>
      <c r="AD87" s="157" t="s">
        <v>44</v>
      </c>
      <c r="AE87" s="157" t="s">
        <v>60</v>
      </c>
      <c r="AF87" s="157" t="s">
        <v>107</v>
      </c>
      <c r="AG87" s="157">
        <v>5</v>
      </c>
    </row>
    <row r="88" spans="1:35" s="60" customFormat="1">
      <c r="A88" s="118" t="s">
        <v>100</v>
      </c>
      <c r="B88" s="60" t="s">
        <v>196</v>
      </c>
      <c r="C88" s="229" t="s">
        <v>743</v>
      </c>
      <c r="D88" s="60" t="s">
        <v>197</v>
      </c>
      <c r="E88" s="60" t="s">
        <v>198</v>
      </c>
      <c r="F88" s="77" t="s">
        <v>251</v>
      </c>
      <c r="G88" s="95" t="s">
        <v>60</v>
      </c>
      <c r="H88" s="95" t="s">
        <v>741</v>
      </c>
      <c r="I88" s="60" t="s">
        <v>199</v>
      </c>
      <c r="J88" s="60" t="s">
        <v>5</v>
      </c>
      <c r="K88" s="60" t="s">
        <v>6</v>
      </c>
      <c r="L88" s="60" t="s">
        <v>26</v>
      </c>
      <c r="M88" s="60">
        <v>46.0266667</v>
      </c>
      <c r="N88" s="60">
        <v>-81.419722222222205</v>
      </c>
      <c r="O88" s="60" t="s">
        <v>8</v>
      </c>
      <c r="P88" s="60" t="s">
        <v>9</v>
      </c>
      <c r="Q88" s="60" t="s">
        <v>200</v>
      </c>
      <c r="R88" s="60">
        <v>35</v>
      </c>
      <c r="S88" s="60" t="s">
        <v>11</v>
      </c>
      <c r="T88" s="60">
        <v>6</v>
      </c>
      <c r="U88" s="60" t="s">
        <v>201</v>
      </c>
      <c r="V88" s="60" t="s">
        <v>202</v>
      </c>
      <c r="W88" s="60" t="s">
        <v>14</v>
      </c>
      <c r="X88" s="60" t="s">
        <v>82</v>
      </c>
      <c r="Y88" s="60" t="s">
        <v>16</v>
      </c>
      <c r="AA88" s="60">
        <v>4</v>
      </c>
      <c r="AB88" s="60" t="s">
        <v>113</v>
      </c>
      <c r="AC88" s="60" t="s">
        <v>60</v>
      </c>
      <c r="AD88" s="60" t="s">
        <v>44</v>
      </c>
      <c r="AE88" s="60" t="s">
        <v>60</v>
      </c>
      <c r="AF88" s="60" t="s">
        <v>107</v>
      </c>
      <c r="AG88" s="60">
        <v>5</v>
      </c>
    </row>
    <row r="89" spans="1:35" s="158" customFormat="1">
      <c r="A89" s="156" t="s">
        <v>100</v>
      </c>
      <c r="B89" s="158" t="s">
        <v>204</v>
      </c>
      <c r="D89" s="158" t="s">
        <v>205</v>
      </c>
      <c r="E89" s="158" t="s">
        <v>206</v>
      </c>
      <c r="F89" s="247" t="s">
        <v>632</v>
      </c>
      <c r="G89" s="253"/>
      <c r="H89" s="253" t="s">
        <v>1625</v>
      </c>
      <c r="I89" s="158" t="s">
        <v>207</v>
      </c>
      <c r="J89" s="158" t="s">
        <v>53</v>
      </c>
      <c r="K89" s="158" t="s">
        <v>54</v>
      </c>
      <c r="L89" s="158" t="s">
        <v>26</v>
      </c>
      <c r="M89" s="158">
        <v>43.5</v>
      </c>
      <c r="N89" s="158">
        <v>10.3333333333333</v>
      </c>
      <c r="O89" s="158" t="s">
        <v>105</v>
      </c>
      <c r="P89" s="158" t="s">
        <v>9</v>
      </c>
      <c r="Q89" s="158" t="s">
        <v>208</v>
      </c>
      <c r="R89" s="158">
        <v>244</v>
      </c>
      <c r="S89" s="158" t="s">
        <v>11</v>
      </c>
      <c r="T89" s="158">
        <v>2</v>
      </c>
      <c r="U89" s="158" t="s">
        <v>98</v>
      </c>
      <c r="V89" s="158" t="s">
        <v>99</v>
      </c>
      <c r="W89" s="158" t="s">
        <v>14</v>
      </c>
      <c r="X89" s="158" t="s">
        <v>15</v>
      </c>
      <c r="Y89" s="158" t="s">
        <v>16</v>
      </c>
      <c r="AA89" s="158">
        <v>4</v>
      </c>
      <c r="AB89" s="158" t="s">
        <v>3</v>
      </c>
      <c r="AC89" s="158" t="s">
        <v>72</v>
      </c>
      <c r="AD89" s="158" t="s">
        <v>44</v>
      </c>
      <c r="AE89" s="158" t="s">
        <v>73</v>
      </c>
      <c r="AF89" s="158" t="s">
        <v>1492</v>
      </c>
      <c r="AG89" s="158">
        <v>0</v>
      </c>
    </row>
    <row r="90" spans="1:35" s="157" customFormat="1">
      <c r="A90" s="196" t="s">
        <v>100</v>
      </c>
      <c r="B90" s="196" t="s">
        <v>209</v>
      </c>
      <c r="D90" s="157" t="s">
        <v>210</v>
      </c>
      <c r="E90" s="157" t="s">
        <v>211</v>
      </c>
      <c r="F90" s="245" t="s">
        <v>632</v>
      </c>
      <c r="G90" s="235"/>
      <c r="H90" s="235" t="s">
        <v>1493</v>
      </c>
      <c r="I90" s="157" t="s">
        <v>212</v>
      </c>
      <c r="J90" s="157" t="s">
        <v>66</v>
      </c>
      <c r="K90" s="157" t="s">
        <v>88</v>
      </c>
      <c r="L90" s="157" t="s">
        <v>26</v>
      </c>
      <c r="M90" s="157">
        <v>28.485446</v>
      </c>
      <c r="N90" s="157" t="s">
        <v>613</v>
      </c>
      <c r="O90" s="157" t="s">
        <v>1491</v>
      </c>
      <c r="P90" s="157" t="s">
        <v>9</v>
      </c>
      <c r="Q90" s="157" t="s">
        <v>213</v>
      </c>
      <c r="R90" s="157">
        <v>2135</v>
      </c>
      <c r="S90" s="157" t="s">
        <v>11</v>
      </c>
      <c r="T90" s="157">
        <v>7</v>
      </c>
      <c r="U90" s="157" t="s">
        <v>98</v>
      </c>
      <c r="V90" s="157" t="s">
        <v>99</v>
      </c>
      <c r="W90" s="157" t="s">
        <v>14</v>
      </c>
      <c r="X90" s="157" t="s">
        <v>15</v>
      </c>
      <c r="Y90" s="157" t="s">
        <v>16</v>
      </c>
      <c r="AA90" s="157">
        <v>6</v>
      </c>
      <c r="AB90" s="157" t="s">
        <v>3</v>
      </c>
      <c r="AC90" s="157" t="s">
        <v>72</v>
      </c>
      <c r="AD90" s="157" t="s">
        <v>44</v>
      </c>
      <c r="AE90" s="157" t="s">
        <v>73</v>
      </c>
      <c r="AF90" s="157" t="s">
        <v>1494</v>
      </c>
      <c r="AG90" s="157">
        <v>6</v>
      </c>
    </row>
    <row r="91" spans="1:35" s="157" customFormat="1">
      <c r="A91" s="196" t="s">
        <v>100</v>
      </c>
      <c r="B91" s="157" t="s">
        <v>214</v>
      </c>
      <c r="C91" s="256" t="s">
        <v>759</v>
      </c>
      <c r="D91" s="157" t="s">
        <v>215</v>
      </c>
      <c r="E91" s="157" t="s">
        <v>216</v>
      </c>
      <c r="F91" s="236" t="s">
        <v>632</v>
      </c>
      <c r="G91" s="157" t="s">
        <v>758</v>
      </c>
      <c r="H91" s="157" t="s">
        <v>1495</v>
      </c>
      <c r="I91" s="257" t="s">
        <v>761</v>
      </c>
      <c r="J91" s="157" t="s">
        <v>53</v>
      </c>
      <c r="K91" s="157" t="s">
        <v>54</v>
      </c>
      <c r="L91" s="157" t="s">
        <v>26</v>
      </c>
      <c r="M91" s="157">
        <v>-42.4166667</v>
      </c>
      <c r="N91" s="157">
        <v>173.683333333333</v>
      </c>
      <c r="O91" s="60" t="s">
        <v>1604</v>
      </c>
      <c r="P91" s="157" t="s">
        <v>9</v>
      </c>
      <c r="Q91" s="257" t="s">
        <v>761</v>
      </c>
      <c r="R91" s="157">
        <v>730</v>
      </c>
      <c r="S91" s="157" t="s">
        <v>11</v>
      </c>
      <c r="T91" s="157">
        <v>1</v>
      </c>
      <c r="U91" s="157" t="s">
        <v>98</v>
      </c>
      <c r="V91" s="157" t="s">
        <v>99</v>
      </c>
      <c r="W91" s="157" t="s">
        <v>217</v>
      </c>
      <c r="X91" s="157" t="s">
        <v>15</v>
      </c>
      <c r="Y91" s="157" t="s">
        <v>16</v>
      </c>
      <c r="AA91" s="157">
        <v>3</v>
      </c>
      <c r="AB91" s="157" t="s">
        <v>3</v>
      </c>
      <c r="AC91" s="157" t="s">
        <v>60</v>
      </c>
      <c r="AD91" s="157" t="s">
        <v>44</v>
      </c>
      <c r="AE91" s="157" t="s">
        <v>60</v>
      </c>
      <c r="AF91" s="157" t="s">
        <v>762</v>
      </c>
      <c r="AG91" s="157">
        <v>2</v>
      </c>
    </row>
    <row r="92" spans="1:35" s="186" customFormat="1">
      <c r="A92" s="185" t="s">
        <v>100</v>
      </c>
      <c r="B92" s="186" t="s">
        <v>214</v>
      </c>
      <c r="C92" s="258" t="s">
        <v>760</v>
      </c>
      <c r="D92" s="186" t="s">
        <v>215</v>
      </c>
      <c r="E92" s="186" t="s">
        <v>216</v>
      </c>
      <c r="F92" s="236" t="s">
        <v>632</v>
      </c>
      <c r="G92" s="186" t="s">
        <v>758</v>
      </c>
      <c r="H92" s="186" t="s">
        <v>1495</v>
      </c>
      <c r="I92" s="186" t="s">
        <v>150</v>
      </c>
      <c r="J92" s="186" t="s">
        <v>53</v>
      </c>
      <c r="K92" s="186" t="s">
        <v>54</v>
      </c>
      <c r="L92" s="186" t="s">
        <v>26</v>
      </c>
      <c r="M92" s="186">
        <v>-45.35</v>
      </c>
      <c r="N92" s="186">
        <v>170.85</v>
      </c>
      <c r="O92" s="186" t="s">
        <v>1604</v>
      </c>
      <c r="P92" s="186" t="s">
        <v>9</v>
      </c>
      <c r="Q92" s="186" t="s">
        <v>150</v>
      </c>
      <c r="R92" s="186">
        <v>730</v>
      </c>
      <c r="S92" s="186" t="s">
        <v>11</v>
      </c>
      <c r="T92" s="186">
        <v>1</v>
      </c>
      <c r="U92" s="186" t="s">
        <v>98</v>
      </c>
      <c r="V92" s="186" t="s">
        <v>99</v>
      </c>
      <c r="W92" s="186" t="s">
        <v>217</v>
      </c>
      <c r="X92" s="186" t="s">
        <v>15</v>
      </c>
      <c r="Y92" s="186" t="s">
        <v>16</v>
      </c>
      <c r="AA92" s="186">
        <v>3</v>
      </c>
      <c r="AB92" s="186" t="s">
        <v>3</v>
      </c>
      <c r="AC92" s="186" t="s">
        <v>60</v>
      </c>
      <c r="AD92" s="186" t="s">
        <v>44</v>
      </c>
      <c r="AE92" s="186" t="s">
        <v>60</v>
      </c>
      <c r="AF92" s="186" t="s">
        <v>762</v>
      </c>
      <c r="AG92" s="186">
        <v>2</v>
      </c>
    </row>
    <row r="93" spans="1:35" s="60" customFormat="1">
      <c r="A93" s="118" t="s">
        <v>100</v>
      </c>
      <c r="B93" s="60" t="s">
        <v>214</v>
      </c>
      <c r="C93" s="229" t="s">
        <v>820</v>
      </c>
      <c r="D93" s="60" t="s">
        <v>215</v>
      </c>
      <c r="E93" s="60" t="s">
        <v>216</v>
      </c>
      <c r="F93" s="77" t="s">
        <v>632</v>
      </c>
      <c r="G93" s="60" t="s">
        <v>758</v>
      </c>
      <c r="H93" s="60" t="s">
        <v>1495</v>
      </c>
      <c r="I93" s="240" t="s">
        <v>761</v>
      </c>
      <c r="J93" s="60" t="s">
        <v>53</v>
      </c>
      <c r="K93" s="60" t="s">
        <v>54</v>
      </c>
      <c r="L93" s="60" t="s">
        <v>26</v>
      </c>
      <c r="M93" s="60">
        <v>-42.4166667</v>
      </c>
      <c r="N93" s="60">
        <v>173.683333333333</v>
      </c>
      <c r="O93" s="60" t="s">
        <v>822</v>
      </c>
      <c r="P93" s="60" t="s">
        <v>9</v>
      </c>
      <c r="Q93" s="240" t="s">
        <v>761</v>
      </c>
      <c r="R93" s="60">
        <v>730</v>
      </c>
      <c r="S93" s="60" t="s">
        <v>11</v>
      </c>
      <c r="T93" s="60">
        <v>1</v>
      </c>
      <c r="U93" s="60" t="s">
        <v>98</v>
      </c>
      <c r="V93" s="60" t="s">
        <v>99</v>
      </c>
      <c r="W93" s="60" t="s">
        <v>217</v>
      </c>
      <c r="X93" s="60" t="s">
        <v>15</v>
      </c>
      <c r="Y93" s="60" t="s">
        <v>16</v>
      </c>
      <c r="AA93" s="60">
        <v>3</v>
      </c>
      <c r="AB93" s="60" t="s">
        <v>3</v>
      </c>
      <c r="AC93" s="60" t="s">
        <v>60</v>
      </c>
      <c r="AD93" s="60" t="s">
        <v>44</v>
      </c>
      <c r="AE93" s="60" t="s">
        <v>60</v>
      </c>
      <c r="AF93" s="60" t="s">
        <v>762</v>
      </c>
      <c r="AG93" s="60">
        <v>2</v>
      </c>
    </row>
    <row r="94" spans="1:35" s="158" customFormat="1">
      <c r="A94" s="156" t="s">
        <v>100</v>
      </c>
      <c r="B94" s="158" t="s">
        <v>214</v>
      </c>
      <c r="C94" s="230" t="s">
        <v>821</v>
      </c>
      <c r="D94" s="158" t="s">
        <v>215</v>
      </c>
      <c r="E94" s="158" t="s">
        <v>216</v>
      </c>
      <c r="F94" s="159" t="s">
        <v>632</v>
      </c>
      <c r="G94" s="158" t="s">
        <v>758</v>
      </c>
      <c r="H94" s="157" t="s">
        <v>1495</v>
      </c>
      <c r="I94" s="158" t="s">
        <v>150</v>
      </c>
      <c r="J94" s="158" t="s">
        <v>53</v>
      </c>
      <c r="K94" s="158" t="s">
        <v>54</v>
      </c>
      <c r="L94" s="158" t="s">
        <v>26</v>
      </c>
      <c r="M94" s="158">
        <v>-45.35</v>
      </c>
      <c r="N94" s="158">
        <v>170.85</v>
      </c>
      <c r="O94" s="60" t="s">
        <v>822</v>
      </c>
      <c r="P94" s="158" t="s">
        <v>9</v>
      </c>
      <c r="Q94" s="158" t="s">
        <v>150</v>
      </c>
      <c r="R94" s="158">
        <v>730</v>
      </c>
      <c r="S94" s="158" t="s">
        <v>11</v>
      </c>
      <c r="T94" s="158">
        <v>1</v>
      </c>
      <c r="U94" s="158" t="s">
        <v>98</v>
      </c>
      <c r="V94" s="158" t="s">
        <v>99</v>
      </c>
      <c r="W94" s="158" t="s">
        <v>217</v>
      </c>
      <c r="X94" s="158" t="s">
        <v>15</v>
      </c>
      <c r="Y94" s="158" t="s">
        <v>16</v>
      </c>
      <c r="AA94" s="158">
        <v>3</v>
      </c>
      <c r="AB94" s="158" t="s">
        <v>3</v>
      </c>
      <c r="AC94" s="158" t="s">
        <v>60</v>
      </c>
      <c r="AD94" s="158" t="s">
        <v>44</v>
      </c>
      <c r="AE94" s="158" t="s">
        <v>60</v>
      </c>
      <c r="AF94" s="158" t="s">
        <v>762</v>
      </c>
      <c r="AG94" s="158">
        <v>2</v>
      </c>
    </row>
    <row r="95" spans="1:35" s="60" customFormat="1">
      <c r="A95" s="60" t="s">
        <v>100</v>
      </c>
      <c r="B95" s="118" t="s">
        <v>214</v>
      </c>
      <c r="C95" s="229" t="s">
        <v>823</v>
      </c>
      <c r="D95" s="60" t="s">
        <v>215</v>
      </c>
      <c r="E95" s="60" t="s">
        <v>216</v>
      </c>
      <c r="F95" s="77" t="s">
        <v>632</v>
      </c>
      <c r="G95" s="60" t="s">
        <v>758</v>
      </c>
      <c r="H95" s="60" t="s">
        <v>1495</v>
      </c>
      <c r="I95" s="240" t="s">
        <v>761</v>
      </c>
      <c r="J95" s="60" t="s">
        <v>53</v>
      </c>
      <c r="K95" s="60" t="s">
        <v>54</v>
      </c>
      <c r="L95" s="60" t="s">
        <v>26</v>
      </c>
      <c r="M95" s="60">
        <v>-42.4166667</v>
      </c>
      <c r="N95" s="60">
        <v>173.683333333333</v>
      </c>
      <c r="O95" s="60" t="s">
        <v>825</v>
      </c>
      <c r="P95" s="60" t="s">
        <v>9</v>
      </c>
      <c r="Q95" s="240" t="s">
        <v>761</v>
      </c>
      <c r="R95" s="60">
        <v>730</v>
      </c>
      <c r="S95" s="60" t="s">
        <v>11</v>
      </c>
      <c r="T95" s="60">
        <v>1</v>
      </c>
      <c r="U95" s="60" t="s">
        <v>98</v>
      </c>
      <c r="V95" s="60" t="s">
        <v>99</v>
      </c>
      <c r="W95" s="60" t="s">
        <v>217</v>
      </c>
      <c r="X95" s="60" t="s">
        <v>15</v>
      </c>
      <c r="Y95" s="60" t="s">
        <v>16</v>
      </c>
      <c r="AA95" s="60">
        <v>3</v>
      </c>
      <c r="AB95" s="60" t="s">
        <v>3</v>
      </c>
      <c r="AC95" s="60" t="s">
        <v>60</v>
      </c>
      <c r="AD95" s="60" t="s">
        <v>44</v>
      </c>
      <c r="AE95" s="60" t="s">
        <v>60</v>
      </c>
      <c r="AF95" s="60" t="s">
        <v>762</v>
      </c>
      <c r="AG95" s="60">
        <v>2</v>
      </c>
    </row>
    <row r="96" spans="1:35" s="186" customFormat="1">
      <c r="A96" s="185" t="s">
        <v>100</v>
      </c>
      <c r="B96" s="185" t="s">
        <v>214</v>
      </c>
      <c r="C96" s="258" t="s">
        <v>824</v>
      </c>
      <c r="D96" s="186" t="s">
        <v>215</v>
      </c>
      <c r="E96" s="186" t="s">
        <v>216</v>
      </c>
      <c r="F96" s="238" t="s">
        <v>632</v>
      </c>
      <c r="G96" s="186" t="s">
        <v>758</v>
      </c>
      <c r="H96" s="186" t="s">
        <v>1495</v>
      </c>
      <c r="I96" s="186" t="s">
        <v>150</v>
      </c>
      <c r="J96" s="186" t="s">
        <v>53</v>
      </c>
      <c r="K96" s="186" t="s">
        <v>54</v>
      </c>
      <c r="L96" s="186" t="s">
        <v>26</v>
      </c>
      <c r="M96" s="186">
        <v>-45.35</v>
      </c>
      <c r="N96" s="186">
        <v>170.85</v>
      </c>
      <c r="O96" s="186" t="s">
        <v>825</v>
      </c>
      <c r="P96" s="186" t="s">
        <v>9</v>
      </c>
      <c r="Q96" s="186" t="s">
        <v>150</v>
      </c>
      <c r="R96" s="186">
        <v>730</v>
      </c>
      <c r="S96" s="186" t="s">
        <v>11</v>
      </c>
      <c r="T96" s="186">
        <v>1</v>
      </c>
      <c r="U96" s="186" t="s">
        <v>98</v>
      </c>
      <c r="V96" s="186" t="s">
        <v>99</v>
      </c>
      <c r="W96" s="186" t="s">
        <v>217</v>
      </c>
      <c r="X96" s="186" t="s">
        <v>15</v>
      </c>
      <c r="Y96" s="186" t="s">
        <v>16</v>
      </c>
      <c r="AA96" s="186">
        <v>3</v>
      </c>
      <c r="AB96" s="186" t="s">
        <v>3</v>
      </c>
      <c r="AC96" s="186" t="s">
        <v>60</v>
      </c>
      <c r="AD96" s="186" t="s">
        <v>44</v>
      </c>
      <c r="AE96" s="186" t="s">
        <v>60</v>
      </c>
      <c r="AF96" s="186" t="s">
        <v>762</v>
      </c>
      <c r="AG96" s="186">
        <v>2</v>
      </c>
    </row>
    <row r="97" spans="1:35" s="158" customFormat="1" ht="16" customHeight="1">
      <c r="A97" s="158" t="s">
        <v>100</v>
      </c>
      <c r="B97" s="156" t="s">
        <v>218</v>
      </c>
      <c r="D97" s="158" t="s">
        <v>219</v>
      </c>
      <c r="E97" s="158" t="s">
        <v>220</v>
      </c>
      <c r="F97" s="247" t="s">
        <v>113</v>
      </c>
      <c r="G97" s="253"/>
      <c r="H97" s="253" t="s">
        <v>1631</v>
      </c>
      <c r="I97" s="158" t="s">
        <v>221</v>
      </c>
      <c r="J97" s="158" t="s">
        <v>5</v>
      </c>
      <c r="K97" s="158" t="s">
        <v>96</v>
      </c>
      <c r="L97" s="158" t="s">
        <v>26</v>
      </c>
      <c r="M97" s="158">
        <v>-33.709301000000004</v>
      </c>
      <c r="N97" s="158">
        <v>150.23486299999999</v>
      </c>
      <c r="O97" s="158" t="s">
        <v>1604</v>
      </c>
      <c r="P97" s="158" t="s">
        <v>9</v>
      </c>
      <c r="Q97" s="158" t="s">
        <v>222</v>
      </c>
      <c r="R97" s="158">
        <v>29</v>
      </c>
      <c r="S97" s="158" t="s">
        <v>11</v>
      </c>
      <c r="T97" s="158">
        <v>1</v>
      </c>
      <c r="U97" s="158" t="s">
        <v>12</v>
      </c>
      <c r="V97" s="158" t="s">
        <v>223</v>
      </c>
      <c r="W97" s="158" t="s">
        <v>14</v>
      </c>
      <c r="X97" s="158" t="s">
        <v>15</v>
      </c>
      <c r="Y97" s="158" t="s">
        <v>16</v>
      </c>
      <c r="AA97" s="158">
        <v>3</v>
      </c>
      <c r="AB97" s="158" t="s">
        <v>3</v>
      </c>
      <c r="AC97" s="158" t="s">
        <v>60</v>
      </c>
      <c r="AD97" s="158" t="s">
        <v>44</v>
      </c>
      <c r="AE97" s="158" t="s">
        <v>60</v>
      </c>
      <c r="AF97" s="158" t="s">
        <v>224</v>
      </c>
      <c r="AG97" s="158">
        <v>0</v>
      </c>
    </row>
    <row r="98" spans="1:35" s="157" customFormat="1">
      <c r="A98" s="157" t="s">
        <v>100</v>
      </c>
      <c r="B98" s="157" t="s">
        <v>225</v>
      </c>
      <c r="C98" s="229" t="s">
        <v>584</v>
      </c>
      <c r="D98" s="157" t="s">
        <v>226</v>
      </c>
      <c r="E98" s="157" t="s">
        <v>227</v>
      </c>
      <c r="F98" s="159" t="s">
        <v>251</v>
      </c>
      <c r="G98" s="291" t="s">
        <v>600</v>
      </c>
      <c r="I98" s="157" t="s">
        <v>228</v>
      </c>
      <c r="J98" s="157" t="s">
        <v>5</v>
      </c>
      <c r="K98" s="157" t="s">
        <v>96</v>
      </c>
      <c r="L98" s="157" t="s">
        <v>26</v>
      </c>
      <c r="M98" s="157">
        <v>55.888367000000002</v>
      </c>
      <c r="N98" s="157">
        <v>9.4304004000000496</v>
      </c>
      <c r="O98" s="157" t="s">
        <v>1604</v>
      </c>
      <c r="P98" s="157" t="s">
        <v>9</v>
      </c>
      <c r="Q98" s="157" t="s">
        <v>585</v>
      </c>
      <c r="R98" s="157">
        <v>14</v>
      </c>
      <c r="S98" s="157" t="s">
        <v>11</v>
      </c>
      <c r="T98" s="157">
        <v>3</v>
      </c>
      <c r="U98" s="157" t="s">
        <v>124</v>
      </c>
      <c r="V98" s="157" t="s">
        <v>125</v>
      </c>
      <c r="W98" s="157" t="s">
        <v>14</v>
      </c>
      <c r="X98" s="157" t="s">
        <v>82</v>
      </c>
      <c r="Y98" s="157" t="s">
        <v>59</v>
      </c>
      <c r="AA98" s="157">
        <v>4</v>
      </c>
      <c r="AB98" s="157" t="s">
        <v>113</v>
      </c>
      <c r="AC98" s="157" t="s">
        <v>600</v>
      </c>
      <c r="AD98" s="157" t="s">
        <v>44</v>
      </c>
      <c r="AE98" s="157" t="s">
        <v>60</v>
      </c>
      <c r="AF98" s="157" t="s">
        <v>231</v>
      </c>
      <c r="AG98" s="157">
        <v>0</v>
      </c>
      <c r="AH98" s="276"/>
    </row>
    <row r="99" spans="1:35" s="157" customFormat="1">
      <c r="A99" s="196" t="s">
        <v>100</v>
      </c>
      <c r="B99" s="157" t="s">
        <v>225</v>
      </c>
      <c r="C99" s="256" t="s">
        <v>586</v>
      </c>
      <c r="D99" s="157" t="s">
        <v>226</v>
      </c>
      <c r="E99" s="157" t="s">
        <v>227</v>
      </c>
      <c r="F99" s="159" t="s">
        <v>251</v>
      </c>
      <c r="G99" s="157" t="s">
        <v>600</v>
      </c>
      <c r="I99" s="157" t="s">
        <v>228</v>
      </c>
      <c r="J99" s="157" t="s">
        <v>5</v>
      </c>
      <c r="K99" s="157" t="s">
        <v>96</v>
      </c>
      <c r="L99" s="157" t="s">
        <v>26</v>
      </c>
      <c r="M99" s="157">
        <v>55.888367000000002</v>
      </c>
      <c r="N99" s="157">
        <v>9.4304004000000496</v>
      </c>
      <c r="O99" s="387" t="s">
        <v>1433</v>
      </c>
      <c r="P99" s="157" t="s">
        <v>9</v>
      </c>
      <c r="Q99" s="157" t="s">
        <v>229</v>
      </c>
      <c r="R99" s="157">
        <v>14</v>
      </c>
      <c r="S99" s="157" t="s">
        <v>11</v>
      </c>
      <c r="T99" s="157">
        <v>3</v>
      </c>
      <c r="U99" s="157" t="s">
        <v>124</v>
      </c>
      <c r="V99" s="157" t="s">
        <v>125</v>
      </c>
      <c r="W99" s="157" t="s">
        <v>14</v>
      </c>
      <c r="X99" s="157" t="s">
        <v>82</v>
      </c>
      <c r="Y99" s="157" t="s">
        <v>230</v>
      </c>
      <c r="AA99" s="157">
        <v>4</v>
      </c>
      <c r="AB99" s="157" t="s">
        <v>113</v>
      </c>
      <c r="AC99" s="157" t="s">
        <v>600</v>
      </c>
      <c r="AD99" s="157" t="s">
        <v>44</v>
      </c>
      <c r="AE99" s="157" t="s">
        <v>60</v>
      </c>
      <c r="AF99" s="157" t="s">
        <v>231</v>
      </c>
      <c r="AG99" s="157">
        <v>0</v>
      </c>
      <c r="AH99" s="276"/>
    </row>
    <row r="100" spans="1:35" s="158" customFormat="1">
      <c r="A100" s="156" t="s">
        <v>100</v>
      </c>
      <c r="B100" s="158" t="s">
        <v>225</v>
      </c>
      <c r="C100" s="230" t="s">
        <v>587</v>
      </c>
      <c r="D100" s="158" t="s">
        <v>226</v>
      </c>
      <c r="E100" s="158" t="s">
        <v>227</v>
      </c>
      <c r="F100" s="238" t="s">
        <v>251</v>
      </c>
      <c r="G100" s="158" t="s">
        <v>600</v>
      </c>
      <c r="I100" s="158" t="s">
        <v>228</v>
      </c>
      <c r="J100" s="158" t="s">
        <v>5</v>
      </c>
      <c r="K100" s="158" t="s">
        <v>96</v>
      </c>
      <c r="L100" s="158" t="s">
        <v>26</v>
      </c>
      <c r="M100" s="158">
        <v>55.888367000000002</v>
      </c>
      <c r="N100" s="158">
        <v>9.4304004000000496</v>
      </c>
      <c r="O100" s="387" t="s">
        <v>1433</v>
      </c>
      <c r="P100" s="158" t="s">
        <v>9</v>
      </c>
      <c r="Q100" s="158" t="s">
        <v>588</v>
      </c>
      <c r="R100" s="158">
        <v>14</v>
      </c>
      <c r="S100" s="158" t="s">
        <v>11</v>
      </c>
      <c r="T100" s="158">
        <v>3</v>
      </c>
      <c r="U100" s="158" t="s">
        <v>124</v>
      </c>
      <c r="V100" s="158" t="s">
        <v>125</v>
      </c>
      <c r="W100" s="158" t="s">
        <v>14</v>
      </c>
      <c r="X100" s="158" t="s">
        <v>82</v>
      </c>
      <c r="Y100" s="158" t="s">
        <v>126</v>
      </c>
      <c r="AA100" s="158">
        <v>4</v>
      </c>
      <c r="AB100" s="158" t="s">
        <v>113</v>
      </c>
      <c r="AC100" s="158" t="s">
        <v>600</v>
      </c>
      <c r="AD100" s="158" t="s">
        <v>44</v>
      </c>
      <c r="AE100" s="158" t="s">
        <v>60</v>
      </c>
      <c r="AF100" s="158" t="s">
        <v>231</v>
      </c>
      <c r="AG100" s="158">
        <v>0</v>
      </c>
    </row>
    <row r="101" spans="1:35" s="186" customFormat="1">
      <c r="A101" s="186" t="s">
        <v>100</v>
      </c>
      <c r="B101" s="186" t="s">
        <v>225</v>
      </c>
      <c r="C101" s="258" t="s">
        <v>589</v>
      </c>
      <c r="D101" s="186" t="s">
        <v>226</v>
      </c>
      <c r="E101" s="186" t="s">
        <v>227</v>
      </c>
      <c r="F101" s="236" t="s">
        <v>251</v>
      </c>
      <c r="G101" s="290" t="s">
        <v>600</v>
      </c>
      <c r="H101" s="236"/>
      <c r="I101" s="186" t="s">
        <v>228</v>
      </c>
      <c r="J101" s="186" t="s">
        <v>5</v>
      </c>
      <c r="K101" s="186" t="s">
        <v>96</v>
      </c>
      <c r="L101" s="186" t="s">
        <v>26</v>
      </c>
      <c r="M101" s="186">
        <v>55.888367000000002</v>
      </c>
      <c r="N101" s="186">
        <v>9.4304004000000496</v>
      </c>
      <c r="O101" s="186" t="s">
        <v>1604</v>
      </c>
      <c r="P101" s="186" t="s">
        <v>9</v>
      </c>
      <c r="Q101" s="186" t="s">
        <v>590</v>
      </c>
      <c r="R101" s="186">
        <v>7</v>
      </c>
      <c r="S101" s="186" t="s">
        <v>11</v>
      </c>
      <c r="T101" s="186">
        <v>3</v>
      </c>
      <c r="U101" s="186" t="s">
        <v>124</v>
      </c>
      <c r="V101" s="186" t="s">
        <v>125</v>
      </c>
      <c r="W101" s="186" t="s">
        <v>14</v>
      </c>
      <c r="X101" s="186" t="s">
        <v>82</v>
      </c>
      <c r="Y101" s="186" t="s">
        <v>59</v>
      </c>
      <c r="AA101" s="186">
        <v>4</v>
      </c>
      <c r="AB101" s="186" t="s">
        <v>113</v>
      </c>
      <c r="AC101" s="186" t="s">
        <v>600</v>
      </c>
      <c r="AD101" s="186" t="s">
        <v>44</v>
      </c>
      <c r="AE101" s="186" t="s">
        <v>60</v>
      </c>
      <c r="AF101" s="186" t="s">
        <v>434</v>
      </c>
      <c r="AG101" s="186">
        <v>0</v>
      </c>
    </row>
    <row r="102" spans="1:35" s="186" customFormat="1">
      <c r="A102" s="186" t="s">
        <v>100</v>
      </c>
      <c r="B102" s="186" t="s">
        <v>225</v>
      </c>
      <c r="C102" s="258" t="s">
        <v>591</v>
      </c>
      <c r="D102" s="186" t="s">
        <v>226</v>
      </c>
      <c r="E102" s="186" t="s">
        <v>227</v>
      </c>
      <c r="F102" s="236" t="s">
        <v>251</v>
      </c>
      <c r="G102" s="290" t="s">
        <v>600</v>
      </c>
      <c r="H102" s="236"/>
      <c r="I102" s="186" t="s">
        <v>228</v>
      </c>
      <c r="J102" s="186" t="s">
        <v>5</v>
      </c>
      <c r="K102" s="186" t="s">
        <v>96</v>
      </c>
      <c r="L102" s="186" t="s">
        <v>26</v>
      </c>
      <c r="M102" s="186">
        <v>55.888367000000002</v>
      </c>
      <c r="N102" s="186">
        <v>9.4304004000000496</v>
      </c>
      <c r="O102" s="186" t="s">
        <v>1604</v>
      </c>
      <c r="P102" s="186" t="s">
        <v>9</v>
      </c>
      <c r="Q102" s="186" t="s">
        <v>592</v>
      </c>
      <c r="R102" s="186">
        <v>7</v>
      </c>
      <c r="S102" s="186" t="s">
        <v>11</v>
      </c>
      <c r="T102" s="186">
        <v>3</v>
      </c>
      <c r="U102" s="186" t="s">
        <v>124</v>
      </c>
      <c r="V102" s="186" t="s">
        <v>125</v>
      </c>
      <c r="W102" s="186" t="s">
        <v>14</v>
      </c>
      <c r="X102" s="186" t="s">
        <v>82</v>
      </c>
      <c r="Y102" s="186" t="s">
        <v>230</v>
      </c>
      <c r="AA102" s="186">
        <v>4</v>
      </c>
      <c r="AB102" s="186" t="s">
        <v>113</v>
      </c>
      <c r="AC102" s="186" t="s">
        <v>600</v>
      </c>
      <c r="AD102" s="186" t="s">
        <v>44</v>
      </c>
      <c r="AE102" s="186" t="s">
        <v>60</v>
      </c>
      <c r="AF102" s="186" t="s">
        <v>434</v>
      </c>
      <c r="AG102" s="186">
        <v>0</v>
      </c>
    </row>
    <row r="103" spans="1:35" s="40" customFormat="1">
      <c r="A103" s="40" t="s">
        <v>100</v>
      </c>
      <c r="B103" s="60" t="s">
        <v>225</v>
      </c>
      <c r="C103" s="229" t="s">
        <v>593</v>
      </c>
      <c r="D103" s="60" t="s">
        <v>226</v>
      </c>
      <c r="E103" s="60" t="s">
        <v>227</v>
      </c>
      <c r="F103" s="77" t="s">
        <v>251</v>
      </c>
      <c r="G103" s="289" t="s">
        <v>600</v>
      </c>
      <c r="H103" s="77"/>
      <c r="I103" s="60" t="s">
        <v>228</v>
      </c>
      <c r="J103" s="60" t="s">
        <v>5</v>
      </c>
      <c r="K103" s="60" t="s">
        <v>96</v>
      </c>
      <c r="L103" s="60" t="s">
        <v>26</v>
      </c>
      <c r="M103" s="60">
        <v>55.888367000000002</v>
      </c>
      <c r="N103" s="60">
        <v>9.4304004000000496</v>
      </c>
      <c r="O103" s="60" t="s">
        <v>1604</v>
      </c>
      <c r="P103" s="60" t="s">
        <v>9</v>
      </c>
      <c r="Q103" s="60" t="s">
        <v>594</v>
      </c>
      <c r="R103" s="60">
        <v>7</v>
      </c>
      <c r="S103" s="60" t="s">
        <v>11</v>
      </c>
      <c r="T103" s="60">
        <v>3</v>
      </c>
      <c r="U103" s="60" t="s">
        <v>124</v>
      </c>
      <c r="V103" s="60" t="s">
        <v>125</v>
      </c>
      <c r="W103" s="60" t="s">
        <v>14</v>
      </c>
      <c r="X103" s="60" t="s">
        <v>82</v>
      </c>
      <c r="Y103" s="60" t="s">
        <v>126</v>
      </c>
      <c r="Z103" s="60"/>
      <c r="AA103" s="60">
        <v>4</v>
      </c>
      <c r="AB103" s="60" t="s">
        <v>113</v>
      </c>
      <c r="AC103" s="60" t="s">
        <v>600</v>
      </c>
      <c r="AD103" s="60" t="s">
        <v>44</v>
      </c>
      <c r="AE103" s="60" t="s">
        <v>60</v>
      </c>
      <c r="AF103" s="60" t="s">
        <v>434</v>
      </c>
      <c r="AG103" s="60">
        <v>0</v>
      </c>
      <c r="AH103" s="60"/>
      <c r="AI103" s="60"/>
    </row>
    <row r="104" spans="1:35" s="40" customFormat="1">
      <c r="A104" s="60" t="s">
        <v>100</v>
      </c>
      <c r="B104" s="60" t="s">
        <v>232</v>
      </c>
      <c r="C104" s="60"/>
      <c r="D104" s="60" t="s">
        <v>233</v>
      </c>
      <c r="E104" s="60" t="s">
        <v>234</v>
      </c>
      <c r="F104" s="41" t="s">
        <v>632</v>
      </c>
      <c r="G104" s="300"/>
      <c r="H104" s="41" t="s">
        <v>1496</v>
      </c>
      <c r="I104" s="60" t="s">
        <v>235</v>
      </c>
      <c r="J104" s="60" t="s">
        <v>53</v>
      </c>
      <c r="K104" s="60" t="s">
        <v>54</v>
      </c>
      <c r="L104" s="60" t="s">
        <v>26</v>
      </c>
      <c r="M104" s="60">
        <v>41.683424873893301</v>
      </c>
      <c r="N104" s="60">
        <v>-8.8258207638510804</v>
      </c>
      <c r="O104" s="60" t="s">
        <v>105</v>
      </c>
      <c r="P104" s="60" t="s">
        <v>9</v>
      </c>
      <c r="Q104" s="60" t="s">
        <v>236</v>
      </c>
      <c r="R104" s="60">
        <v>365</v>
      </c>
      <c r="S104" s="60" t="s">
        <v>11</v>
      </c>
      <c r="T104" s="60">
        <v>1</v>
      </c>
      <c r="U104" s="60" t="s">
        <v>98</v>
      </c>
      <c r="V104" s="60" t="s">
        <v>99</v>
      </c>
      <c r="W104" s="60" t="s">
        <v>14</v>
      </c>
      <c r="X104" s="60" t="s">
        <v>15</v>
      </c>
      <c r="Y104" s="60" t="s">
        <v>16</v>
      </c>
      <c r="Z104" s="60"/>
      <c r="AA104" s="60">
        <v>5</v>
      </c>
      <c r="AB104" s="60" t="s">
        <v>3</v>
      </c>
      <c r="AC104" s="60" t="s">
        <v>145</v>
      </c>
      <c r="AD104" s="60" t="s">
        <v>17</v>
      </c>
      <c r="AE104" s="60" t="s">
        <v>146</v>
      </c>
      <c r="AF104" s="60" t="s">
        <v>107</v>
      </c>
      <c r="AG104" s="60">
        <v>0</v>
      </c>
      <c r="AH104" s="60"/>
      <c r="AI104" s="60"/>
    </row>
    <row r="105" spans="1:35" s="40" customFormat="1">
      <c r="A105" s="48"/>
      <c r="B105" s="48" t="s">
        <v>237</v>
      </c>
      <c r="C105" s="48"/>
      <c r="D105" s="48" t="s">
        <v>238</v>
      </c>
      <c r="E105" s="48" t="s">
        <v>239</v>
      </c>
      <c r="F105" s="364" t="s">
        <v>1626</v>
      </c>
      <c r="G105" s="379" t="s">
        <v>1627</v>
      </c>
      <c r="H105" s="364" t="s">
        <v>827</v>
      </c>
      <c r="I105" s="48" t="s">
        <v>240</v>
      </c>
      <c r="J105" s="48" t="s">
        <v>66</v>
      </c>
      <c r="K105" s="48" t="s">
        <v>67</v>
      </c>
      <c r="L105" s="48" t="s">
        <v>26</v>
      </c>
      <c r="M105" s="48">
        <v>34</v>
      </c>
      <c r="N105" s="48">
        <v>-119.73</v>
      </c>
      <c r="O105" s="48" t="s">
        <v>1491</v>
      </c>
      <c r="P105" s="48" t="s">
        <v>9</v>
      </c>
      <c r="Q105" s="48" t="s">
        <v>241</v>
      </c>
      <c r="R105" s="48">
        <v>1460</v>
      </c>
      <c r="S105" s="48" t="s">
        <v>11</v>
      </c>
      <c r="T105" s="48">
        <v>5</v>
      </c>
      <c r="U105" s="48" t="s">
        <v>69</v>
      </c>
      <c r="V105" s="48" t="s">
        <v>242</v>
      </c>
      <c r="W105" s="48" t="s">
        <v>14</v>
      </c>
      <c r="X105" s="48" t="s">
        <v>71</v>
      </c>
      <c r="Y105" s="48" t="s">
        <v>16</v>
      </c>
      <c r="Z105" s="48"/>
      <c r="AA105" s="48">
        <v>5</v>
      </c>
      <c r="AB105" s="48" t="s">
        <v>3</v>
      </c>
      <c r="AC105" s="48" t="s">
        <v>72</v>
      </c>
      <c r="AD105" s="48" t="s">
        <v>44</v>
      </c>
      <c r="AE105" s="48" t="s">
        <v>73</v>
      </c>
      <c r="AF105" s="48"/>
      <c r="AG105" s="48">
        <v>5</v>
      </c>
      <c r="AH105" s="48"/>
      <c r="AI105" s="48"/>
    </row>
    <row r="106" spans="1:35" s="40" customFormat="1">
      <c r="A106" s="60" t="s">
        <v>100</v>
      </c>
      <c r="B106" s="60" t="s">
        <v>243</v>
      </c>
      <c r="C106" s="60"/>
      <c r="D106" s="60" t="s">
        <v>244</v>
      </c>
      <c r="E106" s="60" t="s">
        <v>245</v>
      </c>
      <c r="F106" s="41" t="s">
        <v>113</v>
      </c>
      <c r="G106" s="300"/>
      <c r="H106" s="41" t="s">
        <v>1632</v>
      </c>
      <c r="I106" s="60" t="s">
        <v>246</v>
      </c>
      <c r="J106" s="60" t="s">
        <v>66</v>
      </c>
      <c r="K106" s="60" t="s">
        <v>67</v>
      </c>
      <c r="L106" s="60" t="s">
        <v>26</v>
      </c>
      <c r="M106" s="60">
        <v>42.766666700000002</v>
      </c>
      <c r="N106" s="60">
        <v>-109.216666666666</v>
      </c>
      <c r="O106" s="60" t="s">
        <v>1491</v>
      </c>
      <c r="P106" s="60" t="s">
        <v>9</v>
      </c>
      <c r="Q106" s="60" t="s">
        <v>247</v>
      </c>
      <c r="R106" s="60">
        <v>1095</v>
      </c>
      <c r="S106" s="60" t="s">
        <v>11</v>
      </c>
      <c r="T106" s="60">
        <v>4</v>
      </c>
      <c r="U106" s="60" t="s">
        <v>57</v>
      </c>
      <c r="V106" s="60" t="s">
        <v>58</v>
      </c>
      <c r="W106" s="60" t="s">
        <v>14</v>
      </c>
      <c r="X106" s="60" t="s">
        <v>15</v>
      </c>
      <c r="Y106" s="60" t="s">
        <v>59</v>
      </c>
      <c r="Z106" s="60"/>
      <c r="AA106" s="60">
        <v>4</v>
      </c>
      <c r="AB106" s="60" t="s">
        <v>3</v>
      </c>
      <c r="AC106" s="60" t="s">
        <v>72</v>
      </c>
      <c r="AD106" s="60" t="s">
        <v>44</v>
      </c>
      <c r="AE106" s="60" t="s">
        <v>73</v>
      </c>
      <c r="AF106" s="60" t="s">
        <v>231</v>
      </c>
      <c r="AG106" s="60">
        <v>4</v>
      </c>
      <c r="AH106" s="60"/>
      <c r="AI106" s="60"/>
    </row>
    <row r="107" spans="1:35" s="40" customFormat="1">
      <c r="A107" s="60" t="s">
        <v>100</v>
      </c>
      <c r="B107" s="60" t="s">
        <v>248</v>
      </c>
      <c r="C107" s="229" t="s">
        <v>561</v>
      </c>
      <c r="D107" s="60" t="s">
        <v>249</v>
      </c>
      <c r="E107" s="60" t="s">
        <v>250</v>
      </c>
      <c r="F107" s="41" t="s">
        <v>251</v>
      </c>
      <c r="G107" s="289" t="s">
        <v>60</v>
      </c>
      <c r="H107" s="77"/>
      <c r="I107" s="60" t="s">
        <v>252</v>
      </c>
      <c r="J107" s="60" t="s">
        <v>53</v>
      </c>
      <c r="K107" s="60" t="s">
        <v>79</v>
      </c>
      <c r="L107" s="60" t="s">
        <v>26</v>
      </c>
      <c r="M107" s="60">
        <v>-36.8333333</v>
      </c>
      <c r="N107" s="60">
        <v>176.183333333333</v>
      </c>
      <c r="O107" s="60" t="s">
        <v>1604</v>
      </c>
      <c r="P107" s="60" t="s">
        <v>9</v>
      </c>
      <c r="Q107" s="60" t="s">
        <v>253</v>
      </c>
      <c r="R107" s="60">
        <v>212</v>
      </c>
      <c r="S107" s="60" t="s">
        <v>11</v>
      </c>
      <c r="T107" s="60">
        <v>5</v>
      </c>
      <c r="U107" s="60" t="s">
        <v>12</v>
      </c>
      <c r="V107" s="60" t="s">
        <v>13</v>
      </c>
      <c r="W107" s="60" t="s">
        <v>14</v>
      </c>
      <c r="X107" s="60" t="s">
        <v>15</v>
      </c>
      <c r="Y107" s="60"/>
      <c r="Z107" s="60"/>
      <c r="AA107" s="60">
        <v>3</v>
      </c>
      <c r="AB107" s="60" t="s">
        <v>3</v>
      </c>
      <c r="AC107" s="60" t="s">
        <v>60</v>
      </c>
      <c r="AD107" s="60" t="s">
        <v>44</v>
      </c>
      <c r="AE107" s="60" t="s">
        <v>60</v>
      </c>
      <c r="AF107" s="60" t="s">
        <v>195</v>
      </c>
      <c r="AG107" s="60">
        <v>5</v>
      </c>
      <c r="AH107" s="60"/>
      <c r="AI107" s="60"/>
    </row>
    <row r="108" spans="1:35" s="40" customFormat="1">
      <c r="A108" s="60" t="s">
        <v>100</v>
      </c>
      <c r="B108" s="60" t="s">
        <v>248</v>
      </c>
      <c r="C108" s="229" t="s">
        <v>562</v>
      </c>
      <c r="D108" s="60" t="s">
        <v>249</v>
      </c>
      <c r="E108" s="60" t="s">
        <v>250</v>
      </c>
      <c r="F108" s="41" t="s">
        <v>251</v>
      </c>
      <c r="G108" s="289" t="s">
        <v>60</v>
      </c>
      <c r="H108" s="77"/>
      <c r="I108" s="60" t="s">
        <v>252</v>
      </c>
      <c r="J108" s="60" t="s">
        <v>53</v>
      </c>
      <c r="K108" s="60" t="s">
        <v>79</v>
      </c>
      <c r="L108" s="60" t="s">
        <v>26</v>
      </c>
      <c r="M108" s="60">
        <v>-36.8333333</v>
      </c>
      <c r="N108" s="60">
        <v>176.183333333333</v>
      </c>
      <c r="O108" s="60" t="s">
        <v>1604</v>
      </c>
      <c r="P108" s="60" t="s">
        <v>9</v>
      </c>
      <c r="Q108" s="60" t="s">
        <v>563</v>
      </c>
      <c r="R108" s="60">
        <v>212</v>
      </c>
      <c r="S108" s="60" t="s">
        <v>11</v>
      </c>
      <c r="T108" s="60">
        <v>5</v>
      </c>
      <c r="U108" s="60" t="s">
        <v>12</v>
      </c>
      <c r="V108" s="60" t="s">
        <v>13</v>
      </c>
      <c r="W108" s="60" t="s">
        <v>14</v>
      </c>
      <c r="X108" s="60" t="s">
        <v>15</v>
      </c>
      <c r="Y108" s="60"/>
      <c r="Z108" s="60"/>
      <c r="AA108" s="60">
        <v>5</v>
      </c>
      <c r="AB108" s="60" t="s">
        <v>3</v>
      </c>
      <c r="AC108" s="60" t="s">
        <v>60</v>
      </c>
      <c r="AD108" s="60" t="s">
        <v>44</v>
      </c>
      <c r="AE108" s="60" t="s">
        <v>60</v>
      </c>
      <c r="AF108" s="60" t="s">
        <v>195</v>
      </c>
      <c r="AG108" s="60">
        <v>3</v>
      </c>
      <c r="AH108" s="60"/>
      <c r="AI108" s="60"/>
    </row>
    <row r="109" spans="1:35" s="157" customFormat="1">
      <c r="A109" s="60" t="s">
        <v>100</v>
      </c>
      <c r="B109" s="157" t="s">
        <v>248</v>
      </c>
      <c r="C109" s="256" t="s">
        <v>564</v>
      </c>
      <c r="D109" s="157" t="s">
        <v>249</v>
      </c>
      <c r="E109" s="157" t="s">
        <v>250</v>
      </c>
      <c r="F109" s="250" t="s">
        <v>251</v>
      </c>
      <c r="G109" s="291" t="s">
        <v>60</v>
      </c>
      <c r="H109" s="159"/>
      <c r="I109" s="157" t="s">
        <v>252</v>
      </c>
      <c r="J109" s="157" t="s">
        <v>53</v>
      </c>
      <c r="K109" s="157" t="s">
        <v>79</v>
      </c>
      <c r="L109" s="157" t="s">
        <v>26</v>
      </c>
      <c r="M109" s="157">
        <v>-36.8333333</v>
      </c>
      <c r="N109" s="157">
        <v>176.183333333333</v>
      </c>
      <c r="O109" s="157" t="s">
        <v>1604</v>
      </c>
      <c r="P109" s="157" t="s">
        <v>9</v>
      </c>
      <c r="Q109" s="157" t="s">
        <v>565</v>
      </c>
      <c r="R109" s="157">
        <v>212</v>
      </c>
      <c r="S109" s="157" t="s">
        <v>11</v>
      </c>
      <c r="T109" s="157">
        <v>5</v>
      </c>
      <c r="U109" s="157" t="s">
        <v>12</v>
      </c>
      <c r="V109" s="157" t="s">
        <v>13</v>
      </c>
      <c r="W109" s="157" t="s">
        <v>14</v>
      </c>
      <c r="X109" s="157" t="s">
        <v>15</v>
      </c>
      <c r="AA109" s="157">
        <v>5</v>
      </c>
      <c r="AB109" s="157" t="s">
        <v>3</v>
      </c>
      <c r="AC109" s="157" t="s">
        <v>60</v>
      </c>
      <c r="AD109" s="157" t="s">
        <v>44</v>
      </c>
      <c r="AE109" s="157" t="s">
        <v>60</v>
      </c>
      <c r="AF109" s="157" t="s">
        <v>195</v>
      </c>
      <c r="AG109" s="157">
        <v>5</v>
      </c>
    </row>
    <row r="110" spans="1:35" s="157" customFormat="1">
      <c r="A110" s="157" t="s">
        <v>100</v>
      </c>
      <c r="B110" s="157" t="s">
        <v>248</v>
      </c>
      <c r="C110" s="256" t="s">
        <v>566</v>
      </c>
      <c r="D110" s="157" t="s">
        <v>249</v>
      </c>
      <c r="E110" s="157" t="s">
        <v>250</v>
      </c>
      <c r="F110" s="250" t="s">
        <v>251</v>
      </c>
      <c r="G110" s="157" t="s">
        <v>60</v>
      </c>
      <c r="I110" s="157" t="s">
        <v>252</v>
      </c>
      <c r="J110" s="157" t="s">
        <v>53</v>
      </c>
      <c r="K110" s="157" t="s">
        <v>79</v>
      </c>
      <c r="L110" s="157" t="s">
        <v>26</v>
      </c>
      <c r="M110" s="157">
        <v>-36.8333333</v>
      </c>
      <c r="N110" s="157">
        <v>176.183333333333</v>
      </c>
      <c r="O110" s="157" t="s">
        <v>1604</v>
      </c>
      <c r="P110" s="157" t="s">
        <v>9</v>
      </c>
      <c r="Q110" s="157" t="s">
        <v>567</v>
      </c>
      <c r="R110" s="157">
        <v>212</v>
      </c>
      <c r="S110" s="157" t="s">
        <v>11</v>
      </c>
      <c r="T110" s="157">
        <v>5</v>
      </c>
      <c r="U110" s="157" t="s">
        <v>12</v>
      </c>
      <c r="V110" s="157" t="s">
        <v>13</v>
      </c>
      <c r="W110" s="157" t="s">
        <v>14</v>
      </c>
      <c r="X110" s="157" t="s">
        <v>15</v>
      </c>
      <c r="AA110" s="157">
        <v>5</v>
      </c>
      <c r="AB110" s="157" t="s">
        <v>3</v>
      </c>
      <c r="AC110" s="157" t="s">
        <v>60</v>
      </c>
      <c r="AD110" s="157" t="s">
        <v>44</v>
      </c>
      <c r="AE110" s="157" t="s">
        <v>60</v>
      </c>
      <c r="AF110" s="157" t="s">
        <v>195</v>
      </c>
      <c r="AG110" s="157">
        <v>5</v>
      </c>
    </row>
    <row r="111" spans="1:35" s="60" customFormat="1">
      <c r="A111" s="60" t="s">
        <v>100</v>
      </c>
      <c r="B111" s="60" t="s">
        <v>248</v>
      </c>
      <c r="C111" s="229" t="s">
        <v>568</v>
      </c>
      <c r="D111" s="60" t="s">
        <v>249</v>
      </c>
      <c r="E111" s="60" t="s">
        <v>250</v>
      </c>
      <c r="F111" s="41" t="s">
        <v>251</v>
      </c>
      <c r="G111" s="60" t="s">
        <v>60</v>
      </c>
      <c r="I111" s="60" t="s">
        <v>252</v>
      </c>
      <c r="J111" s="60" t="s">
        <v>53</v>
      </c>
      <c r="K111" s="60" t="s">
        <v>79</v>
      </c>
      <c r="L111" s="60" t="s">
        <v>26</v>
      </c>
      <c r="M111" s="60">
        <v>-36.8333333</v>
      </c>
      <c r="N111" s="60">
        <v>176.183333333333</v>
      </c>
      <c r="O111" s="60" t="s">
        <v>1604</v>
      </c>
      <c r="P111" s="60" t="s">
        <v>9</v>
      </c>
      <c r="Q111" s="60" t="s">
        <v>569</v>
      </c>
      <c r="R111" s="60">
        <v>212</v>
      </c>
      <c r="S111" s="60" t="s">
        <v>11</v>
      </c>
      <c r="T111" s="60">
        <v>5</v>
      </c>
      <c r="U111" s="60" t="s">
        <v>12</v>
      </c>
      <c r="V111" s="60" t="s">
        <v>13</v>
      </c>
      <c r="W111" s="60" t="s">
        <v>14</v>
      </c>
      <c r="X111" s="60" t="s">
        <v>15</v>
      </c>
      <c r="AA111" s="60">
        <v>5</v>
      </c>
      <c r="AB111" s="60" t="s">
        <v>3</v>
      </c>
      <c r="AC111" s="60" t="s">
        <v>60</v>
      </c>
      <c r="AD111" s="60" t="s">
        <v>44</v>
      </c>
      <c r="AE111" s="60" t="s">
        <v>60</v>
      </c>
      <c r="AF111" s="60" t="s">
        <v>195</v>
      </c>
      <c r="AG111" s="60">
        <v>5</v>
      </c>
      <c r="AH111" s="96"/>
    </row>
    <row r="112" spans="1:35" s="60" customFormat="1">
      <c r="A112" s="60" t="s">
        <v>100</v>
      </c>
      <c r="B112" s="60" t="s">
        <v>248</v>
      </c>
      <c r="C112" s="229" t="s">
        <v>570</v>
      </c>
      <c r="D112" s="60" t="s">
        <v>249</v>
      </c>
      <c r="E112" s="60" t="s">
        <v>250</v>
      </c>
      <c r="F112" s="41" t="s">
        <v>251</v>
      </c>
      <c r="G112" s="60" t="s">
        <v>60</v>
      </c>
      <c r="I112" s="60" t="s">
        <v>252</v>
      </c>
      <c r="J112" s="60" t="s">
        <v>53</v>
      </c>
      <c r="K112" s="60" t="s">
        <v>79</v>
      </c>
      <c r="L112" s="60" t="s">
        <v>26</v>
      </c>
      <c r="M112" s="60">
        <v>-36.8333333</v>
      </c>
      <c r="N112" s="60">
        <v>176.183333333333</v>
      </c>
      <c r="O112" s="60" t="s">
        <v>1604</v>
      </c>
      <c r="P112" s="60" t="s">
        <v>9</v>
      </c>
      <c r="Q112" s="60" t="s">
        <v>571</v>
      </c>
      <c r="R112" s="60">
        <v>212</v>
      </c>
      <c r="S112" s="60" t="s">
        <v>11</v>
      </c>
      <c r="T112" s="60">
        <v>5</v>
      </c>
      <c r="U112" s="60" t="s">
        <v>12</v>
      </c>
      <c r="V112" s="60" t="s">
        <v>13</v>
      </c>
      <c r="W112" s="60" t="s">
        <v>14</v>
      </c>
      <c r="X112" s="60" t="s">
        <v>15</v>
      </c>
      <c r="AA112" s="60">
        <v>5</v>
      </c>
      <c r="AB112" s="60" t="s">
        <v>3</v>
      </c>
      <c r="AC112" s="60" t="s">
        <v>60</v>
      </c>
      <c r="AD112" s="60" t="s">
        <v>44</v>
      </c>
      <c r="AE112" s="60" t="s">
        <v>60</v>
      </c>
      <c r="AF112" s="60" t="s">
        <v>195</v>
      </c>
      <c r="AG112" s="60">
        <v>5</v>
      </c>
    </row>
    <row r="113" spans="1:35" s="60" customFormat="1">
      <c r="A113" s="60" t="s">
        <v>100</v>
      </c>
      <c r="B113" s="60" t="s">
        <v>248</v>
      </c>
      <c r="C113" s="229" t="s">
        <v>572</v>
      </c>
      <c r="D113" s="60" t="s">
        <v>249</v>
      </c>
      <c r="E113" s="60" t="s">
        <v>250</v>
      </c>
      <c r="F113" s="41" t="s">
        <v>251</v>
      </c>
      <c r="G113" s="60" t="s">
        <v>60</v>
      </c>
      <c r="I113" s="60" t="s">
        <v>252</v>
      </c>
      <c r="J113" s="60" t="s">
        <v>53</v>
      </c>
      <c r="K113" s="60" t="s">
        <v>79</v>
      </c>
      <c r="L113" s="60" t="s">
        <v>26</v>
      </c>
      <c r="M113" s="60">
        <v>-36.8333333</v>
      </c>
      <c r="N113" s="60">
        <v>176.183333333333</v>
      </c>
      <c r="O113" s="60" t="s">
        <v>1604</v>
      </c>
      <c r="P113" s="60" t="s">
        <v>9</v>
      </c>
      <c r="Q113" s="60" t="s">
        <v>573</v>
      </c>
      <c r="R113" s="60">
        <v>212</v>
      </c>
      <c r="S113" s="60" t="s">
        <v>11</v>
      </c>
      <c r="T113" s="60">
        <v>5</v>
      </c>
      <c r="U113" s="60" t="s">
        <v>12</v>
      </c>
      <c r="V113" s="60" t="s">
        <v>13</v>
      </c>
      <c r="W113" s="60" t="s">
        <v>14</v>
      </c>
      <c r="X113" s="60" t="s">
        <v>15</v>
      </c>
      <c r="AA113" s="60">
        <v>3</v>
      </c>
      <c r="AB113" s="60" t="s">
        <v>3</v>
      </c>
      <c r="AC113" s="60" t="s">
        <v>60</v>
      </c>
      <c r="AD113" s="60" t="s">
        <v>44</v>
      </c>
      <c r="AE113" s="60" t="s">
        <v>60</v>
      </c>
      <c r="AF113" s="60" t="s">
        <v>195</v>
      </c>
      <c r="AG113" s="60">
        <v>5</v>
      </c>
      <c r="AH113" s="96"/>
    </row>
    <row r="114" spans="1:35" s="60" customFormat="1">
      <c r="A114" s="60" t="s">
        <v>100</v>
      </c>
      <c r="B114" s="60" t="s">
        <v>248</v>
      </c>
      <c r="C114" s="229" t="s">
        <v>574</v>
      </c>
      <c r="D114" s="60" t="s">
        <v>249</v>
      </c>
      <c r="E114" s="60" t="s">
        <v>575</v>
      </c>
      <c r="F114" s="41" t="s">
        <v>251</v>
      </c>
      <c r="G114" s="60" t="s">
        <v>60</v>
      </c>
      <c r="I114" s="60" t="s">
        <v>252</v>
      </c>
      <c r="J114" s="60" t="s">
        <v>53</v>
      </c>
      <c r="K114" s="60" t="s">
        <v>79</v>
      </c>
      <c r="L114" s="60" t="s">
        <v>26</v>
      </c>
      <c r="M114" s="60">
        <v>-36.8333333</v>
      </c>
      <c r="N114" s="60">
        <v>176.183333333333</v>
      </c>
      <c r="O114" s="60" t="s">
        <v>1604</v>
      </c>
      <c r="P114" s="60" t="s">
        <v>9</v>
      </c>
      <c r="Q114" s="60" t="s">
        <v>576</v>
      </c>
      <c r="R114" s="60">
        <v>212</v>
      </c>
      <c r="S114" s="60" t="s">
        <v>11</v>
      </c>
      <c r="T114" s="60">
        <v>5</v>
      </c>
      <c r="U114" s="60" t="s">
        <v>12</v>
      </c>
      <c r="V114" s="60" t="s">
        <v>13</v>
      </c>
      <c r="W114" s="60" t="s">
        <v>14</v>
      </c>
      <c r="X114" s="60" t="s">
        <v>15</v>
      </c>
      <c r="AA114" s="60">
        <v>5</v>
      </c>
      <c r="AB114" s="60" t="s">
        <v>3</v>
      </c>
      <c r="AC114" s="60" t="s">
        <v>60</v>
      </c>
      <c r="AD114" s="60" t="s">
        <v>44</v>
      </c>
      <c r="AE114" s="60" t="s">
        <v>60</v>
      </c>
      <c r="AF114" s="60" t="s">
        <v>195</v>
      </c>
      <c r="AG114" s="60">
        <v>5</v>
      </c>
    </row>
    <row r="115" spans="1:35" s="60" customFormat="1">
      <c r="A115" s="60" t="s">
        <v>100</v>
      </c>
      <c r="B115" s="118" t="s">
        <v>248</v>
      </c>
      <c r="C115" s="229" t="s">
        <v>577</v>
      </c>
      <c r="D115" s="60" t="s">
        <v>249</v>
      </c>
      <c r="E115" s="60" t="s">
        <v>575</v>
      </c>
      <c r="F115" s="41" t="s">
        <v>251</v>
      </c>
      <c r="G115" s="60" t="s">
        <v>60</v>
      </c>
      <c r="I115" s="60" t="s">
        <v>252</v>
      </c>
      <c r="J115" s="60" t="s">
        <v>53</v>
      </c>
      <c r="K115" s="60" t="s">
        <v>79</v>
      </c>
      <c r="L115" s="60" t="s">
        <v>26</v>
      </c>
      <c r="M115" s="60">
        <v>-36.8333333</v>
      </c>
      <c r="N115" s="60">
        <v>176.183333333333</v>
      </c>
      <c r="O115" s="60" t="s">
        <v>1604</v>
      </c>
      <c r="P115" s="60" t="s">
        <v>9</v>
      </c>
      <c r="Q115" s="60" t="s">
        <v>578</v>
      </c>
      <c r="R115" s="60">
        <v>212</v>
      </c>
      <c r="S115" s="60" t="s">
        <v>11</v>
      </c>
      <c r="T115" s="60">
        <v>5</v>
      </c>
      <c r="U115" s="60" t="s">
        <v>12</v>
      </c>
      <c r="V115" s="60" t="s">
        <v>13</v>
      </c>
      <c r="W115" s="60" t="s">
        <v>14</v>
      </c>
      <c r="X115" s="60" t="s">
        <v>15</v>
      </c>
      <c r="AA115" s="60">
        <v>5</v>
      </c>
      <c r="AB115" s="60" t="s">
        <v>3</v>
      </c>
      <c r="AC115" s="60" t="s">
        <v>60</v>
      </c>
      <c r="AD115" s="60" t="s">
        <v>44</v>
      </c>
      <c r="AE115" s="60" t="s">
        <v>60</v>
      </c>
      <c r="AF115" s="60" t="s">
        <v>195</v>
      </c>
      <c r="AG115" s="60">
        <v>5</v>
      </c>
      <c r="AH115" s="96"/>
    </row>
    <row r="116" spans="1:35" s="157" customFormat="1">
      <c r="A116" s="157" t="s">
        <v>100</v>
      </c>
      <c r="B116" s="196" t="s">
        <v>248</v>
      </c>
      <c r="C116" s="256" t="s">
        <v>579</v>
      </c>
      <c r="D116" s="157" t="s">
        <v>249</v>
      </c>
      <c r="E116" s="157" t="s">
        <v>575</v>
      </c>
      <c r="F116" s="250" t="s">
        <v>251</v>
      </c>
      <c r="G116" s="157" t="s">
        <v>60</v>
      </c>
      <c r="I116" s="157" t="s">
        <v>252</v>
      </c>
      <c r="J116" s="157" t="s">
        <v>53</v>
      </c>
      <c r="K116" s="157" t="s">
        <v>79</v>
      </c>
      <c r="L116" s="157" t="s">
        <v>26</v>
      </c>
      <c r="M116" s="157">
        <v>-36.8333333</v>
      </c>
      <c r="N116" s="157">
        <v>176.183333333333</v>
      </c>
      <c r="O116" s="157" t="s">
        <v>1604</v>
      </c>
      <c r="P116" s="157" t="s">
        <v>9</v>
      </c>
      <c r="Q116" s="157" t="s">
        <v>580</v>
      </c>
      <c r="R116" s="157">
        <v>212</v>
      </c>
      <c r="S116" s="157" t="s">
        <v>11</v>
      </c>
      <c r="T116" s="157">
        <v>5</v>
      </c>
      <c r="U116" s="157" t="s">
        <v>12</v>
      </c>
      <c r="V116" s="157" t="s">
        <v>13</v>
      </c>
      <c r="W116" s="157" t="s">
        <v>14</v>
      </c>
      <c r="X116" s="157" t="s">
        <v>15</v>
      </c>
      <c r="AA116" s="157">
        <v>5</v>
      </c>
      <c r="AB116" s="157" t="s">
        <v>3</v>
      </c>
      <c r="AC116" s="157" t="s">
        <v>60</v>
      </c>
      <c r="AD116" s="157" t="s">
        <v>44</v>
      </c>
      <c r="AE116" s="157" t="s">
        <v>60</v>
      </c>
      <c r="AF116" s="157" t="s">
        <v>195</v>
      </c>
      <c r="AG116" s="157">
        <v>5</v>
      </c>
      <c r="AH116" s="276"/>
    </row>
    <row r="117" spans="1:35" s="157" customFormat="1">
      <c r="A117" s="157" t="s">
        <v>100</v>
      </c>
      <c r="B117" s="196" t="s">
        <v>248</v>
      </c>
      <c r="C117" s="256" t="s">
        <v>581</v>
      </c>
      <c r="D117" s="157" t="s">
        <v>249</v>
      </c>
      <c r="E117" s="157" t="s">
        <v>575</v>
      </c>
      <c r="F117" s="250" t="s">
        <v>251</v>
      </c>
      <c r="G117" s="157" t="s">
        <v>60</v>
      </c>
      <c r="I117" s="157" t="s">
        <v>252</v>
      </c>
      <c r="J117" s="157" t="s">
        <v>53</v>
      </c>
      <c r="K117" s="157" t="s">
        <v>79</v>
      </c>
      <c r="L117" s="157" t="s">
        <v>26</v>
      </c>
      <c r="M117" s="157">
        <v>-36.8333333</v>
      </c>
      <c r="N117" s="157">
        <v>176.183333333333</v>
      </c>
      <c r="O117" s="157" t="s">
        <v>1604</v>
      </c>
      <c r="P117" s="157" t="s">
        <v>9</v>
      </c>
      <c r="Q117" s="157" t="s">
        <v>606</v>
      </c>
      <c r="R117" s="157">
        <v>212</v>
      </c>
      <c r="S117" s="157" t="s">
        <v>11</v>
      </c>
      <c r="T117" s="157">
        <v>5</v>
      </c>
      <c r="U117" s="157" t="s">
        <v>12</v>
      </c>
      <c r="V117" s="157" t="s">
        <v>13</v>
      </c>
      <c r="W117" s="157" t="s">
        <v>14</v>
      </c>
      <c r="X117" s="157" t="s">
        <v>15</v>
      </c>
      <c r="AA117" s="157">
        <v>5</v>
      </c>
      <c r="AB117" s="157" t="s">
        <v>3</v>
      </c>
      <c r="AC117" s="157" t="s">
        <v>60</v>
      </c>
      <c r="AD117" s="157" t="s">
        <v>44</v>
      </c>
      <c r="AE117" s="157" t="s">
        <v>60</v>
      </c>
      <c r="AF117" s="157" t="s">
        <v>195</v>
      </c>
      <c r="AG117" s="157">
        <v>5</v>
      </c>
      <c r="AH117" s="276"/>
    </row>
    <row r="118" spans="1:35" s="157" customFormat="1">
      <c r="A118" s="157" t="s">
        <v>100</v>
      </c>
      <c r="B118" s="196" t="s">
        <v>248</v>
      </c>
      <c r="C118" s="256" t="s">
        <v>582</v>
      </c>
      <c r="D118" s="157" t="s">
        <v>249</v>
      </c>
      <c r="E118" s="157" t="s">
        <v>575</v>
      </c>
      <c r="F118" s="250" t="s">
        <v>251</v>
      </c>
      <c r="G118" s="157" t="s">
        <v>60</v>
      </c>
      <c r="I118" s="157" t="s">
        <v>252</v>
      </c>
      <c r="J118" s="157" t="s">
        <v>53</v>
      </c>
      <c r="K118" s="157" t="s">
        <v>79</v>
      </c>
      <c r="L118" s="157" t="s">
        <v>26</v>
      </c>
      <c r="M118" s="157">
        <v>-36.8333333</v>
      </c>
      <c r="N118" s="157">
        <v>176.183333333333</v>
      </c>
      <c r="O118" s="157" t="s">
        <v>1604</v>
      </c>
      <c r="P118" s="157" t="s">
        <v>9</v>
      </c>
      <c r="Q118" s="157" t="s">
        <v>583</v>
      </c>
      <c r="R118" s="157">
        <v>212</v>
      </c>
      <c r="S118" s="157" t="s">
        <v>11</v>
      </c>
      <c r="T118" s="157">
        <v>5</v>
      </c>
      <c r="U118" s="157" t="s">
        <v>12</v>
      </c>
      <c r="V118" s="157" t="s">
        <v>13</v>
      </c>
      <c r="W118" s="157" t="s">
        <v>14</v>
      </c>
      <c r="X118" s="157" t="s">
        <v>15</v>
      </c>
      <c r="AA118" s="157">
        <v>5</v>
      </c>
      <c r="AB118" s="157" t="s">
        <v>3</v>
      </c>
      <c r="AC118" s="157" t="s">
        <v>60</v>
      </c>
      <c r="AD118" s="157" t="s">
        <v>44</v>
      </c>
      <c r="AE118" s="157" t="s">
        <v>60</v>
      </c>
      <c r="AF118" s="157" t="s">
        <v>195</v>
      </c>
      <c r="AG118" s="157">
        <v>5</v>
      </c>
      <c r="AH118" s="276"/>
    </row>
    <row r="119" spans="1:35" s="157" customFormat="1">
      <c r="A119" s="249" t="s">
        <v>100</v>
      </c>
      <c r="B119" s="357" t="s">
        <v>254</v>
      </c>
      <c r="C119" s="249" t="s">
        <v>828</v>
      </c>
      <c r="D119" s="249" t="s">
        <v>255</v>
      </c>
      <c r="E119" s="249" t="s">
        <v>256</v>
      </c>
      <c r="F119" s="372" t="s">
        <v>251</v>
      </c>
      <c r="G119" s="249" t="s">
        <v>60</v>
      </c>
      <c r="H119" s="249" t="s">
        <v>833</v>
      </c>
      <c r="I119" s="249" t="s">
        <v>257</v>
      </c>
      <c r="J119" s="249" t="s">
        <v>53</v>
      </c>
      <c r="K119" s="249" t="s">
        <v>184</v>
      </c>
      <c r="L119" s="249" t="s">
        <v>26</v>
      </c>
      <c r="M119" s="249">
        <v>41.7108171</v>
      </c>
      <c r="N119" s="249">
        <v>-71.305092299999998</v>
      </c>
      <c r="O119" s="249" t="s">
        <v>1491</v>
      </c>
      <c r="P119" s="249" t="s">
        <v>9</v>
      </c>
      <c r="Q119" s="249" t="s">
        <v>258</v>
      </c>
      <c r="R119" s="249">
        <f>14*30</f>
        <v>420</v>
      </c>
      <c r="S119" s="249" t="s">
        <v>11</v>
      </c>
      <c r="T119" s="249">
        <v>3</v>
      </c>
      <c r="U119" s="249" t="s">
        <v>98</v>
      </c>
      <c r="V119" s="249" t="s">
        <v>99</v>
      </c>
      <c r="W119" s="249" t="s">
        <v>14</v>
      </c>
      <c r="X119" s="249" t="s">
        <v>15</v>
      </c>
      <c r="Y119" s="249" t="s">
        <v>126</v>
      </c>
      <c r="Z119" s="249"/>
      <c r="AA119" s="249">
        <v>8</v>
      </c>
      <c r="AB119" s="249" t="s">
        <v>3</v>
      </c>
      <c r="AC119" s="249" t="s">
        <v>60</v>
      </c>
      <c r="AD119" s="249" t="s">
        <v>44</v>
      </c>
      <c r="AE119" s="249" t="s">
        <v>60</v>
      </c>
      <c r="AF119" s="249" t="s">
        <v>83</v>
      </c>
      <c r="AG119" s="249">
        <v>3</v>
      </c>
      <c r="AH119" s="283"/>
      <c r="AI119" s="249"/>
    </row>
    <row r="120" spans="1:35" s="60" customFormat="1">
      <c r="A120" s="249" t="s">
        <v>100</v>
      </c>
      <c r="B120" s="187" t="s">
        <v>254</v>
      </c>
      <c r="C120" s="187" t="s">
        <v>829</v>
      </c>
      <c r="D120" s="187" t="s">
        <v>255</v>
      </c>
      <c r="E120" s="187" t="s">
        <v>256</v>
      </c>
      <c r="F120" s="362" t="s">
        <v>251</v>
      </c>
      <c r="G120" s="187" t="s">
        <v>60</v>
      </c>
      <c r="H120" s="187" t="s">
        <v>833</v>
      </c>
      <c r="I120" s="187" t="s">
        <v>257</v>
      </c>
      <c r="J120" s="187" t="s">
        <v>53</v>
      </c>
      <c r="K120" s="187" t="s">
        <v>184</v>
      </c>
      <c r="L120" s="187" t="s">
        <v>26</v>
      </c>
      <c r="M120" s="187">
        <v>41.7108171</v>
      </c>
      <c r="N120" s="187">
        <v>-71.305092299999998</v>
      </c>
      <c r="O120" s="187" t="s">
        <v>1491</v>
      </c>
      <c r="P120" s="187" t="s">
        <v>9</v>
      </c>
      <c r="Q120" s="187" t="s">
        <v>830</v>
      </c>
      <c r="R120" s="187">
        <f>14*30</f>
        <v>420</v>
      </c>
      <c r="S120" s="187" t="s">
        <v>11</v>
      </c>
      <c r="T120" s="187">
        <v>3</v>
      </c>
      <c r="U120" s="187" t="s">
        <v>98</v>
      </c>
      <c r="V120" s="187" t="s">
        <v>99</v>
      </c>
      <c r="W120" s="187" t="s">
        <v>14</v>
      </c>
      <c r="X120" s="187" t="s">
        <v>15</v>
      </c>
      <c r="Y120" s="187" t="s">
        <v>230</v>
      </c>
      <c r="Z120" s="187"/>
      <c r="AA120" s="187">
        <v>8</v>
      </c>
      <c r="AB120" s="187" t="s">
        <v>3</v>
      </c>
      <c r="AC120" s="187" t="s">
        <v>60</v>
      </c>
      <c r="AD120" s="187" t="s">
        <v>44</v>
      </c>
      <c r="AE120" s="187" t="s">
        <v>60</v>
      </c>
      <c r="AF120" s="187" t="s">
        <v>83</v>
      </c>
      <c r="AG120" s="187">
        <v>3</v>
      </c>
      <c r="AH120" s="187"/>
      <c r="AI120" s="187"/>
    </row>
    <row r="121" spans="1:35" s="60" customFormat="1">
      <c r="A121" s="249" t="s">
        <v>100</v>
      </c>
      <c r="B121" s="355" t="s">
        <v>254</v>
      </c>
      <c r="C121" s="355" t="s">
        <v>831</v>
      </c>
      <c r="D121" s="187" t="s">
        <v>255</v>
      </c>
      <c r="E121" s="187" t="s">
        <v>256</v>
      </c>
      <c r="F121" s="362" t="s">
        <v>251</v>
      </c>
      <c r="G121" s="187" t="s">
        <v>60</v>
      </c>
      <c r="H121" s="187" t="s">
        <v>833</v>
      </c>
      <c r="I121" s="187" t="s">
        <v>257</v>
      </c>
      <c r="J121" s="187" t="s">
        <v>53</v>
      </c>
      <c r="K121" s="187" t="s">
        <v>184</v>
      </c>
      <c r="L121" s="187" t="s">
        <v>26</v>
      </c>
      <c r="M121" s="187">
        <v>41.7108171</v>
      </c>
      <c r="N121" s="187">
        <v>-71.305092299999998</v>
      </c>
      <c r="O121" s="187" t="s">
        <v>1491</v>
      </c>
      <c r="P121" s="187" t="s">
        <v>9</v>
      </c>
      <c r="Q121" s="187" t="s">
        <v>832</v>
      </c>
      <c r="R121" s="187">
        <f>14*30</f>
        <v>420</v>
      </c>
      <c r="S121" s="187" t="s">
        <v>11</v>
      </c>
      <c r="T121" s="187">
        <v>3</v>
      </c>
      <c r="U121" s="187" t="s">
        <v>98</v>
      </c>
      <c r="V121" s="187" t="s">
        <v>99</v>
      </c>
      <c r="W121" s="187" t="s">
        <v>14</v>
      </c>
      <c r="X121" s="187" t="s">
        <v>15</v>
      </c>
      <c r="Y121" s="187" t="s">
        <v>59</v>
      </c>
      <c r="Z121" s="187"/>
      <c r="AA121" s="187">
        <v>8</v>
      </c>
      <c r="AB121" s="187" t="s">
        <v>3</v>
      </c>
      <c r="AC121" s="187" t="s">
        <v>60</v>
      </c>
      <c r="AD121" s="187" t="s">
        <v>44</v>
      </c>
      <c r="AE121" s="187" t="s">
        <v>60</v>
      </c>
      <c r="AF121" s="187" t="s">
        <v>83</v>
      </c>
      <c r="AG121" s="187">
        <v>3</v>
      </c>
      <c r="AH121" s="187"/>
      <c r="AI121" s="187"/>
    </row>
    <row r="122" spans="1:35" s="60" customFormat="1">
      <c r="A122" s="157" t="s">
        <v>100</v>
      </c>
      <c r="B122" s="118" t="s">
        <v>259</v>
      </c>
      <c r="C122" s="229" t="s">
        <v>927</v>
      </c>
      <c r="D122" s="60" t="s">
        <v>260</v>
      </c>
      <c r="E122" s="60" t="s">
        <v>261</v>
      </c>
      <c r="F122" s="236" t="s">
        <v>251</v>
      </c>
      <c r="G122" s="95" t="s">
        <v>60</v>
      </c>
      <c r="H122" s="95"/>
      <c r="I122" s="60" t="s">
        <v>262</v>
      </c>
      <c r="J122" s="60" t="s">
        <v>5</v>
      </c>
      <c r="K122" s="60" t="s">
        <v>96</v>
      </c>
      <c r="L122" s="60" t="s">
        <v>26</v>
      </c>
      <c r="M122" s="60">
        <v>47.383333299999997</v>
      </c>
      <c r="N122" s="60">
        <v>9.11666666666666</v>
      </c>
      <c r="O122" s="60" t="s">
        <v>1604</v>
      </c>
      <c r="P122" s="60" t="s">
        <v>9</v>
      </c>
      <c r="Q122" s="60" t="s">
        <v>263</v>
      </c>
      <c r="R122" s="60">
        <v>30</v>
      </c>
      <c r="S122" s="60" t="s">
        <v>11</v>
      </c>
      <c r="T122" s="60">
        <v>6</v>
      </c>
      <c r="U122" s="60" t="s">
        <v>57</v>
      </c>
      <c r="V122" s="60" t="s">
        <v>58</v>
      </c>
      <c r="W122" s="60" t="s">
        <v>14</v>
      </c>
      <c r="X122" s="60" t="s">
        <v>15</v>
      </c>
      <c r="Y122" s="60" t="s">
        <v>16</v>
      </c>
      <c r="AA122" s="60">
        <v>3</v>
      </c>
      <c r="AB122" s="60" t="s">
        <v>3</v>
      </c>
      <c r="AC122" s="60" t="s">
        <v>60</v>
      </c>
      <c r="AD122" s="60" t="s">
        <v>44</v>
      </c>
      <c r="AE122" s="60" t="s">
        <v>60</v>
      </c>
      <c r="AF122" s="60" t="s">
        <v>930</v>
      </c>
      <c r="AG122" s="60">
        <v>5</v>
      </c>
      <c r="AH122" s="96"/>
    </row>
    <row r="123" spans="1:35" s="60" customFormat="1">
      <c r="A123" s="157" t="s">
        <v>100</v>
      </c>
      <c r="B123" s="118" t="s">
        <v>259</v>
      </c>
      <c r="C123" s="229" t="s">
        <v>928</v>
      </c>
      <c r="D123" s="60" t="s">
        <v>260</v>
      </c>
      <c r="E123" s="60" t="s">
        <v>261</v>
      </c>
      <c r="F123" s="236" t="s">
        <v>251</v>
      </c>
      <c r="G123" s="95" t="s">
        <v>60</v>
      </c>
      <c r="H123" s="95"/>
      <c r="I123" s="60" t="s">
        <v>262</v>
      </c>
      <c r="J123" s="60" t="s">
        <v>5</v>
      </c>
      <c r="K123" s="60" t="s">
        <v>96</v>
      </c>
      <c r="L123" s="60" t="s">
        <v>26</v>
      </c>
      <c r="M123" s="60">
        <v>47.283332999999999</v>
      </c>
      <c r="N123" s="60">
        <v>9.1999999999999993</v>
      </c>
      <c r="O123" s="60" t="s">
        <v>1604</v>
      </c>
      <c r="P123" s="60" t="s">
        <v>9</v>
      </c>
      <c r="Q123" s="60" t="s">
        <v>929</v>
      </c>
      <c r="R123" s="60">
        <v>30</v>
      </c>
      <c r="S123" s="60" t="s">
        <v>11</v>
      </c>
      <c r="T123" s="60">
        <v>6</v>
      </c>
      <c r="U123" s="60" t="s">
        <v>57</v>
      </c>
      <c r="V123" s="60" t="s">
        <v>58</v>
      </c>
      <c r="W123" s="60" t="s">
        <v>14</v>
      </c>
      <c r="X123" s="60" t="s">
        <v>15</v>
      </c>
      <c r="Y123" s="60" t="s">
        <v>16</v>
      </c>
      <c r="AA123" s="60">
        <v>3</v>
      </c>
      <c r="AB123" s="60" t="s">
        <v>3</v>
      </c>
      <c r="AC123" s="60" t="s">
        <v>60</v>
      </c>
      <c r="AD123" s="60" t="s">
        <v>44</v>
      </c>
      <c r="AE123" s="60" t="s">
        <v>60</v>
      </c>
      <c r="AF123" s="60" t="s">
        <v>930</v>
      </c>
      <c r="AG123" s="60">
        <v>5</v>
      </c>
    </row>
    <row r="124" spans="1:35" s="60" customFormat="1">
      <c r="A124" s="16" t="s">
        <v>100</v>
      </c>
      <c r="B124" s="118" t="s">
        <v>264</v>
      </c>
      <c r="C124" s="187" t="s">
        <v>1001</v>
      </c>
      <c r="D124" s="60" t="s">
        <v>265</v>
      </c>
      <c r="E124" s="60" t="s">
        <v>266</v>
      </c>
      <c r="F124" s="218" t="s">
        <v>251</v>
      </c>
      <c r="G124" s="310" t="s">
        <v>1613</v>
      </c>
      <c r="H124" s="95" t="s">
        <v>1499</v>
      </c>
      <c r="I124" s="60" t="s">
        <v>267</v>
      </c>
      <c r="J124" s="60" t="s">
        <v>5</v>
      </c>
      <c r="K124" s="60" t="s">
        <v>6</v>
      </c>
      <c r="L124" s="60" t="s">
        <v>7</v>
      </c>
      <c r="M124" s="60">
        <v>40.15</v>
      </c>
      <c r="N124" s="60">
        <v>-78.849999999999994</v>
      </c>
      <c r="O124" s="60" t="s">
        <v>8</v>
      </c>
      <c r="P124" s="60" t="s">
        <v>9</v>
      </c>
      <c r="Q124" s="240" t="s">
        <v>268</v>
      </c>
      <c r="R124" s="60">
        <v>77</v>
      </c>
      <c r="S124" s="60" t="s">
        <v>11</v>
      </c>
      <c r="T124" s="60">
        <v>3</v>
      </c>
      <c r="U124" s="60" t="s">
        <v>269</v>
      </c>
      <c r="V124" s="60" t="s">
        <v>270</v>
      </c>
      <c r="W124" s="60" t="s">
        <v>14</v>
      </c>
      <c r="X124" s="60" t="s">
        <v>271</v>
      </c>
      <c r="Y124" s="60" t="s">
        <v>59</v>
      </c>
      <c r="AA124" s="60">
        <v>4</v>
      </c>
      <c r="AB124" s="60" t="s">
        <v>113</v>
      </c>
      <c r="AC124" s="60" t="s">
        <v>600</v>
      </c>
      <c r="AD124" s="60" t="s">
        <v>44</v>
      </c>
      <c r="AE124" s="60" t="s">
        <v>60</v>
      </c>
      <c r="AF124" s="60" t="s">
        <v>762</v>
      </c>
      <c r="AG124" s="60">
        <v>0</v>
      </c>
      <c r="AH124" s="60" t="s">
        <v>1870</v>
      </c>
    </row>
    <row r="125" spans="1:35" s="60" customFormat="1">
      <c r="A125" s="16" t="s">
        <v>100</v>
      </c>
      <c r="B125" s="118" t="s">
        <v>264</v>
      </c>
      <c r="C125" s="187" t="s">
        <v>1002</v>
      </c>
      <c r="D125" s="60" t="s">
        <v>265</v>
      </c>
      <c r="E125" s="60" t="s">
        <v>266</v>
      </c>
      <c r="F125" s="218" t="s">
        <v>251</v>
      </c>
      <c r="H125" s="95" t="s">
        <v>1005</v>
      </c>
      <c r="I125" s="60" t="s">
        <v>267</v>
      </c>
      <c r="J125" s="60" t="s">
        <v>5</v>
      </c>
      <c r="K125" s="60" t="s">
        <v>6</v>
      </c>
      <c r="L125" s="60" t="s">
        <v>7</v>
      </c>
      <c r="M125" s="60">
        <v>40.15</v>
      </c>
      <c r="N125" s="60">
        <v>-78.849999999999994</v>
      </c>
      <c r="O125" s="60" t="s">
        <v>8</v>
      </c>
      <c r="P125" s="60" t="s">
        <v>9</v>
      </c>
      <c r="Q125" s="240" t="s">
        <v>1858</v>
      </c>
      <c r="R125" s="60">
        <v>77</v>
      </c>
      <c r="S125" s="60" t="s">
        <v>11</v>
      </c>
      <c r="T125" s="60">
        <v>3</v>
      </c>
      <c r="U125" s="60" t="s">
        <v>269</v>
      </c>
      <c r="V125" s="60" t="s">
        <v>270</v>
      </c>
      <c r="W125" s="60" t="s">
        <v>14</v>
      </c>
      <c r="X125" s="60" t="s">
        <v>271</v>
      </c>
      <c r="Y125" s="60" t="s">
        <v>59</v>
      </c>
      <c r="AA125" s="60">
        <v>4</v>
      </c>
      <c r="AB125" s="60" t="s">
        <v>113</v>
      </c>
      <c r="AC125" s="60" t="s">
        <v>600</v>
      </c>
      <c r="AD125" s="60" t="s">
        <v>44</v>
      </c>
      <c r="AE125" s="60" t="s">
        <v>60</v>
      </c>
      <c r="AF125" s="60" t="s">
        <v>762</v>
      </c>
      <c r="AG125" s="60">
        <v>0</v>
      </c>
      <c r="AH125" s="96" t="s">
        <v>1870</v>
      </c>
    </row>
    <row r="126" spans="1:35" s="60" customFormat="1">
      <c r="A126" s="16" t="s">
        <v>100</v>
      </c>
      <c r="B126" s="118" t="s">
        <v>264</v>
      </c>
      <c r="C126" s="187" t="s">
        <v>1003</v>
      </c>
      <c r="D126" s="60" t="s">
        <v>265</v>
      </c>
      <c r="E126" s="60" t="s">
        <v>266</v>
      </c>
      <c r="F126" s="218" t="s">
        <v>251</v>
      </c>
      <c r="H126" s="95" t="s">
        <v>1005</v>
      </c>
      <c r="I126" s="60" t="s">
        <v>267</v>
      </c>
      <c r="J126" s="60" t="s">
        <v>5</v>
      </c>
      <c r="K126" s="60" t="s">
        <v>6</v>
      </c>
      <c r="L126" s="60" t="s">
        <v>7</v>
      </c>
      <c r="M126" s="60">
        <v>40.15</v>
      </c>
      <c r="N126" s="60">
        <v>-78.849999999999994</v>
      </c>
      <c r="O126" s="60" t="s">
        <v>8</v>
      </c>
      <c r="P126" s="60" t="s">
        <v>9</v>
      </c>
      <c r="Q126" s="240" t="s">
        <v>1859</v>
      </c>
      <c r="R126" s="60">
        <v>77</v>
      </c>
      <c r="S126" s="60" t="s">
        <v>11</v>
      </c>
      <c r="T126" s="60">
        <v>3</v>
      </c>
      <c r="U126" s="60" t="s">
        <v>269</v>
      </c>
      <c r="V126" s="60" t="s">
        <v>270</v>
      </c>
      <c r="W126" s="60" t="s">
        <v>14</v>
      </c>
      <c r="X126" s="60" t="s">
        <v>271</v>
      </c>
      <c r="Y126" s="60" t="s">
        <v>59</v>
      </c>
      <c r="AA126" s="60">
        <v>4</v>
      </c>
      <c r="AB126" s="60" t="s">
        <v>113</v>
      </c>
      <c r="AC126" s="60" t="s">
        <v>600</v>
      </c>
      <c r="AD126" s="60" t="s">
        <v>44</v>
      </c>
      <c r="AE126" s="60" t="s">
        <v>60</v>
      </c>
      <c r="AF126" s="60" t="s">
        <v>762</v>
      </c>
      <c r="AG126" s="60">
        <v>0</v>
      </c>
      <c r="AH126" s="60" t="s">
        <v>1870</v>
      </c>
    </row>
    <row r="127" spans="1:35" s="60" customFormat="1">
      <c r="A127" s="16" t="s">
        <v>100</v>
      </c>
      <c r="B127" s="118" t="s">
        <v>264</v>
      </c>
      <c r="C127" s="187" t="s">
        <v>1004</v>
      </c>
      <c r="D127" s="60" t="s">
        <v>265</v>
      </c>
      <c r="E127" s="60" t="s">
        <v>266</v>
      </c>
      <c r="F127" s="218" t="s">
        <v>251</v>
      </c>
      <c r="H127" s="95" t="s">
        <v>1005</v>
      </c>
      <c r="I127" s="60" t="s">
        <v>267</v>
      </c>
      <c r="J127" s="60" t="s">
        <v>5</v>
      </c>
      <c r="K127" s="60" t="s">
        <v>6</v>
      </c>
      <c r="L127" s="60" t="s">
        <v>7</v>
      </c>
      <c r="M127" s="60">
        <v>40.15</v>
      </c>
      <c r="N127" s="60">
        <v>-78.849999999999994</v>
      </c>
      <c r="O127" s="60" t="s">
        <v>8</v>
      </c>
      <c r="P127" s="60" t="s">
        <v>9</v>
      </c>
      <c r="Q127" s="240" t="s">
        <v>1860</v>
      </c>
      <c r="R127" s="60">
        <v>77</v>
      </c>
      <c r="S127" s="60" t="s">
        <v>11</v>
      </c>
      <c r="T127" s="60">
        <v>3</v>
      </c>
      <c r="U127" s="60" t="s">
        <v>269</v>
      </c>
      <c r="V127" s="60" t="s">
        <v>270</v>
      </c>
      <c r="W127" s="60" t="s">
        <v>14</v>
      </c>
      <c r="X127" s="60" t="s">
        <v>271</v>
      </c>
      <c r="Y127" s="60" t="s">
        <v>59</v>
      </c>
      <c r="AA127" s="60">
        <v>4</v>
      </c>
      <c r="AB127" s="60" t="s">
        <v>113</v>
      </c>
      <c r="AC127" s="60" t="s">
        <v>600</v>
      </c>
      <c r="AD127" s="60" t="s">
        <v>44</v>
      </c>
      <c r="AE127" s="60" t="s">
        <v>60</v>
      </c>
      <c r="AF127" s="60" t="s">
        <v>762</v>
      </c>
      <c r="AG127" s="60">
        <v>0</v>
      </c>
      <c r="AH127" s="96" t="s">
        <v>1870</v>
      </c>
    </row>
    <row r="128" spans="1:35" s="60" customFormat="1">
      <c r="A128" s="157" t="s">
        <v>100</v>
      </c>
      <c r="B128" s="118" t="s">
        <v>272</v>
      </c>
      <c r="C128" s="267" t="s">
        <v>906</v>
      </c>
      <c r="D128" s="60" t="s">
        <v>273</v>
      </c>
      <c r="E128" s="60" t="s">
        <v>274</v>
      </c>
      <c r="F128" s="236" t="s">
        <v>251</v>
      </c>
      <c r="G128" s="95" t="s">
        <v>60</v>
      </c>
      <c r="H128" s="60" t="s">
        <v>911</v>
      </c>
      <c r="I128" s="60" t="s">
        <v>267</v>
      </c>
      <c r="J128" s="60" t="s">
        <v>5</v>
      </c>
      <c r="K128" s="60" t="s">
        <v>6</v>
      </c>
      <c r="L128" s="60" t="s">
        <v>7</v>
      </c>
      <c r="M128" s="60">
        <v>46.905000000000001</v>
      </c>
      <c r="N128" s="60">
        <v>-84.0486111111111</v>
      </c>
      <c r="O128" s="95" t="s">
        <v>8</v>
      </c>
      <c r="P128" s="60" t="s">
        <v>9</v>
      </c>
      <c r="Q128" s="60">
        <v>7.0000000000000007E-2</v>
      </c>
      <c r="R128" s="60">
        <v>403</v>
      </c>
      <c r="S128" s="60" t="s">
        <v>11</v>
      </c>
      <c r="T128" s="60">
        <v>10</v>
      </c>
      <c r="U128" s="60" t="s">
        <v>124</v>
      </c>
      <c r="V128" s="60" t="s">
        <v>125</v>
      </c>
      <c r="W128" s="60" t="s">
        <v>14</v>
      </c>
      <c r="X128" s="60" t="s">
        <v>82</v>
      </c>
      <c r="Y128" s="60" t="s">
        <v>59</v>
      </c>
      <c r="AA128" s="60">
        <v>3</v>
      </c>
      <c r="AB128" s="60" t="s">
        <v>3</v>
      </c>
      <c r="AC128" s="60" t="s">
        <v>60</v>
      </c>
      <c r="AD128" s="60" t="s">
        <v>44</v>
      </c>
      <c r="AE128" s="60" t="s">
        <v>60</v>
      </c>
      <c r="AF128" s="60" t="s">
        <v>910</v>
      </c>
      <c r="AG128" s="60">
        <v>8</v>
      </c>
    </row>
    <row r="129" spans="1:35" s="60" customFormat="1">
      <c r="A129" s="157" t="s">
        <v>100</v>
      </c>
      <c r="B129" s="118" t="s">
        <v>272</v>
      </c>
      <c r="C129" s="267" t="s">
        <v>907</v>
      </c>
      <c r="D129" s="60" t="s">
        <v>273</v>
      </c>
      <c r="E129" s="60" t="s">
        <v>274</v>
      </c>
      <c r="F129" s="236" t="s">
        <v>251</v>
      </c>
      <c r="G129" s="95" t="s">
        <v>60</v>
      </c>
      <c r="H129" s="60" t="s">
        <v>911</v>
      </c>
      <c r="I129" s="60" t="s">
        <v>267</v>
      </c>
      <c r="J129" s="60" t="s">
        <v>5</v>
      </c>
      <c r="K129" s="60" t="s">
        <v>6</v>
      </c>
      <c r="L129" s="60" t="s">
        <v>7</v>
      </c>
      <c r="M129" s="60">
        <v>46.905000000000001</v>
      </c>
      <c r="N129" s="60">
        <v>-84.0486111111111</v>
      </c>
      <c r="O129" s="95" t="s">
        <v>8</v>
      </c>
      <c r="P129" s="60" t="s">
        <v>9</v>
      </c>
      <c r="Q129" s="60">
        <v>0.13</v>
      </c>
      <c r="R129" s="60">
        <v>403</v>
      </c>
      <c r="S129" s="60" t="s">
        <v>11</v>
      </c>
      <c r="T129" s="60">
        <v>10</v>
      </c>
      <c r="U129" s="60" t="s">
        <v>124</v>
      </c>
      <c r="V129" s="60" t="s">
        <v>125</v>
      </c>
      <c r="W129" s="60" t="s">
        <v>14</v>
      </c>
      <c r="X129" s="60" t="s">
        <v>82</v>
      </c>
      <c r="Y129" s="60" t="s">
        <v>230</v>
      </c>
      <c r="AA129" s="60">
        <v>3</v>
      </c>
      <c r="AB129" s="60" t="s">
        <v>3</v>
      </c>
      <c r="AC129" s="60" t="s">
        <v>60</v>
      </c>
      <c r="AD129" s="60" t="s">
        <v>44</v>
      </c>
      <c r="AE129" s="60" t="s">
        <v>60</v>
      </c>
      <c r="AF129" s="60" t="s">
        <v>910</v>
      </c>
      <c r="AG129" s="60">
        <v>8</v>
      </c>
    </row>
    <row r="130" spans="1:35" s="60" customFormat="1">
      <c r="A130" s="157" t="s">
        <v>100</v>
      </c>
      <c r="B130" s="118" t="s">
        <v>272</v>
      </c>
      <c r="C130" s="267" t="s">
        <v>908</v>
      </c>
      <c r="D130" s="60" t="s">
        <v>273</v>
      </c>
      <c r="E130" s="60" t="s">
        <v>274</v>
      </c>
      <c r="F130" s="159" t="s">
        <v>251</v>
      </c>
      <c r="G130" s="95" t="s">
        <v>60</v>
      </c>
      <c r="H130" s="60" t="s">
        <v>911</v>
      </c>
      <c r="I130" s="60" t="s">
        <v>267</v>
      </c>
      <c r="J130" s="60" t="s">
        <v>5</v>
      </c>
      <c r="K130" s="60" t="s">
        <v>6</v>
      </c>
      <c r="L130" s="60" t="s">
        <v>7</v>
      </c>
      <c r="M130" s="60">
        <v>46.905000000000001</v>
      </c>
      <c r="N130" s="60">
        <v>-84.0486111111111</v>
      </c>
      <c r="O130" s="95" t="s">
        <v>8</v>
      </c>
      <c r="P130" s="60" t="s">
        <v>9</v>
      </c>
      <c r="Q130" s="60">
        <v>0.33</v>
      </c>
      <c r="R130" s="60">
        <v>403</v>
      </c>
      <c r="S130" s="60" t="s">
        <v>11</v>
      </c>
      <c r="T130" s="60">
        <v>10</v>
      </c>
      <c r="U130" s="60" t="s">
        <v>124</v>
      </c>
      <c r="V130" s="60" t="s">
        <v>125</v>
      </c>
      <c r="W130" s="60" t="s">
        <v>14</v>
      </c>
      <c r="X130" s="60" t="s">
        <v>82</v>
      </c>
      <c r="Y130" s="60" t="s">
        <v>230</v>
      </c>
      <c r="AA130" s="60">
        <v>3</v>
      </c>
      <c r="AB130" s="60" t="s">
        <v>3</v>
      </c>
      <c r="AC130" s="60" t="s">
        <v>60</v>
      </c>
      <c r="AD130" s="60" t="s">
        <v>44</v>
      </c>
      <c r="AE130" s="60" t="s">
        <v>60</v>
      </c>
      <c r="AF130" s="60" t="s">
        <v>910</v>
      </c>
      <c r="AG130" s="60">
        <v>8</v>
      </c>
    </row>
    <row r="131" spans="1:35" s="249" customFormat="1">
      <c r="A131" s="157" t="s">
        <v>100</v>
      </c>
      <c r="B131" s="196" t="s">
        <v>272</v>
      </c>
      <c r="C131" s="286" t="s">
        <v>909</v>
      </c>
      <c r="D131" s="157" t="s">
        <v>273</v>
      </c>
      <c r="E131" s="157" t="s">
        <v>274</v>
      </c>
      <c r="F131" s="236" t="s">
        <v>251</v>
      </c>
      <c r="G131" s="235" t="s">
        <v>60</v>
      </c>
      <c r="H131" s="157" t="s">
        <v>911</v>
      </c>
      <c r="I131" s="157" t="s">
        <v>267</v>
      </c>
      <c r="J131" s="157" t="s">
        <v>5</v>
      </c>
      <c r="K131" s="157" t="s">
        <v>6</v>
      </c>
      <c r="L131" s="157" t="s">
        <v>7</v>
      </c>
      <c r="M131" s="157">
        <v>46.905000000000001</v>
      </c>
      <c r="N131" s="157">
        <v>-84.0486111111111</v>
      </c>
      <c r="O131" s="235" t="s">
        <v>8</v>
      </c>
      <c r="P131" s="157" t="s">
        <v>9</v>
      </c>
      <c r="Q131" s="157">
        <v>0.66</v>
      </c>
      <c r="R131" s="157">
        <v>403</v>
      </c>
      <c r="S131" s="157" t="s">
        <v>11</v>
      </c>
      <c r="T131" s="157">
        <v>10</v>
      </c>
      <c r="U131" s="157" t="s">
        <v>124</v>
      </c>
      <c r="V131" s="157" t="s">
        <v>125</v>
      </c>
      <c r="W131" s="157" t="s">
        <v>14</v>
      </c>
      <c r="X131" s="157" t="s">
        <v>82</v>
      </c>
      <c r="Y131" s="157" t="s">
        <v>126</v>
      </c>
      <c r="Z131" s="157"/>
      <c r="AA131" s="157">
        <v>3</v>
      </c>
      <c r="AB131" s="157" t="s">
        <v>3</v>
      </c>
      <c r="AC131" s="157" t="s">
        <v>60</v>
      </c>
      <c r="AD131" s="157" t="s">
        <v>44</v>
      </c>
      <c r="AE131" s="157" t="s">
        <v>60</v>
      </c>
      <c r="AF131" s="157" t="s">
        <v>910</v>
      </c>
      <c r="AG131" s="157">
        <v>8</v>
      </c>
      <c r="AH131" s="157"/>
      <c r="AI131" s="157"/>
    </row>
    <row r="132" spans="1:35" s="187" customFormat="1">
      <c r="A132" s="60" t="s">
        <v>100</v>
      </c>
      <c r="B132" s="118" t="s">
        <v>272</v>
      </c>
      <c r="C132" s="267" t="s">
        <v>912</v>
      </c>
      <c r="D132" s="60" t="s">
        <v>273</v>
      </c>
      <c r="E132" s="60" t="s">
        <v>274</v>
      </c>
      <c r="F132" s="236" t="s">
        <v>251</v>
      </c>
      <c r="G132" s="95" t="s">
        <v>60</v>
      </c>
      <c r="H132" s="60" t="s">
        <v>917</v>
      </c>
      <c r="I132" s="60" t="s">
        <v>267</v>
      </c>
      <c r="J132" s="60" t="s">
        <v>5</v>
      </c>
      <c r="K132" s="60" t="s">
        <v>6</v>
      </c>
      <c r="L132" s="60" t="s">
        <v>7</v>
      </c>
      <c r="M132" s="60">
        <v>46.905000000000001</v>
      </c>
      <c r="N132" s="60">
        <v>-84.0486111111111</v>
      </c>
      <c r="O132" s="95" t="s">
        <v>8</v>
      </c>
      <c r="P132" s="60" t="s">
        <v>9</v>
      </c>
      <c r="Q132" s="60">
        <v>7.0000000000000007E-2</v>
      </c>
      <c r="R132" s="60">
        <v>403</v>
      </c>
      <c r="S132" s="60" t="s">
        <v>11</v>
      </c>
      <c r="T132" s="60">
        <v>10</v>
      </c>
      <c r="U132" s="60" t="s">
        <v>124</v>
      </c>
      <c r="V132" s="60" t="s">
        <v>125</v>
      </c>
      <c r="W132" s="60" t="s">
        <v>14</v>
      </c>
      <c r="X132" s="60" t="s">
        <v>82</v>
      </c>
      <c r="Y132" s="60" t="s">
        <v>59</v>
      </c>
      <c r="Z132" s="60"/>
      <c r="AA132" s="60">
        <v>3</v>
      </c>
      <c r="AB132" s="60" t="s">
        <v>3</v>
      </c>
      <c r="AC132" s="60" t="s">
        <v>60</v>
      </c>
      <c r="AD132" s="60" t="s">
        <v>44</v>
      </c>
      <c r="AE132" s="60" t="s">
        <v>60</v>
      </c>
      <c r="AF132" s="60" t="s">
        <v>916</v>
      </c>
      <c r="AG132" s="60">
        <v>8</v>
      </c>
      <c r="AH132" s="60"/>
      <c r="AI132" s="60"/>
    </row>
    <row r="133" spans="1:35" s="188" customFormat="1">
      <c r="A133" s="158" t="s">
        <v>100</v>
      </c>
      <c r="B133" s="156" t="s">
        <v>272</v>
      </c>
      <c r="C133" s="265" t="s">
        <v>913</v>
      </c>
      <c r="D133" s="158" t="s">
        <v>273</v>
      </c>
      <c r="E133" s="158" t="s">
        <v>274</v>
      </c>
      <c r="F133" s="236" t="s">
        <v>251</v>
      </c>
      <c r="G133" s="253" t="s">
        <v>60</v>
      </c>
      <c r="H133" s="158" t="s">
        <v>917</v>
      </c>
      <c r="I133" s="158" t="s">
        <v>267</v>
      </c>
      <c r="J133" s="158" t="s">
        <v>5</v>
      </c>
      <c r="K133" s="158" t="s">
        <v>6</v>
      </c>
      <c r="L133" s="158" t="s">
        <v>7</v>
      </c>
      <c r="M133" s="158">
        <v>46.905000000000001</v>
      </c>
      <c r="N133" s="158">
        <v>-84.0486111111111</v>
      </c>
      <c r="O133" s="253" t="s">
        <v>8</v>
      </c>
      <c r="P133" s="158" t="s">
        <v>9</v>
      </c>
      <c r="Q133" s="158">
        <v>0.13</v>
      </c>
      <c r="R133" s="158">
        <v>403</v>
      </c>
      <c r="S133" s="158" t="s">
        <v>11</v>
      </c>
      <c r="T133" s="158">
        <v>10</v>
      </c>
      <c r="U133" s="158" t="s">
        <v>124</v>
      </c>
      <c r="V133" s="158" t="s">
        <v>125</v>
      </c>
      <c r="W133" s="158" t="s">
        <v>14</v>
      </c>
      <c r="X133" s="158" t="s">
        <v>82</v>
      </c>
      <c r="Y133" s="158" t="s">
        <v>230</v>
      </c>
      <c r="Z133" s="158"/>
      <c r="AA133" s="158">
        <v>3</v>
      </c>
      <c r="AB133" s="158" t="s">
        <v>3</v>
      </c>
      <c r="AC133" s="158" t="s">
        <v>60</v>
      </c>
      <c r="AD133" s="158" t="s">
        <v>44</v>
      </c>
      <c r="AE133" s="158" t="s">
        <v>60</v>
      </c>
      <c r="AF133" s="158" t="s">
        <v>916</v>
      </c>
      <c r="AG133" s="158">
        <v>8</v>
      </c>
      <c r="AH133" s="158"/>
      <c r="AI133" s="158"/>
    </row>
    <row r="134" spans="1:35" s="60" customFormat="1">
      <c r="A134" s="40" t="s">
        <v>100</v>
      </c>
      <c r="B134" s="118" t="s">
        <v>272</v>
      </c>
      <c r="C134" s="254" t="s">
        <v>914</v>
      </c>
      <c r="D134" s="60" t="s">
        <v>273</v>
      </c>
      <c r="E134" s="60" t="s">
        <v>274</v>
      </c>
      <c r="F134" s="238" t="s">
        <v>251</v>
      </c>
      <c r="G134" s="95" t="s">
        <v>60</v>
      </c>
      <c r="H134" s="60" t="s">
        <v>917</v>
      </c>
      <c r="I134" s="60" t="s">
        <v>267</v>
      </c>
      <c r="J134" s="60" t="s">
        <v>5</v>
      </c>
      <c r="K134" s="60" t="s">
        <v>6</v>
      </c>
      <c r="L134" s="60" t="s">
        <v>7</v>
      </c>
      <c r="M134" s="60">
        <v>46.905000000000001</v>
      </c>
      <c r="N134" s="60">
        <v>-84.0486111111111</v>
      </c>
      <c r="O134" s="95" t="s">
        <v>8</v>
      </c>
      <c r="P134" s="60" t="s">
        <v>9</v>
      </c>
      <c r="Q134" s="60">
        <v>0.33</v>
      </c>
      <c r="R134" s="60">
        <v>403</v>
      </c>
      <c r="S134" s="60" t="s">
        <v>11</v>
      </c>
      <c r="T134" s="60">
        <v>10</v>
      </c>
      <c r="U134" s="60" t="s">
        <v>124</v>
      </c>
      <c r="V134" s="60" t="s">
        <v>125</v>
      </c>
      <c r="W134" s="60" t="s">
        <v>14</v>
      </c>
      <c r="X134" s="60" t="s">
        <v>82</v>
      </c>
      <c r="Y134" s="60" t="s">
        <v>230</v>
      </c>
      <c r="AA134" s="60">
        <v>3</v>
      </c>
      <c r="AB134" s="60" t="s">
        <v>3</v>
      </c>
      <c r="AC134" s="60" t="s">
        <v>60</v>
      </c>
      <c r="AD134" s="60" t="s">
        <v>44</v>
      </c>
      <c r="AE134" s="60" t="s">
        <v>60</v>
      </c>
      <c r="AF134" s="60" t="s">
        <v>916</v>
      </c>
      <c r="AG134" s="60">
        <v>8</v>
      </c>
      <c r="AH134" s="40"/>
      <c r="AI134" s="40"/>
    </row>
    <row r="135" spans="1:35" s="158" customFormat="1">
      <c r="A135" s="158" t="s">
        <v>100</v>
      </c>
      <c r="B135" s="156" t="s">
        <v>272</v>
      </c>
      <c r="C135" s="265" t="s">
        <v>915</v>
      </c>
      <c r="D135" s="158" t="s">
        <v>273</v>
      </c>
      <c r="E135" s="158" t="s">
        <v>274</v>
      </c>
      <c r="F135" s="236" t="s">
        <v>251</v>
      </c>
      <c r="G135" s="253" t="s">
        <v>60</v>
      </c>
      <c r="H135" s="158" t="s">
        <v>917</v>
      </c>
      <c r="I135" s="158" t="s">
        <v>267</v>
      </c>
      <c r="J135" s="158" t="s">
        <v>5</v>
      </c>
      <c r="K135" s="158" t="s">
        <v>6</v>
      </c>
      <c r="L135" s="158" t="s">
        <v>7</v>
      </c>
      <c r="M135" s="158">
        <v>46.905000000000001</v>
      </c>
      <c r="N135" s="158">
        <v>-84.0486111111111</v>
      </c>
      <c r="O135" s="253" t="s">
        <v>8</v>
      </c>
      <c r="P135" s="158" t="s">
        <v>9</v>
      </c>
      <c r="Q135" s="158">
        <v>0.66</v>
      </c>
      <c r="R135" s="158">
        <v>403</v>
      </c>
      <c r="S135" s="158" t="s">
        <v>11</v>
      </c>
      <c r="T135" s="158">
        <v>10</v>
      </c>
      <c r="U135" s="158" t="s">
        <v>124</v>
      </c>
      <c r="V135" s="158" t="s">
        <v>125</v>
      </c>
      <c r="W135" s="158" t="s">
        <v>14</v>
      </c>
      <c r="X135" s="158" t="s">
        <v>82</v>
      </c>
      <c r="Y135" s="158" t="s">
        <v>126</v>
      </c>
      <c r="AA135" s="158">
        <v>3</v>
      </c>
      <c r="AB135" s="158" t="s">
        <v>3</v>
      </c>
      <c r="AC135" s="158" t="s">
        <v>60</v>
      </c>
      <c r="AD135" s="158" t="s">
        <v>44</v>
      </c>
      <c r="AE135" s="158" t="s">
        <v>60</v>
      </c>
      <c r="AF135" s="158" t="s">
        <v>916</v>
      </c>
      <c r="AG135" s="158">
        <v>8</v>
      </c>
    </row>
    <row r="136" spans="1:35" s="60" customFormat="1">
      <c r="A136" s="354" t="s">
        <v>100</v>
      </c>
      <c r="B136" s="118" t="s">
        <v>275</v>
      </c>
      <c r="D136" s="60" t="s">
        <v>276</v>
      </c>
      <c r="E136" s="60" t="s">
        <v>277</v>
      </c>
      <c r="F136" s="247" t="s">
        <v>1635</v>
      </c>
      <c r="G136" s="95" t="s">
        <v>1614</v>
      </c>
      <c r="H136" s="95" t="s">
        <v>1501</v>
      </c>
      <c r="I136" s="60" t="s">
        <v>278</v>
      </c>
      <c r="J136" s="60" t="s">
        <v>66</v>
      </c>
      <c r="K136" s="60" t="s">
        <v>184</v>
      </c>
      <c r="L136" s="60" t="s">
        <v>7</v>
      </c>
      <c r="M136" s="60">
        <v>29.9842978</v>
      </c>
      <c r="N136" s="60">
        <v>-91.962332500000002</v>
      </c>
      <c r="O136" s="60" t="s">
        <v>1491</v>
      </c>
      <c r="P136" s="60" t="s">
        <v>9</v>
      </c>
      <c r="Q136" s="60" t="s">
        <v>279</v>
      </c>
      <c r="R136" s="60">
        <v>306</v>
      </c>
      <c r="S136" s="60" t="s">
        <v>11</v>
      </c>
      <c r="T136" s="60">
        <v>1</v>
      </c>
      <c r="U136" s="60" t="s">
        <v>80</v>
      </c>
      <c r="V136" s="60" t="s">
        <v>280</v>
      </c>
      <c r="W136" s="60" t="s">
        <v>14</v>
      </c>
      <c r="X136" s="60" t="s">
        <v>15</v>
      </c>
      <c r="Y136" s="60" t="s">
        <v>59</v>
      </c>
      <c r="AA136" s="60">
        <v>5</v>
      </c>
      <c r="AB136" s="60" t="s">
        <v>113</v>
      </c>
      <c r="AC136" s="60" t="s">
        <v>73</v>
      </c>
      <c r="AD136" s="60" t="s">
        <v>44</v>
      </c>
      <c r="AE136" s="60" t="s">
        <v>73</v>
      </c>
      <c r="AF136" s="60" t="s">
        <v>91</v>
      </c>
      <c r="AG136" s="60">
        <v>0</v>
      </c>
    </row>
    <row r="137" spans="1:35" s="60" customFormat="1">
      <c r="A137" s="60" t="s">
        <v>100</v>
      </c>
      <c r="B137" s="118" t="s">
        <v>281</v>
      </c>
      <c r="D137" s="60" t="s">
        <v>282</v>
      </c>
      <c r="E137" s="60" t="s">
        <v>283</v>
      </c>
      <c r="F137" s="218" t="s">
        <v>632</v>
      </c>
      <c r="G137" s="95"/>
      <c r="H137" s="239" t="s">
        <v>51</v>
      </c>
      <c r="I137" s="60" t="s">
        <v>207</v>
      </c>
      <c r="J137" s="60" t="s">
        <v>53</v>
      </c>
      <c r="K137" s="60" t="s">
        <v>54</v>
      </c>
      <c r="L137" s="60" t="s">
        <v>26</v>
      </c>
      <c r="M137" s="60">
        <v>43.5</v>
      </c>
      <c r="N137" s="60">
        <v>10.3333333333333</v>
      </c>
      <c r="O137" s="60" t="s">
        <v>105</v>
      </c>
      <c r="P137" s="60" t="s">
        <v>9</v>
      </c>
      <c r="Q137" s="60" t="s">
        <v>284</v>
      </c>
      <c r="R137" s="60">
        <v>565</v>
      </c>
      <c r="S137" s="60" t="s">
        <v>11</v>
      </c>
      <c r="T137" s="60">
        <v>8</v>
      </c>
      <c r="U137" s="60" t="s">
        <v>98</v>
      </c>
      <c r="V137" s="60" t="s">
        <v>99</v>
      </c>
      <c r="W137" s="60" t="s">
        <v>14</v>
      </c>
      <c r="X137" s="60" t="s">
        <v>15</v>
      </c>
      <c r="Y137" s="60" t="s">
        <v>16</v>
      </c>
      <c r="AA137" s="60">
        <v>3</v>
      </c>
      <c r="AB137" s="60" t="s">
        <v>3</v>
      </c>
      <c r="AC137" s="60" t="s">
        <v>72</v>
      </c>
      <c r="AD137" s="60" t="s">
        <v>44</v>
      </c>
      <c r="AE137" s="60" t="s">
        <v>73</v>
      </c>
      <c r="AF137" s="60" t="s">
        <v>61</v>
      </c>
      <c r="AG137" s="60">
        <v>5</v>
      </c>
    </row>
    <row r="138" spans="1:35" s="60" customFormat="1" ht="27">
      <c r="A138" s="351"/>
      <c r="B138" s="47" t="s">
        <v>285</v>
      </c>
      <c r="C138" s="48"/>
      <c r="D138" s="48" t="s">
        <v>286</v>
      </c>
      <c r="E138" s="48" t="s">
        <v>287</v>
      </c>
      <c r="F138" s="365" t="s">
        <v>999</v>
      </c>
      <c r="G138" s="374" t="s">
        <v>1616</v>
      </c>
      <c r="H138" s="382" t="s">
        <v>1000</v>
      </c>
      <c r="I138" s="48" t="s">
        <v>288</v>
      </c>
      <c r="J138" s="48" t="s">
        <v>5</v>
      </c>
      <c r="K138" s="48" t="s">
        <v>96</v>
      </c>
      <c r="L138" s="48" t="s">
        <v>7</v>
      </c>
      <c r="M138" s="48">
        <v>51.182222199999998</v>
      </c>
      <c r="N138" s="48">
        <v>12.7747222222222</v>
      </c>
      <c r="O138" s="48" t="s">
        <v>1604</v>
      </c>
      <c r="P138" s="48" t="s">
        <v>9</v>
      </c>
      <c r="Q138" s="48" t="s">
        <v>289</v>
      </c>
      <c r="R138" s="48">
        <v>189</v>
      </c>
      <c r="S138" s="48" t="s">
        <v>11</v>
      </c>
      <c r="T138" s="48">
        <v>9</v>
      </c>
      <c r="U138" s="48" t="s">
        <v>124</v>
      </c>
      <c r="V138" s="48" t="s">
        <v>125</v>
      </c>
      <c r="W138" s="48" t="s">
        <v>14</v>
      </c>
      <c r="X138" s="48" t="s">
        <v>82</v>
      </c>
      <c r="Y138" s="48" t="s">
        <v>126</v>
      </c>
      <c r="Z138" s="48"/>
      <c r="AA138" s="48">
        <v>4</v>
      </c>
      <c r="AB138" s="48" t="s">
        <v>3</v>
      </c>
      <c r="AC138" s="48" t="s">
        <v>60</v>
      </c>
      <c r="AD138" s="48" t="s">
        <v>44</v>
      </c>
      <c r="AE138" s="48" t="s">
        <v>60</v>
      </c>
      <c r="AF138" s="48" t="s">
        <v>91</v>
      </c>
      <c r="AG138" s="48">
        <v>5</v>
      </c>
      <c r="AH138" s="48"/>
      <c r="AI138" s="48"/>
    </row>
    <row r="139" spans="1:35" s="158" customFormat="1">
      <c r="A139" s="158" t="s">
        <v>100</v>
      </c>
      <c r="B139" s="158" t="s">
        <v>290</v>
      </c>
      <c r="C139" s="188" t="s">
        <v>893</v>
      </c>
      <c r="D139" s="158" t="s">
        <v>291</v>
      </c>
      <c r="E139" s="158" t="s">
        <v>292</v>
      </c>
      <c r="F139" s="238" t="s">
        <v>251</v>
      </c>
      <c r="G139" s="253" t="s">
        <v>60</v>
      </c>
      <c r="H139" s="253" t="s">
        <v>897</v>
      </c>
      <c r="I139" s="158" t="s">
        <v>293</v>
      </c>
      <c r="J139" s="158" t="s">
        <v>5</v>
      </c>
      <c r="K139" s="158" t="s">
        <v>96</v>
      </c>
      <c r="L139" s="158" t="s">
        <v>26</v>
      </c>
      <c r="M139" s="158">
        <v>-45.966666699999998</v>
      </c>
      <c r="N139" s="158">
        <v>170.3</v>
      </c>
      <c r="O139" s="158" t="s">
        <v>1604</v>
      </c>
      <c r="P139" s="158" t="s">
        <v>9</v>
      </c>
      <c r="Q139" s="158" t="s">
        <v>294</v>
      </c>
      <c r="R139" s="158">
        <v>42</v>
      </c>
      <c r="S139" s="158" t="s">
        <v>11</v>
      </c>
      <c r="T139" s="158">
        <v>5</v>
      </c>
      <c r="U139" s="158" t="s">
        <v>12</v>
      </c>
      <c r="V139" s="158" t="s">
        <v>223</v>
      </c>
      <c r="W139" s="158" t="s">
        <v>14</v>
      </c>
      <c r="X139" s="158" t="s">
        <v>15</v>
      </c>
      <c r="Y139" s="158" t="s">
        <v>16</v>
      </c>
      <c r="AA139" s="158">
        <v>30</v>
      </c>
      <c r="AB139" s="158" t="s">
        <v>3</v>
      </c>
      <c r="AC139" s="158" t="s">
        <v>60</v>
      </c>
      <c r="AD139" s="158" t="s">
        <v>44</v>
      </c>
      <c r="AE139" s="158" t="s">
        <v>60</v>
      </c>
      <c r="AF139" s="158" t="s">
        <v>74</v>
      </c>
      <c r="AG139" s="158">
        <v>5</v>
      </c>
    </row>
    <row r="140" spans="1:35" s="60" customFormat="1">
      <c r="A140" s="60" t="s">
        <v>100</v>
      </c>
      <c r="B140" s="60" t="s">
        <v>290</v>
      </c>
      <c r="C140" s="187" t="s">
        <v>894</v>
      </c>
      <c r="D140" s="60" t="s">
        <v>291</v>
      </c>
      <c r="E140" s="60" t="s">
        <v>292</v>
      </c>
      <c r="F140" s="77" t="s">
        <v>251</v>
      </c>
      <c r="G140" s="95" t="s">
        <v>60</v>
      </c>
      <c r="H140" s="95" t="s">
        <v>897</v>
      </c>
      <c r="I140" s="60" t="s">
        <v>293</v>
      </c>
      <c r="J140" s="60" t="s">
        <v>5</v>
      </c>
      <c r="K140" s="60" t="s">
        <v>96</v>
      </c>
      <c r="L140" s="60" t="s">
        <v>26</v>
      </c>
      <c r="M140" s="60">
        <v>-45.966666699999998</v>
      </c>
      <c r="N140" s="60">
        <v>170.3</v>
      </c>
      <c r="O140" s="60" t="s">
        <v>1604</v>
      </c>
      <c r="P140" s="60" t="s">
        <v>9</v>
      </c>
      <c r="Q140" s="60" t="s">
        <v>896</v>
      </c>
      <c r="R140" s="60">
        <v>42</v>
      </c>
      <c r="S140" s="60" t="s">
        <v>11</v>
      </c>
      <c r="T140" s="60">
        <v>5</v>
      </c>
      <c r="U140" s="60" t="s">
        <v>12</v>
      </c>
      <c r="V140" s="60" t="s">
        <v>895</v>
      </c>
      <c r="W140" s="60" t="s">
        <v>14</v>
      </c>
      <c r="X140" s="60" t="s">
        <v>15</v>
      </c>
      <c r="Y140" s="60" t="s">
        <v>16</v>
      </c>
      <c r="AA140" s="60">
        <v>30</v>
      </c>
      <c r="AB140" s="60" t="s">
        <v>3</v>
      </c>
      <c r="AC140" s="60" t="s">
        <v>60</v>
      </c>
      <c r="AD140" s="60" t="s">
        <v>44</v>
      </c>
      <c r="AE140" s="60" t="s">
        <v>60</v>
      </c>
      <c r="AF140" s="60" t="s">
        <v>74</v>
      </c>
      <c r="AG140" s="60">
        <v>5</v>
      </c>
    </row>
    <row r="141" spans="1:35" s="60" customFormat="1">
      <c r="A141" s="48"/>
      <c r="B141" s="48" t="s">
        <v>295</v>
      </c>
      <c r="C141" s="48"/>
      <c r="D141" s="48" t="s">
        <v>296</v>
      </c>
      <c r="E141" s="48" t="s">
        <v>297</v>
      </c>
      <c r="F141" s="364" t="s">
        <v>998</v>
      </c>
      <c r="G141" s="309" t="s">
        <v>1634</v>
      </c>
      <c r="H141" s="49" t="s">
        <v>997</v>
      </c>
      <c r="I141" s="48" t="s">
        <v>111</v>
      </c>
      <c r="J141" s="48" t="s">
        <v>53</v>
      </c>
      <c r="K141" s="48" t="s">
        <v>54</v>
      </c>
      <c r="L141" s="48" t="s">
        <v>26</v>
      </c>
      <c r="M141" s="48">
        <v>32.8411288</v>
      </c>
      <c r="N141" s="48">
        <v>-117.2816598</v>
      </c>
      <c r="O141" s="48" t="s">
        <v>1604</v>
      </c>
      <c r="P141" s="48" t="s">
        <v>9</v>
      </c>
      <c r="Q141" s="48" t="s">
        <v>298</v>
      </c>
      <c r="R141" s="48">
        <v>31</v>
      </c>
      <c r="S141" s="48" t="s">
        <v>11</v>
      </c>
      <c r="T141" s="48">
        <v>7</v>
      </c>
      <c r="U141" s="48" t="s">
        <v>12</v>
      </c>
      <c r="V141" s="48" t="s">
        <v>13</v>
      </c>
      <c r="W141" s="48" t="s">
        <v>14</v>
      </c>
      <c r="X141" s="48" t="s">
        <v>15</v>
      </c>
      <c r="Y141" s="48" t="s">
        <v>16</v>
      </c>
      <c r="Z141" s="48"/>
      <c r="AA141" s="48">
        <v>7</v>
      </c>
      <c r="AB141" s="48" t="s">
        <v>3</v>
      </c>
      <c r="AC141" s="48" t="s">
        <v>145</v>
      </c>
      <c r="AD141" s="48" t="s">
        <v>17</v>
      </c>
      <c r="AE141" s="48" t="s">
        <v>146</v>
      </c>
      <c r="AF141" s="48" t="s">
        <v>107</v>
      </c>
      <c r="AG141" s="48">
        <v>7</v>
      </c>
      <c r="AH141" s="48"/>
      <c r="AI141" s="48"/>
    </row>
    <row r="142" spans="1:35" s="60" customFormat="1">
      <c r="A142" s="48"/>
      <c r="B142" s="48" t="s">
        <v>299</v>
      </c>
      <c r="C142" s="48"/>
      <c r="D142" s="48" t="s">
        <v>300</v>
      </c>
      <c r="E142" s="48" t="s">
        <v>301</v>
      </c>
      <c r="F142" s="364" t="s">
        <v>998</v>
      </c>
      <c r="G142" s="311" t="s">
        <v>1612</v>
      </c>
      <c r="H142" s="49" t="s">
        <v>1502</v>
      </c>
      <c r="I142" s="48" t="s">
        <v>302</v>
      </c>
      <c r="J142" s="48" t="s">
        <v>53</v>
      </c>
      <c r="K142" s="48" t="s">
        <v>54</v>
      </c>
      <c r="L142" s="48" t="s">
        <v>26</v>
      </c>
      <c r="M142" s="48">
        <v>40.566666699999999</v>
      </c>
      <c r="N142" s="48">
        <v>14.383333333333301</v>
      </c>
      <c r="O142" s="48" t="s">
        <v>105</v>
      </c>
      <c r="P142" s="48" t="s">
        <v>9</v>
      </c>
      <c r="Q142" s="48" t="s">
        <v>303</v>
      </c>
      <c r="R142" s="48">
        <v>581</v>
      </c>
      <c r="S142" s="48" t="s">
        <v>11</v>
      </c>
      <c r="T142" s="48">
        <v>5</v>
      </c>
      <c r="U142" s="48" t="s">
        <v>98</v>
      </c>
      <c r="V142" s="48" t="s">
        <v>99</v>
      </c>
      <c r="W142" s="48" t="s">
        <v>14</v>
      </c>
      <c r="X142" s="48" t="s">
        <v>15</v>
      </c>
      <c r="Y142" s="48" t="s">
        <v>16</v>
      </c>
      <c r="Z142" s="48"/>
      <c r="AA142" s="48">
        <v>3</v>
      </c>
      <c r="AB142" s="48" t="s">
        <v>3</v>
      </c>
      <c r="AC142" s="48" t="s">
        <v>72</v>
      </c>
      <c r="AD142" s="48" t="s">
        <v>44</v>
      </c>
      <c r="AE142" s="48" t="s">
        <v>73</v>
      </c>
      <c r="AF142" s="48" t="s">
        <v>304</v>
      </c>
      <c r="AG142" s="48">
        <v>4</v>
      </c>
      <c r="AH142" s="48"/>
      <c r="AI142" s="48"/>
    </row>
    <row r="143" spans="1:35" s="60" customFormat="1">
      <c r="A143" s="240" t="s">
        <v>100</v>
      </c>
      <c r="B143" s="240" t="s">
        <v>1503</v>
      </c>
      <c r="C143" s="240"/>
      <c r="D143" s="240" t="s">
        <v>1504</v>
      </c>
      <c r="E143" s="240" t="s">
        <v>1505</v>
      </c>
      <c r="F143" s="41" t="s">
        <v>632</v>
      </c>
      <c r="G143" s="240"/>
      <c r="H143" s="240" t="s">
        <v>1507</v>
      </c>
      <c r="I143" s="240" t="s">
        <v>1506</v>
      </c>
      <c r="J143" s="240" t="s">
        <v>53</v>
      </c>
      <c r="K143" s="240" t="s">
        <v>79</v>
      </c>
      <c r="L143" s="240" t="s">
        <v>26</v>
      </c>
      <c r="M143" s="240">
        <v>51.091666699999998</v>
      </c>
      <c r="N143" s="240">
        <v>2.5669444444444398</v>
      </c>
      <c r="O143" s="240" t="s">
        <v>188</v>
      </c>
      <c r="P143" s="240" t="s">
        <v>9</v>
      </c>
      <c r="Q143" s="240"/>
      <c r="R143" s="240">
        <v>1</v>
      </c>
      <c r="S143" s="240" t="s">
        <v>11</v>
      </c>
      <c r="T143" s="240">
        <v>8</v>
      </c>
      <c r="U143" s="240" t="s">
        <v>98</v>
      </c>
      <c r="V143" s="240" t="s">
        <v>99</v>
      </c>
      <c r="W143" s="240" t="s">
        <v>14</v>
      </c>
      <c r="X143" s="240" t="s">
        <v>15</v>
      </c>
      <c r="Y143" s="240" t="s">
        <v>16</v>
      </c>
      <c r="Z143" s="240"/>
      <c r="AA143" s="240">
        <v>5</v>
      </c>
      <c r="AB143" s="240" t="s">
        <v>3</v>
      </c>
      <c r="AC143" s="240" t="s">
        <v>60</v>
      </c>
      <c r="AD143" s="240" t="s">
        <v>44</v>
      </c>
      <c r="AE143" s="240" t="s">
        <v>60</v>
      </c>
      <c r="AF143" s="240" t="s">
        <v>388</v>
      </c>
      <c r="AG143" s="240">
        <v>7</v>
      </c>
      <c r="AH143" s="240"/>
      <c r="AI143" s="240"/>
    </row>
    <row r="144" spans="1:35" s="60" customFormat="1">
      <c r="A144" s="60" t="s">
        <v>100</v>
      </c>
      <c r="B144" s="60" t="s">
        <v>305</v>
      </c>
      <c r="C144" s="229" t="s">
        <v>841</v>
      </c>
      <c r="D144" s="60" t="s">
        <v>306</v>
      </c>
      <c r="E144" s="60" t="s">
        <v>307</v>
      </c>
      <c r="F144" s="41" t="s">
        <v>251</v>
      </c>
      <c r="G144" s="95" t="s">
        <v>60</v>
      </c>
      <c r="H144" s="95" t="s">
        <v>1510</v>
      </c>
      <c r="I144" s="60" t="s">
        <v>308</v>
      </c>
      <c r="J144" s="60" t="s">
        <v>53</v>
      </c>
      <c r="K144" s="60" t="s">
        <v>79</v>
      </c>
      <c r="L144" s="60" t="s">
        <v>26</v>
      </c>
      <c r="M144" s="60">
        <v>-41.259166700000002</v>
      </c>
      <c r="N144" s="60">
        <v>174.86333305555499</v>
      </c>
      <c r="O144" s="60" t="s">
        <v>1604</v>
      </c>
      <c r="P144" s="60" t="s">
        <v>9</v>
      </c>
      <c r="R144" s="60">
        <v>378</v>
      </c>
      <c r="S144" s="60" t="s">
        <v>11</v>
      </c>
      <c r="T144" s="60">
        <v>10</v>
      </c>
      <c r="U144" s="60" t="s">
        <v>80</v>
      </c>
      <c r="V144" s="60" t="s">
        <v>81</v>
      </c>
      <c r="W144" s="60" t="s">
        <v>14</v>
      </c>
      <c r="X144" s="60" t="s">
        <v>15</v>
      </c>
      <c r="Y144" s="60" t="s">
        <v>16</v>
      </c>
      <c r="AA144" s="60">
        <v>3</v>
      </c>
      <c r="AB144" s="60" t="s">
        <v>3</v>
      </c>
      <c r="AC144" s="60" t="s">
        <v>60</v>
      </c>
      <c r="AD144" s="60" t="s">
        <v>44</v>
      </c>
      <c r="AE144" s="60" t="s">
        <v>60</v>
      </c>
      <c r="AF144" s="60" t="s">
        <v>157</v>
      </c>
      <c r="AG144" s="60">
        <v>9</v>
      </c>
    </row>
    <row r="145" spans="1:35" s="60" customFormat="1">
      <c r="A145" s="60" t="s">
        <v>100</v>
      </c>
      <c r="B145" s="60" t="s">
        <v>305</v>
      </c>
      <c r="C145" s="229" t="s">
        <v>841</v>
      </c>
      <c r="D145" s="60" t="s">
        <v>306</v>
      </c>
      <c r="E145" s="60" t="s">
        <v>307</v>
      </c>
      <c r="F145" s="41" t="s">
        <v>251</v>
      </c>
      <c r="G145" s="95" t="s">
        <v>1509</v>
      </c>
      <c r="H145" s="95" t="s">
        <v>1508</v>
      </c>
      <c r="I145" s="60" t="s">
        <v>308</v>
      </c>
      <c r="J145" s="60" t="s">
        <v>53</v>
      </c>
      <c r="K145" s="60" t="s">
        <v>79</v>
      </c>
      <c r="L145" s="60" t="s">
        <v>26</v>
      </c>
      <c r="M145" s="60">
        <v>-41.259166700000002</v>
      </c>
      <c r="N145" s="60">
        <v>174.86333305555499</v>
      </c>
      <c r="O145" s="60" t="s">
        <v>1604</v>
      </c>
      <c r="P145" s="60" t="s">
        <v>9</v>
      </c>
      <c r="R145" s="60">
        <v>378</v>
      </c>
      <c r="S145" s="60" t="s">
        <v>11</v>
      </c>
      <c r="T145" s="60">
        <v>10</v>
      </c>
      <c r="U145" s="60" t="s">
        <v>80</v>
      </c>
      <c r="V145" s="60" t="s">
        <v>81</v>
      </c>
      <c r="W145" s="60" t="s">
        <v>14</v>
      </c>
      <c r="X145" s="60" t="s">
        <v>15</v>
      </c>
      <c r="Y145" s="60" t="s">
        <v>16</v>
      </c>
      <c r="AA145" s="60">
        <v>3</v>
      </c>
      <c r="AB145" s="60" t="s">
        <v>3</v>
      </c>
      <c r="AC145" s="95" t="s">
        <v>1509</v>
      </c>
      <c r="AD145" s="60" t="s">
        <v>44</v>
      </c>
      <c r="AE145" s="95" t="s">
        <v>1509</v>
      </c>
      <c r="AF145" s="60" t="s">
        <v>862</v>
      </c>
      <c r="AG145" s="60">
        <v>9</v>
      </c>
    </row>
    <row r="146" spans="1:35" s="40" customFormat="1">
      <c r="A146" s="48"/>
      <c r="B146" s="48" t="s">
        <v>309</v>
      </c>
      <c r="C146" s="306"/>
      <c r="D146" s="48" t="s">
        <v>310</v>
      </c>
      <c r="E146" s="48" t="s">
        <v>311</v>
      </c>
      <c r="F146" s="364" t="s">
        <v>1515</v>
      </c>
      <c r="G146" s="376" t="s">
        <v>1610</v>
      </c>
      <c r="H146" s="364" t="s">
        <v>1514</v>
      </c>
      <c r="I146" s="48" t="s">
        <v>312</v>
      </c>
      <c r="J146" s="48" t="s">
        <v>53</v>
      </c>
      <c r="K146" s="48" t="s">
        <v>79</v>
      </c>
      <c r="L146" s="48" t="s">
        <v>26</v>
      </c>
      <c r="M146" s="48">
        <v>44.441895000000002</v>
      </c>
      <c r="N146" s="48">
        <v>-57.905974444444396</v>
      </c>
      <c r="O146" s="48" t="s">
        <v>1604</v>
      </c>
      <c r="P146" s="48" t="s">
        <v>9</v>
      </c>
      <c r="Q146" s="48" t="s">
        <v>890</v>
      </c>
      <c r="R146" s="48">
        <v>730</v>
      </c>
      <c r="S146" s="48" t="s">
        <v>11</v>
      </c>
      <c r="T146" s="48">
        <v>4</v>
      </c>
      <c r="U146" s="48" t="s">
        <v>98</v>
      </c>
      <c r="V146" s="48" t="s">
        <v>99</v>
      </c>
      <c r="W146" s="48" t="s">
        <v>14</v>
      </c>
      <c r="X146" s="48" t="s">
        <v>15</v>
      </c>
      <c r="Y146" s="48" t="s">
        <v>16</v>
      </c>
      <c r="Z146" s="48"/>
      <c r="AA146" s="48">
        <v>5</v>
      </c>
      <c r="AB146" s="48" t="s">
        <v>3</v>
      </c>
      <c r="AC146" s="48" t="s">
        <v>60</v>
      </c>
      <c r="AD146" s="48" t="s">
        <v>44</v>
      </c>
      <c r="AE146" s="48" t="s">
        <v>60</v>
      </c>
      <c r="AF146" s="48" t="s">
        <v>1511</v>
      </c>
      <c r="AG146" s="48">
        <v>3</v>
      </c>
      <c r="AH146" s="48" t="s">
        <v>1513</v>
      </c>
      <c r="AI146" s="48"/>
    </row>
    <row r="147" spans="1:35" s="158" customFormat="1">
      <c r="A147" s="51"/>
      <c r="B147" s="51" t="s">
        <v>309</v>
      </c>
      <c r="C147" s="361"/>
      <c r="D147" s="51" t="s">
        <v>310</v>
      </c>
      <c r="E147" s="51" t="s">
        <v>311</v>
      </c>
      <c r="F147" s="370" t="s">
        <v>1515</v>
      </c>
      <c r="G147" s="215"/>
      <c r="H147" s="215" t="s">
        <v>1514</v>
      </c>
      <c r="I147" s="51" t="s">
        <v>312</v>
      </c>
      <c r="J147" s="51" t="s">
        <v>53</v>
      </c>
      <c r="K147" s="51" t="s">
        <v>79</v>
      </c>
      <c r="L147" s="51" t="s">
        <v>26</v>
      </c>
      <c r="M147" s="51">
        <v>44.441895000000002</v>
      </c>
      <c r="N147" s="51">
        <v>-57.905974444444396</v>
      </c>
      <c r="O147" s="51" t="s">
        <v>1604</v>
      </c>
      <c r="P147" s="51" t="s">
        <v>9</v>
      </c>
      <c r="Q147" s="51" t="s">
        <v>891</v>
      </c>
      <c r="R147" s="51">
        <v>730</v>
      </c>
      <c r="S147" s="51" t="s">
        <v>11</v>
      </c>
      <c r="T147" s="51">
        <v>4</v>
      </c>
      <c r="U147" s="51" t="s">
        <v>98</v>
      </c>
      <c r="V147" s="51" t="s">
        <v>99</v>
      </c>
      <c r="W147" s="51" t="s">
        <v>14</v>
      </c>
      <c r="X147" s="51" t="s">
        <v>15</v>
      </c>
      <c r="Y147" s="51" t="s">
        <v>16</v>
      </c>
      <c r="Z147" s="51"/>
      <c r="AA147" s="51">
        <v>5</v>
      </c>
      <c r="AB147" s="51" t="s">
        <v>3</v>
      </c>
      <c r="AC147" s="51" t="s">
        <v>60</v>
      </c>
      <c r="AD147" s="51" t="s">
        <v>44</v>
      </c>
      <c r="AE147" s="51" t="s">
        <v>60</v>
      </c>
      <c r="AF147" s="51" t="s">
        <v>1511</v>
      </c>
      <c r="AG147" s="51">
        <v>3</v>
      </c>
      <c r="AH147" s="51" t="s">
        <v>1513</v>
      </c>
      <c r="AI147" s="51"/>
    </row>
    <row r="148" spans="1:35" s="186" customFormat="1">
      <c r="A148" s="262" t="s">
        <v>100</v>
      </c>
      <c r="B148" s="262" t="s">
        <v>1516</v>
      </c>
      <c r="C148" s="262"/>
      <c r="D148" s="262" t="s">
        <v>1517</v>
      </c>
      <c r="E148" s="262" t="s">
        <v>1519</v>
      </c>
      <c r="F148" s="363" t="s">
        <v>113</v>
      </c>
      <c r="G148" s="262"/>
      <c r="H148" s="262" t="s">
        <v>1520</v>
      </c>
      <c r="I148" s="262" t="s">
        <v>1518</v>
      </c>
      <c r="J148" s="262" t="s">
        <v>53</v>
      </c>
      <c r="K148" s="262" t="s">
        <v>79</v>
      </c>
      <c r="L148" s="262" t="s">
        <v>26</v>
      </c>
      <c r="M148" s="262">
        <v>16.766666699999998</v>
      </c>
      <c r="N148" s="262">
        <v>145.96666666666599</v>
      </c>
      <c r="O148" s="262" t="s">
        <v>1604</v>
      </c>
      <c r="P148" s="262" t="s">
        <v>9</v>
      </c>
      <c r="Q148" s="262"/>
      <c r="R148" s="262">
        <v>580</v>
      </c>
      <c r="S148" s="262" t="s">
        <v>11</v>
      </c>
      <c r="T148" s="262">
        <v>18</v>
      </c>
      <c r="U148" s="262" t="s">
        <v>98</v>
      </c>
      <c r="V148" s="262" t="s">
        <v>99</v>
      </c>
      <c r="W148" s="262" t="s">
        <v>14</v>
      </c>
      <c r="X148" s="262" t="s">
        <v>15</v>
      </c>
      <c r="Y148" s="262" t="s">
        <v>16</v>
      </c>
      <c r="Z148" s="262"/>
      <c r="AA148" s="262">
        <v>3</v>
      </c>
      <c r="AB148" s="262" t="s">
        <v>3</v>
      </c>
      <c r="AC148" s="262" t="s">
        <v>60</v>
      </c>
      <c r="AD148" s="262" t="s">
        <v>44</v>
      </c>
      <c r="AE148" s="262" t="s">
        <v>60</v>
      </c>
      <c r="AF148" s="262" t="s">
        <v>107</v>
      </c>
      <c r="AG148" s="262">
        <v>17</v>
      </c>
      <c r="AH148" s="262"/>
      <c r="AI148" s="262"/>
    </row>
    <row r="149" spans="1:35" s="186" customFormat="1">
      <c r="A149" s="186" t="s">
        <v>100</v>
      </c>
      <c r="B149" s="186" t="s">
        <v>313</v>
      </c>
      <c r="C149" s="266" t="s">
        <v>865</v>
      </c>
      <c r="D149" s="186" t="s">
        <v>314</v>
      </c>
      <c r="E149" s="186" t="s">
        <v>315</v>
      </c>
      <c r="F149" s="218" t="s">
        <v>251</v>
      </c>
      <c r="G149" s="186" t="s">
        <v>60</v>
      </c>
      <c r="H149" s="217" t="s">
        <v>863</v>
      </c>
      <c r="I149" s="186" t="s">
        <v>316</v>
      </c>
      <c r="J149" s="186" t="s">
        <v>53</v>
      </c>
      <c r="K149" s="186" t="s">
        <v>79</v>
      </c>
      <c r="L149" s="186" t="s">
        <v>26</v>
      </c>
      <c r="M149" s="186">
        <v>51.636666699999999</v>
      </c>
      <c r="N149" s="186">
        <v>0.71333333333333304</v>
      </c>
      <c r="O149" s="186" t="s">
        <v>1604</v>
      </c>
      <c r="P149" s="186" t="s">
        <v>9</v>
      </c>
      <c r="Q149" s="266" t="s">
        <v>317</v>
      </c>
      <c r="R149" s="186">
        <v>365</v>
      </c>
      <c r="S149" s="186" t="s">
        <v>11</v>
      </c>
      <c r="T149" s="186">
        <v>5</v>
      </c>
      <c r="U149" s="186" t="s">
        <v>12</v>
      </c>
      <c r="V149" s="186" t="s">
        <v>13</v>
      </c>
      <c r="W149" s="186" t="s">
        <v>14</v>
      </c>
      <c r="X149" s="186" t="s">
        <v>15</v>
      </c>
      <c r="Y149" s="186" t="s">
        <v>59</v>
      </c>
      <c r="AA149" s="186">
        <v>3</v>
      </c>
      <c r="AB149" s="186" t="s">
        <v>3</v>
      </c>
      <c r="AC149" s="186" t="s">
        <v>60</v>
      </c>
      <c r="AD149" s="186" t="s">
        <v>44</v>
      </c>
      <c r="AE149" s="186" t="s">
        <v>60</v>
      </c>
      <c r="AF149" s="186" t="s">
        <v>864</v>
      </c>
      <c r="AG149" s="186">
        <v>5</v>
      </c>
    </row>
    <row r="150" spans="1:35" s="186" customFormat="1" ht="15" customHeight="1">
      <c r="A150" s="186" t="s">
        <v>100</v>
      </c>
      <c r="B150" s="186" t="s">
        <v>313</v>
      </c>
      <c r="C150" s="266" t="s">
        <v>866</v>
      </c>
      <c r="D150" s="186" t="s">
        <v>314</v>
      </c>
      <c r="E150" s="186" t="s">
        <v>315</v>
      </c>
      <c r="F150" s="218" t="s">
        <v>251</v>
      </c>
      <c r="G150" s="186" t="s">
        <v>60</v>
      </c>
      <c r="H150" s="217" t="s">
        <v>863</v>
      </c>
      <c r="I150" s="186" t="s">
        <v>316</v>
      </c>
      <c r="J150" s="186" t="s">
        <v>53</v>
      </c>
      <c r="K150" s="186" t="s">
        <v>79</v>
      </c>
      <c r="L150" s="186" t="s">
        <v>26</v>
      </c>
      <c r="M150" s="186">
        <v>51.636666699999999</v>
      </c>
      <c r="N150" s="186">
        <v>0.71333333333333304</v>
      </c>
      <c r="O150" s="186" t="s">
        <v>1604</v>
      </c>
      <c r="P150" s="186" t="s">
        <v>9</v>
      </c>
      <c r="Q150" s="266" t="s">
        <v>869</v>
      </c>
      <c r="R150" s="186">
        <v>365</v>
      </c>
      <c r="S150" s="186" t="s">
        <v>11</v>
      </c>
      <c r="T150" s="186">
        <v>5</v>
      </c>
      <c r="U150" s="186" t="s">
        <v>12</v>
      </c>
      <c r="V150" s="186" t="s">
        <v>13</v>
      </c>
      <c r="W150" s="186" t="s">
        <v>14</v>
      </c>
      <c r="X150" s="186" t="s">
        <v>15</v>
      </c>
      <c r="Y150" s="186" t="s">
        <v>126</v>
      </c>
      <c r="AA150" s="186">
        <v>3</v>
      </c>
      <c r="AB150" s="186" t="s">
        <v>3</v>
      </c>
      <c r="AC150" s="186" t="s">
        <v>60</v>
      </c>
      <c r="AD150" s="186" t="s">
        <v>44</v>
      </c>
      <c r="AE150" s="186" t="s">
        <v>60</v>
      </c>
      <c r="AF150" s="186" t="s">
        <v>864</v>
      </c>
      <c r="AG150" s="186">
        <v>5</v>
      </c>
    </row>
    <row r="151" spans="1:35" s="60" customFormat="1">
      <c r="A151" s="60" t="s">
        <v>100</v>
      </c>
      <c r="B151" s="60" t="s">
        <v>313</v>
      </c>
      <c r="C151" s="267" t="s">
        <v>867</v>
      </c>
      <c r="D151" s="60" t="s">
        <v>314</v>
      </c>
      <c r="E151" s="60" t="s">
        <v>315</v>
      </c>
      <c r="F151" s="41" t="s">
        <v>251</v>
      </c>
      <c r="G151" s="60" t="s">
        <v>60</v>
      </c>
      <c r="H151" s="95" t="s">
        <v>863</v>
      </c>
      <c r="I151" s="60" t="s">
        <v>316</v>
      </c>
      <c r="J151" s="60" t="s">
        <v>53</v>
      </c>
      <c r="K151" s="60" t="s">
        <v>79</v>
      </c>
      <c r="L151" s="60" t="s">
        <v>26</v>
      </c>
      <c r="M151" s="60">
        <v>51.636666699999999</v>
      </c>
      <c r="N151" s="60">
        <v>0.71333333333333304</v>
      </c>
      <c r="O151" s="60" t="s">
        <v>1604</v>
      </c>
      <c r="P151" s="60" t="s">
        <v>9</v>
      </c>
      <c r="Q151" s="267" t="s">
        <v>870</v>
      </c>
      <c r="R151" s="60">
        <v>365</v>
      </c>
      <c r="S151" s="60" t="s">
        <v>11</v>
      </c>
      <c r="T151" s="60">
        <v>5</v>
      </c>
      <c r="U151" s="60" t="s">
        <v>12</v>
      </c>
      <c r="V151" s="60" t="s">
        <v>13</v>
      </c>
      <c r="W151" s="60" t="s">
        <v>14</v>
      </c>
      <c r="X151" s="60" t="s">
        <v>15</v>
      </c>
      <c r="Y151" s="60" t="s">
        <v>126</v>
      </c>
      <c r="AA151" s="60">
        <v>3</v>
      </c>
      <c r="AB151" s="60" t="s">
        <v>3</v>
      </c>
      <c r="AC151" s="60" t="s">
        <v>60</v>
      </c>
      <c r="AD151" s="60" t="s">
        <v>44</v>
      </c>
      <c r="AE151" s="60" t="s">
        <v>60</v>
      </c>
      <c r="AF151" s="60" t="s">
        <v>864</v>
      </c>
      <c r="AG151" s="60">
        <v>5</v>
      </c>
    </row>
    <row r="152" spans="1:35" s="158" customFormat="1">
      <c r="A152" s="158" t="s">
        <v>100</v>
      </c>
      <c r="B152" s="158" t="s">
        <v>313</v>
      </c>
      <c r="C152" s="265" t="s">
        <v>868</v>
      </c>
      <c r="D152" s="158" t="s">
        <v>314</v>
      </c>
      <c r="E152" s="158" t="s">
        <v>315</v>
      </c>
      <c r="F152" s="247" t="s">
        <v>251</v>
      </c>
      <c r="G152" s="158" t="s">
        <v>60</v>
      </c>
      <c r="H152" s="253" t="s">
        <v>863</v>
      </c>
      <c r="I152" s="158" t="s">
        <v>316</v>
      </c>
      <c r="J152" s="158" t="s">
        <v>53</v>
      </c>
      <c r="K152" s="158" t="s">
        <v>79</v>
      </c>
      <c r="L152" s="158" t="s">
        <v>26</v>
      </c>
      <c r="M152" s="158">
        <v>51.636666699999999</v>
      </c>
      <c r="N152" s="158">
        <v>0.71333333333333304</v>
      </c>
      <c r="O152" s="158" t="s">
        <v>1604</v>
      </c>
      <c r="P152" s="158" t="s">
        <v>9</v>
      </c>
      <c r="Q152" s="265" t="s">
        <v>871</v>
      </c>
      <c r="R152" s="158">
        <v>365</v>
      </c>
      <c r="S152" s="158" t="s">
        <v>11</v>
      </c>
      <c r="T152" s="158">
        <v>5</v>
      </c>
      <c r="U152" s="158" t="s">
        <v>12</v>
      </c>
      <c r="V152" s="158" t="s">
        <v>13</v>
      </c>
      <c r="W152" s="158" t="s">
        <v>14</v>
      </c>
      <c r="X152" s="158" t="s">
        <v>15</v>
      </c>
      <c r="Y152" s="158" t="s">
        <v>126</v>
      </c>
      <c r="AA152" s="158">
        <v>3</v>
      </c>
      <c r="AB152" s="158" t="s">
        <v>3</v>
      </c>
      <c r="AC152" s="158" t="s">
        <v>60</v>
      </c>
      <c r="AD152" s="158" t="s">
        <v>44</v>
      </c>
      <c r="AE152" s="158" t="s">
        <v>60</v>
      </c>
      <c r="AF152" s="158" t="s">
        <v>864</v>
      </c>
      <c r="AG152" s="158">
        <v>5</v>
      </c>
    </row>
    <row r="153" spans="1:35" s="186" customFormat="1">
      <c r="A153" s="59"/>
      <c r="B153" s="59" t="s">
        <v>318</v>
      </c>
      <c r="C153" s="59"/>
      <c r="D153" s="59" t="s">
        <v>319</v>
      </c>
      <c r="E153" s="59" t="s">
        <v>320</v>
      </c>
      <c r="F153" s="368" t="s">
        <v>1628</v>
      </c>
      <c r="G153" s="377" t="s">
        <v>1630</v>
      </c>
      <c r="H153" s="383" t="s">
        <v>1629</v>
      </c>
      <c r="I153" s="59" t="s">
        <v>321</v>
      </c>
      <c r="J153" s="59" t="s">
        <v>53</v>
      </c>
      <c r="K153" s="59" t="s">
        <v>79</v>
      </c>
      <c r="L153" s="59" t="s">
        <v>26</v>
      </c>
      <c r="M153" s="59">
        <v>51.636666699999999</v>
      </c>
      <c r="N153" s="59">
        <v>0.71333333333333304</v>
      </c>
      <c r="O153" s="59" t="s">
        <v>188</v>
      </c>
      <c r="P153" s="59" t="s">
        <v>9</v>
      </c>
      <c r="Q153" s="59" t="s">
        <v>322</v>
      </c>
      <c r="R153" s="59">
        <v>365</v>
      </c>
      <c r="S153" s="59" t="s">
        <v>11</v>
      </c>
      <c r="T153" s="59">
        <v>5</v>
      </c>
      <c r="U153" s="59" t="s">
        <v>12</v>
      </c>
      <c r="V153" s="59" t="s">
        <v>13</v>
      </c>
      <c r="W153" s="59" t="s">
        <v>14</v>
      </c>
      <c r="X153" s="59" t="s">
        <v>15</v>
      </c>
      <c r="Y153" s="59" t="s">
        <v>16</v>
      </c>
      <c r="Z153" s="59"/>
      <c r="AA153" s="296">
        <v>3</v>
      </c>
      <c r="AB153" s="59" t="s">
        <v>3</v>
      </c>
      <c r="AC153" s="59" t="s">
        <v>73</v>
      </c>
      <c r="AD153" s="59" t="s">
        <v>44</v>
      </c>
      <c r="AE153" s="59" t="s">
        <v>73</v>
      </c>
      <c r="AF153" s="59" t="s">
        <v>74</v>
      </c>
      <c r="AG153" s="59">
        <v>4</v>
      </c>
      <c r="AH153" s="59"/>
      <c r="AI153" s="59"/>
    </row>
    <row r="154" spans="1:35" s="60" customFormat="1">
      <c r="A154" s="157" t="s">
        <v>100</v>
      </c>
      <c r="B154" s="60" t="s">
        <v>323</v>
      </c>
      <c r="C154" s="229" t="s">
        <v>876</v>
      </c>
      <c r="D154" s="60" t="s">
        <v>324</v>
      </c>
      <c r="E154" s="60" t="s">
        <v>325</v>
      </c>
      <c r="F154" s="250" t="s">
        <v>251</v>
      </c>
      <c r="G154" s="60" t="s">
        <v>60</v>
      </c>
      <c r="H154" s="60" t="s">
        <v>1524</v>
      </c>
      <c r="I154" s="60" t="s">
        <v>326</v>
      </c>
      <c r="J154" s="60" t="s">
        <v>53</v>
      </c>
      <c r="K154" s="60" t="s">
        <v>79</v>
      </c>
      <c r="L154" s="60" t="s">
        <v>26</v>
      </c>
      <c r="M154" s="60">
        <v>44.682914201642703</v>
      </c>
      <c r="N154" s="60">
        <v>12.2193448423156</v>
      </c>
      <c r="O154" s="60" t="s">
        <v>8</v>
      </c>
      <c r="P154" s="60" t="s">
        <v>9</v>
      </c>
      <c r="Q154" s="60" t="s">
        <v>327</v>
      </c>
      <c r="R154" s="60">
        <v>12</v>
      </c>
      <c r="S154" s="60" t="s">
        <v>11</v>
      </c>
      <c r="T154" s="60">
        <v>7</v>
      </c>
      <c r="U154" s="60" t="s">
        <v>80</v>
      </c>
      <c r="V154" s="60" t="s">
        <v>81</v>
      </c>
      <c r="W154" s="60" t="s">
        <v>14</v>
      </c>
      <c r="X154" s="60" t="s">
        <v>82</v>
      </c>
      <c r="Y154" s="60" t="s">
        <v>16</v>
      </c>
      <c r="AA154" s="96">
        <v>2</v>
      </c>
      <c r="AB154" s="60" t="s">
        <v>3</v>
      </c>
      <c r="AC154" s="60" t="s">
        <v>60</v>
      </c>
      <c r="AD154" s="60" t="s">
        <v>44</v>
      </c>
      <c r="AE154" s="60" t="s">
        <v>60</v>
      </c>
      <c r="AF154" s="60" t="s">
        <v>864</v>
      </c>
      <c r="AG154" s="60">
        <v>7</v>
      </c>
    </row>
    <row r="155" spans="1:35" s="262" customFormat="1">
      <c r="A155" s="185" t="s">
        <v>100</v>
      </c>
      <c r="B155" s="186" t="s">
        <v>323</v>
      </c>
      <c r="C155" s="258" t="s">
        <v>877</v>
      </c>
      <c r="D155" s="186" t="s">
        <v>324</v>
      </c>
      <c r="E155" s="186" t="s">
        <v>325</v>
      </c>
      <c r="F155" s="218" t="s">
        <v>251</v>
      </c>
      <c r="G155" s="186" t="s">
        <v>60</v>
      </c>
      <c r="H155" s="186" t="s">
        <v>1524</v>
      </c>
      <c r="I155" s="186" t="s">
        <v>326</v>
      </c>
      <c r="J155" s="186" t="s">
        <v>53</v>
      </c>
      <c r="K155" s="186" t="s">
        <v>79</v>
      </c>
      <c r="L155" s="186" t="s">
        <v>26</v>
      </c>
      <c r="M155" s="186">
        <v>44.682914201642703</v>
      </c>
      <c r="N155" s="186">
        <v>12.2193448423156</v>
      </c>
      <c r="O155" s="186" t="s">
        <v>8</v>
      </c>
      <c r="P155" s="186" t="s">
        <v>9</v>
      </c>
      <c r="Q155" s="186" t="s">
        <v>883</v>
      </c>
      <c r="R155" s="186">
        <v>12</v>
      </c>
      <c r="S155" s="186" t="s">
        <v>11</v>
      </c>
      <c r="T155" s="186">
        <v>7</v>
      </c>
      <c r="U155" s="186" t="s">
        <v>80</v>
      </c>
      <c r="V155" s="186" t="s">
        <v>81</v>
      </c>
      <c r="W155" s="186" t="s">
        <v>14</v>
      </c>
      <c r="X155" s="186" t="s">
        <v>82</v>
      </c>
      <c r="Y155" s="186" t="s">
        <v>16</v>
      </c>
      <c r="Z155" s="186"/>
      <c r="AA155" s="248">
        <v>2</v>
      </c>
      <c r="AB155" s="186" t="s">
        <v>3</v>
      </c>
      <c r="AC155" s="186" t="s">
        <v>60</v>
      </c>
      <c r="AD155" s="186" t="s">
        <v>44</v>
      </c>
      <c r="AE155" s="186" t="s">
        <v>60</v>
      </c>
      <c r="AF155" s="186" t="s">
        <v>864</v>
      </c>
      <c r="AG155" s="186">
        <v>7</v>
      </c>
      <c r="AH155" s="186"/>
      <c r="AI155" s="186"/>
    </row>
    <row r="156" spans="1:35" s="60" customFormat="1">
      <c r="A156" s="60" t="s">
        <v>100</v>
      </c>
      <c r="B156" s="60" t="s">
        <v>323</v>
      </c>
      <c r="C156" s="229" t="s">
        <v>882</v>
      </c>
      <c r="D156" s="60" t="s">
        <v>324</v>
      </c>
      <c r="E156" s="60" t="s">
        <v>325</v>
      </c>
      <c r="F156" s="41" t="s">
        <v>251</v>
      </c>
      <c r="G156" s="60" t="s">
        <v>60</v>
      </c>
      <c r="H156" s="60" t="s">
        <v>1524</v>
      </c>
      <c r="I156" s="60" t="s">
        <v>326</v>
      </c>
      <c r="J156" s="60" t="s">
        <v>53</v>
      </c>
      <c r="K156" s="60" t="s">
        <v>79</v>
      </c>
      <c r="L156" s="60" t="s">
        <v>26</v>
      </c>
      <c r="M156" s="60">
        <v>44.682914201642703</v>
      </c>
      <c r="N156" s="60">
        <v>12.2193448423156</v>
      </c>
      <c r="O156" s="60" t="s">
        <v>8</v>
      </c>
      <c r="P156" s="60" t="s">
        <v>9</v>
      </c>
      <c r="Q156" s="60" t="s">
        <v>884</v>
      </c>
      <c r="R156" s="60">
        <v>12</v>
      </c>
      <c r="S156" s="60" t="s">
        <v>11</v>
      </c>
      <c r="T156" s="60">
        <v>7</v>
      </c>
      <c r="U156" s="60" t="s">
        <v>80</v>
      </c>
      <c r="V156" s="60" t="s">
        <v>81</v>
      </c>
      <c r="W156" s="60" t="s">
        <v>14</v>
      </c>
      <c r="X156" s="60" t="s">
        <v>82</v>
      </c>
      <c r="Y156" s="60" t="s">
        <v>16</v>
      </c>
      <c r="AA156" s="96">
        <v>2</v>
      </c>
      <c r="AB156" s="60" t="s">
        <v>3</v>
      </c>
      <c r="AC156" s="60" t="s">
        <v>60</v>
      </c>
      <c r="AD156" s="60" t="s">
        <v>44</v>
      </c>
      <c r="AE156" s="60" t="s">
        <v>60</v>
      </c>
      <c r="AF156" s="60" t="s">
        <v>864</v>
      </c>
      <c r="AG156" s="60">
        <v>7</v>
      </c>
    </row>
    <row r="157" spans="1:35" s="158" customFormat="1">
      <c r="A157" s="158" t="s">
        <v>100</v>
      </c>
      <c r="B157" s="261" t="s">
        <v>1525</v>
      </c>
      <c r="C157" s="359" t="s">
        <v>1526</v>
      </c>
      <c r="D157" s="261" t="s">
        <v>333</v>
      </c>
      <c r="E157" s="261" t="s">
        <v>1527</v>
      </c>
      <c r="F157" s="247" t="s">
        <v>251</v>
      </c>
      <c r="G157" s="158" t="s">
        <v>60</v>
      </c>
      <c r="H157" s="158" t="s">
        <v>1543</v>
      </c>
      <c r="I157" s="261" t="s">
        <v>1528</v>
      </c>
      <c r="J157" s="261" t="s">
        <v>53</v>
      </c>
      <c r="K157" s="261" t="s">
        <v>79</v>
      </c>
      <c r="L157" s="261" t="s">
        <v>26</v>
      </c>
      <c r="M157" s="261">
        <v>53.136746775735801</v>
      </c>
      <c r="N157" s="261">
        <v>-4.3130999271484098</v>
      </c>
      <c r="O157" s="261" t="s">
        <v>1604</v>
      </c>
      <c r="P157" s="261" t="s">
        <v>9</v>
      </c>
      <c r="Q157" s="261" t="s">
        <v>1529</v>
      </c>
      <c r="R157" s="261">
        <v>213</v>
      </c>
      <c r="S157" s="261" t="s">
        <v>11</v>
      </c>
      <c r="T157" s="261">
        <v>2</v>
      </c>
      <c r="U157" s="261" t="s">
        <v>98</v>
      </c>
      <c r="V157" s="261" t="s">
        <v>99</v>
      </c>
      <c r="W157" s="261" t="s">
        <v>14</v>
      </c>
      <c r="X157" s="261" t="s">
        <v>15</v>
      </c>
      <c r="Y157" s="261" t="s">
        <v>16</v>
      </c>
      <c r="Z157" s="261"/>
      <c r="AA157" s="261">
        <v>4</v>
      </c>
      <c r="AB157" s="261" t="s">
        <v>3</v>
      </c>
      <c r="AC157" s="261" t="s">
        <v>60</v>
      </c>
      <c r="AD157" s="240" t="s">
        <v>44</v>
      </c>
      <c r="AE157" s="261" t="s">
        <v>60</v>
      </c>
      <c r="AF157" s="261" t="s">
        <v>83</v>
      </c>
      <c r="AG157" s="261">
        <v>2</v>
      </c>
      <c r="AH157" s="261"/>
      <c r="AI157" s="261"/>
    </row>
    <row r="158" spans="1:35" s="60" customFormat="1">
      <c r="A158" s="60" t="s">
        <v>100</v>
      </c>
      <c r="B158" s="240" t="s">
        <v>1525</v>
      </c>
      <c r="C158" s="268" t="s">
        <v>1530</v>
      </c>
      <c r="D158" s="240" t="s">
        <v>333</v>
      </c>
      <c r="E158" s="240" t="s">
        <v>1527</v>
      </c>
      <c r="F158" s="218" t="s">
        <v>251</v>
      </c>
      <c r="G158" s="60" t="s">
        <v>60</v>
      </c>
      <c r="H158" s="60" t="s">
        <v>1543</v>
      </c>
      <c r="I158" s="240" t="s">
        <v>1528</v>
      </c>
      <c r="J158" s="240" t="s">
        <v>53</v>
      </c>
      <c r="K158" s="240" t="s">
        <v>79</v>
      </c>
      <c r="L158" s="240" t="s">
        <v>26</v>
      </c>
      <c r="M158" s="240">
        <v>53.136746775735801</v>
      </c>
      <c r="N158" s="240">
        <v>-4.3130999271484098</v>
      </c>
      <c r="O158" s="240" t="s">
        <v>1604</v>
      </c>
      <c r="P158" s="240" t="s">
        <v>9</v>
      </c>
      <c r="Q158" s="240" t="s">
        <v>1531</v>
      </c>
      <c r="R158" s="240">
        <v>213</v>
      </c>
      <c r="S158" s="240" t="s">
        <v>11</v>
      </c>
      <c r="T158" s="240">
        <v>2</v>
      </c>
      <c r="U158" s="240" t="s">
        <v>98</v>
      </c>
      <c r="V158" s="240" t="s">
        <v>99</v>
      </c>
      <c r="W158" s="240" t="s">
        <v>14</v>
      </c>
      <c r="X158" s="240" t="s">
        <v>15</v>
      </c>
      <c r="Y158" s="240" t="s">
        <v>16</v>
      </c>
      <c r="Z158" s="240"/>
      <c r="AA158" s="240">
        <v>4</v>
      </c>
      <c r="AB158" s="240" t="s">
        <v>3</v>
      </c>
      <c r="AC158" s="240" t="s">
        <v>60</v>
      </c>
      <c r="AD158" s="240" t="s">
        <v>44</v>
      </c>
      <c r="AE158" s="240" t="s">
        <v>60</v>
      </c>
      <c r="AF158" s="240" t="s">
        <v>83</v>
      </c>
      <c r="AG158" s="240">
        <v>2</v>
      </c>
      <c r="AH158" s="240"/>
      <c r="AI158" s="240"/>
    </row>
    <row r="159" spans="1:35" s="158" customFormat="1">
      <c r="A159" s="158" t="s">
        <v>100</v>
      </c>
      <c r="B159" s="261" t="s">
        <v>1525</v>
      </c>
      <c r="C159" s="359" t="s">
        <v>1532</v>
      </c>
      <c r="D159" s="261" t="s">
        <v>333</v>
      </c>
      <c r="E159" s="261" t="s">
        <v>1527</v>
      </c>
      <c r="F159" s="250" t="s">
        <v>251</v>
      </c>
      <c r="G159" s="158" t="s">
        <v>60</v>
      </c>
      <c r="H159" s="60" t="s">
        <v>1543</v>
      </c>
      <c r="I159" s="261" t="s">
        <v>1528</v>
      </c>
      <c r="J159" s="261" t="s">
        <v>53</v>
      </c>
      <c r="K159" s="261" t="s">
        <v>79</v>
      </c>
      <c r="L159" s="261" t="s">
        <v>26</v>
      </c>
      <c r="M159" s="261">
        <v>53.136746775735801</v>
      </c>
      <c r="N159" s="261">
        <v>-4.3130999271484098</v>
      </c>
      <c r="O159" s="261" t="s">
        <v>1604</v>
      </c>
      <c r="P159" s="261" t="s">
        <v>9</v>
      </c>
      <c r="Q159" s="261" t="s">
        <v>1533</v>
      </c>
      <c r="R159" s="261">
        <v>213</v>
      </c>
      <c r="S159" s="261" t="s">
        <v>11</v>
      </c>
      <c r="T159" s="261">
        <v>2</v>
      </c>
      <c r="U159" s="261" t="s">
        <v>98</v>
      </c>
      <c r="V159" s="261" t="s">
        <v>99</v>
      </c>
      <c r="W159" s="261" t="s">
        <v>14</v>
      </c>
      <c r="X159" s="261" t="s">
        <v>15</v>
      </c>
      <c r="Y159" s="261" t="s">
        <v>16</v>
      </c>
      <c r="Z159" s="261"/>
      <c r="AA159" s="261">
        <v>4</v>
      </c>
      <c r="AB159" s="261" t="s">
        <v>3</v>
      </c>
      <c r="AC159" s="261" t="s">
        <v>60</v>
      </c>
      <c r="AD159" s="261" t="s">
        <v>44</v>
      </c>
      <c r="AE159" s="261" t="s">
        <v>60</v>
      </c>
      <c r="AF159" s="261" t="s">
        <v>83</v>
      </c>
      <c r="AG159" s="261">
        <v>2</v>
      </c>
      <c r="AH159" s="261"/>
      <c r="AI159" s="261"/>
    </row>
    <row r="160" spans="1:35" s="261" customFormat="1">
      <c r="A160" s="158" t="s">
        <v>100</v>
      </c>
      <c r="B160" s="261" t="s">
        <v>1525</v>
      </c>
      <c r="C160" s="359" t="s">
        <v>1534</v>
      </c>
      <c r="D160" s="261" t="s">
        <v>333</v>
      </c>
      <c r="E160" s="261" t="s">
        <v>1527</v>
      </c>
      <c r="F160" s="247" t="s">
        <v>251</v>
      </c>
      <c r="G160" s="158" t="s">
        <v>60</v>
      </c>
      <c r="H160" s="158" t="s">
        <v>1543</v>
      </c>
      <c r="I160" s="261" t="s">
        <v>1528</v>
      </c>
      <c r="J160" s="261" t="s">
        <v>53</v>
      </c>
      <c r="K160" s="261" t="s">
        <v>79</v>
      </c>
      <c r="L160" s="261" t="s">
        <v>26</v>
      </c>
      <c r="M160" s="261">
        <v>53.136746775735801</v>
      </c>
      <c r="N160" s="261">
        <v>-4.3130999271484098</v>
      </c>
      <c r="O160" s="261" t="s">
        <v>1604</v>
      </c>
      <c r="P160" s="261" t="s">
        <v>9</v>
      </c>
      <c r="Q160" s="261" t="s">
        <v>1535</v>
      </c>
      <c r="R160" s="261">
        <v>213</v>
      </c>
      <c r="S160" s="261" t="s">
        <v>11</v>
      </c>
      <c r="T160" s="261">
        <v>2</v>
      </c>
      <c r="U160" s="261" t="s">
        <v>98</v>
      </c>
      <c r="V160" s="261" t="s">
        <v>99</v>
      </c>
      <c r="W160" s="261" t="s">
        <v>14</v>
      </c>
      <c r="X160" s="261" t="s">
        <v>15</v>
      </c>
      <c r="Y160" s="261" t="s">
        <v>16</v>
      </c>
      <c r="AA160" s="261">
        <v>4</v>
      </c>
      <c r="AB160" s="261" t="s">
        <v>3</v>
      </c>
      <c r="AC160" s="240" t="s">
        <v>60</v>
      </c>
      <c r="AD160" s="240" t="s">
        <v>44</v>
      </c>
      <c r="AE160" s="240" t="s">
        <v>60</v>
      </c>
      <c r="AF160" s="261" t="s">
        <v>83</v>
      </c>
      <c r="AG160" s="261">
        <v>2</v>
      </c>
    </row>
    <row r="161" spans="1:35" s="60" customFormat="1">
      <c r="A161" s="60" t="s">
        <v>100</v>
      </c>
      <c r="B161" s="60" t="s">
        <v>328</v>
      </c>
      <c r="C161" s="187" t="s">
        <v>1435</v>
      </c>
      <c r="D161" s="60" t="s">
        <v>329</v>
      </c>
      <c r="E161" s="60" t="s">
        <v>330</v>
      </c>
      <c r="F161" s="41" t="s">
        <v>251</v>
      </c>
      <c r="G161" s="60" t="s">
        <v>1488</v>
      </c>
      <c r="H161" s="95" t="s">
        <v>1434</v>
      </c>
      <c r="I161" s="60" t="s">
        <v>331</v>
      </c>
      <c r="J161" s="60" t="s">
        <v>5</v>
      </c>
      <c r="K161" s="60" t="s">
        <v>6</v>
      </c>
      <c r="L161" s="60" t="s">
        <v>26</v>
      </c>
      <c r="M161" s="60">
        <v>-8.7508333</v>
      </c>
      <c r="N161" s="60">
        <v>31.0836111111111</v>
      </c>
      <c r="O161" s="60" t="s">
        <v>1436</v>
      </c>
      <c r="P161" s="60" t="s">
        <v>9</v>
      </c>
      <c r="Q161" s="60" t="s">
        <v>1436</v>
      </c>
      <c r="R161" s="60">
        <v>182</v>
      </c>
      <c r="S161" s="60" t="s">
        <v>11</v>
      </c>
      <c r="T161" s="60">
        <v>3</v>
      </c>
      <c r="U161" s="60" t="s">
        <v>12</v>
      </c>
      <c r="V161" s="60" t="s">
        <v>223</v>
      </c>
      <c r="W161" s="60" t="s">
        <v>14</v>
      </c>
      <c r="X161" s="60" t="s">
        <v>15</v>
      </c>
      <c r="Y161" s="60" t="s">
        <v>16</v>
      </c>
      <c r="AA161" s="96">
        <v>4</v>
      </c>
      <c r="AB161" s="60" t="s">
        <v>3</v>
      </c>
      <c r="AC161" s="60" t="s">
        <v>60</v>
      </c>
      <c r="AD161" s="60" t="s">
        <v>44</v>
      </c>
      <c r="AE161" s="60" t="s">
        <v>60</v>
      </c>
      <c r="AF161" s="60" t="s">
        <v>1487</v>
      </c>
      <c r="AG161" s="60">
        <v>2</v>
      </c>
    </row>
    <row r="162" spans="1:35" s="60" customFormat="1">
      <c r="A162" s="60" t="s">
        <v>100</v>
      </c>
      <c r="B162" s="60" t="s">
        <v>332</v>
      </c>
      <c r="C162" s="229" t="s">
        <v>1545</v>
      </c>
      <c r="D162" s="60" t="s">
        <v>333</v>
      </c>
      <c r="E162" s="60" t="s">
        <v>334</v>
      </c>
      <c r="F162" s="41" t="s">
        <v>251</v>
      </c>
      <c r="G162" s="95"/>
      <c r="H162" s="95" t="s">
        <v>1548</v>
      </c>
      <c r="I162" s="60" t="s">
        <v>335</v>
      </c>
      <c r="J162" s="60" t="s">
        <v>53</v>
      </c>
      <c r="K162" s="60" t="s">
        <v>79</v>
      </c>
      <c r="L162" s="60" t="s">
        <v>26</v>
      </c>
      <c r="M162" s="60">
        <v>53.2350448181895</v>
      </c>
      <c r="N162" s="60">
        <v>-4.1256457035156</v>
      </c>
      <c r="O162" s="60" t="s">
        <v>1604</v>
      </c>
      <c r="P162" s="60" t="s">
        <v>9</v>
      </c>
      <c r="Q162" s="60" t="s">
        <v>336</v>
      </c>
      <c r="R162" s="60">
        <v>182</v>
      </c>
      <c r="S162" s="60" t="s">
        <v>11</v>
      </c>
      <c r="T162" s="60">
        <v>8</v>
      </c>
      <c r="U162" s="60" t="s">
        <v>98</v>
      </c>
      <c r="V162" s="60" t="s">
        <v>99</v>
      </c>
      <c r="W162" s="60" t="s">
        <v>14</v>
      </c>
      <c r="X162" s="60" t="s">
        <v>15</v>
      </c>
      <c r="Y162" s="60" t="s">
        <v>59</v>
      </c>
      <c r="AA162" s="96">
        <v>3</v>
      </c>
      <c r="AB162" s="60" t="s">
        <v>3</v>
      </c>
      <c r="AC162" s="60" t="s">
        <v>60</v>
      </c>
      <c r="AD162" s="60" t="s">
        <v>44</v>
      </c>
      <c r="AE162" s="60" t="s">
        <v>60</v>
      </c>
      <c r="AF162" s="60" t="s">
        <v>157</v>
      </c>
      <c r="AG162" s="60">
        <v>8</v>
      </c>
    </row>
    <row r="163" spans="1:35" s="60" customFormat="1">
      <c r="A163" s="60" t="s">
        <v>100</v>
      </c>
      <c r="B163" s="60" t="s">
        <v>332</v>
      </c>
      <c r="C163" s="229" t="s">
        <v>1546</v>
      </c>
      <c r="D163" s="60" t="s">
        <v>333</v>
      </c>
      <c r="E163" s="60" t="s">
        <v>334</v>
      </c>
      <c r="F163" s="41" t="s">
        <v>251</v>
      </c>
      <c r="G163" s="95"/>
      <c r="H163" s="95" t="s">
        <v>1548</v>
      </c>
      <c r="I163" s="60" t="s">
        <v>335</v>
      </c>
      <c r="J163" s="60" t="s">
        <v>53</v>
      </c>
      <c r="K163" s="60" t="s">
        <v>79</v>
      </c>
      <c r="L163" s="60" t="s">
        <v>26</v>
      </c>
      <c r="M163" s="60">
        <v>53.2350448181895</v>
      </c>
      <c r="N163" s="60">
        <v>-4.1256457035156</v>
      </c>
      <c r="O163" s="60" t="s">
        <v>1604</v>
      </c>
      <c r="P163" s="60" t="s">
        <v>9</v>
      </c>
      <c r="Q163" s="240" t="s">
        <v>1547</v>
      </c>
      <c r="R163" s="60">
        <v>182</v>
      </c>
      <c r="S163" s="60" t="s">
        <v>11</v>
      </c>
      <c r="T163" s="60">
        <v>8</v>
      </c>
      <c r="U163" s="60" t="s">
        <v>98</v>
      </c>
      <c r="V163" s="60" t="s">
        <v>99</v>
      </c>
      <c r="W163" s="60" t="s">
        <v>14</v>
      </c>
      <c r="X163" s="60" t="s">
        <v>15</v>
      </c>
      <c r="Y163" s="60" t="s">
        <v>126</v>
      </c>
      <c r="AA163" s="96">
        <v>3</v>
      </c>
      <c r="AB163" s="60" t="s">
        <v>3</v>
      </c>
      <c r="AC163" s="60" t="s">
        <v>60</v>
      </c>
      <c r="AD163" s="60" t="s">
        <v>44</v>
      </c>
      <c r="AE163" s="60" t="s">
        <v>60</v>
      </c>
      <c r="AF163" s="60" t="s">
        <v>157</v>
      </c>
      <c r="AG163" s="60">
        <v>8</v>
      </c>
    </row>
    <row r="164" spans="1:35" s="158" customFormat="1">
      <c r="A164" s="158" t="s">
        <v>100</v>
      </c>
      <c r="B164" s="261" t="s">
        <v>1554</v>
      </c>
      <c r="C164" s="261" t="s">
        <v>1555</v>
      </c>
      <c r="D164" s="261" t="s">
        <v>1556</v>
      </c>
      <c r="E164" s="261" t="s">
        <v>1557</v>
      </c>
      <c r="F164" s="247" t="s">
        <v>251</v>
      </c>
      <c r="G164" s="261"/>
      <c r="H164" s="315"/>
      <c r="I164" s="261" t="s">
        <v>111</v>
      </c>
      <c r="J164" s="261" t="s">
        <v>66</v>
      </c>
      <c r="K164" s="261" t="s">
        <v>67</v>
      </c>
      <c r="L164" s="261" t="s">
        <v>26</v>
      </c>
      <c r="M164" s="261">
        <v>39.75</v>
      </c>
      <c r="N164" s="261">
        <v>-123.61666666666601</v>
      </c>
      <c r="O164" s="261" t="s">
        <v>1491</v>
      </c>
      <c r="P164" s="261" t="s">
        <v>9</v>
      </c>
      <c r="Q164" s="261" t="s">
        <v>1558</v>
      </c>
      <c r="R164" s="261">
        <v>824</v>
      </c>
      <c r="S164" s="261" t="s">
        <v>11</v>
      </c>
      <c r="T164" s="261">
        <v>3</v>
      </c>
      <c r="U164" s="261" t="s">
        <v>167</v>
      </c>
      <c r="V164" s="261" t="s">
        <v>168</v>
      </c>
      <c r="W164" s="261" t="s">
        <v>14</v>
      </c>
      <c r="X164" s="261" t="s">
        <v>15</v>
      </c>
      <c r="Y164" s="261" t="s">
        <v>16</v>
      </c>
      <c r="Z164" s="261"/>
      <c r="AA164" s="261">
        <v>18</v>
      </c>
      <c r="AB164" s="261" t="s">
        <v>3</v>
      </c>
      <c r="AC164" s="261" t="s">
        <v>600</v>
      </c>
      <c r="AD164" s="261" t="s">
        <v>44</v>
      </c>
      <c r="AE164" s="261" t="s">
        <v>60</v>
      </c>
      <c r="AF164" s="261" t="s">
        <v>91</v>
      </c>
      <c r="AG164" s="261">
        <v>3</v>
      </c>
      <c r="AH164" s="261"/>
      <c r="AI164" s="261"/>
    </row>
    <row r="165" spans="1:35" s="186" customFormat="1">
      <c r="A165" s="186" t="s">
        <v>100</v>
      </c>
      <c r="B165" s="262" t="s">
        <v>1554</v>
      </c>
      <c r="C165" s="262" t="s">
        <v>1559</v>
      </c>
      <c r="D165" s="262" t="s">
        <v>1556</v>
      </c>
      <c r="E165" s="262" t="s">
        <v>1557</v>
      </c>
      <c r="F165" s="218" t="s">
        <v>251</v>
      </c>
      <c r="G165" s="262"/>
      <c r="H165" s="8"/>
      <c r="I165" s="262" t="s">
        <v>111</v>
      </c>
      <c r="J165" s="262" t="s">
        <v>66</v>
      </c>
      <c r="K165" s="262" t="s">
        <v>67</v>
      </c>
      <c r="L165" s="262" t="s">
        <v>26</v>
      </c>
      <c r="M165" s="262">
        <v>39.75</v>
      </c>
      <c r="N165" s="262">
        <v>-123.61666666666601</v>
      </c>
      <c r="O165" s="262" t="s">
        <v>1491</v>
      </c>
      <c r="P165" s="262" t="s">
        <v>9</v>
      </c>
      <c r="Q165" s="262" t="s">
        <v>1558</v>
      </c>
      <c r="R165" s="262">
        <v>824</v>
      </c>
      <c r="S165" s="262" t="s">
        <v>11</v>
      </c>
      <c r="T165" s="262">
        <v>3</v>
      </c>
      <c r="U165" s="262" t="s">
        <v>12</v>
      </c>
      <c r="V165" s="262" t="s">
        <v>13</v>
      </c>
      <c r="W165" s="262" t="s">
        <v>14</v>
      </c>
      <c r="X165" s="262" t="s">
        <v>15</v>
      </c>
      <c r="Y165" s="262" t="s">
        <v>16</v>
      </c>
      <c r="Z165" s="262"/>
      <c r="AA165" s="262">
        <v>18</v>
      </c>
      <c r="AB165" s="262" t="s">
        <v>3</v>
      </c>
      <c r="AC165" s="262" t="s">
        <v>600</v>
      </c>
      <c r="AD165" s="262" t="s">
        <v>44</v>
      </c>
      <c r="AE165" s="262" t="s">
        <v>60</v>
      </c>
      <c r="AF165" s="262" t="s">
        <v>91</v>
      </c>
      <c r="AG165" s="262">
        <v>3</v>
      </c>
      <c r="AH165" s="262"/>
      <c r="AI165" s="262"/>
    </row>
    <row r="166" spans="1:35" s="60" customFormat="1">
      <c r="A166" s="60" t="s">
        <v>100</v>
      </c>
      <c r="B166" s="240" t="s">
        <v>1554</v>
      </c>
      <c r="C166" s="240" t="s">
        <v>1560</v>
      </c>
      <c r="D166" s="240" t="s">
        <v>1556</v>
      </c>
      <c r="E166" s="240" t="s">
        <v>1557</v>
      </c>
      <c r="F166" s="41" t="s">
        <v>251</v>
      </c>
      <c r="G166" s="240"/>
      <c r="H166" s="239"/>
      <c r="I166" s="240" t="s">
        <v>111</v>
      </c>
      <c r="J166" s="240" t="s">
        <v>66</v>
      </c>
      <c r="K166" s="240" t="s">
        <v>67</v>
      </c>
      <c r="L166" s="240" t="s">
        <v>26</v>
      </c>
      <c r="M166" s="240">
        <v>39.75</v>
      </c>
      <c r="N166" s="240">
        <v>-123.61666666666601</v>
      </c>
      <c r="O166" s="240" t="s">
        <v>1491</v>
      </c>
      <c r="P166" s="240" t="s">
        <v>9</v>
      </c>
      <c r="Q166" s="240" t="s">
        <v>1558</v>
      </c>
      <c r="R166" s="240">
        <v>824</v>
      </c>
      <c r="S166" s="240" t="s">
        <v>11</v>
      </c>
      <c r="T166" s="240">
        <v>3</v>
      </c>
      <c r="U166" s="240" t="s">
        <v>12</v>
      </c>
      <c r="V166" s="240" t="s">
        <v>13</v>
      </c>
      <c r="W166" s="240" t="s">
        <v>14</v>
      </c>
      <c r="X166" s="240" t="s">
        <v>15</v>
      </c>
      <c r="Y166" s="240" t="s">
        <v>16</v>
      </c>
      <c r="Z166" s="240"/>
      <c r="AA166" s="240">
        <v>18</v>
      </c>
      <c r="AB166" s="240" t="s">
        <v>3</v>
      </c>
      <c r="AC166" s="240" t="s">
        <v>600</v>
      </c>
      <c r="AD166" s="240" t="s">
        <v>44</v>
      </c>
      <c r="AE166" s="240" t="s">
        <v>60</v>
      </c>
      <c r="AF166" s="240" t="s">
        <v>91</v>
      </c>
      <c r="AG166" s="240">
        <v>3</v>
      </c>
      <c r="AH166" s="240"/>
      <c r="AI166" s="240"/>
    </row>
    <row r="167" spans="1:35" s="60" customFormat="1">
      <c r="A167" s="60" t="s">
        <v>100</v>
      </c>
      <c r="B167" s="240" t="s">
        <v>1554</v>
      </c>
      <c r="C167" s="240" t="s">
        <v>1561</v>
      </c>
      <c r="D167" s="240" t="s">
        <v>1556</v>
      </c>
      <c r="E167" s="240" t="s">
        <v>1557</v>
      </c>
      <c r="F167" s="41" t="s">
        <v>251</v>
      </c>
      <c r="G167" s="240"/>
      <c r="H167" s="239"/>
      <c r="I167" s="240" t="s">
        <v>111</v>
      </c>
      <c r="J167" s="240" t="s">
        <v>66</v>
      </c>
      <c r="K167" s="240" t="s">
        <v>67</v>
      </c>
      <c r="L167" s="240" t="s">
        <v>26</v>
      </c>
      <c r="M167" s="240">
        <v>39.75</v>
      </c>
      <c r="N167" s="240">
        <v>-123.61666666666601</v>
      </c>
      <c r="O167" s="240" t="s">
        <v>1491</v>
      </c>
      <c r="P167" s="240" t="s">
        <v>9</v>
      </c>
      <c r="Q167" s="240" t="s">
        <v>1562</v>
      </c>
      <c r="R167" s="240">
        <v>824</v>
      </c>
      <c r="S167" s="240" t="s">
        <v>11</v>
      </c>
      <c r="T167" s="240">
        <v>3</v>
      </c>
      <c r="U167" s="240" t="s">
        <v>167</v>
      </c>
      <c r="V167" s="240" t="s">
        <v>168</v>
      </c>
      <c r="W167" s="240" t="s">
        <v>14</v>
      </c>
      <c r="X167" s="240" t="s">
        <v>15</v>
      </c>
      <c r="Y167" s="240" t="s">
        <v>16</v>
      </c>
      <c r="Z167" s="240"/>
      <c r="AA167" s="240">
        <v>18</v>
      </c>
      <c r="AB167" s="240" t="s">
        <v>3</v>
      </c>
      <c r="AC167" s="240" t="s">
        <v>600</v>
      </c>
      <c r="AD167" s="240" t="s">
        <v>44</v>
      </c>
      <c r="AE167" s="240" t="s">
        <v>60</v>
      </c>
      <c r="AF167" s="240" t="s">
        <v>74</v>
      </c>
      <c r="AG167" s="240">
        <v>3</v>
      </c>
      <c r="AH167" s="240"/>
      <c r="AI167" s="240"/>
    </row>
    <row r="168" spans="1:35" s="158" customFormat="1">
      <c r="A168" s="158" t="s">
        <v>100</v>
      </c>
      <c r="B168" s="261" t="s">
        <v>1554</v>
      </c>
      <c r="C168" s="261" t="s">
        <v>1563</v>
      </c>
      <c r="D168" s="261" t="s">
        <v>1556</v>
      </c>
      <c r="E168" s="261" t="s">
        <v>1557</v>
      </c>
      <c r="F168" s="247" t="s">
        <v>251</v>
      </c>
      <c r="G168" s="261"/>
      <c r="H168" s="315"/>
      <c r="I168" s="261" t="s">
        <v>111</v>
      </c>
      <c r="J168" s="261" t="s">
        <v>66</v>
      </c>
      <c r="K168" s="261" t="s">
        <v>67</v>
      </c>
      <c r="L168" s="261" t="s">
        <v>26</v>
      </c>
      <c r="M168" s="261">
        <v>39.75</v>
      </c>
      <c r="N168" s="261">
        <v>-123.61666666666601</v>
      </c>
      <c r="O168" s="261" t="s">
        <v>1491</v>
      </c>
      <c r="P168" s="261" t="s">
        <v>9</v>
      </c>
      <c r="Q168" s="261" t="s">
        <v>1562</v>
      </c>
      <c r="R168" s="261">
        <v>824</v>
      </c>
      <c r="S168" s="261" t="s">
        <v>11</v>
      </c>
      <c r="T168" s="261">
        <v>3</v>
      </c>
      <c r="U168" s="261" t="s">
        <v>12</v>
      </c>
      <c r="V168" s="261" t="s">
        <v>13</v>
      </c>
      <c r="W168" s="261" t="s">
        <v>14</v>
      </c>
      <c r="X168" s="261" t="s">
        <v>15</v>
      </c>
      <c r="Y168" s="261" t="s">
        <v>16</v>
      </c>
      <c r="Z168" s="261"/>
      <c r="AA168" s="261">
        <v>18</v>
      </c>
      <c r="AB168" s="261" t="s">
        <v>3</v>
      </c>
      <c r="AC168" s="261" t="s">
        <v>600</v>
      </c>
      <c r="AD168" s="261" t="s">
        <v>44</v>
      </c>
      <c r="AE168" s="261" t="s">
        <v>60</v>
      </c>
      <c r="AF168" s="261" t="s">
        <v>74</v>
      </c>
      <c r="AG168" s="261">
        <v>3</v>
      </c>
      <c r="AH168" s="261"/>
      <c r="AI168" s="261"/>
    </row>
    <row r="169" spans="1:35">
      <c r="A169" s="240" t="s">
        <v>100</v>
      </c>
      <c r="B169" s="240" t="s">
        <v>1554</v>
      </c>
      <c r="C169" s="240" t="s">
        <v>1564</v>
      </c>
      <c r="D169" s="240" t="s">
        <v>1556</v>
      </c>
      <c r="E169" s="240" t="s">
        <v>1557</v>
      </c>
      <c r="F169" s="41" t="s">
        <v>251</v>
      </c>
      <c r="G169" s="240"/>
      <c r="H169" s="239"/>
      <c r="I169" s="240" t="s">
        <v>111</v>
      </c>
      <c r="J169" s="240" t="s">
        <v>66</v>
      </c>
      <c r="K169" s="240" t="s">
        <v>67</v>
      </c>
      <c r="L169" s="240" t="s">
        <v>26</v>
      </c>
      <c r="M169" s="240">
        <v>39.75</v>
      </c>
      <c r="N169" s="240">
        <v>-123.61666666666601</v>
      </c>
      <c r="O169" s="240" t="s">
        <v>1491</v>
      </c>
      <c r="P169" s="240" t="s">
        <v>9</v>
      </c>
      <c r="Q169" s="240" t="s">
        <v>1562</v>
      </c>
      <c r="R169" s="240">
        <v>824</v>
      </c>
      <c r="S169" s="240" t="s">
        <v>11</v>
      </c>
      <c r="T169" s="240">
        <v>3</v>
      </c>
      <c r="U169" s="240" t="s">
        <v>12</v>
      </c>
      <c r="V169" s="240" t="s">
        <v>13</v>
      </c>
      <c r="W169" s="240" t="s">
        <v>14</v>
      </c>
      <c r="X169" s="240" t="s">
        <v>15</v>
      </c>
      <c r="Y169" s="240" t="s">
        <v>16</v>
      </c>
      <c r="AA169" s="240">
        <v>18</v>
      </c>
      <c r="AB169" s="240" t="s">
        <v>3</v>
      </c>
      <c r="AC169" s="240" t="s">
        <v>600</v>
      </c>
      <c r="AD169" s="240" t="s">
        <v>44</v>
      </c>
      <c r="AE169" s="240" t="s">
        <v>60</v>
      </c>
      <c r="AF169" s="240" t="s">
        <v>74</v>
      </c>
      <c r="AG169" s="240">
        <v>3</v>
      </c>
    </row>
    <row r="170" spans="1:35">
      <c r="A170" s="60" t="s">
        <v>100</v>
      </c>
      <c r="B170" s="40" t="s">
        <v>337</v>
      </c>
      <c r="C170" s="269" t="s">
        <v>1026</v>
      </c>
      <c r="D170" s="40" t="s">
        <v>338</v>
      </c>
      <c r="E170" s="40" t="s">
        <v>339</v>
      </c>
      <c r="F170" s="41" t="s">
        <v>251</v>
      </c>
      <c r="G170" s="95"/>
      <c r="H170" s="95"/>
      <c r="I170" s="40" t="s">
        <v>340</v>
      </c>
      <c r="J170" s="40" t="s">
        <v>5</v>
      </c>
      <c r="K170" s="40" t="s">
        <v>96</v>
      </c>
      <c r="L170" s="40" t="s">
        <v>7</v>
      </c>
      <c r="M170" s="40">
        <v>40.820196600000003</v>
      </c>
      <c r="N170" s="40">
        <v>-96.700476299999906</v>
      </c>
      <c r="O170" s="40" t="s">
        <v>55</v>
      </c>
      <c r="P170" s="40" t="s">
        <v>9</v>
      </c>
      <c r="Q170" s="40">
        <v>1</v>
      </c>
      <c r="R170" s="40">
        <v>21</v>
      </c>
      <c r="S170" s="40" t="s">
        <v>11</v>
      </c>
      <c r="T170" s="40">
        <v>6</v>
      </c>
      <c r="U170" s="40" t="s">
        <v>124</v>
      </c>
      <c r="V170" s="40" t="s">
        <v>125</v>
      </c>
      <c r="W170" s="40" t="s">
        <v>14</v>
      </c>
      <c r="X170" s="40" t="s">
        <v>82</v>
      </c>
      <c r="Y170" s="40" t="s">
        <v>59</v>
      </c>
      <c r="Z170" s="40"/>
      <c r="AA170" s="242">
        <v>2</v>
      </c>
      <c r="AB170" s="40" t="s">
        <v>3</v>
      </c>
      <c r="AC170" s="40" t="s">
        <v>600</v>
      </c>
      <c r="AD170" s="40" t="s">
        <v>44</v>
      </c>
      <c r="AE170" s="40" t="s">
        <v>60</v>
      </c>
      <c r="AF170" s="60" t="s">
        <v>1553</v>
      </c>
      <c r="AG170" s="40">
        <v>5</v>
      </c>
      <c r="AH170" s="60"/>
      <c r="AI170" s="60"/>
    </row>
    <row r="171" spans="1:35">
      <c r="A171" s="60" t="s">
        <v>100</v>
      </c>
      <c r="B171" s="40" t="s">
        <v>337</v>
      </c>
      <c r="C171" s="269" t="s">
        <v>1027</v>
      </c>
      <c r="D171" s="40" t="s">
        <v>338</v>
      </c>
      <c r="E171" s="40" t="s">
        <v>339</v>
      </c>
      <c r="F171" s="41" t="s">
        <v>251</v>
      </c>
      <c r="G171" s="95"/>
      <c r="H171" s="95"/>
      <c r="I171" s="40" t="s">
        <v>340</v>
      </c>
      <c r="J171" s="40" t="s">
        <v>5</v>
      </c>
      <c r="K171" s="40" t="s">
        <v>96</v>
      </c>
      <c r="L171" s="40" t="s">
        <v>7</v>
      </c>
      <c r="M171" s="40">
        <v>40.820196600000003</v>
      </c>
      <c r="N171" s="40">
        <v>-96.700476299999906</v>
      </c>
      <c r="O171" s="40" t="s">
        <v>55</v>
      </c>
      <c r="P171" s="40" t="s">
        <v>9</v>
      </c>
      <c r="Q171" s="40">
        <v>10</v>
      </c>
      <c r="R171" s="40">
        <v>21</v>
      </c>
      <c r="S171" s="40" t="s">
        <v>11</v>
      </c>
      <c r="T171" s="40">
        <v>6</v>
      </c>
      <c r="U171" s="40" t="s">
        <v>124</v>
      </c>
      <c r="V171" s="40" t="s">
        <v>125</v>
      </c>
      <c r="W171" s="40" t="s">
        <v>14</v>
      </c>
      <c r="X171" s="40" t="s">
        <v>82</v>
      </c>
      <c r="Y171" s="40" t="s">
        <v>59</v>
      </c>
      <c r="Z171" s="40"/>
      <c r="AA171" s="242">
        <v>2</v>
      </c>
      <c r="AB171" s="40" t="s">
        <v>3</v>
      </c>
      <c r="AC171" s="40" t="s">
        <v>600</v>
      </c>
      <c r="AD171" s="40" t="s">
        <v>44</v>
      </c>
      <c r="AE171" s="40" t="s">
        <v>60</v>
      </c>
      <c r="AF171" s="60" t="s">
        <v>1553</v>
      </c>
      <c r="AG171" s="40">
        <v>5</v>
      </c>
      <c r="AH171" s="60"/>
      <c r="AI171" s="60"/>
    </row>
    <row r="172" spans="1:35">
      <c r="A172" s="60" t="s">
        <v>100</v>
      </c>
      <c r="B172" s="60" t="s">
        <v>337</v>
      </c>
      <c r="C172" s="269" t="s">
        <v>1028</v>
      </c>
      <c r="D172" s="60" t="s">
        <v>338</v>
      </c>
      <c r="E172" s="60" t="s">
        <v>339</v>
      </c>
      <c r="F172" s="41" t="s">
        <v>251</v>
      </c>
      <c r="G172" s="95"/>
      <c r="H172" s="95"/>
      <c r="I172" s="60" t="s">
        <v>340</v>
      </c>
      <c r="J172" s="60" t="s">
        <v>5</v>
      </c>
      <c r="K172" s="60" t="s">
        <v>96</v>
      </c>
      <c r="L172" s="60" t="s">
        <v>7</v>
      </c>
      <c r="M172" s="60">
        <v>40.820196600000003</v>
      </c>
      <c r="N172" s="60">
        <v>-96.700476299999906</v>
      </c>
      <c r="O172" s="60" t="s">
        <v>55</v>
      </c>
      <c r="P172" s="60" t="s">
        <v>9</v>
      </c>
      <c r="Q172" s="60">
        <v>30</v>
      </c>
      <c r="R172" s="60">
        <v>21</v>
      </c>
      <c r="S172" s="60" t="s">
        <v>11</v>
      </c>
      <c r="T172" s="60">
        <v>6</v>
      </c>
      <c r="U172" s="60" t="s">
        <v>124</v>
      </c>
      <c r="V172" s="60" t="s">
        <v>125</v>
      </c>
      <c r="W172" s="60" t="s">
        <v>14</v>
      </c>
      <c r="X172" s="60" t="s">
        <v>82</v>
      </c>
      <c r="Y172" s="60" t="s">
        <v>883</v>
      </c>
      <c r="Z172" s="60"/>
      <c r="AA172" s="96">
        <v>2</v>
      </c>
      <c r="AB172" s="60" t="s">
        <v>3</v>
      </c>
      <c r="AC172" s="60" t="s">
        <v>600</v>
      </c>
      <c r="AD172" s="60" t="s">
        <v>44</v>
      </c>
      <c r="AE172" s="60" t="s">
        <v>60</v>
      </c>
      <c r="AF172" s="60" t="s">
        <v>1553</v>
      </c>
      <c r="AG172" s="60">
        <v>5</v>
      </c>
      <c r="AH172" s="60"/>
      <c r="AI172" s="60"/>
    </row>
    <row r="173" spans="1:35" s="186" customFormat="1">
      <c r="A173" s="185" t="s">
        <v>100</v>
      </c>
      <c r="B173" s="186" t="s">
        <v>337</v>
      </c>
      <c r="C173" s="270" t="s">
        <v>1029</v>
      </c>
      <c r="D173" s="186" t="s">
        <v>338</v>
      </c>
      <c r="E173" s="186" t="s">
        <v>339</v>
      </c>
      <c r="F173" s="218" t="s">
        <v>251</v>
      </c>
      <c r="G173" s="217"/>
      <c r="H173" s="217"/>
      <c r="I173" s="186" t="s">
        <v>340</v>
      </c>
      <c r="J173" s="186" t="s">
        <v>5</v>
      </c>
      <c r="K173" s="186" t="s">
        <v>96</v>
      </c>
      <c r="L173" s="186" t="s">
        <v>7</v>
      </c>
      <c r="M173" s="186">
        <v>40.820196600000003</v>
      </c>
      <c r="N173" s="186">
        <v>-96.700476299999906</v>
      </c>
      <c r="O173" s="186" t="s">
        <v>55</v>
      </c>
      <c r="P173" s="186" t="s">
        <v>9</v>
      </c>
      <c r="Q173" s="186">
        <v>100</v>
      </c>
      <c r="R173" s="186">
        <v>21</v>
      </c>
      <c r="S173" s="186" t="s">
        <v>11</v>
      </c>
      <c r="T173" s="186">
        <v>6</v>
      </c>
      <c r="U173" s="186" t="s">
        <v>124</v>
      </c>
      <c r="V173" s="186" t="s">
        <v>125</v>
      </c>
      <c r="W173" s="186" t="s">
        <v>14</v>
      </c>
      <c r="X173" s="186" t="s">
        <v>82</v>
      </c>
      <c r="Y173" s="186" t="s">
        <v>883</v>
      </c>
      <c r="AA173" s="248">
        <v>2</v>
      </c>
      <c r="AB173" s="186" t="s">
        <v>3</v>
      </c>
      <c r="AC173" s="186" t="s">
        <v>600</v>
      </c>
      <c r="AD173" s="186" t="s">
        <v>44</v>
      </c>
      <c r="AE173" s="186" t="s">
        <v>60</v>
      </c>
      <c r="AF173" s="186" t="s">
        <v>1553</v>
      </c>
      <c r="AG173" s="186">
        <v>5</v>
      </c>
    </row>
    <row r="174" spans="1:35" s="60" customFormat="1">
      <c r="A174" s="60" t="s">
        <v>100</v>
      </c>
      <c r="B174" s="60" t="s">
        <v>337</v>
      </c>
      <c r="C174" s="269" t="s">
        <v>1030</v>
      </c>
      <c r="D174" s="60" t="s">
        <v>338</v>
      </c>
      <c r="E174" s="60" t="s">
        <v>339</v>
      </c>
      <c r="F174" s="41" t="s">
        <v>251</v>
      </c>
      <c r="G174" s="95"/>
      <c r="H174" s="95"/>
      <c r="I174" s="60" t="s">
        <v>340</v>
      </c>
      <c r="J174" s="60" t="s">
        <v>5</v>
      </c>
      <c r="K174" s="60" t="s">
        <v>96</v>
      </c>
      <c r="L174" s="60" t="s">
        <v>7</v>
      </c>
      <c r="M174" s="60">
        <v>40.820196600000003</v>
      </c>
      <c r="N174" s="60">
        <v>-96.700476299999906</v>
      </c>
      <c r="O174" s="60" t="s">
        <v>55</v>
      </c>
      <c r="P174" s="60" t="s">
        <v>9</v>
      </c>
      <c r="Q174" s="60">
        <v>1000</v>
      </c>
      <c r="R174" s="60">
        <v>21</v>
      </c>
      <c r="S174" s="60" t="s">
        <v>11</v>
      </c>
      <c r="T174" s="60">
        <v>6</v>
      </c>
      <c r="U174" s="60" t="s">
        <v>124</v>
      </c>
      <c r="V174" s="60" t="s">
        <v>125</v>
      </c>
      <c r="W174" s="60" t="s">
        <v>14</v>
      </c>
      <c r="X174" s="60" t="s">
        <v>82</v>
      </c>
      <c r="Y174" s="60" t="s">
        <v>126</v>
      </c>
      <c r="AA174" s="96">
        <v>2</v>
      </c>
      <c r="AB174" s="60" t="s">
        <v>3</v>
      </c>
      <c r="AC174" s="60" t="s">
        <v>600</v>
      </c>
      <c r="AD174" s="60" t="s">
        <v>44</v>
      </c>
      <c r="AE174" s="60" t="s">
        <v>60</v>
      </c>
      <c r="AF174" s="60" t="s">
        <v>1553</v>
      </c>
      <c r="AG174" s="60">
        <v>5</v>
      </c>
    </row>
    <row r="175" spans="1:35" s="158" customFormat="1">
      <c r="A175" s="158" t="s">
        <v>100</v>
      </c>
      <c r="B175" s="158" t="s">
        <v>341</v>
      </c>
      <c r="C175" s="231" t="s">
        <v>1575</v>
      </c>
      <c r="D175" s="158" t="s">
        <v>342</v>
      </c>
      <c r="E175" s="158" t="s">
        <v>343</v>
      </c>
      <c r="F175" s="247" t="s">
        <v>251</v>
      </c>
      <c r="H175" s="95"/>
      <c r="I175" s="158" t="s">
        <v>344</v>
      </c>
      <c r="J175" s="158" t="s">
        <v>53</v>
      </c>
      <c r="K175" s="158" t="s">
        <v>54</v>
      </c>
      <c r="L175" s="158" t="s">
        <v>26</v>
      </c>
      <c r="M175" s="158">
        <v>44.85</v>
      </c>
      <c r="N175" s="158">
        <v>-124.05</v>
      </c>
      <c r="O175" s="219" t="s">
        <v>1581</v>
      </c>
      <c r="P175" s="158" t="s">
        <v>9</v>
      </c>
      <c r="Q175" s="60" t="s">
        <v>1582</v>
      </c>
      <c r="R175" s="158">
        <v>380</v>
      </c>
      <c r="S175" s="158" t="s">
        <v>11</v>
      </c>
      <c r="T175" s="158">
        <v>4</v>
      </c>
      <c r="U175" s="158" t="s">
        <v>57</v>
      </c>
      <c r="V175" s="158" t="s">
        <v>58</v>
      </c>
      <c r="W175" s="158" t="s">
        <v>14</v>
      </c>
      <c r="X175" s="158" t="s">
        <v>15</v>
      </c>
      <c r="Y175" s="158" t="s">
        <v>16</v>
      </c>
      <c r="AA175" s="263">
        <v>3</v>
      </c>
      <c r="AB175" s="158" t="s">
        <v>3</v>
      </c>
      <c r="AC175" s="158" t="s">
        <v>72</v>
      </c>
      <c r="AD175" s="158" t="s">
        <v>44</v>
      </c>
      <c r="AE175" s="158" t="s">
        <v>73</v>
      </c>
      <c r="AF175" s="158" t="s">
        <v>74</v>
      </c>
      <c r="AG175" s="158">
        <v>4</v>
      </c>
    </row>
    <row r="176" spans="1:35">
      <c r="A176" s="60" t="s">
        <v>100</v>
      </c>
      <c r="B176" s="60" t="s">
        <v>345</v>
      </c>
      <c r="C176" s="187" t="s">
        <v>1043</v>
      </c>
      <c r="D176" s="40" t="s">
        <v>346</v>
      </c>
      <c r="E176" s="40" t="s">
        <v>347</v>
      </c>
      <c r="F176" s="218" t="s">
        <v>251</v>
      </c>
      <c r="G176" s="95" t="s">
        <v>892</v>
      </c>
      <c r="H176" s="41" t="s">
        <v>1061</v>
      </c>
      <c r="I176" s="40" t="s">
        <v>348</v>
      </c>
      <c r="J176" s="40" t="s">
        <v>53</v>
      </c>
      <c r="K176" s="40" t="s">
        <v>54</v>
      </c>
      <c r="L176" s="40" t="s">
        <v>26</v>
      </c>
      <c r="M176" s="254">
        <v>-32.766666999999998</v>
      </c>
      <c r="N176" s="254">
        <v>152.08333300000001</v>
      </c>
      <c r="O176" s="254" t="s">
        <v>105</v>
      </c>
      <c r="P176" s="254" t="s">
        <v>9</v>
      </c>
      <c r="Q176" s="254" t="s">
        <v>1051</v>
      </c>
      <c r="R176" s="40">
        <v>360</v>
      </c>
      <c r="S176" s="40" t="s">
        <v>11</v>
      </c>
      <c r="T176" s="40">
        <v>9</v>
      </c>
      <c r="U176" s="40" t="s">
        <v>98</v>
      </c>
      <c r="V176" s="40" t="s">
        <v>1071</v>
      </c>
      <c r="W176" s="40" t="s">
        <v>14</v>
      </c>
      <c r="X176" s="40" t="s">
        <v>15</v>
      </c>
      <c r="Y176" s="40" t="s">
        <v>16</v>
      </c>
      <c r="Z176" s="40"/>
      <c r="AA176" s="242">
        <v>18</v>
      </c>
      <c r="AB176" s="40" t="s">
        <v>3</v>
      </c>
      <c r="AC176" s="40" t="s">
        <v>72</v>
      </c>
      <c r="AD176" s="40" t="s">
        <v>44</v>
      </c>
      <c r="AE176" s="40" t="s">
        <v>73</v>
      </c>
      <c r="AF176" s="60" t="s">
        <v>1058</v>
      </c>
      <c r="AG176" s="40">
        <v>8</v>
      </c>
      <c r="AH176" s="60"/>
      <c r="AI176" s="60"/>
    </row>
    <row r="177" spans="1:35">
      <c r="A177" s="60" t="s">
        <v>100</v>
      </c>
      <c r="B177" s="60" t="s">
        <v>345</v>
      </c>
      <c r="C177" s="187" t="s">
        <v>1044</v>
      </c>
      <c r="D177" s="40" t="s">
        <v>346</v>
      </c>
      <c r="E177" s="40" t="s">
        <v>347</v>
      </c>
      <c r="F177" s="218" t="s">
        <v>251</v>
      </c>
      <c r="G177" s="95" t="s">
        <v>892</v>
      </c>
      <c r="H177" s="41" t="s">
        <v>1061</v>
      </c>
      <c r="I177" s="40" t="s">
        <v>348</v>
      </c>
      <c r="J177" s="40" t="s">
        <v>53</v>
      </c>
      <c r="K177" s="40" t="s">
        <v>54</v>
      </c>
      <c r="L177" s="40" t="s">
        <v>26</v>
      </c>
      <c r="M177" s="254">
        <v>-33.846218200000003</v>
      </c>
      <c r="N177" s="254">
        <v>151.2488616</v>
      </c>
      <c r="O177" s="254" t="s">
        <v>105</v>
      </c>
      <c r="P177" s="254" t="s">
        <v>9</v>
      </c>
      <c r="Q177" s="254" t="s">
        <v>1052</v>
      </c>
      <c r="R177" s="40">
        <v>360</v>
      </c>
      <c r="S177" s="40" t="s">
        <v>11</v>
      </c>
      <c r="T177" s="40">
        <v>9</v>
      </c>
      <c r="U177" s="40" t="s">
        <v>98</v>
      </c>
      <c r="V177" s="40" t="s">
        <v>1071</v>
      </c>
      <c r="W177" s="40" t="s">
        <v>14</v>
      </c>
      <c r="X177" s="40" t="s">
        <v>15</v>
      </c>
      <c r="Y177" s="40" t="s">
        <v>16</v>
      </c>
      <c r="Z177" s="40"/>
      <c r="AA177" s="242">
        <v>18</v>
      </c>
      <c r="AB177" s="40" t="s">
        <v>3</v>
      </c>
      <c r="AC177" s="40" t="s">
        <v>72</v>
      </c>
      <c r="AD177" s="40" t="s">
        <v>44</v>
      </c>
      <c r="AE177" s="40" t="s">
        <v>73</v>
      </c>
      <c r="AF177" s="60" t="s">
        <v>1058</v>
      </c>
      <c r="AG177" s="40">
        <v>8</v>
      </c>
      <c r="AH177" s="60"/>
      <c r="AI177" s="60"/>
    </row>
    <row r="178" spans="1:35">
      <c r="A178" s="60" t="s">
        <v>100</v>
      </c>
      <c r="B178" s="60" t="s">
        <v>345</v>
      </c>
      <c r="C178" s="187" t="s">
        <v>1045</v>
      </c>
      <c r="D178" s="40" t="s">
        <v>346</v>
      </c>
      <c r="E178" s="40" t="s">
        <v>347</v>
      </c>
      <c r="F178" s="218" t="s">
        <v>251</v>
      </c>
      <c r="G178" s="95" t="s">
        <v>892</v>
      </c>
      <c r="H178" s="41" t="s">
        <v>1061</v>
      </c>
      <c r="I178" s="40" t="s">
        <v>348</v>
      </c>
      <c r="J178" s="40" t="s">
        <v>53</v>
      </c>
      <c r="K178" s="40" t="s">
        <v>54</v>
      </c>
      <c r="L178" s="40" t="s">
        <v>26</v>
      </c>
      <c r="M178" s="254">
        <v>-33.846218200000003</v>
      </c>
      <c r="N178" s="254">
        <v>151.2488616</v>
      </c>
      <c r="O178" s="254" t="s">
        <v>105</v>
      </c>
      <c r="P178" s="254" t="s">
        <v>9</v>
      </c>
      <c r="Q178" s="254" t="s">
        <v>1053</v>
      </c>
      <c r="R178" s="40">
        <v>360</v>
      </c>
      <c r="S178" s="40" t="s">
        <v>11</v>
      </c>
      <c r="T178" s="40">
        <v>9</v>
      </c>
      <c r="U178" s="40" t="s">
        <v>98</v>
      </c>
      <c r="V178" s="40" t="s">
        <v>1071</v>
      </c>
      <c r="W178" s="40" t="s">
        <v>14</v>
      </c>
      <c r="X178" s="40" t="s">
        <v>15</v>
      </c>
      <c r="Y178" s="40" t="s">
        <v>16</v>
      </c>
      <c r="Z178" s="40"/>
      <c r="AA178" s="242">
        <v>18</v>
      </c>
      <c r="AB178" s="40" t="s">
        <v>3</v>
      </c>
      <c r="AC178" s="40" t="s">
        <v>72</v>
      </c>
      <c r="AD178" s="40" t="s">
        <v>44</v>
      </c>
      <c r="AE178" s="40" t="s">
        <v>73</v>
      </c>
      <c r="AF178" s="60" t="s">
        <v>1058</v>
      </c>
      <c r="AG178" s="40">
        <v>8</v>
      </c>
      <c r="AH178" s="60"/>
      <c r="AI178" s="60"/>
    </row>
    <row r="179" spans="1:35">
      <c r="A179" s="60" t="s">
        <v>100</v>
      </c>
      <c r="B179" s="60" t="s">
        <v>345</v>
      </c>
      <c r="C179" s="187" t="s">
        <v>1046</v>
      </c>
      <c r="D179" s="40" t="s">
        <v>346</v>
      </c>
      <c r="E179" s="40" t="s">
        <v>347</v>
      </c>
      <c r="F179" s="218" t="s">
        <v>251</v>
      </c>
      <c r="G179" s="95" t="s">
        <v>892</v>
      </c>
      <c r="H179" s="41" t="s">
        <v>1061</v>
      </c>
      <c r="I179" s="40" t="s">
        <v>348</v>
      </c>
      <c r="J179" s="40" t="s">
        <v>53</v>
      </c>
      <c r="K179" s="40" t="s">
        <v>54</v>
      </c>
      <c r="L179" s="40" t="s">
        <v>26</v>
      </c>
      <c r="M179" s="254">
        <v>-33.846218200000003</v>
      </c>
      <c r="N179" s="254">
        <v>151.2488616</v>
      </c>
      <c r="O179" s="254" t="s">
        <v>105</v>
      </c>
      <c r="P179" s="254" t="s">
        <v>9</v>
      </c>
      <c r="Q179" s="254" t="s">
        <v>1054</v>
      </c>
      <c r="R179" s="40">
        <v>360</v>
      </c>
      <c r="S179" s="40" t="s">
        <v>11</v>
      </c>
      <c r="T179" s="40">
        <v>9</v>
      </c>
      <c r="U179" s="40" t="s">
        <v>98</v>
      </c>
      <c r="V179" s="40" t="s">
        <v>1071</v>
      </c>
      <c r="W179" s="40" t="s">
        <v>14</v>
      </c>
      <c r="X179" s="40" t="s">
        <v>15</v>
      </c>
      <c r="Y179" s="40" t="s">
        <v>16</v>
      </c>
      <c r="Z179" s="40"/>
      <c r="AA179" s="242">
        <v>18</v>
      </c>
      <c r="AB179" s="40" t="s">
        <v>3</v>
      </c>
      <c r="AC179" s="40" t="s">
        <v>72</v>
      </c>
      <c r="AD179" s="40" t="s">
        <v>44</v>
      </c>
      <c r="AE179" s="40" t="s">
        <v>73</v>
      </c>
      <c r="AF179" s="60" t="s">
        <v>1058</v>
      </c>
      <c r="AG179" s="40">
        <v>8</v>
      </c>
      <c r="AH179" s="60"/>
      <c r="AI179" s="60"/>
    </row>
    <row r="180" spans="1:35">
      <c r="A180" s="60" t="s">
        <v>100</v>
      </c>
      <c r="B180" s="60" t="s">
        <v>345</v>
      </c>
      <c r="C180" s="187" t="s">
        <v>1047</v>
      </c>
      <c r="D180" s="40" t="s">
        <v>346</v>
      </c>
      <c r="E180" s="40" t="s">
        <v>347</v>
      </c>
      <c r="F180" s="218" t="s">
        <v>251</v>
      </c>
      <c r="G180" s="95" t="s">
        <v>892</v>
      </c>
      <c r="H180" s="41" t="s">
        <v>1061</v>
      </c>
      <c r="I180" s="40" t="s">
        <v>348</v>
      </c>
      <c r="J180" s="40" t="s">
        <v>53</v>
      </c>
      <c r="K180" s="40" t="s">
        <v>54</v>
      </c>
      <c r="L180" s="40" t="s">
        <v>26</v>
      </c>
      <c r="M180" s="254">
        <v>-34.270327600000002</v>
      </c>
      <c r="N180" s="254">
        <v>150.92103355</v>
      </c>
      <c r="O180" s="254" t="s">
        <v>105</v>
      </c>
      <c r="P180" s="254" t="s">
        <v>9</v>
      </c>
      <c r="Q180" s="254" t="s">
        <v>1055</v>
      </c>
      <c r="R180" s="40">
        <v>360</v>
      </c>
      <c r="S180" s="40" t="s">
        <v>11</v>
      </c>
      <c r="T180" s="40">
        <v>9</v>
      </c>
      <c r="U180" s="40" t="s">
        <v>98</v>
      </c>
      <c r="V180" s="40" t="s">
        <v>1071</v>
      </c>
      <c r="W180" s="40" t="s">
        <v>14</v>
      </c>
      <c r="X180" s="40" t="s">
        <v>15</v>
      </c>
      <c r="Y180" s="40" t="s">
        <v>16</v>
      </c>
      <c r="Z180" s="40"/>
      <c r="AA180" s="242">
        <v>18</v>
      </c>
      <c r="AB180" s="40" t="s">
        <v>3</v>
      </c>
      <c r="AC180" s="40" t="s">
        <v>72</v>
      </c>
      <c r="AD180" s="40" t="s">
        <v>44</v>
      </c>
      <c r="AE180" s="40" t="s">
        <v>73</v>
      </c>
      <c r="AF180" s="60" t="s">
        <v>1058</v>
      </c>
      <c r="AG180" s="40">
        <v>8</v>
      </c>
      <c r="AH180" s="60"/>
      <c r="AI180" s="60"/>
    </row>
    <row r="181" spans="1:35" s="261" customFormat="1">
      <c r="A181" s="158" t="s">
        <v>100</v>
      </c>
      <c r="B181" s="158" t="s">
        <v>345</v>
      </c>
      <c r="C181" s="188" t="s">
        <v>1048</v>
      </c>
      <c r="D181" s="158" t="s">
        <v>346</v>
      </c>
      <c r="E181" s="158" t="s">
        <v>347</v>
      </c>
      <c r="F181" s="218" t="s">
        <v>251</v>
      </c>
      <c r="G181" s="253" t="s">
        <v>892</v>
      </c>
      <c r="H181" s="247" t="s">
        <v>1061</v>
      </c>
      <c r="I181" s="158" t="s">
        <v>348</v>
      </c>
      <c r="J181" s="158" t="s">
        <v>53</v>
      </c>
      <c r="K181" s="158" t="s">
        <v>54</v>
      </c>
      <c r="L181" s="158" t="s">
        <v>26</v>
      </c>
      <c r="M181" s="265">
        <v>-34.732992400000001</v>
      </c>
      <c r="N181" s="265">
        <v>150.56340295000001</v>
      </c>
      <c r="O181" s="265" t="s">
        <v>105</v>
      </c>
      <c r="P181" s="265" t="s">
        <v>9</v>
      </c>
      <c r="Q181" s="265" t="s">
        <v>1056</v>
      </c>
      <c r="R181" s="158">
        <v>360</v>
      </c>
      <c r="S181" s="158" t="s">
        <v>11</v>
      </c>
      <c r="T181" s="158">
        <v>9</v>
      </c>
      <c r="U181" s="158" t="s">
        <v>98</v>
      </c>
      <c r="V181" s="158" t="s">
        <v>1071</v>
      </c>
      <c r="W181" s="158" t="s">
        <v>14</v>
      </c>
      <c r="X181" s="158" t="s">
        <v>15</v>
      </c>
      <c r="Y181" s="158" t="s">
        <v>16</v>
      </c>
      <c r="Z181" s="158"/>
      <c r="AA181" s="263">
        <v>18</v>
      </c>
      <c r="AB181" s="158" t="s">
        <v>3</v>
      </c>
      <c r="AC181" s="60" t="s">
        <v>72</v>
      </c>
      <c r="AD181" s="158" t="s">
        <v>44</v>
      </c>
      <c r="AE181" s="158" t="s">
        <v>73</v>
      </c>
      <c r="AF181" s="158" t="s">
        <v>1058</v>
      </c>
      <c r="AG181" s="158">
        <v>8</v>
      </c>
      <c r="AH181" s="158"/>
      <c r="AI181" s="158"/>
    </row>
    <row r="182" spans="1:35" s="60" customFormat="1">
      <c r="A182" s="60" t="s">
        <v>100</v>
      </c>
      <c r="B182" s="60" t="s">
        <v>345</v>
      </c>
      <c r="C182" s="187" t="s">
        <v>1049</v>
      </c>
      <c r="D182" s="40" t="s">
        <v>346</v>
      </c>
      <c r="E182" s="40" t="s">
        <v>347</v>
      </c>
      <c r="F182" s="218" t="s">
        <v>251</v>
      </c>
      <c r="G182" s="95" t="s">
        <v>892</v>
      </c>
      <c r="H182" s="95" t="s">
        <v>1061</v>
      </c>
      <c r="I182" s="40" t="s">
        <v>348</v>
      </c>
      <c r="J182" s="40" t="s">
        <v>53</v>
      </c>
      <c r="K182" s="40" t="s">
        <v>54</v>
      </c>
      <c r="L182" s="40" t="s">
        <v>26</v>
      </c>
      <c r="M182" s="254">
        <v>-34.887214</v>
      </c>
      <c r="N182" s="254">
        <v>150.44419275000001</v>
      </c>
      <c r="O182" s="254" t="s">
        <v>105</v>
      </c>
      <c r="P182" s="254" t="s">
        <v>9</v>
      </c>
      <c r="Q182" s="254" t="s">
        <v>1057</v>
      </c>
      <c r="R182" s="40">
        <v>360</v>
      </c>
      <c r="S182" s="40" t="s">
        <v>11</v>
      </c>
      <c r="T182" s="40">
        <v>9</v>
      </c>
      <c r="U182" s="40" t="s">
        <v>98</v>
      </c>
      <c r="V182" s="40" t="s">
        <v>1071</v>
      </c>
      <c r="W182" s="40" t="s">
        <v>14</v>
      </c>
      <c r="X182" s="40" t="s">
        <v>15</v>
      </c>
      <c r="Y182" s="40" t="s">
        <v>16</v>
      </c>
      <c r="Z182" s="40"/>
      <c r="AA182" s="242">
        <v>18</v>
      </c>
      <c r="AB182" s="40" t="s">
        <v>3</v>
      </c>
      <c r="AC182" s="40" t="s">
        <v>72</v>
      </c>
      <c r="AD182" s="40" t="s">
        <v>44</v>
      </c>
      <c r="AE182" s="40" t="s">
        <v>73</v>
      </c>
      <c r="AF182" s="60" t="s">
        <v>1058</v>
      </c>
      <c r="AG182" s="40">
        <v>8</v>
      </c>
      <c r="AH182" s="96"/>
    </row>
    <row r="183" spans="1:35" s="60" customFormat="1">
      <c r="A183" s="60" t="s">
        <v>100</v>
      </c>
      <c r="B183" s="60" t="s">
        <v>345</v>
      </c>
      <c r="C183" s="187" t="s">
        <v>1050</v>
      </c>
      <c r="D183" s="60" t="s">
        <v>346</v>
      </c>
      <c r="E183" s="60" t="s">
        <v>347</v>
      </c>
      <c r="F183" s="218" t="s">
        <v>251</v>
      </c>
      <c r="G183" s="95" t="s">
        <v>892</v>
      </c>
      <c r="H183" s="95" t="s">
        <v>1061</v>
      </c>
      <c r="I183" s="60" t="s">
        <v>348</v>
      </c>
      <c r="J183" s="60" t="s">
        <v>53</v>
      </c>
      <c r="K183" s="60" t="s">
        <v>54</v>
      </c>
      <c r="L183" s="60" t="s">
        <v>26</v>
      </c>
      <c r="M183" s="267">
        <v>-35.195657199999999</v>
      </c>
      <c r="N183" s="267">
        <v>150.20577234999999</v>
      </c>
      <c r="O183" s="267" t="s">
        <v>105</v>
      </c>
      <c r="P183" s="267" t="s">
        <v>9</v>
      </c>
      <c r="Q183" s="267" t="s">
        <v>349</v>
      </c>
      <c r="R183" s="60">
        <v>360</v>
      </c>
      <c r="S183" s="60" t="s">
        <v>11</v>
      </c>
      <c r="T183" s="60">
        <v>9</v>
      </c>
      <c r="U183" s="60" t="s">
        <v>98</v>
      </c>
      <c r="V183" s="60" t="s">
        <v>1071</v>
      </c>
      <c r="W183" s="60" t="s">
        <v>14</v>
      </c>
      <c r="X183" s="60" t="s">
        <v>15</v>
      </c>
      <c r="Y183" s="60" t="s">
        <v>16</v>
      </c>
      <c r="AA183" s="242">
        <v>18</v>
      </c>
      <c r="AB183" s="60" t="s">
        <v>3</v>
      </c>
      <c r="AC183" s="60" t="s">
        <v>72</v>
      </c>
      <c r="AD183" s="60" t="s">
        <v>44</v>
      </c>
      <c r="AE183" s="60" t="s">
        <v>73</v>
      </c>
      <c r="AF183" s="60" t="s">
        <v>1058</v>
      </c>
      <c r="AG183" s="60">
        <v>8</v>
      </c>
      <c r="AH183" s="96"/>
    </row>
    <row r="184" spans="1:35" s="60" customFormat="1">
      <c r="A184" s="60" t="s">
        <v>100</v>
      </c>
      <c r="B184" s="60" t="s">
        <v>350</v>
      </c>
      <c r="C184" s="229" t="s">
        <v>1069</v>
      </c>
      <c r="D184" s="60" t="s">
        <v>351</v>
      </c>
      <c r="E184" s="60" t="s">
        <v>352</v>
      </c>
      <c r="F184" s="218" t="s">
        <v>251</v>
      </c>
      <c r="G184" s="95" t="s">
        <v>60</v>
      </c>
      <c r="H184" s="95"/>
      <c r="I184" s="60" t="s">
        <v>353</v>
      </c>
      <c r="J184" s="60" t="s">
        <v>5</v>
      </c>
      <c r="K184" s="60" t="s">
        <v>79</v>
      </c>
      <c r="L184" s="60" t="s">
        <v>26</v>
      </c>
      <c r="M184" s="60">
        <v>45.8333333</v>
      </c>
      <c r="N184" s="60">
        <v>-62.5</v>
      </c>
      <c r="O184" s="60" t="s">
        <v>1604</v>
      </c>
      <c r="P184" s="60" t="s">
        <v>9</v>
      </c>
      <c r="Q184" s="60" t="s">
        <v>1074</v>
      </c>
      <c r="R184" s="60">
        <v>91</v>
      </c>
      <c r="S184" s="60" t="s">
        <v>11</v>
      </c>
      <c r="T184" s="60">
        <v>3</v>
      </c>
      <c r="U184" s="60" t="s">
        <v>98</v>
      </c>
      <c r="V184" s="60" t="s">
        <v>99</v>
      </c>
      <c r="W184" s="60" t="s">
        <v>14</v>
      </c>
      <c r="X184" s="60" t="s">
        <v>15</v>
      </c>
      <c r="Y184" s="60" t="s">
        <v>16</v>
      </c>
      <c r="AA184" s="96">
        <v>18</v>
      </c>
      <c r="AB184" s="60" t="s">
        <v>3</v>
      </c>
      <c r="AC184" s="60" t="s">
        <v>60</v>
      </c>
      <c r="AD184" s="60" t="s">
        <v>44</v>
      </c>
      <c r="AE184" s="60" t="s">
        <v>60</v>
      </c>
      <c r="AF184" s="60" t="s">
        <v>157</v>
      </c>
      <c r="AG184" s="60">
        <v>2</v>
      </c>
    </row>
    <row r="185" spans="1:35" s="60" customFormat="1">
      <c r="A185" s="60" t="s">
        <v>100</v>
      </c>
      <c r="B185" s="60" t="s">
        <v>350</v>
      </c>
      <c r="C185" s="229" t="s">
        <v>1070</v>
      </c>
      <c r="D185" s="60" t="s">
        <v>351</v>
      </c>
      <c r="E185" s="60" t="s">
        <v>352</v>
      </c>
      <c r="F185" s="218" t="s">
        <v>251</v>
      </c>
      <c r="G185" s="95" t="s">
        <v>60</v>
      </c>
      <c r="H185" s="95"/>
      <c r="I185" s="60" t="s">
        <v>353</v>
      </c>
      <c r="J185" s="60" t="s">
        <v>5</v>
      </c>
      <c r="K185" s="60" t="s">
        <v>79</v>
      </c>
      <c r="L185" s="60" t="s">
        <v>26</v>
      </c>
      <c r="M185" s="60">
        <v>45.8333333</v>
      </c>
      <c r="N185" s="60">
        <v>-62.5</v>
      </c>
      <c r="O185" s="60" t="s">
        <v>1604</v>
      </c>
      <c r="P185" s="60" t="s">
        <v>9</v>
      </c>
      <c r="Q185" s="60" t="s">
        <v>1075</v>
      </c>
      <c r="R185" s="60">
        <v>91</v>
      </c>
      <c r="S185" s="60" t="s">
        <v>11</v>
      </c>
      <c r="T185" s="60">
        <v>3</v>
      </c>
      <c r="U185" s="60" t="s">
        <v>98</v>
      </c>
      <c r="V185" s="60" t="s">
        <v>99</v>
      </c>
      <c r="W185" s="60" t="s">
        <v>14</v>
      </c>
      <c r="X185" s="60" t="s">
        <v>15</v>
      </c>
      <c r="Y185" s="60" t="s">
        <v>16</v>
      </c>
      <c r="AA185" s="96">
        <v>18</v>
      </c>
      <c r="AB185" s="60" t="s">
        <v>3</v>
      </c>
      <c r="AC185" s="60" t="s">
        <v>60</v>
      </c>
      <c r="AD185" s="60" t="s">
        <v>44</v>
      </c>
      <c r="AE185" s="60" t="s">
        <v>60</v>
      </c>
      <c r="AF185" s="60" t="s">
        <v>157</v>
      </c>
      <c r="AG185" s="60">
        <v>2</v>
      </c>
    </row>
    <row r="186" spans="1:35" s="158" customFormat="1">
      <c r="A186" s="158" t="s">
        <v>100</v>
      </c>
      <c r="B186" s="158" t="s">
        <v>350</v>
      </c>
      <c r="C186" s="230" t="s">
        <v>1072</v>
      </c>
      <c r="D186" s="158" t="s">
        <v>351</v>
      </c>
      <c r="E186" s="158" t="s">
        <v>352</v>
      </c>
      <c r="F186" s="218" t="s">
        <v>251</v>
      </c>
      <c r="G186" s="253" t="s">
        <v>60</v>
      </c>
      <c r="H186" s="253"/>
      <c r="I186" s="158" t="s">
        <v>353</v>
      </c>
      <c r="J186" s="158" t="s">
        <v>5</v>
      </c>
      <c r="K186" s="158" t="s">
        <v>79</v>
      </c>
      <c r="L186" s="158" t="s">
        <v>26</v>
      </c>
      <c r="M186" s="158">
        <v>45.8333333</v>
      </c>
      <c r="N186" s="158">
        <v>-62.5</v>
      </c>
      <c r="O186" s="158" t="s">
        <v>1604</v>
      </c>
      <c r="P186" s="158" t="s">
        <v>9</v>
      </c>
      <c r="Q186" s="158" t="s">
        <v>1076</v>
      </c>
      <c r="R186" s="158">
        <v>420</v>
      </c>
      <c r="S186" s="158" t="s">
        <v>11</v>
      </c>
      <c r="T186" s="158">
        <v>3</v>
      </c>
      <c r="U186" s="158" t="s">
        <v>98</v>
      </c>
      <c r="V186" s="158" t="s">
        <v>99</v>
      </c>
      <c r="W186" s="158" t="s">
        <v>14</v>
      </c>
      <c r="X186" s="158" t="s">
        <v>15</v>
      </c>
      <c r="Y186" s="158" t="s">
        <v>16</v>
      </c>
      <c r="AA186" s="263">
        <v>18</v>
      </c>
      <c r="AB186" s="158" t="s">
        <v>3</v>
      </c>
      <c r="AC186" s="158" t="s">
        <v>60</v>
      </c>
      <c r="AD186" s="158" t="s">
        <v>44</v>
      </c>
      <c r="AE186" s="158" t="s">
        <v>60</v>
      </c>
      <c r="AF186" s="158" t="s">
        <v>107</v>
      </c>
      <c r="AG186" s="158">
        <v>2</v>
      </c>
    </row>
    <row r="187" spans="1:35" s="186" customFormat="1">
      <c r="A187" s="186" t="s">
        <v>100</v>
      </c>
      <c r="B187" s="186" t="s">
        <v>350</v>
      </c>
      <c r="C187" s="258" t="s">
        <v>1073</v>
      </c>
      <c r="D187" s="186" t="s">
        <v>351</v>
      </c>
      <c r="E187" s="186" t="s">
        <v>352</v>
      </c>
      <c r="F187" s="218" t="s">
        <v>251</v>
      </c>
      <c r="G187" s="217" t="s">
        <v>60</v>
      </c>
      <c r="H187" s="217"/>
      <c r="I187" s="186" t="s">
        <v>353</v>
      </c>
      <c r="J187" s="186" t="s">
        <v>5</v>
      </c>
      <c r="K187" s="186" t="s">
        <v>79</v>
      </c>
      <c r="L187" s="186" t="s">
        <v>26</v>
      </c>
      <c r="M187" s="186">
        <v>45.8333333</v>
      </c>
      <c r="N187" s="186">
        <v>-62.5</v>
      </c>
      <c r="O187" s="186" t="s">
        <v>1604</v>
      </c>
      <c r="P187" s="186" t="s">
        <v>9</v>
      </c>
      <c r="Q187" s="186" t="s">
        <v>1077</v>
      </c>
      <c r="R187" s="186">
        <v>420</v>
      </c>
      <c r="S187" s="186" t="s">
        <v>11</v>
      </c>
      <c r="T187" s="186">
        <v>3</v>
      </c>
      <c r="U187" s="186" t="s">
        <v>98</v>
      </c>
      <c r="V187" s="186" t="s">
        <v>99</v>
      </c>
      <c r="W187" s="186" t="s">
        <v>14</v>
      </c>
      <c r="X187" s="186" t="s">
        <v>15</v>
      </c>
      <c r="Y187" s="186" t="s">
        <v>16</v>
      </c>
      <c r="AA187" s="248">
        <v>18</v>
      </c>
      <c r="AB187" s="186" t="s">
        <v>3</v>
      </c>
      <c r="AC187" s="186" t="s">
        <v>60</v>
      </c>
      <c r="AD187" s="186" t="s">
        <v>44</v>
      </c>
      <c r="AE187" s="186" t="s">
        <v>60</v>
      </c>
      <c r="AF187" s="186" t="s">
        <v>107</v>
      </c>
      <c r="AG187" s="186">
        <v>2</v>
      </c>
    </row>
    <row r="188" spans="1:35" s="60" customFormat="1">
      <c r="A188" s="60" t="s">
        <v>100</v>
      </c>
      <c r="B188" s="60" t="s">
        <v>354</v>
      </c>
      <c r="C188" s="60" t="s">
        <v>1156</v>
      </c>
      <c r="D188" s="60" t="s">
        <v>355</v>
      </c>
      <c r="E188" s="60" t="s">
        <v>356</v>
      </c>
      <c r="F188" s="218" t="s">
        <v>251</v>
      </c>
      <c r="G188" s="95" t="s">
        <v>1114</v>
      </c>
      <c r="H188" s="95" t="s">
        <v>1085</v>
      </c>
      <c r="I188" s="60" t="s">
        <v>357</v>
      </c>
      <c r="J188" s="60" t="s">
        <v>66</v>
      </c>
      <c r="K188" s="60" t="s">
        <v>177</v>
      </c>
      <c r="L188" s="60" t="s">
        <v>26</v>
      </c>
      <c r="M188" s="60">
        <v>56.770277800000002</v>
      </c>
      <c r="N188" s="60">
        <v>-118.37444444444399</v>
      </c>
      <c r="O188" s="60" t="s">
        <v>1604</v>
      </c>
      <c r="P188" s="60" t="s">
        <v>9</v>
      </c>
      <c r="Q188" s="60" t="s">
        <v>413</v>
      </c>
      <c r="R188" s="60">
        <v>2555</v>
      </c>
      <c r="S188" s="60" t="s">
        <v>11</v>
      </c>
      <c r="T188" s="60">
        <v>3</v>
      </c>
      <c r="U188" s="60" t="s">
        <v>359</v>
      </c>
      <c r="V188" s="60" t="s">
        <v>359</v>
      </c>
      <c r="W188" s="60" t="s">
        <v>14</v>
      </c>
      <c r="X188" s="60" t="s">
        <v>15</v>
      </c>
      <c r="Y188" s="60" t="s">
        <v>16</v>
      </c>
      <c r="AA188" s="96">
        <v>4</v>
      </c>
      <c r="AB188" s="60" t="s">
        <v>3</v>
      </c>
      <c r="AC188" s="60" t="s">
        <v>60</v>
      </c>
      <c r="AD188" s="60" t="s">
        <v>44</v>
      </c>
      <c r="AE188" s="60" t="s">
        <v>60</v>
      </c>
      <c r="AF188" s="60" t="s">
        <v>360</v>
      </c>
      <c r="AG188" s="60">
        <v>3</v>
      </c>
    </row>
    <row r="189" spans="1:35" s="60" customFormat="1">
      <c r="A189" s="60" t="s">
        <v>100</v>
      </c>
      <c r="B189" s="60" t="s">
        <v>354</v>
      </c>
      <c r="C189" s="60" t="s">
        <v>1155</v>
      </c>
      <c r="D189" s="60" t="s">
        <v>355</v>
      </c>
      <c r="E189" s="60" t="s">
        <v>356</v>
      </c>
      <c r="F189" s="218" t="s">
        <v>251</v>
      </c>
      <c r="G189" s="95" t="s">
        <v>1114</v>
      </c>
      <c r="H189" s="95" t="s">
        <v>1085</v>
      </c>
      <c r="I189" s="60" t="s">
        <v>357</v>
      </c>
      <c r="J189" s="60" t="s">
        <v>66</v>
      </c>
      <c r="K189" s="60" t="s">
        <v>177</v>
      </c>
      <c r="L189" s="60" t="s">
        <v>26</v>
      </c>
      <c r="M189" s="60">
        <v>56.770277800000002</v>
      </c>
      <c r="N189" s="60">
        <v>-118.37444444444399</v>
      </c>
      <c r="O189" s="60" t="s">
        <v>1604</v>
      </c>
      <c r="P189" s="60" t="s">
        <v>9</v>
      </c>
      <c r="Q189" s="60" t="s">
        <v>358</v>
      </c>
      <c r="R189" s="60">
        <v>2555</v>
      </c>
      <c r="S189" s="60" t="s">
        <v>11</v>
      </c>
      <c r="T189" s="60">
        <v>3</v>
      </c>
      <c r="U189" s="60" t="s">
        <v>359</v>
      </c>
      <c r="V189" s="60" t="s">
        <v>359</v>
      </c>
      <c r="W189" s="60" t="s">
        <v>14</v>
      </c>
      <c r="X189" s="60" t="s">
        <v>15</v>
      </c>
      <c r="Y189" s="60" t="s">
        <v>16</v>
      </c>
      <c r="AA189" s="96">
        <v>4</v>
      </c>
      <c r="AB189" s="60" t="s">
        <v>3</v>
      </c>
      <c r="AC189" s="60" t="s">
        <v>60</v>
      </c>
      <c r="AD189" s="60" t="s">
        <v>44</v>
      </c>
      <c r="AE189" s="60" t="s">
        <v>60</v>
      </c>
      <c r="AF189" s="60" t="s">
        <v>360</v>
      </c>
      <c r="AG189" s="60">
        <v>3</v>
      </c>
    </row>
    <row r="190" spans="1:35" s="60" customFormat="1">
      <c r="A190" s="60" t="s">
        <v>100</v>
      </c>
      <c r="B190" s="60" t="s">
        <v>361</v>
      </c>
      <c r="C190" s="316" t="s">
        <v>2010</v>
      </c>
      <c r="D190" s="60" t="s">
        <v>362</v>
      </c>
      <c r="E190" s="60" t="s">
        <v>363</v>
      </c>
      <c r="F190" s="218" t="s">
        <v>251</v>
      </c>
      <c r="G190" s="95" t="s">
        <v>1617</v>
      </c>
      <c r="H190" s="95" t="s">
        <v>1618</v>
      </c>
      <c r="I190" s="60" t="s">
        <v>364</v>
      </c>
      <c r="J190" s="60" t="s">
        <v>5</v>
      </c>
      <c r="K190" s="60" t="s">
        <v>96</v>
      </c>
      <c r="L190" s="60" t="s">
        <v>26</v>
      </c>
      <c r="M190" s="60">
        <v>44.359038599999998</v>
      </c>
      <c r="N190" s="60">
        <v>5.2693014999999797</v>
      </c>
      <c r="O190" s="60" t="s">
        <v>1436</v>
      </c>
      <c r="P190" s="60" t="s">
        <v>9</v>
      </c>
      <c r="Q190" s="240" t="s">
        <v>365</v>
      </c>
      <c r="R190" s="60">
        <v>28</v>
      </c>
      <c r="S190" s="60" t="s">
        <v>11</v>
      </c>
      <c r="T190" s="60">
        <v>5</v>
      </c>
      <c r="U190" s="60" t="s">
        <v>119</v>
      </c>
      <c r="V190" s="60" t="s">
        <v>119</v>
      </c>
      <c r="W190" s="60" t="s">
        <v>14</v>
      </c>
      <c r="X190" s="60" t="s">
        <v>15</v>
      </c>
      <c r="Y190" s="60" t="s">
        <v>16</v>
      </c>
      <c r="AA190" s="96">
        <v>4</v>
      </c>
      <c r="AB190" s="60" t="s">
        <v>3</v>
      </c>
      <c r="AC190" s="60" t="s">
        <v>60</v>
      </c>
      <c r="AD190" s="60" t="s">
        <v>44</v>
      </c>
      <c r="AE190" s="60" t="s">
        <v>60</v>
      </c>
      <c r="AF190" s="60" t="s">
        <v>138</v>
      </c>
      <c r="AG190" s="60">
        <v>4</v>
      </c>
    </row>
    <row r="191" spans="1:35" s="60" customFormat="1">
      <c r="A191" s="60" t="s">
        <v>100</v>
      </c>
      <c r="B191" s="60" t="s">
        <v>361</v>
      </c>
      <c r="C191" s="316" t="s">
        <v>2011</v>
      </c>
      <c r="D191" s="60" t="s">
        <v>362</v>
      </c>
      <c r="E191" s="60" t="s">
        <v>363</v>
      </c>
      <c r="F191" s="218" t="s">
        <v>251</v>
      </c>
      <c r="G191" s="95" t="s">
        <v>1617</v>
      </c>
      <c r="H191" s="95" t="s">
        <v>1618</v>
      </c>
      <c r="I191" s="60" t="s">
        <v>364</v>
      </c>
      <c r="J191" s="60" t="s">
        <v>5</v>
      </c>
      <c r="K191" s="60" t="s">
        <v>96</v>
      </c>
      <c r="L191" s="60" t="s">
        <v>26</v>
      </c>
      <c r="M191" s="60">
        <v>44.359038599999998</v>
      </c>
      <c r="N191" s="60">
        <v>5.2693014999999797</v>
      </c>
      <c r="O191" s="60" t="s">
        <v>1436</v>
      </c>
      <c r="P191" s="60" t="s">
        <v>9</v>
      </c>
      <c r="Q191" s="240" t="s">
        <v>1872</v>
      </c>
      <c r="R191" s="60">
        <v>28</v>
      </c>
      <c r="S191" s="60" t="s">
        <v>11</v>
      </c>
      <c r="T191" s="60">
        <v>5</v>
      </c>
      <c r="U191" s="60" t="s">
        <v>119</v>
      </c>
      <c r="V191" s="60" t="s">
        <v>119</v>
      </c>
      <c r="W191" s="60" t="s">
        <v>14</v>
      </c>
      <c r="X191" s="60" t="s">
        <v>15</v>
      </c>
      <c r="Y191" s="60" t="s">
        <v>16</v>
      </c>
      <c r="AA191" s="96">
        <v>4</v>
      </c>
      <c r="AB191" s="60" t="s">
        <v>3</v>
      </c>
      <c r="AC191" s="60" t="s">
        <v>60</v>
      </c>
      <c r="AD191" s="60" t="s">
        <v>44</v>
      </c>
      <c r="AE191" s="60" t="s">
        <v>60</v>
      </c>
      <c r="AF191" s="60" t="s">
        <v>138</v>
      </c>
      <c r="AG191" s="60">
        <v>4</v>
      </c>
    </row>
    <row r="192" spans="1:35" s="60" customFormat="1">
      <c r="A192" s="60" t="s">
        <v>100</v>
      </c>
      <c r="B192" s="60" t="s">
        <v>366</v>
      </c>
      <c r="C192" s="187" t="s">
        <v>1096</v>
      </c>
      <c r="D192" s="60" t="s">
        <v>367</v>
      </c>
      <c r="E192" s="60" t="s">
        <v>368</v>
      </c>
      <c r="F192" s="218" t="s">
        <v>251</v>
      </c>
      <c r="G192" s="95" t="s">
        <v>600</v>
      </c>
      <c r="H192" s="95" t="s">
        <v>1105</v>
      </c>
      <c r="I192" s="60" t="s">
        <v>369</v>
      </c>
      <c r="J192" s="60" t="s">
        <v>5</v>
      </c>
      <c r="K192" s="60" t="s">
        <v>96</v>
      </c>
      <c r="L192" s="60" t="s">
        <v>26</v>
      </c>
      <c r="M192" s="60">
        <v>-72.043809999999993</v>
      </c>
      <c r="N192" s="60">
        <v>41.320279999999997</v>
      </c>
      <c r="O192" s="60" t="s">
        <v>1604</v>
      </c>
      <c r="P192" s="60" t="s">
        <v>9</v>
      </c>
      <c r="R192" s="60">
        <v>98</v>
      </c>
      <c r="S192" s="60" t="s">
        <v>11</v>
      </c>
      <c r="T192" s="60">
        <v>8</v>
      </c>
      <c r="U192" s="60" t="s">
        <v>12</v>
      </c>
      <c r="V192" s="60" t="s">
        <v>13</v>
      </c>
      <c r="W192" s="60" t="s">
        <v>14</v>
      </c>
      <c r="X192" s="60" t="s">
        <v>15</v>
      </c>
      <c r="Y192" s="60" t="s">
        <v>16</v>
      </c>
      <c r="AA192" s="96">
        <v>6</v>
      </c>
      <c r="AB192" s="60" t="s">
        <v>3</v>
      </c>
      <c r="AC192" s="60" t="s">
        <v>600</v>
      </c>
      <c r="AD192" s="60" t="s">
        <v>44</v>
      </c>
      <c r="AE192" s="60" t="s">
        <v>60</v>
      </c>
      <c r="AF192" s="60" t="s">
        <v>1095</v>
      </c>
      <c r="AG192" s="60">
        <v>7</v>
      </c>
    </row>
    <row r="193" spans="1:33" s="60" customFormat="1">
      <c r="A193" s="60" t="s">
        <v>100</v>
      </c>
      <c r="B193" s="60" t="s">
        <v>370</v>
      </c>
      <c r="C193" s="229" t="s">
        <v>941</v>
      </c>
      <c r="D193" s="60" t="s">
        <v>371</v>
      </c>
      <c r="E193" s="60" t="s">
        <v>372</v>
      </c>
      <c r="F193" s="236" t="s">
        <v>251</v>
      </c>
      <c r="G193" s="95" t="s">
        <v>73</v>
      </c>
      <c r="H193" s="95" t="s">
        <v>996</v>
      </c>
      <c r="I193" s="60" t="s">
        <v>373</v>
      </c>
      <c r="J193" s="60" t="s">
        <v>66</v>
      </c>
      <c r="K193" s="60" t="s">
        <v>67</v>
      </c>
      <c r="L193" s="60" t="s">
        <v>7</v>
      </c>
      <c r="M193" s="60">
        <v>51.249169999999999</v>
      </c>
      <c r="N193" s="60">
        <v>4.6717000000000004</v>
      </c>
      <c r="O193" s="60" t="s">
        <v>1491</v>
      </c>
      <c r="P193" s="60" t="s">
        <v>9</v>
      </c>
      <c r="Q193" s="60" t="s">
        <v>939</v>
      </c>
      <c r="R193" s="60">
        <v>277</v>
      </c>
      <c r="S193" s="60" t="s">
        <v>11</v>
      </c>
      <c r="T193" s="60">
        <v>2</v>
      </c>
      <c r="U193" s="60" t="s">
        <v>119</v>
      </c>
      <c r="V193" s="60" t="s">
        <v>119</v>
      </c>
      <c r="W193" s="60" t="s">
        <v>14</v>
      </c>
      <c r="X193" s="60" t="s">
        <v>15</v>
      </c>
      <c r="Y193" s="60" t="s">
        <v>16</v>
      </c>
      <c r="AA193" s="241">
        <v>3</v>
      </c>
      <c r="AB193" s="60" t="s">
        <v>113</v>
      </c>
      <c r="AC193" s="60" t="s">
        <v>73</v>
      </c>
      <c r="AD193" s="60" t="s">
        <v>44</v>
      </c>
      <c r="AE193" s="60" t="s">
        <v>73</v>
      </c>
      <c r="AF193" s="60" t="s">
        <v>374</v>
      </c>
      <c r="AG193" s="60">
        <v>2</v>
      </c>
    </row>
    <row r="194" spans="1:33" s="60" customFormat="1" ht="15" customHeight="1">
      <c r="A194" s="60" t="s">
        <v>100</v>
      </c>
      <c r="B194" s="60" t="s">
        <v>370</v>
      </c>
      <c r="C194" s="229" t="s">
        <v>942</v>
      </c>
      <c r="D194" s="60" t="s">
        <v>371</v>
      </c>
      <c r="E194" s="60" t="s">
        <v>372</v>
      </c>
      <c r="F194" s="236" t="s">
        <v>251</v>
      </c>
      <c r="G194" s="95" t="s">
        <v>73</v>
      </c>
      <c r="H194" s="95" t="s">
        <v>996</v>
      </c>
      <c r="I194" s="60" t="s">
        <v>936</v>
      </c>
      <c r="J194" s="60" t="s">
        <v>66</v>
      </c>
      <c r="K194" s="60" t="s">
        <v>67</v>
      </c>
      <c r="L194" s="60" t="s">
        <v>7</v>
      </c>
      <c r="M194" s="60">
        <v>51.249169999999999</v>
      </c>
      <c r="N194" s="60">
        <v>4.6717000000000004</v>
      </c>
      <c r="O194" s="60" t="s">
        <v>1491</v>
      </c>
      <c r="P194" s="60" t="s">
        <v>9</v>
      </c>
      <c r="Q194" s="60" t="s">
        <v>939</v>
      </c>
      <c r="R194" s="60">
        <v>277</v>
      </c>
      <c r="S194" s="60" t="s">
        <v>11</v>
      </c>
      <c r="T194" s="60">
        <v>2</v>
      </c>
      <c r="U194" s="60" t="s">
        <v>119</v>
      </c>
      <c r="V194" s="60" t="s">
        <v>119</v>
      </c>
      <c r="W194" s="60" t="s">
        <v>14</v>
      </c>
      <c r="X194" s="60" t="s">
        <v>15</v>
      </c>
      <c r="Y194" s="60" t="s">
        <v>16</v>
      </c>
      <c r="AA194" s="241">
        <v>3</v>
      </c>
      <c r="AB194" s="60" t="s">
        <v>113</v>
      </c>
      <c r="AC194" s="60" t="s">
        <v>73</v>
      </c>
      <c r="AD194" s="60" t="s">
        <v>44</v>
      </c>
      <c r="AE194" s="60" t="s">
        <v>73</v>
      </c>
      <c r="AF194" s="60" t="s">
        <v>374</v>
      </c>
      <c r="AG194" s="60">
        <v>2</v>
      </c>
    </row>
    <row r="195" spans="1:33" s="158" customFormat="1" ht="15" customHeight="1">
      <c r="A195" s="158" t="s">
        <v>100</v>
      </c>
      <c r="B195" s="158" t="s">
        <v>370</v>
      </c>
      <c r="C195" s="230" t="s">
        <v>943</v>
      </c>
      <c r="D195" s="158" t="s">
        <v>371</v>
      </c>
      <c r="E195" s="158" t="s">
        <v>372</v>
      </c>
      <c r="F195" s="236" t="s">
        <v>251</v>
      </c>
      <c r="G195" s="253" t="s">
        <v>73</v>
      </c>
      <c r="H195" s="253" t="s">
        <v>996</v>
      </c>
      <c r="I195" s="158" t="s">
        <v>937</v>
      </c>
      <c r="J195" s="158" t="s">
        <v>66</v>
      </c>
      <c r="K195" s="158" t="s">
        <v>67</v>
      </c>
      <c r="L195" s="158" t="s">
        <v>7</v>
      </c>
      <c r="M195" s="158">
        <v>51.249169999999999</v>
      </c>
      <c r="N195" s="158">
        <v>4.6717000000000004</v>
      </c>
      <c r="O195" s="158" t="s">
        <v>1491</v>
      </c>
      <c r="P195" s="158" t="s">
        <v>9</v>
      </c>
      <c r="Q195" s="158" t="s">
        <v>939</v>
      </c>
      <c r="R195" s="158">
        <v>277</v>
      </c>
      <c r="S195" s="158" t="s">
        <v>11</v>
      </c>
      <c r="T195" s="158">
        <v>2</v>
      </c>
      <c r="U195" s="158" t="s">
        <v>119</v>
      </c>
      <c r="V195" s="158" t="s">
        <v>119</v>
      </c>
      <c r="W195" s="158" t="s">
        <v>14</v>
      </c>
      <c r="X195" s="158" t="s">
        <v>15</v>
      </c>
      <c r="Y195" s="158" t="s">
        <v>16</v>
      </c>
      <c r="AA195" s="241">
        <v>3</v>
      </c>
      <c r="AB195" s="158" t="s">
        <v>113</v>
      </c>
      <c r="AC195" s="158" t="s">
        <v>73</v>
      </c>
      <c r="AD195" s="158" t="s">
        <v>44</v>
      </c>
      <c r="AE195" s="158" t="s">
        <v>73</v>
      </c>
      <c r="AF195" s="158" t="s">
        <v>374</v>
      </c>
      <c r="AG195" s="158">
        <v>2</v>
      </c>
    </row>
    <row r="196" spans="1:33" s="60" customFormat="1" ht="15" customHeight="1">
      <c r="A196" s="60" t="s">
        <v>100</v>
      </c>
      <c r="B196" s="60" t="s">
        <v>370</v>
      </c>
      <c r="C196" s="229" t="s">
        <v>944</v>
      </c>
      <c r="D196" s="60" t="s">
        <v>371</v>
      </c>
      <c r="E196" s="60" t="s">
        <v>372</v>
      </c>
      <c r="F196" s="236" t="s">
        <v>251</v>
      </c>
      <c r="G196" s="95" t="s">
        <v>73</v>
      </c>
      <c r="H196" s="95" t="s">
        <v>996</v>
      </c>
      <c r="I196" s="60" t="s">
        <v>364</v>
      </c>
      <c r="J196" s="60" t="s">
        <v>66</v>
      </c>
      <c r="K196" s="60" t="s">
        <v>67</v>
      </c>
      <c r="L196" s="60" t="s">
        <v>7</v>
      </c>
      <c r="M196" s="60">
        <v>51.249169999999999</v>
      </c>
      <c r="N196" s="60">
        <v>4.6717000000000004</v>
      </c>
      <c r="O196" s="60" t="s">
        <v>1491</v>
      </c>
      <c r="P196" s="60" t="s">
        <v>9</v>
      </c>
      <c r="Q196" s="60" t="s">
        <v>939</v>
      </c>
      <c r="R196" s="60">
        <v>277</v>
      </c>
      <c r="S196" s="60" t="s">
        <v>11</v>
      </c>
      <c r="T196" s="60">
        <v>2</v>
      </c>
      <c r="U196" s="60" t="s">
        <v>119</v>
      </c>
      <c r="V196" s="60" t="s">
        <v>119</v>
      </c>
      <c r="W196" s="60" t="s">
        <v>14</v>
      </c>
      <c r="X196" s="60" t="s">
        <v>15</v>
      </c>
      <c r="Y196" s="60" t="s">
        <v>16</v>
      </c>
      <c r="AA196" s="241">
        <v>3</v>
      </c>
      <c r="AB196" s="60" t="s">
        <v>113</v>
      </c>
      <c r="AC196" s="60" t="s">
        <v>73</v>
      </c>
      <c r="AD196" s="60" t="s">
        <v>44</v>
      </c>
      <c r="AE196" s="60" t="s">
        <v>73</v>
      </c>
      <c r="AF196" s="60" t="s">
        <v>374</v>
      </c>
      <c r="AG196" s="60">
        <v>2</v>
      </c>
    </row>
    <row r="197" spans="1:33" s="60" customFormat="1">
      <c r="A197" s="60" t="s">
        <v>100</v>
      </c>
      <c r="B197" s="60" t="s">
        <v>370</v>
      </c>
      <c r="C197" s="229" t="s">
        <v>945</v>
      </c>
      <c r="D197" s="60" t="s">
        <v>371</v>
      </c>
      <c r="E197" s="60" t="s">
        <v>372</v>
      </c>
      <c r="F197" s="236" t="s">
        <v>251</v>
      </c>
      <c r="G197" s="95" t="s">
        <v>73</v>
      </c>
      <c r="H197" s="95" t="s">
        <v>996</v>
      </c>
      <c r="I197" s="60" t="s">
        <v>938</v>
      </c>
      <c r="J197" s="60" t="s">
        <v>66</v>
      </c>
      <c r="K197" s="60" t="s">
        <v>67</v>
      </c>
      <c r="L197" s="60" t="s">
        <v>7</v>
      </c>
      <c r="M197" s="60">
        <v>51.249169999999999</v>
      </c>
      <c r="N197" s="60">
        <v>4.6717000000000004</v>
      </c>
      <c r="O197" s="60" t="s">
        <v>1491</v>
      </c>
      <c r="P197" s="60" t="s">
        <v>9</v>
      </c>
      <c r="Q197" s="60" t="s">
        <v>939</v>
      </c>
      <c r="R197" s="60">
        <v>277</v>
      </c>
      <c r="S197" s="60" t="s">
        <v>11</v>
      </c>
      <c r="T197" s="60">
        <v>2</v>
      </c>
      <c r="U197" s="60" t="s">
        <v>119</v>
      </c>
      <c r="V197" s="60" t="s">
        <v>119</v>
      </c>
      <c r="W197" s="60" t="s">
        <v>14</v>
      </c>
      <c r="X197" s="60" t="s">
        <v>15</v>
      </c>
      <c r="Y197" s="60" t="s">
        <v>16</v>
      </c>
      <c r="AA197" s="241">
        <v>3</v>
      </c>
      <c r="AB197" s="60" t="s">
        <v>113</v>
      </c>
      <c r="AC197" s="60" t="s">
        <v>73</v>
      </c>
      <c r="AD197" s="60" t="s">
        <v>44</v>
      </c>
      <c r="AE197" s="60" t="s">
        <v>73</v>
      </c>
      <c r="AF197" s="60" t="s">
        <v>374</v>
      </c>
      <c r="AG197" s="60">
        <v>2</v>
      </c>
    </row>
    <row r="198" spans="1:33" s="60" customFormat="1">
      <c r="A198" s="60" t="s">
        <v>100</v>
      </c>
      <c r="B198" s="60" t="s">
        <v>370</v>
      </c>
      <c r="C198" s="229" t="s">
        <v>946</v>
      </c>
      <c r="D198" s="60" t="s">
        <v>371</v>
      </c>
      <c r="E198" s="60" t="s">
        <v>372</v>
      </c>
      <c r="F198" s="236" t="s">
        <v>251</v>
      </c>
      <c r="G198" s="95" t="s">
        <v>73</v>
      </c>
      <c r="H198" s="95" t="s">
        <v>996</v>
      </c>
      <c r="I198" s="60" t="s">
        <v>373</v>
      </c>
      <c r="J198" s="60" t="s">
        <v>66</v>
      </c>
      <c r="K198" s="60" t="s">
        <v>67</v>
      </c>
      <c r="L198" s="60" t="s">
        <v>7</v>
      </c>
      <c r="M198" s="60">
        <v>51.249169999999999</v>
      </c>
      <c r="N198" s="60">
        <v>4.6717000000000004</v>
      </c>
      <c r="O198" s="60" t="s">
        <v>1491</v>
      </c>
      <c r="P198" s="60" t="s">
        <v>9</v>
      </c>
      <c r="Q198" s="60" t="s">
        <v>940</v>
      </c>
      <c r="R198" s="60">
        <v>277</v>
      </c>
      <c r="S198" s="60" t="s">
        <v>11</v>
      </c>
      <c r="T198" s="60">
        <v>2</v>
      </c>
      <c r="U198" s="60" t="s">
        <v>119</v>
      </c>
      <c r="V198" s="60" t="s">
        <v>119</v>
      </c>
      <c r="W198" s="60" t="s">
        <v>14</v>
      </c>
      <c r="X198" s="60" t="s">
        <v>15</v>
      </c>
      <c r="Y198" s="60" t="s">
        <v>16</v>
      </c>
      <c r="AA198" s="241">
        <v>3</v>
      </c>
      <c r="AB198" s="60" t="s">
        <v>113</v>
      </c>
      <c r="AC198" s="60" t="s">
        <v>73</v>
      </c>
      <c r="AD198" s="60" t="s">
        <v>44</v>
      </c>
      <c r="AE198" s="60" t="s">
        <v>73</v>
      </c>
      <c r="AF198" s="60" t="s">
        <v>374</v>
      </c>
      <c r="AG198" s="60">
        <v>2</v>
      </c>
    </row>
    <row r="199" spans="1:33" s="158" customFormat="1">
      <c r="A199" s="158" t="s">
        <v>100</v>
      </c>
      <c r="B199" s="158" t="s">
        <v>370</v>
      </c>
      <c r="C199" s="230" t="s">
        <v>947</v>
      </c>
      <c r="D199" s="158" t="s">
        <v>371</v>
      </c>
      <c r="E199" s="158" t="s">
        <v>372</v>
      </c>
      <c r="F199" s="236" t="s">
        <v>251</v>
      </c>
      <c r="G199" s="253" t="s">
        <v>73</v>
      </c>
      <c r="H199" s="253" t="s">
        <v>996</v>
      </c>
      <c r="I199" s="158" t="s">
        <v>936</v>
      </c>
      <c r="J199" s="158" t="s">
        <v>66</v>
      </c>
      <c r="K199" s="158" t="s">
        <v>67</v>
      </c>
      <c r="L199" s="158" t="s">
        <v>7</v>
      </c>
      <c r="M199" s="158">
        <v>51.249169999999999</v>
      </c>
      <c r="N199" s="158">
        <v>4.6717000000000004</v>
      </c>
      <c r="O199" s="158" t="s">
        <v>1491</v>
      </c>
      <c r="P199" s="158" t="s">
        <v>9</v>
      </c>
      <c r="Q199" s="158" t="s">
        <v>940</v>
      </c>
      <c r="R199" s="158">
        <v>277</v>
      </c>
      <c r="S199" s="158" t="s">
        <v>11</v>
      </c>
      <c r="T199" s="158">
        <v>2</v>
      </c>
      <c r="U199" s="158" t="s">
        <v>119</v>
      </c>
      <c r="V199" s="158" t="s">
        <v>119</v>
      </c>
      <c r="W199" s="158" t="s">
        <v>14</v>
      </c>
      <c r="X199" s="158" t="s">
        <v>15</v>
      </c>
      <c r="Y199" s="158" t="s">
        <v>16</v>
      </c>
      <c r="AA199" s="234">
        <v>3</v>
      </c>
      <c r="AB199" s="158" t="s">
        <v>113</v>
      </c>
      <c r="AC199" s="158" t="s">
        <v>73</v>
      </c>
      <c r="AD199" s="158" t="s">
        <v>44</v>
      </c>
      <c r="AE199" s="158" t="s">
        <v>73</v>
      </c>
      <c r="AF199" s="158" t="s">
        <v>374</v>
      </c>
      <c r="AG199" s="158">
        <v>2</v>
      </c>
    </row>
    <row r="200" spans="1:33" s="60" customFormat="1">
      <c r="A200" s="60" t="s">
        <v>100</v>
      </c>
      <c r="B200" s="60" t="s">
        <v>370</v>
      </c>
      <c r="C200" s="229" t="s">
        <v>948</v>
      </c>
      <c r="D200" s="60" t="s">
        <v>371</v>
      </c>
      <c r="E200" s="60" t="s">
        <v>372</v>
      </c>
      <c r="F200" s="236" t="s">
        <v>251</v>
      </c>
      <c r="G200" s="95" t="s">
        <v>73</v>
      </c>
      <c r="H200" s="95" t="s">
        <v>996</v>
      </c>
      <c r="I200" s="60" t="s">
        <v>937</v>
      </c>
      <c r="J200" s="60" t="s">
        <v>66</v>
      </c>
      <c r="K200" s="60" t="s">
        <v>67</v>
      </c>
      <c r="L200" s="60" t="s">
        <v>7</v>
      </c>
      <c r="M200" s="60">
        <v>51.249169999999999</v>
      </c>
      <c r="N200" s="60">
        <v>4.6717000000000004</v>
      </c>
      <c r="O200" s="60" t="s">
        <v>1491</v>
      </c>
      <c r="P200" s="60" t="s">
        <v>9</v>
      </c>
      <c r="Q200" s="60" t="s">
        <v>940</v>
      </c>
      <c r="R200" s="60">
        <v>277</v>
      </c>
      <c r="S200" s="60" t="s">
        <v>11</v>
      </c>
      <c r="T200" s="60">
        <v>2</v>
      </c>
      <c r="U200" s="60" t="s">
        <v>119</v>
      </c>
      <c r="V200" s="60" t="s">
        <v>119</v>
      </c>
      <c r="W200" s="60" t="s">
        <v>14</v>
      </c>
      <c r="X200" s="60" t="s">
        <v>15</v>
      </c>
      <c r="Y200" s="60" t="s">
        <v>16</v>
      </c>
      <c r="AA200" s="241">
        <v>3</v>
      </c>
      <c r="AB200" s="60" t="s">
        <v>113</v>
      </c>
      <c r="AC200" s="60" t="s">
        <v>73</v>
      </c>
      <c r="AD200" s="60" t="s">
        <v>44</v>
      </c>
      <c r="AE200" s="60" t="s">
        <v>73</v>
      </c>
      <c r="AF200" s="60" t="s">
        <v>374</v>
      </c>
      <c r="AG200" s="60">
        <v>2</v>
      </c>
    </row>
    <row r="201" spans="1:33" s="158" customFormat="1">
      <c r="A201" s="158" t="s">
        <v>100</v>
      </c>
      <c r="B201" s="158" t="s">
        <v>370</v>
      </c>
      <c r="C201" s="230" t="s">
        <v>949</v>
      </c>
      <c r="D201" s="158" t="s">
        <v>371</v>
      </c>
      <c r="E201" s="158" t="s">
        <v>372</v>
      </c>
      <c r="F201" s="236" t="s">
        <v>251</v>
      </c>
      <c r="G201" s="253" t="s">
        <v>73</v>
      </c>
      <c r="H201" s="253" t="s">
        <v>996</v>
      </c>
      <c r="I201" s="158" t="s">
        <v>364</v>
      </c>
      <c r="J201" s="158" t="s">
        <v>66</v>
      </c>
      <c r="K201" s="158" t="s">
        <v>67</v>
      </c>
      <c r="L201" s="158" t="s">
        <v>7</v>
      </c>
      <c r="M201" s="158">
        <v>51.249169999999999</v>
      </c>
      <c r="N201" s="158">
        <v>4.6717000000000004</v>
      </c>
      <c r="O201" s="158" t="s">
        <v>1491</v>
      </c>
      <c r="P201" s="158" t="s">
        <v>9</v>
      </c>
      <c r="Q201" s="158" t="s">
        <v>940</v>
      </c>
      <c r="R201" s="158">
        <v>277</v>
      </c>
      <c r="S201" s="158" t="s">
        <v>11</v>
      </c>
      <c r="T201" s="158">
        <v>2</v>
      </c>
      <c r="U201" s="158" t="s">
        <v>119</v>
      </c>
      <c r="V201" s="158" t="s">
        <v>119</v>
      </c>
      <c r="W201" s="158" t="s">
        <v>14</v>
      </c>
      <c r="X201" s="158" t="s">
        <v>15</v>
      </c>
      <c r="Y201" s="158" t="s">
        <v>16</v>
      </c>
      <c r="AA201" s="234">
        <v>3</v>
      </c>
      <c r="AB201" s="158" t="s">
        <v>113</v>
      </c>
      <c r="AC201" s="158" t="s">
        <v>73</v>
      </c>
      <c r="AD201" s="158" t="s">
        <v>44</v>
      </c>
      <c r="AE201" s="158" t="s">
        <v>73</v>
      </c>
      <c r="AF201" s="158" t="s">
        <v>374</v>
      </c>
      <c r="AG201" s="158">
        <v>2</v>
      </c>
    </row>
    <row r="202" spans="1:33" s="186" customFormat="1">
      <c r="A202" s="186" t="s">
        <v>100</v>
      </c>
      <c r="B202" s="186" t="s">
        <v>370</v>
      </c>
      <c r="C202" s="258" t="s">
        <v>950</v>
      </c>
      <c r="D202" s="186" t="s">
        <v>371</v>
      </c>
      <c r="E202" s="186" t="s">
        <v>372</v>
      </c>
      <c r="F202" s="236" t="s">
        <v>251</v>
      </c>
      <c r="G202" s="217" t="s">
        <v>73</v>
      </c>
      <c r="H202" s="217" t="s">
        <v>996</v>
      </c>
      <c r="I202" s="186" t="s">
        <v>938</v>
      </c>
      <c r="J202" s="186" t="s">
        <v>66</v>
      </c>
      <c r="K202" s="186" t="s">
        <v>67</v>
      </c>
      <c r="L202" s="186" t="s">
        <v>7</v>
      </c>
      <c r="M202" s="186">
        <v>51.249169999999999</v>
      </c>
      <c r="N202" s="186">
        <v>4.6717000000000004</v>
      </c>
      <c r="O202" s="186" t="s">
        <v>1491</v>
      </c>
      <c r="P202" s="186" t="s">
        <v>9</v>
      </c>
      <c r="Q202" s="186" t="s">
        <v>940</v>
      </c>
      <c r="R202" s="186">
        <v>277</v>
      </c>
      <c r="S202" s="186" t="s">
        <v>11</v>
      </c>
      <c r="T202" s="186">
        <v>2</v>
      </c>
      <c r="U202" s="186" t="s">
        <v>119</v>
      </c>
      <c r="V202" s="186" t="s">
        <v>119</v>
      </c>
      <c r="W202" s="186" t="s">
        <v>14</v>
      </c>
      <c r="X202" s="186" t="s">
        <v>15</v>
      </c>
      <c r="Y202" s="186" t="s">
        <v>16</v>
      </c>
      <c r="AA202" s="271">
        <v>3</v>
      </c>
      <c r="AB202" s="186" t="s">
        <v>113</v>
      </c>
      <c r="AC202" s="186" t="s">
        <v>73</v>
      </c>
      <c r="AD202" s="186" t="s">
        <v>44</v>
      </c>
      <c r="AE202" s="186" t="s">
        <v>73</v>
      </c>
      <c r="AF202" s="186" t="s">
        <v>374</v>
      </c>
      <c r="AG202" s="186">
        <v>2</v>
      </c>
    </row>
    <row r="203" spans="1:33" s="186" customFormat="1">
      <c r="A203" s="157" t="s">
        <v>100</v>
      </c>
      <c r="B203" s="271" t="s">
        <v>422</v>
      </c>
      <c r="C203" s="271"/>
      <c r="D203" s="271" t="s">
        <v>423</v>
      </c>
      <c r="E203" s="271" t="s">
        <v>424</v>
      </c>
      <c r="F203" s="218" t="s">
        <v>632</v>
      </c>
      <c r="G203" s="378"/>
      <c r="H203" s="378" t="s">
        <v>1583</v>
      </c>
      <c r="I203" s="271" t="s">
        <v>425</v>
      </c>
      <c r="J203" s="271" t="s">
        <v>53</v>
      </c>
      <c r="K203" s="271" t="s">
        <v>54</v>
      </c>
      <c r="L203" s="271" t="s">
        <v>26</v>
      </c>
      <c r="M203" s="271">
        <v>28.15</v>
      </c>
      <c r="N203" s="271">
        <v>-13.4272333333333</v>
      </c>
      <c r="O203" s="271" t="s">
        <v>105</v>
      </c>
      <c r="P203" s="271" t="s">
        <v>9</v>
      </c>
      <c r="Q203" s="271" t="s">
        <v>426</v>
      </c>
      <c r="R203" s="271">
        <v>365</v>
      </c>
      <c r="S203" s="271" t="s">
        <v>11</v>
      </c>
      <c r="T203" s="271">
        <v>2</v>
      </c>
      <c r="U203" s="271" t="s">
        <v>98</v>
      </c>
      <c r="V203" s="271" t="s">
        <v>99</v>
      </c>
      <c r="W203" s="271" t="s">
        <v>14</v>
      </c>
      <c r="X203" s="271" t="s">
        <v>15</v>
      </c>
      <c r="Y203" s="271" t="s">
        <v>16</v>
      </c>
      <c r="Z203" s="271"/>
      <c r="AA203" s="262"/>
      <c r="AB203" s="271" t="s">
        <v>3</v>
      </c>
      <c r="AC203" s="271" t="s">
        <v>72</v>
      </c>
      <c r="AD203" s="271" t="s">
        <v>44</v>
      </c>
      <c r="AE203" s="271" t="s">
        <v>73</v>
      </c>
      <c r="AF203" s="271" t="s">
        <v>427</v>
      </c>
      <c r="AG203" s="271">
        <v>2</v>
      </c>
    </row>
    <row r="204" spans="1:33" s="60" customFormat="1">
      <c r="A204" s="159" t="s">
        <v>100</v>
      </c>
      <c r="B204" s="241" t="s">
        <v>429</v>
      </c>
      <c r="C204" s="272" t="s">
        <v>1086</v>
      </c>
      <c r="D204" s="241" t="s">
        <v>430</v>
      </c>
      <c r="E204" s="241" t="s">
        <v>431</v>
      </c>
      <c r="F204" s="77" t="s">
        <v>251</v>
      </c>
      <c r="G204" s="241" t="s">
        <v>73</v>
      </c>
      <c r="H204" s="241" t="s">
        <v>1094</v>
      </c>
      <c r="I204" s="241" t="s">
        <v>432</v>
      </c>
      <c r="J204" s="241" t="s">
        <v>53</v>
      </c>
      <c r="K204" s="241" t="s">
        <v>54</v>
      </c>
      <c r="L204" s="241" t="s">
        <v>26</v>
      </c>
      <c r="M204" s="241">
        <v>16.8959472053272</v>
      </c>
      <c r="N204" s="241">
        <v>-88.085454023437407</v>
      </c>
      <c r="O204" s="241" t="s">
        <v>105</v>
      </c>
      <c r="P204" s="241" t="s">
        <v>9</v>
      </c>
      <c r="Q204" s="241" t="s">
        <v>433</v>
      </c>
      <c r="R204" s="241">
        <v>365</v>
      </c>
      <c r="S204" s="241" t="s">
        <v>11</v>
      </c>
      <c r="T204" s="241">
        <v>4</v>
      </c>
      <c r="U204" s="241" t="s">
        <v>98</v>
      </c>
      <c r="V204" s="241" t="s">
        <v>99</v>
      </c>
      <c r="W204" s="241" t="s">
        <v>14</v>
      </c>
      <c r="X204" s="241" t="s">
        <v>15</v>
      </c>
      <c r="Y204" s="241" t="s">
        <v>16</v>
      </c>
      <c r="Z204" s="241"/>
      <c r="AA204" s="240">
        <v>4</v>
      </c>
      <c r="AB204" s="241" t="s">
        <v>3</v>
      </c>
      <c r="AC204" s="241" t="s">
        <v>72</v>
      </c>
      <c r="AD204" s="241" t="s">
        <v>44</v>
      </c>
      <c r="AE204" s="241" t="s">
        <v>73</v>
      </c>
      <c r="AF204" s="241" t="s">
        <v>91</v>
      </c>
      <c r="AG204" s="241">
        <v>4</v>
      </c>
    </row>
    <row r="205" spans="1:33" s="60" customFormat="1">
      <c r="A205" s="77" t="s">
        <v>100</v>
      </c>
      <c r="B205" s="241" t="s">
        <v>429</v>
      </c>
      <c r="C205" s="272" t="s">
        <v>1087</v>
      </c>
      <c r="D205" s="241" t="s">
        <v>430</v>
      </c>
      <c r="E205" s="241" t="s">
        <v>431</v>
      </c>
      <c r="F205" s="77" t="s">
        <v>251</v>
      </c>
      <c r="G205" s="241" t="s">
        <v>73</v>
      </c>
      <c r="H205" s="241" t="s">
        <v>1094</v>
      </c>
      <c r="I205" s="241" t="s">
        <v>432</v>
      </c>
      <c r="J205" s="241" t="s">
        <v>53</v>
      </c>
      <c r="K205" s="241" t="s">
        <v>54</v>
      </c>
      <c r="L205" s="241" t="s">
        <v>26</v>
      </c>
      <c r="M205" s="241">
        <v>16.8959472053272</v>
      </c>
      <c r="N205" s="241">
        <v>-88.085454023437407</v>
      </c>
      <c r="O205" s="241" t="s">
        <v>105</v>
      </c>
      <c r="P205" s="241" t="s">
        <v>9</v>
      </c>
      <c r="Q205" s="240" t="s">
        <v>1088</v>
      </c>
      <c r="R205" s="241">
        <v>365</v>
      </c>
      <c r="S205" s="241" t="s">
        <v>11</v>
      </c>
      <c r="T205" s="241">
        <v>4</v>
      </c>
      <c r="U205" s="241" t="s">
        <v>98</v>
      </c>
      <c r="V205" s="241" t="s">
        <v>99</v>
      </c>
      <c r="W205" s="241" t="s">
        <v>14</v>
      </c>
      <c r="X205" s="241" t="s">
        <v>15</v>
      </c>
      <c r="Y205" s="241" t="s">
        <v>16</v>
      </c>
      <c r="Z205" s="241"/>
      <c r="AA205" s="240">
        <v>4</v>
      </c>
      <c r="AB205" s="241" t="s">
        <v>3</v>
      </c>
      <c r="AC205" s="241" t="s">
        <v>72</v>
      </c>
      <c r="AD205" s="241" t="s">
        <v>44</v>
      </c>
      <c r="AE205" s="241" t="s">
        <v>73</v>
      </c>
      <c r="AF205" s="241" t="s">
        <v>91</v>
      </c>
      <c r="AG205" s="241">
        <v>4</v>
      </c>
    </row>
    <row r="206" spans="1:33" s="60" customFormat="1">
      <c r="A206" s="77" t="s">
        <v>100</v>
      </c>
      <c r="B206" s="241" t="s">
        <v>429</v>
      </c>
      <c r="C206" s="272" t="s">
        <v>1086</v>
      </c>
      <c r="D206" s="241" t="s">
        <v>430</v>
      </c>
      <c r="E206" s="241" t="s">
        <v>431</v>
      </c>
      <c r="F206" s="77" t="s">
        <v>1386</v>
      </c>
      <c r="G206" s="241" t="s">
        <v>73</v>
      </c>
      <c r="H206" s="241" t="s">
        <v>1094</v>
      </c>
      <c r="I206" s="241" t="s">
        <v>432</v>
      </c>
      <c r="J206" s="241" t="s">
        <v>53</v>
      </c>
      <c r="K206" s="241" t="s">
        <v>54</v>
      </c>
      <c r="L206" s="241" t="s">
        <v>26</v>
      </c>
      <c r="M206" s="241">
        <v>16.8959472053272</v>
      </c>
      <c r="N206" s="241">
        <v>-88.085454023437407</v>
      </c>
      <c r="O206" s="241" t="s">
        <v>105</v>
      </c>
      <c r="P206" s="241" t="s">
        <v>9</v>
      </c>
      <c r="Q206" s="241" t="s">
        <v>433</v>
      </c>
      <c r="R206" s="241">
        <v>365</v>
      </c>
      <c r="S206" s="241" t="s">
        <v>11</v>
      </c>
      <c r="T206" s="241">
        <v>4</v>
      </c>
      <c r="U206" s="241" t="s">
        <v>98</v>
      </c>
      <c r="V206" s="241" t="s">
        <v>99</v>
      </c>
      <c r="W206" s="241" t="s">
        <v>14</v>
      </c>
      <c r="X206" s="241" t="s">
        <v>15</v>
      </c>
      <c r="Y206" s="241" t="s">
        <v>16</v>
      </c>
      <c r="Z206" s="241"/>
      <c r="AA206" s="240">
        <v>4</v>
      </c>
      <c r="AB206" s="241" t="s">
        <v>3</v>
      </c>
      <c r="AC206" s="241" t="s">
        <v>73</v>
      </c>
      <c r="AD206" s="241" t="s">
        <v>44</v>
      </c>
      <c r="AE206" s="241" t="s">
        <v>73</v>
      </c>
      <c r="AF206" s="241" t="s">
        <v>434</v>
      </c>
      <c r="AG206" s="241">
        <v>4</v>
      </c>
    </row>
    <row r="207" spans="1:33" s="60" customFormat="1">
      <c r="A207" s="77" t="s">
        <v>100</v>
      </c>
      <c r="B207" s="241" t="s">
        <v>429</v>
      </c>
      <c r="C207" s="272" t="s">
        <v>1087</v>
      </c>
      <c r="D207" s="241" t="s">
        <v>430</v>
      </c>
      <c r="E207" s="241" t="s">
        <v>431</v>
      </c>
      <c r="F207" s="77" t="s">
        <v>1386</v>
      </c>
      <c r="G207" s="241" t="s">
        <v>73</v>
      </c>
      <c r="H207" s="241" t="s">
        <v>1094</v>
      </c>
      <c r="I207" s="241" t="s">
        <v>432</v>
      </c>
      <c r="J207" s="241" t="s">
        <v>53</v>
      </c>
      <c r="K207" s="241" t="s">
        <v>54</v>
      </c>
      <c r="L207" s="241" t="s">
        <v>26</v>
      </c>
      <c r="M207" s="241">
        <v>16.8959472053272</v>
      </c>
      <c r="N207" s="241">
        <v>-88.085454023437407</v>
      </c>
      <c r="O207" s="241" t="s">
        <v>105</v>
      </c>
      <c r="P207" s="241" t="s">
        <v>9</v>
      </c>
      <c r="Q207" s="240" t="s">
        <v>1088</v>
      </c>
      <c r="R207" s="241">
        <v>365</v>
      </c>
      <c r="S207" s="241" t="s">
        <v>11</v>
      </c>
      <c r="T207" s="241">
        <v>4</v>
      </c>
      <c r="U207" s="241" t="s">
        <v>98</v>
      </c>
      <c r="V207" s="241" t="s">
        <v>99</v>
      </c>
      <c r="W207" s="241" t="s">
        <v>14</v>
      </c>
      <c r="X207" s="241" t="s">
        <v>15</v>
      </c>
      <c r="Y207" s="241" t="s">
        <v>16</v>
      </c>
      <c r="Z207" s="241"/>
      <c r="AA207" s="240">
        <v>4</v>
      </c>
      <c r="AB207" s="241" t="s">
        <v>3</v>
      </c>
      <c r="AC207" s="241" t="s">
        <v>73</v>
      </c>
      <c r="AD207" s="241" t="s">
        <v>44</v>
      </c>
      <c r="AE207" s="241" t="s">
        <v>73</v>
      </c>
      <c r="AF207" s="241" t="s">
        <v>434</v>
      </c>
      <c r="AG207" s="241">
        <v>4</v>
      </c>
    </row>
    <row r="208" spans="1:33" s="60" customFormat="1">
      <c r="A208" s="77" t="s">
        <v>100</v>
      </c>
      <c r="B208" s="241" t="s">
        <v>436</v>
      </c>
      <c r="C208" s="187" t="s">
        <v>1006</v>
      </c>
      <c r="D208" s="241" t="s">
        <v>437</v>
      </c>
      <c r="E208" s="241" t="s">
        <v>438</v>
      </c>
      <c r="F208" s="274" t="s">
        <v>251</v>
      </c>
      <c r="G208" s="241" t="s">
        <v>60</v>
      </c>
      <c r="H208" s="259"/>
      <c r="I208" s="241" t="s">
        <v>439</v>
      </c>
      <c r="J208" s="241" t="s">
        <v>53</v>
      </c>
      <c r="K208" s="241" t="s">
        <v>54</v>
      </c>
      <c r="L208" s="241" t="s">
        <v>26</v>
      </c>
      <c r="M208" s="241">
        <v>-14.6666667</v>
      </c>
      <c r="N208" s="241">
        <v>145.46666666666599</v>
      </c>
      <c r="O208" s="241" t="s">
        <v>440</v>
      </c>
      <c r="P208" s="241" t="s">
        <v>9</v>
      </c>
      <c r="Q208" s="241" t="s">
        <v>1013</v>
      </c>
      <c r="R208" s="241">
        <v>365</v>
      </c>
      <c r="S208" s="241" t="s">
        <v>11</v>
      </c>
      <c r="T208" s="241">
        <v>3</v>
      </c>
      <c r="U208" s="241" t="s">
        <v>57</v>
      </c>
      <c r="V208" s="241" t="s">
        <v>1017</v>
      </c>
      <c r="W208" s="241" t="s">
        <v>14</v>
      </c>
      <c r="X208" s="241" t="s">
        <v>15</v>
      </c>
      <c r="Y208" s="241" t="s">
        <v>59</v>
      </c>
      <c r="Z208" s="241"/>
      <c r="AA208" s="240"/>
      <c r="AB208" s="241" t="s">
        <v>3</v>
      </c>
      <c r="AC208" s="241" t="s">
        <v>60</v>
      </c>
      <c r="AD208" s="60" t="s">
        <v>44</v>
      </c>
      <c r="AE208" s="241" t="s">
        <v>60</v>
      </c>
      <c r="AF208" s="241" t="s">
        <v>1015</v>
      </c>
      <c r="AG208" s="241">
        <v>8</v>
      </c>
    </row>
    <row r="209" spans="1:35" s="60" customFormat="1">
      <c r="A209" s="77" t="s">
        <v>100</v>
      </c>
      <c r="B209" s="241" t="s">
        <v>436</v>
      </c>
      <c r="C209" s="273" t="s">
        <v>1007</v>
      </c>
      <c r="D209" s="241" t="s">
        <v>437</v>
      </c>
      <c r="E209" s="241" t="s">
        <v>438</v>
      </c>
      <c r="F209" s="274" t="s">
        <v>251</v>
      </c>
      <c r="G209" s="241" t="s">
        <v>60</v>
      </c>
      <c r="H209" s="259"/>
      <c r="I209" s="241" t="s">
        <v>439</v>
      </c>
      <c r="J209" s="241" t="s">
        <v>53</v>
      </c>
      <c r="K209" s="241" t="s">
        <v>54</v>
      </c>
      <c r="L209" s="241" t="s">
        <v>26</v>
      </c>
      <c r="M209" s="241">
        <v>-14.6666667</v>
      </c>
      <c r="N209" s="241">
        <v>145.46666666666599</v>
      </c>
      <c r="O209" s="241" t="s">
        <v>440</v>
      </c>
      <c r="P209" s="241" t="s">
        <v>9</v>
      </c>
      <c r="Q209" s="241" t="s">
        <v>1014</v>
      </c>
      <c r="R209" s="241">
        <v>365</v>
      </c>
      <c r="S209" s="241" t="s">
        <v>11</v>
      </c>
      <c r="T209" s="241">
        <v>3</v>
      </c>
      <c r="U209" s="241" t="s">
        <v>57</v>
      </c>
      <c r="V209" s="241" t="s">
        <v>1017</v>
      </c>
      <c r="W209" s="241" t="s">
        <v>14</v>
      </c>
      <c r="X209" s="241" t="s">
        <v>15</v>
      </c>
      <c r="Y209" s="241" t="s">
        <v>59</v>
      </c>
      <c r="Z209" s="241"/>
      <c r="AA209" s="240"/>
      <c r="AB209" s="241" t="s">
        <v>3</v>
      </c>
      <c r="AC209" s="241" t="s">
        <v>60</v>
      </c>
      <c r="AD209" s="60" t="s">
        <v>44</v>
      </c>
      <c r="AE209" s="241" t="s">
        <v>60</v>
      </c>
      <c r="AF209" s="241" t="s">
        <v>1015</v>
      </c>
      <c r="AG209" s="241">
        <v>8</v>
      </c>
    </row>
    <row r="210" spans="1:35" s="60" customFormat="1">
      <c r="A210" s="77" t="s">
        <v>100</v>
      </c>
      <c r="B210" s="241" t="s">
        <v>436</v>
      </c>
      <c r="C210" s="273" t="s">
        <v>1008</v>
      </c>
      <c r="D210" s="241" t="s">
        <v>437</v>
      </c>
      <c r="E210" s="241" t="s">
        <v>438</v>
      </c>
      <c r="F210" s="274" t="s">
        <v>251</v>
      </c>
      <c r="G210" s="241" t="s">
        <v>60</v>
      </c>
      <c r="H210" s="259"/>
      <c r="I210" s="241" t="s">
        <v>439</v>
      </c>
      <c r="J210" s="241" t="s">
        <v>53</v>
      </c>
      <c r="K210" s="241" t="s">
        <v>54</v>
      </c>
      <c r="L210" s="241" t="s">
        <v>26</v>
      </c>
      <c r="M210" s="241">
        <v>-14.6666667</v>
      </c>
      <c r="N210" s="241">
        <v>145.46666666666599</v>
      </c>
      <c r="O210" s="241" t="s">
        <v>440</v>
      </c>
      <c r="P210" s="241" t="s">
        <v>9</v>
      </c>
      <c r="Q210" s="9" t="s">
        <v>1011</v>
      </c>
      <c r="R210" s="241">
        <v>365</v>
      </c>
      <c r="S210" s="241" t="s">
        <v>11</v>
      </c>
      <c r="T210" s="241">
        <v>3</v>
      </c>
      <c r="U210" s="241" t="s">
        <v>57</v>
      </c>
      <c r="V210" s="241" t="s">
        <v>1017</v>
      </c>
      <c r="W210" s="241" t="s">
        <v>14</v>
      </c>
      <c r="X210" s="241" t="s">
        <v>15</v>
      </c>
      <c r="Y210" s="241" t="s">
        <v>126</v>
      </c>
      <c r="Z210" s="241"/>
      <c r="AA210" s="240"/>
      <c r="AB210" s="241" t="s">
        <v>3</v>
      </c>
      <c r="AC210" s="241" t="s">
        <v>60</v>
      </c>
      <c r="AD210" s="60" t="s">
        <v>44</v>
      </c>
      <c r="AE210" s="241" t="s">
        <v>60</v>
      </c>
      <c r="AF210" s="241" t="s">
        <v>1015</v>
      </c>
      <c r="AG210" s="241">
        <v>8</v>
      </c>
      <c r="AH210" s="40"/>
      <c r="AI210" s="40"/>
    </row>
    <row r="211" spans="1:35" s="60" customFormat="1">
      <c r="A211" s="77" t="s">
        <v>100</v>
      </c>
      <c r="B211" s="241" t="s">
        <v>436</v>
      </c>
      <c r="C211" s="273" t="s">
        <v>1009</v>
      </c>
      <c r="D211" s="241" t="s">
        <v>437</v>
      </c>
      <c r="E211" s="241" t="s">
        <v>438</v>
      </c>
      <c r="F211" s="274" t="s">
        <v>251</v>
      </c>
      <c r="G211" s="241" t="s">
        <v>60</v>
      </c>
      <c r="H211" s="259"/>
      <c r="I211" s="241" t="s">
        <v>439</v>
      </c>
      <c r="J211" s="241" t="s">
        <v>53</v>
      </c>
      <c r="K211" s="241" t="s">
        <v>54</v>
      </c>
      <c r="L211" s="241" t="s">
        <v>26</v>
      </c>
      <c r="M211" s="241">
        <v>-14.6666667</v>
      </c>
      <c r="N211" s="241">
        <v>145.46666666666599</v>
      </c>
      <c r="O211" s="241" t="s">
        <v>440</v>
      </c>
      <c r="P211" s="241" t="s">
        <v>9</v>
      </c>
      <c r="Q211" s="9" t="s">
        <v>1012</v>
      </c>
      <c r="R211" s="241">
        <v>365</v>
      </c>
      <c r="S211" s="241" t="s">
        <v>11</v>
      </c>
      <c r="T211" s="241">
        <v>3</v>
      </c>
      <c r="U211" s="241" t="s">
        <v>57</v>
      </c>
      <c r="V211" s="241" t="s">
        <v>1017</v>
      </c>
      <c r="W211" s="241" t="s">
        <v>14</v>
      </c>
      <c r="X211" s="241" t="s">
        <v>15</v>
      </c>
      <c r="Y211" s="241" t="s">
        <v>126</v>
      </c>
      <c r="Z211" s="241"/>
      <c r="AA211" s="240"/>
      <c r="AB211" s="241" t="s">
        <v>3</v>
      </c>
      <c r="AC211" s="241" t="s">
        <v>60</v>
      </c>
      <c r="AD211" s="60" t="s">
        <v>44</v>
      </c>
      <c r="AE211" s="241" t="s">
        <v>60</v>
      </c>
      <c r="AF211" s="241" t="s">
        <v>1015</v>
      </c>
      <c r="AG211" s="241">
        <v>8</v>
      </c>
      <c r="AH211" s="40"/>
      <c r="AI211" s="40"/>
    </row>
    <row r="212" spans="1:35" s="60" customFormat="1">
      <c r="A212" s="77" t="s">
        <v>100</v>
      </c>
      <c r="B212" s="241" t="s">
        <v>436</v>
      </c>
      <c r="C212" s="273" t="s">
        <v>1010</v>
      </c>
      <c r="D212" s="241" t="s">
        <v>437</v>
      </c>
      <c r="E212" s="241" t="s">
        <v>438</v>
      </c>
      <c r="F212" s="274" t="s">
        <v>251</v>
      </c>
      <c r="G212" s="241" t="s">
        <v>60</v>
      </c>
      <c r="H212" s="259" t="s">
        <v>1593</v>
      </c>
      <c r="I212" s="241" t="s">
        <v>439</v>
      </c>
      <c r="J212" s="241" t="s">
        <v>53</v>
      </c>
      <c r="K212" s="241" t="s">
        <v>54</v>
      </c>
      <c r="L212" s="241" t="s">
        <v>26</v>
      </c>
      <c r="M212" s="241">
        <v>-14.6666667</v>
      </c>
      <c r="N212" s="241">
        <v>145.46666666666599</v>
      </c>
      <c r="O212" s="241" t="s">
        <v>440</v>
      </c>
      <c r="P212" s="241" t="s">
        <v>9</v>
      </c>
      <c r="Q212" s="241" t="s">
        <v>1018</v>
      </c>
      <c r="R212" s="241">
        <v>365</v>
      </c>
      <c r="S212" s="241" t="s">
        <v>11</v>
      </c>
      <c r="T212" s="241">
        <v>3</v>
      </c>
      <c r="U212" s="241" t="s">
        <v>98</v>
      </c>
      <c r="V212" s="241" t="s">
        <v>99</v>
      </c>
      <c r="W212" s="241" t="s">
        <v>14</v>
      </c>
      <c r="X212" s="241" t="s">
        <v>15</v>
      </c>
      <c r="Y212" s="241" t="s">
        <v>1016</v>
      </c>
      <c r="Z212" s="241"/>
      <c r="AA212" s="240"/>
      <c r="AB212" s="241" t="s">
        <v>3</v>
      </c>
      <c r="AC212" s="241" t="s">
        <v>60</v>
      </c>
      <c r="AD212" s="60" t="s">
        <v>44</v>
      </c>
      <c r="AE212" s="241" t="s">
        <v>60</v>
      </c>
      <c r="AF212" s="241" t="s">
        <v>1015</v>
      </c>
      <c r="AG212" s="241">
        <v>8</v>
      </c>
    </row>
    <row r="213" spans="1:35" s="158" customFormat="1">
      <c r="A213" s="25"/>
      <c r="B213" s="11" t="s">
        <v>0</v>
      </c>
      <c r="C213" s="11" t="s">
        <v>1636</v>
      </c>
      <c r="D213" s="11" t="s">
        <v>1</v>
      </c>
      <c r="E213" s="11" t="s">
        <v>2</v>
      </c>
      <c r="F213" s="278" t="s">
        <v>251</v>
      </c>
      <c r="G213" s="234" t="s">
        <v>73</v>
      </c>
      <c r="H213" s="234" t="s">
        <v>1734</v>
      </c>
      <c r="I213" s="11" t="s">
        <v>4</v>
      </c>
      <c r="J213" s="11" t="s">
        <v>5</v>
      </c>
      <c r="K213" s="11" t="s">
        <v>6</v>
      </c>
      <c r="L213" s="11" t="s">
        <v>7</v>
      </c>
      <c r="M213" s="11">
        <v>47.85</v>
      </c>
      <c r="N213" s="11">
        <v>15.04</v>
      </c>
      <c r="O213" s="11" t="s">
        <v>123</v>
      </c>
      <c r="P213" s="11" t="s">
        <v>9</v>
      </c>
      <c r="Q213" s="11" t="s">
        <v>1637</v>
      </c>
      <c r="R213" s="11">
        <v>18</v>
      </c>
      <c r="S213" s="11" t="s">
        <v>11</v>
      </c>
      <c r="T213" s="11">
        <v>3</v>
      </c>
      <c r="U213" s="11" t="s">
        <v>12</v>
      </c>
      <c r="V213" s="11" t="s">
        <v>13</v>
      </c>
      <c r="W213" s="11" t="s">
        <v>14</v>
      </c>
      <c r="X213" s="11" t="s">
        <v>15</v>
      </c>
      <c r="Y213" s="11" t="s">
        <v>16</v>
      </c>
      <c r="Z213" s="11"/>
      <c r="AA213" s="11">
        <v>3</v>
      </c>
      <c r="AB213" s="11" t="s">
        <v>3</v>
      </c>
      <c r="AC213" s="11" t="s">
        <v>73</v>
      </c>
      <c r="AD213" s="11" t="s">
        <v>44</v>
      </c>
      <c r="AE213" s="11" t="s">
        <v>73</v>
      </c>
      <c r="AF213" s="11" t="s">
        <v>18</v>
      </c>
      <c r="AG213" s="11">
        <v>3</v>
      </c>
      <c r="AH213" s="11"/>
      <c r="AI213" s="11"/>
    </row>
    <row r="214" spans="1:35" s="186" customFormat="1">
      <c r="A214" s="11"/>
      <c r="B214" s="58" t="s">
        <v>0</v>
      </c>
      <c r="C214" s="58" t="s">
        <v>1638</v>
      </c>
      <c r="D214" s="58" t="s">
        <v>1</v>
      </c>
      <c r="E214" s="58" t="s">
        <v>2</v>
      </c>
      <c r="F214" s="367" t="s">
        <v>251</v>
      </c>
      <c r="G214" s="271" t="s">
        <v>73</v>
      </c>
      <c r="H214" s="271" t="s">
        <v>1734</v>
      </c>
      <c r="I214" s="58" t="s">
        <v>4</v>
      </c>
      <c r="J214" s="58" t="s">
        <v>5</v>
      </c>
      <c r="K214" s="58" t="s">
        <v>6</v>
      </c>
      <c r="L214" s="58" t="s">
        <v>7</v>
      </c>
      <c r="M214" s="58">
        <v>47.85</v>
      </c>
      <c r="N214" s="58">
        <v>15.04</v>
      </c>
      <c r="O214" s="58" t="s">
        <v>123</v>
      </c>
      <c r="P214" s="58" t="s">
        <v>9</v>
      </c>
      <c r="Q214" s="58" t="s">
        <v>1639</v>
      </c>
      <c r="R214" s="58">
        <v>18</v>
      </c>
      <c r="S214" s="58" t="s">
        <v>11</v>
      </c>
      <c r="T214" s="58">
        <v>3</v>
      </c>
      <c r="U214" s="58" t="s">
        <v>12</v>
      </c>
      <c r="V214" s="58" t="s">
        <v>13</v>
      </c>
      <c r="W214" s="58" t="s">
        <v>14</v>
      </c>
      <c r="X214" s="58" t="s">
        <v>15</v>
      </c>
      <c r="Y214" s="58" t="s">
        <v>16</v>
      </c>
      <c r="Z214" s="58"/>
      <c r="AA214" s="58">
        <v>3</v>
      </c>
      <c r="AB214" s="58" t="s">
        <v>3</v>
      </c>
      <c r="AC214" s="58" t="s">
        <v>73</v>
      </c>
      <c r="AD214" s="58" t="s">
        <v>44</v>
      </c>
      <c r="AE214" s="58" t="s">
        <v>73</v>
      </c>
      <c r="AF214" s="58" t="s">
        <v>18</v>
      </c>
      <c r="AG214" s="58">
        <v>3</v>
      </c>
      <c r="AH214" s="58"/>
      <c r="AI214" s="58"/>
    </row>
    <row r="215" spans="1:35" s="60" customFormat="1">
      <c r="A215"/>
      <c r="B215" t="s">
        <v>0</v>
      </c>
      <c r="C215" t="s">
        <v>1640</v>
      </c>
      <c r="D215" t="s">
        <v>1</v>
      </c>
      <c r="E215" t="s">
        <v>2</v>
      </c>
      <c r="F215" s="274" t="s">
        <v>251</v>
      </c>
      <c r="G215" s="241" t="s">
        <v>73</v>
      </c>
      <c r="H215" s="241" t="s">
        <v>1734</v>
      </c>
      <c r="I215" t="s">
        <v>4</v>
      </c>
      <c r="J215" t="s">
        <v>5</v>
      </c>
      <c r="K215" t="s">
        <v>6</v>
      </c>
      <c r="L215" t="s">
        <v>7</v>
      </c>
      <c r="M215">
        <v>47.85</v>
      </c>
      <c r="N215">
        <v>15.04</v>
      </c>
      <c r="O215" t="s">
        <v>123</v>
      </c>
      <c r="P215" t="s">
        <v>9</v>
      </c>
      <c r="Q215" t="s">
        <v>1641</v>
      </c>
      <c r="R215">
        <v>18</v>
      </c>
      <c r="S215" t="s">
        <v>11</v>
      </c>
      <c r="T215">
        <v>3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/>
      <c r="AA215">
        <v>3</v>
      </c>
      <c r="AB215" t="s">
        <v>3</v>
      </c>
      <c r="AC215" t="s">
        <v>73</v>
      </c>
      <c r="AD215" t="s">
        <v>44</v>
      </c>
      <c r="AE215" t="s">
        <v>73</v>
      </c>
      <c r="AF215" t="s">
        <v>18</v>
      </c>
      <c r="AG215">
        <v>3</v>
      </c>
      <c r="AH215"/>
      <c r="AI215"/>
    </row>
    <row r="216" spans="1:35" s="158" customFormat="1">
      <c r="A216" s="11"/>
      <c r="B216" s="11" t="s">
        <v>0</v>
      </c>
      <c r="C216" s="11" t="s">
        <v>1642</v>
      </c>
      <c r="D216" s="11" t="s">
        <v>1</v>
      </c>
      <c r="E216" s="11" t="s">
        <v>2</v>
      </c>
      <c r="F216" s="278" t="s">
        <v>251</v>
      </c>
      <c r="G216" s="234" t="s">
        <v>73</v>
      </c>
      <c r="H216" s="234" t="s">
        <v>1734</v>
      </c>
      <c r="I216" s="11" t="s">
        <v>4</v>
      </c>
      <c r="J216" s="11" t="s">
        <v>5</v>
      </c>
      <c r="K216" s="11" t="s">
        <v>6</v>
      </c>
      <c r="L216" s="11" t="s">
        <v>7</v>
      </c>
      <c r="M216" s="11">
        <v>47.85</v>
      </c>
      <c r="N216" s="11">
        <v>15.04</v>
      </c>
      <c r="O216" s="11" t="s">
        <v>123</v>
      </c>
      <c r="P216" s="11" t="s">
        <v>9</v>
      </c>
      <c r="Q216" s="11" t="s">
        <v>1643</v>
      </c>
      <c r="R216" s="11">
        <v>18</v>
      </c>
      <c r="S216" s="11" t="s">
        <v>11</v>
      </c>
      <c r="T216" s="11">
        <v>3</v>
      </c>
      <c r="U216" s="11" t="s">
        <v>12</v>
      </c>
      <c r="V216" s="11" t="s">
        <v>13</v>
      </c>
      <c r="W216" s="11" t="s">
        <v>14</v>
      </c>
      <c r="X216" s="11" t="s">
        <v>15</v>
      </c>
      <c r="Y216" s="11" t="s">
        <v>16</v>
      </c>
      <c r="Z216" s="11"/>
      <c r="AA216" s="11">
        <v>3</v>
      </c>
      <c r="AB216" s="11" t="s">
        <v>3</v>
      </c>
      <c r="AC216" s="11" t="s">
        <v>73</v>
      </c>
      <c r="AD216" s="11" t="s">
        <v>44</v>
      </c>
      <c r="AE216" s="11" t="s">
        <v>73</v>
      </c>
      <c r="AF216" s="11" t="s">
        <v>18</v>
      </c>
      <c r="AG216" s="11">
        <v>3</v>
      </c>
      <c r="AH216" s="11"/>
      <c r="AI216" s="11"/>
    </row>
    <row r="217" spans="1:35" s="60" customFormat="1">
      <c r="A217"/>
      <c r="B217" t="s">
        <v>0</v>
      </c>
      <c r="C217" t="s">
        <v>1644</v>
      </c>
      <c r="D217" t="s">
        <v>1</v>
      </c>
      <c r="E217" t="s">
        <v>2</v>
      </c>
      <c r="F217" s="274" t="s">
        <v>251</v>
      </c>
      <c r="G217" s="241" t="s">
        <v>73</v>
      </c>
      <c r="H217" s="241" t="s">
        <v>1734</v>
      </c>
      <c r="I217" t="s">
        <v>4</v>
      </c>
      <c r="J217" t="s">
        <v>5</v>
      </c>
      <c r="K217" t="s">
        <v>6</v>
      </c>
      <c r="L217" t="s">
        <v>7</v>
      </c>
      <c r="M217">
        <v>47.85</v>
      </c>
      <c r="N217">
        <v>15.04</v>
      </c>
      <c r="O217" t="s">
        <v>123</v>
      </c>
      <c r="P217" t="s">
        <v>9</v>
      </c>
      <c r="Q217" t="s">
        <v>1645</v>
      </c>
      <c r="R217">
        <v>18</v>
      </c>
      <c r="S217" t="s">
        <v>11</v>
      </c>
      <c r="T217">
        <v>3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/>
      <c r="AA217">
        <v>3</v>
      </c>
      <c r="AB217" t="s">
        <v>3</v>
      </c>
      <c r="AC217" t="s">
        <v>73</v>
      </c>
      <c r="AD217" t="s">
        <v>44</v>
      </c>
      <c r="AE217" t="s">
        <v>73</v>
      </c>
      <c r="AF217" t="s">
        <v>18</v>
      </c>
      <c r="AG217">
        <v>3</v>
      </c>
      <c r="AH217"/>
      <c r="AI217"/>
    </row>
    <row r="218" spans="1:35" s="158" customFormat="1">
      <c r="A218" s="11"/>
      <c r="B218" s="11" t="s">
        <v>0</v>
      </c>
      <c r="C218" s="11" t="s">
        <v>1646</v>
      </c>
      <c r="D218" s="11" t="s">
        <v>1</v>
      </c>
      <c r="E218" s="11" t="s">
        <v>2</v>
      </c>
      <c r="F218" s="278" t="s">
        <v>251</v>
      </c>
      <c r="G218" s="234" t="s">
        <v>73</v>
      </c>
      <c r="H218" s="234" t="s">
        <v>1734</v>
      </c>
      <c r="I218" s="11" t="s">
        <v>4</v>
      </c>
      <c r="J218" s="11" t="s">
        <v>5</v>
      </c>
      <c r="K218" s="11" t="s">
        <v>6</v>
      </c>
      <c r="L218" s="11" t="s">
        <v>7</v>
      </c>
      <c r="M218" s="11">
        <v>47.85</v>
      </c>
      <c r="N218" s="11">
        <v>15.04</v>
      </c>
      <c r="O218" s="11" t="s">
        <v>123</v>
      </c>
      <c r="P218" s="11" t="s">
        <v>9</v>
      </c>
      <c r="Q218" s="11" t="s">
        <v>10</v>
      </c>
      <c r="R218" s="11">
        <v>18</v>
      </c>
      <c r="S218" s="11" t="s">
        <v>11</v>
      </c>
      <c r="T218" s="11">
        <v>3</v>
      </c>
      <c r="U218" s="11" t="s">
        <v>12</v>
      </c>
      <c r="V218" s="11" t="s">
        <v>13</v>
      </c>
      <c r="W218" s="11" t="s">
        <v>14</v>
      </c>
      <c r="X218" s="11" t="s">
        <v>15</v>
      </c>
      <c r="Y218" s="11" t="s">
        <v>16</v>
      </c>
      <c r="Z218" s="11"/>
      <c r="AA218" s="11">
        <v>3</v>
      </c>
      <c r="AB218" s="11" t="s">
        <v>3</v>
      </c>
      <c r="AC218" s="11" t="s">
        <v>73</v>
      </c>
      <c r="AD218" s="11" t="s">
        <v>44</v>
      </c>
      <c r="AE218" s="11" t="s">
        <v>73</v>
      </c>
      <c r="AF218" s="11" t="s">
        <v>18</v>
      </c>
      <c r="AG218" s="11">
        <v>3</v>
      </c>
      <c r="AH218" s="11"/>
      <c r="AI218" s="11"/>
    </row>
    <row r="219" spans="1:35" s="60" customFormat="1">
      <c r="A219"/>
      <c r="B219" t="s">
        <v>0</v>
      </c>
      <c r="C219" t="s">
        <v>1647</v>
      </c>
      <c r="D219" t="s">
        <v>1</v>
      </c>
      <c r="E219" t="s">
        <v>2</v>
      </c>
      <c r="F219" s="274" t="s">
        <v>251</v>
      </c>
      <c r="G219" s="241" t="s">
        <v>73</v>
      </c>
      <c r="H219" s="241" t="s">
        <v>1734</v>
      </c>
      <c r="I219" t="s">
        <v>4</v>
      </c>
      <c r="J219" t="s">
        <v>5</v>
      </c>
      <c r="K219" t="s">
        <v>6</v>
      </c>
      <c r="L219" t="s">
        <v>7</v>
      </c>
      <c r="M219">
        <v>47.85</v>
      </c>
      <c r="N219">
        <v>15.04</v>
      </c>
      <c r="O219" t="s">
        <v>8</v>
      </c>
      <c r="P219" t="s">
        <v>9</v>
      </c>
      <c r="Q219" t="s">
        <v>1637</v>
      </c>
      <c r="R219">
        <v>21</v>
      </c>
      <c r="S219" t="s">
        <v>11</v>
      </c>
      <c r="T219">
        <v>4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/>
      <c r="AA219">
        <v>3</v>
      </c>
      <c r="AB219" t="s">
        <v>3</v>
      </c>
      <c r="AC219" t="s">
        <v>73</v>
      </c>
      <c r="AD219" t="s">
        <v>44</v>
      </c>
      <c r="AE219" t="s">
        <v>73</v>
      </c>
      <c r="AF219" t="s">
        <v>18</v>
      </c>
      <c r="AG219">
        <v>4</v>
      </c>
      <c r="AH219"/>
      <c r="AI219"/>
    </row>
    <row r="220" spans="1:35" s="60" customFormat="1">
      <c r="A220"/>
      <c r="B220" t="s">
        <v>0</v>
      </c>
      <c r="C220" t="s">
        <v>1648</v>
      </c>
      <c r="D220" t="s">
        <v>1</v>
      </c>
      <c r="E220" t="s">
        <v>2</v>
      </c>
      <c r="F220" s="274" t="s">
        <v>251</v>
      </c>
      <c r="G220" s="241" t="s">
        <v>73</v>
      </c>
      <c r="H220" s="241" t="s">
        <v>1734</v>
      </c>
      <c r="I220" t="s">
        <v>4</v>
      </c>
      <c r="J220" t="s">
        <v>5</v>
      </c>
      <c r="K220" t="s">
        <v>6</v>
      </c>
      <c r="L220" t="s">
        <v>7</v>
      </c>
      <c r="M220">
        <v>47.85</v>
      </c>
      <c r="N220">
        <v>15.04</v>
      </c>
      <c r="O220" t="s">
        <v>8</v>
      </c>
      <c r="P220" t="s">
        <v>9</v>
      </c>
      <c r="Q220" t="s">
        <v>1639</v>
      </c>
      <c r="R220">
        <v>21</v>
      </c>
      <c r="S220" t="s">
        <v>11</v>
      </c>
      <c r="T220">
        <v>4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/>
      <c r="AA220">
        <v>3</v>
      </c>
      <c r="AB220" t="s">
        <v>3</v>
      </c>
      <c r="AC220" t="s">
        <v>73</v>
      </c>
      <c r="AD220" t="s">
        <v>44</v>
      </c>
      <c r="AE220" t="s">
        <v>73</v>
      </c>
      <c r="AF220" t="s">
        <v>18</v>
      </c>
      <c r="AG220">
        <v>4</v>
      </c>
      <c r="AH220"/>
      <c r="AI220"/>
    </row>
    <row r="221" spans="1:35" s="158" customFormat="1">
      <c r="A221" s="11"/>
      <c r="B221" s="11" t="s">
        <v>0</v>
      </c>
      <c r="C221" s="11" t="s">
        <v>1649</v>
      </c>
      <c r="D221" s="11" t="s">
        <v>1</v>
      </c>
      <c r="E221" s="11" t="s">
        <v>2</v>
      </c>
      <c r="F221" s="278" t="s">
        <v>251</v>
      </c>
      <c r="G221" s="301" t="s">
        <v>73</v>
      </c>
      <c r="H221" s="278" t="s">
        <v>1734</v>
      </c>
      <c r="I221" s="11" t="s">
        <v>4</v>
      </c>
      <c r="J221" s="11" t="s">
        <v>5</v>
      </c>
      <c r="K221" s="11" t="s">
        <v>6</v>
      </c>
      <c r="L221" s="11" t="s">
        <v>7</v>
      </c>
      <c r="M221" s="11">
        <v>47.85</v>
      </c>
      <c r="N221" s="11">
        <v>15.04</v>
      </c>
      <c r="O221" s="11" t="s">
        <v>8</v>
      </c>
      <c r="P221" s="11" t="s">
        <v>9</v>
      </c>
      <c r="Q221" s="11" t="s">
        <v>1641</v>
      </c>
      <c r="R221" s="11">
        <v>21</v>
      </c>
      <c r="S221" s="11" t="s">
        <v>11</v>
      </c>
      <c r="T221" s="11">
        <v>4</v>
      </c>
      <c r="U221" s="11" t="s">
        <v>12</v>
      </c>
      <c r="V221" s="11" t="s">
        <v>13</v>
      </c>
      <c r="W221" s="11" t="s">
        <v>14</v>
      </c>
      <c r="X221" s="11" t="s">
        <v>15</v>
      </c>
      <c r="Y221" s="11" t="s">
        <v>16</v>
      </c>
      <c r="Z221" s="11"/>
      <c r="AA221" s="11">
        <v>3</v>
      </c>
      <c r="AB221" s="11" t="s">
        <v>3</v>
      </c>
      <c r="AC221" s="11" t="s">
        <v>73</v>
      </c>
      <c r="AD221" s="11" t="s">
        <v>44</v>
      </c>
      <c r="AE221" s="11" t="s">
        <v>73</v>
      </c>
      <c r="AF221" s="11" t="s">
        <v>18</v>
      </c>
      <c r="AG221" s="11">
        <v>4</v>
      </c>
      <c r="AH221" s="11"/>
      <c r="AI221" s="11"/>
    </row>
    <row r="222" spans="1:35" customFormat="1">
      <c r="B222" t="s">
        <v>0</v>
      </c>
      <c r="C222" t="s">
        <v>1650</v>
      </c>
      <c r="D222" t="s">
        <v>1</v>
      </c>
      <c r="E222" t="s">
        <v>2</v>
      </c>
      <c r="F222" s="274" t="s">
        <v>251</v>
      </c>
      <c r="G222" s="241" t="s">
        <v>73</v>
      </c>
      <c r="H222" s="241" t="s">
        <v>1734</v>
      </c>
      <c r="I222" t="s">
        <v>4</v>
      </c>
      <c r="J222" t="s">
        <v>5</v>
      </c>
      <c r="K222" t="s">
        <v>6</v>
      </c>
      <c r="L222" t="s">
        <v>7</v>
      </c>
      <c r="M222">
        <v>47.85</v>
      </c>
      <c r="N222">
        <v>15.04</v>
      </c>
      <c r="O222" t="s">
        <v>8</v>
      </c>
      <c r="P222" t="s">
        <v>9</v>
      </c>
      <c r="Q222" t="s">
        <v>1643</v>
      </c>
      <c r="R222">
        <v>21</v>
      </c>
      <c r="S222" t="s">
        <v>11</v>
      </c>
      <c r="T222">
        <v>4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AA222">
        <v>3</v>
      </c>
      <c r="AB222" t="s">
        <v>3</v>
      </c>
      <c r="AC222" t="s">
        <v>73</v>
      </c>
      <c r="AD222" t="s">
        <v>44</v>
      </c>
      <c r="AE222" t="s">
        <v>73</v>
      </c>
      <c r="AF222" t="s">
        <v>18</v>
      </c>
      <c r="AG222">
        <v>4</v>
      </c>
    </row>
    <row r="223" spans="1:35" customFormat="1">
      <c r="B223" t="s">
        <v>0</v>
      </c>
      <c r="C223" t="s">
        <v>1651</v>
      </c>
      <c r="D223" t="s">
        <v>1</v>
      </c>
      <c r="E223" t="s">
        <v>2</v>
      </c>
      <c r="F223" s="274" t="s">
        <v>251</v>
      </c>
      <c r="G223" s="241" t="s">
        <v>73</v>
      </c>
      <c r="H223" s="241" t="s">
        <v>1734</v>
      </c>
      <c r="I223" t="s">
        <v>4</v>
      </c>
      <c r="J223" t="s">
        <v>5</v>
      </c>
      <c r="K223" t="s">
        <v>6</v>
      </c>
      <c r="L223" t="s">
        <v>7</v>
      </c>
      <c r="M223">
        <v>47.85</v>
      </c>
      <c r="N223">
        <v>15.04</v>
      </c>
      <c r="O223" t="s">
        <v>8</v>
      </c>
      <c r="P223" t="s">
        <v>9</v>
      </c>
      <c r="Q223" t="s">
        <v>1645</v>
      </c>
      <c r="R223">
        <v>21</v>
      </c>
      <c r="S223" t="s">
        <v>11</v>
      </c>
      <c r="T223">
        <v>4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AA223">
        <v>3</v>
      </c>
      <c r="AB223" t="s">
        <v>3</v>
      </c>
      <c r="AC223" t="s">
        <v>73</v>
      </c>
      <c r="AD223" t="s">
        <v>44</v>
      </c>
      <c r="AE223" t="s">
        <v>73</v>
      </c>
      <c r="AF223" t="s">
        <v>18</v>
      </c>
      <c r="AG223">
        <v>4</v>
      </c>
    </row>
    <row r="224" spans="1:35" customFormat="1">
      <c r="B224" t="s">
        <v>0</v>
      </c>
      <c r="C224" t="s">
        <v>1652</v>
      </c>
      <c r="D224" t="s">
        <v>1</v>
      </c>
      <c r="E224" t="s">
        <v>2</v>
      </c>
      <c r="F224" s="274" t="s">
        <v>251</v>
      </c>
      <c r="G224" s="241" t="s">
        <v>73</v>
      </c>
      <c r="H224" s="241" t="s">
        <v>1734</v>
      </c>
      <c r="I224" t="s">
        <v>4</v>
      </c>
      <c r="J224" t="s">
        <v>5</v>
      </c>
      <c r="K224" t="s">
        <v>6</v>
      </c>
      <c r="L224" t="s">
        <v>7</v>
      </c>
      <c r="M224">
        <v>47.85</v>
      </c>
      <c r="N224">
        <v>15.04</v>
      </c>
      <c r="O224" t="s">
        <v>8</v>
      </c>
      <c r="P224" t="s">
        <v>9</v>
      </c>
      <c r="Q224" t="s">
        <v>10</v>
      </c>
      <c r="R224">
        <v>21</v>
      </c>
      <c r="S224" t="s">
        <v>11</v>
      </c>
      <c r="T224">
        <v>4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AA224">
        <v>3</v>
      </c>
      <c r="AB224" t="s">
        <v>3</v>
      </c>
      <c r="AC224" t="s">
        <v>73</v>
      </c>
      <c r="AD224" t="s">
        <v>44</v>
      </c>
      <c r="AE224" t="s">
        <v>73</v>
      </c>
      <c r="AF224" t="s">
        <v>18</v>
      </c>
      <c r="AG224">
        <v>4</v>
      </c>
    </row>
    <row r="225" spans="1:35" customFormat="1">
      <c r="A225" s="60" t="s">
        <v>100</v>
      </c>
      <c r="B225" s="96" t="s">
        <v>375</v>
      </c>
      <c r="C225" s="275" t="s">
        <v>1160</v>
      </c>
      <c r="D225" s="96" t="s">
        <v>376</v>
      </c>
      <c r="E225" s="96" t="s">
        <v>377</v>
      </c>
      <c r="F225" s="237" t="s">
        <v>251</v>
      </c>
      <c r="G225" s="246" t="s">
        <v>1165</v>
      </c>
      <c r="H225" s="246" t="s">
        <v>1162</v>
      </c>
      <c r="I225" s="96" t="s">
        <v>278</v>
      </c>
      <c r="J225" s="96" t="s">
        <v>5</v>
      </c>
      <c r="K225" s="96" t="s">
        <v>96</v>
      </c>
      <c r="L225" s="96" t="s">
        <v>7</v>
      </c>
      <c r="M225" s="96">
        <v>37.92</v>
      </c>
      <c r="N225" s="96">
        <v>-85.66</v>
      </c>
      <c r="O225" s="96" t="s">
        <v>55</v>
      </c>
      <c r="P225" s="96" t="s">
        <v>9</v>
      </c>
      <c r="Q225" s="96" t="s">
        <v>1163</v>
      </c>
      <c r="R225" s="96">
        <v>33</v>
      </c>
      <c r="S225" s="96" t="s">
        <v>11</v>
      </c>
      <c r="T225" s="96">
        <v>4</v>
      </c>
      <c r="U225" s="96" t="s">
        <v>57</v>
      </c>
      <c r="V225" s="96" t="s">
        <v>378</v>
      </c>
      <c r="W225" s="96" t="s">
        <v>14</v>
      </c>
      <c r="X225" s="96" t="s">
        <v>15</v>
      </c>
      <c r="Y225" s="96" t="s">
        <v>16</v>
      </c>
      <c r="Z225" s="96"/>
      <c r="AA225" s="241">
        <v>5</v>
      </c>
      <c r="AB225" s="96" t="s">
        <v>3</v>
      </c>
      <c r="AC225" s="96" t="s">
        <v>1165</v>
      </c>
      <c r="AD225" s="60" t="s">
        <v>44</v>
      </c>
      <c r="AE225" s="96" t="s">
        <v>73</v>
      </c>
      <c r="AF225" s="96" t="s">
        <v>452</v>
      </c>
      <c r="AG225" s="96">
        <v>3</v>
      </c>
      <c r="AH225" s="60"/>
      <c r="AI225" s="60"/>
    </row>
    <row r="226" spans="1:35" customFormat="1">
      <c r="A226" s="60" t="s">
        <v>100</v>
      </c>
      <c r="B226" s="96" t="s">
        <v>375</v>
      </c>
      <c r="C226" s="275" t="s">
        <v>1161</v>
      </c>
      <c r="D226" s="96" t="s">
        <v>376</v>
      </c>
      <c r="E226" s="96" t="s">
        <v>377</v>
      </c>
      <c r="F226" s="237" t="s">
        <v>251</v>
      </c>
      <c r="G226" s="246" t="s">
        <v>1165</v>
      </c>
      <c r="H226" s="246" t="s">
        <v>1162</v>
      </c>
      <c r="I226" s="96" t="s">
        <v>278</v>
      </c>
      <c r="J226" s="96" t="s">
        <v>5</v>
      </c>
      <c r="K226" s="96" t="s">
        <v>96</v>
      </c>
      <c r="L226" s="96" t="s">
        <v>7</v>
      </c>
      <c r="M226" s="96">
        <v>37.92</v>
      </c>
      <c r="N226" s="96">
        <v>-85.66</v>
      </c>
      <c r="O226" s="96" t="s">
        <v>55</v>
      </c>
      <c r="P226" s="96" t="s">
        <v>9</v>
      </c>
      <c r="Q226" s="96" t="s">
        <v>1164</v>
      </c>
      <c r="R226" s="96">
        <v>33</v>
      </c>
      <c r="S226" s="96" t="s">
        <v>11</v>
      </c>
      <c r="T226" s="96">
        <v>4</v>
      </c>
      <c r="U226" s="96" t="s">
        <v>57</v>
      </c>
      <c r="V226" s="96" t="s">
        <v>378</v>
      </c>
      <c r="W226" s="96" t="s">
        <v>14</v>
      </c>
      <c r="X226" s="96" t="s">
        <v>15</v>
      </c>
      <c r="Y226" s="96" t="s">
        <v>16</v>
      </c>
      <c r="Z226" s="96"/>
      <c r="AA226" s="241">
        <v>5</v>
      </c>
      <c r="AB226" s="96" t="s">
        <v>3</v>
      </c>
      <c r="AC226" s="96" t="s">
        <v>1165</v>
      </c>
      <c r="AD226" s="60" t="s">
        <v>44</v>
      </c>
      <c r="AE226" s="96" t="s">
        <v>73</v>
      </c>
      <c r="AF226" s="96" t="s">
        <v>452</v>
      </c>
      <c r="AG226" s="96">
        <v>3</v>
      </c>
      <c r="AH226" s="60"/>
      <c r="AI226" s="60"/>
    </row>
    <row r="227" spans="1:35" s="11" customFormat="1">
      <c r="A227" s="158" t="s">
        <v>100</v>
      </c>
      <c r="B227" s="263" t="s">
        <v>379</v>
      </c>
      <c r="C227" s="277" t="s">
        <v>1183</v>
      </c>
      <c r="D227" s="263" t="s">
        <v>380</v>
      </c>
      <c r="E227" s="263" t="s">
        <v>381</v>
      </c>
      <c r="F227" s="278" t="s">
        <v>251</v>
      </c>
      <c r="G227" s="246" t="s">
        <v>539</v>
      </c>
      <c r="H227" s="246"/>
      <c r="I227" s="263" t="s">
        <v>187</v>
      </c>
      <c r="J227" s="263" t="s">
        <v>5</v>
      </c>
      <c r="K227" s="263" t="s">
        <v>96</v>
      </c>
      <c r="L227" s="263" t="s">
        <v>7</v>
      </c>
      <c r="M227" s="263">
        <v>45.55</v>
      </c>
      <c r="N227" s="263">
        <v>-84.79</v>
      </c>
      <c r="O227" s="263" t="s">
        <v>55</v>
      </c>
      <c r="P227" s="263" t="s">
        <v>9</v>
      </c>
      <c r="Q227" s="261" t="s">
        <v>382</v>
      </c>
      <c r="R227" s="263">
        <v>9</v>
      </c>
      <c r="S227" s="263" t="s">
        <v>11</v>
      </c>
      <c r="T227" s="263">
        <v>4</v>
      </c>
      <c r="U227" s="263" t="s">
        <v>57</v>
      </c>
      <c r="V227" s="263" t="s">
        <v>378</v>
      </c>
      <c r="W227" s="263" t="s">
        <v>14</v>
      </c>
      <c r="X227" s="263" t="s">
        <v>15</v>
      </c>
      <c r="Y227" s="263" t="s">
        <v>16</v>
      </c>
      <c r="Z227" s="263"/>
      <c r="AA227" s="234">
        <v>8</v>
      </c>
      <c r="AB227" s="263" t="s">
        <v>3</v>
      </c>
      <c r="AC227" s="261" t="s">
        <v>539</v>
      </c>
      <c r="AD227" s="263" t="s">
        <v>44</v>
      </c>
      <c r="AE227" s="263" t="s">
        <v>60</v>
      </c>
      <c r="AF227" s="263" t="s">
        <v>157</v>
      </c>
      <c r="AG227" s="263">
        <v>4</v>
      </c>
      <c r="AH227" s="158"/>
      <c r="AI227" s="158"/>
    </row>
    <row r="228" spans="1:35" customFormat="1">
      <c r="A228" s="60" t="s">
        <v>100</v>
      </c>
      <c r="B228" s="96" t="s">
        <v>379</v>
      </c>
      <c r="C228" s="279" t="s">
        <v>1185</v>
      </c>
      <c r="D228" s="96" t="s">
        <v>380</v>
      </c>
      <c r="E228" s="96" t="s">
        <v>381</v>
      </c>
      <c r="F228" s="274" t="s">
        <v>251</v>
      </c>
      <c r="G228" s="246" t="s">
        <v>539</v>
      </c>
      <c r="H228" s="246"/>
      <c r="I228" s="96" t="s">
        <v>187</v>
      </c>
      <c r="J228" s="96" t="s">
        <v>5</v>
      </c>
      <c r="K228" s="96" t="s">
        <v>96</v>
      </c>
      <c r="L228" s="96" t="s">
        <v>7</v>
      </c>
      <c r="M228" s="96">
        <v>45.55</v>
      </c>
      <c r="N228" s="96">
        <v>-84.79</v>
      </c>
      <c r="O228" s="96" t="s">
        <v>55</v>
      </c>
      <c r="P228" s="96" t="s">
        <v>9</v>
      </c>
      <c r="Q228" s="240" t="s">
        <v>1187</v>
      </c>
      <c r="R228" s="96">
        <v>9</v>
      </c>
      <c r="S228" s="96" t="s">
        <v>11</v>
      </c>
      <c r="T228" s="96">
        <v>4</v>
      </c>
      <c r="U228" s="96" t="s">
        <v>57</v>
      </c>
      <c r="V228" s="96" t="s">
        <v>378</v>
      </c>
      <c r="W228" s="96" t="s">
        <v>14</v>
      </c>
      <c r="X228" s="96" t="s">
        <v>15</v>
      </c>
      <c r="Y228" s="96" t="s">
        <v>16</v>
      </c>
      <c r="Z228" s="96"/>
      <c r="AA228" s="241">
        <v>8</v>
      </c>
      <c r="AB228" s="96" t="s">
        <v>3</v>
      </c>
      <c r="AC228" s="240" t="s">
        <v>539</v>
      </c>
      <c r="AD228" s="96" t="s">
        <v>44</v>
      </c>
      <c r="AE228" s="96" t="s">
        <v>60</v>
      </c>
      <c r="AF228" s="96" t="s">
        <v>157</v>
      </c>
      <c r="AG228" s="96">
        <v>4</v>
      </c>
      <c r="AH228" s="60"/>
      <c r="AI228" s="60"/>
    </row>
    <row r="229" spans="1:35" customFormat="1">
      <c r="A229" s="60" t="s">
        <v>100</v>
      </c>
      <c r="B229" s="96" t="s">
        <v>379</v>
      </c>
      <c r="C229" s="279" t="s">
        <v>1184</v>
      </c>
      <c r="D229" s="96" t="s">
        <v>380</v>
      </c>
      <c r="E229" s="96" t="s">
        <v>381</v>
      </c>
      <c r="F229" s="274" t="s">
        <v>251</v>
      </c>
      <c r="G229" s="246" t="s">
        <v>539</v>
      </c>
      <c r="H229" s="246"/>
      <c r="I229" s="96" t="s">
        <v>187</v>
      </c>
      <c r="J229" s="96" t="s">
        <v>5</v>
      </c>
      <c r="K229" s="96" t="s">
        <v>96</v>
      </c>
      <c r="L229" s="96" t="s">
        <v>7</v>
      </c>
      <c r="M229" s="96">
        <v>45.55</v>
      </c>
      <c r="N229" s="96">
        <v>-84.79</v>
      </c>
      <c r="O229" s="96" t="s">
        <v>55</v>
      </c>
      <c r="P229" s="96" t="s">
        <v>9</v>
      </c>
      <c r="Q229" s="240" t="s">
        <v>1188</v>
      </c>
      <c r="R229" s="96">
        <v>9</v>
      </c>
      <c r="S229" s="96" t="s">
        <v>11</v>
      </c>
      <c r="T229" s="96">
        <v>4</v>
      </c>
      <c r="U229" s="96" t="s">
        <v>57</v>
      </c>
      <c r="V229" s="96" t="s">
        <v>378</v>
      </c>
      <c r="W229" s="96" t="s">
        <v>14</v>
      </c>
      <c r="X229" s="96" t="s">
        <v>15</v>
      </c>
      <c r="Y229" s="96" t="s">
        <v>16</v>
      </c>
      <c r="Z229" s="96"/>
      <c r="AA229" s="241">
        <v>8</v>
      </c>
      <c r="AB229" s="96" t="s">
        <v>3</v>
      </c>
      <c r="AC229" s="240" t="s">
        <v>539</v>
      </c>
      <c r="AD229" s="96" t="s">
        <v>44</v>
      </c>
      <c r="AE229" s="96" t="s">
        <v>60</v>
      </c>
      <c r="AF229" s="96" t="s">
        <v>157</v>
      </c>
      <c r="AG229" s="96">
        <v>4</v>
      </c>
      <c r="AH229" s="60"/>
      <c r="AI229" s="60"/>
    </row>
    <row r="230" spans="1:35" customFormat="1">
      <c r="A230" s="60" t="s">
        <v>100</v>
      </c>
      <c r="B230" s="96" t="s">
        <v>379</v>
      </c>
      <c r="C230" s="279" t="s">
        <v>1186</v>
      </c>
      <c r="D230" s="96" t="s">
        <v>380</v>
      </c>
      <c r="E230" s="96" t="s">
        <v>381</v>
      </c>
      <c r="F230" s="274" t="s">
        <v>251</v>
      </c>
      <c r="G230" s="246" t="s">
        <v>539</v>
      </c>
      <c r="H230" s="246"/>
      <c r="I230" s="96" t="s">
        <v>187</v>
      </c>
      <c r="J230" s="96" t="s">
        <v>5</v>
      </c>
      <c r="K230" s="96" t="s">
        <v>96</v>
      </c>
      <c r="L230" s="96" t="s">
        <v>7</v>
      </c>
      <c r="M230" s="96">
        <v>45.55</v>
      </c>
      <c r="N230" s="96">
        <v>-84.79</v>
      </c>
      <c r="O230" s="96" t="s">
        <v>55</v>
      </c>
      <c r="P230" s="96" t="s">
        <v>9</v>
      </c>
      <c r="Q230" s="240" t="s">
        <v>1189</v>
      </c>
      <c r="R230" s="96">
        <v>9</v>
      </c>
      <c r="S230" s="96" t="s">
        <v>11</v>
      </c>
      <c r="T230" s="96">
        <v>4</v>
      </c>
      <c r="U230" s="96" t="s">
        <v>57</v>
      </c>
      <c r="V230" s="96" t="s">
        <v>378</v>
      </c>
      <c r="W230" s="96" t="s">
        <v>14</v>
      </c>
      <c r="X230" s="96" t="s">
        <v>15</v>
      </c>
      <c r="Y230" s="96" t="s">
        <v>16</v>
      </c>
      <c r="Z230" s="96"/>
      <c r="AA230" s="241">
        <v>8</v>
      </c>
      <c r="AB230" s="96" t="s">
        <v>3</v>
      </c>
      <c r="AC230" s="240" t="s">
        <v>539</v>
      </c>
      <c r="AD230" s="96" t="s">
        <v>44</v>
      </c>
      <c r="AE230" s="96" t="s">
        <v>60</v>
      </c>
      <c r="AF230" s="96" t="s">
        <v>157</v>
      </c>
      <c r="AG230" s="96">
        <v>4</v>
      </c>
      <c r="AH230" s="60"/>
      <c r="AI230" s="60"/>
    </row>
    <row r="231" spans="1:35" customFormat="1">
      <c r="A231" s="96" t="s">
        <v>100</v>
      </c>
      <c r="B231" s="96" t="s">
        <v>383</v>
      </c>
      <c r="C231" s="275" t="s">
        <v>1195</v>
      </c>
      <c r="D231" s="96" t="s">
        <v>384</v>
      </c>
      <c r="E231" s="96" t="s">
        <v>385</v>
      </c>
      <c r="F231" s="274" t="s">
        <v>251</v>
      </c>
      <c r="G231" s="246"/>
      <c r="H231" s="246"/>
      <c r="I231" s="96" t="s">
        <v>386</v>
      </c>
      <c r="J231" s="96" t="s">
        <v>53</v>
      </c>
      <c r="K231" s="96" t="s">
        <v>54</v>
      </c>
      <c r="L231" s="96" t="s">
        <v>26</v>
      </c>
      <c r="M231" s="96">
        <v>23.16</v>
      </c>
      <c r="N231" s="96">
        <v>-106.4</v>
      </c>
      <c r="O231" s="96" t="s">
        <v>105</v>
      </c>
      <c r="P231" s="96" t="s">
        <v>9</v>
      </c>
      <c r="Q231" s="240" t="s">
        <v>387</v>
      </c>
      <c r="R231" s="96">
        <v>95</v>
      </c>
      <c r="S231" s="96" t="s">
        <v>11</v>
      </c>
      <c r="T231" s="96">
        <v>5</v>
      </c>
      <c r="U231" s="96" t="s">
        <v>12</v>
      </c>
      <c r="V231" s="96" t="s">
        <v>13</v>
      </c>
      <c r="W231" s="96" t="s">
        <v>14</v>
      </c>
      <c r="X231" s="96" t="s">
        <v>15</v>
      </c>
      <c r="Y231" s="96" t="s">
        <v>16</v>
      </c>
      <c r="Z231" s="96"/>
      <c r="AA231" s="241">
        <v>4</v>
      </c>
      <c r="AB231" s="96" t="s">
        <v>3</v>
      </c>
      <c r="AC231" s="96" t="s">
        <v>73</v>
      </c>
      <c r="AD231" s="96" t="s">
        <v>44</v>
      </c>
      <c r="AE231" s="96" t="s">
        <v>73</v>
      </c>
      <c r="AF231" s="96" t="s">
        <v>1594</v>
      </c>
      <c r="AG231" s="96">
        <v>4</v>
      </c>
      <c r="AH231" s="96"/>
      <c r="AI231" s="96"/>
    </row>
    <row r="232" spans="1:35" customFormat="1">
      <c r="A232" s="96" t="s">
        <v>100</v>
      </c>
      <c r="B232" s="96" t="s">
        <v>383</v>
      </c>
      <c r="C232" s="275" t="s">
        <v>1196</v>
      </c>
      <c r="D232" s="96" t="s">
        <v>384</v>
      </c>
      <c r="E232" s="96" t="s">
        <v>385</v>
      </c>
      <c r="F232" s="274" t="s">
        <v>251</v>
      </c>
      <c r="G232" s="246"/>
      <c r="H232" s="246"/>
      <c r="I232" s="96" t="s">
        <v>386</v>
      </c>
      <c r="J232" s="96" t="s">
        <v>53</v>
      </c>
      <c r="K232" s="96" t="s">
        <v>54</v>
      </c>
      <c r="L232" s="96" t="s">
        <v>26</v>
      </c>
      <c r="M232" s="96">
        <v>23.16</v>
      </c>
      <c r="N232" s="96">
        <v>-106.4</v>
      </c>
      <c r="O232" s="96" t="s">
        <v>105</v>
      </c>
      <c r="P232" s="96" t="s">
        <v>9</v>
      </c>
      <c r="Q232" s="240" t="s">
        <v>1197</v>
      </c>
      <c r="R232" s="96">
        <v>95</v>
      </c>
      <c r="S232" s="96" t="s">
        <v>11</v>
      </c>
      <c r="T232" s="96">
        <v>5</v>
      </c>
      <c r="U232" s="96" t="s">
        <v>12</v>
      </c>
      <c r="V232" s="96" t="s">
        <v>13</v>
      </c>
      <c r="W232" s="96" t="s">
        <v>14</v>
      </c>
      <c r="X232" s="96" t="s">
        <v>15</v>
      </c>
      <c r="Y232" s="96" t="s">
        <v>16</v>
      </c>
      <c r="Z232" s="96"/>
      <c r="AA232" s="241">
        <v>4</v>
      </c>
      <c r="AB232" s="96" t="s">
        <v>3</v>
      </c>
      <c r="AC232" s="96" t="s">
        <v>73</v>
      </c>
      <c r="AD232" s="96" t="s">
        <v>44</v>
      </c>
      <c r="AE232" s="96" t="s">
        <v>73</v>
      </c>
      <c r="AF232" s="96" t="s">
        <v>1594</v>
      </c>
      <c r="AG232" s="96">
        <v>4</v>
      </c>
      <c r="AH232" s="96"/>
      <c r="AI232" s="96"/>
    </row>
    <row r="233" spans="1:35" s="11" customFormat="1">
      <c r="A233" s="263" t="s">
        <v>100</v>
      </c>
      <c r="B233" s="263" t="s">
        <v>389</v>
      </c>
      <c r="C233" s="264" t="s">
        <v>1206</v>
      </c>
      <c r="D233" s="263" t="s">
        <v>390</v>
      </c>
      <c r="E233" s="263" t="s">
        <v>391</v>
      </c>
      <c r="F233" s="274" t="s">
        <v>251</v>
      </c>
      <c r="G233" s="246"/>
      <c r="H233" s="246"/>
      <c r="I233" s="263" t="s">
        <v>392</v>
      </c>
      <c r="J233" s="263" t="s">
        <v>53</v>
      </c>
      <c r="K233" s="263" t="s">
        <v>79</v>
      </c>
      <c r="L233" s="263" t="s">
        <v>26</v>
      </c>
      <c r="M233" s="263">
        <v>-36.67</v>
      </c>
      <c r="N233" s="263">
        <v>174.73</v>
      </c>
      <c r="O233" s="263" t="s">
        <v>1604</v>
      </c>
      <c r="P233" s="263" t="s">
        <v>9</v>
      </c>
      <c r="Q233" s="261" t="s">
        <v>1209</v>
      </c>
      <c r="R233" s="263">
        <v>408</v>
      </c>
      <c r="S233" s="263" t="s">
        <v>11</v>
      </c>
      <c r="T233" s="263">
        <v>8</v>
      </c>
      <c r="U233" s="263" t="s">
        <v>12</v>
      </c>
      <c r="V233" s="263" t="s">
        <v>13</v>
      </c>
      <c r="W233" s="263" t="s">
        <v>14</v>
      </c>
      <c r="X233" s="263" t="s">
        <v>15</v>
      </c>
      <c r="Y233" s="261" t="s">
        <v>59</v>
      </c>
      <c r="Z233" s="263"/>
      <c r="AA233" s="234">
        <v>3</v>
      </c>
      <c r="AB233" s="263" t="s">
        <v>3</v>
      </c>
      <c r="AC233" s="263" t="s">
        <v>60</v>
      </c>
      <c r="AD233" s="263" t="s">
        <v>44</v>
      </c>
      <c r="AE233" s="263" t="s">
        <v>60</v>
      </c>
      <c r="AF233" s="263" t="s">
        <v>1217</v>
      </c>
      <c r="AG233" s="263">
        <v>6</v>
      </c>
      <c r="AH233" s="263"/>
      <c r="AI233" s="263"/>
    </row>
    <row r="234" spans="1:35" s="40" customFormat="1">
      <c r="A234" s="96" t="s">
        <v>100</v>
      </c>
      <c r="B234" s="96" t="s">
        <v>389</v>
      </c>
      <c r="C234" s="284" t="s">
        <v>1207</v>
      </c>
      <c r="D234" s="96" t="s">
        <v>390</v>
      </c>
      <c r="E234" s="96" t="s">
        <v>391</v>
      </c>
      <c r="F234" s="274" t="s">
        <v>251</v>
      </c>
      <c r="G234" s="285"/>
      <c r="H234" s="237"/>
      <c r="I234" s="96" t="s">
        <v>392</v>
      </c>
      <c r="J234" s="96" t="s">
        <v>53</v>
      </c>
      <c r="K234" s="96" t="s">
        <v>79</v>
      </c>
      <c r="L234" s="96" t="s">
        <v>26</v>
      </c>
      <c r="M234" s="96">
        <v>-36.67</v>
      </c>
      <c r="N234" s="96">
        <v>174.73</v>
      </c>
      <c r="O234" s="96" t="s">
        <v>1604</v>
      </c>
      <c r="P234" s="96" t="s">
        <v>9</v>
      </c>
      <c r="Q234" s="240" t="s">
        <v>1210</v>
      </c>
      <c r="R234" s="96">
        <v>408</v>
      </c>
      <c r="S234" s="96" t="s">
        <v>11</v>
      </c>
      <c r="T234" s="96">
        <v>8</v>
      </c>
      <c r="U234" s="96" t="s">
        <v>12</v>
      </c>
      <c r="V234" s="96" t="s">
        <v>13</v>
      </c>
      <c r="W234" s="96" t="s">
        <v>14</v>
      </c>
      <c r="X234" s="96" t="s">
        <v>15</v>
      </c>
      <c r="Y234" s="240" t="s">
        <v>230</v>
      </c>
      <c r="Z234" s="96"/>
      <c r="AA234" s="241">
        <v>3</v>
      </c>
      <c r="AB234" s="96" t="s">
        <v>3</v>
      </c>
      <c r="AC234" s="96" t="s">
        <v>60</v>
      </c>
      <c r="AD234" s="96" t="s">
        <v>44</v>
      </c>
      <c r="AE234" s="96" t="s">
        <v>60</v>
      </c>
      <c r="AF234" s="96" t="s">
        <v>1217</v>
      </c>
      <c r="AG234" s="96">
        <v>6</v>
      </c>
      <c r="AH234" s="96"/>
      <c r="AI234" s="96"/>
    </row>
    <row r="235" spans="1:35" s="186" customFormat="1">
      <c r="A235" s="352" t="s">
        <v>100</v>
      </c>
      <c r="B235" s="248" t="s">
        <v>389</v>
      </c>
      <c r="C235" s="358" t="s">
        <v>1208</v>
      </c>
      <c r="D235" s="248" t="s">
        <v>390</v>
      </c>
      <c r="E235" s="248" t="s">
        <v>391</v>
      </c>
      <c r="F235" s="367" t="s">
        <v>251</v>
      </c>
      <c r="G235" s="292"/>
      <c r="H235" s="251"/>
      <c r="I235" s="248" t="s">
        <v>392</v>
      </c>
      <c r="J235" s="248" t="s">
        <v>53</v>
      </c>
      <c r="K235" s="248" t="s">
        <v>79</v>
      </c>
      <c r="L235" s="248" t="s">
        <v>26</v>
      </c>
      <c r="M235" s="248">
        <v>-36.67</v>
      </c>
      <c r="N235" s="248">
        <v>174.73</v>
      </c>
      <c r="O235" s="248" t="s">
        <v>1604</v>
      </c>
      <c r="P235" s="248" t="s">
        <v>9</v>
      </c>
      <c r="Q235" s="262" t="s">
        <v>1211</v>
      </c>
      <c r="R235" s="248">
        <v>408</v>
      </c>
      <c r="S235" s="248" t="s">
        <v>11</v>
      </c>
      <c r="T235" s="248">
        <v>8</v>
      </c>
      <c r="U235" s="248" t="s">
        <v>12</v>
      </c>
      <c r="V235" s="248" t="s">
        <v>13</v>
      </c>
      <c r="W235" s="248" t="s">
        <v>14</v>
      </c>
      <c r="X235" s="248" t="s">
        <v>15</v>
      </c>
      <c r="Y235" s="262" t="s">
        <v>126</v>
      </c>
      <c r="Z235" s="248"/>
      <c r="AA235" s="271">
        <v>3</v>
      </c>
      <c r="AB235" s="248" t="s">
        <v>3</v>
      </c>
      <c r="AC235" s="248" t="s">
        <v>60</v>
      </c>
      <c r="AD235" s="248" t="s">
        <v>44</v>
      </c>
      <c r="AE235" s="248" t="s">
        <v>60</v>
      </c>
      <c r="AF235" s="248" t="s">
        <v>1217</v>
      </c>
      <c r="AG235" s="248">
        <v>6</v>
      </c>
      <c r="AH235" s="248"/>
      <c r="AI235" s="248"/>
    </row>
    <row r="236" spans="1:35" s="157" customFormat="1">
      <c r="A236" s="282" t="s">
        <v>100</v>
      </c>
      <c r="B236" s="276" t="s">
        <v>393</v>
      </c>
      <c r="C236" s="276" t="s">
        <v>1218</v>
      </c>
      <c r="D236" s="276" t="s">
        <v>394</v>
      </c>
      <c r="E236" s="276" t="s">
        <v>395</v>
      </c>
      <c r="F236" s="245" t="s">
        <v>251</v>
      </c>
      <c r="G236" s="293"/>
      <c r="H236" s="245"/>
      <c r="I236" s="276" t="s">
        <v>396</v>
      </c>
      <c r="J236" s="276" t="s">
        <v>53</v>
      </c>
      <c r="K236" s="276" t="s">
        <v>79</v>
      </c>
      <c r="L236" s="276" t="s">
        <v>26</v>
      </c>
      <c r="M236" s="276">
        <v>44.3</v>
      </c>
      <c r="N236" s="276">
        <v>-68.95</v>
      </c>
      <c r="O236" s="276" t="s">
        <v>1604</v>
      </c>
      <c r="P236" s="276" t="s">
        <v>9</v>
      </c>
      <c r="Q236" s="276"/>
      <c r="R236" s="276">
        <v>183</v>
      </c>
      <c r="S236" s="276" t="s">
        <v>11</v>
      </c>
      <c r="T236" s="276">
        <v>4</v>
      </c>
      <c r="U236" s="276" t="s">
        <v>167</v>
      </c>
      <c r="V236" s="276" t="s">
        <v>397</v>
      </c>
      <c r="W236" s="276" t="s">
        <v>14</v>
      </c>
      <c r="X236" s="276" t="s">
        <v>15</v>
      </c>
      <c r="Y236" s="276" t="s">
        <v>16</v>
      </c>
      <c r="Z236" s="276"/>
      <c r="AA236" s="257">
        <v>7</v>
      </c>
      <c r="AB236" s="276" t="s">
        <v>3</v>
      </c>
      <c r="AC236" s="257" t="s">
        <v>60</v>
      </c>
      <c r="AD236" s="276" t="s">
        <v>44</v>
      </c>
      <c r="AE236" s="257" t="s">
        <v>60</v>
      </c>
      <c r="AF236" s="276" t="s">
        <v>107</v>
      </c>
      <c r="AG236" s="276">
        <v>3</v>
      </c>
      <c r="AH236" s="276"/>
      <c r="AI236" s="276"/>
    </row>
    <row r="237" spans="1:35" s="158" customFormat="1">
      <c r="A237" s="281" t="s">
        <v>100</v>
      </c>
      <c r="B237" s="263" t="s">
        <v>398</v>
      </c>
      <c r="C237" s="264" t="s">
        <v>1232</v>
      </c>
      <c r="D237" s="263" t="s">
        <v>399</v>
      </c>
      <c r="E237" s="263" t="s">
        <v>400</v>
      </c>
      <c r="F237" s="255" t="s">
        <v>251</v>
      </c>
      <c r="G237" s="294" t="s">
        <v>1231</v>
      </c>
      <c r="H237" s="255"/>
      <c r="I237" s="263" t="s">
        <v>176</v>
      </c>
      <c r="J237" s="263" t="s">
        <v>66</v>
      </c>
      <c r="K237" s="263" t="s">
        <v>177</v>
      </c>
      <c r="L237" s="263" t="s">
        <v>26</v>
      </c>
      <c r="M237" s="263">
        <v>18.329999999999998</v>
      </c>
      <c r="N237" s="263">
        <v>-65.819999999999993</v>
      </c>
      <c r="O237" s="263" t="s">
        <v>1491</v>
      </c>
      <c r="P237" s="263" t="s">
        <v>9</v>
      </c>
      <c r="Q237" s="261" t="s">
        <v>401</v>
      </c>
      <c r="R237" s="261">
        <v>1095</v>
      </c>
      <c r="S237" s="261" t="s">
        <v>11</v>
      </c>
      <c r="T237" s="261">
        <v>5</v>
      </c>
      <c r="U237" s="261" t="s">
        <v>57</v>
      </c>
      <c r="V237" s="261" t="s">
        <v>90</v>
      </c>
      <c r="W237" s="263" t="s">
        <v>14</v>
      </c>
      <c r="X237" s="263" t="s">
        <v>15</v>
      </c>
      <c r="Y237" s="263" t="s">
        <v>16</v>
      </c>
      <c r="Z237" s="263"/>
      <c r="AA237" s="261"/>
      <c r="AB237" s="263" t="s">
        <v>3</v>
      </c>
      <c r="AC237" s="263" t="s">
        <v>1230</v>
      </c>
      <c r="AD237" s="263" t="s">
        <v>44</v>
      </c>
      <c r="AE237" s="158" t="s">
        <v>60</v>
      </c>
      <c r="AF237" s="263" t="s">
        <v>1240</v>
      </c>
      <c r="AG237" s="263">
        <v>4</v>
      </c>
      <c r="AH237" s="263"/>
      <c r="AI237" s="263"/>
    </row>
    <row r="238" spans="1:35" s="157" customFormat="1">
      <c r="A238" s="282" t="s">
        <v>100</v>
      </c>
      <c r="B238" s="276" t="s">
        <v>398</v>
      </c>
      <c r="C238" s="283" t="s">
        <v>1233</v>
      </c>
      <c r="D238" s="276" t="s">
        <v>399</v>
      </c>
      <c r="E238" s="276" t="s">
        <v>400</v>
      </c>
      <c r="F238" s="237" t="s">
        <v>251</v>
      </c>
      <c r="G238" s="293" t="s">
        <v>1231</v>
      </c>
      <c r="H238" s="245"/>
      <c r="I238" s="276" t="s">
        <v>176</v>
      </c>
      <c r="J238" s="276" t="s">
        <v>66</v>
      </c>
      <c r="K238" s="276" t="s">
        <v>177</v>
      </c>
      <c r="L238" s="276" t="s">
        <v>26</v>
      </c>
      <c r="M238" s="276">
        <v>18.329999999999998</v>
      </c>
      <c r="N238" s="276">
        <v>-65.819999999999993</v>
      </c>
      <c r="O238" s="276" t="s">
        <v>1491</v>
      </c>
      <c r="P238" s="276" t="s">
        <v>9</v>
      </c>
      <c r="Q238" s="257" t="s">
        <v>1227</v>
      </c>
      <c r="R238" s="257">
        <v>1095</v>
      </c>
      <c r="S238" s="257" t="s">
        <v>11</v>
      </c>
      <c r="T238" s="257">
        <v>5</v>
      </c>
      <c r="U238" s="257" t="s">
        <v>69</v>
      </c>
      <c r="V238" s="257" t="s">
        <v>1228</v>
      </c>
      <c r="W238" s="276" t="s">
        <v>14</v>
      </c>
      <c r="X238" s="276" t="s">
        <v>15</v>
      </c>
      <c r="Y238" s="276" t="s">
        <v>16</v>
      </c>
      <c r="Z238" s="276"/>
      <c r="AA238" s="257"/>
      <c r="AB238" s="276" t="s">
        <v>3</v>
      </c>
      <c r="AC238" s="242" t="s">
        <v>1230</v>
      </c>
      <c r="AD238" s="276" t="s">
        <v>44</v>
      </c>
      <c r="AE238" s="157" t="s">
        <v>60</v>
      </c>
      <c r="AF238" s="276" t="s">
        <v>1240</v>
      </c>
      <c r="AG238" s="276">
        <v>4</v>
      </c>
      <c r="AH238" s="276"/>
      <c r="AI238" s="276"/>
    </row>
    <row r="239" spans="1:35" s="60" customFormat="1" ht="15" customHeight="1">
      <c r="A239" s="280" t="s">
        <v>100</v>
      </c>
      <c r="B239" s="96" t="s">
        <v>398</v>
      </c>
      <c r="C239" s="284" t="s">
        <v>1234</v>
      </c>
      <c r="D239" s="96" t="s">
        <v>399</v>
      </c>
      <c r="E239" s="96" t="s">
        <v>400</v>
      </c>
      <c r="F239" s="237" t="s">
        <v>251</v>
      </c>
      <c r="G239" s="285" t="s">
        <v>1231</v>
      </c>
      <c r="H239" s="237"/>
      <c r="I239" s="96" t="s">
        <v>176</v>
      </c>
      <c r="J239" s="96" t="s">
        <v>66</v>
      </c>
      <c r="K239" s="96" t="s">
        <v>177</v>
      </c>
      <c r="L239" s="96" t="s">
        <v>26</v>
      </c>
      <c r="M239" s="96">
        <v>18.329999999999998</v>
      </c>
      <c r="N239" s="96">
        <v>-65.819999999999993</v>
      </c>
      <c r="O239" s="96" t="s">
        <v>1491</v>
      </c>
      <c r="P239" s="96" t="s">
        <v>9</v>
      </c>
      <c r="Q239" s="240" t="s">
        <v>1229</v>
      </c>
      <c r="R239" s="240">
        <v>1095</v>
      </c>
      <c r="S239" s="240" t="s">
        <v>11</v>
      </c>
      <c r="T239" s="240">
        <v>5</v>
      </c>
      <c r="U239" s="240" t="s">
        <v>12</v>
      </c>
      <c r="V239" s="240" t="s">
        <v>179</v>
      </c>
      <c r="W239" s="96" t="s">
        <v>14</v>
      </c>
      <c r="X239" s="96" t="s">
        <v>15</v>
      </c>
      <c r="Y239" s="96" t="s">
        <v>16</v>
      </c>
      <c r="Z239" s="96"/>
      <c r="AA239" s="240"/>
      <c r="AB239" s="96" t="s">
        <v>3</v>
      </c>
      <c r="AC239" s="96" t="s">
        <v>1230</v>
      </c>
      <c r="AD239" s="96" t="s">
        <v>44</v>
      </c>
      <c r="AE239" s="60" t="s">
        <v>60</v>
      </c>
      <c r="AF239" s="96" t="s">
        <v>1240</v>
      </c>
      <c r="AG239" s="96">
        <v>4</v>
      </c>
      <c r="AH239" s="96"/>
      <c r="AI239" s="96"/>
    </row>
    <row r="240" spans="1:35" s="60" customFormat="1">
      <c r="A240" s="2" t="s">
        <v>100</v>
      </c>
      <c r="B240" t="s">
        <v>402</v>
      </c>
      <c r="C240" t="s">
        <v>1735</v>
      </c>
      <c r="D240" t="s">
        <v>1736</v>
      </c>
      <c r="E240" t="s">
        <v>403</v>
      </c>
      <c r="F240" s="66" t="s">
        <v>251</v>
      </c>
      <c r="G240" s="3" t="s">
        <v>73</v>
      </c>
      <c r="H240" s="66" t="s">
        <v>1857</v>
      </c>
      <c r="I240" t="s">
        <v>404</v>
      </c>
      <c r="J240" t="s">
        <v>66</v>
      </c>
      <c r="K240" t="s">
        <v>88</v>
      </c>
      <c r="L240" t="s">
        <v>26</v>
      </c>
      <c r="M240">
        <v>60.62</v>
      </c>
      <c r="N240">
        <v>7.53</v>
      </c>
      <c r="O240" t="s">
        <v>1491</v>
      </c>
      <c r="P240" t="s">
        <v>9</v>
      </c>
      <c r="Q240" t="s">
        <v>2045</v>
      </c>
      <c r="R240">
        <v>1825</v>
      </c>
      <c r="S240" t="s">
        <v>11</v>
      </c>
      <c r="T240">
        <v>3</v>
      </c>
      <c r="U240" t="s">
        <v>80</v>
      </c>
      <c r="V240" t="s">
        <v>137</v>
      </c>
      <c r="W240" t="s">
        <v>14</v>
      </c>
      <c r="X240" t="s">
        <v>15</v>
      </c>
      <c r="Y240" t="s">
        <v>16</v>
      </c>
      <c r="Z240"/>
      <c r="AA240">
        <v>10</v>
      </c>
      <c r="AB240" t="s">
        <v>3</v>
      </c>
      <c r="AC240" t="s">
        <v>60</v>
      </c>
      <c r="AD240" t="s">
        <v>44</v>
      </c>
      <c r="AE240" t="s">
        <v>60</v>
      </c>
      <c r="AF240" t="s">
        <v>406</v>
      </c>
      <c r="AG240">
        <v>2</v>
      </c>
      <c r="AH240"/>
      <c r="AI240"/>
    </row>
    <row r="241" spans="1:51" s="158" customFormat="1">
      <c r="A241" s="12" t="s">
        <v>100</v>
      </c>
      <c r="B241" s="11" t="s">
        <v>402</v>
      </c>
      <c r="C241" s="11" t="s">
        <v>1737</v>
      </c>
      <c r="D241" s="11" t="s">
        <v>1736</v>
      </c>
      <c r="E241" s="11" t="s">
        <v>403</v>
      </c>
      <c r="F241" s="66" t="s">
        <v>251</v>
      </c>
      <c r="G241" s="13" t="s">
        <v>73</v>
      </c>
      <c r="H241" s="25" t="s">
        <v>1857</v>
      </c>
      <c r="I241" s="11" t="s">
        <v>404</v>
      </c>
      <c r="J241" s="11" t="s">
        <v>66</v>
      </c>
      <c r="K241" s="11" t="s">
        <v>88</v>
      </c>
      <c r="L241" s="11" t="s">
        <v>26</v>
      </c>
      <c r="M241" s="11">
        <v>60.62</v>
      </c>
      <c r="N241" s="11">
        <v>7.53</v>
      </c>
      <c r="O241" s="11" t="s">
        <v>1491</v>
      </c>
      <c r="P241" s="11" t="s">
        <v>9</v>
      </c>
      <c r="Q241" s="11" t="s">
        <v>2046</v>
      </c>
      <c r="R241" s="11">
        <v>1825</v>
      </c>
      <c r="S241" s="11" t="s">
        <v>11</v>
      </c>
      <c r="T241" s="11">
        <v>3</v>
      </c>
      <c r="U241" s="11" t="s">
        <v>80</v>
      </c>
      <c r="V241" s="11" t="s">
        <v>137</v>
      </c>
      <c r="W241" s="11" t="s">
        <v>14</v>
      </c>
      <c r="X241" s="11" t="s">
        <v>15</v>
      </c>
      <c r="Y241" s="11" t="s">
        <v>16</v>
      </c>
      <c r="Z241" s="11"/>
      <c r="AA241" s="11">
        <v>10</v>
      </c>
      <c r="AB241" s="11" t="s">
        <v>3</v>
      </c>
      <c r="AC241" t="s">
        <v>60</v>
      </c>
      <c r="AD241" s="11" t="s">
        <v>44</v>
      </c>
      <c r="AE241" s="11" t="s">
        <v>60</v>
      </c>
      <c r="AF241" s="11" t="s">
        <v>406</v>
      </c>
      <c r="AG241" s="11">
        <v>2</v>
      </c>
      <c r="AH241" s="11"/>
      <c r="AI241" s="11"/>
    </row>
    <row r="242" spans="1:51" s="276" customFormat="1">
      <c r="A242" s="19" t="s">
        <v>100</v>
      </c>
      <c r="B242" s="16" t="s">
        <v>402</v>
      </c>
      <c r="C242" s="16" t="s">
        <v>1738</v>
      </c>
      <c r="D242" s="16" t="s">
        <v>1736</v>
      </c>
      <c r="E242" s="16" t="s">
        <v>403</v>
      </c>
      <c r="F242" s="66" t="s">
        <v>251</v>
      </c>
      <c r="G242" s="17" t="s">
        <v>73</v>
      </c>
      <c r="H242" s="67" t="s">
        <v>1857</v>
      </c>
      <c r="I242" s="16" t="s">
        <v>404</v>
      </c>
      <c r="J242" s="16" t="s">
        <v>66</v>
      </c>
      <c r="K242" s="16" t="s">
        <v>88</v>
      </c>
      <c r="L242" s="16" t="s">
        <v>26</v>
      </c>
      <c r="M242" s="16">
        <v>60.62</v>
      </c>
      <c r="N242" s="16">
        <v>7.53</v>
      </c>
      <c r="O242" s="16" t="s">
        <v>1491</v>
      </c>
      <c r="P242" s="16" t="s">
        <v>9</v>
      </c>
      <c r="Q242" s="16" t="s">
        <v>2047</v>
      </c>
      <c r="R242" s="16">
        <v>1825</v>
      </c>
      <c r="S242" s="16" t="s">
        <v>11</v>
      </c>
      <c r="T242" s="16">
        <v>3</v>
      </c>
      <c r="U242" s="16" t="s">
        <v>80</v>
      </c>
      <c r="V242" s="16" t="s">
        <v>137</v>
      </c>
      <c r="W242" s="16" t="s">
        <v>14</v>
      </c>
      <c r="X242" s="16" t="s">
        <v>15</v>
      </c>
      <c r="Y242" s="16" t="s">
        <v>16</v>
      </c>
      <c r="Z242" s="16"/>
      <c r="AA242" s="16">
        <v>10</v>
      </c>
      <c r="AB242" s="16" t="s">
        <v>3</v>
      </c>
      <c r="AC242" s="16" t="s">
        <v>60</v>
      </c>
      <c r="AD242" s="16" t="s">
        <v>44</v>
      </c>
      <c r="AE242" s="16" t="s">
        <v>60</v>
      </c>
      <c r="AF242" s="16" t="s">
        <v>406</v>
      </c>
      <c r="AG242" s="16">
        <v>2</v>
      </c>
      <c r="AH242" s="16"/>
      <c r="AI242" s="16"/>
    </row>
    <row r="243" spans="1:51" s="96" customFormat="1">
      <c r="A243" s="2" t="s">
        <v>100</v>
      </c>
      <c r="B243" t="s">
        <v>402</v>
      </c>
      <c r="C243" t="s">
        <v>1739</v>
      </c>
      <c r="D243" t="s">
        <v>1736</v>
      </c>
      <c r="E243" t="s">
        <v>403</v>
      </c>
      <c r="F243" s="66" t="s">
        <v>251</v>
      </c>
      <c r="G243" s="3" t="s">
        <v>73</v>
      </c>
      <c r="H243" s="66" t="s">
        <v>1857</v>
      </c>
      <c r="I243" t="s">
        <v>404</v>
      </c>
      <c r="J243" t="s">
        <v>66</v>
      </c>
      <c r="K243" t="s">
        <v>88</v>
      </c>
      <c r="L243" t="s">
        <v>26</v>
      </c>
      <c r="M243">
        <v>60.62</v>
      </c>
      <c r="N243">
        <v>7.53</v>
      </c>
      <c r="O243" t="s">
        <v>1491</v>
      </c>
      <c r="P243" t="s">
        <v>9</v>
      </c>
      <c r="Q243" t="s">
        <v>2048</v>
      </c>
      <c r="R243">
        <v>1825</v>
      </c>
      <c r="S243" t="s">
        <v>11</v>
      </c>
      <c r="T243">
        <v>3</v>
      </c>
      <c r="U243" t="s">
        <v>80</v>
      </c>
      <c r="V243" t="s">
        <v>137</v>
      </c>
      <c r="W243" t="s">
        <v>14</v>
      </c>
      <c r="X243" t="s">
        <v>15</v>
      </c>
      <c r="Y243" t="s">
        <v>16</v>
      </c>
      <c r="Z243"/>
      <c r="AA243">
        <v>10</v>
      </c>
      <c r="AB243" t="s">
        <v>3</v>
      </c>
      <c r="AC243" t="s">
        <v>60</v>
      </c>
      <c r="AD243" t="s">
        <v>44</v>
      </c>
      <c r="AE243" t="s">
        <v>60</v>
      </c>
      <c r="AF243" t="s">
        <v>406</v>
      </c>
      <c r="AG243">
        <v>2</v>
      </c>
      <c r="AH243"/>
      <c r="AI243"/>
    </row>
    <row r="244" spans="1:51" s="276" customFormat="1">
      <c r="A244" s="19" t="s">
        <v>100</v>
      </c>
      <c r="B244" s="16" t="s">
        <v>402</v>
      </c>
      <c r="C244" s="16" t="s">
        <v>1740</v>
      </c>
      <c r="D244" s="16" t="s">
        <v>1736</v>
      </c>
      <c r="E244" s="16" t="s">
        <v>403</v>
      </c>
      <c r="F244" s="67" t="s">
        <v>251</v>
      </c>
      <c r="G244" s="16" t="s">
        <v>73</v>
      </c>
      <c r="H244" s="16" t="s">
        <v>1857</v>
      </c>
      <c r="I244" s="16" t="s">
        <v>404</v>
      </c>
      <c r="J244" s="16" t="s">
        <v>66</v>
      </c>
      <c r="K244" s="16" t="s">
        <v>88</v>
      </c>
      <c r="L244" s="16" t="s">
        <v>26</v>
      </c>
      <c r="M244" s="16">
        <v>60.62</v>
      </c>
      <c r="N244" s="16">
        <v>7.53</v>
      </c>
      <c r="O244" s="16" t="s">
        <v>1491</v>
      </c>
      <c r="P244" s="16" t="s">
        <v>9</v>
      </c>
      <c r="Q244" s="16" t="s">
        <v>1741</v>
      </c>
      <c r="R244" s="16">
        <v>1825</v>
      </c>
      <c r="S244" s="16" t="s">
        <v>11</v>
      </c>
      <c r="T244" s="16">
        <v>3</v>
      </c>
      <c r="U244" s="16" t="s">
        <v>80</v>
      </c>
      <c r="V244" s="16" t="s">
        <v>137</v>
      </c>
      <c r="W244" s="16" t="s">
        <v>14</v>
      </c>
      <c r="X244" s="16" t="s">
        <v>15</v>
      </c>
      <c r="Y244" s="16" t="s">
        <v>16</v>
      </c>
      <c r="Z244" s="16"/>
      <c r="AA244" s="16">
        <v>10</v>
      </c>
      <c r="AB244" s="16" t="s">
        <v>3</v>
      </c>
      <c r="AC244" s="16" t="s">
        <v>60</v>
      </c>
      <c r="AD244" s="16" t="s">
        <v>44</v>
      </c>
      <c r="AE244" s="16" t="s">
        <v>60</v>
      </c>
      <c r="AF244" s="16" t="s">
        <v>406</v>
      </c>
      <c r="AG244" s="16">
        <v>2</v>
      </c>
      <c r="AH244" s="16"/>
      <c r="AI244" s="16"/>
    </row>
    <row r="245" spans="1:51" s="96" customFormat="1">
      <c r="A245" s="2" t="s">
        <v>100</v>
      </c>
      <c r="B245" t="s">
        <v>402</v>
      </c>
      <c r="C245" t="s">
        <v>1742</v>
      </c>
      <c r="D245" t="s">
        <v>1736</v>
      </c>
      <c r="E245" t="s">
        <v>403</v>
      </c>
      <c r="F245" s="66" t="s">
        <v>251</v>
      </c>
      <c r="G245" t="s">
        <v>73</v>
      </c>
      <c r="H245" t="s">
        <v>1857</v>
      </c>
      <c r="I245" t="s">
        <v>404</v>
      </c>
      <c r="J245" t="s">
        <v>66</v>
      </c>
      <c r="K245" t="s">
        <v>88</v>
      </c>
      <c r="L245" t="s">
        <v>26</v>
      </c>
      <c r="M245">
        <v>60.62</v>
      </c>
      <c r="N245">
        <v>7.53</v>
      </c>
      <c r="O245" t="s">
        <v>1491</v>
      </c>
      <c r="P245" t="s">
        <v>9</v>
      </c>
      <c r="Q245" t="s">
        <v>405</v>
      </c>
      <c r="R245">
        <v>1825</v>
      </c>
      <c r="S245" t="s">
        <v>11</v>
      </c>
      <c r="T245">
        <v>3</v>
      </c>
      <c r="U245" t="s">
        <v>80</v>
      </c>
      <c r="V245" t="s">
        <v>137</v>
      </c>
      <c r="W245" t="s">
        <v>14</v>
      </c>
      <c r="X245" t="s">
        <v>15</v>
      </c>
      <c r="Y245" t="s">
        <v>16</v>
      </c>
      <c r="Z245"/>
      <c r="AA245">
        <v>10</v>
      </c>
      <c r="AB245" t="s">
        <v>3</v>
      </c>
      <c r="AC245" t="s">
        <v>60</v>
      </c>
      <c r="AD245" t="s">
        <v>44</v>
      </c>
      <c r="AE245" t="s">
        <v>60</v>
      </c>
      <c r="AF245" t="s">
        <v>406</v>
      </c>
      <c r="AG245">
        <v>2</v>
      </c>
      <c r="AH245"/>
      <c r="AI245"/>
    </row>
    <row r="246" spans="1:51" s="263" customFormat="1">
      <c r="A246" s="12" t="s">
        <v>100</v>
      </c>
      <c r="B246" s="11" t="s">
        <v>402</v>
      </c>
      <c r="C246" s="11" t="s">
        <v>1743</v>
      </c>
      <c r="D246" s="11" t="s">
        <v>1736</v>
      </c>
      <c r="E246" s="11" t="s">
        <v>403</v>
      </c>
      <c r="F246" s="25" t="s">
        <v>251</v>
      </c>
      <c r="G246" s="11" t="s">
        <v>73</v>
      </c>
      <c r="H246" s="11" t="s">
        <v>1857</v>
      </c>
      <c r="I246" s="11" t="s">
        <v>404</v>
      </c>
      <c r="J246" s="11" t="s">
        <v>66</v>
      </c>
      <c r="K246" s="11" t="s">
        <v>88</v>
      </c>
      <c r="L246" s="11" t="s">
        <v>26</v>
      </c>
      <c r="M246" s="11">
        <v>60.62</v>
      </c>
      <c r="N246" s="11">
        <v>7.53</v>
      </c>
      <c r="O246" s="11" t="s">
        <v>1491</v>
      </c>
      <c r="P246" s="11" t="s">
        <v>9</v>
      </c>
      <c r="Q246" s="11" t="s">
        <v>1744</v>
      </c>
      <c r="R246" s="11">
        <v>1825</v>
      </c>
      <c r="S246" s="11" t="s">
        <v>11</v>
      </c>
      <c r="T246" s="11">
        <v>3</v>
      </c>
      <c r="U246" s="11" t="s">
        <v>80</v>
      </c>
      <c r="V246" s="11" t="s">
        <v>137</v>
      </c>
      <c r="W246" s="11" t="s">
        <v>14</v>
      </c>
      <c r="X246" s="11" t="s">
        <v>15</v>
      </c>
      <c r="Y246" s="11" t="s">
        <v>16</v>
      </c>
      <c r="Z246" s="11"/>
      <c r="AA246" s="11">
        <v>10</v>
      </c>
      <c r="AB246" s="11" t="s">
        <v>3</v>
      </c>
      <c r="AC246" s="11" t="s">
        <v>60</v>
      </c>
      <c r="AD246" s="11" t="s">
        <v>44</v>
      </c>
      <c r="AE246" s="11" t="s">
        <v>60</v>
      </c>
      <c r="AF246" s="11" t="s">
        <v>406</v>
      </c>
      <c r="AG246" s="11">
        <v>2</v>
      </c>
      <c r="AH246" s="11"/>
      <c r="AI246" s="11"/>
    </row>
    <row r="247" spans="1:51" s="263" customFormat="1">
      <c r="A247" s="12" t="s">
        <v>100</v>
      </c>
      <c r="B247" s="11" t="s">
        <v>402</v>
      </c>
      <c r="C247" s="11" t="s">
        <v>1745</v>
      </c>
      <c r="D247" s="11" t="s">
        <v>1736</v>
      </c>
      <c r="E247" s="11" t="s">
        <v>403</v>
      </c>
      <c r="F247" s="25" t="s">
        <v>251</v>
      </c>
      <c r="G247" s="13" t="s">
        <v>73</v>
      </c>
      <c r="H247" s="25" t="s">
        <v>1857</v>
      </c>
      <c r="I247" s="11" t="s">
        <v>404</v>
      </c>
      <c r="J247" s="11" t="s">
        <v>66</v>
      </c>
      <c r="K247" s="11" t="s">
        <v>88</v>
      </c>
      <c r="L247" s="11" t="s">
        <v>26</v>
      </c>
      <c r="M247" s="11">
        <v>60.62</v>
      </c>
      <c r="N247" s="11">
        <v>7.53</v>
      </c>
      <c r="O247" s="11" t="s">
        <v>1491</v>
      </c>
      <c r="P247" s="11" t="s">
        <v>9</v>
      </c>
      <c r="Q247" s="11" t="s">
        <v>1746</v>
      </c>
      <c r="R247" s="11">
        <v>1825</v>
      </c>
      <c r="S247" s="11" t="s">
        <v>11</v>
      </c>
      <c r="T247" s="11">
        <v>3</v>
      </c>
      <c r="U247" s="11" t="s">
        <v>80</v>
      </c>
      <c r="V247" s="11" t="s">
        <v>137</v>
      </c>
      <c r="W247" s="11" t="s">
        <v>14</v>
      </c>
      <c r="X247" s="11" t="s">
        <v>15</v>
      </c>
      <c r="Y247" s="11" t="s">
        <v>16</v>
      </c>
      <c r="Z247" s="11"/>
      <c r="AA247" s="11">
        <v>10</v>
      </c>
      <c r="AB247" s="11" t="s">
        <v>3</v>
      </c>
      <c r="AC247" t="s">
        <v>60</v>
      </c>
      <c r="AD247" s="11" t="s">
        <v>44</v>
      </c>
      <c r="AE247" t="s">
        <v>60</v>
      </c>
      <c r="AF247" s="11" t="s">
        <v>406</v>
      </c>
      <c r="AG247" s="11">
        <v>2</v>
      </c>
      <c r="AH247" s="11"/>
      <c r="AI247" s="11"/>
    </row>
    <row r="248" spans="1:51" s="276" customFormat="1">
      <c r="A248" s="16" t="s">
        <v>100</v>
      </c>
      <c r="B248" s="19" t="s">
        <v>402</v>
      </c>
      <c r="C248" s="16" t="s">
        <v>1747</v>
      </c>
      <c r="D248" s="16" t="s">
        <v>1736</v>
      </c>
      <c r="E248" s="16" t="s">
        <v>403</v>
      </c>
      <c r="F248" s="67" t="s">
        <v>251</v>
      </c>
      <c r="G248" s="17" t="s">
        <v>73</v>
      </c>
      <c r="H248" s="67" t="s">
        <v>1857</v>
      </c>
      <c r="I248" s="16" t="s">
        <v>404</v>
      </c>
      <c r="J248" s="16" t="s">
        <v>66</v>
      </c>
      <c r="K248" s="16" t="s">
        <v>88</v>
      </c>
      <c r="L248" s="16" t="s">
        <v>26</v>
      </c>
      <c r="M248" s="16">
        <v>60.62</v>
      </c>
      <c r="N248" s="16">
        <v>7.53</v>
      </c>
      <c r="O248" s="16" t="s">
        <v>1491</v>
      </c>
      <c r="P248" s="16" t="s">
        <v>9</v>
      </c>
      <c r="Q248" s="16" t="s">
        <v>1748</v>
      </c>
      <c r="R248" s="16">
        <v>1825</v>
      </c>
      <c r="S248" s="16" t="s">
        <v>11</v>
      </c>
      <c r="T248" s="16">
        <v>3</v>
      </c>
      <c r="U248" s="16" t="s">
        <v>80</v>
      </c>
      <c r="V248" s="16" t="s">
        <v>137</v>
      </c>
      <c r="W248" s="16" t="s">
        <v>14</v>
      </c>
      <c r="X248" s="16" t="s">
        <v>15</v>
      </c>
      <c r="Y248" s="16" t="s">
        <v>16</v>
      </c>
      <c r="Z248" s="16"/>
      <c r="AA248" s="16">
        <v>10</v>
      </c>
      <c r="AB248" s="16" t="s">
        <v>3</v>
      </c>
      <c r="AC248" s="16" t="s">
        <v>60</v>
      </c>
      <c r="AD248" s="16" t="s">
        <v>44</v>
      </c>
      <c r="AE248" s="16" t="s">
        <v>60</v>
      </c>
      <c r="AF248" s="16" t="s">
        <v>406</v>
      </c>
      <c r="AG248" s="16">
        <v>2</v>
      </c>
      <c r="AH248" s="16"/>
      <c r="AI248" s="16"/>
    </row>
    <row r="249" spans="1:51" s="96" customFormat="1">
      <c r="A249" t="s">
        <v>100</v>
      </c>
      <c r="B249" s="2" t="s">
        <v>402</v>
      </c>
      <c r="C249" t="s">
        <v>1749</v>
      </c>
      <c r="D249" t="s">
        <v>1736</v>
      </c>
      <c r="E249" t="s">
        <v>403</v>
      </c>
      <c r="F249" s="66" t="s">
        <v>251</v>
      </c>
      <c r="G249" s="3" t="s">
        <v>73</v>
      </c>
      <c r="H249" t="s">
        <v>1857</v>
      </c>
      <c r="I249" t="s">
        <v>404</v>
      </c>
      <c r="J249" t="s">
        <v>66</v>
      </c>
      <c r="K249" t="s">
        <v>88</v>
      </c>
      <c r="L249" t="s">
        <v>26</v>
      </c>
      <c r="M249">
        <v>60.62</v>
      </c>
      <c r="N249">
        <v>7.53</v>
      </c>
      <c r="O249" t="s">
        <v>1491</v>
      </c>
      <c r="P249" t="s">
        <v>9</v>
      </c>
      <c r="Q249" t="s">
        <v>1750</v>
      </c>
      <c r="R249">
        <v>1825</v>
      </c>
      <c r="S249" t="s">
        <v>11</v>
      </c>
      <c r="T249">
        <v>3</v>
      </c>
      <c r="U249" t="s">
        <v>80</v>
      </c>
      <c r="V249" t="s">
        <v>137</v>
      </c>
      <c r="W249" t="s">
        <v>14</v>
      </c>
      <c r="X249" t="s">
        <v>15</v>
      </c>
      <c r="Y249" t="s">
        <v>16</v>
      </c>
      <c r="Z249"/>
      <c r="AA249">
        <v>10</v>
      </c>
      <c r="AB249" t="s">
        <v>3</v>
      </c>
      <c r="AC249" t="s">
        <v>60</v>
      </c>
      <c r="AD249" t="s">
        <v>44</v>
      </c>
      <c r="AE249" t="s">
        <v>60</v>
      </c>
      <c r="AF249" t="s">
        <v>406</v>
      </c>
      <c r="AG249">
        <v>2</v>
      </c>
      <c r="AH249"/>
      <c r="AI249"/>
    </row>
    <row r="250" spans="1:51" s="96" customFormat="1">
      <c r="A250" t="s">
        <v>100</v>
      </c>
      <c r="B250" s="2" t="s">
        <v>402</v>
      </c>
      <c r="C250" t="s">
        <v>1751</v>
      </c>
      <c r="D250" t="s">
        <v>1736</v>
      </c>
      <c r="E250" t="s">
        <v>403</v>
      </c>
      <c r="F250" s="66" t="s">
        <v>251</v>
      </c>
      <c r="G250" s="3" t="s">
        <v>73</v>
      </c>
      <c r="H250" s="66" t="s">
        <v>1857</v>
      </c>
      <c r="I250" t="s">
        <v>404</v>
      </c>
      <c r="J250" t="s">
        <v>66</v>
      </c>
      <c r="K250" t="s">
        <v>88</v>
      </c>
      <c r="L250" t="s">
        <v>26</v>
      </c>
      <c r="M250">
        <v>60.62</v>
      </c>
      <c r="N250">
        <v>7.53</v>
      </c>
      <c r="O250" t="s">
        <v>1491</v>
      </c>
      <c r="P250" t="s">
        <v>9</v>
      </c>
      <c r="Q250" t="s">
        <v>1752</v>
      </c>
      <c r="R250">
        <v>1825</v>
      </c>
      <c r="S250" t="s">
        <v>11</v>
      </c>
      <c r="T250">
        <v>3</v>
      </c>
      <c r="U250" t="s">
        <v>80</v>
      </c>
      <c r="V250" t="s">
        <v>137</v>
      </c>
      <c r="W250" t="s">
        <v>14</v>
      </c>
      <c r="X250" t="s">
        <v>15</v>
      </c>
      <c r="Y250" t="s">
        <v>16</v>
      </c>
      <c r="Z250"/>
      <c r="AA250">
        <v>10</v>
      </c>
      <c r="AB250" t="s">
        <v>3</v>
      </c>
      <c r="AC250" t="s">
        <v>60</v>
      </c>
      <c r="AD250" t="s">
        <v>44</v>
      </c>
      <c r="AE250" t="s">
        <v>60</v>
      </c>
      <c r="AF250" t="s">
        <v>406</v>
      </c>
      <c r="AG250">
        <v>2</v>
      </c>
      <c r="AH250"/>
      <c r="AI250"/>
    </row>
    <row r="251" spans="1:51" s="248" customFormat="1">
      <c r="A251" s="58" t="s">
        <v>100</v>
      </c>
      <c r="B251" s="178" t="s">
        <v>402</v>
      </c>
      <c r="C251" s="58" t="s">
        <v>1753</v>
      </c>
      <c r="D251" s="58" t="s">
        <v>1736</v>
      </c>
      <c r="E251" s="58" t="s">
        <v>403</v>
      </c>
      <c r="F251" s="307" t="s">
        <v>251</v>
      </c>
      <c r="G251" s="312" t="s">
        <v>73</v>
      </c>
      <c r="H251" s="307" t="s">
        <v>1857</v>
      </c>
      <c r="I251" s="58" t="s">
        <v>404</v>
      </c>
      <c r="J251" s="58" t="s">
        <v>66</v>
      </c>
      <c r="K251" s="58" t="s">
        <v>88</v>
      </c>
      <c r="L251" s="58" t="s">
        <v>26</v>
      </c>
      <c r="M251" s="58">
        <v>60.62</v>
      </c>
      <c r="N251" s="58">
        <v>7.53</v>
      </c>
      <c r="O251" s="58" t="s">
        <v>1491</v>
      </c>
      <c r="P251" s="58" t="s">
        <v>9</v>
      </c>
      <c r="Q251" s="58" t="s">
        <v>1754</v>
      </c>
      <c r="R251" s="58">
        <v>1825</v>
      </c>
      <c r="S251" s="58" t="s">
        <v>11</v>
      </c>
      <c r="T251" s="58">
        <v>3</v>
      </c>
      <c r="U251" s="58" t="s">
        <v>80</v>
      </c>
      <c r="V251" s="58" t="s">
        <v>137</v>
      </c>
      <c r="W251" s="58" t="s">
        <v>14</v>
      </c>
      <c r="X251" s="58" t="s">
        <v>15</v>
      </c>
      <c r="Y251" s="58" t="s">
        <v>16</v>
      </c>
      <c r="Z251" s="58"/>
      <c r="AA251" s="58">
        <v>10</v>
      </c>
      <c r="AB251" s="58" t="s">
        <v>3</v>
      </c>
      <c r="AC251" s="58" t="s">
        <v>60</v>
      </c>
      <c r="AD251" s="58" t="s">
        <v>44</v>
      </c>
      <c r="AE251" s="58" t="s">
        <v>60</v>
      </c>
      <c r="AF251" s="58" t="s">
        <v>406</v>
      </c>
      <c r="AG251" s="58">
        <v>2</v>
      </c>
      <c r="AH251" s="58"/>
      <c r="AI251" s="58"/>
    </row>
    <row r="252" spans="1:51" s="248" customFormat="1">
      <c r="A252" s="248" t="s">
        <v>100</v>
      </c>
      <c r="B252" s="248" t="s">
        <v>407</v>
      </c>
      <c r="C252" s="248" t="s">
        <v>1244</v>
      </c>
      <c r="D252" s="248" t="s">
        <v>408</v>
      </c>
      <c r="E252" s="248" t="s">
        <v>409</v>
      </c>
      <c r="F252" s="237" t="s">
        <v>251</v>
      </c>
      <c r="G252" s="292"/>
      <c r="H252" s="251"/>
      <c r="I252" s="248" t="s">
        <v>410</v>
      </c>
      <c r="J252" s="248" t="s">
        <v>66</v>
      </c>
      <c r="K252" s="248" t="s">
        <v>177</v>
      </c>
      <c r="L252" s="248" t="s">
        <v>26</v>
      </c>
      <c r="M252" s="248">
        <v>-34.299999999999997</v>
      </c>
      <c r="N252" s="248">
        <v>115.82</v>
      </c>
      <c r="O252" s="248" t="s">
        <v>411</v>
      </c>
      <c r="P252" s="248" t="s">
        <v>9</v>
      </c>
      <c r="Q252" s="248" t="s">
        <v>412</v>
      </c>
      <c r="R252" s="248">
        <v>5475</v>
      </c>
      <c r="S252" s="248" t="s">
        <v>11</v>
      </c>
      <c r="T252" s="248">
        <v>9</v>
      </c>
      <c r="U252" s="248" t="s">
        <v>98</v>
      </c>
      <c r="V252" s="248" t="s">
        <v>413</v>
      </c>
      <c r="W252" s="248" t="s">
        <v>14</v>
      </c>
      <c r="X252" s="248" t="s">
        <v>15</v>
      </c>
      <c r="Y252" s="248" t="s">
        <v>16</v>
      </c>
      <c r="AA252" s="262" t="s">
        <v>16</v>
      </c>
      <c r="AB252" s="248" t="s">
        <v>3</v>
      </c>
      <c r="AC252" s="248" t="s">
        <v>60</v>
      </c>
      <c r="AD252" s="248" t="s">
        <v>44</v>
      </c>
      <c r="AE252" s="248" t="s">
        <v>60</v>
      </c>
      <c r="AF252" s="248" t="s">
        <v>203</v>
      </c>
      <c r="AG252" s="248">
        <v>8</v>
      </c>
    </row>
    <row r="253" spans="1:51" s="252" customFormat="1" ht="15" customHeight="1">
      <c r="A253" s="241" t="s">
        <v>100</v>
      </c>
      <c r="B253" s="96" t="s">
        <v>414</v>
      </c>
      <c r="C253" s="96"/>
      <c r="D253" s="96" t="s">
        <v>415</v>
      </c>
      <c r="E253" s="96" t="s">
        <v>416</v>
      </c>
      <c r="F253" s="251" t="s">
        <v>1635</v>
      </c>
      <c r="G253" s="373" t="s">
        <v>1622</v>
      </c>
      <c r="H253" s="255" t="s">
        <v>1251</v>
      </c>
      <c r="I253" s="96" t="s">
        <v>417</v>
      </c>
      <c r="J253" s="96" t="s">
        <v>66</v>
      </c>
      <c r="K253" s="96" t="s">
        <v>177</v>
      </c>
      <c r="L253" s="96" t="s">
        <v>26</v>
      </c>
      <c r="M253" s="96">
        <v>35.81</v>
      </c>
      <c r="N253" s="96">
        <v>-78.64</v>
      </c>
      <c r="O253" s="96" t="s">
        <v>1491</v>
      </c>
      <c r="P253" s="96" t="s">
        <v>9</v>
      </c>
      <c r="Q253" s="96"/>
      <c r="R253" s="96">
        <v>750</v>
      </c>
      <c r="S253" s="96" t="s">
        <v>11</v>
      </c>
      <c r="T253" s="96">
        <v>5</v>
      </c>
      <c r="U253" s="96" t="s">
        <v>98</v>
      </c>
      <c r="V253" s="96" t="s">
        <v>99</v>
      </c>
      <c r="W253" s="96" t="s">
        <v>14</v>
      </c>
      <c r="X253" s="96" t="s">
        <v>15</v>
      </c>
      <c r="Y253" s="96" t="s">
        <v>16</v>
      </c>
      <c r="Z253" s="96"/>
      <c r="AA253" s="240"/>
      <c r="AB253" s="96" t="s">
        <v>3</v>
      </c>
      <c r="AC253" s="96" t="s">
        <v>72</v>
      </c>
      <c r="AD253" s="96" t="s">
        <v>44</v>
      </c>
      <c r="AE253" s="96" t="s">
        <v>73</v>
      </c>
      <c r="AF253" s="96" t="s">
        <v>74</v>
      </c>
      <c r="AG253" s="96">
        <v>4</v>
      </c>
      <c r="AH253" s="241"/>
      <c r="AI253" s="241"/>
      <c r="AU253" s="252">
        <v>365</v>
      </c>
      <c r="AX253" s="252">
        <v>3</v>
      </c>
      <c r="AY253" s="252" t="s">
        <v>428</v>
      </c>
    </row>
    <row r="254" spans="1:51" s="234" customFormat="1">
      <c r="A254" s="234" t="s">
        <v>100</v>
      </c>
      <c r="B254" s="263" t="s">
        <v>414</v>
      </c>
      <c r="C254" s="263"/>
      <c r="D254" s="263" t="s">
        <v>415</v>
      </c>
      <c r="E254" s="263" t="s">
        <v>416</v>
      </c>
      <c r="F254" s="251" t="s">
        <v>1635</v>
      </c>
      <c r="G254" s="294"/>
      <c r="H254" s="255" t="s">
        <v>1251</v>
      </c>
      <c r="I254" s="263" t="s">
        <v>417</v>
      </c>
      <c r="J254" s="263" t="s">
        <v>66</v>
      </c>
      <c r="K254" s="263" t="s">
        <v>177</v>
      </c>
      <c r="L254" s="263" t="s">
        <v>26</v>
      </c>
      <c r="M254" s="263">
        <v>35.81</v>
      </c>
      <c r="N254" s="263">
        <v>-78.64</v>
      </c>
      <c r="O254" s="263" t="s">
        <v>1491</v>
      </c>
      <c r="P254" s="263" t="s">
        <v>9</v>
      </c>
      <c r="Q254" s="263"/>
      <c r="R254" s="263">
        <v>750</v>
      </c>
      <c r="S254" s="263" t="s">
        <v>11</v>
      </c>
      <c r="T254" s="263">
        <v>5</v>
      </c>
      <c r="U254" s="263" t="s">
        <v>98</v>
      </c>
      <c r="V254" s="263" t="s">
        <v>99</v>
      </c>
      <c r="W254" s="263" t="s">
        <v>14</v>
      </c>
      <c r="X254" s="263" t="s">
        <v>15</v>
      </c>
      <c r="Y254" s="263" t="s">
        <v>16</v>
      </c>
      <c r="Z254" s="263"/>
      <c r="AA254" s="261"/>
      <c r="AB254" s="263" t="s">
        <v>3</v>
      </c>
      <c r="AC254" s="263" t="s">
        <v>145</v>
      </c>
      <c r="AD254" s="263" t="s">
        <v>17</v>
      </c>
      <c r="AE254" s="263" t="s">
        <v>146</v>
      </c>
      <c r="AF254" s="263" t="s">
        <v>74</v>
      </c>
      <c r="AG254" s="263">
        <v>4</v>
      </c>
      <c r="AU254" s="234">
        <v>365</v>
      </c>
      <c r="AX254" s="234">
        <v>4</v>
      </c>
      <c r="AY254" s="234" t="s">
        <v>435</v>
      </c>
    </row>
    <row r="255" spans="1:51" s="271" customFormat="1">
      <c r="A255" s="271" t="s">
        <v>100</v>
      </c>
      <c r="B255" s="248" t="s">
        <v>418</v>
      </c>
      <c r="C255" s="360" t="s">
        <v>1106</v>
      </c>
      <c r="D255" s="248" t="s">
        <v>419</v>
      </c>
      <c r="E255" s="248" t="s">
        <v>420</v>
      </c>
      <c r="F255" s="251" t="s">
        <v>251</v>
      </c>
      <c r="G255" s="292"/>
      <c r="H255" s="251"/>
      <c r="I255" s="248" t="s">
        <v>421</v>
      </c>
      <c r="J255" s="248" t="s">
        <v>53</v>
      </c>
      <c r="K255" s="248" t="s">
        <v>79</v>
      </c>
      <c r="L255" s="248" t="s">
        <v>26</v>
      </c>
      <c r="M255" s="248">
        <v>6.42</v>
      </c>
      <c r="N255" s="248">
        <v>3.39</v>
      </c>
      <c r="O255" s="248" t="s">
        <v>1604</v>
      </c>
      <c r="P255" s="248" t="s">
        <v>9</v>
      </c>
      <c r="Q255" s="248"/>
      <c r="R255" s="248">
        <v>210</v>
      </c>
      <c r="S255" s="248" t="s">
        <v>11</v>
      </c>
      <c r="T255" s="248">
        <v>7</v>
      </c>
      <c r="U255" s="248" t="s">
        <v>124</v>
      </c>
      <c r="V255" s="248" t="s">
        <v>144</v>
      </c>
      <c r="W255" s="248" t="s">
        <v>14</v>
      </c>
      <c r="X255" s="248" t="s">
        <v>82</v>
      </c>
      <c r="Y255" s="248" t="s">
        <v>16</v>
      </c>
      <c r="Z255" s="248"/>
      <c r="AA255" s="262"/>
      <c r="AB255" s="248" t="s">
        <v>3</v>
      </c>
      <c r="AC255" s="248" t="s">
        <v>60</v>
      </c>
      <c r="AD255" s="248" t="s">
        <v>44</v>
      </c>
      <c r="AE255" s="248" t="s">
        <v>60</v>
      </c>
      <c r="AF255" s="248" t="s">
        <v>1600</v>
      </c>
      <c r="AG255" s="248">
        <v>7</v>
      </c>
      <c r="AU255" s="271">
        <v>365</v>
      </c>
      <c r="AX255" s="271">
        <v>8</v>
      </c>
      <c r="AY255" s="271" t="s">
        <v>157</v>
      </c>
    </row>
    <row r="256" spans="1:51" s="8" customFormat="1">
      <c r="A256" s="353"/>
      <c r="B256" s="356" t="s">
        <v>1596</v>
      </c>
      <c r="C256" s="356"/>
      <c r="D256" s="356" t="s">
        <v>1597</v>
      </c>
      <c r="E256" s="356" t="s">
        <v>1598</v>
      </c>
      <c r="F256" s="369" t="s">
        <v>1624</v>
      </c>
      <c r="G256" s="380" t="s">
        <v>1623</v>
      </c>
      <c r="H256" s="356" t="s">
        <v>1601</v>
      </c>
      <c r="I256" s="356" t="s">
        <v>1599</v>
      </c>
      <c r="J256" s="356" t="s">
        <v>66</v>
      </c>
      <c r="K256" s="356" t="s">
        <v>184</v>
      </c>
      <c r="L256" s="356" t="s">
        <v>26</v>
      </c>
      <c r="M256" s="356">
        <v>37.44</v>
      </c>
      <c r="N256" s="356">
        <v>-6.01</v>
      </c>
      <c r="O256" s="356" t="s">
        <v>1604</v>
      </c>
      <c r="P256" s="356" t="s">
        <v>9</v>
      </c>
      <c r="Q256" s="356"/>
      <c r="R256" s="356">
        <v>2190</v>
      </c>
      <c r="S256" s="356" t="s">
        <v>11</v>
      </c>
      <c r="T256" s="356">
        <v>2</v>
      </c>
      <c r="U256" s="356" t="s">
        <v>124</v>
      </c>
      <c r="V256" s="356" t="s">
        <v>144</v>
      </c>
      <c r="W256" s="356" t="s">
        <v>14</v>
      </c>
      <c r="X256" s="356" t="s">
        <v>82</v>
      </c>
      <c r="Y256" s="356" t="s">
        <v>16</v>
      </c>
      <c r="Z256" s="356"/>
      <c r="AA256" s="356">
        <v>3</v>
      </c>
      <c r="AB256" s="356" t="s">
        <v>3</v>
      </c>
      <c r="AC256" s="356" t="s">
        <v>145</v>
      </c>
      <c r="AD256" s="356" t="s">
        <v>17</v>
      </c>
      <c r="AE256" s="356" t="s">
        <v>146</v>
      </c>
      <c r="AF256" s="356" t="s">
        <v>74</v>
      </c>
      <c r="AG256" s="356">
        <v>2</v>
      </c>
      <c r="AH256" s="356"/>
      <c r="AI256" s="356"/>
      <c r="AU256" s="8">
        <v>365</v>
      </c>
      <c r="AX256" s="8">
        <v>3</v>
      </c>
      <c r="AY256" s="8" t="s">
        <v>428</v>
      </c>
    </row>
    <row r="257" spans="1:51" s="252" customFormat="1">
      <c r="A257" s="241" t="s">
        <v>100</v>
      </c>
      <c r="B257" s="241" t="s">
        <v>441</v>
      </c>
      <c r="C257" s="241"/>
      <c r="D257" s="241" t="s">
        <v>442</v>
      </c>
      <c r="E257" s="241" t="s">
        <v>443</v>
      </c>
      <c r="F257" s="302" t="s">
        <v>632</v>
      </c>
      <c r="G257" s="375"/>
      <c r="H257" s="308" t="s">
        <v>1602</v>
      </c>
      <c r="I257" s="241" t="s">
        <v>444</v>
      </c>
      <c r="J257" s="241" t="s">
        <v>66</v>
      </c>
      <c r="K257" s="241" t="s">
        <v>88</v>
      </c>
      <c r="L257" s="241" t="s">
        <v>26</v>
      </c>
      <c r="M257" s="241">
        <v>38.883333299999997</v>
      </c>
      <c r="N257" s="241">
        <v>-107.033333333333</v>
      </c>
      <c r="O257" s="241" t="s">
        <v>1491</v>
      </c>
      <c r="P257" s="241" t="s">
        <v>9</v>
      </c>
      <c r="Q257" s="241" t="s">
        <v>445</v>
      </c>
      <c r="R257" s="241">
        <v>1460</v>
      </c>
      <c r="S257" s="241" t="s">
        <v>11</v>
      </c>
      <c r="T257" s="241">
        <v>3</v>
      </c>
      <c r="U257" s="241" t="s">
        <v>98</v>
      </c>
      <c r="V257" s="241" t="s">
        <v>99</v>
      </c>
      <c r="W257" s="241" t="s">
        <v>14</v>
      </c>
      <c r="X257" s="241" t="s">
        <v>15</v>
      </c>
      <c r="Y257" s="241" t="s">
        <v>16</v>
      </c>
      <c r="Z257" s="241"/>
      <c r="AA257" s="240"/>
      <c r="AB257" s="241" t="s">
        <v>3</v>
      </c>
      <c r="AC257" s="241" t="s">
        <v>73</v>
      </c>
      <c r="AD257" s="241" t="s">
        <v>44</v>
      </c>
      <c r="AE257" s="241" t="s">
        <v>73</v>
      </c>
      <c r="AF257" s="241" t="s">
        <v>1015</v>
      </c>
      <c r="AG257" s="241">
        <v>8</v>
      </c>
      <c r="AU257" s="252">
        <v>365</v>
      </c>
      <c r="AX257" s="252">
        <v>8</v>
      </c>
      <c r="AY257" s="252" t="s">
        <v>91</v>
      </c>
    </row>
    <row r="258" spans="1:51" s="252" customFormat="1">
      <c r="A258" s="297"/>
      <c r="B258" s="297" t="s">
        <v>446</v>
      </c>
      <c r="C258" s="297"/>
      <c r="D258" s="297" t="s">
        <v>447</v>
      </c>
      <c r="E258" s="297" t="s">
        <v>448</v>
      </c>
      <c r="F258" s="370" t="s">
        <v>1615</v>
      </c>
      <c r="G258" s="381" t="s">
        <v>1619</v>
      </c>
      <c r="H258" s="384" t="s">
        <v>1603</v>
      </c>
      <c r="I258" s="297" t="s">
        <v>449</v>
      </c>
      <c r="J258" s="297" t="s">
        <v>53</v>
      </c>
      <c r="K258" s="297" t="s">
        <v>54</v>
      </c>
      <c r="L258" s="297" t="s">
        <v>26</v>
      </c>
      <c r="M258" s="297">
        <v>-5.2833332999999998</v>
      </c>
      <c r="N258" s="297">
        <v>150.28333333333299</v>
      </c>
      <c r="O258" s="297" t="s">
        <v>440</v>
      </c>
      <c r="P258" s="297" t="s">
        <v>9</v>
      </c>
      <c r="Q258" s="297" t="s">
        <v>450</v>
      </c>
      <c r="R258" s="297">
        <v>112</v>
      </c>
      <c r="S258" s="297" t="s">
        <v>11</v>
      </c>
      <c r="T258" s="297">
        <v>1</v>
      </c>
      <c r="U258" s="297" t="s">
        <v>57</v>
      </c>
      <c r="V258" s="297" t="s">
        <v>99</v>
      </c>
      <c r="W258" s="297" t="s">
        <v>14</v>
      </c>
      <c r="X258" s="297" t="s">
        <v>15</v>
      </c>
      <c r="Y258" s="297" t="s">
        <v>16</v>
      </c>
      <c r="Z258" s="297"/>
      <c r="AA258" s="298"/>
      <c r="AB258" s="297" t="s">
        <v>3</v>
      </c>
      <c r="AC258" s="297" t="s">
        <v>60</v>
      </c>
      <c r="AD258" s="297" t="s">
        <v>44</v>
      </c>
      <c r="AE258" s="297" t="s">
        <v>60</v>
      </c>
      <c r="AF258" s="297" t="s">
        <v>107</v>
      </c>
      <c r="AG258" s="297">
        <v>3</v>
      </c>
      <c r="AH258" s="299"/>
      <c r="AI258" s="299"/>
      <c r="AU258" s="252">
        <v>112</v>
      </c>
      <c r="AX258" s="252">
        <v>6</v>
      </c>
      <c r="AY258" s="252" t="s">
        <v>157</v>
      </c>
    </row>
  </sheetData>
  <sortState xmlns:xlrd2="http://schemas.microsoft.com/office/spreadsheetml/2017/richdata2" ref="A2:AI258">
    <sortCondition ref="B1:B258"/>
  </sortState>
  <phoneticPr fontId="9" type="noConversion"/>
  <hyperlinks>
    <hyperlink ref="G146" r:id="rId1" display="mailto:Kent.Gilkinson@dfo-mpo.gc.ca" xr:uid="{DF38D826-B479-B945-9FB2-56C3FDC1247E}"/>
    <hyperlink ref="G85" r:id="rId2" xr:uid="{F90A0234-DF91-7B49-8DF9-FFA5DEDF8A55}"/>
    <hyperlink ref="G124" r:id="rId3" display="mailto:PEREZFA@BUFFALOSTATE.EDU" xr:uid="{5B61B55C-F46F-1A4B-AFAC-2F7B6BA637CB}"/>
    <hyperlink ref="G253" r:id="rId4" display="mailto:rebecca.vidra@duke.edu" xr:uid="{392DDD97-8016-8F4B-9C29-499D12F64EB4}"/>
    <hyperlink ref="G153" r:id="rId5" display="mailto:michaela.schratzberger@cefas.co.uk" xr:uid="{9EC35B41-9CD7-0940-ACD3-3883C004E9CE}"/>
  </hyperlink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294EB-FE02-2A4B-B885-9CB797382ADF}">
  <dimension ref="A1:X10903"/>
  <sheetViews>
    <sheetView tabSelected="1" zoomScale="162" zoomScaleNormal="114" workbookViewId="0">
      <pane ySplit="1" topLeftCell="A9217" activePane="bottomLeft" state="frozen"/>
      <selection pane="bottomLeft" activeCell="H9225" sqref="H9225"/>
    </sheetView>
  </sheetViews>
  <sheetFormatPr baseColWidth="10" defaultRowHeight="16"/>
  <cols>
    <col min="1" max="1" width="17.83203125" bestFit="1" customWidth="1"/>
    <col min="2" max="2" width="19.1640625" customWidth="1"/>
    <col min="3" max="3" width="15.5" style="219" customWidth="1"/>
    <col min="7" max="7" width="6.1640625" customWidth="1"/>
    <col min="8" max="8" width="7.6640625" style="123" customWidth="1"/>
    <col min="9" max="9" width="6.1640625" style="2" customWidth="1"/>
    <col min="10" max="10" width="6" customWidth="1"/>
    <col min="11" max="11" width="6.83203125" customWidth="1"/>
    <col min="12" max="12" width="4.5" customWidth="1"/>
    <col min="13" max="13" width="10.83203125" style="321"/>
    <col min="14" max="15" width="10.83203125" style="63"/>
    <col min="16" max="17" width="10.83203125" style="2"/>
    <col min="20" max="20" width="10.83203125" style="2"/>
    <col min="21" max="21" width="10.83203125" style="339"/>
    <col min="22" max="22" width="10.83203125" style="4"/>
  </cols>
  <sheetData>
    <row r="1" spans="1:24" s="8" customFormat="1" ht="27" customHeight="1">
      <c r="A1" s="5" t="s">
        <v>453</v>
      </c>
      <c r="B1" s="6" t="s">
        <v>251</v>
      </c>
      <c r="C1" s="6" t="s">
        <v>1259</v>
      </c>
      <c r="D1" s="6" t="s">
        <v>44</v>
      </c>
      <c r="E1" s="6" t="s">
        <v>43</v>
      </c>
      <c r="F1" s="6" t="s">
        <v>45</v>
      </c>
      <c r="G1" s="6" t="s">
        <v>454</v>
      </c>
      <c r="H1" s="198" t="s">
        <v>455</v>
      </c>
      <c r="I1" s="5" t="s">
        <v>456</v>
      </c>
      <c r="J1" s="6" t="s">
        <v>457</v>
      </c>
      <c r="K1" s="6" t="s">
        <v>458</v>
      </c>
      <c r="L1" s="6" t="s">
        <v>459</v>
      </c>
      <c r="M1" s="319" t="s">
        <v>460</v>
      </c>
      <c r="N1" s="68" t="s">
        <v>461</v>
      </c>
      <c r="O1" s="68" t="s">
        <v>462</v>
      </c>
      <c r="P1" s="5" t="s">
        <v>463</v>
      </c>
      <c r="Q1" s="5" t="s">
        <v>464</v>
      </c>
      <c r="R1" s="6" t="s">
        <v>465</v>
      </c>
      <c r="S1" s="6" t="s">
        <v>466</v>
      </c>
      <c r="T1" s="5" t="s">
        <v>467</v>
      </c>
      <c r="U1" s="338" t="s">
        <v>468</v>
      </c>
      <c r="V1" s="7" t="s">
        <v>469</v>
      </c>
      <c r="W1" s="6" t="s">
        <v>480</v>
      </c>
      <c r="X1" s="6"/>
    </row>
    <row r="2" spans="1:24">
      <c r="A2" t="s">
        <v>1253</v>
      </c>
      <c r="B2" t="s">
        <v>1260</v>
      </c>
      <c r="C2" s="219" t="s">
        <v>1380</v>
      </c>
      <c r="D2" s="76" t="s">
        <v>44</v>
      </c>
      <c r="E2" s="76" t="s">
        <v>60</v>
      </c>
      <c r="F2" s="138" t="s">
        <v>60</v>
      </c>
      <c r="G2">
        <v>0</v>
      </c>
      <c r="H2" s="31">
        <f t="shared" ref="H2:H65" si="0">G2/790</f>
        <v>0</v>
      </c>
      <c r="I2" s="208" t="s">
        <v>100</v>
      </c>
      <c r="J2" s="21"/>
      <c r="L2" s="32"/>
      <c r="M2" s="2">
        <v>0</v>
      </c>
      <c r="N2">
        <v>0</v>
      </c>
      <c r="O2">
        <v>0</v>
      </c>
      <c r="P2" s="2">
        <v>12</v>
      </c>
      <c r="Q2" s="2">
        <v>1.6666666666666701E-2</v>
      </c>
      <c r="R2">
        <v>1.12366643743874E-2</v>
      </c>
      <c r="S2">
        <v>3.8924947208076099E-2</v>
      </c>
      <c r="T2" s="2">
        <v>12</v>
      </c>
      <c r="U2" s="339" t="e">
        <f t="shared" ref="U2:U65" si="1">LN(Q2/M2)</f>
        <v>#DIV/0!</v>
      </c>
      <c r="V2" s="4" t="e">
        <f t="shared" ref="V2:V65" si="2">M2^2/(P2*M2^2)+S2^2/(T2*Q2^2)</f>
        <v>#DIV/0!</v>
      </c>
    </row>
    <row r="3" spans="1:24">
      <c r="A3" t="s">
        <v>1253</v>
      </c>
      <c r="B3" t="s">
        <v>1261</v>
      </c>
      <c r="C3" s="219" t="s">
        <v>1380</v>
      </c>
      <c r="D3" s="76" t="s">
        <v>44</v>
      </c>
      <c r="E3" s="76" t="s">
        <v>60</v>
      </c>
      <c r="F3" s="138" t="s">
        <v>60</v>
      </c>
      <c r="G3">
        <v>0</v>
      </c>
      <c r="H3" s="31">
        <f t="shared" si="0"/>
        <v>0</v>
      </c>
      <c r="I3" s="208" t="s">
        <v>100</v>
      </c>
      <c r="J3" s="21"/>
      <c r="L3" s="32"/>
      <c r="M3" s="2">
        <v>0</v>
      </c>
      <c r="N3">
        <v>0</v>
      </c>
      <c r="O3">
        <v>0</v>
      </c>
      <c r="P3" s="2">
        <v>12</v>
      </c>
      <c r="Q3" s="2">
        <v>0</v>
      </c>
      <c r="R3">
        <v>0</v>
      </c>
      <c r="S3">
        <v>0</v>
      </c>
      <c r="T3" s="2">
        <v>12</v>
      </c>
      <c r="U3" s="339" t="e">
        <f t="shared" si="1"/>
        <v>#DIV/0!</v>
      </c>
      <c r="V3" s="4" t="e">
        <f t="shared" si="2"/>
        <v>#DIV/0!</v>
      </c>
    </row>
    <row r="4" spans="1:24">
      <c r="A4" t="s">
        <v>1253</v>
      </c>
      <c r="B4" t="s">
        <v>962</v>
      </c>
      <c r="C4" s="219" t="s">
        <v>1380</v>
      </c>
      <c r="D4" s="76" t="s">
        <v>44</v>
      </c>
      <c r="E4" s="76" t="s">
        <v>60</v>
      </c>
      <c r="F4" s="138" t="s">
        <v>60</v>
      </c>
      <c r="G4">
        <v>0</v>
      </c>
      <c r="H4" s="31">
        <f t="shared" si="0"/>
        <v>0</v>
      </c>
      <c r="I4" s="208" t="s">
        <v>100</v>
      </c>
      <c r="J4" s="21"/>
      <c r="L4" s="32"/>
      <c r="M4" s="2">
        <v>0</v>
      </c>
      <c r="N4">
        <v>0</v>
      </c>
      <c r="O4">
        <v>0</v>
      </c>
      <c r="P4" s="2">
        <v>12</v>
      </c>
      <c r="Q4" s="2">
        <v>0</v>
      </c>
      <c r="R4">
        <v>0</v>
      </c>
      <c r="S4">
        <v>0</v>
      </c>
      <c r="T4" s="2">
        <v>12</v>
      </c>
      <c r="U4" s="339" t="e">
        <f t="shared" si="1"/>
        <v>#DIV/0!</v>
      </c>
      <c r="V4" s="4" t="e">
        <f t="shared" si="2"/>
        <v>#DIV/0!</v>
      </c>
    </row>
    <row r="5" spans="1:24">
      <c r="A5" t="s">
        <v>1253</v>
      </c>
      <c r="B5" t="s">
        <v>1262</v>
      </c>
      <c r="C5" s="219" t="s">
        <v>1380</v>
      </c>
      <c r="D5" s="76" t="s">
        <v>44</v>
      </c>
      <c r="E5" s="76" t="s">
        <v>60</v>
      </c>
      <c r="F5" s="138" t="s">
        <v>60</v>
      </c>
      <c r="G5">
        <v>0</v>
      </c>
      <c r="H5" s="31">
        <f t="shared" si="0"/>
        <v>0</v>
      </c>
      <c r="I5" s="208" t="s">
        <v>100</v>
      </c>
      <c r="J5" s="21"/>
      <c r="L5" s="32"/>
      <c r="M5" s="2">
        <v>0</v>
      </c>
      <c r="N5">
        <v>0</v>
      </c>
      <c r="O5">
        <v>0</v>
      </c>
      <c r="P5" s="2">
        <v>12</v>
      </c>
      <c r="Q5" s="2">
        <v>0.43333333333333302</v>
      </c>
      <c r="R5">
        <v>0.33672516743456898</v>
      </c>
      <c r="S5">
        <v>1.1664501963676199</v>
      </c>
      <c r="T5" s="2">
        <v>12</v>
      </c>
      <c r="U5" s="339" t="e">
        <f t="shared" si="1"/>
        <v>#DIV/0!</v>
      </c>
      <c r="V5" s="4" t="e">
        <f t="shared" si="2"/>
        <v>#DIV/0!</v>
      </c>
    </row>
    <row r="6" spans="1:24">
      <c r="A6" t="s">
        <v>1253</v>
      </c>
      <c r="B6" t="s">
        <v>1263</v>
      </c>
      <c r="C6" s="219" t="s">
        <v>1380</v>
      </c>
      <c r="D6" s="76" t="s">
        <v>44</v>
      </c>
      <c r="E6" s="76" t="s">
        <v>60</v>
      </c>
      <c r="F6" s="138" t="s">
        <v>60</v>
      </c>
      <c r="G6">
        <v>0</v>
      </c>
      <c r="H6" s="31">
        <f t="shared" si="0"/>
        <v>0</v>
      </c>
      <c r="I6" s="208" t="s">
        <v>100</v>
      </c>
      <c r="J6" s="21"/>
      <c r="L6" s="32"/>
      <c r="M6" s="2">
        <v>0</v>
      </c>
      <c r="N6">
        <v>0</v>
      </c>
      <c r="O6">
        <v>0</v>
      </c>
      <c r="P6" s="2">
        <v>12</v>
      </c>
      <c r="Q6" s="2">
        <v>0</v>
      </c>
      <c r="R6">
        <v>0</v>
      </c>
      <c r="S6">
        <v>0</v>
      </c>
      <c r="T6" s="2">
        <v>12</v>
      </c>
      <c r="U6" s="339" t="e">
        <f t="shared" si="1"/>
        <v>#DIV/0!</v>
      </c>
      <c r="V6" s="4" t="e">
        <f t="shared" si="2"/>
        <v>#DIV/0!</v>
      </c>
    </row>
    <row r="7" spans="1:24">
      <c r="A7" t="s">
        <v>1253</v>
      </c>
      <c r="B7" t="s">
        <v>1264</v>
      </c>
      <c r="C7" s="219" t="s">
        <v>1380</v>
      </c>
      <c r="D7" s="76" t="s">
        <v>44</v>
      </c>
      <c r="E7" s="76" t="s">
        <v>60</v>
      </c>
      <c r="F7" s="138" t="s">
        <v>60</v>
      </c>
      <c r="G7">
        <v>0</v>
      </c>
      <c r="H7" s="31">
        <f t="shared" si="0"/>
        <v>0</v>
      </c>
      <c r="I7" s="208" t="s">
        <v>100</v>
      </c>
      <c r="J7" s="21"/>
      <c r="L7" s="32"/>
      <c r="M7" s="2">
        <v>8.3333333333333297E-3</v>
      </c>
      <c r="N7">
        <v>8.3333333333333297E-3</v>
      </c>
      <c r="O7">
        <v>2.8867513459481301E-2</v>
      </c>
      <c r="P7" s="2">
        <v>12</v>
      </c>
      <c r="Q7" s="2">
        <v>8.3333333333333297E-3</v>
      </c>
      <c r="R7">
        <v>8.3333333333333297E-3</v>
      </c>
      <c r="S7">
        <v>2.8867513459481301E-2</v>
      </c>
      <c r="T7" s="2">
        <v>12</v>
      </c>
      <c r="U7" s="339">
        <f t="shared" si="1"/>
        <v>0</v>
      </c>
      <c r="V7" s="4">
        <f t="shared" si="2"/>
        <v>1.083333333333335</v>
      </c>
    </row>
    <row r="8" spans="1:24">
      <c r="A8" t="s">
        <v>1253</v>
      </c>
      <c r="B8" t="s">
        <v>1265</v>
      </c>
      <c r="C8" s="219" t="s">
        <v>1380</v>
      </c>
      <c r="D8" s="76" t="s">
        <v>44</v>
      </c>
      <c r="E8" s="76" t="s">
        <v>60</v>
      </c>
      <c r="F8" s="138" t="s">
        <v>60</v>
      </c>
      <c r="G8">
        <v>0</v>
      </c>
      <c r="H8" s="31">
        <f t="shared" si="0"/>
        <v>0</v>
      </c>
      <c r="I8" s="208" t="s">
        <v>100</v>
      </c>
      <c r="J8" s="21"/>
      <c r="L8" s="32"/>
      <c r="M8" s="2">
        <v>1.0916666666666699</v>
      </c>
      <c r="N8">
        <v>0.92486348979050703</v>
      </c>
      <c r="O8">
        <v>3.2038211087652302</v>
      </c>
      <c r="P8" s="2">
        <v>12</v>
      </c>
      <c r="Q8" s="2">
        <v>2.5000000000000001E-2</v>
      </c>
      <c r="R8">
        <v>1.7943514064131801E-2</v>
      </c>
      <c r="S8">
        <v>6.2158156050806102E-2</v>
      </c>
      <c r="T8" s="2">
        <v>12</v>
      </c>
      <c r="U8" s="339">
        <f t="shared" si="1"/>
        <v>-3.7765850345330447</v>
      </c>
      <c r="V8" s="4">
        <f t="shared" si="2"/>
        <v>0.5984848484848484</v>
      </c>
    </row>
    <row r="9" spans="1:24">
      <c r="A9" t="s">
        <v>1253</v>
      </c>
      <c r="B9" t="s">
        <v>1266</v>
      </c>
      <c r="C9" s="219" t="s">
        <v>1380</v>
      </c>
      <c r="D9" s="76" t="s">
        <v>44</v>
      </c>
      <c r="E9" s="76" t="s">
        <v>60</v>
      </c>
      <c r="F9" s="138" t="s">
        <v>60</v>
      </c>
      <c r="G9">
        <v>0</v>
      </c>
      <c r="H9" s="31">
        <f t="shared" si="0"/>
        <v>0</v>
      </c>
      <c r="I9" s="208" t="s">
        <v>100</v>
      </c>
      <c r="J9" s="21"/>
      <c r="L9" s="32"/>
      <c r="M9" s="2">
        <v>2.5000000000000001E-2</v>
      </c>
      <c r="N9">
        <v>1.7943514064131801E-2</v>
      </c>
      <c r="O9">
        <v>6.2158156050806102E-2</v>
      </c>
      <c r="P9" s="2">
        <v>12</v>
      </c>
      <c r="Q9" s="2">
        <v>8.3333333333333297E-3</v>
      </c>
      <c r="R9">
        <v>8.3333333333333297E-3</v>
      </c>
      <c r="S9">
        <v>2.8867513459481301E-2</v>
      </c>
      <c r="T9" s="2">
        <v>12</v>
      </c>
      <c r="U9" s="339">
        <f t="shared" si="1"/>
        <v>-1.0986122886681102</v>
      </c>
      <c r="V9" s="4">
        <f t="shared" si="2"/>
        <v>1.083333333333335</v>
      </c>
    </row>
    <row r="10" spans="1:24" s="16" customFormat="1">
      <c r="A10" s="16" t="s">
        <v>1253</v>
      </c>
      <c r="B10" s="16" t="s">
        <v>1267</v>
      </c>
      <c r="C10" s="219" t="s">
        <v>1380</v>
      </c>
      <c r="D10" s="76" t="s">
        <v>44</v>
      </c>
      <c r="E10" s="169" t="s">
        <v>60</v>
      </c>
      <c r="F10" s="138" t="s">
        <v>60</v>
      </c>
      <c r="G10" s="16">
        <v>0</v>
      </c>
      <c r="H10" s="194">
        <f t="shared" si="0"/>
        <v>0</v>
      </c>
      <c r="I10" s="209" t="s">
        <v>100</v>
      </c>
      <c r="J10" s="174"/>
      <c r="L10" s="174"/>
      <c r="M10" s="2">
        <v>0</v>
      </c>
      <c r="N10" s="16">
        <v>0</v>
      </c>
      <c r="O10" s="16">
        <v>0</v>
      </c>
      <c r="P10" s="19">
        <v>12</v>
      </c>
      <c r="Q10" s="19">
        <v>0.25833333333333303</v>
      </c>
      <c r="R10" s="16">
        <v>0.24938054568401399</v>
      </c>
      <c r="S10" s="16">
        <v>0.86387955108792702</v>
      </c>
      <c r="T10" s="19">
        <v>12</v>
      </c>
      <c r="U10" s="339" t="e">
        <f t="shared" si="1"/>
        <v>#DIV/0!</v>
      </c>
      <c r="V10" s="4" t="e">
        <f t="shared" si="2"/>
        <v>#DIV/0!</v>
      </c>
    </row>
    <row r="11" spans="1:24">
      <c r="A11" t="s">
        <v>1253</v>
      </c>
      <c r="B11" t="s">
        <v>1268</v>
      </c>
      <c r="C11" s="219" t="s">
        <v>1380</v>
      </c>
      <c r="D11" s="76" t="s">
        <v>44</v>
      </c>
      <c r="E11" s="76" t="s">
        <v>60</v>
      </c>
      <c r="F11" s="138" t="s">
        <v>60</v>
      </c>
      <c r="G11">
        <v>0</v>
      </c>
      <c r="H11" s="31">
        <f t="shared" si="0"/>
        <v>0</v>
      </c>
      <c r="I11" s="208" t="s">
        <v>100</v>
      </c>
      <c r="J11" s="21"/>
      <c r="L11" s="32"/>
      <c r="M11" s="2">
        <v>0.45833333333333298</v>
      </c>
      <c r="N11">
        <v>0.25419460849887998</v>
      </c>
      <c r="O11">
        <v>0.88055595386027996</v>
      </c>
      <c r="P11" s="2">
        <v>12</v>
      </c>
      <c r="Q11" s="2">
        <v>1.9666666666666699</v>
      </c>
      <c r="R11">
        <v>1.20807468496134</v>
      </c>
      <c r="S11">
        <v>4.1848934673816203</v>
      </c>
      <c r="T11" s="2">
        <v>12</v>
      </c>
      <c r="U11" s="339">
        <f t="shared" si="1"/>
        <v>1.4564986197931415</v>
      </c>
      <c r="V11" s="4">
        <f t="shared" si="2"/>
        <v>0.46066743273005778</v>
      </c>
    </row>
    <row r="12" spans="1:24">
      <c r="A12" t="s">
        <v>1253</v>
      </c>
      <c r="B12" t="s">
        <v>1269</v>
      </c>
      <c r="C12" s="219" t="s">
        <v>1380</v>
      </c>
      <c r="D12" s="76" t="s">
        <v>44</v>
      </c>
      <c r="E12" s="76" t="s">
        <v>60</v>
      </c>
      <c r="F12" s="138" t="s">
        <v>60</v>
      </c>
      <c r="G12">
        <v>0</v>
      </c>
      <c r="H12" s="31">
        <f t="shared" si="0"/>
        <v>0</v>
      </c>
      <c r="I12" s="208" t="s">
        <v>100</v>
      </c>
      <c r="J12" s="21"/>
      <c r="L12" s="32"/>
      <c r="M12" s="2">
        <v>8.3333333333333297E-3</v>
      </c>
      <c r="N12">
        <v>8.3333333333333297E-3</v>
      </c>
      <c r="O12">
        <v>2.8867513459481301E-2</v>
      </c>
      <c r="P12" s="2">
        <v>12</v>
      </c>
      <c r="Q12" s="2">
        <v>0</v>
      </c>
      <c r="R12">
        <v>0</v>
      </c>
      <c r="S12">
        <v>0</v>
      </c>
      <c r="T12" s="2">
        <v>12</v>
      </c>
      <c r="U12" s="339" t="e">
        <f t="shared" si="1"/>
        <v>#NUM!</v>
      </c>
      <c r="V12" s="4" t="e">
        <f t="shared" si="2"/>
        <v>#DIV/0!</v>
      </c>
    </row>
    <row r="13" spans="1:24">
      <c r="A13" t="s">
        <v>1253</v>
      </c>
      <c r="B13" t="s">
        <v>1270</v>
      </c>
      <c r="C13" s="219" t="s">
        <v>1380</v>
      </c>
      <c r="D13" s="76" t="s">
        <v>44</v>
      </c>
      <c r="E13" s="76" t="s">
        <v>60</v>
      </c>
      <c r="F13" s="138" t="s">
        <v>60</v>
      </c>
      <c r="G13">
        <v>0</v>
      </c>
      <c r="H13" s="31">
        <f t="shared" si="0"/>
        <v>0</v>
      </c>
      <c r="I13" s="208" t="s">
        <v>100</v>
      </c>
      <c r="J13" s="21"/>
      <c r="L13" s="32"/>
      <c r="M13" s="2">
        <v>0</v>
      </c>
      <c r="N13">
        <v>0</v>
      </c>
      <c r="O13">
        <v>0</v>
      </c>
      <c r="P13" s="2">
        <v>12</v>
      </c>
      <c r="Q13" s="2">
        <v>0</v>
      </c>
      <c r="R13">
        <v>0</v>
      </c>
      <c r="S13">
        <v>0</v>
      </c>
      <c r="T13" s="2">
        <v>12</v>
      </c>
      <c r="U13" s="339" t="e">
        <f t="shared" si="1"/>
        <v>#DIV/0!</v>
      </c>
      <c r="V13" s="4" t="e">
        <f t="shared" si="2"/>
        <v>#DIV/0!</v>
      </c>
    </row>
    <row r="14" spans="1:24">
      <c r="A14" t="s">
        <v>1253</v>
      </c>
      <c r="B14" t="s">
        <v>1271</v>
      </c>
      <c r="C14" s="219" t="s">
        <v>1380</v>
      </c>
      <c r="D14" s="76" t="s">
        <v>44</v>
      </c>
      <c r="E14" s="76" t="s">
        <v>60</v>
      </c>
      <c r="F14" s="138" t="s">
        <v>60</v>
      </c>
      <c r="G14">
        <v>0</v>
      </c>
      <c r="H14" s="31">
        <f t="shared" si="0"/>
        <v>0</v>
      </c>
      <c r="I14" s="208" t="s">
        <v>100</v>
      </c>
      <c r="J14" s="21"/>
      <c r="L14" s="32"/>
      <c r="M14" s="2">
        <v>2.5000000000000001E-2</v>
      </c>
      <c r="N14">
        <v>2.5000000000000001E-2</v>
      </c>
      <c r="O14">
        <v>8.6602540378443907E-2</v>
      </c>
      <c r="P14" s="2">
        <v>12</v>
      </c>
      <c r="Q14" s="2">
        <v>2.6166666666666698</v>
      </c>
      <c r="R14">
        <v>2.5803991156330102</v>
      </c>
      <c r="S14">
        <v>8.9387647441643292</v>
      </c>
      <c r="T14" s="2">
        <v>12</v>
      </c>
      <c r="U14" s="339">
        <f t="shared" si="1"/>
        <v>4.6507806972401449</v>
      </c>
      <c r="V14" s="4">
        <f t="shared" si="2"/>
        <v>1.0558050175985976</v>
      </c>
    </row>
    <row r="15" spans="1:24">
      <c r="A15" t="s">
        <v>1253</v>
      </c>
      <c r="B15" t="s">
        <v>1272</v>
      </c>
      <c r="C15" s="219" t="s">
        <v>1380</v>
      </c>
      <c r="D15" s="76" t="s">
        <v>44</v>
      </c>
      <c r="E15" s="76" t="s">
        <v>60</v>
      </c>
      <c r="F15" s="138" t="s">
        <v>60</v>
      </c>
      <c r="G15">
        <v>0</v>
      </c>
      <c r="H15" s="31">
        <f t="shared" si="0"/>
        <v>0</v>
      </c>
      <c r="I15" s="208" t="s">
        <v>100</v>
      </c>
      <c r="J15" s="21"/>
      <c r="L15" s="32"/>
      <c r="M15" s="2">
        <v>5.7</v>
      </c>
      <c r="N15">
        <v>1.0333822080328201</v>
      </c>
      <c r="O15">
        <v>3.5797409759011098</v>
      </c>
      <c r="P15" s="2">
        <v>12</v>
      </c>
      <c r="Q15" s="2">
        <v>5.31666666666667</v>
      </c>
      <c r="R15">
        <v>1.170718073697</v>
      </c>
      <c r="S15">
        <v>4.0554863699647301</v>
      </c>
      <c r="T15" s="2">
        <v>12</v>
      </c>
      <c r="U15" s="339">
        <f t="shared" si="1"/>
        <v>-6.9619634277760009E-2</v>
      </c>
      <c r="V15" s="4">
        <f t="shared" si="2"/>
        <v>0.13182038543670205</v>
      </c>
    </row>
    <row r="16" spans="1:24">
      <c r="A16" t="s">
        <v>1253</v>
      </c>
      <c r="B16" t="s">
        <v>1273</v>
      </c>
      <c r="C16" s="219" t="s">
        <v>1380</v>
      </c>
      <c r="D16" s="76" t="s">
        <v>44</v>
      </c>
      <c r="E16" s="76" t="s">
        <v>60</v>
      </c>
      <c r="F16" s="138" t="s">
        <v>60</v>
      </c>
      <c r="G16">
        <v>0</v>
      </c>
      <c r="H16" s="31">
        <f t="shared" si="0"/>
        <v>0</v>
      </c>
      <c r="I16" s="208" t="s">
        <v>100</v>
      </c>
      <c r="J16" s="21"/>
      <c r="L16" s="32"/>
      <c r="M16" s="2">
        <v>0</v>
      </c>
      <c r="N16">
        <v>0</v>
      </c>
      <c r="O16">
        <v>0</v>
      </c>
      <c r="P16" s="2">
        <v>12</v>
      </c>
      <c r="Q16" s="2">
        <v>0</v>
      </c>
      <c r="R16">
        <v>0</v>
      </c>
      <c r="S16">
        <v>0</v>
      </c>
      <c r="T16" s="2">
        <v>12</v>
      </c>
      <c r="U16" s="339" t="e">
        <f t="shared" si="1"/>
        <v>#DIV/0!</v>
      </c>
      <c r="V16" s="4" t="e">
        <f t="shared" si="2"/>
        <v>#DIV/0!</v>
      </c>
    </row>
    <row r="17" spans="1:22">
      <c r="A17" t="s">
        <v>1253</v>
      </c>
      <c r="B17" t="s">
        <v>1274</v>
      </c>
      <c r="C17" s="219" t="s">
        <v>1380</v>
      </c>
      <c r="D17" s="76" t="s">
        <v>44</v>
      </c>
      <c r="E17" s="76" t="s">
        <v>60</v>
      </c>
      <c r="F17" s="138" t="s">
        <v>60</v>
      </c>
      <c r="G17">
        <v>0</v>
      </c>
      <c r="H17" s="31">
        <f t="shared" si="0"/>
        <v>0</v>
      </c>
      <c r="I17" s="208" t="s">
        <v>100</v>
      </c>
      <c r="J17" s="21"/>
      <c r="L17" s="32"/>
      <c r="M17" s="2">
        <v>0</v>
      </c>
      <c r="N17">
        <v>0</v>
      </c>
      <c r="O17">
        <v>0</v>
      </c>
      <c r="P17" s="2">
        <v>12</v>
      </c>
      <c r="Q17" s="2">
        <v>8.3333333333333297E-3</v>
      </c>
      <c r="R17">
        <v>8.3333333333333297E-3</v>
      </c>
      <c r="S17">
        <v>2.8867513459481301E-2</v>
      </c>
      <c r="T17" s="2">
        <v>12</v>
      </c>
      <c r="U17" s="339" t="e">
        <f t="shared" si="1"/>
        <v>#DIV/0!</v>
      </c>
      <c r="V17" s="4" t="e">
        <f t="shared" si="2"/>
        <v>#DIV/0!</v>
      </c>
    </row>
    <row r="18" spans="1:22" s="16" customFormat="1">
      <c r="A18" s="16" t="s">
        <v>1253</v>
      </c>
      <c r="B18" s="16" t="s">
        <v>1275</v>
      </c>
      <c r="C18" s="219" t="s">
        <v>1380</v>
      </c>
      <c r="D18" s="76" t="s">
        <v>44</v>
      </c>
      <c r="E18" s="169" t="s">
        <v>60</v>
      </c>
      <c r="F18" s="138" t="s">
        <v>60</v>
      </c>
      <c r="G18" s="16">
        <v>0</v>
      </c>
      <c r="H18" s="194">
        <f t="shared" si="0"/>
        <v>0</v>
      </c>
      <c r="I18" s="209" t="s">
        <v>100</v>
      </c>
      <c r="J18" s="174"/>
      <c r="L18" s="174"/>
      <c r="M18" s="2">
        <v>0.45833333333333298</v>
      </c>
      <c r="N18" s="16">
        <v>0.33449607809752602</v>
      </c>
      <c r="O18" s="16">
        <v>1.15872840439488</v>
      </c>
      <c r="P18" s="19">
        <v>12</v>
      </c>
      <c r="Q18" s="19">
        <v>0.9</v>
      </c>
      <c r="R18" s="16">
        <v>0.30969192903447001</v>
      </c>
      <c r="S18" s="16">
        <v>1.07280431156343</v>
      </c>
      <c r="T18" s="19">
        <v>12</v>
      </c>
      <c r="U18" s="339">
        <f t="shared" si="1"/>
        <v>0.67479804189174952</v>
      </c>
      <c r="V18" s="4">
        <f t="shared" si="2"/>
        <v>0.20173961840628446</v>
      </c>
    </row>
    <row r="19" spans="1:22">
      <c r="A19" t="s">
        <v>1253</v>
      </c>
      <c r="B19" t="s">
        <v>1276</v>
      </c>
      <c r="C19" s="219" t="s">
        <v>1380</v>
      </c>
      <c r="D19" s="76" t="s">
        <v>44</v>
      </c>
      <c r="E19" s="76" t="s">
        <v>60</v>
      </c>
      <c r="F19" s="138" t="s">
        <v>60</v>
      </c>
      <c r="G19">
        <v>0</v>
      </c>
      <c r="H19" s="31">
        <f t="shared" si="0"/>
        <v>0</v>
      </c>
      <c r="I19" s="208" t="s">
        <v>100</v>
      </c>
      <c r="J19" s="21"/>
      <c r="L19" s="32"/>
      <c r="M19" s="2">
        <v>14.375</v>
      </c>
      <c r="N19">
        <v>3.6128584544818798</v>
      </c>
      <c r="O19">
        <v>12.515308807434799</v>
      </c>
      <c r="P19" s="2">
        <v>12</v>
      </c>
      <c r="Q19" s="2">
        <v>6.6583333333333297</v>
      </c>
      <c r="R19">
        <v>2.0190553721876001</v>
      </c>
      <c r="S19">
        <v>6.9942129758476197</v>
      </c>
      <c r="T19" s="2">
        <v>12</v>
      </c>
      <c r="U19" s="339">
        <f t="shared" si="1"/>
        <v>-0.76962138369918598</v>
      </c>
      <c r="V19" s="4">
        <f t="shared" si="2"/>
        <v>0.17528622529593729</v>
      </c>
    </row>
    <row r="20" spans="1:22">
      <c r="A20" t="s">
        <v>1253</v>
      </c>
      <c r="B20" t="s">
        <v>1277</v>
      </c>
      <c r="C20" s="219" t="s">
        <v>1380</v>
      </c>
      <c r="D20" s="76" t="s">
        <v>44</v>
      </c>
      <c r="E20" s="76" t="s">
        <v>60</v>
      </c>
      <c r="F20" s="138" t="s">
        <v>60</v>
      </c>
      <c r="G20">
        <v>0</v>
      </c>
      <c r="H20" s="31">
        <f t="shared" si="0"/>
        <v>0</v>
      </c>
      <c r="I20" s="208" t="s">
        <v>100</v>
      </c>
      <c r="J20" s="21"/>
      <c r="L20" s="32"/>
      <c r="M20" s="2">
        <v>0.108333333333333</v>
      </c>
      <c r="N20">
        <v>9.1666666666666702E-2</v>
      </c>
      <c r="O20">
        <v>0.317542648054294</v>
      </c>
      <c r="P20" s="2">
        <v>12</v>
      </c>
      <c r="Q20" s="2">
        <v>7.7083333333333304</v>
      </c>
      <c r="R20">
        <v>2.6299976475773899</v>
      </c>
      <c r="S20">
        <v>9.1105790987813506</v>
      </c>
      <c r="T20" s="2">
        <v>12</v>
      </c>
      <c r="U20" s="339">
        <f t="shared" si="1"/>
        <v>4.2648443800508913</v>
      </c>
      <c r="V20" s="4">
        <f t="shared" si="2"/>
        <v>0.19974318790535028</v>
      </c>
    </row>
    <row r="21" spans="1:22">
      <c r="A21" t="s">
        <v>1253</v>
      </c>
      <c r="B21" t="s">
        <v>1278</v>
      </c>
      <c r="C21" s="219" t="s">
        <v>1380</v>
      </c>
      <c r="D21" s="76" t="s">
        <v>44</v>
      </c>
      <c r="E21" s="76" t="s">
        <v>60</v>
      </c>
      <c r="F21" s="138" t="s">
        <v>60</v>
      </c>
      <c r="G21">
        <v>0</v>
      </c>
      <c r="H21" s="31">
        <f t="shared" si="0"/>
        <v>0</v>
      </c>
      <c r="I21" s="208" t="s">
        <v>100</v>
      </c>
      <c r="J21" s="21"/>
      <c r="L21" s="32"/>
      <c r="M21" s="2">
        <v>0</v>
      </c>
      <c r="N21">
        <v>0</v>
      </c>
      <c r="O21">
        <v>0</v>
      </c>
      <c r="P21" s="2">
        <v>12</v>
      </c>
      <c r="Q21" s="2">
        <v>0.18333333333333299</v>
      </c>
      <c r="R21">
        <v>0.111350751676807</v>
      </c>
      <c r="S21">
        <v>0.38573031873043001</v>
      </c>
      <c r="T21" s="2">
        <v>12</v>
      </c>
      <c r="U21" s="339" t="e">
        <f t="shared" si="1"/>
        <v>#DIV/0!</v>
      </c>
      <c r="V21" s="4" t="e">
        <f t="shared" si="2"/>
        <v>#DIV/0!</v>
      </c>
    </row>
    <row r="22" spans="1:22">
      <c r="A22" t="s">
        <v>1253</v>
      </c>
      <c r="B22" t="s">
        <v>1279</v>
      </c>
      <c r="C22" s="219" t="s">
        <v>1380</v>
      </c>
      <c r="D22" s="76" t="s">
        <v>44</v>
      </c>
      <c r="E22" s="76" t="s">
        <v>60</v>
      </c>
      <c r="F22" s="138" t="s">
        <v>60</v>
      </c>
      <c r="G22">
        <v>0</v>
      </c>
      <c r="H22" s="31">
        <f t="shared" si="0"/>
        <v>0</v>
      </c>
      <c r="I22" s="208" t="s">
        <v>100</v>
      </c>
      <c r="J22" s="21"/>
      <c r="L22" s="32"/>
      <c r="M22" s="2">
        <v>0</v>
      </c>
      <c r="N22">
        <v>0</v>
      </c>
      <c r="O22">
        <v>0</v>
      </c>
      <c r="P22" s="2">
        <v>12</v>
      </c>
      <c r="Q22" s="2">
        <v>0</v>
      </c>
      <c r="R22">
        <v>0</v>
      </c>
      <c r="S22">
        <v>0</v>
      </c>
      <c r="T22" s="2">
        <v>12</v>
      </c>
      <c r="U22" s="339" t="e">
        <f t="shared" si="1"/>
        <v>#DIV/0!</v>
      </c>
      <c r="V22" s="4" t="e">
        <f t="shared" si="2"/>
        <v>#DIV/0!</v>
      </c>
    </row>
    <row r="23" spans="1:22">
      <c r="A23" t="s">
        <v>1253</v>
      </c>
      <c r="B23" t="s">
        <v>1280</v>
      </c>
      <c r="C23" s="219" t="s">
        <v>1380</v>
      </c>
      <c r="D23" s="76" t="s">
        <v>44</v>
      </c>
      <c r="E23" s="76" t="s">
        <v>60</v>
      </c>
      <c r="F23" s="138" t="s">
        <v>60</v>
      </c>
      <c r="G23">
        <v>0</v>
      </c>
      <c r="H23" s="31">
        <f t="shared" si="0"/>
        <v>0</v>
      </c>
      <c r="I23" s="208" t="s">
        <v>100</v>
      </c>
      <c r="J23" s="21"/>
      <c r="L23" s="32"/>
      <c r="M23" s="2">
        <v>0</v>
      </c>
      <c r="N23">
        <v>0</v>
      </c>
      <c r="O23">
        <v>0</v>
      </c>
      <c r="P23" s="2">
        <v>12</v>
      </c>
      <c r="Q23" s="2">
        <v>0</v>
      </c>
      <c r="R23">
        <v>0</v>
      </c>
      <c r="S23">
        <v>0</v>
      </c>
      <c r="T23" s="2">
        <v>12</v>
      </c>
      <c r="U23" s="339" t="e">
        <f t="shared" si="1"/>
        <v>#DIV/0!</v>
      </c>
      <c r="V23" s="4" t="e">
        <f t="shared" si="2"/>
        <v>#DIV/0!</v>
      </c>
    </row>
    <row r="24" spans="1:22">
      <c r="A24" t="s">
        <v>1253</v>
      </c>
      <c r="B24" t="s">
        <v>1281</v>
      </c>
      <c r="C24" s="219" t="s">
        <v>1380</v>
      </c>
      <c r="D24" s="76" t="s">
        <v>44</v>
      </c>
      <c r="E24" s="76" t="s">
        <v>60</v>
      </c>
      <c r="F24" s="138" t="s">
        <v>60</v>
      </c>
      <c r="G24">
        <v>0</v>
      </c>
      <c r="H24" s="31">
        <f t="shared" si="0"/>
        <v>0</v>
      </c>
      <c r="I24" s="208" t="s">
        <v>100</v>
      </c>
      <c r="J24" s="21"/>
      <c r="L24" s="32"/>
      <c r="M24" s="2">
        <v>4.1666666666666699E-2</v>
      </c>
      <c r="N24">
        <v>1.9299604852813599E-2</v>
      </c>
      <c r="O24">
        <v>6.6855792342152207E-2</v>
      </c>
      <c r="P24" s="2">
        <v>12</v>
      </c>
      <c r="Q24" s="2">
        <v>8.3333333333333301E-2</v>
      </c>
      <c r="R24">
        <v>3.2176909972114101E-2</v>
      </c>
      <c r="S24">
        <v>0.11146408580454301</v>
      </c>
      <c r="T24" s="2">
        <v>12</v>
      </c>
      <c r="U24" s="339">
        <f t="shared" si="1"/>
        <v>0.69314718055994418</v>
      </c>
      <c r="V24" s="4">
        <f t="shared" si="2"/>
        <v>0.23242424242424375</v>
      </c>
    </row>
    <row r="25" spans="1:22">
      <c r="A25" t="s">
        <v>1253</v>
      </c>
      <c r="B25" t="s">
        <v>1282</v>
      </c>
      <c r="C25" s="219" t="s">
        <v>1380</v>
      </c>
      <c r="D25" s="76" t="s">
        <v>44</v>
      </c>
      <c r="E25" s="76" t="s">
        <v>60</v>
      </c>
      <c r="F25" s="138" t="s">
        <v>60</v>
      </c>
      <c r="G25">
        <v>0</v>
      </c>
      <c r="H25" s="31">
        <f t="shared" si="0"/>
        <v>0</v>
      </c>
      <c r="I25" s="208" t="s">
        <v>100</v>
      </c>
      <c r="J25" s="21"/>
      <c r="L25" s="32"/>
      <c r="M25" s="2">
        <v>0</v>
      </c>
      <c r="N25">
        <v>0</v>
      </c>
      <c r="O25">
        <v>0</v>
      </c>
      <c r="P25" s="2">
        <v>12</v>
      </c>
      <c r="Q25" s="2">
        <v>0</v>
      </c>
      <c r="R25">
        <v>0</v>
      </c>
      <c r="S25">
        <v>0</v>
      </c>
      <c r="T25" s="2">
        <v>12</v>
      </c>
      <c r="U25" s="339" t="e">
        <f t="shared" si="1"/>
        <v>#DIV/0!</v>
      </c>
      <c r="V25" s="4" t="e">
        <f t="shared" si="2"/>
        <v>#DIV/0!</v>
      </c>
    </row>
    <row r="26" spans="1:22" s="16" customFormat="1">
      <c r="A26" s="16" t="s">
        <v>1253</v>
      </c>
      <c r="B26" s="16" t="s">
        <v>1283</v>
      </c>
      <c r="C26" s="219" t="s">
        <v>1380</v>
      </c>
      <c r="D26" s="76" t="s">
        <v>44</v>
      </c>
      <c r="E26" s="169" t="s">
        <v>60</v>
      </c>
      <c r="F26" s="138" t="s">
        <v>60</v>
      </c>
      <c r="G26" s="16">
        <v>0</v>
      </c>
      <c r="H26" s="194">
        <f t="shared" si="0"/>
        <v>0</v>
      </c>
      <c r="I26" s="209" t="s">
        <v>100</v>
      </c>
      <c r="J26" s="174"/>
      <c r="L26" s="174"/>
      <c r="M26" s="2">
        <v>0.1</v>
      </c>
      <c r="N26" s="16">
        <v>3.01511344577764E-2</v>
      </c>
      <c r="O26" s="16">
        <v>0.104446593573419</v>
      </c>
      <c r="P26" s="19">
        <v>12</v>
      </c>
      <c r="Q26" s="19">
        <v>0.25833333333333303</v>
      </c>
      <c r="R26" s="16">
        <v>9.0836460885828293E-2</v>
      </c>
      <c r="S26" s="16">
        <v>0.31466673086799501</v>
      </c>
      <c r="T26" s="19">
        <v>12</v>
      </c>
      <c r="U26" s="339">
        <f t="shared" si="1"/>
        <v>0.94908055469714458</v>
      </c>
      <c r="V26" s="4">
        <f t="shared" si="2"/>
        <v>0.2069734809068835</v>
      </c>
    </row>
    <row r="27" spans="1:22">
      <c r="A27" t="s">
        <v>1253</v>
      </c>
      <c r="B27" t="s">
        <v>1284</v>
      </c>
      <c r="C27" s="219" t="s">
        <v>1380</v>
      </c>
      <c r="D27" s="76" t="s">
        <v>44</v>
      </c>
      <c r="E27" s="76" t="s">
        <v>60</v>
      </c>
      <c r="F27" s="138" t="s">
        <v>60</v>
      </c>
      <c r="G27">
        <v>0</v>
      </c>
      <c r="H27" s="31">
        <f t="shared" si="0"/>
        <v>0</v>
      </c>
      <c r="I27" s="208" t="s">
        <v>100</v>
      </c>
      <c r="J27" s="21"/>
      <c r="L27" s="32"/>
      <c r="M27" s="2">
        <v>3.5833333333333299</v>
      </c>
      <c r="N27">
        <v>0.92497611216766495</v>
      </c>
      <c r="O27">
        <v>3.2042112441238499</v>
      </c>
      <c r="P27" s="2">
        <v>12</v>
      </c>
      <c r="Q27" s="2">
        <v>9.0833333333333304</v>
      </c>
      <c r="R27">
        <v>1.4905679888193399</v>
      </c>
      <c r="S27">
        <v>5.1634789775417103</v>
      </c>
      <c r="T27" s="2">
        <v>12</v>
      </c>
      <c r="U27" s="339">
        <f t="shared" si="1"/>
        <v>0.93014776653558184</v>
      </c>
      <c r="V27" s="4">
        <f t="shared" si="2"/>
        <v>0.11026189000517767</v>
      </c>
    </row>
    <row r="28" spans="1:22">
      <c r="A28" t="s">
        <v>1253</v>
      </c>
      <c r="B28" t="s">
        <v>1285</v>
      </c>
      <c r="C28" s="219" t="s">
        <v>1380</v>
      </c>
      <c r="D28" s="76" t="s">
        <v>44</v>
      </c>
      <c r="E28" s="76" t="s">
        <v>60</v>
      </c>
      <c r="F28" s="138" t="s">
        <v>60</v>
      </c>
      <c r="G28">
        <v>0</v>
      </c>
      <c r="H28" s="31">
        <f t="shared" si="0"/>
        <v>0</v>
      </c>
      <c r="I28" s="208" t="s">
        <v>100</v>
      </c>
      <c r="J28" s="21"/>
      <c r="L28" s="32"/>
      <c r="M28" s="2">
        <v>0</v>
      </c>
      <c r="N28">
        <v>0</v>
      </c>
      <c r="O28">
        <v>0</v>
      </c>
      <c r="P28" s="2">
        <v>12</v>
      </c>
      <c r="Q28" s="2">
        <v>8.3333333333333297E-3</v>
      </c>
      <c r="R28">
        <v>8.3333333333333297E-3</v>
      </c>
      <c r="S28">
        <v>2.8867513459481301E-2</v>
      </c>
      <c r="T28" s="2">
        <v>12</v>
      </c>
      <c r="U28" s="339" t="e">
        <f t="shared" si="1"/>
        <v>#DIV/0!</v>
      </c>
      <c r="V28" s="4" t="e">
        <f t="shared" si="2"/>
        <v>#DIV/0!</v>
      </c>
    </row>
    <row r="29" spans="1:22">
      <c r="A29" t="s">
        <v>1253</v>
      </c>
      <c r="B29" t="s">
        <v>1286</v>
      </c>
      <c r="C29" s="219" t="s">
        <v>1380</v>
      </c>
      <c r="D29" s="76" t="s">
        <v>44</v>
      </c>
      <c r="E29" s="76" t="s">
        <v>60</v>
      </c>
      <c r="F29" s="138" t="s">
        <v>60</v>
      </c>
      <c r="G29">
        <v>0</v>
      </c>
      <c r="H29" s="31">
        <f t="shared" si="0"/>
        <v>0</v>
      </c>
      <c r="I29" s="208" t="s">
        <v>100</v>
      </c>
      <c r="J29" s="21"/>
      <c r="L29" s="32"/>
      <c r="M29" s="2">
        <v>0</v>
      </c>
      <c r="N29">
        <v>0</v>
      </c>
      <c r="O29">
        <v>0</v>
      </c>
      <c r="P29" s="2">
        <v>12</v>
      </c>
      <c r="Q29" s="2">
        <v>0.45</v>
      </c>
      <c r="R29">
        <v>0.337661297034693</v>
      </c>
      <c r="S29">
        <v>1.1696930444273901</v>
      </c>
      <c r="T29" s="2">
        <v>12</v>
      </c>
      <c r="U29" s="339" t="e">
        <f t="shared" si="1"/>
        <v>#DIV/0!</v>
      </c>
      <c r="V29" s="4" t="e">
        <f t="shared" si="2"/>
        <v>#DIV/0!</v>
      </c>
    </row>
    <row r="30" spans="1:22">
      <c r="A30" t="s">
        <v>1253</v>
      </c>
      <c r="B30" t="s">
        <v>1287</v>
      </c>
      <c r="C30" s="219" t="s">
        <v>1380</v>
      </c>
      <c r="D30" s="76" t="s">
        <v>44</v>
      </c>
      <c r="E30" s="76" t="s">
        <v>60</v>
      </c>
      <c r="F30" s="138" t="s">
        <v>60</v>
      </c>
      <c r="G30">
        <v>0</v>
      </c>
      <c r="H30" s="31">
        <f t="shared" si="0"/>
        <v>0</v>
      </c>
      <c r="I30" s="208" t="s">
        <v>100</v>
      </c>
      <c r="J30" s="21"/>
      <c r="L30" s="32"/>
      <c r="M30" s="2">
        <v>1.6666666666666701E-2</v>
      </c>
      <c r="N30">
        <v>1.12366643743874E-2</v>
      </c>
      <c r="O30">
        <v>3.8924947208076099E-2</v>
      </c>
      <c r="P30" s="2">
        <v>12</v>
      </c>
      <c r="Q30" s="2">
        <v>0</v>
      </c>
      <c r="R30">
        <v>0</v>
      </c>
      <c r="S30">
        <v>0</v>
      </c>
      <c r="T30" s="2">
        <v>12</v>
      </c>
      <c r="U30" s="339" t="e">
        <f t="shared" si="1"/>
        <v>#NUM!</v>
      </c>
      <c r="V30" s="4" t="e">
        <f t="shared" si="2"/>
        <v>#DIV/0!</v>
      </c>
    </row>
    <row r="31" spans="1:22">
      <c r="A31" t="s">
        <v>1253</v>
      </c>
      <c r="B31" t="s">
        <v>1288</v>
      </c>
      <c r="C31" s="219" t="s">
        <v>1380</v>
      </c>
      <c r="D31" s="76" t="s">
        <v>44</v>
      </c>
      <c r="E31" s="76" t="s">
        <v>60</v>
      </c>
      <c r="F31" s="138" t="s">
        <v>60</v>
      </c>
      <c r="G31">
        <v>0</v>
      </c>
      <c r="H31" s="31">
        <f t="shared" si="0"/>
        <v>0</v>
      </c>
      <c r="I31" s="208" t="s">
        <v>100</v>
      </c>
      <c r="J31" s="21"/>
      <c r="L31" s="32"/>
      <c r="M31" s="2">
        <v>1.6666666666666701E-2</v>
      </c>
      <c r="N31">
        <v>1.6666666666666701E-2</v>
      </c>
      <c r="O31">
        <v>5.7735026918962602E-2</v>
      </c>
      <c r="P31" s="2">
        <v>12</v>
      </c>
      <c r="Q31" s="2">
        <v>0</v>
      </c>
      <c r="R31">
        <v>0</v>
      </c>
      <c r="S31">
        <v>0</v>
      </c>
      <c r="T31" s="2">
        <v>12</v>
      </c>
      <c r="U31" s="339" t="e">
        <f t="shared" si="1"/>
        <v>#NUM!</v>
      </c>
      <c r="V31" s="4" t="e">
        <f t="shared" si="2"/>
        <v>#DIV/0!</v>
      </c>
    </row>
    <row r="32" spans="1:22">
      <c r="A32" t="s">
        <v>1253</v>
      </c>
      <c r="B32" t="s">
        <v>1289</v>
      </c>
      <c r="C32" s="219" t="s">
        <v>1380</v>
      </c>
      <c r="D32" s="76" t="s">
        <v>44</v>
      </c>
      <c r="E32" s="76" t="s">
        <v>60</v>
      </c>
      <c r="F32" s="138" t="s">
        <v>60</v>
      </c>
      <c r="G32">
        <v>0</v>
      </c>
      <c r="H32" s="31">
        <f t="shared" si="0"/>
        <v>0</v>
      </c>
      <c r="I32" s="208" t="s">
        <v>100</v>
      </c>
      <c r="J32" s="21"/>
      <c r="L32" s="32"/>
      <c r="M32" s="2">
        <v>0.70833333333333304</v>
      </c>
      <c r="N32">
        <v>0.49900785403021303</v>
      </c>
      <c r="O32">
        <v>1.72861391311249</v>
      </c>
      <c r="P32" s="2">
        <v>12</v>
      </c>
      <c r="Q32" s="2">
        <v>1.2833333333333301</v>
      </c>
      <c r="R32">
        <v>0.66592762066128197</v>
      </c>
      <c r="S32">
        <v>2.3068409462975898</v>
      </c>
      <c r="T32" s="2">
        <v>12</v>
      </c>
      <c r="U32" s="339">
        <f t="shared" si="1"/>
        <v>0.59430134592331063</v>
      </c>
      <c r="V32" s="4">
        <f t="shared" si="2"/>
        <v>0.35259535820338833</v>
      </c>
    </row>
    <row r="33" spans="1:22">
      <c r="A33" t="s">
        <v>1253</v>
      </c>
      <c r="B33" t="s">
        <v>1290</v>
      </c>
      <c r="C33" s="219" t="s">
        <v>1380</v>
      </c>
      <c r="D33" s="76" t="s">
        <v>44</v>
      </c>
      <c r="E33" s="76" t="s">
        <v>60</v>
      </c>
      <c r="F33" s="138" t="s">
        <v>60</v>
      </c>
      <c r="G33">
        <v>0</v>
      </c>
      <c r="H33" s="31">
        <f t="shared" si="0"/>
        <v>0</v>
      </c>
      <c r="I33" s="208" t="s">
        <v>100</v>
      </c>
      <c r="J33" s="21"/>
      <c r="L33" s="32"/>
      <c r="M33" s="2">
        <v>7.9083333333333297</v>
      </c>
      <c r="N33">
        <v>2.6158739872501</v>
      </c>
      <c r="O33">
        <v>9.0616533042298997</v>
      </c>
      <c r="P33" s="2">
        <v>12</v>
      </c>
      <c r="Q33" s="2">
        <v>7.7583333333333302</v>
      </c>
      <c r="R33">
        <v>2.4955553925272298</v>
      </c>
      <c r="S33">
        <v>8.6448574659192996</v>
      </c>
      <c r="T33" s="2">
        <v>12</v>
      </c>
      <c r="U33" s="339">
        <f t="shared" si="1"/>
        <v>-1.9149521332860787E-2</v>
      </c>
      <c r="V33" s="4">
        <f t="shared" si="2"/>
        <v>0.1867993092220418</v>
      </c>
    </row>
    <row r="34" spans="1:22" s="16" customFormat="1">
      <c r="A34" s="16" t="s">
        <v>1253</v>
      </c>
      <c r="B34" s="16" t="s">
        <v>1291</v>
      </c>
      <c r="C34" s="219" t="s">
        <v>1380</v>
      </c>
      <c r="D34" s="76" t="s">
        <v>44</v>
      </c>
      <c r="E34" s="169" t="s">
        <v>60</v>
      </c>
      <c r="F34" s="138" t="s">
        <v>60</v>
      </c>
      <c r="G34" s="16">
        <v>0</v>
      </c>
      <c r="H34" s="194">
        <f t="shared" si="0"/>
        <v>0</v>
      </c>
      <c r="I34" s="209" t="s">
        <v>100</v>
      </c>
      <c r="J34" s="174"/>
      <c r="L34" s="174"/>
      <c r="M34" s="2">
        <v>0</v>
      </c>
      <c r="N34" s="16">
        <v>0</v>
      </c>
      <c r="O34" s="16">
        <v>0</v>
      </c>
      <c r="P34" s="19">
        <v>12</v>
      </c>
      <c r="Q34" s="19">
        <v>1.6666666666666701E-2</v>
      </c>
      <c r="R34" s="16">
        <v>1.6666666666666701E-2</v>
      </c>
      <c r="S34" s="16">
        <v>5.7735026918962602E-2</v>
      </c>
      <c r="T34" s="19">
        <v>12</v>
      </c>
      <c r="U34" s="339" t="e">
        <f t="shared" si="1"/>
        <v>#DIV/0!</v>
      </c>
      <c r="V34" s="4" t="e">
        <f t="shared" si="2"/>
        <v>#DIV/0!</v>
      </c>
    </row>
    <row r="35" spans="1:22">
      <c r="A35" t="s">
        <v>1253</v>
      </c>
      <c r="B35" t="s">
        <v>1292</v>
      </c>
      <c r="C35" s="219" t="s">
        <v>1380</v>
      </c>
      <c r="D35" s="76" t="s">
        <v>44</v>
      </c>
      <c r="E35" s="76" t="s">
        <v>60</v>
      </c>
      <c r="F35" s="138" t="s">
        <v>60</v>
      </c>
      <c r="G35">
        <v>0</v>
      </c>
      <c r="H35" s="31">
        <f t="shared" si="0"/>
        <v>0</v>
      </c>
      <c r="I35" s="208" t="s">
        <v>100</v>
      </c>
      <c r="J35" s="21"/>
      <c r="L35" s="32"/>
      <c r="M35" s="2">
        <v>0.17499999999999999</v>
      </c>
      <c r="N35">
        <v>0.17499999999999999</v>
      </c>
      <c r="O35">
        <v>0.60621778264910697</v>
      </c>
      <c r="P35" s="2">
        <v>12</v>
      </c>
      <c r="Q35" s="2">
        <v>2.5000000000000001E-2</v>
      </c>
      <c r="R35">
        <v>2.5000000000000001E-2</v>
      </c>
      <c r="S35">
        <v>8.6602540378443907E-2</v>
      </c>
      <c r="T35" s="2">
        <v>12</v>
      </c>
      <c r="U35" s="339">
        <f t="shared" si="1"/>
        <v>-1.9459101490553132</v>
      </c>
      <c r="V35" s="4">
        <f t="shared" si="2"/>
        <v>1.0833333333333341</v>
      </c>
    </row>
    <row r="36" spans="1:22">
      <c r="A36" t="s">
        <v>1253</v>
      </c>
      <c r="B36" t="s">
        <v>1293</v>
      </c>
      <c r="C36" s="219" t="s">
        <v>1380</v>
      </c>
      <c r="D36" s="76" t="s">
        <v>44</v>
      </c>
      <c r="E36" s="76" t="s">
        <v>60</v>
      </c>
      <c r="F36" s="138" t="s">
        <v>60</v>
      </c>
      <c r="G36">
        <v>0</v>
      </c>
      <c r="H36" s="31">
        <f t="shared" si="0"/>
        <v>0</v>
      </c>
      <c r="I36" s="208" t="s">
        <v>100</v>
      </c>
      <c r="J36" s="21"/>
      <c r="L36" s="32"/>
      <c r="M36" s="2">
        <v>0.25833333333333303</v>
      </c>
      <c r="N36">
        <v>0.17120709298060299</v>
      </c>
      <c r="O36">
        <v>0.59307876731714504</v>
      </c>
      <c r="P36" s="2">
        <v>12</v>
      </c>
      <c r="Q36" s="2">
        <v>0</v>
      </c>
      <c r="R36">
        <v>0</v>
      </c>
      <c r="S36">
        <v>0</v>
      </c>
      <c r="T36" s="2">
        <v>12</v>
      </c>
      <c r="U36" s="339" t="e">
        <f t="shared" si="1"/>
        <v>#NUM!</v>
      </c>
      <c r="V36" s="4" t="e">
        <f t="shared" si="2"/>
        <v>#DIV/0!</v>
      </c>
    </row>
    <row r="37" spans="1:22">
      <c r="A37" t="s">
        <v>1253</v>
      </c>
      <c r="B37" t="s">
        <v>1294</v>
      </c>
      <c r="C37" s="219" t="s">
        <v>1380</v>
      </c>
      <c r="D37" s="76" t="s">
        <v>44</v>
      </c>
      <c r="E37" s="76" t="s">
        <v>60</v>
      </c>
      <c r="F37" s="138" t="s">
        <v>60</v>
      </c>
      <c r="G37">
        <v>0</v>
      </c>
      <c r="H37" s="31">
        <f t="shared" si="0"/>
        <v>0</v>
      </c>
      <c r="I37" s="208" t="s">
        <v>100</v>
      </c>
      <c r="J37" s="21"/>
      <c r="L37" s="32"/>
      <c r="M37" s="2">
        <v>0</v>
      </c>
      <c r="N37">
        <v>0</v>
      </c>
      <c r="O37">
        <v>0</v>
      </c>
      <c r="P37" s="2">
        <v>12</v>
      </c>
      <c r="Q37" s="2">
        <v>0</v>
      </c>
      <c r="R37">
        <v>0</v>
      </c>
      <c r="S37">
        <v>0</v>
      </c>
      <c r="T37" s="2">
        <v>12</v>
      </c>
      <c r="U37" s="339" t="e">
        <f t="shared" si="1"/>
        <v>#DIV/0!</v>
      </c>
      <c r="V37" s="4" t="e">
        <f t="shared" si="2"/>
        <v>#DIV/0!</v>
      </c>
    </row>
    <row r="38" spans="1:22">
      <c r="A38" t="s">
        <v>1253</v>
      </c>
      <c r="B38" t="s">
        <v>1295</v>
      </c>
      <c r="C38" s="219" t="s">
        <v>1380</v>
      </c>
      <c r="D38" s="76" t="s">
        <v>44</v>
      </c>
      <c r="E38" s="76" t="s">
        <v>60</v>
      </c>
      <c r="F38" s="138" t="s">
        <v>60</v>
      </c>
      <c r="G38">
        <v>0</v>
      </c>
      <c r="H38" s="31">
        <f t="shared" si="0"/>
        <v>0</v>
      </c>
      <c r="I38" s="208" t="s">
        <v>100</v>
      </c>
      <c r="J38" s="21"/>
      <c r="L38" s="32"/>
      <c r="M38" s="2">
        <v>8.3333333333333297E-3</v>
      </c>
      <c r="N38">
        <v>8.3333333333333297E-3</v>
      </c>
      <c r="O38">
        <v>2.8867513459481301E-2</v>
      </c>
      <c r="P38" s="2">
        <v>12</v>
      </c>
      <c r="Q38" s="2">
        <v>0</v>
      </c>
      <c r="R38">
        <v>0</v>
      </c>
      <c r="S38">
        <v>0</v>
      </c>
      <c r="T38" s="2">
        <v>12</v>
      </c>
      <c r="U38" s="339" t="e">
        <f t="shared" si="1"/>
        <v>#NUM!</v>
      </c>
      <c r="V38" s="4" t="e">
        <f t="shared" si="2"/>
        <v>#DIV/0!</v>
      </c>
    </row>
    <row r="39" spans="1:22">
      <c r="A39" t="s">
        <v>1253</v>
      </c>
      <c r="B39" t="s">
        <v>1296</v>
      </c>
      <c r="C39" s="219" t="s">
        <v>1380</v>
      </c>
      <c r="D39" s="76" t="s">
        <v>44</v>
      </c>
      <c r="E39" s="76" t="s">
        <v>60</v>
      </c>
      <c r="F39" s="138" t="s">
        <v>60</v>
      </c>
      <c r="G39">
        <v>0</v>
      </c>
      <c r="H39" s="31">
        <f t="shared" si="0"/>
        <v>0</v>
      </c>
      <c r="I39" s="208" t="s">
        <v>100</v>
      </c>
      <c r="J39" s="21"/>
      <c r="L39" s="32"/>
      <c r="M39" s="2">
        <v>0</v>
      </c>
      <c r="N39">
        <v>0</v>
      </c>
      <c r="O39">
        <v>0</v>
      </c>
      <c r="P39" s="2">
        <v>12</v>
      </c>
      <c r="Q39" s="2">
        <v>0</v>
      </c>
      <c r="R39">
        <v>0</v>
      </c>
      <c r="S39">
        <v>0</v>
      </c>
      <c r="T39" s="2">
        <v>12</v>
      </c>
      <c r="U39" s="339" t="e">
        <f t="shared" si="1"/>
        <v>#DIV/0!</v>
      </c>
      <c r="V39" s="4" t="e">
        <f t="shared" si="2"/>
        <v>#DIV/0!</v>
      </c>
    </row>
    <row r="40" spans="1:22">
      <c r="A40" t="s">
        <v>1253</v>
      </c>
      <c r="B40" t="s">
        <v>1297</v>
      </c>
      <c r="C40" s="219" t="s">
        <v>1380</v>
      </c>
      <c r="D40" s="76" t="s">
        <v>44</v>
      </c>
      <c r="E40" s="76" t="s">
        <v>60</v>
      </c>
      <c r="F40" s="138" t="s">
        <v>60</v>
      </c>
      <c r="G40">
        <v>0</v>
      </c>
      <c r="H40" s="31">
        <f t="shared" si="0"/>
        <v>0</v>
      </c>
      <c r="I40" s="208" t="s">
        <v>100</v>
      </c>
      <c r="J40" s="21"/>
      <c r="L40" s="32"/>
      <c r="M40" s="2">
        <v>0</v>
      </c>
      <c r="N40">
        <v>0</v>
      </c>
      <c r="O40">
        <v>0</v>
      </c>
      <c r="P40" s="2">
        <v>12</v>
      </c>
      <c r="Q40" s="2">
        <v>0</v>
      </c>
      <c r="R40">
        <v>0</v>
      </c>
      <c r="S40">
        <v>0</v>
      </c>
      <c r="T40" s="2">
        <v>12</v>
      </c>
      <c r="U40" s="339" t="e">
        <f t="shared" si="1"/>
        <v>#DIV/0!</v>
      </c>
      <c r="V40" s="4" t="e">
        <f t="shared" si="2"/>
        <v>#DIV/0!</v>
      </c>
    </row>
    <row r="41" spans="1:22">
      <c r="A41" t="s">
        <v>1253</v>
      </c>
      <c r="B41" t="s">
        <v>1298</v>
      </c>
      <c r="C41" s="219" t="s">
        <v>1380</v>
      </c>
      <c r="D41" s="76" t="s">
        <v>44</v>
      </c>
      <c r="E41" s="76" t="s">
        <v>60</v>
      </c>
      <c r="F41" s="138" t="s">
        <v>60</v>
      </c>
      <c r="G41">
        <v>0</v>
      </c>
      <c r="H41" s="31">
        <f t="shared" si="0"/>
        <v>0</v>
      </c>
      <c r="I41" s="208" t="s">
        <v>100</v>
      </c>
      <c r="J41" s="21"/>
      <c r="L41" s="32"/>
      <c r="M41" s="2">
        <v>0</v>
      </c>
      <c r="N41">
        <v>0</v>
      </c>
      <c r="O41">
        <v>0</v>
      </c>
      <c r="P41" s="2">
        <v>12</v>
      </c>
      <c r="Q41" s="2">
        <v>0</v>
      </c>
      <c r="R41">
        <v>0</v>
      </c>
      <c r="S41">
        <v>0</v>
      </c>
      <c r="T41" s="2">
        <v>12</v>
      </c>
      <c r="U41" s="339" t="e">
        <f t="shared" si="1"/>
        <v>#DIV/0!</v>
      </c>
      <c r="V41" s="4" t="e">
        <f t="shared" si="2"/>
        <v>#DIV/0!</v>
      </c>
    </row>
    <row r="42" spans="1:22" s="16" customFormat="1">
      <c r="A42" s="16" t="s">
        <v>1253</v>
      </c>
      <c r="B42" s="16" t="s">
        <v>1299</v>
      </c>
      <c r="C42" s="219" t="s">
        <v>1380</v>
      </c>
      <c r="D42" s="76" t="s">
        <v>44</v>
      </c>
      <c r="E42" s="169" t="s">
        <v>60</v>
      </c>
      <c r="F42" s="138" t="s">
        <v>60</v>
      </c>
      <c r="G42" s="16">
        <v>0</v>
      </c>
      <c r="H42" s="194">
        <f t="shared" si="0"/>
        <v>0</v>
      </c>
      <c r="I42" s="209" t="s">
        <v>100</v>
      </c>
      <c r="J42" s="174"/>
      <c r="L42" s="174"/>
      <c r="M42" s="2">
        <v>0</v>
      </c>
      <c r="N42" s="16">
        <v>0</v>
      </c>
      <c r="O42" s="16">
        <v>0</v>
      </c>
      <c r="P42" s="19">
        <v>12</v>
      </c>
      <c r="Q42" s="19">
        <v>0</v>
      </c>
      <c r="R42" s="16">
        <v>0</v>
      </c>
      <c r="S42" s="16">
        <v>0</v>
      </c>
      <c r="T42" s="19">
        <v>12</v>
      </c>
      <c r="U42" s="339" t="e">
        <f t="shared" si="1"/>
        <v>#DIV/0!</v>
      </c>
      <c r="V42" s="4" t="e">
        <f t="shared" si="2"/>
        <v>#DIV/0!</v>
      </c>
    </row>
    <row r="43" spans="1:22">
      <c r="A43" t="s">
        <v>1253</v>
      </c>
      <c r="B43" t="s">
        <v>1300</v>
      </c>
      <c r="C43" s="219" t="s">
        <v>1380</v>
      </c>
      <c r="D43" s="76" t="s">
        <v>44</v>
      </c>
      <c r="E43" s="76" t="s">
        <v>60</v>
      </c>
      <c r="F43" s="138" t="s">
        <v>60</v>
      </c>
      <c r="G43">
        <v>0</v>
      </c>
      <c r="H43" s="31">
        <f t="shared" si="0"/>
        <v>0</v>
      </c>
      <c r="I43" s="208" t="s">
        <v>100</v>
      </c>
      <c r="J43" s="21"/>
      <c r="L43" s="32"/>
      <c r="M43" s="2">
        <v>4.0083333333333302</v>
      </c>
      <c r="N43">
        <v>2.0525836761201099</v>
      </c>
      <c r="O43">
        <v>7.11035842765307</v>
      </c>
      <c r="P43" s="2">
        <v>12</v>
      </c>
      <c r="Q43" s="2">
        <v>4.55833333333333</v>
      </c>
      <c r="R43">
        <v>1.42368803684748</v>
      </c>
      <c r="S43">
        <v>4.9318000278956502</v>
      </c>
      <c r="T43" s="2">
        <v>12</v>
      </c>
      <c r="U43" s="339">
        <f t="shared" si="1"/>
        <v>0.12858153231622013</v>
      </c>
      <c r="V43" s="4">
        <f t="shared" si="2"/>
        <v>0.1808811404453583</v>
      </c>
    </row>
    <row r="44" spans="1:22">
      <c r="A44" t="s">
        <v>1253</v>
      </c>
      <c r="B44" t="s">
        <v>1301</v>
      </c>
      <c r="C44" s="219" t="s">
        <v>1380</v>
      </c>
      <c r="D44" s="76" t="s">
        <v>44</v>
      </c>
      <c r="E44" s="76" t="s">
        <v>60</v>
      </c>
      <c r="F44" s="138" t="s">
        <v>60</v>
      </c>
      <c r="G44">
        <v>0</v>
      </c>
      <c r="H44" s="31">
        <f t="shared" si="0"/>
        <v>0</v>
      </c>
      <c r="I44" s="208" t="s">
        <v>100</v>
      </c>
      <c r="J44" s="21"/>
      <c r="L44" s="32"/>
      <c r="M44" s="2">
        <v>0</v>
      </c>
      <c r="N44">
        <v>0</v>
      </c>
      <c r="O44">
        <v>0</v>
      </c>
      <c r="P44" s="2">
        <v>12</v>
      </c>
      <c r="Q44" s="2">
        <v>0</v>
      </c>
      <c r="R44">
        <v>0</v>
      </c>
      <c r="S44">
        <v>0</v>
      </c>
      <c r="T44" s="2">
        <v>12</v>
      </c>
      <c r="U44" s="339" t="e">
        <f t="shared" si="1"/>
        <v>#DIV/0!</v>
      </c>
      <c r="V44" s="4" t="e">
        <f t="shared" si="2"/>
        <v>#DIV/0!</v>
      </c>
    </row>
    <row r="45" spans="1:22">
      <c r="A45" t="s">
        <v>1253</v>
      </c>
      <c r="B45" t="s">
        <v>1302</v>
      </c>
      <c r="C45" s="219" t="s">
        <v>1380</v>
      </c>
      <c r="D45" s="76" t="s">
        <v>44</v>
      </c>
      <c r="E45" s="76" t="s">
        <v>60</v>
      </c>
      <c r="F45" s="138" t="s">
        <v>60</v>
      </c>
      <c r="G45">
        <v>0</v>
      </c>
      <c r="H45" s="31">
        <f t="shared" si="0"/>
        <v>0</v>
      </c>
      <c r="I45" s="208" t="s">
        <v>100</v>
      </c>
      <c r="J45" s="21"/>
      <c r="L45" s="32"/>
      <c r="M45" s="2">
        <v>0</v>
      </c>
      <c r="N45">
        <v>0</v>
      </c>
      <c r="O45">
        <v>0</v>
      </c>
      <c r="P45" s="2">
        <v>12</v>
      </c>
      <c r="Q45" s="2">
        <v>0</v>
      </c>
      <c r="R45">
        <v>0</v>
      </c>
      <c r="S45">
        <v>0</v>
      </c>
      <c r="T45" s="2">
        <v>12</v>
      </c>
      <c r="U45" s="339" t="e">
        <f t="shared" si="1"/>
        <v>#DIV/0!</v>
      </c>
      <c r="V45" s="4" t="e">
        <f t="shared" si="2"/>
        <v>#DIV/0!</v>
      </c>
    </row>
    <row r="46" spans="1:22">
      <c r="A46" t="s">
        <v>1253</v>
      </c>
      <c r="B46" t="s">
        <v>1303</v>
      </c>
      <c r="C46" s="219" t="s">
        <v>1380</v>
      </c>
      <c r="D46" s="76" t="s">
        <v>44</v>
      </c>
      <c r="E46" s="76" t="s">
        <v>60</v>
      </c>
      <c r="F46" s="138" t="s">
        <v>60</v>
      </c>
      <c r="G46">
        <v>0</v>
      </c>
      <c r="H46" s="31">
        <f t="shared" si="0"/>
        <v>0</v>
      </c>
      <c r="I46" s="208" t="s">
        <v>100</v>
      </c>
      <c r="J46" s="21"/>
      <c r="L46" s="32"/>
      <c r="M46" s="2">
        <v>0.21666666666666701</v>
      </c>
      <c r="N46">
        <v>8.3333333333333301E-2</v>
      </c>
      <c r="O46">
        <v>0.28867513459481298</v>
      </c>
      <c r="P46" s="2">
        <v>12</v>
      </c>
      <c r="Q46" s="2">
        <v>0.25833333333333303</v>
      </c>
      <c r="R46">
        <v>0.17031981207081701</v>
      </c>
      <c r="S46">
        <v>0.59000513608447602</v>
      </c>
      <c r="T46" s="2">
        <v>12</v>
      </c>
      <c r="U46" s="339">
        <f t="shared" si="1"/>
        <v>0.17589066646366139</v>
      </c>
      <c r="V46" s="4">
        <f t="shared" si="2"/>
        <v>0.51801311764891533</v>
      </c>
    </row>
    <row r="47" spans="1:22">
      <c r="A47" t="s">
        <v>1253</v>
      </c>
      <c r="B47" t="s">
        <v>1304</v>
      </c>
      <c r="C47" s="219" t="s">
        <v>1380</v>
      </c>
      <c r="D47" s="76" t="s">
        <v>44</v>
      </c>
      <c r="E47" s="76" t="s">
        <v>60</v>
      </c>
      <c r="F47" s="138" t="s">
        <v>60</v>
      </c>
      <c r="G47">
        <v>0</v>
      </c>
      <c r="H47" s="31">
        <f t="shared" si="0"/>
        <v>0</v>
      </c>
      <c r="I47" s="208" t="s">
        <v>100</v>
      </c>
      <c r="J47" s="21"/>
      <c r="L47" s="32"/>
      <c r="M47" s="2">
        <v>5.6166666666666698</v>
      </c>
      <c r="N47">
        <v>2.2476868019357101</v>
      </c>
      <c r="O47">
        <v>7.7862154809092896</v>
      </c>
      <c r="P47" s="2">
        <v>12</v>
      </c>
      <c r="Q47" s="2">
        <v>2.85</v>
      </c>
      <c r="R47">
        <v>1.5034052257216901</v>
      </c>
      <c r="S47">
        <v>5.20794847062903</v>
      </c>
      <c r="T47" s="2">
        <v>12</v>
      </c>
      <c r="U47" s="339">
        <f t="shared" si="1"/>
        <v>-0.67841937384970241</v>
      </c>
      <c r="V47" s="4">
        <f t="shared" si="2"/>
        <v>0.36160077226559201</v>
      </c>
    </row>
    <row r="48" spans="1:22">
      <c r="A48" t="s">
        <v>1253</v>
      </c>
      <c r="B48" t="s">
        <v>1305</v>
      </c>
      <c r="C48" s="219" t="s">
        <v>1380</v>
      </c>
      <c r="D48" s="76" t="s">
        <v>44</v>
      </c>
      <c r="E48" s="76" t="s">
        <v>60</v>
      </c>
      <c r="F48" s="138" t="s">
        <v>60</v>
      </c>
      <c r="G48">
        <v>0</v>
      </c>
      <c r="H48" s="31">
        <f t="shared" si="0"/>
        <v>0</v>
      </c>
      <c r="I48" s="208" t="s">
        <v>100</v>
      </c>
      <c r="J48" s="21"/>
      <c r="L48" s="32"/>
      <c r="M48" s="2">
        <v>0</v>
      </c>
      <c r="N48">
        <v>0</v>
      </c>
      <c r="O48">
        <v>0</v>
      </c>
      <c r="P48" s="2">
        <v>12</v>
      </c>
      <c r="Q48" s="2">
        <v>0</v>
      </c>
      <c r="R48">
        <v>0</v>
      </c>
      <c r="S48">
        <v>0</v>
      </c>
      <c r="T48" s="2">
        <v>12</v>
      </c>
      <c r="U48" s="339" t="e">
        <f t="shared" si="1"/>
        <v>#DIV/0!</v>
      </c>
      <c r="V48" s="4" t="e">
        <f t="shared" si="2"/>
        <v>#DIV/0!</v>
      </c>
    </row>
    <row r="49" spans="1:22">
      <c r="A49" t="s">
        <v>1253</v>
      </c>
      <c r="B49" s="11" t="s">
        <v>1306</v>
      </c>
      <c r="C49" s="219" t="s">
        <v>1380</v>
      </c>
      <c r="D49" s="76" t="s">
        <v>44</v>
      </c>
      <c r="E49" s="160" t="s">
        <v>60</v>
      </c>
      <c r="F49" s="138" t="s">
        <v>60</v>
      </c>
      <c r="G49" s="11">
        <v>0</v>
      </c>
      <c r="H49" s="170">
        <f t="shared" si="0"/>
        <v>0</v>
      </c>
      <c r="I49" s="210" t="s">
        <v>100</v>
      </c>
      <c r="J49" s="23"/>
      <c r="K49" s="11"/>
      <c r="L49" s="23"/>
      <c r="M49" s="2">
        <v>0.108333333333333</v>
      </c>
      <c r="N49" s="11">
        <v>9.9588801041730096E-2</v>
      </c>
      <c r="O49" s="11">
        <v>0.34498572653829002</v>
      </c>
      <c r="P49" s="12">
        <v>12</v>
      </c>
      <c r="Q49" s="12">
        <v>0</v>
      </c>
      <c r="R49" s="11">
        <v>0</v>
      </c>
      <c r="S49" s="11">
        <v>0</v>
      </c>
      <c r="T49" s="12">
        <v>12</v>
      </c>
      <c r="U49" s="339" t="e">
        <f t="shared" si="1"/>
        <v>#NUM!</v>
      </c>
      <c r="V49" s="4" t="e">
        <f t="shared" si="2"/>
        <v>#DIV/0!</v>
      </c>
    </row>
    <row r="50" spans="1:22">
      <c r="A50" t="s">
        <v>1253</v>
      </c>
      <c r="B50" t="s">
        <v>958</v>
      </c>
      <c r="C50" s="219" t="s">
        <v>1380</v>
      </c>
      <c r="D50" s="76" t="s">
        <v>44</v>
      </c>
      <c r="E50" s="76" t="s">
        <v>60</v>
      </c>
      <c r="F50" s="138" t="s">
        <v>60</v>
      </c>
      <c r="G50">
        <v>0</v>
      </c>
      <c r="H50" s="31">
        <f t="shared" si="0"/>
        <v>0</v>
      </c>
      <c r="I50" s="208" t="s">
        <v>100</v>
      </c>
      <c r="J50" s="21"/>
      <c r="L50" s="32"/>
      <c r="M50" s="2">
        <v>0.22500000000000001</v>
      </c>
      <c r="N50">
        <v>8.4499417247407796E-2</v>
      </c>
      <c r="O50">
        <v>0.29271456776494398</v>
      </c>
      <c r="P50" s="2">
        <v>12</v>
      </c>
      <c r="Q50" s="2">
        <v>0.15833333333333299</v>
      </c>
      <c r="R50">
        <v>8.9152859310469304E-2</v>
      </c>
      <c r="S50">
        <v>0.30883456393154601</v>
      </c>
      <c r="T50" s="2">
        <v>12</v>
      </c>
      <c r="U50" s="339">
        <f t="shared" si="1"/>
        <v>-0.3513978868378908</v>
      </c>
      <c r="V50" s="4">
        <f t="shared" si="2"/>
        <v>0.40038193570049768</v>
      </c>
    </row>
    <row r="51" spans="1:22">
      <c r="A51" t="s">
        <v>1253</v>
      </c>
      <c r="B51" t="s">
        <v>1307</v>
      </c>
      <c r="C51" s="219" t="s">
        <v>1380</v>
      </c>
      <c r="D51" s="76" t="s">
        <v>44</v>
      </c>
      <c r="E51" s="76" t="s">
        <v>60</v>
      </c>
      <c r="F51" s="138" t="s">
        <v>60</v>
      </c>
      <c r="G51">
        <v>0</v>
      </c>
      <c r="H51" s="31">
        <f t="shared" si="0"/>
        <v>0</v>
      </c>
      <c r="I51" s="208" t="s">
        <v>100</v>
      </c>
      <c r="J51" s="21"/>
      <c r="L51" s="32"/>
      <c r="M51" s="2">
        <v>1.3583333333333301</v>
      </c>
      <c r="N51">
        <v>0.70651281201076099</v>
      </c>
      <c r="O51">
        <v>2.4474321732019999</v>
      </c>
      <c r="P51" s="2">
        <v>12</v>
      </c>
      <c r="Q51" s="2">
        <v>0.65833333333333299</v>
      </c>
      <c r="R51">
        <v>0.333588917166871</v>
      </c>
      <c r="S51">
        <v>1.15558590674981</v>
      </c>
      <c r="T51" s="2">
        <v>12</v>
      </c>
      <c r="U51" s="339">
        <f t="shared" si="1"/>
        <v>-0.72430234833973894</v>
      </c>
      <c r="V51" s="4">
        <f t="shared" si="2"/>
        <v>0.3400957985559801</v>
      </c>
    </row>
    <row r="52" spans="1:22">
      <c r="A52" t="s">
        <v>1253</v>
      </c>
      <c r="B52" t="s">
        <v>1308</v>
      </c>
      <c r="C52" s="219" t="s">
        <v>1380</v>
      </c>
      <c r="D52" s="76" t="s">
        <v>44</v>
      </c>
      <c r="E52" s="76" t="s">
        <v>60</v>
      </c>
      <c r="F52" s="138" t="s">
        <v>60</v>
      </c>
      <c r="G52">
        <v>0</v>
      </c>
      <c r="H52" s="31">
        <f t="shared" si="0"/>
        <v>0</v>
      </c>
      <c r="I52" s="208" t="s">
        <v>100</v>
      </c>
      <c r="J52" s="21"/>
      <c r="L52" s="32"/>
      <c r="M52" s="2">
        <v>3.3333333333333298E-2</v>
      </c>
      <c r="N52">
        <v>1.4213381090374001E-2</v>
      </c>
      <c r="O52">
        <v>4.9236596391733098E-2</v>
      </c>
      <c r="P52" s="2">
        <v>12</v>
      </c>
      <c r="Q52" s="2">
        <v>3.3333333333333298E-2</v>
      </c>
      <c r="R52">
        <v>1.4213381090374001E-2</v>
      </c>
      <c r="S52">
        <v>4.9236596391733098E-2</v>
      </c>
      <c r="T52" s="2">
        <v>12</v>
      </c>
      <c r="U52" s="339">
        <f t="shared" si="1"/>
        <v>0</v>
      </c>
      <c r="V52" s="4">
        <f t="shared" si="2"/>
        <v>0.26515151515151558</v>
      </c>
    </row>
    <row r="53" spans="1:22">
      <c r="A53" t="s">
        <v>1253</v>
      </c>
      <c r="B53" t="s">
        <v>1309</v>
      </c>
      <c r="C53" s="219" t="s">
        <v>1380</v>
      </c>
      <c r="D53" s="76" t="s">
        <v>44</v>
      </c>
      <c r="E53" s="76" t="s">
        <v>60</v>
      </c>
      <c r="F53" s="138" t="s">
        <v>60</v>
      </c>
      <c r="G53">
        <v>0</v>
      </c>
      <c r="H53" s="31">
        <f t="shared" si="0"/>
        <v>0</v>
      </c>
      <c r="I53" s="208" t="s">
        <v>100</v>
      </c>
      <c r="J53" s="21"/>
      <c r="L53" s="32"/>
      <c r="M53" s="2">
        <v>2.1583333333333301</v>
      </c>
      <c r="N53">
        <v>0.98799294051377196</v>
      </c>
      <c r="O53">
        <v>3.42250794097846</v>
      </c>
      <c r="P53" s="2">
        <v>12</v>
      </c>
      <c r="Q53" s="2">
        <v>0.63333333333333297</v>
      </c>
      <c r="R53">
        <v>0.22841128950145401</v>
      </c>
      <c r="S53">
        <v>0.79123991687768502</v>
      </c>
      <c r="T53" s="2">
        <v>12</v>
      </c>
      <c r="U53" s="339">
        <f t="shared" si="1"/>
        <v>-1.2260947214132059</v>
      </c>
      <c r="V53" s="4">
        <f t="shared" si="2"/>
        <v>0.21340132628221281</v>
      </c>
    </row>
    <row r="54" spans="1:22">
      <c r="A54" t="s">
        <v>1253</v>
      </c>
      <c r="B54" t="s">
        <v>1310</v>
      </c>
      <c r="C54" s="219" t="s">
        <v>1380</v>
      </c>
      <c r="D54" s="76" t="s">
        <v>44</v>
      </c>
      <c r="E54" s="76" t="s">
        <v>60</v>
      </c>
      <c r="F54" s="138" t="s">
        <v>60</v>
      </c>
      <c r="G54">
        <v>0</v>
      </c>
      <c r="H54" s="31">
        <f t="shared" si="0"/>
        <v>0</v>
      </c>
      <c r="I54" s="208" t="s">
        <v>100</v>
      </c>
      <c r="J54" s="21"/>
      <c r="L54" s="32"/>
      <c r="M54" s="2">
        <v>8.3333333333333297E-3</v>
      </c>
      <c r="N54">
        <v>8.3333333333333297E-3</v>
      </c>
      <c r="O54">
        <v>2.8867513459481301E-2</v>
      </c>
      <c r="P54" s="2">
        <v>12</v>
      </c>
      <c r="Q54" s="2">
        <v>0.25</v>
      </c>
      <c r="R54">
        <v>0.17033834423039201</v>
      </c>
      <c r="S54">
        <v>0.59006933336839196</v>
      </c>
      <c r="T54" s="2">
        <v>12</v>
      </c>
      <c r="U54" s="339">
        <f t="shared" si="1"/>
        <v>3.4011973816621559</v>
      </c>
      <c r="V54" s="4">
        <f t="shared" si="2"/>
        <v>0.54757575757575794</v>
      </c>
    </row>
    <row r="55" spans="1:22" s="11" customFormat="1">
      <c r="A55" t="s">
        <v>1253</v>
      </c>
      <c r="B55" s="11" t="s">
        <v>1311</v>
      </c>
      <c r="C55" s="219" t="s">
        <v>1380</v>
      </c>
      <c r="D55" s="76" t="s">
        <v>44</v>
      </c>
      <c r="E55" s="160" t="s">
        <v>60</v>
      </c>
      <c r="F55" s="138" t="s">
        <v>60</v>
      </c>
      <c r="G55" s="11">
        <v>0</v>
      </c>
      <c r="H55" s="170">
        <f t="shared" si="0"/>
        <v>0</v>
      </c>
      <c r="I55" s="210" t="s">
        <v>100</v>
      </c>
      <c r="J55" s="23"/>
      <c r="L55" s="23"/>
      <c r="M55" s="2">
        <v>0</v>
      </c>
      <c r="N55" s="11">
        <v>0</v>
      </c>
      <c r="O55" s="11">
        <v>0</v>
      </c>
      <c r="P55" s="12">
        <v>12</v>
      </c>
      <c r="Q55" s="12">
        <v>0</v>
      </c>
      <c r="R55" s="11">
        <v>0</v>
      </c>
      <c r="S55" s="11">
        <v>0</v>
      </c>
      <c r="T55" s="12">
        <v>12</v>
      </c>
      <c r="U55" s="339" t="e">
        <f t="shared" si="1"/>
        <v>#DIV/0!</v>
      </c>
      <c r="V55" s="4" t="e">
        <f t="shared" si="2"/>
        <v>#DIV/0!</v>
      </c>
    </row>
    <row r="56" spans="1:22">
      <c r="A56" t="s">
        <v>1253</v>
      </c>
      <c r="B56" t="s">
        <v>1312</v>
      </c>
      <c r="C56" s="219" t="s">
        <v>1380</v>
      </c>
      <c r="D56" s="76" t="s">
        <v>44</v>
      </c>
      <c r="E56" s="76" t="s">
        <v>60</v>
      </c>
      <c r="F56" s="138" t="s">
        <v>60</v>
      </c>
      <c r="G56">
        <v>0</v>
      </c>
      <c r="H56" s="31">
        <f t="shared" si="0"/>
        <v>0</v>
      </c>
      <c r="I56" s="208" t="s">
        <v>100</v>
      </c>
      <c r="J56" s="21"/>
      <c r="L56" s="32"/>
      <c r="M56" s="2">
        <v>0</v>
      </c>
      <c r="N56">
        <v>0</v>
      </c>
      <c r="O56">
        <v>0</v>
      </c>
      <c r="P56" s="2">
        <v>12</v>
      </c>
      <c r="Q56" s="2">
        <v>3.3333333333333298E-2</v>
      </c>
      <c r="R56" s="2">
        <v>2.2473328748774699E-2</v>
      </c>
      <c r="S56">
        <v>7.7849894416152296E-2</v>
      </c>
      <c r="T56" s="2">
        <v>12</v>
      </c>
      <c r="U56" s="339" t="e">
        <f t="shared" si="1"/>
        <v>#DIV/0!</v>
      </c>
      <c r="V56" s="4" t="e">
        <f t="shared" si="2"/>
        <v>#DIV/0!</v>
      </c>
    </row>
    <row r="57" spans="1:22">
      <c r="A57" t="s">
        <v>1253</v>
      </c>
      <c r="B57" t="s">
        <v>1313</v>
      </c>
      <c r="C57" s="219" t="s">
        <v>1380</v>
      </c>
      <c r="D57" s="76" t="s">
        <v>44</v>
      </c>
      <c r="E57" s="76" t="s">
        <v>60</v>
      </c>
      <c r="F57" s="138" t="s">
        <v>60</v>
      </c>
      <c r="G57">
        <v>0</v>
      </c>
      <c r="H57" s="31">
        <f t="shared" si="0"/>
        <v>0</v>
      </c>
      <c r="I57" s="208" t="s">
        <v>100</v>
      </c>
      <c r="J57" s="21"/>
      <c r="L57" s="32"/>
      <c r="M57" s="2">
        <v>0</v>
      </c>
      <c r="N57">
        <v>0</v>
      </c>
      <c r="O57">
        <v>0</v>
      </c>
      <c r="P57" s="2">
        <v>12</v>
      </c>
      <c r="Q57" s="2">
        <v>0</v>
      </c>
      <c r="R57" s="2">
        <v>0</v>
      </c>
      <c r="S57">
        <v>0</v>
      </c>
      <c r="T57" s="2">
        <v>12</v>
      </c>
      <c r="U57" s="339" t="e">
        <f t="shared" si="1"/>
        <v>#DIV/0!</v>
      </c>
      <c r="V57" s="4" t="e">
        <f t="shared" si="2"/>
        <v>#DIV/0!</v>
      </c>
    </row>
    <row r="58" spans="1:22">
      <c r="A58" t="s">
        <v>1253</v>
      </c>
      <c r="B58" t="s">
        <v>1314</v>
      </c>
      <c r="C58" s="219" t="s">
        <v>1380</v>
      </c>
      <c r="D58" s="76" t="s">
        <v>44</v>
      </c>
      <c r="E58" s="76" t="s">
        <v>60</v>
      </c>
      <c r="F58" s="138" t="s">
        <v>60</v>
      </c>
      <c r="G58">
        <v>0</v>
      </c>
      <c r="H58" s="31">
        <f t="shared" si="0"/>
        <v>0</v>
      </c>
      <c r="I58" s="208" t="s">
        <v>100</v>
      </c>
      <c r="J58" s="21"/>
      <c r="L58" s="32"/>
      <c r="M58" s="2">
        <v>1.6666666666666701E-2</v>
      </c>
      <c r="N58">
        <v>1.6666666666666701E-2</v>
      </c>
      <c r="O58">
        <v>5.7735026918962602E-2</v>
      </c>
      <c r="P58" s="2">
        <v>12</v>
      </c>
      <c r="Q58" s="2">
        <v>0</v>
      </c>
      <c r="R58" s="2">
        <v>0</v>
      </c>
      <c r="S58">
        <v>0</v>
      </c>
      <c r="T58" s="2">
        <v>12</v>
      </c>
      <c r="U58" s="339" t="e">
        <f t="shared" si="1"/>
        <v>#NUM!</v>
      </c>
      <c r="V58" s="4" t="e">
        <f t="shared" si="2"/>
        <v>#DIV/0!</v>
      </c>
    </row>
    <row r="59" spans="1:22">
      <c r="A59" t="s">
        <v>1253</v>
      </c>
      <c r="B59" t="s">
        <v>1315</v>
      </c>
      <c r="C59" s="219" t="s">
        <v>1380</v>
      </c>
      <c r="D59" s="76" t="s">
        <v>44</v>
      </c>
      <c r="E59" s="76" t="s">
        <v>60</v>
      </c>
      <c r="F59" s="138" t="s">
        <v>60</v>
      </c>
      <c r="G59">
        <v>0</v>
      </c>
      <c r="H59" s="31">
        <f t="shared" si="0"/>
        <v>0</v>
      </c>
      <c r="I59" s="208" t="s">
        <v>100</v>
      </c>
      <c r="J59" s="21"/>
      <c r="L59" s="32"/>
      <c r="M59" s="2">
        <v>0</v>
      </c>
      <c r="N59">
        <v>0</v>
      </c>
      <c r="O59">
        <v>0</v>
      </c>
      <c r="P59" s="2">
        <v>12</v>
      </c>
      <c r="Q59" s="2">
        <v>0</v>
      </c>
      <c r="R59" s="2">
        <v>0</v>
      </c>
      <c r="S59">
        <v>0</v>
      </c>
      <c r="T59" s="2">
        <v>12</v>
      </c>
      <c r="U59" s="339" t="e">
        <f t="shared" si="1"/>
        <v>#DIV/0!</v>
      </c>
      <c r="V59" s="4" t="e">
        <f t="shared" si="2"/>
        <v>#DIV/0!</v>
      </c>
    </row>
    <row r="60" spans="1:22">
      <c r="A60" t="s">
        <v>1253</v>
      </c>
      <c r="B60" t="s">
        <v>1316</v>
      </c>
      <c r="C60" s="219" t="s">
        <v>1380</v>
      </c>
      <c r="D60" s="76" t="s">
        <v>44</v>
      </c>
      <c r="E60" s="76" t="s">
        <v>60</v>
      </c>
      <c r="F60" s="138" t="s">
        <v>60</v>
      </c>
      <c r="G60">
        <v>0</v>
      </c>
      <c r="H60" s="31">
        <f t="shared" si="0"/>
        <v>0</v>
      </c>
      <c r="I60" s="208" t="s">
        <v>100</v>
      </c>
      <c r="J60" s="21"/>
      <c r="L60" s="32"/>
      <c r="M60" s="2">
        <v>0</v>
      </c>
      <c r="N60">
        <v>0</v>
      </c>
      <c r="O60">
        <v>0</v>
      </c>
      <c r="P60" s="2">
        <v>12</v>
      </c>
      <c r="Q60" s="2">
        <v>2.5000000000000001E-2</v>
      </c>
      <c r="R60" s="2">
        <v>2.5000000000000001E-2</v>
      </c>
      <c r="S60">
        <v>8.6602540378443907E-2</v>
      </c>
      <c r="T60" s="2">
        <v>12</v>
      </c>
      <c r="U60" s="339" t="e">
        <f t="shared" si="1"/>
        <v>#DIV/0!</v>
      </c>
      <c r="V60" s="4" t="e">
        <f t="shared" si="2"/>
        <v>#DIV/0!</v>
      </c>
    </row>
    <row r="61" spans="1:22">
      <c r="A61" t="s">
        <v>1253</v>
      </c>
      <c r="B61" t="s">
        <v>1317</v>
      </c>
      <c r="C61" s="219" t="s">
        <v>1380</v>
      </c>
      <c r="D61" s="76" t="s">
        <v>44</v>
      </c>
      <c r="E61" s="76" t="s">
        <v>60</v>
      </c>
      <c r="F61" s="138" t="s">
        <v>60</v>
      </c>
      <c r="G61">
        <v>0</v>
      </c>
      <c r="H61" s="31">
        <f t="shared" si="0"/>
        <v>0</v>
      </c>
      <c r="I61" s="208" t="s">
        <v>100</v>
      </c>
      <c r="J61" s="21"/>
      <c r="L61" s="32"/>
      <c r="M61" s="2">
        <v>0</v>
      </c>
      <c r="N61">
        <v>0</v>
      </c>
      <c r="O61">
        <v>0</v>
      </c>
      <c r="P61" s="2">
        <v>12</v>
      </c>
      <c r="Q61" s="2">
        <v>1.6666666666666701E-2</v>
      </c>
      <c r="R61" s="2">
        <v>1.6666666666666701E-2</v>
      </c>
      <c r="S61">
        <v>5.7735026918962602E-2</v>
      </c>
      <c r="T61" s="2">
        <v>12</v>
      </c>
      <c r="U61" s="339" t="e">
        <f t="shared" si="1"/>
        <v>#DIV/0!</v>
      </c>
      <c r="V61" s="4" t="e">
        <f t="shared" si="2"/>
        <v>#DIV/0!</v>
      </c>
    </row>
    <row r="62" spans="1:22">
      <c r="A62" t="s">
        <v>1253</v>
      </c>
      <c r="B62" t="s">
        <v>1318</v>
      </c>
      <c r="C62" s="219" t="s">
        <v>1380</v>
      </c>
      <c r="D62" s="76" t="s">
        <v>44</v>
      </c>
      <c r="E62" s="76" t="s">
        <v>60</v>
      </c>
      <c r="F62" s="138" t="s">
        <v>60</v>
      </c>
      <c r="G62">
        <v>0</v>
      </c>
      <c r="H62" s="31">
        <f t="shared" si="0"/>
        <v>0</v>
      </c>
      <c r="I62" s="208" t="s">
        <v>100</v>
      </c>
      <c r="J62" s="21"/>
      <c r="L62" s="32"/>
      <c r="M62" s="2">
        <v>0</v>
      </c>
      <c r="N62">
        <v>0</v>
      </c>
      <c r="O62">
        <v>0</v>
      </c>
      <c r="P62" s="2">
        <v>12</v>
      </c>
      <c r="Q62" s="2">
        <v>0</v>
      </c>
      <c r="R62" s="2">
        <v>0</v>
      </c>
      <c r="S62">
        <v>0</v>
      </c>
      <c r="T62" s="2">
        <v>12</v>
      </c>
      <c r="U62" s="339" t="e">
        <f t="shared" si="1"/>
        <v>#DIV/0!</v>
      </c>
      <c r="V62" s="4" t="e">
        <f t="shared" si="2"/>
        <v>#DIV/0!</v>
      </c>
    </row>
    <row r="63" spans="1:22">
      <c r="A63" t="s">
        <v>1253</v>
      </c>
      <c r="B63" t="s">
        <v>1319</v>
      </c>
      <c r="C63" s="219" t="s">
        <v>1380</v>
      </c>
      <c r="D63" s="76" t="s">
        <v>44</v>
      </c>
      <c r="E63" s="76" t="s">
        <v>60</v>
      </c>
      <c r="F63" s="138" t="s">
        <v>60</v>
      </c>
      <c r="G63">
        <v>0</v>
      </c>
      <c r="H63" s="31">
        <f t="shared" si="0"/>
        <v>0</v>
      </c>
      <c r="I63" s="208" t="s">
        <v>100</v>
      </c>
      <c r="J63" s="21"/>
      <c r="L63" s="32"/>
      <c r="M63" s="2">
        <v>0</v>
      </c>
      <c r="N63">
        <v>0</v>
      </c>
      <c r="O63">
        <v>0</v>
      </c>
      <c r="P63" s="2">
        <v>12</v>
      </c>
      <c r="Q63" s="2">
        <v>0</v>
      </c>
      <c r="R63" s="2">
        <v>0</v>
      </c>
      <c r="S63">
        <v>0</v>
      </c>
      <c r="T63" s="2">
        <v>12</v>
      </c>
      <c r="U63" s="339" t="e">
        <f t="shared" si="1"/>
        <v>#DIV/0!</v>
      </c>
      <c r="V63" s="4" t="e">
        <f t="shared" si="2"/>
        <v>#DIV/0!</v>
      </c>
    </row>
    <row r="64" spans="1:22">
      <c r="A64" t="s">
        <v>1253</v>
      </c>
      <c r="B64" t="s">
        <v>1320</v>
      </c>
      <c r="C64" s="219" t="s">
        <v>1380</v>
      </c>
      <c r="D64" s="76" t="s">
        <v>44</v>
      </c>
      <c r="E64" s="76" t="s">
        <v>60</v>
      </c>
      <c r="F64" s="138" t="s">
        <v>60</v>
      </c>
      <c r="G64">
        <v>0</v>
      </c>
      <c r="H64" s="31">
        <f t="shared" si="0"/>
        <v>0</v>
      </c>
      <c r="I64" s="208" t="s">
        <v>100</v>
      </c>
      <c r="J64" s="21"/>
      <c r="L64" s="32"/>
      <c r="M64" s="2">
        <v>0</v>
      </c>
      <c r="N64">
        <v>0</v>
      </c>
      <c r="O64">
        <v>0</v>
      </c>
      <c r="P64" s="2">
        <v>12</v>
      </c>
      <c r="Q64" s="2">
        <v>0</v>
      </c>
      <c r="R64" s="2">
        <v>0</v>
      </c>
      <c r="S64">
        <v>0</v>
      </c>
      <c r="T64" s="2">
        <v>12</v>
      </c>
      <c r="U64" s="339" t="e">
        <f t="shared" si="1"/>
        <v>#DIV/0!</v>
      </c>
      <c r="V64" s="4" t="e">
        <f t="shared" si="2"/>
        <v>#DIV/0!</v>
      </c>
    </row>
    <row r="65" spans="1:22">
      <c r="A65" t="s">
        <v>1253</v>
      </c>
      <c r="B65" t="s">
        <v>1321</v>
      </c>
      <c r="C65" s="219" t="s">
        <v>1380</v>
      </c>
      <c r="D65" s="76" t="s">
        <v>44</v>
      </c>
      <c r="E65" s="76" t="s">
        <v>60</v>
      </c>
      <c r="F65" s="138" t="s">
        <v>60</v>
      </c>
      <c r="G65">
        <v>0</v>
      </c>
      <c r="H65" s="31">
        <f t="shared" si="0"/>
        <v>0</v>
      </c>
      <c r="I65" s="208" t="s">
        <v>100</v>
      </c>
      <c r="J65" s="21"/>
      <c r="L65" s="32"/>
      <c r="M65" s="2">
        <v>0</v>
      </c>
      <c r="N65">
        <v>0</v>
      </c>
      <c r="O65">
        <v>0</v>
      </c>
      <c r="P65" s="2">
        <v>12</v>
      </c>
      <c r="Q65" s="2">
        <v>0</v>
      </c>
      <c r="R65" s="2">
        <v>0</v>
      </c>
      <c r="S65">
        <v>0</v>
      </c>
      <c r="T65" s="2">
        <v>12</v>
      </c>
      <c r="U65" s="339" t="e">
        <f t="shared" si="1"/>
        <v>#DIV/0!</v>
      </c>
      <c r="V65" s="4" t="e">
        <f t="shared" si="2"/>
        <v>#DIV/0!</v>
      </c>
    </row>
    <row r="66" spans="1:22">
      <c r="A66" t="s">
        <v>1253</v>
      </c>
      <c r="B66" t="s">
        <v>1322</v>
      </c>
      <c r="C66" s="219" t="s">
        <v>1380</v>
      </c>
      <c r="D66" s="76" t="s">
        <v>44</v>
      </c>
      <c r="E66" s="76" t="s">
        <v>60</v>
      </c>
      <c r="F66" s="138" t="s">
        <v>60</v>
      </c>
      <c r="G66">
        <v>0</v>
      </c>
      <c r="H66" s="31">
        <f t="shared" ref="H66:H129" si="3">G66/790</f>
        <v>0</v>
      </c>
      <c r="I66" s="208" t="s">
        <v>100</v>
      </c>
      <c r="J66" s="21"/>
      <c r="L66" s="32"/>
      <c r="M66" s="2">
        <v>0.15</v>
      </c>
      <c r="N66">
        <v>7.8334945180063995E-2</v>
      </c>
      <c r="O66">
        <v>0.27136021011998701</v>
      </c>
      <c r="P66" s="2">
        <v>12</v>
      </c>
      <c r="Q66" s="2">
        <v>0.16666666666666699</v>
      </c>
      <c r="R66" s="2">
        <v>8.5575886342078397E-2</v>
      </c>
      <c r="S66">
        <v>0.296443566094439</v>
      </c>
      <c r="T66" s="2">
        <v>12</v>
      </c>
      <c r="U66" s="339">
        <f t="shared" ref="U66:U129" si="4">LN(Q66/M66)</f>
        <v>0.10536051565782835</v>
      </c>
      <c r="V66" s="4">
        <f t="shared" ref="V66:V129" si="5">M66^2/(P66*M66^2)+S66^2/(T66*Q66^2)</f>
        <v>0.34696969696969637</v>
      </c>
    </row>
    <row r="67" spans="1:22">
      <c r="A67" t="s">
        <v>1253</v>
      </c>
      <c r="B67" t="s">
        <v>1323</v>
      </c>
      <c r="C67" s="219" t="s">
        <v>1380</v>
      </c>
      <c r="D67" s="76" t="s">
        <v>44</v>
      </c>
      <c r="E67" s="76" t="s">
        <v>60</v>
      </c>
      <c r="F67" s="138" t="s">
        <v>60</v>
      </c>
      <c r="G67">
        <v>0</v>
      </c>
      <c r="H67" s="31">
        <f t="shared" si="3"/>
        <v>0</v>
      </c>
      <c r="I67" s="208" t="s">
        <v>100</v>
      </c>
      <c r="J67" s="21"/>
      <c r="L67" s="32"/>
      <c r="M67" s="2">
        <v>24.8333333333333</v>
      </c>
      <c r="N67">
        <v>4.9906478193282302</v>
      </c>
      <c r="O67">
        <v>17.288111171518601</v>
      </c>
      <c r="P67" s="2">
        <v>12</v>
      </c>
      <c r="Q67" s="2">
        <v>15.9166666666667</v>
      </c>
      <c r="R67" s="2">
        <v>2.3272377088590099</v>
      </c>
      <c r="S67">
        <v>8.061787906068</v>
      </c>
      <c r="T67" s="2">
        <v>12</v>
      </c>
      <c r="U67" s="339">
        <f t="shared" si="4"/>
        <v>-0.44482005845877109</v>
      </c>
      <c r="V67" s="4">
        <f t="shared" si="5"/>
        <v>0.104711834221716</v>
      </c>
    </row>
    <row r="68" spans="1:22">
      <c r="A68" t="s">
        <v>1253</v>
      </c>
      <c r="B68" t="s">
        <v>1324</v>
      </c>
      <c r="C68" s="219" t="s">
        <v>1380</v>
      </c>
      <c r="D68" s="76" t="s">
        <v>44</v>
      </c>
      <c r="E68" s="76" t="s">
        <v>60</v>
      </c>
      <c r="F68" s="138" t="s">
        <v>60</v>
      </c>
      <c r="G68">
        <v>0</v>
      </c>
      <c r="H68" s="31">
        <f t="shared" si="3"/>
        <v>0</v>
      </c>
      <c r="I68" s="208" t="s">
        <v>100</v>
      </c>
      <c r="J68" s="21"/>
      <c r="L68" s="32"/>
      <c r="M68" s="2">
        <v>0</v>
      </c>
      <c r="N68">
        <v>0</v>
      </c>
      <c r="O68">
        <v>0</v>
      </c>
      <c r="P68" s="2">
        <v>12</v>
      </c>
      <c r="Q68" s="2">
        <v>0</v>
      </c>
      <c r="R68" s="2">
        <v>0</v>
      </c>
      <c r="S68">
        <v>0</v>
      </c>
      <c r="T68" s="2">
        <v>12</v>
      </c>
      <c r="U68" s="339" t="e">
        <f t="shared" si="4"/>
        <v>#DIV/0!</v>
      </c>
      <c r="V68" s="4" t="e">
        <f t="shared" si="5"/>
        <v>#DIV/0!</v>
      </c>
    </row>
    <row r="69" spans="1:22">
      <c r="A69" t="s">
        <v>1253</v>
      </c>
      <c r="B69" t="s">
        <v>1325</v>
      </c>
      <c r="C69" s="219" t="s">
        <v>1380</v>
      </c>
      <c r="D69" s="76" t="s">
        <v>44</v>
      </c>
      <c r="E69" s="76" t="s">
        <v>60</v>
      </c>
      <c r="F69" s="138" t="s">
        <v>60</v>
      </c>
      <c r="G69">
        <v>0</v>
      </c>
      <c r="H69" s="31">
        <f t="shared" si="3"/>
        <v>0</v>
      </c>
      <c r="I69" s="208" t="s">
        <v>100</v>
      </c>
      <c r="J69" s="21"/>
      <c r="L69" s="32"/>
      <c r="M69" s="2">
        <v>0</v>
      </c>
      <c r="N69">
        <v>0</v>
      </c>
      <c r="O69">
        <v>0</v>
      </c>
      <c r="P69" s="2">
        <v>12</v>
      </c>
      <c r="Q69" s="2">
        <v>0</v>
      </c>
      <c r="R69" s="2">
        <v>0</v>
      </c>
      <c r="S69">
        <v>0</v>
      </c>
      <c r="T69" s="2">
        <v>12</v>
      </c>
      <c r="U69" s="339" t="e">
        <f t="shared" si="4"/>
        <v>#DIV/0!</v>
      </c>
      <c r="V69" s="4" t="e">
        <f t="shared" si="5"/>
        <v>#DIV/0!</v>
      </c>
    </row>
    <row r="70" spans="1:22">
      <c r="A70" t="s">
        <v>1253</v>
      </c>
      <c r="B70" t="s">
        <v>1326</v>
      </c>
      <c r="C70" s="219" t="s">
        <v>1380</v>
      </c>
      <c r="D70" s="76" t="s">
        <v>44</v>
      </c>
      <c r="E70" s="76" t="s">
        <v>60</v>
      </c>
      <c r="F70" s="138" t="s">
        <v>60</v>
      </c>
      <c r="G70">
        <v>0</v>
      </c>
      <c r="H70" s="31">
        <f t="shared" si="3"/>
        <v>0</v>
      </c>
      <c r="I70" s="208" t="s">
        <v>100</v>
      </c>
      <c r="J70" s="21"/>
      <c r="L70" s="32"/>
      <c r="M70" s="2">
        <v>0</v>
      </c>
      <c r="N70">
        <v>0</v>
      </c>
      <c r="O70">
        <v>0</v>
      </c>
      <c r="P70" s="2">
        <v>12</v>
      </c>
      <c r="Q70" s="2">
        <v>4.1666666666666699E-2</v>
      </c>
      <c r="R70" s="2">
        <v>2.8757958933488301E-2</v>
      </c>
      <c r="S70">
        <v>9.9620491989562202E-2</v>
      </c>
      <c r="T70" s="2">
        <v>12</v>
      </c>
      <c r="U70" s="339" t="e">
        <f t="shared" si="4"/>
        <v>#DIV/0!</v>
      </c>
      <c r="V70" s="4" t="e">
        <f t="shared" si="5"/>
        <v>#DIV/0!</v>
      </c>
    </row>
    <row r="71" spans="1:22">
      <c r="A71" t="s">
        <v>1253</v>
      </c>
      <c r="B71" t="s">
        <v>1327</v>
      </c>
      <c r="C71" s="219" t="s">
        <v>1380</v>
      </c>
      <c r="D71" s="76" t="s">
        <v>44</v>
      </c>
      <c r="E71" s="76" t="s">
        <v>60</v>
      </c>
      <c r="F71" s="138" t="s">
        <v>60</v>
      </c>
      <c r="G71">
        <v>0</v>
      </c>
      <c r="H71" s="31">
        <f t="shared" si="3"/>
        <v>0</v>
      </c>
      <c r="I71" s="208" t="s">
        <v>100</v>
      </c>
      <c r="J71" s="21"/>
      <c r="L71" s="32"/>
      <c r="M71" s="2">
        <v>0</v>
      </c>
      <c r="N71">
        <v>0</v>
      </c>
      <c r="O71">
        <v>0</v>
      </c>
      <c r="P71" s="2">
        <v>12</v>
      </c>
      <c r="Q71" s="2">
        <v>8.3333333333333297E-3</v>
      </c>
      <c r="R71" s="2">
        <v>8.3333333333333297E-3</v>
      </c>
      <c r="S71">
        <v>2.8867513459481301E-2</v>
      </c>
      <c r="T71" s="2">
        <v>12</v>
      </c>
      <c r="U71" s="339" t="e">
        <f t="shared" si="4"/>
        <v>#DIV/0!</v>
      </c>
      <c r="V71" s="4" t="e">
        <f t="shared" si="5"/>
        <v>#DIV/0!</v>
      </c>
    </row>
    <row r="72" spans="1:22">
      <c r="A72" t="s">
        <v>1253</v>
      </c>
      <c r="B72" t="s">
        <v>1328</v>
      </c>
      <c r="C72" s="219" t="s">
        <v>1380</v>
      </c>
      <c r="D72" s="76" t="s">
        <v>44</v>
      </c>
      <c r="E72" s="76" t="s">
        <v>60</v>
      </c>
      <c r="F72" s="138" t="s">
        <v>60</v>
      </c>
      <c r="G72">
        <v>0</v>
      </c>
      <c r="H72" s="31">
        <f t="shared" si="3"/>
        <v>0</v>
      </c>
      <c r="I72" s="208" t="s">
        <v>100</v>
      </c>
      <c r="J72" s="21"/>
      <c r="L72" s="32"/>
      <c r="M72" s="2">
        <v>11.75</v>
      </c>
      <c r="N72">
        <v>5.0202695207136099</v>
      </c>
      <c r="O72">
        <v>17.3907237551309</v>
      </c>
      <c r="P72" s="2">
        <v>12</v>
      </c>
      <c r="Q72" s="2">
        <v>5.4749999999999996</v>
      </c>
      <c r="R72" s="2">
        <v>2.0135572698058199</v>
      </c>
      <c r="S72">
        <v>6.97516699050672</v>
      </c>
      <c r="T72" s="2">
        <v>12</v>
      </c>
      <c r="U72" s="339">
        <f t="shared" si="4"/>
        <v>-0.7636609648876036</v>
      </c>
      <c r="V72" s="4">
        <f t="shared" si="5"/>
        <v>0.21859032559914532</v>
      </c>
    </row>
    <row r="73" spans="1:22">
      <c r="A73" t="s">
        <v>1253</v>
      </c>
      <c r="B73" t="s">
        <v>1329</v>
      </c>
      <c r="C73" s="219" t="s">
        <v>1380</v>
      </c>
      <c r="D73" s="76" t="s">
        <v>44</v>
      </c>
      <c r="E73" s="76" t="s">
        <v>60</v>
      </c>
      <c r="F73" s="138" t="s">
        <v>60</v>
      </c>
      <c r="G73">
        <v>0</v>
      </c>
      <c r="H73" s="31">
        <f t="shared" si="3"/>
        <v>0</v>
      </c>
      <c r="I73" s="208" t="s">
        <v>100</v>
      </c>
      <c r="J73" s="21"/>
      <c r="L73" s="32"/>
      <c r="M73" s="2">
        <v>2.7083333333333299</v>
      </c>
      <c r="N73">
        <v>1.39872552018188</v>
      </c>
      <c r="O73">
        <v>4.84532733359646</v>
      </c>
      <c r="P73" s="2">
        <v>12</v>
      </c>
      <c r="Q73" s="2">
        <v>2.6333333333333302</v>
      </c>
      <c r="R73" s="2">
        <v>0.886116256595048</v>
      </c>
      <c r="S73">
        <v>3.0695967556707302</v>
      </c>
      <c r="T73" s="2">
        <v>12</v>
      </c>
      <c r="U73" s="339">
        <f t="shared" si="4"/>
        <v>-2.8082968742825364E-2</v>
      </c>
      <c r="V73" s="4">
        <f t="shared" si="5"/>
        <v>0.19656547853151024</v>
      </c>
    </row>
    <row r="74" spans="1:22">
      <c r="A74" t="s">
        <v>1253</v>
      </c>
      <c r="B74" t="s">
        <v>1330</v>
      </c>
      <c r="C74" s="219" t="s">
        <v>1380</v>
      </c>
      <c r="D74" s="76" t="s">
        <v>44</v>
      </c>
      <c r="E74" s="76" t="s">
        <v>60</v>
      </c>
      <c r="F74" s="138" t="s">
        <v>60</v>
      </c>
      <c r="G74">
        <v>0</v>
      </c>
      <c r="H74" s="31">
        <f t="shared" si="3"/>
        <v>0</v>
      </c>
      <c r="I74" s="208" t="s">
        <v>100</v>
      </c>
      <c r="J74" s="21"/>
      <c r="L74" s="32"/>
      <c r="M74" s="2">
        <v>8.3333333333333297E-3</v>
      </c>
      <c r="N74">
        <v>8.3333333333333297E-3</v>
      </c>
      <c r="O74">
        <v>2.8867513459481301E-2</v>
      </c>
      <c r="P74" s="2">
        <v>12</v>
      </c>
      <c r="Q74" s="2">
        <v>0</v>
      </c>
      <c r="R74" s="2">
        <v>0</v>
      </c>
      <c r="S74">
        <v>0</v>
      </c>
      <c r="T74" s="2">
        <v>12</v>
      </c>
      <c r="U74" s="339" t="e">
        <f t="shared" si="4"/>
        <v>#NUM!</v>
      </c>
      <c r="V74" s="4" t="e">
        <f t="shared" si="5"/>
        <v>#DIV/0!</v>
      </c>
    </row>
    <row r="75" spans="1:22">
      <c r="A75" t="s">
        <v>1253</v>
      </c>
      <c r="B75" t="s">
        <v>1331</v>
      </c>
      <c r="C75" s="219" t="s">
        <v>1380</v>
      </c>
      <c r="D75" s="76" t="s">
        <v>44</v>
      </c>
      <c r="E75" s="76" t="s">
        <v>60</v>
      </c>
      <c r="F75" s="138" t="s">
        <v>60</v>
      </c>
      <c r="G75">
        <v>0</v>
      </c>
      <c r="H75" s="31">
        <f t="shared" si="3"/>
        <v>0</v>
      </c>
      <c r="I75" s="208" t="s">
        <v>100</v>
      </c>
      <c r="J75" s="21"/>
      <c r="L75" s="32"/>
      <c r="M75" s="2">
        <v>3.55833333333333</v>
      </c>
      <c r="N75">
        <v>2.0460404604153299</v>
      </c>
      <c r="O75">
        <v>7.0876920635619296</v>
      </c>
      <c r="P75" s="2">
        <v>12</v>
      </c>
      <c r="Q75" s="2">
        <v>8.3333333333333297E-3</v>
      </c>
      <c r="R75" s="2">
        <v>8.3333333333333297E-3</v>
      </c>
      <c r="S75">
        <v>2.8867513459481301E-2</v>
      </c>
      <c r="T75" s="2">
        <v>12</v>
      </c>
      <c r="U75" s="339">
        <f t="shared" si="4"/>
        <v>-6.0567840132286239</v>
      </c>
      <c r="V75" s="4">
        <f t="shared" si="5"/>
        <v>1.083333333333335</v>
      </c>
    </row>
    <row r="76" spans="1:22">
      <c r="A76" t="s">
        <v>1253</v>
      </c>
      <c r="B76" t="s">
        <v>1332</v>
      </c>
      <c r="C76" s="219" t="s">
        <v>1380</v>
      </c>
      <c r="D76" s="76" t="s">
        <v>44</v>
      </c>
      <c r="E76" s="76" t="s">
        <v>60</v>
      </c>
      <c r="F76" s="138" t="s">
        <v>60</v>
      </c>
      <c r="G76">
        <v>0</v>
      </c>
      <c r="H76" s="31">
        <f t="shared" si="3"/>
        <v>0</v>
      </c>
      <c r="I76" s="208" t="s">
        <v>100</v>
      </c>
      <c r="J76" s="21"/>
      <c r="L76" s="32"/>
      <c r="M76" s="2">
        <v>0</v>
      </c>
      <c r="N76">
        <v>0</v>
      </c>
      <c r="O76">
        <v>0</v>
      </c>
      <c r="P76" s="2">
        <v>12</v>
      </c>
      <c r="Q76" s="2">
        <v>9.2750000000000004</v>
      </c>
      <c r="R76" s="2">
        <v>7.8483459461793004</v>
      </c>
      <c r="S76">
        <v>27.187467868319601</v>
      </c>
      <c r="T76" s="2">
        <v>12</v>
      </c>
      <c r="U76" s="339" t="e">
        <f t="shared" si="4"/>
        <v>#DIV/0!</v>
      </c>
      <c r="V76" s="4" t="e">
        <f t="shared" si="5"/>
        <v>#DIV/0!</v>
      </c>
    </row>
    <row r="77" spans="1:22">
      <c r="A77" t="s">
        <v>1253</v>
      </c>
      <c r="B77" t="s">
        <v>1333</v>
      </c>
      <c r="C77" s="219" t="s">
        <v>1380</v>
      </c>
      <c r="D77" s="76" t="s">
        <v>44</v>
      </c>
      <c r="E77" s="76" t="s">
        <v>60</v>
      </c>
      <c r="F77" s="138" t="s">
        <v>60</v>
      </c>
      <c r="G77">
        <v>0</v>
      </c>
      <c r="H77" s="31">
        <f t="shared" si="3"/>
        <v>0</v>
      </c>
      <c r="I77" s="208" t="s">
        <v>100</v>
      </c>
      <c r="J77" s="21"/>
      <c r="L77" s="32"/>
      <c r="M77" s="2">
        <v>3.3333333333333298E-2</v>
      </c>
      <c r="N77">
        <v>3.3333333333333298E-2</v>
      </c>
      <c r="O77">
        <v>0.115470053837925</v>
      </c>
      <c r="P77" s="2">
        <v>12</v>
      </c>
      <c r="Q77" s="2">
        <v>0</v>
      </c>
      <c r="R77" s="2">
        <v>0</v>
      </c>
      <c r="S77">
        <v>0</v>
      </c>
      <c r="T77" s="2">
        <v>12</v>
      </c>
      <c r="U77" s="339" t="e">
        <f t="shared" si="4"/>
        <v>#NUM!</v>
      </c>
      <c r="V77" s="4" t="e">
        <f t="shared" si="5"/>
        <v>#DIV/0!</v>
      </c>
    </row>
    <row r="78" spans="1:22">
      <c r="A78" t="s">
        <v>1253</v>
      </c>
      <c r="B78" t="s">
        <v>1334</v>
      </c>
      <c r="C78" s="219" t="s">
        <v>1380</v>
      </c>
      <c r="D78" s="76" t="s">
        <v>44</v>
      </c>
      <c r="E78" s="76" t="s">
        <v>60</v>
      </c>
      <c r="F78" s="138" t="s">
        <v>60</v>
      </c>
      <c r="G78">
        <v>0</v>
      </c>
      <c r="H78" s="31">
        <f t="shared" si="3"/>
        <v>0</v>
      </c>
      <c r="I78" s="208" t="s">
        <v>100</v>
      </c>
      <c r="J78" s="21"/>
      <c r="L78" s="32"/>
      <c r="M78" s="2">
        <v>32.816666666666698</v>
      </c>
      <c r="N78">
        <v>8.1797406172602205</v>
      </c>
      <c r="O78">
        <v>28.335452683659</v>
      </c>
      <c r="P78" s="2">
        <v>12</v>
      </c>
      <c r="Q78" s="2">
        <v>18.641666666666701</v>
      </c>
      <c r="R78" s="2">
        <v>3.3479179041501701</v>
      </c>
      <c r="S78">
        <v>11.5975278191152</v>
      </c>
      <c r="T78" s="2">
        <v>12</v>
      </c>
      <c r="U78" s="339">
        <f t="shared" si="4"/>
        <v>-0.56553729770894035</v>
      </c>
      <c r="V78" s="4">
        <f t="shared" si="5"/>
        <v>0.1155870765258955</v>
      </c>
    </row>
    <row r="79" spans="1:22">
      <c r="A79" t="s">
        <v>1253</v>
      </c>
      <c r="B79" t="s">
        <v>1335</v>
      </c>
      <c r="C79" s="219" t="s">
        <v>1380</v>
      </c>
      <c r="D79" s="76" t="s">
        <v>44</v>
      </c>
      <c r="E79" s="76" t="s">
        <v>60</v>
      </c>
      <c r="F79" s="138" t="s">
        <v>60</v>
      </c>
      <c r="G79">
        <v>0</v>
      </c>
      <c r="H79" s="31">
        <f t="shared" si="3"/>
        <v>0</v>
      </c>
      <c r="I79" s="208" t="s">
        <v>100</v>
      </c>
      <c r="J79" s="21"/>
      <c r="L79" s="32"/>
      <c r="M79" s="2">
        <v>0</v>
      </c>
      <c r="N79">
        <v>0</v>
      </c>
      <c r="O79">
        <v>0</v>
      </c>
      <c r="P79" s="2">
        <v>12</v>
      </c>
      <c r="Q79" s="2">
        <v>0</v>
      </c>
      <c r="R79" s="2">
        <v>0</v>
      </c>
      <c r="S79">
        <v>0</v>
      </c>
      <c r="T79" s="2">
        <v>12</v>
      </c>
      <c r="U79" s="339" t="e">
        <f t="shared" si="4"/>
        <v>#DIV/0!</v>
      </c>
      <c r="V79" s="4" t="e">
        <f t="shared" si="5"/>
        <v>#DIV/0!</v>
      </c>
    </row>
    <row r="80" spans="1:22">
      <c r="A80" t="s">
        <v>1253</v>
      </c>
      <c r="B80" t="s">
        <v>1336</v>
      </c>
      <c r="C80" s="219" t="s">
        <v>1380</v>
      </c>
      <c r="D80" s="76" t="s">
        <v>44</v>
      </c>
      <c r="E80" s="76" t="s">
        <v>60</v>
      </c>
      <c r="F80" s="138" t="s">
        <v>60</v>
      </c>
      <c r="G80">
        <v>0</v>
      </c>
      <c r="H80" s="31">
        <f t="shared" si="3"/>
        <v>0</v>
      </c>
      <c r="I80" s="208" t="s">
        <v>100</v>
      </c>
      <c r="J80" s="21"/>
      <c r="L80" s="32"/>
      <c r="M80" s="2">
        <v>3.3333333333333298E-2</v>
      </c>
      <c r="N80">
        <v>2.2473328748774699E-2</v>
      </c>
      <c r="O80">
        <v>7.7849894416152296E-2</v>
      </c>
      <c r="P80" s="2">
        <v>12</v>
      </c>
      <c r="Q80" s="2">
        <v>0.85</v>
      </c>
      <c r="R80" s="2">
        <v>0.58614043203024802</v>
      </c>
      <c r="S80">
        <v>2.03045001729352</v>
      </c>
      <c r="T80" s="2">
        <v>12</v>
      </c>
      <c r="U80" s="339">
        <f t="shared" si="4"/>
        <v>3.2386784521643812</v>
      </c>
      <c r="V80" s="4">
        <f t="shared" si="5"/>
        <v>0.55884974310579671</v>
      </c>
    </row>
    <row r="81" spans="1:22">
      <c r="A81" t="s">
        <v>1253</v>
      </c>
      <c r="B81" t="s">
        <v>1337</v>
      </c>
      <c r="C81" s="219" t="s">
        <v>1380</v>
      </c>
      <c r="D81" s="76" t="s">
        <v>44</v>
      </c>
      <c r="E81" s="76" t="s">
        <v>60</v>
      </c>
      <c r="F81" s="138" t="s">
        <v>60</v>
      </c>
      <c r="G81">
        <v>0</v>
      </c>
      <c r="H81" s="31">
        <f t="shared" si="3"/>
        <v>0</v>
      </c>
      <c r="I81" s="208" t="s">
        <v>100</v>
      </c>
      <c r="J81" s="21"/>
      <c r="L81" s="32"/>
      <c r="M81" s="2">
        <v>2.5000000000000001E-2</v>
      </c>
      <c r="N81">
        <v>2.5000000000000001E-2</v>
      </c>
      <c r="O81">
        <v>8.6602540378443907E-2</v>
      </c>
      <c r="P81" s="2">
        <v>12</v>
      </c>
      <c r="Q81" s="2">
        <v>0</v>
      </c>
      <c r="R81" s="2">
        <v>0</v>
      </c>
      <c r="S81">
        <v>0</v>
      </c>
      <c r="T81" s="2">
        <v>12</v>
      </c>
      <c r="U81" s="339" t="e">
        <f t="shared" si="4"/>
        <v>#NUM!</v>
      </c>
      <c r="V81" s="4" t="e">
        <f t="shared" si="5"/>
        <v>#DIV/0!</v>
      </c>
    </row>
    <row r="82" spans="1:22">
      <c r="A82" t="s">
        <v>1253</v>
      </c>
      <c r="B82" t="s">
        <v>1338</v>
      </c>
      <c r="C82" s="219" t="s">
        <v>1380</v>
      </c>
      <c r="D82" s="76" t="s">
        <v>44</v>
      </c>
      <c r="E82" s="76" t="s">
        <v>60</v>
      </c>
      <c r="F82" s="138" t="s">
        <v>60</v>
      </c>
      <c r="G82">
        <v>0</v>
      </c>
      <c r="H82" s="31">
        <f t="shared" si="3"/>
        <v>0</v>
      </c>
      <c r="I82" s="208" t="s">
        <v>100</v>
      </c>
      <c r="J82" s="21"/>
      <c r="L82" s="32"/>
      <c r="M82" s="2">
        <v>0</v>
      </c>
      <c r="N82">
        <v>0</v>
      </c>
      <c r="O82">
        <v>0</v>
      </c>
      <c r="P82" s="2">
        <v>12</v>
      </c>
      <c r="Q82" s="2">
        <v>0</v>
      </c>
      <c r="R82" s="2">
        <v>0</v>
      </c>
      <c r="S82">
        <v>0</v>
      </c>
      <c r="T82" s="2">
        <v>12</v>
      </c>
      <c r="U82" s="339" t="e">
        <f t="shared" si="4"/>
        <v>#DIV/0!</v>
      </c>
      <c r="V82" s="4" t="e">
        <f t="shared" si="5"/>
        <v>#DIV/0!</v>
      </c>
    </row>
    <row r="83" spans="1:22">
      <c r="A83" t="s">
        <v>1253</v>
      </c>
      <c r="B83" t="s">
        <v>1339</v>
      </c>
      <c r="C83" s="219" t="s">
        <v>1380</v>
      </c>
      <c r="D83" s="76" t="s">
        <v>44</v>
      </c>
      <c r="E83" s="76" t="s">
        <v>60</v>
      </c>
      <c r="F83" s="138" t="s">
        <v>60</v>
      </c>
      <c r="G83">
        <v>0</v>
      </c>
      <c r="H83" s="31">
        <f t="shared" si="3"/>
        <v>0</v>
      </c>
      <c r="I83" s="208" t="s">
        <v>100</v>
      </c>
      <c r="J83" s="21"/>
      <c r="L83" s="32"/>
      <c r="M83" s="2">
        <v>0.50833333333333297</v>
      </c>
      <c r="N83">
        <v>0.21618536285121401</v>
      </c>
      <c r="O83">
        <v>0.74888806462203195</v>
      </c>
      <c r="P83" s="2">
        <v>12</v>
      </c>
      <c r="Q83" s="2">
        <v>0.27500000000000002</v>
      </c>
      <c r="R83" s="2">
        <v>7.1905872816165298E-2</v>
      </c>
      <c r="S83">
        <v>0.24908925016036801</v>
      </c>
      <c r="T83" s="2">
        <v>12</v>
      </c>
      <c r="U83" s="339">
        <f t="shared" si="4"/>
        <v>-0.61436630270683035</v>
      </c>
      <c r="V83" s="4">
        <f t="shared" si="5"/>
        <v>0.15170298021537673</v>
      </c>
    </row>
    <row r="84" spans="1:22">
      <c r="A84" t="s">
        <v>1253</v>
      </c>
      <c r="B84" t="s">
        <v>1340</v>
      </c>
      <c r="C84" s="219" t="s">
        <v>1380</v>
      </c>
      <c r="D84" s="76" t="s">
        <v>44</v>
      </c>
      <c r="E84" s="76" t="s">
        <v>60</v>
      </c>
      <c r="F84" s="138" t="s">
        <v>60</v>
      </c>
      <c r="G84">
        <v>0</v>
      </c>
      <c r="H84" s="31">
        <f t="shared" si="3"/>
        <v>0</v>
      </c>
      <c r="I84" s="208" t="s">
        <v>100</v>
      </c>
      <c r="J84" s="21"/>
      <c r="L84" s="32"/>
      <c r="M84" s="2">
        <v>0</v>
      </c>
      <c r="N84">
        <v>0</v>
      </c>
      <c r="O84">
        <v>0</v>
      </c>
      <c r="P84" s="2">
        <v>12</v>
      </c>
      <c r="Q84" s="2">
        <v>0</v>
      </c>
      <c r="R84" s="2">
        <v>0</v>
      </c>
      <c r="S84">
        <v>0</v>
      </c>
      <c r="T84" s="2">
        <v>12</v>
      </c>
      <c r="U84" s="339" t="e">
        <f t="shared" si="4"/>
        <v>#DIV/0!</v>
      </c>
      <c r="V84" s="4" t="e">
        <f t="shared" si="5"/>
        <v>#DIV/0!</v>
      </c>
    </row>
    <row r="85" spans="1:22">
      <c r="A85" t="s">
        <v>1253</v>
      </c>
      <c r="B85" t="s">
        <v>1341</v>
      </c>
      <c r="C85" s="219" t="s">
        <v>1380</v>
      </c>
      <c r="D85" s="76" t="s">
        <v>44</v>
      </c>
      <c r="E85" s="76" t="s">
        <v>60</v>
      </c>
      <c r="F85" s="138" t="s">
        <v>60</v>
      </c>
      <c r="G85">
        <v>0</v>
      </c>
      <c r="H85" s="31">
        <f t="shared" si="3"/>
        <v>0</v>
      </c>
      <c r="I85" s="208" t="s">
        <v>100</v>
      </c>
      <c r="J85" s="21"/>
      <c r="L85" s="32"/>
      <c r="M85" s="2">
        <v>1.6666666666666701E-2</v>
      </c>
      <c r="N85">
        <v>1.6666666666666701E-2</v>
      </c>
      <c r="O85">
        <v>5.7735026918962602E-2</v>
      </c>
      <c r="P85" s="2">
        <v>12</v>
      </c>
      <c r="Q85" s="2">
        <v>0</v>
      </c>
      <c r="R85" s="2">
        <v>0</v>
      </c>
      <c r="S85">
        <v>0</v>
      </c>
      <c r="T85" s="2">
        <v>12</v>
      </c>
      <c r="U85" s="339" t="e">
        <f t="shared" si="4"/>
        <v>#NUM!</v>
      </c>
      <c r="V85" s="4" t="e">
        <f t="shared" si="5"/>
        <v>#DIV/0!</v>
      </c>
    </row>
    <row r="86" spans="1:22">
      <c r="A86" t="s">
        <v>1253</v>
      </c>
      <c r="B86" t="s">
        <v>1342</v>
      </c>
      <c r="C86" s="219" t="s">
        <v>1380</v>
      </c>
      <c r="D86" s="76" t="s">
        <v>44</v>
      </c>
      <c r="E86" s="76" t="s">
        <v>60</v>
      </c>
      <c r="F86" s="138" t="s">
        <v>60</v>
      </c>
      <c r="G86">
        <v>0</v>
      </c>
      <c r="H86" s="31">
        <f t="shared" si="3"/>
        <v>0</v>
      </c>
      <c r="I86" s="208" t="s">
        <v>100</v>
      </c>
      <c r="J86" s="21"/>
      <c r="L86" s="32"/>
      <c r="M86" s="2">
        <v>0</v>
      </c>
      <c r="N86">
        <v>0</v>
      </c>
      <c r="O86">
        <v>0</v>
      </c>
      <c r="P86" s="2">
        <v>12</v>
      </c>
      <c r="Q86" s="2">
        <v>0</v>
      </c>
      <c r="R86" s="2">
        <v>0</v>
      </c>
      <c r="S86">
        <v>0</v>
      </c>
      <c r="T86" s="2">
        <v>12</v>
      </c>
      <c r="U86" s="339" t="e">
        <f t="shared" si="4"/>
        <v>#DIV/0!</v>
      </c>
      <c r="V86" s="4" t="e">
        <f t="shared" si="5"/>
        <v>#DIV/0!</v>
      </c>
    </row>
    <row r="87" spans="1:22">
      <c r="A87" t="s">
        <v>1253</v>
      </c>
      <c r="B87" t="s">
        <v>1343</v>
      </c>
      <c r="C87" s="219" t="s">
        <v>1380</v>
      </c>
      <c r="D87" s="76" t="s">
        <v>44</v>
      </c>
      <c r="E87" s="76" t="s">
        <v>60</v>
      </c>
      <c r="F87" s="138" t="s">
        <v>60</v>
      </c>
      <c r="G87">
        <v>0</v>
      </c>
      <c r="H87" s="31">
        <f t="shared" si="3"/>
        <v>0</v>
      </c>
      <c r="I87" s="208" t="s">
        <v>100</v>
      </c>
      <c r="J87" s="21"/>
      <c r="L87" s="32"/>
      <c r="M87" s="2">
        <v>8.3333333333333297E-3</v>
      </c>
      <c r="N87">
        <v>8.3333333333333297E-3</v>
      </c>
      <c r="O87">
        <v>2.8867513459481301E-2</v>
      </c>
      <c r="P87" s="2">
        <v>12</v>
      </c>
      <c r="Q87" s="2">
        <v>2.5000000000000001E-2</v>
      </c>
      <c r="R87" s="2">
        <v>1.7943514064131801E-2</v>
      </c>
      <c r="S87">
        <v>6.2158156050806102E-2</v>
      </c>
      <c r="T87" s="2">
        <v>12</v>
      </c>
      <c r="U87" s="339">
        <f t="shared" si="4"/>
        <v>1.0986122886681102</v>
      </c>
      <c r="V87" s="4">
        <f t="shared" si="5"/>
        <v>0.5984848484848484</v>
      </c>
    </row>
    <row r="88" spans="1:22">
      <c r="A88" t="s">
        <v>1253</v>
      </c>
      <c r="B88" t="s">
        <v>1344</v>
      </c>
      <c r="C88" s="219" t="s">
        <v>1380</v>
      </c>
      <c r="D88" s="76" t="s">
        <v>44</v>
      </c>
      <c r="E88" s="76" t="s">
        <v>60</v>
      </c>
      <c r="F88" s="138" t="s">
        <v>60</v>
      </c>
      <c r="G88">
        <v>0</v>
      </c>
      <c r="H88" s="31">
        <f t="shared" si="3"/>
        <v>0</v>
      </c>
      <c r="I88" s="208" t="s">
        <v>100</v>
      </c>
      <c r="J88" s="21"/>
      <c r="L88" s="32"/>
      <c r="M88" s="2">
        <v>0.7</v>
      </c>
      <c r="N88">
        <v>0.27743413086658397</v>
      </c>
      <c r="O88">
        <v>0.961060020829273</v>
      </c>
      <c r="P88" s="2">
        <v>12</v>
      </c>
      <c r="Q88" s="2">
        <v>1.44166666666667</v>
      </c>
      <c r="R88" s="2">
        <v>0.46129894555669299</v>
      </c>
      <c r="S88">
        <v>1.5979864223642799</v>
      </c>
      <c r="T88" s="2">
        <v>12</v>
      </c>
      <c r="U88" s="339">
        <f t="shared" si="4"/>
        <v>0.72247479565446759</v>
      </c>
      <c r="V88" s="4">
        <f t="shared" si="5"/>
        <v>0.18571806811473918</v>
      </c>
    </row>
    <row r="89" spans="1:22">
      <c r="A89" t="s">
        <v>1253</v>
      </c>
      <c r="B89" t="s">
        <v>1345</v>
      </c>
      <c r="C89" s="219" t="s">
        <v>1380</v>
      </c>
      <c r="D89" s="76" t="s">
        <v>44</v>
      </c>
      <c r="E89" s="76" t="s">
        <v>60</v>
      </c>
      <c r="F89" s="138" t="s">
        <v>60</v>
      </c>
      <c r="G89">
        <v>0</v>
      </c>
      <c r="H89" s="31">
        <f t="shared" si="3"/>
        <v>0</v>
      </c>
      <c r="I89" s="208" t="s">
        <v>100</v>
      </c>
      <c r="J89" s="21"/>
      <c r="L89" s="32"/>
      <c r="M89" s="2">
        <v>0</v>
      </c>
      <c r="N89">
        <v>0</v>
      </c>
      <c r="O89">
        <v>0</v>
      </c>
      <c r="P89" s="2">
        <v>12</v>
      </c>
      <c r="Q89" s="2">
        <v>8.3333333333333297E-3</v>
      </c>
      <c r="R89" s="2">
        <v>8.3333333333333297E-3</v>
      </c>
      <c r="S89">
        <v>2.8867513459481301E-2</v>
      </c>
      <c r="T89" s="2">
        <v>12</v>
      </c>
      <c r="U89" s="339" t="e">
        <f t="shared" si="4"/>
        <v>#DIV/0!</v>
      </c>
      <c r="V89" s="4" t="e">
        <f t="shared" si="5"/>
        <v>#DIV/0!</v>
      </c>
    </row>
    <row r="90" spans="1:22">
      <c r="A90" t="s">
        <v>1253</v>
      </c>
      <c r="B90" t="s">
        <v>1346</v>
      </c>
      <c r="C90" s="219" t="s">
        <v>1380</v>
      </c>
      <c r="D90" s="76" t="s">
        <v>44</v>
      </c>
      <c r="E90" s="76" t="s">
        <v>60</v>
      </c>
      <c r="F90" s="138" t="s">
        <v>60</v>
      </c>
      <c r="G90">
        <v>0</v>
      </c>
      <c r="H90" s="31">
        <f t="shared" si="3"/>
        <v>0</v>
      </c>
      <c r="I90" s="208" t="s">
        <v>100</v>
      </c>
      <c r="J90" s="21"/>
      <c r="L90" s="32"/>
      <c r="M90" s="2">
        <v>1.68333333333333</v>
      </c>
      <c r="N90">
        <v>0.483019751985445</v>
      </c>
      <c r="O90">
        <v>1.6732295029962201</v>
      </c>
      <c r="P90" s="2">
        <v>12</v>
      </c>
      <c r="Q90" s="2">
        <v>32.524999999999999</v>
      </c>
      <c r="R90" s="2">
        <v>7.4944032147632997</v>
      </c>
      <c r="S90">
        <v>25.961374280755098</v>
      </c>
      <c r="T90" s="2">
        <v>12</v>
      </c>
      <c r="U90" s="339">
        <f t="shared" si="4"/>
        <v>2.961233069779412</v>
      </c>
      <c r="V90" s="4">
        <f t="shared" si="5"/>
        <v>0.13642660651037092</v>
      </c>
    </row>
    <row r="91" spans="1:22">
      <c r="A91" t="s">
        <v>1253</v>
      </c>
      <c r="B91" t="s">
        <v>1347</v>
      </c>
      <c r="C91" s="219" t="s">
        <v>1380</v>
      </c>
      <c r="D91" s="76" t="s">
        <v>44</v>
      </c>
      <c r="E91" s="76" t="s">
        <v>60</v>
      </c>
      <c r="F91" s="138" t="s">
        <v>60</v>
      </c>
      <c r="G91">
        <v>0</v>
      </c>
      <c r="H91" s="31">
        <f t="shared" si="3"/>
        <v>0</v>
      </c>
      <c r="I91" s="208" t="s">
        <v>100</v>
      </c>
      <c r="J91" s="21"/>
      <c r="L91" s="32"/>
      <c r="M91" s="2">
        <v>0</v>
      </c>
      <c r="N91">
        <v>0</v>
      </c>
      <c r="O91">
        <v>0</v>
      </c>
      <c r="P91" s="2">
        <v>12</v>
      </c>
      <c r="Q91" s="2">
        <v>0</v>
      </c>
      <c r="R91" s="2">
        <v>0</v>
      </c>
      <c r="S91">
        <v>0</v>
      </c>
      <c r="T91" s="2">
        <v>12</v>
      </c>
      <c r="U91" s="339" t="e">
        <f t="shared" si="4"/>
        <v>#DIV/0!</v>
      </c>
      <c r="V91" s="4" t="e">
        <f t="shared" si="5"/>
        <v>#DIV/0!</v>
      </c>
    </row>
    <row r="92" spans="1:22">
      <c r="A92" t="s">
        <v>1253</v>
      </c>
      <c r="B92" t="s">
        <v>1348</v>
      </c>
      <c r="C92" s="219" t="s">
        <v>1380</v>
      </c>
      <c r="D92" s="76" t="s">
        <v>44</v>
      </c>
      <c r="E92" s="76" t="s">
        <v>60</v>
      </c>
      <c r="F92" s="138" t="s">
        <v>60</v>
      </c>
      <c r="G92">
        <v>0</v>
      </c>
      <c r="H92" s="31">
        <f t="shared" si="3"/>
        <v>0</v>
      </c>
      <c r="I92" s="208" t="s">
        <v>100</v>
      </c>
      <c r="J92" s="21"/>
      <c r="L92" s="32"/>
      <c r="M92" s="2">
        <v>0</v>
      </c>
      <c r="N92">
        <v>0</v>
      </c>
      <c r="O92">
        <v>0</v>
      </c>
      <c r="P92" s="2">
        <v>12</v>
      </c>
      <c r="Q92" s="2">
        <v>0</v>
      </c>
      <c r="R92" s="2">
        <v>0</v>
      </c>
      <c r="S92">
        <v>0</v>
      </c>
      <c r="T92" s="2">
        <v>12</v>
      </c>
      <c r="U92" s="339" t="e">
        <f t="shared" si="4"/>
        <v>#DIV/0!</v>
      </c>
      <c r="V92" s="4" t="e">
        <f t="shared" si="5"/>
        <v>#DIV/0!</v>
      </c>
    </row>
    <row r="93" spans="1:22">
      <c r="A93" t="s">
        <v>1253</v>
      </c>
      <c r="B93" t="s">
        <v>1349</v>
      </c>
      <c r="C93" s="219" t="s">
        <v>1380</v>
      </c>
      <c r="D93" s="76" t="s">
        <v>44</v>
      </c>
      <c r="E93" s="76" t="s">
        <v>60</v>
      </c>
      <c r="F93" s="138" t="s">
        <v>60</v>
      </c>
      <c r="G93">
        <v>0</v>
      </c>
      <c r="H93" s="31">
        <f t="shared" si="3"/>
        <v>0</v>
      </c>
      <c r="I93" s="208" t="s">
        <v>100</v>
      </c>
      <c r="J93" s="21"/>
      <c r="L93" s="32"/>
      <c r="M93" s="2">
        <v>0</v>
      </c>
      <c r="N93">
        <v>0</v>
      </c>
      <c r="O93">
        <v>0</v>
      </c>
      <c r="P93" s="2">
        <v>12</v>
      </c>
      <c r="Q93" s="2">
        <v>0</v>
      </c>
      <c r="R93" s="2">
        <v>0</v>
      </c>
      <c r="S93">
        <v>0</v>
      </c>
      <c r="T93" s="2">
        <v>12</v>
      </c>
      <c r="U93" s="339" t="e">
        <f t="shared" si="4"/>
        <v>#DIV/0!</v>
      </c>
      <c r="V93" s="4" t="e">
        <f t="shared" si="5"/>
        <v>#DIV/0!</v>
      </c>
    </row>
    <row r="94" spans="1:22">
      <c r="A94" t="s">
        <v>1253</v>
      </c>
      <c r="B94" t="s">
        <v>1350</v>
      </c>
      <c r="C94" s="219" t="s">
        <v>1380</v>
      </c>
      <c r="D94" s="76" t="s">
        <v>44</v>
      </c>
      <c r="E94" s="76" t="s">
        <v>60</v>
      </c>
      <c r="F94" s="138" t="s">
        <v>60</v>
      </c>
      <c r="G94">
        <v>0</v>
      </c>
      <c r="H94" s="31">
        <f t="shared" si="3"/>
        <v>0</v>
      </c>
      <c r="I94" s="208" t="s">
        <v>100</v>
      </c>
      <c r="J94" s="21"/>
      <c r="L94" s="32"/>
      <c r="M94" s="2">
        <v>0</v>
      </c>
      <c r="N94">
        <v>0</v>
      </c>
      <c r="O94">
        <v>0</v>
      </c>
      <c r="P94" s="2">
        <v>12</v>
      </c>
      <c r="Q94" s="2">
        <v>0.05</v>
      </c>
      <c r="R94" s="2">
        <v>2.6111648393354701E-2</v>
      </c>
      <c r="S94">
        <v>9.0453403373329105E-2</v>
      </c>
      <c r="T94" s="2">
        <v>12</v>
      </c>
      <c r="U94" s="339" t="e">
        <f t="shared" si="4"/>
        <v>#DIV/0!</v>
      </c>
      <c r="V94" s="4" t="e">
        <f t="shared" si="5"/>
        <v>#DIV/0!</v>
      </c>
    </row>
    <row r="95" spans="1:22">
      <c r="A95" t="s">
        <v>1253</v>
      </c>
      <c r="B95" t="s">
        <v>1351</v>
      </c>
      <c r="C95" s="219" t="s">
        <v>1380</v>
      </c>
      <c r="D95" s="76" t="s">
        <v>44</v>
      </c>
      <c r="E95" s="76" t="s">
        <v>60</v>
      </c>
      <c r="F95" s="138" t="s">
        <v>60</v>
      </c>
      <c r="G95">
        <v>0</v>
      </c>
      <c r="H95" s="31">
        <f t="shared" si="3"/>
        <v>0</v>
      </c>
      <c r="I95" s="208" t="s">
        <v>100</v>
      </c>
      <c r="J95" s="21"/>
      <c r="L95" s="32"/>
      <c r="M95" s="2">
        <v>0</v>
      </c>
      <c r="N95">
        <v>0</v>
      </c>
      <c r="O95">
        <v>0</v>
      </c>
      <c r="P95" s="2">
        <v>12</v>
      </c>
      <c r="Q95" s="2">
        <v>0</v>
      </c>
      <c r="R95" s="2">
        <v>0</v>
      </c>
      <c r="S95">
        <v>0</v>
      </c>
      <c r="T95" s="2">
        <v>12</v>
      </c>
      <c r="U95" s="339" t="e">
        <f t="shared" si="4"/>
        <v>#DIV/0!</v>
      </c>
      <c r="V95" s="4" t="e">
        <f t="shared" si="5"/>
        <v>#DIV/0!</v>
      </c>
    </row>
    <row r="96" spans="1:22">
      <c r="A96" t="s">
        <v>1253</v>
      </c>
      <c r="B96" t="s">
        <v>1352</v>
      </c>
      <c r="C96" s="219" t="s">
        <v>1380</v>
      </c>
      <c r="D96" s="76" t="s">
        <v>44</v>
      </c>
      <c r="E96" s="76" t="s">
        <v>60</v>
      </c>
      <c r="F96" s="138" t="s">
        <v>60</v>
      </c>
      <c r="G96">
        <v>0</v>
      </c>
      <c r="H96" s="31">
        <f t="shared" si="3"/>
        <v>0</v>
      </c>
      <c r="I96" s="208" t="s">
        <v>100</v>
      </c>
      <c r="J96" s="21"/>
      <c r="L96" s="32"/>
      <c r="M96" s="2">
        <v>0</v>
      </c>
      <c r="N96">
        <v>0</v>
      </c>
      <c r="O96">
        <v>0</v>
      </c>
      <c r="P96" s="2">
        <v>12</v>
      </c>
      <c r="Q96" s="2">
        <v>1.6666666666666701E-2</v>
      </c>
      <c r="R96" s="2">
        <v>1.6666666666666701E-2</v>
      </c>
      <c r="S96">
        <v>5.7735026918962602E-2</v>
      </c>
      <c r="T96" s="2">
        <v>12</v>
      </c>
      <c r="U96" s="339" t="e">
        <f t="shared" si="4"/>
        <v>#DIV/0!</v>
      </c>
      <c r="V96" s="4" t="e">
        <f t="shared" si="5"/>
        <v>#DIV/0!</v>
      </c>
    </row>
    <row r="97" spans="1:22">
      <c r="A97" t="s">
        <v>1253</v>
      </c>
      <c r="B97" t="s">
        <v>1353</v>
      </c>
      <c r="C97" s="219" t="s">
        <v>1380</v>
      </c>
      <c r="D97" s="76" t="s">
        <v>44</v>
      </c>
      <c r="E97" s="76" t="s">
        <v>60</v>
      </c>
      <c r="F97" s="138" t="s">
        <v>60</v>
      </c>
      <c r="G97">
        <v>0</v>
      </c>
      <c r="H97" s="31">
        <f t="shared" si="3"/>
        <v>0</v>
      </c>
      <c r="I97" s="208" t="s">
        <v>100</v>
      </c>
      <c r="J97" s="21"/>
      <c r="L97" s="32"/>
      <c r="M97" s="2">
        <v>0</v>
      </c>
      <c r="N97">
        <v>0</v>
      </c>
      <c r="O97">
        <v>0</v>
      </c>
      <c r="P97" s="2">
        <v>12</v>
      </c>
      <c r="Q97" s="2">
        <v>0</v>
      </c>
      <c r="R97" s="2">
        <v>0</v>
      </c>
      <c r="S97">
        <v>0</v>
      </c>
      <c r="T97" s="2">
        <v>12</v>
      </c>
      <c r="U97" s="339" t="e">
        <f t="shared" si="4"/>
        <v>#DIV/0!</v>
      </c>
      <c r="V97" s="4" t="e">
        <f t="shared" si="5"/>
        <v>#DIV/0!</v>
      </c>
    </row>
    <row r="98" spans="1:22">
      <c r="A98" t="s">
        <v>1253</v>
      </c>
      <c r="B98" t="s">
        <v>1354</v>
      </c>
      <c r="C98" s="219" t="s">
        <v>1380</v>
      </c>
      <c r="D98" s="76" t="s">
        <v>44</v>
      </c>
      <c r="E98" s="76" t="s">
        <v>60</v>
      </c>
      <c r="F98" s="138" t="s">
        <v>60</v>
      </c>
      <c r="G98">
        <v>0</v>
      </c>
      <c r="H98" s="31">
        <f t="shared" si="3"/>
        <v>0</v>
      </c>
      <c r="I98" s="208" t="s">
        <v>100</v>
      </c>
      <c r="J98" s="21"/>
      <c r="L98" s="32"/>
      <c r="M98" s="2">
        <v>0</v>
      </c>
      <c r="N98">
        <v>0</v>
      </c>
      <c r="O98">
        <v>0</v>
      </c>
      <c r="P98" s="2">
        <v>12</v>
      </c>
      <c r="Q98" s="2">
        <v>0</v>
      </c>
      <c r="R98" s="2">
        <v>0</v>
      </c>
      <c r="S98">
        <v>0</v>
      </c>
      <c r="T98" s="2">
        <v>12</v>
      </c>
      <c r="U98" s="339" t="e">
        <f t="shared" si="4"/>
        <v>#DIV/0!</v>
      </c>
      <c r="V98" s="4" t="e">
        <f t="shared" si="5"/>
        <v>#DIV/0!</v>
      </c>
    </row>
    <row r="99" spans="1:22">
      <c r="A99" t="s">
        <v>1253</v>
      </c>
      <c r="B99" t="s">
        <v>1355</v>
      </c>
      <c r="C99" s="219" t="s">
        <v>1380</v>
      </c>
      <c r="D99" s="76" t="s">
        <v>44</v>
      </c>
      <c r="E99" s="76" t="s">
        <v>60</v>
      </c>
      <c r="F99" s="138" t="s">
        <v>60</v>
      </c>
      <c r="G99">
        <v>0</v>
      </c>
      <c r="H99" s="31">
        <f t="shared" si="3"/>
        <v>0</v>
      </c>
      <c r="I99" s="208" t="s">
        <v>100</v>
      </c>
      <c r="J99" s="21"/>
      <c r="L99" s="32"/>
      <c r="M99" s="2">
        <v>0</v>
      </c>
      <c r="N99">
        <v>0</v>
      </c>
      <c r="O99">
        <v>0</v>
      </c>
      <c r="P99" s="2">
        <v>12</v>
      </c>
      <c r="Q99" s="2">
        <v>8.3333333333333297E-3</v>
      </c>
      <c r="R99" s="2">
        <v>8.3333333333333297E-3</v>
      </c>
      <c r="S99">
        <v>2.8867513459481301E-2</v>
      </c>
      <c r="T99" s="2">
        <v>12</v>
      </c>
      <c r="U99" s="339" t="e">
        <f t="shared" si="4"/>
        <v>#DIV/0!</v>
      </c>
      <c r="V99" s="4" t="e">
        <f t="shared" si="5"/>
        <v>#DIV/0!</v>
      </c>
    </row>
    <row r="100" spans="1:22" s="11" customFormat="1">
      <c r="A100" s="11" t="s">
        <v>1253</v>
      </c>
      <c r="B100" s="11" t="s">
        <v>1356</v>
      </c>
      <c r="C100" s="220" t="s">
        <v>1380</v>
      </c>
      <c r="D100" s="160" t="s">
        <v>44</v>
      </c>
      <c r="E100" s="160" t="s">
        <v>60</v>
      </c>
      <c r="F100" s="138" t="s">
        <v>60</v>
      </c>
      <c r="G100" s="11">
        <v>0</v>
      </c>
      <c r="H100" s="170">
        <f t="shared" si="3"/>
        <v>0</v>
      </c>
      <c r="I100" s="210" t="s">
        <v>100</v>
      </c>
      <c r="J100" s="23"/>
      <c r="L100" s="23"/>
      <c r="M100" s="2">
        <v>1.6666666666666701E-2</v>
      </c>
      <c r="N100">
        <v>1.6666666666666701E-2</v>
      </c>
      <c r="O100" s="11">
        <v>5.7735026918962602E-2</v>
      </c>
      <c r="P100" s="12">
        <v>12</v>
      </c>
      <c r="Q100" s="12">
        <v>0.6</v>
      </c>
      <c r="R100" s="2">
        <v>0.6</v>
      </c>
      <c r="S100" s="11">
        <v>2.0784609690826499</v>
      </c>
      <c r="T100" s="12">
        <v>12</v>
      </c>
      <c r="U100" s="339">
        <f t="shared" si="4"/>
        <v>3.5835189384561077</v>
      </c>
      <c r="V100" s="4">
        <f t="shared" si="5"/>
        <v>1.0833333333333304</v>
      </c>
    </row>
    <row r="101" spans="1:22">
      <c r="A101" t="s">
        <v>1253</v>
      </c>
      <c r="B101" t="s">
        <v>1357</v>
      </c>
      <c r="C101" s="219" t="s">
        <v>1380</v>
      </c>
      <c r="D101" s="76" t="s">
        <v>44</v>
      </c>
      <c r="E101" s="76" t="s">
        <v>60</v>
      </c>
      <c r="F101" s="138" t="s">
        <v>60</v>
      </c>
      <c r="G101">
        <v>0</v>
      </c>
      <c r="H101" s="31">
        <f t="shared" si="3"/>
        <v>0</v>
      </c>
      <c r="I101" s="208" t="s">
        <v>100</v>
      </c>
      <c r="J101" s="21"/>
      <c r="L101" s="32"/>
      <c r="M101" s="2">
        <v>0</v>
      </c>
      <c r="N101">
        <v>0</v>
      </c>
      <c r="O101">
        <v>0</v>
      </c>
      <c r="P101" s="2">
        <v>12</v>
      </c>
      <c r="Q101" s="2">
        <v>0</v>
      </c>
      <c r="R101" s="2">
        <v>0</v>
      </c>
      <c r="S101">
        <v>0</v>
      </c>
      <c r="T101" s="2">
        <v>12</v>
      </c>
      <c r="U101" s="339" t="e">
        <f t="shared" si="4"/>
        <v>#DIV/0!</v>
      </c>
      <c r="V101" s="4" t="e">
        <f t="shared" si="5"/>
        <v>#DIV/0!</v>
      </c>
    </row>
    <row r="102" spans="1:22">
      <c r="A102" t="s">
        <v>1253</v>
      </c>
      <c r="B102" t="s">
        <v>1358</v>
      </c>
      <c r="C102" s="219" t="s">
        <v>1380</v>
      </c>
      <c r="D102" s="76" t="s">
        <v>44</v>
      </c>
      <c r="E102" s="76" t="s">
        <v>60</v>
      </c>
      <c r="F102" s="138" t="s">
        <v>60</v>
      </c>
      <c r="G102">
        <v>0</v>
      </c>
      <c r="H102" s="31">
        <f t="shared" si="3"/>
        <v>0</v>
      </c>
      <c r="I102" s="208" t="s">
        <v>100</v>
      </c>
      <c r="J102" s="21"/>
      <c r="L102" s="32"/>
      <c r="M102" s="2">
        <v>0.20833333333333301</v>
      </c>
      <c r="N102">
        <v>3.5798961668820198E-2</v>
      </c>
      <c r="O102">
        <v>0.12401124093721499</v>
      </c>
      <c r="P102" s="2">
        <v>12</v>
      </c>
      <c r="Q102" s="2">
        <v>0.28333333333333299</v>
      </c>
      <c r="R102" s="2">
        <v>0.10137937550497</v>
      </c>
      <c r="S102">
        <v>0.351188458428425</v>
      </c>
      <c r="T102" s="2">
        <v>12</v>
      </c>
      <c r="U102" s="339">
        <f t="shared" si="4"/>
        <v>0.30748469974796105</v>
      </c>
      <c r="V102" s="4">
        <f t="shared" si="5"/>
        <v>0.21136101499423357</v>
      </c>
    </row>
    <row r="103" spans="1:22">
      <c r="A103" t="s">
        <v>1253</v>
      </c>
      <c r="B103" t="s">
        <v>1359</v>
      </c>
      <c r="C103" s="219" t="s">
        <v>1380</v>
      </c>
      <c r="D103" s="76" t="s">
        <v>44</v>
      </c>
      <c r="E103" s="76" t="s">
        <v>60</v>
      </c>
      <c r="F103" s="138" t="s">
        <v>60</v>
      </c>
      <c r="G103">
        <v>0</v>
      </c>
      <c r="H103" s="31">
        <f t="shared" si="3"/>
        <v>0</v>
      </c>
      <c r="I103" s="208" t="s">
        <v>100</v>
      </c>
      <c r="J103" s="21"/>
      <c r="L103" s="32"/>
      <c r="M103" s="2">
        <v>1.61666666666667</v>
      </c>
      <c r="N103">
        <v>1.3191384546840601</v>
      </c>
      <c r="O103">
        <v>4.5696296514613897</v>
      </c>
      <c r="P103" s="2">
        <v>12</v>
      </c>
      <c r="Q103" s="2">
        <v>1.75833333333333</v>
      </c>
      <c r="R103" s="2">
        <v>0.55219374253329701</v>
      </c>
      <c r="S103">
        <v>1.9128552353785599</v>
      </c>
      <c r="T103" s="2">
        <v>12</v>
      </c>
      <c r="U103" s="339">
        <f t="shared" si="4"/>
        <v>8.3999974412734407E-2</v>
      </c>
      <c r="V103" s="4">
        <f t="shared" si="5"/>
        <v>0.1819568633937142</v>
      </c>
    </row>
    <row r="104" spans="1:22">
      <c r="A104" t="s">
        <v>1253</v>
      </c>
      <c r="B104" t="s">
        <v>1360</v>
      </c>
      <c r="C104" s="219" t="s">
        <v>1380</v>
      </c>
      <c r="D104" s="76" t="s">
        <v>44</v>
      </c>
      <c r="E104" s="76" t="s">
        <v>60</v>
      </c>
      <c r="F104" s="138" t="s">
        <v>60</v>
      </c>
      <c r="G104">
        <v>0</v>
      </c>
      <c r="H104" s="31">
        <f t="shared" si="3"/>
        <v>0</v>
      </c>
      <c r="I104" s="208" t="s">
        <v>100</v>
      </c>
      <c r="J104" s="21"/>
      <c r="L104" s="32"/>
      <c r="M104" s="2">
        <v>5.83333333333333E-2</v>
      </c>
      <c r="N104">
        <v>2.5990479997588599E-2</v>
      </c>
      <c r="O104">
        <v>9.0033663737852002E-2</v>
      </c>
      <c r="P104" s="2">
        <v>12</v>
      </c>
      <c r="Q104" s="2">
        <v>8.3333333333333301E-2</v>
      </c>
      <c r="R104" s="2">
        <v>3.2176909972114101E-2</v>
      </c>
      <c r="S104">
        <v>0.11146408580454301</v>
      </c>
      <c r="T104" s="2">
        <v>12</v>
      </c>
      <c r="U104" s="339">
        <f t="shared" si="4"/>
        <v>0.35667494393873256</v>
      </c>
      <c r="V104" s="4">
        <f t="shared" si="5"/>
        <v>0.23242424242424375</v>
      </c>
    </row>
    <row r="105" spans="1:22">
      <c r="A105" t="s">
        <v>1253</v>
      </c>
      <c r="B105" t="s">
        <v>1361</v>
      </c>
      <c r="C105" s="219" t="s">
        <v>1380</v>
      </c>
      <c r="D105" s="76" t="s">
        <v>44</v>
      </c>
      <c r="E105" s="76" t="s">
        <v>60</v>
      </c>
      <c r="F105" s="138" t="s">
        <v>60</v>
      </c>
      <c r="G105">
        <v>0</v>
      </c>
      <c r="H105" s="31">
        <f t="shared" si="3"/>
        <v>0</v>
      </c>
      <c r="I105" s="208" t="s">
        <v>100</v>
      </c>
      <c r="J105" s="21"/>
      <c r="L105" s="32"/>
      <c r="M105" s="2">
        <v>0</v>
      </c>
      <c r="N105">
        <v>0</v>
      </c>
      <c r="O105">
        <v>0</v>
      </c>
      <c r="P105" s="2">
        <v>12</v>
      </c>
      <c r="Q105" s="2">
        <v>8.3333333333333297E-3</v>
      </c>
      <c r="R105" s="2">
        <v>8.3333333333333297E-3</v>
      </c>
      <c r="S105">
        <v>2.8867513459481301E-2</v>
      </c>
      <c r="T105" s="2">
        <v>12</v>
      </c>
      <c r="U105" s="339" t="e">
        <f t="shared" si="4"/>
        <v>#DIV/0!</v>
      </c>
      <c r="V105" s="4" t="e">
        <f t="shared" si="5"/>
        <v>#DIV/0!</v>
      </c>
    </row>
    <row r="106" spans="1:22">
      <c r="A106" t="s">
        <v>1253</v>
      </c>
      <c r="B106" t="s">
        <v>727</v>
      </c>
      <c r="C106" s="219" t="s">
        <v>1380</v>
      </c>
      <c r="D106" s="76" t="s">
        <v>44</v>
      </c>
      <c r="E106" s="76" t="s">
        <v>60</v>
      </c>
      <c r="F106" s="138" t="s">
        <v>60</v>
      </c>
      <c r="G106">
        <v>0</v>
      </c>
      <c r="H106" s="31">
        <f t="shared" si="3"/>
        <v>0</v>
      </c>
      <c r="I106" s="208" t="s">
        <v>100</v>
      </c>
      <c r="J106" s="21"/>
      <c r="L106" s="32"/>
      <c r="M106" s="2">
        <v>0</v>
      </c>
      <c r="N106">
        <v>0</v>
      </c>
      <c r="O106">
        <v>0</v>
      </c>
      <c r="P106" s="2">
        <v>12</v>
      </c>
      <c r="Q106" s="2">
        <v>0</v>
      </c>
      <c r="R106" s="2">
        <v>0</v>
      </c>
      <c r="S106">
        <v>0</v>
      </c>
      <c r="T106" s="2">
        <v>12</v>
      </c>
      <c r="U106" s="339" t="e">
        <f t="shared" si="4"/>
        <v>#DIV/0!</v>
      </c>
      <c r="V106" s="4" t="e">
        <f t="shared" si="5"/>
        <v>#DIV/0!</v>
      </c>
    </row>
    <row r="107" spans="1:22">
      <c r="A107" t="s">
        <v>1253</v>
      </c>
      <c r="B107" t="s">
        <v>1362</v>
      </c>
      <c r="C107" s="219" t="s">
        <v>1380</v>
      </c>
      <c r="D107" s="76" t="s">
        <v>44</v>
      </c>
      <c r="E107" s="76" t="s">
        <v>60</v>
      </c>
      <c r="F107" s="138" t="s">
        <v>60</v>
      </c>
      <c r="G107">
        <v>0</v>
      </c>
      <c r="H107" s="31">
        <f t="shared" si="3"/>
        <v>0</v>
      </c>
      <c r="I107" s="208" t="s">
        <v>100</v>
      </c>
      <c r="J107" s="21"/>
      <c r="L107" s="32"/>
      <c r="M107" s="2">
        <v>121.308333333333</v>
      </c>
      <c r="N107">
        <v>7.8320191515278497</v>
      </c>
      <c r="O107">
        <v>27.130910192597401</v>
      </c>
      <c r="P107" s="2">
        <v>12</v>
      </c>
      <c r="Q107" s="2">
        <v>100.191666666667</v>
      </c>
      <c r="R107" s="2">
        <v>4.8534813861450603</v>
      </c>
      <c r="S107">
        <v>16.812952708786099</v>
      </c>
      <c r="T107" s="2">
        <v>12</v>
      </c>
      <c r="U107" s="339">
        <f t="shared" si="4"/>
        <v>-0.19125049558974558</v>
      </c>
      <c r="V107" s="4">
        <f t="shared" si="5"/>
        <v>8.5679957476764615E-2</v>
      </c>
    </row>
    <row r="108" spans="1:22">
      <c r="A108" t="s">
        <v>1253</v>
      </c>
      <c r="B108" t="s">
        <v>1363</v>
      </c>
      <c r="C108" s="219" t="s">
        <v>1380</v>
      </c>
      <c r="D108" s="76" t="s">
        <v>44</v>
      </c>
      <c r="E108" s="76" t="s">
        <v>60</v>
      </c>
      <c r="F108" s="138" t="s">
        <v>60</v>
      </c>
      <c r="G108">
        <v>0</v>
      </c>
      <c r="H108" s="31">
        <f t="shared" si="3"/>
        <v>0</v>
      </c>
      <c r="I108" s="208" t="s">
        <v>100</v>
      </c>
      <c r="J108" s="21"/>
      <c r="L108" s="32"/>
      <c r="M108" s="2">
        <v>0</v>
      </c>
      <c r="N108">
        <v>0</v>
      </c>
      <c r="O108">
        <v>0</v>
      </c>
      <c r="P108" s="2">
        <v>12</v>
      </c>
      <c r="Q108" s="2">
        <v>8.3333333333333297E-3</v>
      </c>
      <c r="R108" s="2">
        <v>8.3333333333333297E-3</v>
      </c>
      <c r="S108">
        <v>2.8867513459481301E-2</v>
      </c>
      <c r="T108" s="2">
        <v>12</v>
      </c>
      <c r="U108" s="339" t="e">
        <f t="shared" si="4"/>
        <v>#DIV/0!</v>
      </c>
      <c r="V108" s="4" t="e">
        <f t="shared" si="5"/>
        <v>#DIV/0!</v>
      </c>
    </row>
    <row r="109" spans="1:22">
      <c r="A109" t="s">
        <v>1253</v>
      </c>
      <c r="B109" t="s">
        <v>1364</v>
      </c>
      <c r="C109" s="219" t="s">
        <v>1380</v>
      </c>
      <c r="D109" s="76" t="s">
        <v>44</v>
      </c>
      <c r="E109" s="76" t="s">
        <v>60</v>
      </c>
      <c r="F109" s="138" t="s">
        <v>60</v>
      </c>
      <c r="G109">
        <v>0</v>
      </c>
      <c r="H109" s="31">
        <f t="shared" si="3"/>
        <v>0</v>
      </c>
      <c r="I109" s="208" t="s">
        <v>100</v>
      </c>
      <c r="J109" s="21"/>
      <c r="L109" s="32"/>
      <c r="M109" s="2">
        <v>0.19166666666666701</v>
      </c>
      <c r="N109">
        <v>0.164895896145588</v>
      </c>
      <c r="O109">
        <v>0.57121614016751898</v>
      </c>
      <c r="P109" s="2">
        <v>12</v>
      </c>
      <c r="Q109" s="2">
        <v>1.6666666666666701E-2</v>
      </c>
      <c r="R109" s="2">
        <v>1.12366643743874E-2</v>
      </c>
      <c r="S109">
        <v>3.8924947208076099E-2</v>
      </c>
      <c r="T109" s="2">
        <v>12</v>
      </c>
      <c r="U109" s="339">
        <f t="shared" si="4"/>
        <v>-2.4423470353692043</v>
      </c>
      <c r="V109" s="4">
        <f t="shared" si="5"/>
        <v>0.53787878787878485</v>
      </c>
    </row>
    <row r="110" spans="1:22">
      <c r="A110" t="s">
        <v>1253</v>
      </c>
      <c r="B110" t="s">
        <v>1365</v>
      </c>
      <c r="C110" s="219" t="s">
        <v>1380</v>
      </c>
      <c r="D110" s="76" t="s">
        <v>44</v>
      </c>
      <c r="E110" s="76" t="s">
        <v>60</v>
      </c>
      <c r="F110" s="138" t="s">
        <v>60</v>
      </c>
      <c r="G110">
        <v>0</v>
      </c>
      <c r="H110" s="31">
        <f t="shared" si="3"/>
        <v>0</v>
      </c>
      <c r="I110" s="208" t="s">
        <v>100</v>
      </c>
      <c r="J110" s="21"/>
      <c r="L110" s="32"/>
      <c r="M110" s="2">
        <v>0</v>
      </c>
      <c r="N110">
        <v>0</v>
      </c>
      <c r="O110">
        <v>0</v>
      </c>
      <c r="P110" s="2">
        <v>12</v>
      </c>
      <c r="Q110" s="2">
        <v>0</v>
      </c>
      <c r="R110" s="2">
        <v>0</v>
      </c>
      <c r="S110">
        <v>0</v>
      </c>
      <c r="T110" s="2">
        <v>12</v>
      </c>
      <c r="U110" s="339" t="e">
        <f t="shared" si="4"/>
        <v>#DIV/0!</v>
      </c>
      <c r="V110" s="4" t="e">
        <f t="shared" si="5"/>
        <v>#DIV/0!</v>
      </c>
    </row>
    <row r="111" spans="1:22">
      <c r="A111" t="s">
        <v>1253</v>
      </c>
      <c r="B111" t="s">
        <v>1366</v>
      </c>
      <c r="C111" s="219" t="s">
        <v>1380</v>
      </c>
      <c r="D111" s="76" t="s">
        <v>44</v>
      </c>
      <c r="E111" s="76" t="s">
        <v>60</v>
      </c>
      <c r="F111" s="138" t="s">
        <v>60</v>
      </c>
      <c r="G111">
        <v>0</v>
      </c>
      <c r="H111" s="31">
        <f t="shared" si="3"/>
        <v>0</v>
      </c>
      <c r="I111" s="208" t="s">
        <v>100</v>
      </c>
      <c r="J111" s="21"/>
      <c r="L111" s="32"/>
      <c r="M111" s="2">
        <v>0</v>
      </c>
      <c r="N111">
        <v>0</v>
      </c>
      <c r="O111">
        <v>0</v>
      </c>
      <c r="P111" s="2">
        <v>12</v>
      </c>
      <c r="Q111" s="2">
        <v>0</v>
      </c>
      <c r="R111" s="2">
        <v>0</v>
      </c>
      <c r="S111">
        <v>0</v>
      </c>
      <c r="T111" s="2">
        <v>12</v>
      </c>
      <c r="U111" s="339" t="e">
        <f t="shared" si="4"/>
        <v>#DIV/0!</v>
      </c>
      <c r="V111" s="4" t="e">
        <f t="shared" si="5"/>
        <v>#DIV/0!</v>
      </c>
    </row>
    <row r="112" spans="1:22">
      <c r="A112" t="s">
        <v>1253</v>
      </c>
      <c r="B112" t="s">
        <v>1367</v>
      </c>
      <c r="C112" s="219" t="s">
        <v>1380</v>
      </c>
      <c r="D112" s="76" t="s">
        <v>44</v>
      </c>
      <c r="E112" s="76" t="s">
        <v>60</v>
      </c>
      <c r="F112" s="138" t="s">
        <v>60</v>
      </c>
      <c r="G112">
        <v>0</v>
      </c>
      <c r="H112" s="31">
        <f t="shared" si="3"/>
        <v>0</v>
      </c>
      <c r="I112" s="208" t="s">
        <v>100</v>
      </c>
      <c r="J112" s="21"/>
      <c r="L112" s="32"/>
      <c r="M112" s="2">
        <v>0</v>
      </c>
      <c r="N112">
        <v>0</v>
      </c>
      <c r="O112">
        <v>0</v>
      </c>
      <c r="P112" s="2">
        <v>12</v>
      </c>
      <c r="Q112" s="2">
        <v>0</v>
      </c>
      <c r="R112" s="2">
        <v>0</v>
      </c>
      <c r="S112">
        <v>0</v>
      </c>
      <c r="T112" s="2">
        <v>12</v>
      </c>
      <c r="U112" s="339" t="e">
        <f t="shared" si="4"/>
        <v>#DIV/0!</v>
      </c>
      <c r="V112" s="4" t="e">
        <f t="shared" si="5"/>
        <v>#DIV/0!</v>
      </c>
    </row>
    <row r="113" spans="1:22">
      <c r="A113" t="s">
        <v>1253</v>
      </c>
      <c r="B113" t="s">
        <v>1368</v>
      </c>
      <c r="C113" s="219" t="s">
        <v>1380</v>
      </c>
      <c r="D113" s="76" t="s">
        <v>44</v>
      </c>
      <c r="E113" s="76" t="s">
        <v>60</v>
      </c>
      <c r="F113" s="138" t="s">
        <v>60</v>
      </c>
      <c r="G113">
        <v>0</v>
      </c>
      <c r="H113" s="31">
        <f t="shared" si="3"/>
        <v>0</v>
      </c>
      <c r="I113" s="208" t="s">
        <v>100</v>
      </c>
      <c r="J113" s="21"/>
      <c r="L113" s="32"/>
      <c r="M113" s="2">
        <v>0</v>
      </c>
      <c r="N113">
        <v>0</v>
      </c>
      <c r="O113">
        <v>0</v>
      </c>
      <c r="P113" s="2">
        <v>12</v>
      </c>
      <c r="Q113" s="2">
        <v>0</v>
      </c>
      <c r="R113" s="2">
        <v>0</v>
      </c>
      <c r="S113">
        <v>0</v>
      </c>
      <c r="T113" s="2">
        <v>12</v>
      </c>
      <c r="U113" s="339" t="e">
        <f t="shared" si="4"/>
        <v>#DIV/0!</v>
      </c>
      <c r="V113" s="4" t="e">
        <f t="shared" si="5"/>
        <v>#DIV/0!</v>
      </c>
    </row>
    <row r="114" spans="1:22">
      <c r="A114" t="s">
        <v>1253</v>
      </c>
      <c r="B114" t="s">
        <v>1369</v>
      </c>
      <c r="C114" s="219" t="s">
        <v>1380</v>
      </c>
      <c r="D114" s="76" t="s">
        <v>44</v>
      </c>
      <c r="E114" s="76" t="s">
        <v>60</v>
      </c>
      <c r="F114" s="138" t="s">
        <v>60</v>
      </c>
      <c r="G114">
        <v>0</v>
      </c>
      <c r="H114" s="31">
        <f t="shared" si="3"/>
        <v>0</v>
      </c>
      <c r="I114" s="208" t="s">
        <v>100</v>
      </c>
      <c r="J114" s="21"/>
      <c r="L114" s="32"/>
      <c r="M114" s="2">
        <v>0</v>
      </c>
      <c r="N114">
        <v>0</v>
      </c>
      <c r="O114">
        <v>0</v>
      </c>
      <c r="P114" s="2">
        <v>12</v>
      </c>
      <c r="Q114" s="2">
        <v>0</v>
      </c>
      <c r="R114" s="2">
        <v>0</v>
      </c>
      <c r="S114">
        <v>0</v>
      </c>
      <c r="T114" s="2">
        <v>12</v>
      </c>
      <c r="U114" s="339" t="e">
        <f t="shared" si="4"/>
        <v>#DIV/0!</v>
      </c>
      <c r="V114" s="4" t="e">
        <f t="shared" si="5"/>
        <v>#DIV/0!</v>
      </c>
    </row>
    <row r="115" spans="1:22">
      <c r="A115" t="s">
        <v>1253</v>
      </c>
      <c r="B115" t="s">
        <v>1370</v>
      </c>
      <c r="C115" s="219" t="s">
        <v>1380</v>
      </c>
      <c r="D115" s="76" t="s">
        <v>44</v>
      </c>
      <c r="E115" s="76" t="s">
        <v>60</v>
      </c>
      <c r="F115" s="138" t="s">
        <v>60</v>
      </c>
      <c r="G115">
        <v>0</v>
      </c>
      <c r="H115" s="31">
        <f t="shared" si="3"/>
        <v>0</v>
      </c>
      <c r="I115" s="208" t="s">
        <v>100</v>
      </c>
      <c r="J115" s="21"/>
      <c r="L115" s="32"/>
      <c r="M115" s="2">
        <v>0</v>
      </c>
      <c r="N115">
        <v>0</v>
      </c>
      <c r="O115">
        <v>0</v>
      </c>
      <c r="P115" s="2">
        <v>12</v>
      </c>
      <c r="Q115" s="2">
        <v>8.3333333333333297E-3</v>
      </c>
      <c r="R115" s="2">
        <v>8.3333333333333297E-3</v>
      </c>
      <c r="S115">
        <v>2.8867513459481301E-2</v>
      </c>
      <c r="T115" s="2">
        <v>12</v>
      </c>
      <c r="U115" s="339" t="e">
        <f t="shared" si="4"/>
        <v>#DIV/0!</v>
      </c>
      <c r="V115" s="4" t="e">
        <f t="shared" si="5"/>
        <v>#DIV/0!</v>
      </c>
    </row>
    <row r="116" spans="1:22">
      <c r="A116" t="s">
        <v>1253</v>
      </c>
      <c r="B116" t="s">
        <v>1371</v>
      </c>
      <c r="C116" s="219" t="s">
        <v>1380</v>
      </c>
      <c r="D116" s="76" t="s">
        <v>44</v>
      </c>
      <c r="E116" s="76" t="s">
        <v>60</v>
      </c>
      <c r="F116" s="138" t="s">
        <v>60</v>
      </c>
      <c r="G116">
        <v>0</v>
      </c>
      <c r="H116" s="31">
        <f t="shared" si="3"/>
        <v>0</v>
      </c>
      <c r="I116" s="208" t="s">
        <v>100</v>
      </c>
      <c r="J116" s="21"/>
      <c r="L116" s="32"/>
      <c r="M116" s="2">
        <v>0</v>
      </c>
      <c r="N116">
        <v>0</v>
      </c>
      <c r="O116">
        <v>0</v>
      </c>
      <c r="P116" s="2">
        <v>12</v>
      </c>
      <c r="Q116" s="2">
        <v>0</v>
      </c>
      <c r="R116" s="2">
        <v>0</v>
      </c>
      <c r="S116">
        <v>0</v>
      </c>
      <c r="T116" s="2">
        <v>12</v>
      </c>
      <c r="U116" s="339" t="e">
        <f t="shared" si="4"/>
        <v>#DIV/0!</v>
      </c>
      <c r="V116" s="4" t="e">
        <f t="shared" si="5"/>
        <v>#DIV/0!</v>
      </c>
    </row>
    <row r="117" spans="1:22">
      <c r="A117" t="s">
        <v>1253</v>
      </c>
      <c r="B117" t="s">
        <v>1372</v>
      </c>
      <c r="C117" s="219" t="s">
        <v>1380</v>
      </c>
      <c r="D117" s="76" t="s">
        <v>44</v>
      </c>
      <c r="E117" s="76" t="s">
        <v>60</v>
      </c>
      <c r="F117" s="138" t="s">
        <v>60</v>
      </c>
      <c r="G117">
        <v>0</v>
      </c>
      <c r="H117" s="31">
        <f t="shared" si="3"/>
        <v>0</v>
      </c>
      <c r="I117" s="208" t="s">
        <v>100</v>
      </c>
      <c r="J117" s="21"/>
      <c r="L117" s="32"/>
      <c r="M117" s="2">
        <v>0</v>
      </c>
      <c r="N117">
        <v>0</v>
      </c>
      <c r="O117">
        <v>0</v>
      </c>
      <c r="P117" s="2">
        <v>12</v>
      </c>
      <c r="Q117" s="2">
        <v>0</v>
      </c>
      <c r="R117" s="2">
        <v>0</v>
      </c>
      <c r="S117">
        <v>0</v>
      </c>
      <c r="T117" s="2">
        <v>12</v>
      </c>
      <c r="U117" s="339" t="e">
        <f t="shared" si="4"/>
        <v>#DIV/0!</v>
      </c>
      <c r="V117" s="4" t="e">
        <f t="shared" si="5"/>
        <v>#DIV/0!</v>
      </c>
    </row>
    <row r="118" spans="1:22">
      <c r="A118" t="s">
        <v>1253</v>
      </c>
      <c r="B118" t="s">
        <v>1373</v>
      </c>
      <c r="C118" s="219" t="s">
        <v>1380</v>
      </c>
      <c r="D118" s="76" t="s">
        <v>44</v>
      </c>
      <c r="E118" s="76" t="s">
        <v>60</v>
      </c>
      <c r="F118" s="138" t="s">
        <v>60</v>
      </c>
      <c r="G118">
        <v>0</v>
      </c>
      <c r="H118" s="31">
        <f t="shared" si="3"/>
        <v>0</v>
      </c>
      <c r="I118" s="208" t="s">
        <v>100</v>
      </c>
      <c r="J118" s="21"/>
      <c r="L118" s="32"/>
      <c r="M118" s="2">
        <v>0</v>
      </c>
      <c r="N118">
        <v>0</v>
      </c>
      <c r="O118">
        <v>0</v>
      </c>
      <c r="P118" s="2">
        <v>12</v>
      </c>
      <c r="Q118" s="2">
        <v>0</v>
      </c>
      <c r="R118" s="2">
        <v>0</v>
      </c>
      <c r="S118">
        <v>0</v>
      </c>
      <c r="T118" s="2">
        <v>12</v>
      </c>
      <c r="U118" s="339" t="e">
        <f t="shared" si="4"/>
        <v>#DIV/0!</v>
      </c>
      <c r="V118" s="4" t="e">
        <f t="shared" si="5"/>
        <v>#DIV/0!</v>
      </c>
    </row>
    <row r="119" spans="1:22">
      <c r="A119" t="s">
        <v>1253</v>
      </c>
      <c r="B119" t="s">
        <v>1374</v>
      </c>
      <c r="C119" s="219" t="s">
        <v>1380</v>
      </c>
      <c r="D119" s="76" t="s">
        <v>44</v>
      </c>
      <c r="E119" s="76" t="s">
        <v>60</v>
      </c>
      <c r="F119" s="138" t="s">
        <v>60</v>
      </c>
      <c r="G119">
        <v>0</v>
      </c>
      <c r="H119" s="31">
        <f t="shared" si="3"/>
        <v>0</v>
      </c>
      <c r="I119" s="208" t="s">
        <v>100</v>
      </c>
      <c r="J119" s="21"/>
      <c r="L119" s="32"/>
      <c r="M119" s="2">
        <v>0</v>
      </c>
      <c r="N119">
        <v>0</v>
      </c>
      <c r="O119">
        <v>0</v>
      </c>
      <c r="P119" s="2">
        <v>12</v>
      </c>
      <c r="Q119" s="2">
        <v>0</v>
      </c>
      <c r="R119" s="2">
        <v>0</v>
      </c>
      <c r="S119">
        <v>0</v>
      </c>
      <c r="T119" s="2">
        <v>12</v>
      </c>
      <c r="U119" s="339" t="e">
        <f t="shared" si="4"/>
        <v>#DIV/0!</v>
      </c>
      <c r="V119" s="4" t="e">
        <f t="shared" si="5"/>
        <v>#DIV/0!</v>
      </c>
    </row>
    <row r="120" spans="1:22">
      <c r="A120" t="s">
        <v>1253</v>
      </c>
      <c r="B120" t="s">
        <v>1375</v>
      </c>
      <c r="C120" s="219" t="s">
        <v>1380</v>
      </c>
      <c r="D120" s="76" t="s">
        <v>44</v>
      </c>
      <c r="E120" s="76" t="s">
        <v>60</v>
      </c>
      <c r="F120" s="138" t="s">
        <v>60</v>
      </c>
      <c r="G120">
        <v>0</v>
      </c>
      <c r="H120" s="31">
        <f t="shared" si="3"/>
        <v>0</v>
      </c>
      <c r="I120" s="208" t="s">
        <v>100</v>
      </c>
      <c r="J120" s="21"/>
      <c r="L120" s="32"/>
      <c r="M120" s="2">
        <v>0</v>
      </c>
      <c r="N120">
        <v>0</v>
      </c>
      <c r="O120">
        <v>0</v>
      </c>
      <c r="P120" s="2">
        <v>12</v>
      </c>
      <c r="Q120" s="2">
        <v>0</v>
      </c>
      <c r="R120" s="2">
        <v>0</v>
      </c>
      <c r="S120">
        <v>0</v>
      </c>
      <c r="T120" s="2">
        <v>12</v>
      </c>
      <c r="U120" s="339" t="e">
        <f t="shared" si="4"/>
        <v>#DIV/0!</v>
      </c>
      <c r="V120" s="4" t="e">
        <f t="shared" si="5"/>
        <v>#DIV/0!</v>
      </c>
    </row>
    <row r="121" spans="1:22">
      <c r="A121" t="s">
        <v>1253</v>
      </c>
      <c r="B121" t="s">
        <v>1376</v>
      </c>
      <c r="C121" s="219" t="s">
        <v>1380</v>
      </c>
      <c r="D121" s="76" t="s">
        <v>44</v>
      </c>
      <c r="E121" s="76" t="s">
        <v>60</v>
      </c>
      <c r="F121" s="138" t="s">
        <v>60</v>
      </c>
      <c r="G121">
        <v>0</v>
      </c>
      <c r="H121" s="31">
        <f t="shared" si="3"/>
        <v>0</v>
      </c>
      <c r="I121" s="208" t="s">
        <v>100</v>
      </c>
      <c r="J121" s="21"/>
      <c r="L121" s="32"/>
      <c r="M121" s="2">
        <v>0.25833333333333303</v>
      </c>
      <c r="N121">
        <v>0.25833333333333303</v>
      </c>
      <c r="O121">
        <v>0.89489291724391995</v>
      </c>
      <c r="P121" s="2">
        <v>12</v>
      </c>
      <c r="Q121" s="2">
        <v>0</v>
      </c>
      <c r="R121" s="2">
        <v>0</v>
      </c>
      <c r="S121">
        <v>0</v>
      </c>
      <c r="T121" s="2">
        <v>12</v>
      </c>
      <c r="U121" s="339" t="e">
        <f t="shared" si="4"/>
        <v>#NUM!</v>
      </c>
      <c r="V121" s="4" t="e">
        <f t="shared" si="5"/>
        <v>#DIV/0!</v>
      </c>
    </row>
    <row r="122" spans="1:22">
      <c r="A122" t="s">
        <v>1253</v>
      </c>
      <c r="B122" t="s">
        <v>980</v>
      </c>
      <c r="C122" s="219" t="s">
        <v>1380</v>
      </c>
      <c r="D122" s="76" t="s">
        <v>44</v>
      </c>
      <c r="E122" s="76" t="s">
        <v>60</v>
      </c>
      <c r="F122" s="138" t="s">
        <v>60</v>
      </c>
      <c r="G122">
        <v>0</v>
      </c>
      <c r="H122" s="31">
        <f t="shared" si="3"/>
        <v>0</v>
      </c>
      <c r="I122" s="208" t="s">
        <v>100</v>
      </c>
      <c r="J122" s="21"/>
      <c r="L122" s="32"/>
      <c r="M122" s="2">
        <v>8.3333333333333297E-3</v>
      </c>
      <c r="N122">
        <v>8.3333333333333297E-3</v>
      </c>
      <c r="O122">
        <v>2.8867513459481301E-2</v>
      </c>
      <c r="P122" s="2">
        <v>12</v>
      </c>
      <c r="Q122" s="2">
        <v>0</v>
      </c>
      <c r="R122" s="2">
        <v>0</v>
      </c>
      <c r="S122">
        <v>0</v>
      </c>
      <c r="T122" s="2">
        <v>12</v>
      </c>
      <c r="U122" s="339" t="e">
        <f t="shared" si="4"/>
        <v>#NUM!</v>
      </c>
      <c r="V122" s="4" t="e">
        <f t="shared" si="5"/>
        <v>#DIV/0!</v>
      </c>
    </row>
    <row r="123" spans="1:22">
      <c r="A123" t="s">
        <v>1253</v>
      </c>
      <c r="B123" t="s">
        <v>1377</v>
      </c>
      <c r="C123" s="219" t="s">
        <v>1380</v>
      </c>
      <c r="D123" s="76" t="s">
        <v>44</v>
      </c>
      <c r="E123" s="76" t="s">
        <v>60</v>
      </c>
      <c r="F123" s="138" t="s">
        <v>60</v>
      </c>
      <c r="G123">
        <v>0</v>
      </c>
      <c r="H123" s="31">
        <f t="shared" si="3"/>
        <v>0</v>
      </c>
      <c r="I123" s="208" t="s">
        <v>100</v>
      </c>
      <c r="J123" s="21"/>
      <c r="L123" s="32"/>
      <c r="M123" s="2">
        <v>0</v>
      </c>
      <c r="N123">
        <v>0</v>
      </c>
      <c r="O123">
        <v>0</v>
      </c>
      <c r="P123" s="2">
        <v>12</v>
      </c>
      <c r="Q123" s="2">
        <v>0</v>
      </c>
      <c r="R123" s="2">
        <v>0</v>
      </c>
      <c r="S123">
        <v>0</v>
      </c>
      <c r="T123" s="2">
        <v>12</v>
      </c>
      <c r="U123" s="339" t="e">
        <f t="shared" si="4"/>
        <v>#DIV/0!</v>
      </c>
      <c r="V123" s="4" t="e">
        <f t="shared" si="5"/>
        <v>#DIV/0!</v>
      </c>
    </row>
    <row r="124" spans="1:22">
      <c r="A124" t="s">
        <v>1253</v>
      </c>
      <c r="B124" t="s">
        <v>1378</v>
      </c>
      <c r="C124" s="219" t="s">
        <v>1380</v>
      </c>
      <c r="D124" s="76" t="s">
        <v>44</v>
      </c>
      <c r="E124" s="76" t="s">
        <v>60</v>
      </c>
      <c r="F124" s="138" t="s">
        <v>60</v>
      </c>
      <c r="G124">
        <v>0</v>
      </c>
      <c r="H124" s="31">
        <f t="shared" si="3"/>
        <v>0</v>
      </c>
      <c r="I124" s="208" t="s">
        <v>100</v>
      </c>
      <c r="J124" s="21"/>
      <c r="L124" s="32"/>
      <c r="M124" s="2">
        <v>9.31666666666667</v>
      </c>
      <c r="N124">
        <v>4.1043183712925204</v>
      </c>
      <c r="O124">
        <v>14.217775899034001</v>
      </c>
      <c r="P124" s="2">
        <v>12</v>
      </c>
      <c r="Q124" s="2">
        <v>0.59166666666666701</v>
      </c>
      <c r="R124" s="2">
        <v>0.59166666666666701</v>
      </c>
      <c r="S124">
        <v>2.0495934556231701</v>
      </c>
      <c r="T124" s="2">
        <v>12</v>
      </c>
      <c r="U124" s="339">
        <f t="shared" si="4"/>
        <v>-2.7566167766737286</v>
      </c>
      <c r="V124" s="4">
        <f t="shared" si="5"/>
        <v>1.0833333333333308</v>
      </c>
    </row>
    <row r="125" spans="1:22">
      <c r="A125" t="s">
        <v>1253</v>
      </c>
      <c r="B125" t="s">
        <v>1379</v>
      </c>
      <c r="C125" s="219" t="s">
        <v>1380</v>
      </c>
      <c r="D125" s="76" t="s">
        <v>44</v>
      </c>
      <c r="E125" s="76" t="s">
        <v>60</v>
      </c>
      <c r="F125" s="138" t="s">
        <v>60</v>
      </c>
      <c r="G125">
        <v>0</v>
      </c>
      <c r="H125" s="31">
        <f t="shared" si="3"/>
        <v>0</v>
      </c>
      <c r="I125" s="208" t="s">
        <v>100</v>
      </c>
      <c r="J125" s="21"/>
      <c r="L125" s="32"/>
      <c r="M125" s="2">
        <v>0.42499999999999999</v>
      </c>
      <c r="N125">
        <v>0.41599187783446301</v>
      </c>
      <c r="O125">
        <v>1.44103813589055</v>
      </c>
      <c r="P125" s="2">
        <v>12</v>
      </c>
      <c r="Q125" s="2">
        <v>0</v>
      </c>
      <c r="R125" s="2">
        <v>0</v>
      </c>
      <c r="S125">
        <v>0</v>
      </c>
      <c r="T125" s="2">
        <v>12</v>
      </c>
      <c r="U125" s="339" t="e">
        <f t="shared" si="4"/>
        <v>#NUM!</v>
      </c>
      <c r="V125" s="4" t="e">
        <f t="shared" si="5"/>
        <v>#DIV/0!</v>
      </c>
    </row>
    <row r="126" spans="1:22">
      <c r="A126" t="s">
        <v>1253</v>
      </c>
      <c r="B126" t="s">
        <v>1260</v>
      </c>
      <c r="C126" s="219" t="s">
        <v>1380</v>
      </c>
      <c r="D126" s="76" t="s">
        <v>44</v>
      </c>
      <c r="E126" s="76" t="s">
        <v>60</v>
      </c>
      <c r="F126" s="138" t="s">
        <v>60</v>
      </c>
      <c r="G126">
        <v>790</v>
      </c>
      <c r="H126" s="31">
        <f t="shared" si="3"/>
        <v>1</v>
      </c>
      <c r="K126" t="s">
        <v>100</v>
      </c>
      <c r="L126" t="s">
        <v>100</v>
      </c>
      <c r="M126" s="2">
        <v>0</v>
      </c>
      <c r="N126">
        <v>0</v>
      </c>
      <c r="O126">
        <v>0</v>
      </c>
      <c r="P126" s="2">
        <v>12</v>
      </c>
      <c r="Q126" s="2">
        <v>1.6666666666666701E-2</v>
      </c>
      <c r="R126" s="2">
        <v>1.12366643743874E-2</v>
      </c>
      <c r="S126">
        <v>3.8924947208076099E-2</v>
      </c>
      <c r="T126" s="2">
        <v>12</v>
      </c>
      <c r="U126" s="339" t="e">
        <f t="shared" si="4"/>
        <v>#DIV/0!</v>
      </c>
      <c r="V126" s="4" t="e">
        <f t="shared" si="5"/>
        <v>#DIV/0!</v>
      </c>
    </row>
    <row r="127" spans="1:22">
      <c r="A127" t="s">
        <v>1253</v>
      </c>
      <c r="B127" t="s">
        <v>1261</v>
      </c>
      <c r="C127" s="219" t="s">
        <v>1380</v>
      </c>
      <c r="D127" s="76" t="s">
        <v>44</v>
      </c>
      <c r="E127" s="76" t="s">
        <v>60</v>
      </c>
      <c r="F127" s="138" t="s">
        <v>60</v>
      </c>
      <c r="G127">
        <v>790</v>
      </c>
      <c r="H127" s="31">
        <f t="shared" si="3"/>
        <v>1</v>
      </c>
      <c r="K127" t="s">
        <v>100</v>
      </c>
      <c r="L127" t="s">
        <v>100</v>
      </c>
      <c r="M127" s="2">
        <v>0</v>
      </c>
      <c r="N127">
        <v>0</v>
      </c>
      <c r="O127">
        <v>0</v>
      </c>
      <c r="P127" s="2">
        <v>12</v>
      </c>
      <c r="Q127" s="2">
        <v>0</v>
      </c>
      <c r="R127" s="2">
        <v>0</v>
      </c>
      <c r="S127">
        <v>0</v>
      </c>
      <c r="T127" s="2">
        <v>12</v>
      </c>
      <c r="U127" s="339" t="e">
        <f t="shared" si="4"/>
        <v>#DIV/0!</v>
      </c>
      <c r="V127" s="4" t="e">
        <f t="shared" si="5"/>
        <v>#DIV/0!</v>
      </c>
    </row>
    <row r="128" spans="1:22">
      <c r="A128" t="s">
        <v>1253</v>
      </c>
      <c r="B128" t="s">
        <v>962</v>
      </c>
      <c r="C128" s="219" t="s">
        <v>1380</v>
      </c>
      <c r="D128" s="76" t="s">
        <v>44</v>
      </c>
      <c r="E128" s="76" t="s">
        <v>60</v>
      </c>
      <c r="F128" s="138" t="s">
        <v>60</v>
      </c>
      <c r="G128">
        <v>790</v>
      </c>
      <c r="H128" s="31">
        <f t="shared" si="3"/>
        <v>1</v>
      </c>
      <c r="K128" t="s">
        <v>100</v>
      </c>
      <c r="L128" t="s">
        <v>100</v>
      </c>
      <c r="M128" s="2">
        <v>0</v>
      </c>
      <c r="N128">
        <v>0</v>
      </c>
      <c r="O128">
        <v>0</v>
      </c>
      <c r="P128" s="2">
        <v>12</v>
      </c>
      <c r="Q128" s="2">
        <v>1.6666666666666701E-2</v>
      </c>
      <c r="R128" s="2">
        <v>1.12366643743874E-2</v>
      </c>
      <c r="S128">
        <v>3.8924947208076099E-2</v>
      </c>
      <c r="T128" s="2">
        <v>12</v>
      </c>
      <c r="U128" s="339" t="e">
        <f t="shared" si="4"/>
        <v>#DIV/0!</v>
      </c>
      <c r="V128" s="4" t="e">
        <f t="shared" si="5"/>
        <v>#DIV/0!</v>
      </c>
    </row>
    <row r="129" spans="1:22">
      <c r="A129" t="s">
        <v>1253</v>
      </c>
      <c r="B129" t="s">
        <v>1262</v>
      </c>
      <c r="C129" s="219" t="s">
        <v>1380</v>
      </c>
      <c r="D129" s="76" t="s">
        <v>44</v>
      </c>
      <c r="E129" s="76" t="s">
        <v>60</v>
      </c>
      <c r="F129" s="138" t="s">
        <v>60</v>
      </c>
      <c r="G129">
        <v>790</v>
      </c>
      <c r="H129" s="31">
        <f t="shared" si="3"/>
        <v>1</v>
      </c>
      <c r="K129" t="s">
        <v>100</v>
      </c>
      <c r="L129" t="s">
        <v>100</v>
      </c>
      <c r="M129" s="2">
        <v>0</v>
      </c>
      <c r="N129">
        <v>0</v>
      </c>
      <c r="O129">
        <v>0</v>
      </c>
      <c r="P129" s="2">
        <v>12</v>
      </c>
      <c r="Q129" s="2">
        <v>0.108333333333333</v>
      </c>
      <c r="R129" s="2">
        <v>9.0836460885828404E-2</v>
      </c>
      <c r="S129">
        <v>0.31466673086799601</v>
      </c>
      <c r="T129" s="2">
        <v>12</v>
      </c>
      <c r="U129" s="339" t="e">
        <f t="shared" si="4"/>
        <v>#DIV/0!</v>
      </c>
      <c r="V129" s="4" t="e">
        <f t="shared" si="5"/>
        <v>#DIV/0!</v>
      </c>
    </row>
    <row r="130" spans="1:22">
      <c r="A130" t="s">
        <v>1253</v>
      </c>
      <c r="B130" t="s">
        <v>1263</v>
      </c>
      <c r="C130" s="219" t="s">
        <v>1380</v>
      </c>
      <c r="D130" s="76" t="s">
        <v>44</v>
      </c>
      <c r="E130" s="76" t="s">
        <v>60</v>
      </c>
      <c r="F130" s="138" t="s">
        <v>60</v>
      </c>
      <c r="G130">
        <v>790</v>
      </c>
      <c r="H130" s="31">
        <f t="shared" ref="H130:H193" si="6">G130/790</f>
        <v>1</v>
      </c>
      <c r="K130" t="s">
        <v>100</v>
      </c>
      <c r="L130" t="s">
        <v>100</v>
      </c>
      <c r="M130" s="2">
        <v>0</v>
      </c>
      <c r="N130">
        <v>0</v>
      </c>
      <c r="O130">
        <v>0</v>
      </c>
      <c r="P130" s="2">
        <v>12</v>
      </c>
      <c r="Q130" s="2">
        <v>0</v>
      </c>
      <c r="R130" s="2">
        <v>0</v>
      </c>
      <c r="S130">
        <v>0</v>
      </c>
      <c r="T130" s="2">
        <v>12</v>
      </c>
      <c r="U130" s="339" t="e">
        <f t="shared" ref="U130:U193" si="7">LN(Q130/M130)</f>
        <v>#DIV/0!</v>
      </c>
      <c r="V130" s="4" t="e">
        <f t="shared" ref="V130:V193" si="8">M130^2/(P130*M130^2)+S130^2/(T130*Q130^2)</f>
        <v>#DIV/0!</v>
      </c>
    </row>
    <row r="131" spans="1:22">
      <c r="A131" t="s">
        <v>1253</v>
      </c>
      <c r="B131" t="s">
        <v>1264</v>
      </c>
      <c r="C131" s="219" t="s">
        <v>1380</v>
      </c>
      <c r="D131" s="76" t="s">
        <v>44</v>
      </c>
      <c r="E131" s="76" t="s">
        <v>60</v>
      </c>
      <c r="F131" s="138" t="s">
        <v>60</v>
      </c>
      <c r="G131">
        <v>790</v>
      </c>
      <c r="H131" s="31">
        <f t="shared" si="6"/>
        <v>1</v>
      </c>
      <c r="K131" t="s">
        <v>100</v>
      </c>
      <c r="L131" t="s">
        <v>100</v>
      </c>
      <c r="M131" s="2">
        <v>0</v>
      </c>
      <c r="N131">
        <v>0</v>
      </c>
      <c r="O131">
        <v>0</v>
      </c>
      <c r="P131" s="2">
        <v>12</v>
      </c>
      <c r="Q131" s="2">
        <v>0</v>
      </c>
      <c r="R131" s="2">
        <v>0</v>
      </c>
      <c r="S131">
        <v>0</v>
      </c>
      <c r="T131" s="2">
        <v>12</v>
      </c>
      <c r="U131" s="339" t="e">
        <f t="shared" si="7"/>
        <v>#DIV/0!</v>
      </c>
      <c r="V131" s="4" t="e">
        <f t="shared" si="8"/>
        <v>#DIV/0!</v>
      </c>
    </row>
    <row r="132" spans="1:22">
      <c r="A132" t="s">
        <v>1253</v>
      </c>
      <c r="B132" t="s">
        <v>1265</v>
      </c>
      <c r="C132" s="219" t="s">
        <v>1380</v>
      </c>
      <c r="D132" s="76" t="s">
        <v>44</v>
      </c>
      <c r="E132" s="76" t="s">
        <v>60</v>
      </c>
      <c r="F132" s="138" t="s">
        <v>60</v>
      </c>
      <c r="G132">
        <v>790</v>
      </c>
      <c r="H132" s="31">
        <f t="shared" si="6"/>
        <v>1</v>
      </c>
      <c r="K132" t="s">
        <v>100</v>
      </c>
      <c r="L132" t="s">
        <v>100</v>
      </c>
      <c r="M132" s="2">
        <v>3.3333333333333298E-2</v>
      </c>
      <c r="N132">
        <v>1.8802535827258899E-2</v>
      </c>
      <c r="O132">
        <v>6.5133894727892994E-2</v>
      </c>
      <c r="P132" s="2">
        <v>12</v>
      </c>
      <c r="Q132" s="2">
        <v>0</v>
      </c>
      <c r="R132" s="2">
        <v>0</v>
      </c>
      <c r="S132">
        <v>0</v>
      </c>
      <c r="T132" s="2">
        <v>12</v>
      </c>
      <c r="U132" s="339" t="e">
        <f t="shared" si="7"/>
        <v>#NUM!</v>
      </c>
      <c r="V132" s="4" t="e">
        <f t="shared" si="8"/>
        <v>#DIV/0!</v>
      </c>
    </row>
    <row r="133" spans="1:22">
      <c r="A133" t="s">
        <v>1253</v>
      </c>
      <c r="B133" t="s">
        <v>1266</v>
      </c>
      <c r="C133" s="219" t="s">
        <v>1380</v>
      </c>
      <c r="D133" s="76" t="s">
        <v>44</v>
      </c>
      <c r="E133" s="76" t="s">
        <v>60</v>
      </c>
      <c r="F133" s="138" t="s">
        <v>60</v>
      </c>
      <c r="G133">
        <v>790</v>
      </c>
      <c r="H133" s="31">
        <f t="shared" si="6"/>
        <v>1</v>
      </c>
      <c r="K133" t="s">
        <v>100</v>
      </c>
      <c r="L133" t="s">
        <v>100</v>
      </c>
      <c r="M133" s="2">
        <v>2.5000000000000001E-2</v>
      </c>
      <c r="N133">
        <v>1.7943514064131801E-2</v>
      </c>
      <c r="O133">
        <v>6.2158156050806102E-2</v>
      </c>
      <c r="P133" s="2">
        <v>12</v>
      </c>
      <c r="Q133" s="2">
        <v>2.5000000000000001E-2</v>
      </c>
      <c r="R133" s="2">
        <v>1.7943514064131801E-2</v>
      </c>
      <c r="S133">
        <v>6.2158156050806102E-2</v>
      </c>
      <c r="T133" s="2">
        <v>12</v>
      </c>
      <c r="U133" s="339">
        <f t="shared" si="7"/>
        <v>0</v>
      </c>
      <c r="V133" s="4">
        <f t="shared" si="8"/>
        <v>0.5984848484848484</v>
      </c>
    </row>
    <row r="134" spans="1:22">
      <c r="A134" t="s">
        <v>1253</v>
      </c>
      <c r="B134" t="s">
        <v>1267</v>
      </c>
      <c r="C134" s="219" t="s">
        <v>1380</v>
      </c>
      <c r="D134" s="76" t="s">
        <v>44</v>
      </c>
      <c r="E134" s="76" t="s">
        <v>60</v>
      </c>
      <c r="F134" s="138" t="s">
        <v>60</v>
      </c>
      <c r="G134">
        <v>790</v>
      </c>
      <c r="H134" s="31">
        <f t="shared" si="6"/>
        <v>1</v>
      </c>
      <c r="K134" t="s">
        <v>100</v>
      </c>
      <c r="L134" t="s">
        <v>100</v>
      </c>
      <c r="M134" s="2">
        <v>0</v>
      </c>
      <c r="N134">
        <v>0</v>
      </c>
      <c r="O134">
        <v>0</v>
      </c>
      <c r="P134" s="2">
        <v>12</v>
      </c>
      <c r="Q134" s="2">
        <v>0.44166666666666698</v>
      </c>
      <c r="R134" s="2">
        <v>0.34716565195737598</v>
      </c>
      <c r="S134">
        <v>1.2026170956658999</v>
      </c>
      <c r="T134" s="2">
        <v>12</v>
      </c>
      <c r="U134" s="339" t="e">
        <f t="shared" si="7"/>
        <v>#DIV/0!</v>
      </c>
      <c r="V134" s="4" t="e">
        <f t="shared" si="8"/>
        <v>#DIV/0!</v>
      </c>
    </row>
    <row r="135" spans="1:22">
      <c r="A135" t="s">
        <v>1253</v>
      </c>
      <c r="B135" t="s">
        <v>1268</v>
      </c>
      <c r="C135" s="219" t="s">
        <v>1380</v>
      </c>
      <c r="D135" s="76" t="s">
        <v>44</v>
      </c>
      <c r="E135" s="76" t="s">
        <v>60</v>
      </c>
      <c r="F135" s="138" t="s">
        <v>60</v>
      </c>
      <c r="G135">
        <v>790</v>
      </c>
      <c r="H135" s="31">
        <f t="shared" si="6"/>
        <v>1</v>
      </c>
      <c r="K135" t="s">
        <v>100</v>
      </c>
      <c r="L135" t="s">
        <v>100</v>
      </c>
      <c r="M135" s="2">
        <v>0.40833333333333299</v>
      </c>
      <c r="N135">
        <v>0.247551137457628</v>
      </c>
      <c r="O135">
        <v>0.85754229509615898</v>
      </c>
      <c r="P135" s="2">
        <v>12</v>
      </c>
      <c r="Q135" s="2">
        <v>2.3583333333333298</v>
      </c>
      <c r="R135" s="2">
        <v>0.76519539328134401</v>
      </c>
      <c r="S135">
        <v>2.65071459776187</v>
      </c>
      <c r="T135" s="2">
        <v>12</v>
      </c>
      <c r="U135" s="339">
        <f t="shared" si="7"/>
        <v>1.7536265995326104</v>
      </c>
      <c r="V135" s="4">
        <f t="shared" si="8"/>
        <v>0.18861053063315569</v>
      </c>
    </row>
    <row r="136" spans="1:22">
      <c r="A136" t="s">
        <v>1253</v>
      </c>
      <c r="B136" t="s">
        <v>1269</v>
      </c>
      <c r="C136" s="219" t="s">
        <v>1380</v>
      </c>
      <c r="D136" s="76" t="s">
        <v>44</v>
      </c>
      <c r="E136" s="76" t="s">
        <v>60</v>
      </c>
      <c r="F136" s="138" t="s">
        <v>60</v>
      </c>
      <c r="G136">
        <v>790</v>
      </c>
      <c r="H136" s="31">
        <f t="shared" si="6"/>
        <v>1</v>
      </c>
      <c r="K136" t="s">
        <v>100</v>
      </c>
      <c r="L136" t="s">
        <v>100</v>
      </c>
      <c r="M136" s="2">
        <v>0</v>
      </c>
      <c r="N136">
        <v>0</v>
      </c>
      <c r="O136">
        <v>0</v>
      </c>
      <c r="P136" s="2">
        <v>12</v>
      </c>
      <c r="Q136" s="2">
        <v>8.3333333333333297E-3</v>
      </c>
      <c r="R136" s="2">
        <v>8.3333333333333297E-3</v>
      </c>
      <c r="S136">
        <v>2.8867513459481301E-2</v>
      </c>
      <c r="T136" s="2">
        <v>12</v>
      </c>
      <c r="U136" s="339" t="e">
        <f t="shared" si="7"/>
        <v>#DIV/0!</v>
      </c>
      <c r="V136" s="4" t="e">
        <f t="shared" si="8"/>
        <v>#DIV/0!</v>
      </c>
    </row>
    <row r="137" spans="1:22">
      <c r="A137" t="s">
        <v>1253</v>
      </c>
      <c r="B137" t="s">
        <v>1270</v>
      </c>
      <c r="C137" s="219" t="s">
        <v>1380</v>
      </c>
      <c r="D137" s="76" t="s">
        <v>44</v>
      </c>
      <c r="E137" s="76" t="s">
        <v>60</v>
      </c>
      <c r="F137" s="138" t="s">
        <v>60</v>
      </c>
      <c r="G137">
        <v>790</v>
      </c>
      <c r="H137" s="31">
        <f t="shared" si="6"/>
        <v>1</v>
      </c>
      <c r="K137" t="s">
        <v>100</v>
      </c>
      <c r="L137" t="s">
        <v>100</v>
      </c>
      <c r="M137" s="2">
        <v>8.3333333333333297E-3</v>
      </c>
      <c r="N137">
        <v>8.3333333333333297E-3</v>
      </c>
      <c r="O137">
        <v>2.8867513459481301E-2</v>
      </c>
      <c r="P137" s="2">
        <v>12</v>
      </c>
      <c r="Q137" s="2">
        <v>0</v>
      </c>
      <c r="R137" s="2">
        <v>0</v>
      </c>
      <c r="S137">
        <v>0</v>
      </c>
      <c r="T137" s="2">
        <v>12</v>
      </c>
      <c r="U137" s="339" t="e">
        <f t="shared" si="7"/>
        <v>#NUM!</v>
      </c>
      <c r="V137" s="4" t="e">
        <f t="shared" si="8"/>
        <v>#DIV/0!</v>
      </c>
    </row>
    <row r="138" spans="1:22">
      <c r="A138" t="s">
        <v>1253</v>
      </c>
      <c r="B138" t="s">
        <v>1271</v>
      </c>
      <c r="C138" s="219" t="s">
        <v>1380</v>
      </c>
      <c r="D138" s="76" t="s">
        <v>44</v>
      </c>
      <c r="E138" s="76" t="s">
        <v>60</v>
      </c>
      <c r="F138" s="138" t="s">
        <v>60</v>
      </c>
      <c r="G138">
        <v>790</v>
      </c>
      <c r="H138" s="31">
        <f t="shared" si="6"/>
        <v>1</v>
      </c>
      <c r="K138" t="s">
        <v>100</v>
      </c>
      <c r="L138" t="s">
        <v>100</v>
      </c>
      <c r="M138" s="2">
        <v>0.05</v>
      </c>
      <c r="N138">
        <v>2.8867513459481301E-2</v>
      </c>
      <c r="O138">
        <v>0.1</v>
      </c>
      <c r="P138" s="2">
        <v>12</v>
      </c>
      <c r="Q138" s="2">
        <v>0</v>
      </c>
      <c r="R138" s="2">
        <v>0</v>
      </c>
      <c r="S138">
        <v>0</v>
      </c>
      <c r="T138" s="2">
        <v>12</v>
      </c>
      <c r="U138" s="339" t="e">
        <f t="shared" si="7"/>
        <v>#NUM!</v>
      </c>
      <c r="V138" s="4" t="e">
        <f t="shared" si="8"/>
        <v>#DIV/0!</v>
      </c>
    </row>
    <row r="139" spans="1:22">
      <c r="A139" t="s">
        <v>1253</v>
      </c>
      <c r="B139" t="s">
        <v>1272</v>
      </c>
      <c r="C139" s="219" t="s">
        <v>1380</v>
      </c>
      <c r="D139" s="76" t="s">
        <v>44</v>
      </c>
      <c r="E139" s="76" t="s">
        <v>60</v>
      </c>
      <c r="F139" s="138" t="s">
        <v>60</v>
      </c>
      <c r="G139">
        <v>790</v>
      </c>
      <c r="H139" s="31">
        <f t="shared" si="6"/>
        <v>1</v>
      </c>
      <c r="K139" t="s">
        <v>100</v>
      </c>
      <c r="L139" t="s">
        <v>100</v>
      </c>
      <c r="M139" s="2">
        <v>0.88333333333333297</v>
      </c>
      <c r="N139">
        <v>0.259904799975886</v>
      </c>
      <c r="O139">
        <v>0.90033663737851999</v>
      </c>
      <c r="P139" s="2">
        <v>12</v>
      </c>
      <c r="Q139" s="2">
        <v>5.5250000000000004</v>
      </c>
      <c r="R139" s="2">
        <v>1.28841722256183</v>
      </c>
      <c r="S139">
        <v>4.4632081816477296</v>
      </c>
      <c r="T139" s="2">
        <v>12</v>
      </c>
      <c r="U139" s="339">
        <f t="shared" si="7"/>
        <v>1.833335896073796</v>
      </c>
      <c r="V139" s="4">
        <f t="shared" si="8"/>
        <v>0.13771449471476077</v>
      </c>
    </row>
    <row r="140" spans="1:22">
      <c r="A140" t="s">
        <v>1253</v>
      </c>
      <c r="B140" t="s">
        <v>1273</v>
      </c>
      <c r="C140" s="219" t="s">
        <v>1380</v>
      </c>
      <c r="D140" s="76" t="s">
        <v>44</v>
      </c>
      <c r="E140" s="76" t="s">
        <v>60</v>
      </c>
      <c r="F140" s="138" t="s">
        <v>60</v>
      </c>
      <c r="G140">
        <v>790</v>
      </c>
      <c r="H140" s="31">
        <f t="shared" si="6"/>
        <v>1</v>
      </c>
      <c r="K140" t="s">
        <v>100</v>
      </c>
      <c r="L140" t="s">
        <v>100</v>
      </c>
      <c r="M140" s="2">
        <v>0</v>
      </c>
      <c r="N140">
        <v>0</v>
      </c>
      <c r="O140">
        <v>0</v>
      </c>
      <c r="P140" s="2">
        <v>12</v>
      </c>
      <c r="Q140" s="2">
        <v>0</v>
      </c>
      <c r="R140" s="2">
        <v>0</v>
      </c>
      <c r="S140">
        <v>0</v>
      </c>
      <c r="T140" s="2">
        <v>12</v>
      </c>
      <c r="U140" s="339" t="e">
        <f t="shared" si="7"/>
        <v>#DIV/0!</v>
      </c>
      <c r="V140" s="4" t="e">
        <f t="shared" si="8"/>
        <v>#DIV/0!</v>
      </c>
    </row>
    <row r="141" spans="1:22">
      <c r="A141" t="s">
        <v>1253</v>
      </c>
      <c r="B141" t="s">
        <v>1274</v>
      </c>
      <c r="C141" s="219" t="s">
        <v>1380</v>
      </c>
      <c r="D141" s="76" t="s">
        <v>44</v>
      </c>
      <c r="E141" s="76" t="s">
        <v>60</v>
      </c>
      <c r="F141" s="138" t="s">
        <v>60</v>
      </c>
      <c r="G141">
        <v>790</v>
      </c>
      <c r="H141" s="31">
        <f t="shared" si="6"/>
        <v>1</v>
      </c>
      <c r="K141" t="s">
        <v>100</v>
      </c>
      <c r="L141" t="s">
        <v>100</v>
      </c>
      <c r="M141" s="2">
        <v>0</v>
      </c>
      <c r="N141">
        <v>0</v>
      </c>
      <c r="O141">
        <v>0</v>
      </c>
      <c r="P141" s="2">
        <v>12</v>
      </c>
      <c r="Q141" s="2">
        <v>0</v>
      </c>
      <c r="R141" s="2">
        <v>0</v>
      </c>
      <c r="S141">
        <v>0</v>
      </c>
      <c r="T141" s="2">
        <v>12</v>
      </c>
      <c r="U141" s="339" t="e">
        <f t="shared" si="7"/>
        <v>#DIV/0!</v>
      </c>
      <c r="V141" s="4" t="e">
        <f t="shared" si="8"/>
        <v>#DIV/0!</v>
      </c>
    </row>
    <row r="142" spans="1:22">
      <c r="A142" t="s">
        <v>1253</v>
      </c>
      <c r="B142" t="s">
        <v>1275</v>
      </c>
      <c r="C142" s="219" t="s">
        <v>1380</v>
      </c>
      <c r="D142" s="76" t="s">
        <v>44</v>
      </c>
      <c r="E142" s="76" t="s">
        <v>60</v>
      </c>
      <c r="F142" s="138" t="s">
        <v>60</v>
      </c>
      <c r="G142">
        <v>790</v>
      </c>
      <c r="H142" s="31">
        <f t="shared" si="6"/>
        <v>1</v>
      </c>
      <c r="K142" t="s">
        <v>100</v>
      </c>
      <c r="L142" t="s">
        <v>100</v>
      </c>
      <c r="M142" s="2">
        <v>1.5166666666666699</v>
      </c>
      <c r="N142">
        <v>0.81192190001081499</v>
      </c>
      <c r="O142">
        <v>2.81257996519318</v>
      </c>
      <c r="P142" s="2">
        <v>12</v>
      </c>
      <c r="Q142" s="2">
        <v>1.7166666666666699</v>
      </c>
      <c r="R142" s="2">
        <v>0.66478902250597105</v>
      </c>
      <c r="S142">
        <v>2.3028967265887799</v>
      </c>
      <c r="T142" s="2">
        <v>12</v>
      </c>
      <c r="U142" s="339">
        <f t="shared" si="7"/>
        <v>0.12386948171278551</v>
      </c>
      <c r="V142" s="4">
        <f t="shared" si="8"/>
        <v>0.23330034247651263</v>
      </c>
    </row>
    <row r="143" spans="1:22">
      <c r="A143" t="s">
        <v>1253</v>
      </c>
      <c r="B143" t="s">
        <v>1276</v>
      </c>
      <c r="C143" s="219" t="s">
        <v>1380</v>
      </c>
      <c r="D143" s="76" t="s">
        <v>44</v>
      </c>
      <c r="E143" s="76" t="s">
        <v>60</v>
      </c>
      <c r="F143" s="138" t="s">
        <v>60</v>
      </c>
      <c r="G143">
        <v>790</v>
      </c>
      <c r="H143" s="31">
        <f t="shared" si="6"/>
        <v>1</v>
      </c>
      <c r="K143" t="s">
        <v>100</v>
      </c>
      <c r="L143" t="s">
        <v>100</v>
      </c>
      <c r="M143" s="2">
        <v>60.424999999999997</v>
      </c>
      <c r="N143">
        <v>9.5035250636994508</v>
      </c>
      <c r="O143">
        <v>32.921176522663401</v>
      </c>
      <c r="P143" s="2">
        <v>12</v>
      </c>
      <c r="Q143" s="2">
        <v>4.19166666666667</v>
      </c>
      <c r="R143" s="2">
        <v>2.0094646631188202</v>
      </c>
      <c r="S143">
        <v>6.96098978507215</v>
      </c>
      <c r="T143" s="2">
        <v>12</v>
      </c>
      <c r="U143" s="339">
        <f t="shared" si="7"/>
        <v>-2.6683044992718528</v>
      </c>
      <c r="V143" s="4">
        <f t="shared" si="8"/>
        <v>0.31315304150756623</v>
      </c>
    </row>
    <row r="144" spans="1:22">
      <c r="A144" t="s">
        <v>1253</v>
      </c>
      <c r="B144" t="s">
        <v>1277</v>
      </c>
      <c r="C144" s="219" t="s">
        <v>1380</v>
      </c>
      <c r="D144" s="76" t="s">
        <v>44</v>
      </c>
      <c r="E144" s="76" t="s">
        <v>60</v>
      </c>
      <c r="F144" s="138" t="s">
        <v>60</v>
      </c>
      <c r="G144">
        <v>790</v>
      </c>
      <c r="H144" s="31">
        <f t="shared" si="6"/>
        <v>1</v>
      </c>
      <c r="K144" t="s">
        <v>100</v>
      </c>
      <c r="L144" t="s">
        <v>100</v>
      </c>
      <c r="M144" s="2">
        <v>0.61666666666666703</v>
      </c>
      <c r="N144">
        <v>0.44292986881318902</v>
      </c>
      <c r="O144">
        <v>1.53435407394852</v>
      </c>
      <c r="P144" s="2">
        <v>12</v>
      </c>
      <c r="Q144" s="2">
        <v>7.5416666666666696</v>
      </c>
      <c r="R144" s="2">
        <v>2.3033723081384401</v>
      </c>
      <c r="S144">
        <v>7.9791157328859397</v>
      </c>
      <c r="T144" s="2">
        <v>12</v>
      </c>
      <c r="U144" s="339">
        <f t="shared" si="7"/>
        <v>2.5038698504957564</v>
      </c>
      <c r="V144" s="4">
        <f t="shared" si="8"/>
        <v>0.17661442420912521</v>
      </c>
    </row>
    <row r="145" spans="1:22">
      <c r="A145" t="s">
        <v>1253</v>
      </c>
      <c r="B145" t="s">
        <v>1278</v>
      </c>
      <c r="C145" s="219" t="s">
        <v>1380</v>
      </c>
      <c r="D145" s="76" t="s">
        <v>44</v>
      </c>
      <c r="E145" s="76" t="s">
        <v>60</v>
      </c>
      <c r="F145" s="138" t="s">
        <v>60</v>
      </c>
      <c r="G145">
        <v>790</v>
      </c>
      <c r="H145" s="31">
        <f t="shared" si="6"/>
        <v>1</v>
      </c>
      <c r="K145" t="s">
        <v>100</v>
      </c>
      <c r="L145" t="s">
        <v>100</v>
      </c>
      <c r="M145" s="2">
        <v>0</v>
      </c>
      <c r="N145">
        <v>0</v>
      </c>
      <c r="O145">
        <v>0</v>
      </c>
      <c r="P145" s="2">
        <v>12</v>
      </c>
      <c r="Q145" s="2">
        <v>0.19166666666666701</v>
      </c>
      <c r="R145" s="2">
        <v>0.164895896145588</v>
      </c>
      <c r="S145">
        <v>0.57121614016751898</v>
      </c>
      <c r="T145" s="2">
        <v>12</v>
      </c>
      <c r="U145" s="339" t="e">
        <f t="shared" si="7"/>
        <v>#DIV/0!</v>
      </c>
      <c r="V145" s="4" t="e">
        <f t="shared" si="8"/>
        <v>#DIV/0!</v>
      </c>
    </row>
    <row r="146" spans="1:22">
      <c r="A146" t="s">
        <v>1253</v>
      </c>
      <c r="B146" t="s">
        <v>1279</v>
      </c>
      <c r="C146" s="219" t="s">
        <v>1380</v>
      </c>
      <c r="D146" s="76" t="s">
        <v>44</v>
      </c>
      <c r="E146" s="76" t="s">
        <v>60</v>
      </c>
      <c r="F146" s="138" t="s">
        <v>60</v>
      </c>
      <c r="G146">
        <v>790</v>
      </c>
      <c r="H146" s="31">
        <f t="shared" si="6"/>
        <v>1</v>
      </c>
      <c r="K146" t="s">
        <v>100</v>
      </c>
      <c r="L146" t="s">
        <v>100</v>
      </c>
      <c r="M146" s="2">
        <v>0</v>
      </c>
      <c r="N146">
        <v>0</v>
      </c>
      <c r="O146">
        <v>0</v>
      </c>
      <c r="P146" s="2">
        <v>12</v>
      </c>
      <c r="Q146" s="2">
        <v>0</v>
      </c>
      <c r="R146" s="2">
        <v>0</v>
      </c>
      <c r="S146">
        <v>0</v>
      </c>
      <c r="T146" s="2">
        <v>12</v>
      </c>
      <c r="U146" s="339" t="e">
        <f t="shared" si="7"/>
        <v>#DIV/0!</v>
      </c>
      <c r="V146" s="4" t="e">
        <f t="shared" si="8"/>
        <v>#DIV/0!</v>
      </c>
    </row>
    <row r="147" spans="1:22">
      <c r="A147" t="s">
        <v>1253</v>
      </c>
      <c r="B147" t="s">
        <v>1280</v>
      </c>
      <c r="C147" s="219" t="s">
        <v>1380</v>
      </c>
      <c r="D147" s="76" t="s">
        <v>44</v>
      </c>
      <c r="E147" s="76" t="s">
        <v>60</v>
      </c>
      <c r="F147" s="138" t="s">
        <v>60</v>
      </c>
      <c r="G147">
        <v>790</v>
      </c>
      <c r="H147" s="31">
        <f t="shared" si="6"/>
        <v>1</v>
      </c>
      <c r="K147" t="s">
        <v>100</v>
      </c>
      <c r="L147" t="s">
        <v>100</v>
      </c>
      <c r="M147" s="2">
        <v>0.108333333333333</v>
      </c>
      <c r="N147">
        <v>9.1666666666666702E-2</v>
      </c>
      <c r="O147">
        <v>0.317542648054294</v>
      </c>
      <c r="P147" s="2">
        <v>12</v>
      </c>
      <c r="Q147" s="2">
        <v>0</v>
      </c>
      <c r="R147" s="2">
        <v>0</v>
      </c>
      <c r="S147">
        <v>0</v>
      </c>
      <c r="T147" s="2">
        <v>12</v>
      </c>
      <c r="U147" s="339" t="e">
        <f t="shared" si="7"/>
        <v>#NUM!</v>
      </c>
      <c r="V147" s="4" t="e">
        <f t="shared" si="8"/>
        <v>#DIV/0!</v>
      </c>
    </row>
    <row r="148" spans="1:22">
      <c r="A148" t="s">
        <v>1253</v>
      </c>
      <c r="B148" t="s">
        <v>1281</v>
      </c>
      <c r="C148" s="219" t="s">
        <v>1380</v>
      </c>
      <c r="D148" s="76" t="s">
        <v>44</v>
      </c>
      <c r="E148" s="76" t="s">
        <v>60</v>
      </c>
      <c r="F148" s="138" t="s">
        <v>60</v>
      </c>
      <c r="G148">
        <v>790</v>
      </c>
      <c r="H148" s="31">
        <f t="shared" si="6"/>
        <v>1</v>
      </c>
      <c r="K148" t="s">
        <v>100</v>
      </c>
      <c r="L148" t="s">
        <v>100</v>
      </c>
      <c r="M148" s="2">
        <v>0</v>
      </c>
      <c r="N148">
        <v>0</v>
      </c>
      <c r="O148">
        <v>0</v>
      </c>
      <c r="P148" s="2">
        <v>12</v>
      </c>
      <c r="Q148" s="2">
        <v>1.6666666666666701E-2</v>
      </c>
      <c r="R148" s="2">
        <v>1.12366643743874E-2</v>
      </c>
      <c r="S148">
        <v>3.8924947208076099E-2</v>
      </c>
      <c r="T148" s="2">
        <v>12</v>
      </c>
      <c r="U148" s="339" t="e">
        <f t="shared" si="7"/>
        <v>#DIV/0!</v>
      </c>
      <c r="V148" s="4" t="e">
        <f t="shared" si="8"/>
        <v>#DIV/0!</v>
      </c>
    </row>
    <row r="149" spans="1:22">
      <c r="A149" t="s">
        <v>1253</v>
      </c>
      <c r="B149" t="s">
        <v>1282</v>
      </c>
      <c r="C149" s="219" t="s">
        <v>1380</v>
      </c>
      <c r="D149" s="76" t="s">
        <v>44</v>
      </c>
      <c r="E149" s="76" t="s">
        <v>60</v>
      </c>
      <c r="F149" s="138" t="s">
        <v>60</v>
      </c>
      <c r="G149">
        <v>790</v>
      </c>
      <c r="H149" s="31">
        <f t="shared" si="6"/>
        <v>1</v>
      </c>
      <c r="K149" t="s">
        <v>100</v>
      </c>
      <c r="L149" t="s">
        <v>100</v>
      </c>
      <c r="M149" s="2">
        <v>0</v>
      </c>
      <c r="N149">
        <v>0</v>
      </c>
      <c r="O149">
        <v>0</v>
      </c>
      <c r="P149" s="2">
        <v>12</v>
      </c>
      <c r="Q149" s="2">
        <v>0</v>
      </c>
      <c r="R149" s="2">
        <v>0</v>
      </c>
      <c r="S149">
        <v>0</v>
      </c>
      <c r="T149" s="2">
        <v>12</v>
      </c>
      <c r="U149" s="339" t="e">
        <f t="shared" si="7"/>
        <v>#DIV/0!</v>
      </c>
      <c r="V149" s="4" t="e">
        <f t="shared" si="8"/>
        <v>#DIV/0!</v>
      </c>
    </row>
    <row r="150" spans="1:22">
      <c r="A150" t="s">
        <v>1253</v>
      </c>
      <c r="B150" t="s">
        <v>1283</v>
      </c>
      <c r="C150" s="219" t="s">
        <v>1380</v>
      </c>
      <c r="D150" s="76" t="s">
        <v>44</v>
      </c>
      <c r="E150" s="76" t="s">
        <v>60</v>
      </c>
      <c r="F150" s="138" t="s">
        <v>60</v>
      </c>
      <c r="G150">
        <v>790</v>
      </c>
      <c r="H150" s="31">
        <f t="shared" si="6"/>
        <v>1</v>
      </c>
      <c r="K150" t="s">
        <v>100</v>
      </c>
      <c r="L150" t="s">
        <v>100</v>
      </c>
      <c r="M150" s="2">
        <v>1.9833333333333301</v>
      </c>
      <c r="N150">
        <v>0.795711358255345</v>
      </c>
      <c r="O150">
        <v>2.7564250013158</v>
      </c>
      <c r="P150" s="2">
        <v>12</v>
      </c>
      <c r="Q150" s="2">
        <v>0.99166666666666703</v>
      </c>
      <c r="R150" s="2">
        <v>0.34651038143819701</v>
      </c>
      <c r="S150">
        <v>1.20034717200206</v>
      </c>
      <c r="T150" s="2">
        <v>12</v>
      </c>
      <c r="U150" s="339">
        <f t="shared" si="7"/>
        <v>-0.69314718055994329</v>
      </c>
      <c r="V150" s="4">
        <f t="shared" si="8"/>
        <v>0.20542923051573642</v>
      </c>
    </row>
    <row r="151" spans="1:22">
      <c r="A151" t="s">
        <v>1253</v>
      </c>
      <c r="B151" t="s">
        <v>1284</v>
      </c>
      <c r="C151" s="219" t="s">
        <v>1380</v>
      </c>
      <c r="D151" s="76" t="s">
        <v>44</v>
      </c>
      <c r="E151" s="76" t="s">
        <v>60</v>
      </c>
      <c r="F151" s="138" t="s">
        <v>60</v>
      </c>
      <c r="G151">
        <v>790</v>
      </c>
      <c r="H151" s="31">
        <f t="shared" si="6"/>
        <v>1</v>
      </c>
      <c r="K151" t="s">
        <v>100</v>
      </c>
      <c r="L151" t="s">
        <v>100</v>
      </c>
      <c r="M151" s="2">
        <v>11.0416666666667</v>
      </c>
      <c r="N151">
        <v>3.8270856530733099</v>
      </c>
      <c r="O151">
        <v>13.2574135920818</v>
      </c>
      <c r="P151" s="2">
        <v>12</v>
      </c>
      <c r="Q151" s="2">
        <v>10.025</v>
      </c>
      <c r="R151" s="2">
        <v>2.42362503975622</v>
      </c>
      <c r="S151">
        <v>8.3956834147078201</v>
      </c>
      <c r="T151" s="2">
        <v>12</v>
      </c>
      <c r="U151" s="339">
        <f t="shared" si="7"/>
        <v>-9.6594022445646688E-2</v>
      </c>
      <c r="V151" s="4">
        <f t="shared" si="8"/>
        <v>0.14178031645740174</v>
      </c>
    </row>
    <row r="152" spans="1:22">
      <c r="A152" t="s">
        <v>1253</v>
      </c>
      <c r="B152" t="s">
        <v>1285</v>
      </c>
      <c r="C152" s="219" t="s">
        <v>1380</v>
      </c>
      <c r="D152" s="76" t="s">
        <v>44</v>
      </c>
      <c r="E152" s="76" t="s">
        <v>60</v>
      </c>
      <c r="F152" s="138" t="s">
        <v>60</v>
      </c>
      <c r="G152">
        <v>790</v>
      </c>
      <c r="H152" s="31">
        <f t="shared" si="6"/>
        <v>1</v>
      </c>
      <c r="K152" t="s">
        <v>100</v>
      </c>
      <c r="L152" t="s">
        <v>100</v>
      </c>
      <c r="M152" s="2">
        <v>3.3333333333333298E-2</v>
      </c>
      <c r="N152">
        <v>1.8802535827258899E-2</v>
      </c>
      <c r="O152">
        <v>6.5133894727892994E-2</v>
      </c>
      <c r="P152" s="2">
        <v>12</v>
      </c>
      <c r="Q152" s="2">
        <v>0.05</v>
      </c>
      <c r="R152" s="2">
        <v>2.30283093235919E-2</v>
      </c>
      <c r="S152">
        <v>7.9772403521746596E-2</v>
      </c>
      <c r="T152" s="2">
        <v>12</v>
      </c>
      <c r="U152" s="339">
        <f t="shared" si="7"/>
        <v>0.40546510810816555</v>
      </c>
      <c r="V152" s="4">
        <f t="shared" si="8"/>
        <v>0.29545454545454558</v>
      </c>
    </row>
    <row r="153" spans="1:22">
      <c r="A153" t="s">
        <v>1253</v>
      </c>
      <c r="B153" t="s">
        <v>1286</v>
      </c>
      <c r="C153" s="219" t="s">
        <v>1380</v>
      </c>
      <c r="D153" s="76" t="s">
        <v>44</v>
      </c>
      <c r="E153" s="76" t="s">
        <v>60</v>
      </c>
      <c r="F153" s="138" t="s">
        <v>60</v>
      </c>
      <c r="G153">
        <v>790</v>
      </c>
      <c r="H153" s="31">
        <f t="shared" si="6"/>
        <v>1</v>
      </c>
      <c r="K153" t="s">
        <v>100</v>
      </c>
      <c r="L153" t="s">
        <v>100</v>
      </c>
      <c r="M153" s="2">
        <v>0.108333333333333</v>
      </c>
      <c r="N153">
        <v>8.4797739154157697E-2</v>
      </c>
      <c r="O153">
        <v>0.29374798516394801</v>
      </c>
      <c r="P153" s="2">
        <v>12</v>
      </c>
      <c r="Q153" s="2">
        <v>0.40833333333333299</v>
      </c>
      <c r="R153" s="2">
        <v>0.337427508114444</v>
      </c>
      <c r="S153">
        <v>1.16888317585115</v>
      </c>
      <c r="T153" s="2">
        <v>12</v>
      </c>
      <c r="U153" s="339">
        <f t="shared" si="7"/>
        <v>1.3268709406490922</v>
      </c>
      <c r="V153" s="4">
        <f t="shared" si="8"/>
        <v>0.76619274797117065</v>
      </c>
    </row>
    <row r="154" spans="1:22">
      <c r="A154" t="s">
        <v>1253</v>
      </c>
      <c r="B154" t="s">
        <v>1287</v>
      </c>
      <c r="C154" s="219" t="s">
        <v>1380</v>
      </c>
      <c r="D154" s="76" t="s">
        <v>44</v>
      </c>
      <c r="E154" s="76" t="s">
        <v>60</v>
      </c>
      <c r="F154" s="138" t="s">
        <v>60</v>
      </c>
      <c r="G154">
        <v>790</v>
      </c>
      <c r="H154" s="31">
        <f t="shared" si="6"/>
        <v>1</v>
      </c>
      <c r="K154" t="s">
        <v>100</v>
      </c>
      <c r="L154" t="s">
        <v>100</v>
      </c>
      <c r="M154" s="2">
        <v>4.1666666666666699E-2</v>
      </c>
      <c r="N154">
        <v>2.5990479997588599E-2</v>
      </c>
      <c r="O154">
        <v>9.0033663737852002E-2</v>
      </c>
      <c r="P154" s="2">
        <v>12</v>
      </c>
      <c r="Q154" s="2">
        <v>8.3333333333333297E-3</v>
      </c>
      <c r="R154" s="2">
        <v>8.3333333333333297E-3</v>
      </c>
      <c r="S154">
        <v>2.8867513459481301E-2</v>
      </c>
      <c r="T154" s="2">
        <v>12</v>
      </c>
      <c r="U154" s="339">
        <f t="shared" si="7"/>
        <v>-1.6094379124341016</v>
      </c>
      <c r="V154" s="4">
        <f t="shared" si="8"/>
        <v>1.083333333333335</v>
      </c>
    </row>
    <row r="155" spans="1:22">
      <c r="A155" t="s">
        <v>1253</v>
      </c>
      <c r="B155" t="s">
        <v>1288</v>
      </c>
      <c r="C155" s="219" t="s">
        <v>1380</v>
      </c>
      <c r="D155" s="76" t="s">
        <v>44</v>
      </c>
      <c r="E155" s="76" t="s">
        <v>60</v>
      </c>
      <c r="F155" s="138" t="s">
        <v>60</v>
      </c>
      <c r="G155">
        <v>790</v>
      </c>
      <c r="H155" s="31">
        <f t="shared" si="6"/>
        <v>1</v>
      </c>
      <c r="K155" t="s">
        <v>100</v>
      </c>
      <c r="L155" t="s">
        <v>100</v>
      </c>
      <c r="M155" s="2">
        <v>0</v>
      </c>
      <c r="N155">
        <v>0</v>
      </c>
      <c r="O155">
        <v>0</v>
      </c>
      <c r="P155" s="2">
        <v>12</v>
      </c>
      <c r="Q155" s="2">
        <v>0</v>
      </c>
      <c r="R155" s="2">
        <v>0</v>
      </c>
      <c r="S155">
        <v>0</v>
      </c>
      <c r="T155" s="2">
        <v>12</v>
      </c>
      <c r="U155" s="339" t="e">
        <f t="shared" si="7"/>
        <v>#DIV/0!</v>
      </c>
      <c r="V155" s="4" t="e">
        <f t="shared" si="8"/>
        <v>#DIV/0!</v>
      </c>
    </row>
    <row r="156" spans="1:22">
      <c r="A156" t="s">
        <v>1253</v>
      </c>
      <c r="B156" t="s">
        <v>1289</v>
      </c>
      <c r="C156" s="219" t="s">
        <v>1380</v>
      </c>
      <c r="D156" s="76" t="s">
        <v>44</v>
      </c>
      <c r="E156" s="76" t="s">
        <v>60</v>
      </c>
      <c r="F156" s="138" t="s">
        <v>60</v>
      </c>
      <c r="G156">
        <v>790</v>
      </c>
      <c r="H156" s="31">
        <f t="shared" si="6"/>
        <v>1</v>
      </c>
      <c r="K156" t="s">
        <v>100</v>
      </c>
      <c r="L156" t="s">
        <v>100</v>
      </c>
      <c r="M156" s="2">
        <v>6.7916666666666696</v>
      </c>
      <c r="N156">
        <v>3.2836246217504299</v>
      </c>
      <c r="O156">
        <v>11.3748093557118</v>
      </c>
      <c r="P156" s="2">
        <v>12</v>
      </c>
      <c r="Q156" s="2">
        <v>2.2833333333333301</v>
      </c>
      <c r="R156" s="2">
        <v>1.1129971366821301</v>
      </c>
      <c r="S156">
        <v>3.8555351788242702</v>
      </c>
      <c r="T156" s="2">
        <v>12</v>
      </c>
      <c r="U156" s="339">
        <f t="shared" si="7"/>
        <v>-1.0900600068527944</v>
      </c>
      <c r="V156" s="4">
        <f t="shared" si="8"/>
        <v>0.32093498789913127</v>
      </c>
    </row>
    <row r="157" spans="1:22">
      <c r="A157" t="s">
        <v>1253</v>
      </c>
      <c r="B157" t="s">
        <v>1290</v>
      </c>
      <c r="C157" s="219" t="s">
        <v>1380</v>
      </c>
      <c r="D157" s="76" t="s">
        <v>44</v>
      </c>
      <c r="E157" s="76" t="s">
        <v>60</v>
      </c>
      <c r="F157" s="138" t="s">
        <v>60</v>
      </c>
      <c r="G157">
        <v>790</v>
      </c>
      <c r="H157" s="31">
        <f t="shared" si="6"/>
        <v>1</v>
      </c>
      <c r="K157" t="s">
        <v>100</v>
      </c>
      <c r="L157" t="s">
        <v>100</v>
      </c>
      <c r="M157" s="2">
        <v>8.3333333333333301E-2</v>
      </c>
      <c r="N157">
        <v>2.0719385350268699E-2</v>
      </c>
      <c r="O157">
        <v>7.1774056256527302E-2</v>
      </c>
      <c r="P157" s="2">
        <v>12</v>
      </c>
      <c r="Q157" s="2">
        <v>9.9916666666666707</v>
      </c>
      <c r="R157" s="2">
        <v>2.93015819030339</v>
      </c>
      <c r="S157">
        <v>10.150365719639099</v>
      </c>
      <c r="T157" s="2">
        <v>12</v>
      </c>
      <c r="U157" s="339">
        <f t="shared" si="7"/>
        <v>4.7866580620334691</v>
      </c>
      <c r="V157" s="4">
        <f t="shared" si="8"/>
        <v>0.16933487972270661</v>
      </c>
    </row>
    <row r="158" spans="1:22">
      <c r="A158" t="s">
        <v>1253</v>
      </c>
      <c r="B158" t="s">
        <v>1291</v>
      </c>
      <c r="C158" s="219" t="s">
        <v>1380</v>
      </c>
      <c r="D158" s="76" t="s">
        <v>44</v>
      </c>
      <c r="E158" s="76" t="s">
        <v>60</v>
      </c>
      <c r="F158" s="138" t="s">
        <v>60</v>
      </c>
      <c r="G158">
        <v>790</v>
      </c>
      <c r="H158" s="31">
        <f t="shared" si="6"/>
        <v>1</v>
      </c>
      <c r="K158" t="s">
        <v>100</v>
      </c>
      <c r="L158" t="s">
        <v>100</v>
      </c>
      <c r="M158" s="2">
        <v>1.6666666666666701E-2</v>
      </c>
      <c r="N158">
        <v>1.6666666666666701E-2</v>
      </c>
      <c r="O158">
        <v>5.7735026918962602E-2</v>
      </c>
      <c r="P158" s="2">
        <v>12</v>
      </c>
      <c r="Q158" s="2">
        <v>0.108333333333333</v>
      </c>
      <c r="R158" s="2">
        <v>9.0836460885828404E-2</v>
      </c>
      <c r="S158">
        <v>0.31466673086799601</v>
      </c>
      <c r="T158" s="2">
        <v>12</v>
      </c>
      <c r="U158" s="339">
        <f t="shared" si="7"/>
        <v>1.8718021769015865</v>
      </c>
      <c r="V158" s="4">
        <f t="shared" si="8"/>
        <v>0.78639949793796604</v>
      </c>
    </row>
    <row r="159" spans="1:22">
      <c r="A159" t="s">
        <v>1253</v>
      </c>
      <c r="B159" t="s">
        <v>1292</v>
      </c>
      <c r="C159" s="219" t="s">
        <v>1380</v>
      </c>
      <c r="D159" s="76" t="s">
        <v>44</v>
      </c>
      <c r="E159" s="76" t="s">
        <v>60</v>
      </c>
      <c r="F159" s="138" t="s">
        <v>60</v>
      </c>
      <c r="G159">
        <v>790</v>
      </c>
      <c r="H159" s="31">
        <f t="shared" si="6"/>
        <v>1</v>
      </c>
      <c r="K159" t="s">
        <v>100</v>
      </c>
      <c r="L159" t="s">
        <v>100</v>
      </c>
      <c r="M159" s="2">
        <v>0</v>
      </c>
      <c r="N159">
        <v>0</v>
      </c>
      <c r="O159">
        <v>0</v>
      </c>
      <c r="P159" s="2">
        <v>12</v>
      </c>
      <c r="Q159" s="2">
        <v>8.3333333333333297E-3</v>
      </c>
      <c r="R159" s="2">
        <v>8.3333333333333297E-3</v>
      </c>
      <c r="S159">
        <v>2.8867513459481301E-2</v>
      </c>
      <c r="T159" s="2">
        <v>12</v>
      </c>
      <c r="U159" s="339" t="e">
        <f t="shared" si="7"/>
        <v>#DIV/0!</v>
      </c>
      <c r="V159" s="4" t="e">
        <f t="shared" si="8"/>
        <v>#DIV/0!</v>
      </c>
    </row>
    <row r="160" spans="1:22">
      <c r="A160" t="s">
        <v>1253</v>
      </c>
      <c r="B160" t="s">
        <v>1293</v>
      </c>
      <c r="C160" s="219" t="s">
        <v>1380</v>
      </c>
      <c r="D160" s="76" t="s">
        <v>44</v>
      </c>
      <c r="E160" s="76" t="s">
        <v>60</v>
      </c>
      <c r="F160" s="138" t="s">
        <v>60</v>
      </c>
      <c r="G160">
        <v>790</v>
      </c>
      <c r="H160" s="31">
        <f t="shared" si="6"/>
        <v>1</v>
      </c>
      <c r="K160" t="s">
        <v>100</v>
      </c>
      <c r="L160" t="s">
        <v>100</v>
      </c>
      <c r="M160" s="2">
        <v>1.6666666666666701E-2</v>
      </c>
      <c r="N160">
        <v>1.6666666666666701E-2</v>
      </c>
      <c r="O160">
        <v>5.7735026918962602E-2</v>
      </c>
      <c r="P160" s="2">
        <v>12</v>
      </c>
      <c r="Q160" s="2">
        <v>0</v>
      </c>
      <c r="R160" s="2">
        <v>0</v>
      </c>
      <c r="S160">
        <v>0</v>
      </c>
      <c r="T160" s="2">
        <v>12</v>
      </c>
      <c r="U160" s="339" t="e">
        <f t="shared" si="7"/>
        <v>#NUM!</v>
      </c>
      <c r="V160" s="4" t="e">
        <f t="shared" si="8"/>
        <v>#DIV/0!</v>
      </c>
    </row>
    <row r="161" spans="1:22">
      <c r="A161" t="s">
        <v>1253</v>
      </c>
      <c r="B161" t="s">
        <v>1294</v>
      </c>
      <c r="C161" s="219" t="s">
        <v>1380</v>
      </c>
      <c r="D161" s="76" t="s">
        <v>44</v>
      </c>
      <c r="E161" s="76" t="s">
        <v>60</v>
      </c>
      <c r="F161" s="138" t="s">
        <v>60</v>
      </c>
      <c r="G161">
        <v>790</v>
      </c>
      <c r="H161" s="31">
        <f t="shared" si="6"/>
        <v>1</v>
      </c>
      <c r="K161" t="s">
        <v>100</v>
      </c>
      <c r="L161" t="s">
        <v>100</v>
      </c>
      <c r="M161" s="2">
        <v>0.42499999999999999</v>
      </c>
      <c r="N161">
        <v>0.17282194375259299</v>
      </c>
      <c r="O161">
        <v>0.59867277448460199</v>
      </c>
      <c r="P161" s="2">
        <v>12</v>
      </c>
      <c r="Q161" s="2">
        <v>0</v>
      </c>
      <c r="R161" s="2">
        <v>0</v>
      </c>
      <c r="S161">
        <v>0</v>
      </c>
      <c r="T161" s="2">
        <v>12</v>
      </c>
      <c r="U161" s="339" t="e">
        <f t="shared" si="7"/>
        <v>#NUM!</v>
      </c>
      <c r="V161" s="4" t="e">
        <f t="shared" si="8"/>
        <v>#DIV/0!</v>
      </c>
    </row>
    <row r="162" spans="1:22">
      <c r="A162" t="s">
        <v>1253</v>
      </c>
      <c r="B162" t="s">
        <v>1295</v>
      </c>
      <c r="C162" s="219" t="s">
        <v>1380</v>
      </c>
      <c r="D162" s="76" t="s">
        <v>44</v>
      </c>
      <c r="E162" s="76" t="s">
        <v>60</v>
      </c>
      <c r="F162" s="138" t="s">
        <v>60</v>
      </c>
      <c r="G162">
        <v>790</v>
      </c>
      <c r="H162" s="31">
        <f t="shared" si="6"/>
        <v>1</v>
      </c>
      <c r="K162" t="s">
        <v>100</v>
      </c>
      <c r="L162" t="s">
        <v>100</v>
      </c>
      <c r="M162" s="2">
        <v>0.29166666666666702</v>
      </c>
      <c r="N162">
        <v>0.157854139296153</v>
      </c>
      <c r="O162">
        <v>0.54682277889198405</v>
      </c>
      <c r="P162" s="2">
        <v>12</v>
      </c>
      <c r="Q162" s="2">
        <v>0</v>
      </c>
      <c r="R162" s="2">
        <v>0</v>
      </c>
      <c r="S162">
        <v>0</v>
      </c>
      <c r="T162" s="2">
        <v>12</v>
      </c>
      <c r="U162" s="339" t="e">
        <f t="shared" si="7"/>
        <v>#NUM!</v>
      </c>
      <c r="V162" s="4" t="e">
        <f t="shared" si="8"/>
        <v>#DIV/0!</v>
      </c>
    </row>
    <row r="163" spans="1:22">
      <c r="A163" t="s">
        <v>1253</v>
      </c>
      <c r="B163" t="s">
        <v>1296</v>
      </c>
      <c r="C163" s="219" t="s">
        <v>1380</v>
      </c>
      <c r="D163" s="76" t="s">
        <v>44</v>
      </c>
      <c r="E163" s="76" t="s">
        <v>60</v>
      </c>
      <c r="F163" s="138" t="s">
        <v>60</v>
      </c>
      <c r="G163">
        <v>790</v>
      </c>
      <c r="H163" s="31">
        <f t="shared" si="6"/>
        <v>1</v>
      </c>
      <c r="K163" t="s">
        <v>100</v>
      </c>
      <c r="L163" t="s">
        <v>100</v>
      </c>
      <c r="M163" s="2">
        <v>8.3333333333333297E-3</v>
      </c>
      <c r="N163">
        <v>8.3333333333333297E-3</v>
      </c>
      <c r="O163">
        <v>2.8867513459481301E-2</v>
      </c>
      <c r="P163" s="2">
        <v>12</v>
      </c>
      <c r="Q163" s="2">
        <v>0</v>
      </c>
      <c r="R163" s="2">
        <v>0</v>
      </c>
      <c r="S163">
        <v>0</v>
      </c>
      <c r="T163" s="2">
        <v>12</v>
      </c>
      <c r="U163" s="339" t="e">
        <f t="shared" si="7"/>
        <v>#NUM!</v>
      </c>
      <c r="V163" s="4" t="e">
        <f t="shared" si="8"/>
        <v>#DIV/0!</v>
      </c>
    </row>
    <row r="164" spans="1:22">
      <c r="A164" t="s">
        <v>1253</v>
      </c>
      <c r="B164" t="s">
        <v>1297</v>
      </c>
      <c r="C164" s="219" t="s">
        <v>1380</v>
      </c>
      <c r="D164" s="76" t="s">
        <v>44</v>
      </c>
      <c r="E164" s="76" t="s">
        <v>60</v>
      </c>
      <c r="F164" s="138" t="s">
        <v>60</v>
      </c>
      <c r="G164">
        <v>790</v>
      </c>
      <c r="H164" s="31">
        <f t="shared" si="6"/>
        <v>1</v>
      </c>
      <c r="K164" t="s">
        <v>100</v>
      </c>
      <c r="L164" t="s">
        <v>100</v>
      </c>
      <c r="M164" s="2">
        <v>7.4999999999999997E-2</v>
      </c>
      <c r="N164">
        <v>3.2856437033638497E-2</v>
      </c>
      <c r="O164">
        <v>0.11381803659589899</v>
      </c>
      <c r="P164" s="2">
        <v>12</v>
      </c>
      <c r="Q164" s="2">
        <v>0</v>
      </c>
      <c r="R164" s="2">
        <v>0</v>
      </c>
      <c r="S164">
        <v>0</v>
      </c>
      <c r="T164" s="2">
        <v>12</v>
      </c>
      <c r="U164" s="339" t="e">
        <f t="shared" si="7"/>
        <v>#NUM!</v>
      </c>
      <c r="V164" s="4" t="e">
        <f t="shared" si="8"/>
        <v>#DIV/0!</v>
      </c>
    </row>
    <row r="165" spans="1:22">
      <c r="A165" t="s">
        <v>1253</v>
      </c>
      <c r="B165" t="s">
        <v>1298</v>
      </c>
      <c r="C165" s="219" t="s">
        <v>1380</v>
      </c>
      <c r="D165" s="76" t="s">
        <v>44</v>
      </c>
      <c r="E165" s="76" t="s">
        <v>60</v>
      </c>
      <c r="F165" s="138" t="s">
        <v>60</v>
      </c>
      <c r="G165">
        <v>790</v>
      </c>
      <c r="H165" s="31">
        <f t="shared" si="6"/>
        <v>1</v>
      </c>
      <c r="K165" t="s">
        <v>100</v>
      </c>
      <c r="L165" t="s">
        <v>100</v>
      </c>
      <c r="M165" s="2">
        <v>0.21666666666666701</v>
      </c>
      <c r="N165">
        <v>3.8599209705627302E-2</v>
      </c>
      <c r="O165">
        <v>0.133711584684304</v>
      </c>
      <c r="P165" s="2">
        <v>12</v>
      </c>
      <c r="Q165" s="2">
        <v>2.5000000000000001E-2</v>
      </c>
      <c r="R165" s="2">
        <v>2.5000000000000001E-2</v>
      </c>
      <c r="S165">
        <v>8.6602540378443907E-2</v>
      </c>
      <c r="T165" s="2">
        <v>12</v>
      </c>
      <c r="U165" s="339">
        <f t="shared" si="7"/>
        <v>-2.1594842493533739</v>
      </c>
      <c r="V165" s="4">
        <f t="shared" si="8"/>
        <v>1.0833333333333341</v>
      </c>
    </row>
    <row r="166" spans="1:22">
      <c r="A166" t="s">
        <v>1253</v>
      </c>
      <c r="B166" t="s">
        <v>1299</v>
      </c>
      <c r="C166" s="219" t="s">
        <v>1380</v>
      </c>
      <c r="D166" s="76" t="s">
        <v>44</v>
      </c>
      <c r="E166" s="76" t="s">
        <v>60</v>
      </c>
      <c r="F166" s="138" t="s">
        <v>60</v>
      </c>
      <c r="G166">
        <v>790</v>
      </c>
      <c r="H166" s="31">
        <f t="shared" si="6"/>
        <v>1</v>
      </c>
      <c r="K166" t="s">
        <v>100</v>
      </c>
      <c r="L166" t="s">
        <v>100</v>
      </c>
      <c r="M166" s="2">
        <v>1.6666666666666701E-2</v>
      </c>
      <c r="N166">
        <v>1.6666666666666701E-2</v>
      </c>
      <c r="O166">
        <v>5.7735026918962602E-2</v>
      </c>
      <c r="P166" s="2">
        <v>12</v>
      </c>
      <c r="Q166" s="2">
        <v>0</v>
      </c>
      <c r="R166" s="2">
        <v>0</v>
      </c>
      <c r="S166">
        <v>0</v>
      </c>
      <c r="T166" s="2">
        <v>12</v>
      </c>
      <c r="U166" s="339" t="e">
        <f t="shared" si="7"/>
        <v>#NUM!</v>
      </c>
      <c r="V166" s="4" t="e">
        <f t="shared" si="8"/>
        <v>#DIV/0!</v>
      </c>
    </row>
    <row r="167" spans="1:22">
      <c r="A167" t="s">
        <v>1253</v>
      </c>
      <c r="B167" t="s">
        <v>1300</v>
      </c>
      <c r="C167" s="219" t="s">
        <v>1380</v>
      </c>
      <c r="D167" s="76" t="s">
        <v>44</v>
      </c>
      <c r="E167" s="76" t="s">
        <v>60</v>
      </c>
      <c r="F167" s="138" t="s">
        <v>60</v>
      </c>
      <c r="G167">
        <v>790</v>
      </c>
      <c r="H167" s="31">
        <f t="shared" si="6"/>
        <v>1</v>
      </c>
      <c r="K167" t="s">
        <v>100</v>
      </c>
      <c r="L167" t="s">
        <v>100</v>
      </c>
      <c r="M167" s="2">
        <v>32.058333333333302</v>
      </c>
      <c r="N167">
        <v>9.9548485090625007</v>
      </c>
      <c r="O167">
        <v>34.484606798695097</v>
      </c>
      <c r="P167" s="2">
        <v>12</v>
      </c>
      <c r="Q167" s="2">
        <v>1.74166666666667</v>
      </c>
      <c r="R167" s="2">
        <v>0.71747223928275705</v>
      </c>
      <c r="S167">
        <v>2.4853967429159001</v>
      </c>
      <c r="T167" s="2">
        <v>12</v>
      </c>
      <c r="U167" s="339">
        <f t="shared" si="7"/>
        <v>-2.912714650787481</v>
      </c>
      <c r="V167" s="4">
        <f t="shared" si="8"/>
        <v>0.25303266172866151</v>
      </c>
    </row>
    <row r="168" spans="1:22">
      <c r="A168" t="s">
        <v>1253</v>
      </c>
      <c r="B168" t="s">
        <v>1301</v>
      </c>
      <c r="C168" s="219" t="s">
        <v>1380</v>
      </c>
      <c r="D168" s="76" t="s">
        <v>44</v>
      </c>
      <c r="E168" s="76" t="s">
        <v>60</v>
      </c>
      <c r="F168" s="138" t="s">
        <v>60</v>
      </c>
      <c r="G168">
        <v>790</v>
      </c>
      <c r="H168" s="31">
        <f t="shared" si="6"/>
        <v>1</v>
      </c>
      <c r="K168" t="s">
        <v>100</v>
      </c>
      <c r="L168" t="s">
        <v>100</v>
      </c>
      <c r="M168" s="2">
        <v>3.3333333333333298E-2</v>
      </c>
      <c r="N168">
        <v>2.2473328748774699E-2</v>
      </c>
      <c r="O168">
        <v>7.7849894416152296E-2</v>
      </c>
      <c r="P168" s="2">
        <v>12</v>
      </c>
      <c r="Q168" s="2">
        <v>0</v>
      </c>
      <c r="R168" s="2">
        <v>0</v>
      </c>
      <c r="S168">
        <v>0</v>
      </c>
      <c r="T168" s="2">
        <v>12</v>
      </c>
      <c r="U168" s="339" t="e">
        <f t="shared" si="7"/>
        <v>#NUM!</v>
      </c>
      <c r="V168" s="4" t="e">
        <f t="shared" si="8"/>
        <v>#DIV/0!</v>
      </c>
    </row>
    <row r="169" spans="1:22">
      <c r="A169" t="s">
        <v>1253</v>
      </c>
      <c r="B169" t="s">
        <v>1302</v>
      </c>
      <c r="C169" s="219" t="s">
        <v>1380</v>
      </c>
      <c r="D169" s="76" t="s">
        <v>44</v>
      </c>
      <c r="E169" s="76" t="s">
        <v>60</v>
      </c>
      <c r="F169" s="138" t="s">
        <v>60</v>
      </c>
      <c r="G169">
        <v>790</v>
      </c>
      <c r="H169" s="31">
        <f t="shared" si="6"/>
        <v>1</v>
      </c>
      <c r="K169" t="s">
        <v>100</v>
      </c>
      <c r="L169" t="s">
        <v>100</v>
      </c>
      <c r="M169" s="2">
        <v>8.3333333333333297E-3</v>
      </c>
      <c r="N169">
        <v>8.3333333333333297E-3</v>
      </c>
      <c r="O169">
        <v>2.8867513459481301E-2</v>
      </c>
      <c r="P169" s="2">
        <v>12</v>
      </c>
      <c r="Q169" s="2">
        <v>0</v>
      </c>
      <c r="R169" s="2">
        <v>0</v>
      </c>
      <c r="S169">
        <v>0</v>
      </c>
      <c r="T169" s="2">
        <v>12</v>
      </c>
      <c r="U169" s="339" t="e">
        <f t="shared" si="7"/>
        <v>#NUM!</v>
      </c>
      <c r="V169" s="4" t="e">
        <f t="shared" si="8"/>
        <v>#DIV/0!</v>
      </c>
    </row>
    <row r="170" spans="1:22">
      <c r="A170" t="s">
        <v>1253</v>
      </c>
      <c r="B170" t="s">
        <v>1303</v>
      </c>
      <c r="C170" s="219" t="s">
        <v>1380</v>
      </c>
      <c r="D170" s="76" t="s">
        <v>44</v>
      </c>
      <c r="E170" s="76" t="s">
        <v>60</v>
      </c>
      <c r="F170" s="138" t="s">
        <v>60</v>
      </c>
      <c r="G170">
        <v>790</v>
      </c>
      <c r="H170" s="31">
        <f t="shared" si="6"/>
        <v>1</v>
      </c>
      <c r="K170" t="s">
        <v>100</v>
      </c>
      <c r="L170" t="s">
        <v>100</v>
      </c>
      <c r="M170" s="2">
        <v>0.44166666666666698</v>
      </c>
      <c r="N170">
        <v>0.24539959167847</v>
      </c>
      <c r="O170">
        <v>0.85008912188753205</v>
      </c>
      <c r="P170" s="2">
        <v>12</v>
      </c>
      <c r="Q170" s="2">
        <v>1.11666666666667</v>
      </c>
      <c r="R170" s="2">
        <v>0.82891251625003204</v>
      </c>
      <c r="S170">
        <v>2.87143718634964</v>
      </c>
      <c r="T170" s="2">
        <v>12</v>
      </c>
      <c r="U170" s="339">
        <f t="shared" si="7"/>
        <v>0.92754788639879182</v>
      </c>
      <c r="V170" s="4">
        <f t="shared" si="8"/>
        <v>0.6343570478678503</v>
      </c>
    </row>
    <row r="171" spans="1:22">
      <c r="A171" t="s">
        <v>1253</v>
      </c>
      <c r="B171" t="s">
        <v>1304</v>
      </c>
      <c r="C171" s="219" t="s">
        <v>1380</v>
      </c>
      <c r="D171" s="76" t="s">
        <v>44</v>
      </c>
      <c r="E171" s="76" t="s">
        <v>60</v>
      </c>
      <c r="F171" s="138" t="s">
        <v>60</v>
      </c>
      <c r="G171">
        <v>790</v>
      </c>
      <c r="H171" s="31">
        <f t="shared" si="6"/>
        <v>1</v>
      </c>
      <c r="K171" t="s">
        <v>100</v>
      </c>
      <c r="L171" t="s">
        <v>100</v>
      </c>
      <c r="M171" s="2">
        <v>0.05</v>
      </c>
      <c r="N171">
        <v>2.8867513459481301E-2</v>
      </c>
      <c r="O171">
        <v>0.1</v>
      </c>
      <c r="P171" s="2">
        <v>12</v>
      </c>
      <c r="Q171" s="2">
        <v>4.7666666666666702</v>
      </c>
      <c r="R171" s="2">
        <v>2.7898173431392999</v>
      </c>
      <c r="S171">
        <v>9.6642107643081605</v>
      </c>
      <c r="T171" s="2">
        <v>12</v>
      </c>
      <c r="U171" s="339">
        <f t="shared" si="7"/>
        <v>4.5573795221517432</v>
      </c>
      <c r="V171" s="4">
        <f t="shared" si="8"/>
        <v>0.42588175757279334</v>
      </c>
    </row>
    <row r="172" spans="1:22">
      <c r="A172" t="s">
        <v>1253</v>
      </c>
      <c r="B172" t="s">
        <v>1305</v>
      </c>
      <c r="C172" s="219" t="s">
        <v>1380</v>
      </c>
      <c r="D172" s="76" t="s">
        <v>44</v>
      </c>
      <c r="E172" s="76" t="s">
        <v>60</v>
      </c>
      <c r="F172" s="138" t="s">
        <v>60</v>
      </c>
      <c r="G172">
        <v>790</v>
      </c>
      <c r="H172" s="31">
        <f t="shared" si="6"/>
        <v>1</v>
      </c>
      <c r="K172" t="s">
        <v>100</v>
      </c>
      <c r="L172" t="s">
        <v>100</v>
      </c>
      <c r="M172" s="2">
        <v>8.3333333333333297E-3</v>
      </c>
      <c r="N172">
        <v>8.3333333333333297E-3</v>
      </c>
      <c r="O172">
        <v>2.8867513459481301E-2</v>
      </c>
      <c r="P172" s="2">
        <v>12</v>
      </c>
      <c r="Q172" s="2">
        <v>0</v>
      </c>
      <c r="R172" s="2">
        <v>0</v>
      </c>
      <c r="S172">
        <v>0</v>
      </c>
      <c r="T172" s="2">
        <v>12</v>
      </c>
      <c r="U172" s="339" t="e">
        <f t="shared" si="7"/>
        <v>#NUM!</v>
      </c>
      <c r="V172" s="4" t="e">
        <f t="shared" si="8"/>
        <v>#DIV/0!</v>
      </c>
    </row>
    <row r="173" spans="1:22">
      <c r="A173" t="s">
        <v>1253</v>
      </c>
      <c r="B173" t="s">
        <v>1306</v>
      </c>
      <c r="C173" s="219" t="s">
        <v>1380</v>
      </c>
      <c r="D173" s="76" t="s">
        <v>44</v>
      </c>
      <c r="E173" s="76" t="s">
        <v>60</v>
      </c>
      <c r="F173" s="138" t="s">
        <v>60</v>
      </c>
      <c r="G173">
        <v>790</v>
      </c>
      <c r="H173" s="31">
        <f t="shared" si="6"/>
        <v>1</v>
      </c>
      <c r="K173" t="s">
        <v>100</v>
      </c>
      <c r="L173" t="s">
        <v>100</v>
      </c>
      <c r="M173" s="2">
        <v>0.56666666666666698</v>
      </c>
      <c r="N173">
        <v>0.297803406103538</v>
      </c>
      <c r="O173">
        <v>1.03162126007679</v>
      </c>
      <c r="P173" s="2">
        <v>12</v>
      </c>
      <c r="Q173" s="2">
        <v>0</v>
      </c>
      <c r="R173" s="2">
        <v>0</v>
      </c>
      <c r="S173">
        <v>0</v>
      </c>
      <c r="T173" s="2">
        <v>12</v>
      </c>
      <c r="U173" s="339" t="e">
        <f t="shared" si="7"/>
        <v>#NUM!</v>
      </c>
      <c r="V173" s="4" t="e">
        <f t="shared" si="8"/>
        <v>#DIV/0!</v>
      </c>
    </row>
    <row r="174" spans="1:22">
      <c r="A174" t="s">
        <v>1253</v>
      </c>
      <c r="B174" t="s">
        <v>958</v>
      </c>
      <c r="C174" s="219" t="s">
        <v>1380</v>
      </c>
      <c r="D174" s="76" t="s">
        <v>44</v>
      </c>
      <c r="E174" s="76" t="s">
        <v>60</v>
      </c>
      <c r="F174" s="138" t="s">
        <v>60</v>
      </c>
      <c r="G174">
        <v>790</v>
      </c>
      <c r="H174" s="31">
        <f t="shared" si="6"/>
        <v>1</v>
      </c>
      <c r="K174" t="s">
        <v>100</v>
      </c>
      <c r="L174" t="s">
        <v>100</v>
      </c>
      <c r="M174" s="2">
        <v>6.75</v>
      </c>
      <c r="N174">
        <v>2.8082805048533501</v>
      </c>
      <c r="O174">
        <v>9.7281690326223593</v>
      </c>
      <c r="P174" s="2">
        <v>12</v>
      </c>
      <c r="Q174" s="2">
        <v>0.233333333333333</v>
      </c>
      <c r="R174" s="2">
        <v>0.17115177268415699</v>
      </c>
      <c r="S174">
        <v>0.59288713218887801</v>
      </c>
      <c r="T174" s="2">
        <v>12</v>
      </c>
      <c r="U174" s="339">
        <f t="shared" si="7"/>
        <v>-3.3648297374912821</v>
      </c>
      <c r="V174" s="4">
        <f t="shared" si="8"/>
        <v>0.62136672850958818</v>
      </c>
    </row>
    <row r="175" spans="1:22">
      <c r="A175" t="s">
        <v>1253</v>
      </c>
      <c r="B175" t="s">
        <v>1307</v>
      </c>
      <c r="C175" s="219" t="s">
        <v>1380</v>
      </c>
      <c r="D175" s="76" t="s">
        <v>44</v>
      </c>
      <c r="E175" s="76" t="s">
        <v>60</v>
      </c>
      <c r="F175" s="138" t="s">
        <v>60</v>
      </c>
      <c r="G175">
        <v>790</v>
      </c>
      <c r="H175" s="31">
        <f t="shared" si="6"/>
        <v>1</v>
      </c>
      <c r="K175" t="s">
        <v>100</v>
      </c>
      <c r="L175" t="s">
        <v>100</v>
      </c>
      <c r="M175" s="2">
        <v>0.66666666666666696</v>
      </c>
      <c r="N175">
        <v>0.32806441840934603</v>
      </c>
      <c r="O175">
        <v>1.1364484816810401</v>
      </c>
      <c r="P175" s="2">
        <v>12</v>
      </c>
      <c r="Q175" s="2">
        <v>0.80833333333333302</v>
      </c>
      <c r="R175" s="2">
        <v>0.410369075074838</v>
      </c>
      <c r="S175">
        <v>1.4215601757693299</v>
      </c>
      <c r="T175" s="2">
        <v>12</v>
      </c>
      <c r="U175" s="339">
        <f t="shared" si="7"/>
        <v>0.19268434382950039</v>
      </c>
      <c r="V175" s="4">
        <f t="shared" si="8"/>
        <v>0.34106529209621944</v>
      </c>
    </row>
    <row r="176" spans="1:22">
      <c r="A176" t="s">
        <v>1253</v>
      </c>
      <c r="B176" t="s">
        <v>1308</v>
      </c>
      <c r="C176" s="219" t="s">
        <v>1380</v>
      </c>
      <c r="D176" s="76" t="s">
        <v>44</v>
      </c>
      <c r="E176" s="76" t="s">
        <v>60</v>
      </c>
      <c r="F176" s="138" t="s">
        <v>60</v>
      </c>
      <c r="G176">
        <v>790</v>
      </c>
      <c r="H176" s="31">
        <f t="shared" si="6"/>
        <v>1</v>
      </c>
      <c r="K176" t="s">
        <v>100</v>
      </c>
      <c r="L176" t="s">
        <v>100</v>
      </c>
      <c r="M176" s="2">
        <v>0.25833333333333303</v>
      </c>
      <c r="N176">
        <v>0.15881108146461201</v>
      </c>
      <c r="O176">
        <v>0.55013772380333603</v>
      </c>
      <c r="P176" s="2">
        <v>12</v>
      </c>
      <c r="Q176" s="2">
        <v>4.1666666666666699E-2</v>
      </c>
      <c r="R176" s="2">
        <v>1.9299604852813599E-2</v>
      </c>
      <c r="S176">
        <v>6.6855792342152207E-2</v>
      </c>
      <c r="T176" s="2">
        <v>12</v>
      </c>
      <c r="U176" s="339">
        <f t="shared" si="7"/>
        <v>-1.8245492920510438</v>
      </c>
      <c r="V176" s="4">
        <f t="shared" si="8"/>
        <v>0.29787878787878791</v>
      </c>
    </row>
    <row r="177" spans="1:22">
      <c r="A177" t="s">
        <v>1253</v>
      </c>
      <c r="B177" t="s">
        <v>1309</v>
      </c>
      <c r="C177" s="219" t="s">
        <v>1380</v>
      </c>
      <c r="D177" s="76" t="s">
        <v>44</v>
      </c>
      <c r="E177" s="76" t="s">
        <v>60</v>
      </c>
      <c r="F177" s="138" t="s">
        <v>60</v>
      </c>
      <c r="G177">
        <v>790</v>
      </c>
      <c r="H177" s="31">
        <f t="shared" si="6"/>
        <v>1</v>
      </c>
      <c r="K177" t="s">
        <v>100</v>
      </c>
      <c r="L177" t="s">
        <v>100</v>
      </c>
      <c r="M177" s="2">
        <v>5.7416666666666698</v>
      </c>
      <c r="N177">
        <v>3.57829014384459</v>
      </c>
      <c r="O177">
        <v>12.3955606667236</v>
      </c>
      <c r="P177" s="2">
        <v>12</v>
      </c>
      <c r="Q177" s="2">
        <v>0.85</v>
      </c>
      <c r="R177" s="2">
        <v>0.53335700705034095</v>
      </c>
      <c r="S177">
        <v>1.8476028695681199</v>
      </c>
      <c r="T177" s="2">
        <v>12</v>
      </c>
      <c r="U177" s="339">
        <f t="shared" si="7"/>
        <v>-1.910268457729388</v>
      </c>
      <c r="V177" s="4">
        <f t="shared" si="8"/>
        <v>0.47706301772045578</v>
      </c>
    </row>
    <row r="178" spans="1:22">
      <c r="A178" t="s">
        <v>1253</v>
      </c>
      <c r="B178" t="s">
        <v>1310</v>
      </c>
      <c r="C178" s="219" t="s">
        <v>1380</v>
      </c>
      <c r="D178" s="76" t="s">
        <v>44</v>
      </c>
      <c r="E178" s="76" t="s">
        <v>60</v>
      </c>
      <c r="F178" s="138" t="s">
        <v>60</v>
      </c>
      <c r="G178">
        <v>790</v>
      </c>
      <c r="H178" s="31">
        <f t="shared" si="6"/>
        <v>1</v>
      </c>
      <c r="K178" t="s">
        <v>100</v>
      </c>
      <c r="L178" t="s">
        <v>100</v>
      </c>
      <c r="M178" s="2">
        <v>0</v>
      </c>
      <c r="N178">
        <v>0</v>
      </c>
      <c r="O178">
        <v>0</v>
      </c>
      <c r="P178" s="2">
        <v>12</v>
      </c>
      <c r="Q178" s="2">
        <v>0.18333333333333299</v>
      </c>
      <c r="R178" s="2">
        <v>8.7761154288330798E-2</v>
      </c>
      <c r="S178">
        <v>0.30401355631656002</v>
      </c>
      <c r="T178" s="2">
        <v>12</v>
      </c>
      <c r="U178" s="339" t="e">
        <f t="shared" si="7"/>
        <v>#DIV/0!</v>
      </c>
      <c r="V178" s="4" t="e">
        <f t="shared" si="8"/>
        <v>#DIV/0!</v>
      </c>
    </row>
    <row r="179" spans="1:22">
      <c r="A179" t="s">
        <v>1253</v>
      </c>
      <c r="B179" t="s">
        <v>1311</v>
      </c>
      <c r="C179" s="219" t="s">
        <v>1380</v>
      </c>
      <c r="D179" s="76" t="s">
        <v>44</v>
      </c>
      <c r="E179" s="76" t="s">
        <v>60</v>
      </c>
      <c r="F179" s="138" t="s">
        <v>60</v>
      </c>
      <c r="G179">
        <v>790</v>
      </c>
      <c r="H179" s="31">
        <f t="shared" si="6"/>
        <v>1</v>
      </c>
      <c r="K179" t="s">
        <v>100</v>
      </c>
      <c r="L179" t="s">
        <v>100</v>
      </c>
      <c r="M179" s="2">
        <v>0</v>
      </c>
      <c r="N179">
        <v>0</v>
      </c>
      <c r="O179">
        <v>0</v>
      </c>
      <c r="P179" s="2">
        <v>12</v>
      </c>
      <c r="Q179" s="2">
        <v>8.3333333333333297E-3</v>
      </c>
      <c r="R179" s="2">
        <v>8.3333333333333297E-3</v>
      </c>
      <c r="S179">
        <v>2.8867513459481301E-2</v>
      </c>
      <c r="T179" s="2">
        <v>12</v>
      </c>
      <c r="U179" s="339" t="e">
        <f t="shared" si="7"/>
        <v>#DIV/0!</v>
      </c>
      <c r="V179" s="4" t="e">
        <f t="shared" si="8"/>
        <v>#DIV/0!</v>
      </c>
    </row>
    <row r="180" spans="1:22">
      <c r="A180" t="s">
        <v>1253</v>
      </c>
      <c r="B180" t="s">
        <v>1312</v>
      </c>
      <c r="C180" s="219" t="s">
        <v>1380</v>
      </c>
      <c r="D180" s="76" t="s">
        <v>44</v>
      </c>
      <c r="E180" s="76" t="s">
        <v>60</v>
      </c>
      <c r="F180" s="138" t="s">
        <v>60</v>
      </c>
      <c r="G180">
        <v>790</v>
      </c>
      <c r="H180" s="31">
        <f t="shared" si="6"/>
        <v>1</v>
      </c>
      <c r="K180" t="s">
        <v>100</v>
      </c>
      <c r="L180" t="s">
        <v>100</v>
      </c>
      <c r="M180" s="2">
        <v>5.83333333333333E-2</v>
      </c>
      <c r="N180">
        <v>2.5990479997588599E-2</v>
      </c>
      <c r="O180">
        <v>9.0033663737852002E-2</v>
      </c>
      <c r="P180" s="2">
        <v>12</v>
      </c>
      <c r="Q180" s="2">
        <v>9.1666666666666702E-2</v>
      </c>
      <c r="R180" s="2">
        <v>2.5990479997588599E-2</v>
      </c>
      <c r="S180">
        <v>9.0033663737852002E-2</v>
      </c>
      <c r="T180" s="2">
        <v>12</v>
      </c>
      <c r="U180" s="339">
        <f t="shared" si="7"/>
        <v>0.45198512374305821</v>
      </c>
      <c r="V180" s="4">
        <f t="shared" si="8"/>
        <v>0.1637240170298021</v>
      </c>
    </row>
    <row r="181" spans="1:22">
      <c r="A181" t="s">
        <v>1253</v>
      </c>
      <c r="B181" t="s">
        <v>1313</v>
      </c>
      <c r="C181" s="219" t="s">
        <v>1380</v>
      </c>
      <c r="D181" s="76" t="s">
        <v>44</v>
      </c>
      <c r="E181" s="76" t="s">
        <v>60</v>
      </c>
      <c r="F181" s="138" t="s">
        <v>60</v>
      </c>
      <c r="G181">
        <v>790</v>
      </c>
      <c r="H181" s="31">
        <f t="shared" si="6"/>
        <v>1</v>
      </c>
      <c r="K181" t="s">
        <v>100</v>
      </c>
      <c r="L181" t="s">
        <v>100</v>
      </c>
      <c r="M181" s="2">
        <v>0</v>
      </c>
      <c r="N181">
        <v>0</v>
      </c>
      <c r="O181">
        <v>0</v>
      </c>
      <c r="P181" s="2">
        <v>12</v>
      </c>
      <c r="Q181" s="2">
        <v>0</v>
      </c>
      <c r="R181" s="2">
        <v>0</v>
      </c>
      <c r="S181">
        <v>0</v>
      </c>
      <c r="T181" s="2">
        <v>12</v>
      </c>
      <c r="U181" s="339" t="e">
        <f t="shared" si="7"/>
        <v>#DIV/0!</v>
      </c>
      <c r="V181" s="4" t="e">
        <f t="shared" si="8"/>
        <v>#DIV/0!</v>
      </c>
    </row>
    <row r="182" spans="1:22">
      <c r="A182" t="s">
        <v>1253</v>
      </c>
      <c r="B182" t="s">
        <v>1314</v>
      </c>
      <c r="C182" s="219" t="s">
        <v>1380</v>
      </c>
      <c r="D182" s="76" t="s">
        <v>44</v>
      </c>
      <c r="E182" s="76" t="s">
        <v>60</v>
      </c>
      <c r="F182" s="138" t="s">
        <v>60</v>
      </c>
      <c r="G182">
        <v>790</v>
      </c>
      <c r="H182" s="31">
        <f t="shared" si="6"/>
        <v>1</v>
      </c>
      <c r="K182" t="s">
        <v>100</v>
      </c>
      <c r="L182" t="s">
        <v>100</v>
      </c>
      <c r="M182" s="2">
        <v>0.17499999999999999</v>
      </c>
      <c r="N182">
        <v>0.17499999999999999</v>
      </c>
      <c r="O182">
        <v>0.60621778264910697</v>
      </c>
      <c r="P182" s="2">
        <v>12</v>
      </c>
      <c r="Q182" s="2">
        <v>1.6666666666666701E-2</v>
      </c>
      <c r="R182" s="2">
        <v>1.6666666666666701E-2</v>
      </c>
      <c r="S182">
        <v>5.7735026918962602E-2</v>
      </c>
      <c r="T182" s="2">
        <v>12</v>
      </c>
      <c r="U182" s="339">
        <f t="shared" si="7"/>
        <v>-2.3513752571634754</v>
      </c>
      <c r="V182" s="4">
        <f t="shared" si="8"/>
        <v>1.0833333333333302</v>
      </c>
    </row>
    <row r="183" spans="1:22">
      <c r="A183" t="s">
        <v>1253</v>
      </c>
      <c r="B183" t="s">
        <v>1315</v>
      </c>
      <c r="C183" s="219" t="s">
        <v>1380</v>
      </c>
      <c r="D183" s="76" t="s">
        <v>44</v>
      </c>
      <c r="E183" s="76" t="s">
        <v>60</v>
      </c>
      <c r="F183" s="138" t="s">
        <v>60</v>
      </c>
      <c r="G183">
        <v>790</v>
      </c>
      <c r="H183" s="31">
        <f t="shared" si="6"/>
        <v>1</v>
      </c>
      <c r="K183" t="s">
        <v>100</v>
      </c>
      <c r="L183" t="s">
        <v>100</v>
      </c>
      <c r="M183" s="2">
        <v>1.6666666666666701E-2</v>
      </c>
      <c r="N183">
        <v>1.6666666666666701E-2</v>
      </c>
      <c r="O183">
        <v>5.7735026918962602E-2</v>
      </c>
      <c r="P183" s="2">
        <v>12</v>
      </c>
      <c r="Q183" s="2">
        <v>0</v>
      </c>
      <c r="R183" s="2">
        <v>0</v>
      </c>
      <c r="S183">
        <v>0</v>
      </c>
      <c r="T183" s="2">
        <v>12</v>
      </c>
      <c r="U183" s="339" t="e">
        <f t="shared" si="7"/>
        <v>#NUM!</v>
      </c>
      <c r="V183" s="4" t="e">
        <f t="shared" si="8"/>
        <v>#DIV/0!</v>
      </c>
    </row>
    <row r="184" spans="1:22">
      <c r="A184" t="s">
        <v>1253</v>
      </c>
      <c r="B184" t="s">
        <v>1316</v>
      </c>
      <c r="C184" s="219" t="s">
        <v>1380</v>
      </c>
      <c r="D184" s="76" t="s">
        <v>44</v>
      </c>
      <c r="E184" s="76" t="s">
        <v>60</v>
      </c>
      <c r="F184" s="138" t="s">
        <v>60</v>
      </c>
      <c r="G184">
        <v>790</v>
      </c>
      <c r="H184" s="31">
        <f t="shared" si="6"/>
        <v>1</v>
      </c>
      <c r="K184" t="s">
        <v>100</v>
      </c>
      <c r="L184" t="s">
        <v>100</v>
      </c>
      <c r="M184" s="2">
        <v>3.3333333333333298E-2</v>
      </c>
      <c r="N184">
        <v>2.2473328748774699E-2</v>
      </c>
      <c r="O184">
        <v>7.7849894416152296E-2</v>
      </c>
      <c r="P184" s="2">
        <v>12</v>
      </c>
      <c r="Q184" s="2">
        <v>0</v>
      </c>
      <c r="R184" s="2">
        <v>0</v>
      </c>
      <c r="S184">
        <v>0</v>
      </c>
      <c r="T184" s="2">
        <v>12</v>
      </c>
      <c r="U184" s="339" t="e">
        <f t="shared" si="7"/>
        <v>#NUM!</v>
      </c>
      <c r="V184" s="4" t="e">
        <f t="shared" si="8"/>
        <v>#DIV/0!</v>
      </c>
    </row>
    <row r="185" spans="1:22">
      <c r="A185" t="s">
        <v>1253</v>
      </c>
      <c r="B185" t="s">
        <v>1317</v>
      </c>
      <c r="C185" s="219" t="s">
        <v>1380</v>
      </c>
      <c r="D185" s="76" t="s">
        <v>44</v>
      </c>
      <c r="E185" s="76" t="s">
        <v>60</v>
      </c>
      <c r="F185" s="138" t="s">
        <v>60</v>
      </c>
      <c r="G185">
        <v>790</v>
      </c>
      <c r="H185" s="31">
        <f t="shared" si="6"/>
        <v>1</v>
      </c>
      <c r="K185" t="s">
        <v>100</v>
      </c>
      <c r="L185" t="s">
        <v>100</v>
      </c>
      <c r="M185" s="2">
        <v>0.98333333333333295</v>
      </c>
      <c r="N185">
        <v>0.57745960547868302</v>
      </c>
      <c r="O185">
        <v>2.0003787520155201</v>
      </c>
      <c r="P185" s="2">
        <v>12</v>
      </c>
      <c r="Q185" s="2">
        <v>3.3333333333333298E-2</v>
      </c>
      <c r="R185" s="2">
        <v>2.2473328748774699E-2</v>
      </c>
      <c r="S185">
        <v>7.7849894416152296E-2</v>
      </c>
      <c r="T185" s="2">
        <v>12</v>
      </c>
      <c r="U185" s="339">
        <f t="shared" si="7"/>
        <v>-3.3843902633457748</v>
      </c>
      <c r="V185" s="4">
        <f t="shared" si="8"/>
        <v>0.53787878787878884</v>
      </c>
    </row>
    <row r="186" spans="1:22">
      <c r="A186" t="s">
        <v>1253</v>
      </c>
      <c r="B186" t="s">
        <v>1318</v>
      </c>
      <c r="C186" s="219" t="s">
        <v>1380</v>
      </c>
      <c r="D186" s="76" t="s">
        <v>44</v>
      </c>
      <c r="E186" s="76" t="s">
        <v>60</v>
      </c>
      <c r="F186" s="138" t="s">
        <v>60</v>
      </c>
      <c r="G186">
        <v>790</v>
      </c>
      <c r="H186" s="31">
        <f t="shared" si="6"/>
        <v>1</v>
      </c>
      <c r="K186" t="s">
        <v>100</v>
      </c>
      <c r="L186" t="s">
        <v>100</v>
      </c>
      <c r="M186" s="2">
        <v>0</v>
      </c>
      <c r="N186">
        <v>0</v>
      </c>
      <c r="O186">
        <v>0</v>
      </c>
      <c r="P186" s="2">
        <v>12</v>
      </c>
      <c r="Q186" s="2">
        <v>0</v>
      </c>
      <c r="R186" s="2">
        <v>0</v>
      </c>
      <c r="S186">
        <v>0</v>
      </c>
      <c r="T186" s="2">
        <v>12</v>
      </c>
      <c r="U186" s="339" t="e">
        <f t="shared" si="7"/>
        <v>#DIV/0!</v>
      </c>
      <c r="V186" s="4" t="e">
        <f t="shared" si="8"/>
        <v>#DIV/0!</v>
      </c>
    </row>
    <row r="187" spans="1:22">
      <c r="A187" t="s">
        <v>1253</v>
      </c>
      <c r="B187" t="s">
        <v>1319</v>
      </c>
      <c r="C187" s="219" t="s">
        <v>1380</v>
      </c>
      <c r="D187" s="76" t="s">
        <v>44</v>
      </c>
      <c r="E187" s="76" t="s">
        <v>60</v>
      </c>
      <c r="F187" s="138" t="s">
        <v>60</v>
      </c>
      <c r="G187">
        <v>790</v>
      </c>
      <c r="H187" s="31">
        <f t="shared" si="6"/>
        <v>1</v>
      </c>
      <c r="K187" t="s">
        <v>100</v>
      </c>
      <c r="L187" t="s">
        <v>100</v>
      </c>
      <c r="M187" s="2">
        <v>0</v>
      </c>
      <c r="N187">
        <v>0</v>
      </c>
      <c r="O187">
        <v>0</v>
      </c>
      <c r="P187" s="2">
        <v>12</v>
      </c>
      <c r="Q187" s="2">
        <v>1.6666666666666701E-2</v>
      </c>
      <c r="R187" s="2">
        <v>1.6666666666666701E-2</v>
      </c>
      <c r="S187">
        <v>5.7735026918962602E-2</v>
      </c>
      <c r="T187" s="2">
        <v>12</v>
      </c>
      <c r="U187" s="339" t="e">
        <f t="shared" si="7"/>
        <v>#DIV/0!</v>
      </c>
      <c r="V187" s="4" t="e">
        <f t="shared" si="8"/>
        <v>#DIV/0!</v>
      </c>
    </row>
    <row r="188" spans="1:22">
      <c r="A188" t="s">
        <v>1253</v>
      </c>
      <c r="B188" t="s">
        <v>1320</v>
      </c>
      <c r="C188" s="219" t="s">
        <v>1380</v>
      </c>
      <c r="D188" s="76" t="s">
        <v>44</v>
      </c>
      <c r="E188" s="76" t="s">
        <v>60</v>
      </c>
      <c r="F188" s="138" t="s">
        <v>60</v>
      </c>
      <c r="G188">
        <v>790</v>
      </c>
      <c r="H188" s="31">
        <f t="shared" si="6"/>
        <v>1</v>
      </c>
      <c r="K188" t="s">
        <v>100</v>
      </c>
      <c r="L188" t="s">
        <v>100</v>
      </c>
      <c r="M188" s="2">
        <v>0</v>
      </c>
      <c r="N188">
        <v>0</v>
      </c>
      <c r="O188">
        <v>0</v>
      </c>
      <c r="P188" s="2">
        <v>12</v>
      </c>
      <c r="Q188" s="2">
        <v>8.3333333333333297E-3</v>
      </c>
      <c r="R188" s="2">
        <v>8.3333333333333297E-3</v>
      </c>
      <c r="S188">
        <v>2.8867513459481301E-2</v>
      </c>
      <c r="T188" s="2">
        <v>12</v>
      </c>
      <c r="U188" s="339" t="e">
        <f t="shared" si="7"/>
        <v>#DIV/0!</v>
      </c>
      <c r="V188" s="4" t="e">
        <f t="shared" si="8"/>
        <v>#DIV/0!</v>
      </c>
    </row>
    <row r="189" spans="1:22">
      <c r="A189" t="s">
        <v>1253</v>
      </c>
      <c r="B189" t="s">
        <v>1321</v>
      </c>
      <c r="C189" s="219" t="s">
        <v>1380</v>
      </c>
      <c r="D189" s="76" t="s">
        <v>44</v>
      </c>
      <c r="E189" s="76" t="s">
        <v>60</v>
      </c>
      <c r="F189" s="138" t="s">
        <v>60</v>
      </c>
      <c r="G189">
        <v>790</v>
      </c>
      <c r="H189" s="31">
        <f t="shared" si="6"/>
        <v>1</v>
      </c>
      <c r="K189" t="s">
        <v>100</v>
      </c>
      <c r="L189" t="s">
        <v>100</v>
      </c>
      <c r="M189" s="2">
        <v>2.5000000000000001E-2</v>
      </c>
      <c r="N189">
        <v>1.7943514064131801E-2</v>
      </c>
      <c r="O189">
        <v>6.2158156050806102E-2</v>
      </c>
      <c r="P189" s="2">
        <v>12</v>
      </c>
      <c r="Q189" s="2">
        <v>0</v>
      </c>
      <c r="R189" s="2">
        <v>0</v>
      </c>
      <c r="S189">
        <v>0</v>
      </c>
      <c r="T189" s="2">
        <v>12</v>
      </c>
      <c r="U189" s="339" t="e">
        <f t="shared" si="7"/>
        <v>#NUM!</v>
      </c>
      <c r="V189" s="4" t="e">
        <f t="shared" si="8"/>
        <v>#DIV/0!</v>
      </c>
    </row>
    <row r="190" spans="1:22" s="11" customFormat="1">
      <c r="A190" s="11" t="s">
        <v>1253</v>
      </c>
      <c r="B190" s="11" t="s">
        <v>1322</v>
      </c>
      <c r="C190" s="220" t="s">
        <v>1380</v>
      </c>
      <c r="D190" s="160" t="s">
        <v>44</v>
      </c>
      <c r="E190" s="160" t="s">
        <v>60</v>
      </c>
      <c r="F190" s="138" t="s">
        <v>60</v>
      </c>
      <c r="G190" s="11">
        <v>790</v>
      </c>
      <c r="H190" s="170">
        <f t="shared" si="6"/>
        <v>1</v>
      </c>
      <c r="I190" s="12"/>
      <c r="K190" s="11" t="s">
        <v>100</v>
      </c>
      <c r="L190" s="11" t="s">
        <v>100</v>
      </c>
      <c r="M190" s="2">
        <v>0.80833333333333302</v>
      </c>
      <c r="N190" s="11">
        <v>0.339665239239276</v>
      </c>
      <c r="O190" s="11">
        <v>1.17663490385493</v>
      </c>
      <c r="P190" s="12">
        <v>12</v>
      </c>
      <c r="Q190" s="12">
        <v>0.79166666666666696</v>
      </c>
      <c r="R190" s="2">
        <v>0.342994463541618</v>
      </c>
      <c r="S190" s="11">
        <v>1.1881676751378201</v>
      </c>
      <c r="T190" s="12">
        <v>12</v>
      </c>
      <c r="U190" s="339">
        <f t="shared" si="7"/>
        <v>-2.0834086902841234E-2</v>
      </c>
      <c r="V190" s="4">
        <f t="shared" si="8"/>
        <v>0.27104423738772598</v>
      </c>
    </row>
    <row r="191" spans="1:22">
      <c r="A191" t="s">
        <v>1253</v>
      </c>
      <c r="B191" t="s">
        <v>1323</v>
      </c>
      <c r="C191" s="219" t="s">
        <v>1380</v>
      </c>
      <c r="D191" s="76" t="s">
        <v>44</v>
      </c>
      <c r="E191" s="76" t="s">
        <v>60</v>
      </c>
      <c r="F191" s="138" t="s">
        <v>60</v>
      </c>
      <c r="G191">
        <v>790</v>
      </c>
      <c r="H191" s="31">
        <f t="shared" si="6"/>
        <v>1</v>
      </c>
      <c r="K191" t="s">
        <v>100</v>
      </c>
      <c r="L191" t="s">
        <v>100</v>
      </c>
      <c r="M191" s="2">
        <v>1.4583333333333299</v>
      </c>
      <c r="N191" s="11">
        <v>0.60005786757982305</v>
      </c>
      <c r="O191">
        <v>2.0786614282593798</v>
      </c>
      <c r="P191" s="2">
        <v>12</v>
      </c>
      <c r="Q191" s="2">
        <v>5.6083333333333298</v>
      </c>
      <c r="R191" s="2">
        <v>1.6651261820115</v>
      </c>
      <c r="S191">
        <v>5.7681662965142104</v>
      </c>
      <c r="T191" s="2">
        <v>12</v>
      </c>
      <c r="U191" s="339">
        <f t="shared" si="7"/>
        <v>1.3469593557212154</v>
      </c>
      <c r="V191" s="4">
        <f t="shared" si="8"/>
        <v>0.17148421550049642</v>
      </c>
    </row>
    <row r="192" spans="1:22">
      <c r="A192" t="s">
        <v>1253</v>
      </c>
      <c r="B192" t="s">
        <v>1324</v>
      </c>
      <c r="C192" s="219" t="s">
        <v>1380</v>
      </c>
      <c r="D192" s="76" t="s">
        <v>44</v>
      </c>
      <c r="E192" s="76" t="s">
        <v>60</v>
      </c>
      <c r="F192" s="138" t="s">
        <v>60</v>
      </c>
      <c r="G192">
        <v>790</v>
      </c>
      <c r="H192" s="31">
        <f t="shared" si="6"/>
        <v>1</v>
      </c>
      <c r="K192" t="s">
        <v>100</v>
      </c>
      <c r="L192" t="s">
        <v>100</v>
      </c>
      <c r="M192" s="2">
        <v>0</v>
      </c>
      <c r="N192" s="11">
        <v>0</v>
      </c>
      <c r="O192">
        <v>0</v>
      </c>
      <c r="P192" s="2">
        <v>12</v>
      </c>
      <c r="Q192" s="2">
        <v>0</v>
      </c>
      <c r="R192" s="2">
        <v>0</v>
      </c>
      <c r="S192">
        <v>0</v>
      </c>
      <c r="T192" s="2">
        <v>12</v>
      </c>
      <c r="U192" s="339" t="e">
        <f t="shared" si="7"/>
        <v>#DIV/0!</v>
      </c>
      <c r="V192" s="4" t="e">
        <f t="shared" si="8"/>
        <v>#DIV/0!</v>
      </c>
    </row>
    <row r="193" spans="1:22">
      <c r="A193" t="s">
        <v>1253</v>
      </c>
      <c r="B193" t="s">
        <v>1325</v>
      </c>
      <c r="C193" s="219" t="s">
        <v>1380</v>
      </c>
      <c r="D193" s="76" t="s">
        <v>44</v>
      </c>
      <c r="E193" s="76" t="s">
        <v>60</v>
      </c>
      <c r="F193" s="138" t="s">
        <v>60</v>
      </c>
      <c r="G193">
        <v>790</v>
      </c>
      <c r="H193" s="31">
        <f t="shared" si="6"/>
        <v>1</v>
      </c>
      <c r="K193" t="s">
        <v>100</v>
      </c>
      <c r="L193" t="s">
        <v>100</v>
      </c>
      <c r="M193" s="2">
        <v>4.1666666666666699E-2</v>
      </c>
      <c r="N193" s="11">
        <v>2.8757958933488301E-2</v>
      </c>
      <c r="O193">
        <v>9.9620491989562202E-2</v>
      </c>
      <c r="P193" s="2">
        <v>12</v>
      </c>
      <c r="Q193" s="2">
        <v>0</v>
      </c>
      <c r="R193" s="2">
        <v>0</v>
      </c>
      <c r="S193">
        <v>0</v>
      </c>
      <c r="T193" s="2">
        <v>12</v>
      </c>
      <c r="U193" s="339" t="e">
        <f t="shared" si="7"/>
        <v>#NUM!</v>
      </c>
      <c r="V193" s="4" t="e">
        <f t="shared" si="8"/>
        <v>#DIV/0!</v>
      </c>
    </row>
    <row r="194" spans="1:22">
      <c r="A194" t="s">
        <v>1253</v>
      </c>
      <c r="B194" t="s">
        <v>1326</v>
      </c>
      <c r="C194" s="219" t="s">
        <v>1380</v>
      </c>
      <c r="D194" s="76" t="s">
        <v>44</v>
      </c>
      <c r="E194" s="76" t="s">
        <v>60</v>
      </c>
      <c r="F194" s="138" t="s">
        <v>60</v>
      </c>
      <c r="G194">
        <v>790</v>
      </c>
      <c r="H194" s="31">
        <f t="shared" ref="H194:H257" si="9">G194/790</f>
        <v>1</v>
      </c>
      <c r="K194" t="s">
        <v>100</v>
      </c>
      <c r="L194" t="s">
        <v>100</v>
      </c>
      <c r="M194" s="2">
        <v>8.3333333333333297E-3</v>
      </c>
      <c r="N194" s="11">
        <v>8.3333333333333297E-3</v>
      </c>
      <c r="O194">
        <v>2.8867513459481301E-2</v>
      </c>
      <c r="P194" s="2">
        <v>12</v>
      </c>
      <c r="Q194" s="2">
        <v>4.1666666666666699E-2</v>
      </c>
      <c r="R194" s="2">
        <v>2.5990479997588599E-2</v>
      </c>
      <c r="S194">
        <v>9.0033663737852002E-2</v>
      </c>
      <c r="T194" s="2">
        <v>12</v>
      </c>
      <c r="U194" s="339">
        <f t="shared" ref="U194:U257" si="10">LN(Q194/M194)</f>
        <v>1.6094379124341016</v>
      </c>
      <c r="V194" s="4">
        <f t="shared" ref="V194:V257" si="11">M194^2/(P194*M194^2)+S194^2/(T194*Q194^2)</f>
        <v>0.47242424242424186</v>
      </c>
    </row>
    <row r="195" spans="1:22">
      <c r="A195" t="s">
        <v>1253</v>
      </c>
      <c r="B195" t="s">
        <v>1327</v>
      </c>
      <c r="C195" s="219" t="s">
        <v>1380</v>
      </c>
      <c r="D195" s="76" t="s">
        <v>44</v>
      </c>
      <c r="E195" s="76" t="s">
        <v>60</v>
      </c>
      <c r="F195" s="138" t="s">
        <v>60</v>
      </c>
      <c r="G195">
        <v>790</v>
      </c>
      <c r="H195" s="31">
        <f t="shared" si="9"/>
        <v>1</v>
      </c>
      <c r="K195" t="s">
        <v>100</v>
      </c>
      <c r="L195" t="s">
        <v>100</v>
      </c>
      <c r="M195" s="2">
        <v>0</v>
      </c>
      <c r="N195" s="11">
        <v>0</v>
      </c>
      <c r="O195">
        <v>0</v>
      </c>
      <c r="P195" s="2">
        <v>12</v>
      </c>
      <c r="Q195" s="2">
        <v>8.3333333333333297E-3</v>
      </c>
      <c r="R195" s="2">
        <v>8.3333333333333297E-3</v>
      </c>
      <c r="S195">
        <v>2.8867513459481301E-2</v>
      </c>
      <c r="T195" s="2">
        <v>12</v>
      </c>
      <c r="U195" s="339" t="e">
        <f t="shared" si="10"/>
        <v>#DIV/0!</v>
      </c>
      <c r="V195" s="4" t="e">
        <f t="shared" si="11"/>
        <v>#DIV/0!</v>
      </c>
    </row>
    <row r="196" spans="1:22">
      <c r="A196" t="s">
        <v>1253</v>
      </c>
      <c r="B196" t="s">
        <v>1328</v>
      </c>
      <c r="C196" s="219" t="s">
        <v>1380</v>
      </c>
      <c r="D196" s="76" t="s">
        <v>44</v>
      </c>
      <c r="E196" s="76" t="s">
        <v>60</v>
      </c>
      <c r="F196" s="138" t="s">
        <v>60</v>
      </c>
      <c r="G196">
        <v>790</v>
      </c>
      <c r="H196" s="31">
        <f t="shared" si="9"/>
        <v>1</v>
      </c>
      <c r="K196" t="s">
        <v>100</v>
      </c>
      <c r="L196" t="s">
        <v>100</v>
      </c>
      <c r="M196" s="2">
        <v>19.758333333333301</v>
      </c>
      <c r="N196" s="11">
        <v>6.6846438486907003</v>
      </c>
      <c r="O196">
        <v>23.156285552870099</v>
      </c>
      <c r="P196" s="2">
        <v>12</v>
      </c>
      <c r="Q196" s="2">
        <v>4.81666666666667</v>
      </c>
      <c r="R196" s="2">
        <v>2.4861992817726599</v>
      </c>
      <c r="S196">
        <v>8.6124469475429795</v>
      </c>
      <c r="T196" s="2">
        <v>12</v>
      </c>
      <c r="U196" s="339">
        <f t="shared" si="10"/>
        <v>-1.4114932173930257</v>
      </c>
      <c r="V196" s="4">
        <f t="shared" si="11"/>
        <v>0.3497606118294323</v>
      </c>
    </row>
    <row r="197" spans="1:22">
      <c r="A197" t="s">
        <v>1253</v>
      </c>
      <c r="B197" t="s">
        <v>1329</v>
      </c>
      <c r="C197" s="219" t="s">
        <v>1380</v>
      </c>
      <c r="D197" s="76" t="s">
        <v>44</v>
      </c>
      <c r="E197" s="76" t="s">
        <v>60</v>
      </c>
      <c r="F197" s="138" t="s">
        <v>60</v>
      </c>
      <c r="G197">
        <v>790</v>
      </c>
      <c r="H197" s="31">
        <f t="shared" si="9"/>
        <v>1</v>
      </c>
      <c r="K197" t="s">
        <v>100</v>
      </c>
      <c r="L197" t="s">
        <v>100</v>
      </c>
      <c r="M197" s="2">
        <v>4.95</v>
      </c>
      <c r="N197" s="11">
        <v>1.5835566030778701</v>
      </c>
      <c r="O197">
        <v>5.4856009863841004</v>
      </c>
      <c r="P197" s="2">
        <v>12</v>
      </c>
      <c r="Q197" s="2">
        <v>2.0416666666666701</v>
      </c>
      <c r="R197" s="2">
        <v>0.98029512666009699</v>
      </c>
      <c r="S197">
        <v>3.39584193157491</v>
      </c>
      <c r="T197" s="2">
        <v>12</v>
      </c>
      <c r="U197" s="339">
        <f t="shared" si="10"/>
        <v>-0.88562110881791634</v>
      </c>
      <c r="V197" s="4">
        <f t="shared" si="11"/>
        <v>0.31387212398874109</v>
      </c>
    </row>
    <row r="198" spans="1:22">
      <c r="A198" t="s">
        <v>1253</v>
      </c>
      <c r="B198" t="s">
        <v>1330</v>
      </c>
      <c r="C198" s="219" t="s">
        <v>1380</v>
      </c>
      <c r="D198" s="76" t="s">
        <v>44</v>
      </c>
      <c r="E198" s="76" t="s">
        <v>60</v>
      </c>
      <c r="F198" s="138" t="s">
        <v>60</v>
      </c>
      <c r="G198">
        <v>790</v>
      </c>
      <c r="H198" s="31">
        <f t="shared" si="9"/>
        <v>1</v>
      </c>
      <c r="K198" t="s">
        <v>100</v>
      </c>
      <c r="L198" t="s">
        <v>100</v>
      </c>
      <c r="M198" s="2">
        <v>0</v>
      </c>
      <c r="N198" s="11">
        <v>0</v>
      </c>
      <c r="O198">
        <v>0</v>
      </c>
      <c r="P198" s="2">
        <v>12</v>
      </c>
      <c r="Q198" s="2">
        <v>0</v>
      </c>
      <c r="R198" s="2">
        <v>0</v>
      </c>
      <c r="S198">
        <v>0</v>
      </c>
      <c r="T198" s="2">
        <v>12</v>
      </c>
      <c r="U198" s="339" t="e">
        <f t="shared" si="10"/>
        <v>#DIV/0!</v>
      </c>
      <c r="V198" s="4" t="e">
        <f t="shared" si="11"/>
        <v>#DIV/0!</v>
      </c>
    </row>
    <row r="199" spans="1:22">
      <c r="A199" t="s">
        <v>1253</v>
      </c>
      <c r="B199" t="s">
        <v>1331</v>
      </c>
      <c r="C199" s="219" t="s">
        <v>1380</v>
      </c>
      <c r="D199" s="76" t="s">
        <v>44</v>
      </c>
      <c r="E199" s="76" t="s">
        <v>60</v>
      </c>
      <c r="F199" s="138" t="s">
        <v>60</v>
      </c>
      <c r="G199">
        <v>790</v>
      </c>
      <c r="H199" s="31">
        <f t="shared" si="9"/>
        <v>1</v>
      </c>
      <c r="K199" t="s">
        <v>100</v>
      </c>
      <c r="L199" t="s">
        <v>100</v>
      </c>
      <c r="M199" s="2">
        <v>5.43333333333333</v>
      </c>
      <c r="N199" s="11">
        <v>2.19328635852801</v>
      </c>
      <c r="O199">
        <v>7.5977668170364803</v>
      </c>
      <c r="P199" s="2">
        <v>12</v>
      </c>
      <c r="Q199" s="2">
        <v>1.425</v>
      </c>
      <c r="R199" s="2">
        <v>1.2451192592265901</v>
      </c>
      <c r="S199">
        <v>4.3132196369259503</v>
      </c>
      <c r="T199" s="2">
        <v>12</v>
      </c>
      <c r="U199" s="339">
        <f t="shared" si="10"/>
        <v>-1.3383810054239926</v>
      </c>
      <c r="V199" s="4">
        <f t="shared" si="11"/>
        <v>0.8468036785211297</v>
      </c>
    </row>
    <row r="200" spans="1:22">
      <c r="A200" t="s">
        <v>1253</v>
      </c>
      <c r="B200" t="s">
        <v>1332</v>
      </c>
      <c r="C200" s="219" t="s">
        <v>1380</v>
      </c>
      <c r="D200" s="76" t="s">
        <v>44</v>
      </c>
      <c r="E200" s="76" t="s">
        <v>60</v>
      </c>
      <c r="F200" s="138" t="s">
        <v>60</v>
      </c>
      <c r="G200">
        <v>790</v>
      </c>
      <c r="H200" s="31">
        <f t="shared" si="9"/>
        <v>1</v>
      </c>
      <c r="K200" t="s">
        <v>100</v>
      </c>
      <c r="L200" t="s">
        <v>100</v>
      </c>
      <c r="M200" s="2">
        <v>0</v>
      </c>
      <c r="N200" s="11">
        <v>0</v>
      </c>
      <c r="O200">
        <v>0</v>
      </c>
      <c r="P200" s="2">
        <v>12</v>
      </c>
      <c r="Q200" s="2">
        <v>2.5000000000000001E-2</v>
      </c>
      <c r="R200" s="2">
        <v>2.5000000000000001E-2</v>
      </c>
      <c r="S200">
        <v>8.6602540378443907E-2</v>
      </c>
      <c r="T200" s="2">
        <v>12</v>
      </c>
      <c r="U200" s="339" t="e">
        <f t="shared" si="10"/>
        <v>#DIV/0!</v>
      </c>
      <c r="V200" s="4" t="e">
        <f t="shared" si="11"/>
        <v>#DIV/0!</v>
      </c>
    </row>
    <row r="201" spans="1:22">
      <c r="A201" t="s">
        <v>1253</v>
      </c>
      <c r="B201" t="s">
        <v>1333</v>
      </c>
      <c r="C201" s="219" t="s">
        <v>1380</v>
      </c>
      <c r="D201" s="76" t="s">
        <v>44</v>
      </c>
      <c r="E201" s="76" t="s">
        <v>60</v>
      </c>
      <c r="F201" s="138" t="s">
        <v>60</v>
      </c>
      <c r="G201">
        <v>790</v>
      </c>
      <c r="H201" s="31">
        <f t="shared" si="9"/>
        <v>1</v>
      </c>
      <c r="K201" t="s">
        <v>100</v>
      </c>
      <c r="L201" t="s">
        <v>100</v>
      </c>
      <c r="M201" s="2">
        <v>0</v>
      </c>
      <c r="N201" s="11">
        <v>0</v>
      </c>
      <c r="O201">
        <v>0</v>
      </c>
      <c r="P201" s="2">
        <v>12</v>
      </c>
      <c r="Q201" s="2">
        <v>2.5000000000000001E-2</v>
      </c>
      <c r="R201" s="2">
        <v>2.5000000000000001E-2</v>
      </c>
      <c r="S201">
        <v>8.6602540378443907E-2</v>
      </c>
      <c r="T201" s="2">
        <v>12</v>
      </c>
      <c r="U201" s="339" t="e">
        <f t="shared" si="10"/>
        <v>#DIV/0!</v>
      </c>
      <c r="V201" s="4" t="e">
        <f t="shared" si="11"/>
        <v>#DIV/0!</v>
      </c>
    </row>
    <row r="202" spans="1:22">
      <c r="A202" t="s">
        <v>1253</v>
      </c>
      <c r="B202" t="s">
        <v>1334</v>
      </c>
      <c r="C202" s="219" t="s">
        <v>1380</v>
      </c>
      <c r="D202" s="76" t="s">
        <v>44</v>
      </c>
      <c r="E202" s="76" t="s">
        <v>60</v>
      </c>
      <c r="F202" s="138" t="s">
        <v>60</v>
      </c>
      <c r="G202">
        <v>790</v>
      </c>
      <c r="H202" s="31">
        <f t="shared" si="9"/>
        <v>1</v>
      </c>
      <c r="K202" t="s">
        <v>100</v>
      </c>
      <c r="L202" t="s">
        <v>100</v>
      </c>
      <c r="M202" s="2">
        <v>10.55</v>
      </c>
      <c r="N202" s="11">
        <v>4.5701352675425699</v>
      </c>
      <c r="O202">
        <v>15.8314129616922</v>
      </c>
      <c r="P202" s="2">
        <v>12</v>
      </c>
      <c r="Q202" s="2">
        <v>30.25</v>
      </c>
      <c r="R202" s="2">
        <v>8.9018256554484392</v>
      </c>
      <c r="S202">
        <v>30.836828630713601</v>
      </c>
      <c r="T202" s="2">
        <v>12</v>
      </c>
      <c r="U202" s="339">
        <f t="shared" si="10"/>
        <v>1.053370324554775</v>
      </c>
      <c r="V202" s="4">
        <f t="shared" si="11"/>
        <v>0.16993124331215975</v>
      </c>
    </row>
    <row r="203" spans="1:22">
      <c r="A203" t="s">
        <v>1253</v>
      </c>
      <c r="B203" t="s">
        <v>1335</v>
      </c>
      <c r="C203" s="219" t="s">
        <v>1380</v>
      </c>
      <c r="D203" s="76" t="s">
        <v>44</v>
      </c>
      <c r="E203" s="76" t="s">
        <v>60</v>
      </c>
      <c r="F203" s="138" t="s">
        <v>60</v>
      </c>
      <c r="G203">
        <v>790</v>
      </c>
      <c r="H203" s="31">
        <f t="shared" si="9"/>
        <v>1</v>
      </c>
      <c r="K203" t="s">
        <v>100</v>
      </c>
      <c r="L203" t="s">
        <v>100</v>
      </c>
      <c r="M203" s="2">
        <v>2.5000000000000001E-2</v>
      </c>
      <c r="N203" s="11">
        <v>2.5000000000000001E-2</v>
      </c>
      <c r="O203">
        <v>8.6602540378443907E-2</v>
      </c>
      <c r="P203" s="2">
        <v>12</v>
      </c>
      <c r="Q203" s="2">
        <v>0.17499999999999999</v>
      </c>
      <c r="R203" s="2">
        <v>0.17499999999999999</v>
      </c>
      <c r="S203">
        <v>0.60621778264910697</v>
      </c>
      <c r="T203" s="2">
        <v>12</v>
      </c>
      <c r="U203" s="339">
        <f t="shared" si="10"/>
        <v>1.9459101490553132</v>
      </c>
      <c r="V203" s="4">
        <f t="shared" si="11"/>
        <v>1.0833333333333333</v>
      </c>
    </row>
    <row r="204" spans="1:22">
      <c r="A204" t="s">
        <v>1253</v>
      </c>
      <c r="B204" t="s">
        <v>1336</v>
      </c>
      <c r="C204" s="219" t="s">
        <v>1380</v>
      </c>
      <c r="D204" s="76" t="s">
        <v>44</v>
      </c>
      <c r="E204" s="76" t="s">
        <v>60</v>
      </c>
      <c r="F204" s="138" t="s">
        <v>60</v>
      </c>
      <c r="G204">
        <v>790</v>
      </c>
      <c r="H204" s="31">
        <f t="shared" si="9"/>
        <v>1</v>
      </c>
      <c r="K204" t="s">
        <v>100</v>
      </c>
      <c r="L204" t="s">
        <v>100</v>
      </c>
      <c r="M204" s="2">
        <v>1.5833333333333299</v>
      </c>
      <c r="N204" s="11">
        <v>1.00978795653925</v>
      </c>
      <c r="O204">
        <v>3.4980080911942699</v>
      </c>
      <c r="P204" s="2">
        <v>12</v>
      </c>
      <c r="Q204" s="2">
        <v>0</v>
      </c>
      <c r="R204" s="2">
        <v>0</v>
      </c>
      <c r="S204">
        <v>0</v>
      </c>
      <c r="T204" s="2">
        <v>12</v>
      </c>
      <c r="U204" s="339" t="e">
        <f t="shared" si="10"/>
        <v>#NUM!</v>
      </c>
      <c r="V204" s="4" t="e">
        <f t="shared" si="11"/>
        <v>#DIV/0!</v>
      </c>
    </row>
    <row r="205" spans="1:22">
      <c r="A205" t="s">
        <v>1253</v>
      </c>
      <c r="B205" t="s">
        <v>1337</v>
      </c>
      <c r="C205" s="219" t="s">
        <v>1380</v>
      </c>
      <c r="D205" s="76" t="s">
        <v>44</v>
      </c>
      <c r="E205" s="76" t="s">
        <v>60</v>
      </c>
      <c r="F205" s="138" t="s">
        <v>60</v>
      </c>
      <c r="G205">
        <v>790</v>
      </c>
      <c r="H205" s="31">
        <f t="shared" si="9"/>
        <v>1</v>
      </c>
      <c r="K205" t="s">
        <v>100</v>
      </c>
      <c r="L205" t="s">
        <v>100</v>
      </c>
      <c r="M205" s="2">
        <v>4.1666666666666699E-2</v>
      </c>
      <c r="N205" s="11">
        <v>2.8757958933488301E-2</v>
      </c>
      <c r="O205">
        <v>9.9620491989562202E-2</v>
      </c>
      <c r="P205" s="2">
        <v>12</v>
      </c>
      <c r="Q205" s="2">
        <v>8.3333333333333297E-3</v>
      </c>
      <c r="R205" s="2">
        <v>8.3333333333333297E-3</v>
      </c>
      <c r="S205">
        <v>2.8867513459481301E-2</v>
      </c>
      <c r="T205" s="2">
        <v>12</v>
      </c>
      <c r="U205" s="339">
        <f t="shared" si="10"/>
        <v>-1.6094379124341016</v>
      </c>
      <c r="V205" s="4">
        <f t="shared" si="11"/>
        <v>1.083333333333335</v>
      </c>
    </row>
    <row r="206" spans="1:22">
      <c r="A206" t="s">
        <v>1253</v>
      </c>
      <c r="B206" t="s">
        <v>1338</v>
      </c>
      <c r="C206" s="219" t="s">
        <v>1380</v>
      </c>
      <c r="D206" s="76" t="s">
        <v>44</v>
      </c>
      <c r="E206" s="76" t="s">
        <v>60</v>
      </c>
      <c r="F206" s="138" t="s">
        <v>60</v>
      </c>
      <c r="G206">
        <v>790</v>
      </c>
      <c r="H206" s="31">
        <f t="shared" si="9"/>
        <v>1</v>
      </c>
      <c r="K206" t="s">
        <v>100</v>
      </c>
      <c r="L206" t="s">
        <v>100</v>
      </c>
      <c r="M206" s="2">
        <v>1.6666666666666701E-2</v>
      </c>
      <c r="N206" s="11">
        <v>1.6666666666666701E-2</v>
      </c>
      <c r="O206">
        <v>5.7735026918962602E-2</v>
      </c>
      <c r="P206" s="2">
        <v>12</v>
      </c>
      <c r="Q206" s="2">
        <v>0</v>
      </c>
      <c r="R206" s="2">
        <v>0</v>
      </c>
      <c r="S206">
        <v>0</v>
      </c>
      <c r="T206" s="2">
        <v>12</v>
      </c>
      <c r="U206" s="339" t="e">
        <f t="shared" si="10"/>
        <v>#NUM!</v>
      </c>
      <c r="V206" s="4" t="e">
        <f t="shared" si="11"/>
        <v>#DIV/0!</v>
      </c>
    </row>
    <row r="207" spans="1:22">
      <c r="A207" t="s">
        <v>1253</v>
      </c>
      <c r="B207" t="s">
        <v>1339</v>
      </c>
      <c r="C207" s="219" t="s">
        <v>1380</v>
      </c>
      <c r="D207" s="76" t="s">
        <v>44</v>
      </c>
      <c r="E207" s="76" t="s">
        <v>60</v>
      </c>
      <c r="F207" s="138" t="s">
        <v>60</v>
      </c>
      <c r="G207">
        <v>790</v>
      </c>
      <c r="H207" s="31">
        <f t="shared" si="9"/>
        <v>1</v>
      </c>
      <c r="K207" t="s">
        <v>100</v>
      </c>
      <c r="L207" t="s">
        <v>100</v>
      </c>
      <c r="M207" s="2">
        <v>0.358333333333333</v>
      </c>
      <c r="N207" s="11">
        <v>0.26066881732043101</v>
      </c>
      <c r="O207">
        <v>0.90298327109575405</v>
      </c>
      <c r="P207" s="2">
        <v>12</v>
      </c>
      <c r="Q207" s="2">
        <v>1.0833333333333299</v>
      </c>
      <c r="R207" s="2">
        <v>0.383135653904631</v>
      </c>
      <c r="S207">
        <v>1.32722083750789</v>
      </c>
      <c r="T207" s="2">
        <v>12</v>
      </c>
      <c r="U207" s="339">
        <f t="shared" si="10"/>
        <v>1.1063343347620178</v>
      </c>
      <c r="V207" s="4">
        <f t="shared" si="11"/>
        <v>0.20841133225748643</v>
      </c>
    </row>
    <row r="208" spans="1:22">
      <c r="A208" t="s">
        <v>1253</v>
      </c>
      <c r="B208" t="s">
        <v>1340</v>
      </c>
      <c r="C208" s="219" t="s">
        <v>1380</v>
      </c>
      <c r="D208" s="76" t="s">
        <v>44</v>
      </c>
      <c r="E208" s="76" t="s">
        <v>60</v>
      </c>
      <c r="F208" s="138" t="s">
        <v>60</v>
      </c>
      <c r="G208">
        <v>790</v>
      </c>
      <c r="H208" s="31">
        <f t="shared" si="9"/>
        <v>1</v>
      </c>
      <c r="K208" t="s">
        <v>100</v>
      </c>
      <c r="L208" t="s">
        <v>100</v>
      </c>
      <c r="M208" s="2">
        <v>8.3333333333333297E-3</v>
      </c>
      <c r="N208" s="11">
        <v>8.3333333333333297E-3</v>
      </c>
      <c r="O208">
        <v>2.8867513459481301E-2</v>
      </c>
      <c r="P208" s="2">
        <v>12</v>
      </c>
      <c r="Q208" s="2">
        <v>0</v>
      </c>
      <c r="R208" s="2">
        <v>0</v>
      </c>
      <c r="S208">
        <v>0</v>
      </c>
      <c r="T208" s="2">
        <v>12</v>
      </c>
      <c r="U208" s="339" t="e">
        <f t="shared" si="10"/>
        <v>#NUM!</v>
      </c>
      <c r="V208" s="4" t="e">
        <f t="shared" si="11"/>
        <v>#DIV/0!</v>
      </c>
    </row>
    <row r="209" spans="1:22">
      <c r="A209" t="s">
        <v>1253</v>
      </c>
      <c r="B209" t="s">
        <v>1341</v>
      </c>
      <c r="C209" s="219" t="s">
        <v>1380</v>
      </c>
      <c r="D209" s="76" t="s">
        <v>44</v>
      </c>
      <c r="E209" s="76" t="s">
        <v>60</v>
      </c>
      <c r="F209" s="138" t="s">
        <v>60</v>
      </c>
      <c r="G209">
        <v>790</v>
      </c>
      <c r="H209" s="31">
        <f t="shared" si="9"/>
        <v>1</v>
      </c>
      <c r="K209" t="s">
        <v>100</v>
      </c>
      <c r="L209" t="s">
        <v>100</v>
      </c>
      <c r="M209" s="2">
        <v>0</v>
      </c>
      <c r="N209" s="11">
        <v>0</v>
      </c>
      <c r="O209">
        <v>0</v>
      </c>
      <c r="P209" s="2">
        <v>12</v>
      </c>
      <c r="Q209" s="2">
        <v>0</v>
      </c>
      <c r="R209" s="2">
        <v>0</v>
      </c>
      <c r="S209">
        <v>0</v>
      </c>
      <c r="T209" s="2">
        <v>12</v>
      </c>
      <c r="U209" s="339" t="e">
        <f t="shared" si="10"/>
        <v>#DIV/0!</v>
      </c>
      <c r="V209" s="4" t="e">
        <f t="shared" si="11"/>
        <v>#DIV/0!</v>
      </c>
    </row>
    <row r="210" spans="1:22">
      <c r="A210" t="s">
        <v>1253</v>
      </c>
      <c r="B210" t="s">
        <v>1342</v>
      </c>
      <c r="C210" s="219" t="s">
        <v>1380</v>
      </c>
      <c r="D210" s="76" t="s">
        <v>44</v>
      </c>
      <c r="E210" s="76" t="s">
        <v>60</v>
      </c>
      <c r="F210" s="138" t="s">
        <v>60</v>
      </c>
      <c r="G210">
        <v>790</v>
      </c>
      <c r="H210" s="31">
        <f t="shared" si="9"/>
        <v>1</v>
      </c>
      <c r="K210" t="s">
        <v>100</v>
      </c>
      <c r="L210" t="s">
        <v>100</v>
      </c>
      <c r="M210" s="2">
        <v>0</v>
      </c>
      <c r="N210" s="11">
        <v>0</v>
      </c>
      <c r="O210">
        <v>0</v>
      </c>
      <c r="P210" s="2">
        <v>12</v>
      </c>
      <c r="Q210" s="2">
        <v>0</v>
      </c>
      <c r="R210" s="2">
        <v>0</v>
      </c>
      <c r="S210">
        <v>0</v>
      </c>
      <c r="T210" s="2">
        <v>12</v>
      </c>
      <c r="U210" s="339" t="e">
        <f t="shared" si="10"/>
        <v>#DIV/0!</v>
      </c>
      <c r="V210" s="4" t="e">
        <f t="shared" si="11"/>
        <v>#DIV/0!</v>
      </c>
    </row>
    <row r="211" spans="1:22">
      <c r="A211" t="s">
        <v>1253</v>
      </c>
      <c r="B211" t="s">
        <v>1343</v>
      </c>
      <c r="C211" s="219" t="s">
        <v>1380</v>
      </c>
      <c r="D211" s="76" t="s">
        <v>44</v>
      </c>
      <c r="E211" s="76" t="s">
        <v>60</v>
      </c>
      <c r="F211" s="138" t="s">
        <v>60</v>
      </c>
      <c r="G211">
        <v>790</v>
      </c>
      <c r="H211" s="31">
        <f t="shared" si="9"/>
        <v>1</v>
      </c>
      <c r="K211" t="s">
        <v>100</v>
      </c>
      <c r="L211" t="s">
        <v>100</v>
      </c>
      <c r="M211" s="2">
        <v>0</v>
      </c>
      <c r="N211" s="11">
        <v>0</v>
      </c>
      <c r="O211">
        <v>0</v>
      </c>
      <c r="P211" s="2">
        <v>12</v>
      </c>
      <c r="Q211" s="2">
        <v>9.1666666666666702E-2</v>
      </c>
      <c r="R211" s="2">
        <v>9.1666666666666702E-2</v>
      </c>
      <c r="S211">
        <v>0.317542648054294</v>
      </c>
      <c r="T211" s="2">
        <v>12</v>
      </c>
      <c r="U211" s="339" t="e">
        <f t="shared" si="10"/>
        <v>#DIV/0!</v>
      </c>
      <c r="V211" s="4" t="e">
        <f t="shared" si="11"/>
        <v>#DIV/0!</v>
      </c>
    </row>
    <row r="212" spans="1:22">
      <c r="A212" t="s">
        <v>1253</v>
      </c>
      <c r="B212" t="s">
        <v>1344</v>
      </c>
      <c r="C212" s="219" t="s">
        <v>1380</v>
      </c>
      <c r="D212" s="76" t="s">
        <v>44</v>
      </c>
      <c r="E212" s="76" t="s">
        <v>60</v>
      </c>
      <c r="F212" s="138" t="s">
        <v>60</v>
      </c>
      <c r="G212">
        <v>790</v>
      </c>
      <c r="H212" s="31">
        <f t="shared" si="9"/>
        <v>1</v>
      </c>
      <c r="K212" t="s">
        <v>100</v>
      </c>
      <c r="L212" t="s">
        <v>100</v>
      </c>
      <c r="M212" s="2">
        <v>0.88333333333333297</v>
      </c>
      <c r="N212" s="11">
        <v>0.31999842171328002</v>
      </c>
      <c r="O212">
        <v>1.1085070494985001</v>
      </c>
      <c r="P212" s="2">
        <v>12</v>
      </c>
      <c r="Q212" s="2">
        <v>2.1083333333333298</v>
      </c>
      <c r="R212" s="2">
        <v>0.75823342665232696</v>
      </c>
      <c r="S212">
        <v>2.6265976379177598</v>
      </c>
      <c r="T212" s="2">
        <v>12</v>
      </c>
      <c r="U212" s="339">
        <f t="shared" si="10"/>
        <v>0.86995039461545176</v>
      </c>
      <c r="V212" s="4">
        <f t="shared" si="11"/>
        <v>0.21267167921935271</v>
      </c>
    </row>
    <row r="213" spans="1:22">
      <c r="A213" t="s">
        <v>1253</v>
      </c>
      <c r="B213" t="s">
        <v>1345</v>
      </c>
      <c r="C213" s="219" t="s">
        <v>1380</v>
      </c>
      <c r="D213" s="76" t="s">
        <v>44</v>
      </c>
      <c r="E213" s="76" t="s">
        <v>60</v>
      </c>
      <c r="F213" s="138" t="s">
        <v>60</v>
      </c>
      <c r="G213">
        <v>790</v>
      </c>
      <c r="H213" s="31">
        <f t="shared" si="9"/>
        <v>1</v>
      </c>
      <c r="K213" t="s">
        <v>100</v>
      </c>
      <c r="L213" t="s">
        <v>100</v>
      </c>
      <c r="M213" s="2">
        <v>0</v>
      </c>
      <c r="N213" s="11">
        <v>0</v>
      </c>
      <c r="O213">
        <v>0</v>
      </c>
      <c r="P213" s="2">
        <v>12</v>
      </c>
      <c r="Q213" s="2">
        <v>0</v>
      </c>
      <c r="R213" s="2">
        <v>0</v>
      </c>
      <c r="S213">
        <v>0</v>
      </c>
      <c r="T213" s="2">
        <v>12</v>
      </c>
      <c r="U213" s="339" t="e">
        <f t="shared" si="10"/>
        <v>#DIV/0!</v>
      </c>
      <c r="V213" s="4" t="e">
        <f t="shared" si="11"/>
        <v>#DIV/0!</v>
      </c>
    </row>
    <row r="214" spans="1:22">
      <c r="A214" t="s">
        <v>1253</v>
      </c>
      <c r="B214" t="s">
        <v>1346</v>
      </c>
      <c r="C214" s="219" t="s">
        <v>1380</v>
      </c>
      <c r="D214" s="76" t="s">
        <v>44</v>
      </c>
      <c r="E214" s="76" t="s">
        <v>60</v>
      </c>
      <c r="F214" s="138" t="s">
        <v>60</v>
      </c>
      <c r="G214">
        <v>790</v>
      </c>
      <c r="H214" s="31">
        <f t="shared" si="9"/>
        <v>1</v>
      </c>
      <c r="K214" t="s">
        <v>100</v>
      </c>
      <c r="L214" t="s">
        <v>100</v>
      </c>
      <c r="M214" s="2">
        <v>3.3333333333333298E-2</v>
      </c>
      <c r="N214" s="11">
        <v>1.8802535827258899E-2</v>
      </c>
      <c r="O214">
        <v>6.5133894727892994E-2</v>
      </c>
      <c r="P214" s="2">
        <v>12</v>
      </c>
      <c r="Q214" s="2">
        <v>39.85</v>
      </c>
      <c r="R214" s="2">
        <v>8.9075002445164504</v>
      </c>
      <c r="S214">
        <v>30.856485983869401</v>
      </c>
      <c r="T214" s="2">
        <v>12</v>
      </c>
      <c r="U214" s="339">
        <f t="shared" si="10"/>
        <v>7.0863197868983807</v>
      </c>
      <c r="V214" s="4">
        <f t="shared" si="11"/>
        <v>0.13329708422858874</v>
      </c>
    </row>
    <row r="215" spans="1:22">
      <c r="A215" t="s">
        <v>1253</v>
      </c>
      <c r="B215" t="s">
        <v>1347</v>
      </c>
      <c r="C215" s="219" t="s">
        <v>1380</v>
      </c>
      <c r="D215" s="76" t="s">
        <v>44</v>
      </c>
      <c r="E215" s="76" t="s">
        <v>60</v>
      </c>
      <c r="F215" s="138" t="s">
        <v>60</v>
      </c>
      <c r="G215">
        <v>790</v>
      </c>
      <c r="H215" s="31">
        <f t="shared" si="9"/>
        <v>1</v>
      </c>
      <c r="K215" t="s">
        <v>100</v>
      </c>
      <c r="L215" t="s">
        <v>100</v>
      </c>
      <c r="M215" s="2">
        <v>2.5000000000000001E-2</v>
      </c>
      <c r="N215" s="11">
        <v>1.7943514064131801E-2</v>
      </c>
      <c r="O215">
        <v>6.2158156050806102E-2</v>
      </c>
      <c r="P215" s="2">
        <v>12</v>
      </c>
      <c r="Q215" s="2">
        <v>0</v>
      </c>
      <c r="R215" s="2">
        <v>0</v>
      </c>
      <c r="S215">
        <v>0</v>
      </c>
      <c r="T215" s="2">
        <v>12</v>
      </c>
      <c r="U215" s="339" t="e">
        <f t="shared" si="10"/>
        <v>#NUM!</v>
      </c>
      <c r="V215" s="4" t="e">
        <f t="shared" si="11"/>
        <v>#DIV/0!</v>
      </c>
    </row>
    <row r="216" spans="1:22">
      <c r="A216" t="s">
        <v>1253</v>
      </c>
      <c r="B216" t="s">
        <v>1348</v>
      </c>
      <c r="C216" s="219" t="s">
        <v>1380</v>
      </c>
      <c r="D216" s="76" t="s">
        <v>44</v>
      </c>
      <c r="E216" s="76" t="s">
        <v>60</v>
      </c>
      <c r="F216" s="138" t="s">
        <v>60</v>
      </c>
      <c r="G216">
        <v>790</v>
      </c>
      <c r="H216" s="31">
        <f t="shared" si="9"/>
        <v>1</v>
      </c>
      <c r="K216" t="s">
        <v>100</v>
      </c>
      <c r="L216" t="s">
        <v>100</v>
      </c>
      <c r="M216" s="2">
        <v>0</v>
      </c>
      <c r="N216" s="11">
        <v>0</v>
      </c>
      <c r="O216">
        <v>0</v>
      </c>
      <c r="P216" s="2">
        <v>12</v>
      </c>
      <c r="Q216" s="2">
        <v>0</v>
      </c>
      <c r="R216" s="2">
        <v>0</v>
      </c>
      <c r="S216">
        <v>0</v>
      </c>
      <c r="T216" s="2">
        <v>12</v>
      </c>
      <c r="U216" s="339" t="e">
        <f t="shared" si="10"/>
        <v>#DIV/0!</v>
      </c>
      <c r="V216" s="4" t="e">
        <f t="shared" si="11"/>
        <v>#DIV/0!</v>
      </c>
    </row>
    <row r="217" spans="1:22">
      <c r="A217" t="s">
        <v>1253</v>
      </c>
      <c r="B217" t="s">
        <v>1349</v>
      </c>
      <c r="C217" s="219" t="s">
        <v>1380</v>
      </c>
      <c r="D217" s="76" t="s">
        <v>44</v>
      </c>
      <c r="E217" s="76" t="s">
        <v>60</v>
      </c>
      <c r="F217" s="138" t="s">
        <v>60</v>
      </c>
      <c r="G217">
        <v>790</v>
      </c>
      <c r="H217" s="31">
        <f t="shared" si="9"/>
        <v>1</v>
      </c>
      <c r="K217" t="s">
        <v>100</v>
      </c>
      <c r="L217" t="s">
        <v>100</v>
      </c>
      <c r="M217" s="2">
        <v>4.1666666666666699E-2</v>
      </c>
      <c r="N217" s="11">
        <v>2.8757958933488301E-2</v>
      </c>
      <c r="O217">
        <v>9.9620491989562202E-2</v>
      </c>
      <c r="P217" s="2">
        <v>12</v>
      </c>
      <c r="Q217" s="2">
        <v>0</v>
      </c>
      <c r="R217" s="2">
        <v>0</v>
      </c>
      <c r="S217">
        <v>0</v>
      </c>
      <c r="T217" s="2">
        <v>12</v>
      </c>
      <c r="U217" s="339" t="e">
        <f t="shared" si="10"/>
        <v>#NUM!</v>
      </c>
      <c r="V217" s="4" t="e">
        <f t="shared" si="11"/>
        <v>#DIV/0!</v>
      </c>
    </row>
    <row r="218" spans="1:22">
      <c r="A218" t="s">
        <v>1253</v>
      </c>
      <c r="B218" t="s">
        <v>1350</v>
      </c>
      <c r="C218" s="219" t="s">
        <v>1380</v>
      </c>
      <c r="D218" s="76" t="s">
        <v>44</v>
      </c>
      <c r="E218" s="76" t="s">
        <v>60</v>
      </c>
      <c r="F218" s="138" t="s">
        <v>60</v>
      </c>
      <c r="G218">
        <v>790</v>
      </c>
      <c r="H218" s="31">
        <f t="shared" si="9"/>
        <v>1</v>
      </c>
      <c r="K218" t="s">
        <v>100</v>
      </c>
      <c r="L218" t="s">
        <v>100</v>
      </c>
      <c r="M218" s="2">
        <v>7.4999999999999997E-2</v>
      </c>
      <c r="N218" s="11">
        <v>3.2856437033638497E-2</v>
      </c>
      <c r="O218">
        <v>0.11381803659589899</v>
      </c>
      <c r="P218" s="2">
        <v>12</v>
      </c>
      <c r="Q218" s="2">
        <v>1.6666666666666701E-2</v>
      </c>
      <c r="R218" s="2">
        <v>1.12366643743874E-2</v>
      </c>
      <c r="S218">
        <v>3.8924947208076099E-2</v>
      </c>
      <c r="T218" s="2">
        <v>12</v>
      </c>
      <c r="U218" s="339">
        <f t="shared" si="10"/>
        <v>-1.5040773967762719</v>
      </c>
      <c r="V218" s="4">
        <f t="shared" si="11"/>
        <v>0.53787878787878485</v>
      </c>
    </row>
    <row r="219" spans="1:22">
      <c r="A219" t="s">
        <v>1253</v>
      </c>
      <c r="B219" t="s">
        <v>1351</v>
      </c>
      <c r="C219" s="219" t="s">
        <v>1380</v>
      </c>
      <c r="D219" s="76" t="s">
        <v>44</v>
      </c>
      <c r="E219" s="76" t="s">
        <v>60</v>
      </c>
      <c r="F219" s="138" t="s">
        <v>60</v>
      </c>
      <c r="G219">
        <v>790</v>
      </c>
      <c r="H219" s="31">
        <f t="shared" si="9"/>
        <v>1</v>
      </c>
      <c r="K219" t="s">
        <v>100</v>
      </c>
      <c r="L219" t="s">
        <v>100</v>
      </c>
      <c r="M219" s="2">
        <v>0</v>
      </c>
      <c r="N219" s="11">
        <v>0</v>
      </c>
      <c r="O219">
        <v>0</v>
      </c>
      <c r="P219" s="2">
        <v>12</v>
      </c>
      <c r="Q219" s="2">
        <v>0</v>
      </c>
      <c r="R219" s="2">
        <v>0</v>
      </c>
      <c r="S219">
        <v>0</v>
      </c>
      <c r="T219" s="2">
        <v>12</v>
      </c>
      <c r="U219" s="339" t="e">
        <f t="shared" si="10"/>
        <v>#DIV/0!</v>
      </c>
      <c r="V219" s="4" t="e">
        <f t="shared" si="11"/>
        <v>#DIV/0!</v>
      </c>
    </row>
    <row r="220" spans="1:22">
      <c r="A220" t="s">
        <v>1253</v>
      </c>
      <c r="B220" t="s">
        <v>1352</v>
      </c>
      <c r="C220" s="219" t="s">
        <v>1380</v>
      </c>
      <c r="D220" s="76" t="s">
        <v>44</v>
      </c>
      <c r="E220" s="76" t="s">
        <v>60</v>
      </c>
      <c r="F220" s="138" t="s">
        <v>60</v>
      </c>
      <c r="G220">
        <v>790</v>
      </c>
      <c r="H220" s="31">
        <f t="shared" si="9"/>
        <v>1</v>
      </c>
      <c r="K220" t="s">
        <v>100</v>
      </c>
      <c r="L220" t="s">
        <v>100</v>
      </c>
      <c r="M220" s="2">
        <v>0</v>
      </c>
      <c r="N220" s="11">
        <v>0</v>
      </c>
      <c r="O220">
        <v>0</v>
      </c>
      <c r="P220" s="2">
        <v>12</v>
      </c>
      <c r="Q220" s="2">
        <v>1.6666666666666701E-2</v>
      </c>
      <c r="R220" s="2">
        <v>1.6666666666666701E-2</v>
      </c>
      <c r="S220">
        <v>5.7735026918962602E-2</v>
      </c>
      <c r="T220" s="2">
        <v>12</v>
      </c>
      <c r="U220" s="339" t="e">
        <f t="shared" si="10"/>
        <v>#DIV/0!</v>
      </c>
      <c r="V220" s="4" t="e">
        <f t="shared" si="11"/>
        <v>#DIV/0!</v>
      </c>
    </row>
    <row r="221" spans="1:22">
      <c r="A221" t="s">
        <v>1253</v>
      </c>
      <c r="B221" t="s">
        <v>1353</v>
      </c>
      <c r="C221" s="219" t="s">
        <v>1380</v>
      </c>
      <c r="D221" s="76" t="s">
        <v>44</v>
      </c>
      <c r="E221" s="76" t="s">
        <v>60</v>
      </c>
      <c r="F221" s="138" t="s">
        <v>60</v>
      </c>
      <c r="G221">
        <v>790</v>
      </c>
      <c r="H221" s="31">
        <f t="shared" si="9"/>
        <v>1</v>
      </c>
      <c r="K221" t="s">
        <v>100</v>
      </c>
      <c r="L221" t="s">
        <v>100</v>
      </c>
      <c r="M221" s="2">
        <v>0</v>
      </c>
      <c r="N221" s="11">
        <v>0</v>
      </c>
      <c r="O221">
        <v>0</v>
      </c>
      <c r="P221" s="2">
        <v>12</v>
      </c>
      <c r="Q221" s="2">
        <v>0</v>
      </c>
      <c r="R221" s="2">
        <v>0</v>
      </c>
      <c r="S221">
        <v>0</v>
      </c>
      <c r="T221" s="2">
        <v>12</v>
      </c>
      <c r="U221" s="339" t="e">
        <f t="shared" si="10"/>
        <v>#DIV/0!</v>
      </c>
      <c r="V221" s="4" t="e">
        <f t="shared" si="11"/>
        <v>#DIV/0!</v>
      </c>
    </row>
    <row r="222" spans="1:22">
      <c r="A222" t="s">
        <v>1253</v>
      </c>
      <c r="B222" t="s">
        <v>1354</v>
      </c>
      <c r="C222" s="219" t="s">
        <v>1380</v>
      </c>
      <c r="D222" s="76" t="s">
        <v>44</v>
      </c>
      <c r="E222" s="76" t="s">
        <v>60</v>
      </c>
      <c r="F222" s="138" t="s">
        <v>60</v>
      </c>
      <c r="G222">
        <v>790</v>
      </c>
      <c r="H222" s="31">
        <f t="shared" si="9"/>
        <v>1</v>
      </c>
      <c r="K222" t="s">
        <v>100</v>
      </c>
      <c r="L222" t="s">
        <v>100</v>
      </c>
      <c r="M222" s="2">
        <v>0</v>
      </c>
      <c r="N222" s="11">
        <v>0</v>
      </c>
      <c r="O222">
        <v>0</v>
      </c>
      <c r="P222" s="2">
        <v>12</v>
      </c>
      <c r="Q222" s="2">
        <v>0</v>
      </c>
      <c r="R222" s="2">
        <v>0</v>
      </c>
      <c r="S222">
        <v>0</v>
      </c>
      <c r="T222" s="2">
        <v>12</v>
      </c>
      <c r="U222" s="339" t="e">
        <f t="shared" si="10"/>
        <v>#DIV/0!</v>
      </c>
      <c r="V222" s="4" t="e">
        <f t="shared" si="11"/>
        <v>#DIV/0!</v>
      </c>
    </row>
    <row r="223" spans="1:22">
      <c r="A223" t="s">
        <v>1253</v>
      </c>
      <c r="B223" t="s">
        <v>1355</v>
      </c>
      <c r="C223" s="219" t="s">
        <v>1380</v>
      </c>
      <c r="D223" s="76" t="s">
        <v>44</v>
      </c>
      <c r="E223" s="76" t="s">
        <v>60</v>
      </c>
      <c r="F223" s="138" t="s">
        <v>60</v>
      </c>
      <c r="G223">
        <v>790</v>
      </c>
      <c r="H223" s="31">
        <f t="shared" si="9"/>
        <v>1</v>
      </c>
      <c r="K223" t="s">
        <v>100</v>
      </c>
      <c r="L223" t="s">
        <v>100</v>
      </c>
      <c r="M223" s="2">
        <v>8.3333333333333297E-3</v>
      </c>
      <c r="N223" s="11">
        <v>8.3333333333333297E-3</v>
      </c>
      <c r="O223">
        <v>2.8867513459481301E-2</v>
      </c>
      <c r="P223" s="2">
        <v>12</v>
      </c>
      <c r="Q223" s="2">
        <v>0</v>
      </c>
      <c r="R223" s="2">
        <v>0</v>
      </c>
      <c r="S223">
        <v>0</v>
      </c>
      <c r="T223" s="2">
        <v>12</v>
      </c>
      <c r="U223" s="339" t="e">
        <f t="shared" si="10"/>
        <v>#NUM!</v>
      </c>
      <c r="V223" s="4" t="e">
        <f t="shared" si="11"/>
        <v>#DIV/0!</v>
      </c>
    </row>
    <row r="224" spans="1:22">
      <c r="A224" t="s">
        <v>1253</v>
      </c>
      <c r="B224" t="s">
        <v>1356</v>
      </c>
      <c r="C224" s="219" t="s">
        <v>1380</v>
      </c>
      <c r="D224" s="76" t="s">
        <v>44</v>
      </c>
      <c r="E224" s="76" t="s">
        <v>60</v>
      </c>
      <c r="F224" s="138" t="s">
        <v>60</v>
      </c>
      <c r="G224">
        <v>790</v>
      </c>
      <c r="H224" s="31">
        <f t="shared" si="9"/>
        <v>1</v>
      </c>
      <c r="K224" t="s">
        <v>100</v>
      </c>
      <c r="L224" t="s">
        <v>100</v>
      </c>
      <c r="M224" s="2">
        <v>8.3333333333333297E-3</v>
      </c>
      <c r="N224" s="11">
        <v>8.3333333333333297E-3</v>
      </c>
      <c r="O224">
        <v>2.8867513459481301E-2</v>
      </c>
      <c r="P224" s="2">
        <v>12</v>
      </c>
      <c r="Q224" s="2">
        <v>0.59166666666666701</v>
      </c>
      <c r="R224" s="2">
        <v>0.59166666666666701</v>
      </c>
      <c r="S224">
        <v>2.0495934556231701</v>
      </c>
      <c r="T224" s="2">
        <v>12</v>
      </c>
      <c r="U224" s="339">
        <f t="shared" si="10"/>
        <v>4.2626798770413163</v>
      </c>
      <c r="V224" s="4">
        <f t="shared" si="11"/>
        <v>1.0833333333333308</v>
      </c>
    </row>
    <row r="225" spans="1:22">
      <c r="A225" t="s">
        <v>1253</v>
      </c>
      <c r="B225" t="s">
        <v>1357</v>
      </c>
      <c r="C225" s="219" t="s">
        <v>1380</v>
      </c>
      <c r="D225" s="76" t="s">
        <v>44</v>
      </c>
      <c r="E225" s="76" t="s">
        <v>60</v>
      </c>
      <c r="F225" s="138" t="s">
        <v>60</v>
      </c>
      <c r="G225">
        <v>790</v>
      </c>
      <c r="H225" s="31">
        <f t="shared" si="9"/>
        <v>1</v>
      </c>
      <c r="K225" t="s">
        <v>100</v>
      </c>
      <c r="L225" t="s">
        <v>100</v>
      </c>
      <c r="M225" s="2">
        <v>8.3333333333333297E-3</v>
      </c>
      <c r="N225" s="11">
        <v>8.3333333333333297E-3</v>
      </c>
      <c r="O225">
        <v>2.8867513459481301E-2</v>
      </c>
      <c r="P225" s="2">
        <v>12</v>
      </c>
      <c r="Q225" s="2">
        <v>0</v>
      </c>
      <c r="R225" s="2">
        <v>0</v>
      </c>
      <c r="S225">
        <v>0</v>
      </c>
      <c r="T225" s="2">
        <v>12</v>
      </c>
      <c r="U225" s="339" t="e">
        <f t="shared" si="10"/>
        <v>#NUM!</v>
      </c>
      <c r="V225" s="4" t="e">
        <f t="shared" si="11"/>
        <v>#DIV/0!</v>
      </c>
    </row>
    <row r="226" spans="1:22">
      <c r="A226" t="s">
        <v>1253</v>
      </c>
      <c r="B226" t="s">
        <v>1358</v>
      </c>
      <c r="C226" s="219" t="s">
        <v>1380</v>
      </c>
      <c r="D226" s="76" t="s">
        <v>44</v>
      </c>
      <c r="E226" s="76" t="s">
        <v>60</v>
      </c>
      <c r="F226" s="138" t="s">
        <v>60</v>
      </c>
      <c r="G226">
        <v>790</v>
      </c>
      <c r="H226" s="31">
        <f t="shared" si="9"/>
        <v>1</v>
      </c>
      <c r="K226" t="s">
        <v>100</v>
      </c>
      <c r="L226" t="s">
        <v>100</v>
      </c>
      <c r="M226" s="2">
        <v>0.116666666666667</v>
      </c>
      <c r="N226" s="11">
        <v>3.6583928689847403E-2</v>
      </c>
      <c r="O226">
        <v>0.12673044646258499</v>
      </c>
      <c r="P226" s="2">
        <v>12</v>
      </c>
      <c r="Q226" s="2">
        <v>8.3333333333333301E-2</v>
      </c>
      <c r="R226" s="2">
        <v>3.6583928689847403E-2</v>
      </c>
      <c r="S226">
        <v>0.12673044646258499</v>
      </c>
      <c r="T226" s="2">
        <v>12</v>
      </c>
      <c r="U226" s="339">
        <f t="shared" si="10"/>
        <v>-0.33647223662121617</v>
      </c>
      <c r="V226" s="4">
        <f t="shared" si="11"/>
        <v>0.27606060606060701</v>
      </c>
    </row>
    <row r="227" spans="1:22">
      <c r="A227" t="s">
        <v>1253</v>
      </c>
      <c r="B227" t="s">
        <v>1359</v>
      </c>
      <c r="C227" s="219" t="s">
        <v>1380</v>
      </c>
      <c r="D227" s="76" t="s">
        <v>44</v>
      </c>
      <c r="E227" s="76" t="s">
        <v>60</v>
      </c>
      <c r="F227" s="138" t="s">
        <v>60</v>
      </c>
      <c r="G227">
        <v>790</v>
      </c>
      <c r="H227" s="31">
        <f t="shared" si="9"/>
        <v>1</v>
      </c>
      <c r="K227" t="s">
        <v>100</v>
      </c>
      <c r="L227" t="s">
        <v>100</v>
      </c>
      <c r="M227" s="2">
        <v>1.05833333333333</v>
      </c>
      <c r="N227" s="11">
        <v>1.0040417060435001</v>
      </c>
      <c r="O227">
        <v>3.4781024955709601</v>
      </c>
      <c r="P227" s="2">
        <v>12</v>
      </c>
      <c r="Q227" s="2">
        <v>0.85</v>
      </c>
      <c r="R227" s="2">
        <v>0.44831333739344498</v>
      </c>
      <c r="S227">
        <v>1.5530029561524299</v>
      </c>
      <c r="T227" s="2">
        <v>12</v>
      </c>
      <c r="U227" s="339">
        <f t="shared" si="10"/>
        <v>-0.21921427317431713</v>
      </c>
      <c r="V227" s="4">
        <f t="shared" si="11"/>
        <v>0.36151305441962933</v>
      </c>
    </row>
    <row r="228" spans="1:22">
      <c r="A228" t="s">
        <v>1253</v>
      </c>
      <c r="B228" t="s">
        <v>1360</v>
      </c>
      <c r="C228" s="219" t="s">
        <v>1380</v>
      </c>
      <c r="D228" s="76" t="s">
        <v>44</v>
      </c>
      <c r="E228" s="76" t="s">
        <v>60</v>
      </c>
      <c r="F228" s="138" t="s">
        <v>60</v>
      </c>
      <c r="G228">
        <v>790</v>
      </c>
      <c r="H228" s="31">
        <f t="shared" si="9"/>
        <v>1</v>
      </c>
      <c r="K228" t="s">
        <v>100</v>
      </c>
      <c r="L228" t="s">
        <v>100</v>
      </c>
      <c r="M228" s="2">
        <v>0.22500000000000001</v>
      </c>
      <c r="N228" s="11">
        <v>8.3598064353406901E-2</v>
      </c>
      <c r="O228">
        <v>0.28959218974902701</v>
      </c>
      <c r="P228" s="2">
        <v>12</v>
      </c>
      <c r="Q228" s="2">
        <v>4.1666666666666699E-2</v>
      </c>
      <c r="R228" s="2">
        <v>1.9299604852813599E-2</v>
      </c>
      <c r="S228">
        <v>6.6855792342152207E-2</v>
      </c>
      <c r="T228" s="2">
        <v>12</v>
      </c>
      <c r="U228" s="339">
        <f t="shared" si="10"/>
        <v>-1.686398953570228</v>
      </c>
      <c r="V228" s="4">
        <f t="shared" si="11"/>
        <v>0.29787878787878791</v>
      </c>
    </row>
    <row r="229" spans="1:22">
      <c r="A229" t="s">
        <v>1253</v>
      </c>
      <c r="B229" t="s">
        <v>1361</v>
      </c>
      <c r="C229" s="219" t="s">
        <v>1380</v>
      </c>
      <c r="D229" s="76" t="s">
        <v>44</v>
      </c>
      <c r="E229" s="76" t="s">
        <v>60</v>
      </c>
      <c r="F229" s="138" t="s">
        <v>60</v>
      </c>
      <c r="G229">
        <v>790</v>
      </c>
      <c r="H229" s="31">
        <f t="shared" si="9"/>
        <v>1</v>
      </c>
      <c r="K229" t="s">
        <v>100</v>
      </c>
      <c r="L229" t="s">
        <v>100</v>
      </c>
      <c r="M229" s="2">
        <v>1.6666666666666701E-2</v>
      </c>
      <c r="N229" s="11">
        <v>1.6666666666666701E-2</v>
      </c>
      <c r="O229">
        <v>5.7735026918962602E-2</v>
      </c>
      <c r="P229" s="2">
        <v>12</v>
      </c>
      <c r="Q229" s="2">
        <v>0</v>
      </c>
      <c r="R229" s="2">
        <v>0</v>
      </c>
      <c r="S229">
        <v>0</v>
      </c>
      <c r="T229" s="2">
        <v>12</v>
      </c>
      <c r="U229" s="339" t="e">
        <f t="shared" si="10"/>
        <v>#NUM!</v>
      </c>
      <c r="V229" s="4" t="e">
        <f t="shared" si="11"/>
        <v>#DIV/0!</v>
      </c>
    </row>
    <row r="230" spans="1:22">
      <c r="A230" t="s">
        <v>1253</v>
      </c>
      <c r="B230" t="s">
        <v>727</v>
      </c>
      <c r="C230" s="219" t="s">
        <v>1380</v>
      </c>
      <c r="D230" s="76" t="s">
        <v>44</v>
      </c>
      <c r="E230" s="76" t="s">
        <v>60</v>
      </c>
      <c r="F230" s="138" t="s">
        <v>60</v>
      </c>
      <c r="G230">
        <v>790</v>
      </c>
      <c r="H230" s="31">
        <f t="shared" si="9"/>
        <v>1</v>
      </c>
      <c r="K230" t="s">
        <v>100</v>
      </c>
      <c r="L230" t="s">
        <v>100</v>
      </c>
      <c r="M230" s="2">
        <v>0</v>
      </c>
      <c r="N230" s="11">
        <v>0</v>
      </c>
      <c r="O230">
        <v>0</v>
      </c>
      <c r="P230" s="2">
        <v>12</v>
      </c>
      <c r="Q230" s="2">
        <v>0</v>
      </c>
      <c r="R230" s="2">
        <v>0</v>
      </c>
      <c r="S230">
        <v>0</v>
      </c>
      <c r="T230" s="2">
        <v>12</v>
      </c>
      <c r="U230" s="339" t="e">
        <f t="shared" si="10"/>
        <v>#DIV/0!</v>
      </c>
      <c r="V230" s="4" t="e">
        <f t="shared" si="11"/>
        <v>#DIV/0!</v>
      </c>
    </row>
    <row r="231" spans="1:22">
      <c r="A231" t="s">
        <v>1253</v>
      </c>
      <c r="B231" t="s">
        <v>1362</v>
      </c>
      <c r="C231" s="219" t="s">
        <v>1380</v>
      </c>
      <c r="D231" s="76" t="s">
        <v>44</v>
      </c>
      <c r="E231" s="76" t="s">
        <v>60</v>
      </c>
      <c r="F231" s="138" t="s">
        <v>60</v>
      </c>
      <c r="G231">
        <v>790</v>
      </c>
      <c r="H231" s="31">
        <f t="shared" si="9"/>
        <v>1</v>
      </c>
      <c r="K231" t="s">
        <v>100</v>
      </c>
      <c r="L231" t="s">
        <v>100</v>
      </c>
      <c r="M231" s="2">
        <v>7.65</v>
      </c>
      <c r="N231" s="11">
        <v>2.7597622866449698</v>
      </c>
      <c r="O231">
        <v>9.5600969945631107</v>
      </c>
      <c r="P231" s="2">
        <v>12</v>
      </c>
      <c r="Q231" s="2">
        <v>64.9166666666667</v>
      </c>
      <c r="R231" s="2">
        <v>6.3352528988927697</v>
      </c>
      <c r="S231">
        <v>21.945959799360601</v>
      </c>
      <c r="T231" s="2">
        <v>12</v>
      </c>
      <c r="U231" s="339">
        <f t="shared" si="10"/>
        <v>2.1383987482443039</v>
      </c>
      <c r="V231" s="4">
        <f t="shared" si="11"/>
        <v>9.2857247864786899E-2</v>
      </c>
    </row>
    <row r="232" spans="1:22">
      <c r="A232" t="s">
        <v>1253</v>
      </c>
      <c r="B232" t="s">
        <v>1363</v>
      </c>
      <c r="C232" s="219" t="s">
        <v>1380</v>
      </c>
      <c r="D232" s="76" t="s">
        <v>44</v>
      </c>
      <c r="E232" s="76" t="s">
        <v>60</v>
      </c>
      <c r="F232" s="138" t="s">
        <v>60</v>
      </c>
      <c r="G232">
        <v>790</v>
      </c>
      <c r="H232" s="31">
        <f t="shared" si="9"/>
        <v>1</v>
      </c>
      <c r="K232" t="s">
        <v>100</v>
      </c>
      <c r="L232" t="s">
        <v>100</v>
      </c>
      <c r="M232" s="2">
        <v>0</v>
      </c>
      <c r="N232" s="11">
        <v>0</v>
      </c>
      <c r="O232">
        <v>0</v>
      </c>
      <c r="P232" s="2">
        <v>12</v>
      </c>
      <c r="Q232" s="2">
        <v>0</v>
      </c>
      <c r="R232" s="2">
        <v>0</v>
      </c>
      <c r="S232">
        <v>0</v>
      </c>
      <c r="T232" s="2">
        <v>12</v>
      </c>
      <c r="U232" s="339" t="e">
        <f t="shared" si="10"/>
        <v>#DIV/0!</v>
      </c>
      <c r="V232" s="4" t="e">
        <f t="shared" si="11"/>
        <v>#DIV/0!</v>
      </c>
    </row>
    <row r="233" spans="1:22">
      <c r="A233" t="s">
        <v>1253</v>
      </c>
      <c r="B233" t="s">
        <v>1364</v>
      </c>
      <c r="C233" s="219" t="s">
        <v>1380</v>
      </c>
      <c r="D233" s="76" t="s">
        <v>44</v>
      </c>
      <c r="E233" s="76" t="s">
        <v>60</v>
      </c>
      <c r="F233" s="138" t="s">
        <v>60</v>
      </c>
      <c r="G233">
        <v>790</v>
      </c>
      <c r="H233" s="31">
        <f t="shared" si="9"/>
        <v>1</v>
      </c>
      <c r="K233" t="s">
        <v>100</v>
      </c>
      <c r="L233" t="s">
        <v>100</v>
      </c>
      <c r="M233" s="2">
        <v>0.59166666666666701</v>
      </c>
      <c r="N233" s="11">
        <v>0.35685034919020597</v>
      </c>
      <c r="O233">
        <v>1.2361658709922601</v>
      </c>
      <c r="P233" s="2">
        <v>12</v>
      </c>
      <c r="Q233" s="2">
        <v>0.27500000000000002</v>
      </c>
      <c r="R233" s="2">
        <v>0.12740117976714599</v>
      </c>
      <c r="S233">
        <v>0.44133063260182498</v>
      </c>
      <c r="T233" s="2">
        <v>12</v>
      </c>
      <c r="U233" s="339">
        <f t="shared" si="10"/>
        <v>-0.76617231557483567</v>
      </c>
      <c r="V233" s="4">
        <f t="shared" si="11"/>
        <v>0.29795892812421704</v>
      </c>
    </row>
    <row r="234" spans="1:22">
      <c r="A234" t="s">
        <v>1253</v>
      </c>
      <c r="B234" t="s">
        <v>1365</v>
      </c>
      <c r="C234" s="219" t="s">
        <v>1380</v>
      </c>
      <c r="D234" s="76" t="s">
        <v>44</v>
      </c>
      <c r="E234" s="76" t="s">
        <v>60</v>
      </c>
      <c r="F234" s="138" t="s">
        <v>60</v>
      </c>
      <c r="G234">
        <v>790</v>
      </c>
      <c r="H234" s="31">
        <f t="shared" si="9"/>
        <v>1</v>
      </c>
      <c r="K234" t="s">
        <v>100</v>
      </c>
      <c r="L234" t="s">
        <v>100</v>
      </c>
      <c r="M234" s="2">
        <v>0.59166666666666701</v>
      </c>
      <c r="N234" s="11">
        <v>0.34100082940744503</v>
      </c>
      <c r="O234">
        <v>1.1812615239136499</v>
      </c>
      <c r="P234" s="2">
        <v>12</v>
      </c>
      <c r="Q234" s="2">
        <v>8.3333333333333297E-3</v>
      </c>
      <c r="R234" s="2">
        <v>8.3333333333333297E-3</v>
      </c>
      <c r="S234">
        <v>2.8867513459481301E-2</v>
      </c>
      <c r="T234" s="2">
        <v>12</v>
      </c>
      <c r="U234" s="339">
        <f t="shared" si="10"/>
        <v>-4.2626798770413163</v>
      </c>
      <c r="V234" s="4">
        <f t="shared" si="11"/>
        <v>1.083333333333335</v>
      </c>
    </row>
    <row r="235" spans="1:22">
      <c r="A235" s="11" t="s">
        <v>1253</v>
      </c>
      <c r="B235" t="s">
        <v>1366</v>
      </c>
      <c r="C235" s="219" t="s">
        <v>1380</v>
      </c>
      <c r="D235" s="160" t="s">
        <v>44</v>
      </c>
      <c r="E235" s="160" t="s">
        <v>60</v>
      </c>
      <c r="F235" s="138" t="s">
        <v>60</v>
      </c>
      <c r="G235" s="11">
        <v>790</v>
      </c>
      <c r="H235" s="170">
        <f t="shared" si="9"/>
        <v>1</v>
      </c>
      <c r="I235" s="12"/>
      <c r="J235" s="11"/>
      <c r="K235" s="11" t="s">
        <v>100</v>
      </c>
      <c r="L235" s="11" t="s">
        <v>100</v>
      </c>
      <c r="M235" s="2">
        <v>3.3333333333333298E-2</v>
      </c>
      <c r="N235" s="11">
        <v>2.2473328748774699E-2</v>
      </c>
      <c r="O235" s="11">
        <v>7.7849894416152296E-2</v>
      </c>
      <c r="P235" s="12">
        <v>12</v>
      </c>
      <c r="Q235" s="25">
        <v>0</v>
      </c>
      <c r="R235" s="2">
        <v>0</v>
      </c>
      <c r="S235" s="11">
        <v>0</v>
      </c>
      <c r="T235" s="12">
        <v>12</v>
      </c>
      <c r="U235" s="339" t="e">
        <f t="shared" si="10"/>
        <v>#NUM!</v>
      </c>
      <c r="V235" s="4" t="e">
        <f t="shared" si="11"/>
        <v>#DIV/0!</v>
      </c>
    </row>
    <row r="236" spans="1:22">
      <c r="A236" t="s">
        <v>1253</v>
      </c>
      <c r="B236" t="s">
        <v>1367</v>
      </c>
      <c r="C236" s="219" t="s">
        <v>1380</v>
      </c>
      <c r="D236" s="76" t="s">
        <v>44</v>
      </c>
      <c r="E236" s="76" t="s">
        <v>60</v>
      </c>
      <c r="F236" s="138" t="s">
        <v>60</v>
      </c>
      <c r="G236">
        <v>790</v>
      </c>
      <c r="H236" s="31">
        <f t="shared" si="9"/>
        <v>1</v>
      </c>
      <c r="K236" t="s">
        <v>100</v>
      </c>
      <c r="L236" t="s">
        <v>100</v>
      </c>
      <c r="M236" s="2">
        <v>0</v>
      </c>
      <c r="N236" s="11">
        <v>0</v>
      </c>
      <c r="O236">
        <v>0</v>
      </c>
      <c r="P236" s="2">
        <v>12</v>
      </c>
      <c r="Q236" s="2">
        <v>1.6666666666666701E-2</v>
      </c>
      <c r="R236" s="2">
        <v>1.12366643743874E-2</v>
      </c>
      <c r="S236">
        <v>3.8924947208076099E-2</v>
      </c>
      <c r="T236" s="2">
        <v>12</v>
      </c>
      <c r="U236" s="339" t="e">
        <f t="shared" si="10"/>
        <v>#DIV/0!</v>
      </c>
      <c r="V236" s="4" t="e">
        <f t="shared" si="11"/>
        <v>#DIV/0!</v>
      </c>
    </row>
    <row r="237" spans="1:22">
      <c r="A237" t="s">
        <v>1253</v>
      </c>
      <c r="B237" t="s">
        <v>1368</v>
      </c>
      <c r="C237" s="219" t="s">
        <v>1380</v>
      </c>
      <c r="D237" s="76" t="s">
        <v>44</v>
      </c>
      <c r="E237" s="76" t="s">
        <v>60</v>
      </c>
      <c r="F237" s="138" t="s">
        <v>60</v>
      </c>
      <c r="G237">
        <v>790</v>
      </c>
      <c r="H237" s="31">
        <f t="shared" si="9"/>
        <v>1</v>
      </c>
      <c r="K237" t="s">
        <v>100</v>
      </c>
      <c r="L237" t="s">
        <v>100</v>
      </c>
      <c r="M237" s="2">
        <v>0.05</v>
      </c>
      <c r="N237" s="11">
        <v>2.30283093235919E-2</v>
      </c>
      <c r="O237">
        <v>7.9772403521746596E-2</v>
      </c>
      <c r="P237" s="2">
        <v>12</v>
      </c>
      <c r="Q237" s="2">
        <v>0</v>
      </c>
      <c r="R237" s="2">
        <v>0</v>
      </c>
      <c r="S237">
        <v>0</v>
      </c>
      <c r="T237" s="2">
        <v>12</v>
      </c>
      <c r="U237" s="339" t="e">
        <f t="shared" si="10"/>
        <v>#NUM!</v>
      </c>
      <c r="V237" s="4" t="e">
        <f t="shared" si="11"/>
        <v>#DIV/0!</v>
      </c>
    </row>
    <row r="238" spans="1:22">
      <c r="A238" t="s">
        <v>1253</v>
      </c>
      <c r="B238" t="s">
        <v>1369</v>
      </c>
      <c r="C238" s="219" t="s">
        <v>1380</v>
      </c>
      <c r="D238" s="76" t="s">
        <v>44</v>
      </c>
      <c r="E238" s="76" t="s">
        <v>60</v>
      </c>
      <c r="F238" s="138" t="s">
        <v>60</v>
      </c>
      <c r="G238">
        <v>790</v>
      </c>
      <c r="H238" s="31">
        <f t="shared" si="9"/>
        <v>1</v>
      </c>
      <c r="K238" t="s">
        <v>100</v>
      </c>
      <c r="L238" t="s">
        <v>100</v>
      </c>
      <c r="M238" s="2">
        <v>0</v>
      </c>
      <c r="N238" s="11">
        <v>0</v>
      </c>
      <c r="O238">
        <v>0</v>
      </c>
      <c r="P238" s="2">
        <v>12</v>
      </c>
      <c r="Q238" s="2">
        <v>0</v>
      </c>
      <c r="R238" s="2">
        <v>0</v>
      </c>
      <c r="S238">
        <v>0</v>
      </c>
      <c r="T238" s="2">
        <v>12</v>
      </c>
      <c r="U238" s="339" t="e">
        <f t="shared" si="10"/>
        <v>#DIV/0!</v>
      </c>
      <c r="V238" s="4" t="e">
        <f t="shared" si="11"/>
        <v>#DIV/0!</v>
      </c>
    </row>
    <row r="239" spans="1:22">
      <c r="A239" t="s">
        <v>1253</v>
      </c>
      <c r="B239" t="s">
        <v>1370</v>
      </c>
      <c r="C239" s="219" t="s">
        <v>1380</v>
      </c>
      <c r="D239" s="76" t="s">
        <v>44</v>
      </c>
      <c r="E239" s="76" t="s">
        <v>60</v>
      </c>
      <c r="F239" s="138" t="s">
        <v>60</v>
      </c>
      <c r="G239">
        <v>790</v>
      </c>
      <c r="H239" s="31">
        <f t="shared" si="9"/>
        <v>1</v>
      </c>
      <c r="K239" t="s">
        <v>100</v>
      </c>
      <c r="L239" t="s">
        <v>100</v>
      </c>
      <c r="M239" s="2">
        <v>0</v>
      </c>
      <c r="N239" s="11">
        <v>0</v>
      </c>
      <c r="O239">
        <v>0</v>
      </c>
      <c r="P239" s="2">
        <v>12</v>
      </c>
      <c r="Q239" s="2">
        <v>0</v>
      </c>
      <c r="R239" s="2">
        <v>0</v>
      </c>
      <c r="S239">
        <v>0</v>
      </c>
      <c r="T239" s="2">
        <v>12</v>
      </c>
      <c r="U239" s="339" t="e">
        <f t="shared" si="10"/>
        <v>#DIV/0!</v>
      </c>
      <c r="V239" s="4" t="e">
        <f t="shared" si="11"/>
        <v>#DIV/0!</v>
      </c>
    </row>
    <row r="240" spans="1:22">
      <c r="A240" t="s">
        <v>1253</v>
      </c>
      <c r="B240" t="s">
        <v>1371</v>
      </c>
      <c r="C240" s="219" t="s">
        <v>1380</v>
      </c>
      <c r="D240" s="76" t="s">
        <v>44</v>
      </c>
      <c r="E240" s="76" t="s">
        <v>60</v>
      </c>
      <c r="F240" s="138" t="s">
        <v>60</v>
      </c>
      <c r="G240">
        <v>790</v>
      </c>
      <c r="H240" s="31">
        <f t="shared" si="9"/>
        <v>1</v>
      </c>
      <c r="K240" t="s">
        <v>100</v>
      </c>
      <c r="L240" t="s">
        <v>100</v>
      </c>
      <c r="M240" s="2">
        <v>0</v>
      </c>
      <c r="N240" s="11">
        <v>0</v>
      </c>
      <c r="O240">
        <v>0</v>
      </c>
      <c r="P240" s="2">
        <v>12</v>
      </c>
      <c r="Q240" s="2">
        <v>0</v>
      </c>
      <c r="R240" s="2">
        <v>0</v>
      </c>
      <c r="S240">
        <v>0</v>
      </c>
      <c r="T240" s="2">
        <v>12</v>
      </c>
      <c r="U240" s="339" t="e">
        <f t="shared" si="10"/>
        <v>#DIV/0!</v>
      </c>
      <c r="V240" s="4" t="e">
        <f t="shared" si="11"/>
        <v>#DIV/0!</v>
      </c>
    </row>
    <row r="241" spans="1:22">
      <c r="A241" t="s">
        <v>1253</v>
      </c>
      <c r="B241" t="s">
        <v>1372</v>
      </c>
      <c r="C241" s="219" t="s">
        <v>1380</v>
      </c>
      <c r="D241" s="76" t="s">
        <v>44</v>
      </c>
      <c r="E241" s="76" t="s">
        <v>60</v>
      </c>
      <c r="F241" s="138" t="s">
        <v>60</v>
      </c>
      <c r="G241">
        <v>790</v>
      </c>
      <c r="H241" s="31">
        <f t="shared" si="9"/>
        <v>1</v>
      </c>
      <c r="K241" t="s">
        <v>100</v>
      </c>
      <c r="L241" t="s">
        <v>100</v>
      </c>
      <c r="M241" s="2">
        <v>0</v>
      </c>
      <c r="N241" s="11">
        <v>0</v>
      </c>
      <c r="O241">
        <v>0</v>
      </c>
      <c r="P241" s="2">
        <v>12</v>
      </c>
      <c r="Q241" s="2">
        <v>0</v>
      </c>
      <c r="R241" s="2">
        <v>0</v>
      </c>
      <c r="S241">
        <v>0</v>
      </c>
      <c r="T241" s="2">
        <v>12</v>
      </c>
      <c r="U241" s="339" t="e">
        <f t="shared" si="10"/>
        <v>#DIV/0!</v>
      </c>
      <c r="V241" s="4" t="e">
        <f t="shared" si="11"/>
        <v>#DIV/0!</v>
      </c>
    </row>
    <row r="242" spans="1:22">
      <c r="A242" t="s">
        <v>1253</v>
      </c>
      <c r="B242" t="s">
        <v>1373</v>
      </c>
      <c r="C242" s="219" t="s">
        <v>1380</v>
      </c>
      <c r="D242" s="76" t="s">
        <v>44</v>
      </c>
      <c r="E242" s="76" t="s">
        <v>60</v>
      </c>
      <c r="F242" s="138" t="s">
        <v>60</v>
      </c>
      <c r="G242">
        <v>790</v>
      </c>
      <c r="H242" s="31">
        <f t="shared" si="9"/>
        <v>1</v>
      </c>
      <c r="K242" t="s">
        <v>100</v>
      </c>
      <c r="L242" t="s">
        <v>100</v>
      </c>
      <c r="M242" s="2">
        <v>0.22500000000000001</v>
      </c>
      <c r="N242" s="11">
        <v>7.7971439992765706E-2</v>
      </c>
      <c r="O242">
        <v>0.27010099121355602</v>
      </c>
      <c r="P242" s="2">
        <v>12</v>
      </c>
      <c r="Q242" s="2">
        <v>0</v>
      </c>
      <c r="R242" s="2">
        <v>0</v>
      </c>
      <c r="S242">
        <v>0</v>
      </c>
      <c r="T242" s="2">
        <v>12</v>
      </c>
      <c r="U242" s="339" t="e">
        <f t="shared" si="10"/>
        <v>#NUM!</v>
      </c>
      <c r="V242" s="4" t="e">
        <f t="shared" si="11"/>
        <v>#DIV/0!</v>
      </c>
    </row>
    <row r="243" spans="1:22">
      <c r="A243" t="s">
        <v>1253</v>
      </c>
      <c r="B243" t="s">
        <v>1374</v>
      </c>
      <c r="C243" s="219" t="s">
        <v>1380</v>
      </c>
      <c r="D243" s="76" t="s">
        <v>44</v>
      </c>
      <c r="E243" s="76" t="s">
        <v>60</v>
      </c>
      <c r="F243" s="138" t="s">
        <v>60</v>
      </c>
      <c r="G243">
        <v>790</v>
      </c>
      <c r="H243" s="31">
        <f t="shared" si="9"/>
        <v>1</v>
      </c>
      <c r="K243" t="s">
        <v>100</v>
      </c>
      <c r="L243" t="s">
        <v>100</v>
      </c>
      <c r="M243" s="2">
        <v>0</v>
      </c>
      <c r="N243" s="11">
        <v>0</v>
      </c>
      <c r="O243">
        <v>0</v>
      </c>
      <c r="P243" s="2">
        <v>12</v>
      </c>
      <c r="Q243" s="2">
        <v>0</v>
      </c>
      <c r="R243" s="2">
        <v>0</v>
      </c>
      <c r="S243">
        <v>0</v>
      </c>
      <c r="T243" s="2">
        <v>12</v>
      </c>
      <c r="U243" s="339" t="e">
        <f t="shared" si="10"/>
        <v>#DIV/0!</v>
      </c>
      <c r="V243" s="4" t="e">
        <f t="shared" si="11"/>
        <v>#DIV/0!</v>
      </c>
    </row>
    <row r="244" spans="1:22">
      <c r="A244" t="s">
        <v>1253</v>
      </c>
      <c r="B244" t="s">
        <v>1375</v>
      </c>
      <c r="C244" s="219" t="s">
        <v>1380</v>
      </c>
      <c r="D244" s="76" t="s">
        <v>44</v>
      </c>
      <c r="E244" s="76" t="s">
        <v>60</v>
      </c>
      <c r="F244" s="138" t="s">
        <v>60</v>
      </c>
      <c r="G244">
        <v>790</v>
      </c>
      <c r="H244" s="31">
        <f t="shared" si="9"/>
        <v>1</v>
      </c>
      <c r="K244" t="s">
        <v>100</v>
      </c>
      <c r="L244" t="s">
        <v>100</v>
      </c>
      <c r="M244" s="2">
        <v>0</v>
      </c>
      <c r="N244" s="11">
        <v>0</v>
      </c>
      <c r="O244">
        <v>0</v>
      </c>
      <c r="P244" s="2">
        <v>12</v>
      </c>
      <c r="Q244" s="2">
        <v>0</v>
      </c>
      <c r="R244" s="2">
        <v>0</v>
      </c>
      <c r="S244">
        <v>0</v>
      </c>
      <c r="T244" s="2">
        <v>12</v>
      </c>
      <c r="U244" s="339" t="e">
        <f t="shared" si="10"/>
        <v>#DIV/0!</v>
      </c>
      <c r="V244" s="4" t="e">
        <f t="shared" si="11"/>
        <v>#DIV/0!</v>
      </c>
    </row>
    <row r="245" spans="1:22">
      <c r="A245" t="s">
        <v>1253</v>
      </c>
      <c r="B245" t="s">
        <v>1376</v>
      </c>
      <c r="C245" s="219" t="s">
        <v>1380</v>
      </c>
      <c r="D245" s="76" t="s">
        <v>44</v>
      </c>
      <c r="E245" s="76" t="s">
        <v>60</v>
      </c>
      <c r="F245" s="138" t="s">
        <v>60</v>
      </c>
      <c r="G245">
        <v>790</v>
      </c>
      <c r="H245" s="31">
        <f t="shared" si="9"/>
        <v>1</v>
      </c>
      <c r="K245" t="s">
        <v>100</v>
      </c>
      <c r="L245" t="s">
        <v>100</v>
      </c>
      <c r="M245" s="2">
        <v>2.4166666666666701</v>
      </c>
      <c r="N245" s="11">
        <v>2.4166666666666701</v>
      </c>
      <c r="O245">
        <v>8.3715789032495707</v>
      </c>
      <c r="P245" s="2">
        <v>12</v>
      </c>
      <c r="Q245" s="2">
        <v>0</v>
      </c>
      <c r="R245" s="2">
        <v>0</v>
      </c>
      <c r="S245">
        <v>0</v>
      </c>
      <c r="T245" s="2">
        <v>12</v>
      </c>
      <c r="U245" s="339" t="e">
        <f t="shared" si="10"/>
        <v>#NUM!</v>
      </c>
      <c r="V245" s="4" t="e">
        <f t="shared" si="11"/>
        <v>#DIV/0!</v>
      </c>
    </row>
    <row r="246" spans="1:22">
      <c r="A246" t="s">
        <v>1253</v>
      </c>
      <c r="B246" t="s">
        <v>980</v>
      </c>
      <c r="C246" s="219" t="s">
        <v>1380</v>
      </c>
      <c r="D246" s="76" t="s">
        <v>44</v>
      </c>
      <c r="E246" s="76" t="s">
        <v>60</v>
      </c>
      <c r="F246" s="138" t="s">
        <v>60</v>
      </c>
      <c r="G246">
        <v>790</v>
      </c>
      <c r="H246" s="31">
        <f t="shared" si="9"/>
        <v>1</v>
      </c>
      <c r="K246" t="s">
        <v>100</v>
      </c>
      <c r="L246" t="s">
        <v>100</v>
      </c>
      <c r="M246" s="2">
        <v>0</v>
      </c>
      <c r="N246" s="11">
        <v>0</v>
      </c>
      <c r="O246">
        <v>0</v>
      </c>
      <c r="P246" s="2">
        <v>12</v>
      </c>
      <c r="Q246" s="2">
        <v>0</v>
      </c>
      <c r="R246" s="2">
        <v>0</v>
      </c>
      <c r="S246">
        <v>0</v>
      </c>
      <c r="T246" s="2">
        <v>12</v>
      </c>
      <c r="U246" s="339" t="e">
        <f t="shared" si="10"/>
        <v>#DIV/0!</v>
      </c>
      <c r="V246" s="4" t="e">
        <f t="shared" si="11"/>
        <v>#DIV/0!</v>
      </c>
    </row>
    <row r="247" spans="1:22">
      <c r="A247" t="s">
        <v>1253</v>
      </c>
      <c r="B247" t="s">
        <v>1377</v>
      </c>
      <c r="C247" s="219" t="s">
        <v>1380</v>
      </c>
      <c r="D247" s="76" t="s">
        <v>44</v>
      </c>
      <c r="E247" s="76" t="s">
        <v>60</v>
      </c>
      <c r="F247" s="138" t="s">
        <v>60</v>
      </c>
      <c r="G247">
        <v>790</v>
      </c>
      <c r="H247" s="31">
        <f t="shared" si="9"/>
        <v>1</v>
      </c>
      <c r="K247" t="s">
        <v>100</v>
      </c>
      <c r="L247" t="s">
        <v>100</v>
      </c>
      <c r="M247" s="2">
        <v>0</v>
      </c>
      <c r="N247" s="11">
        <v>0</v>
      </c>
      <c r="O247">
        <v>0</v>
      </c>
      <c r="P247" s="2">
        <v>12</v>
      </c>
      <c r="Q247" s="2">
        <v>8.3333333333333297E-3</v>
      </c>
      <c r="R247" s="2">
        <v>8.3333333333333297E-3</v>
      </c>
      <c r="S247">
        <v>2.8867513459481301E-2</v>
      </c>
      <c r="T247" s="2">
        <v>12</v>
      </c>
      <c r="U247" s="339" t="e">
        <f t="shared" si="10"/>
        <v>#DIV/0!</v>
      </c>
      <c r="V247" s="4" t="e">
        <f t="shared" si="11"/>
        <v>#DIV/0!</v>
      </c>
    </row>
    <row r="248" spans="1:22">
      <c r="A248" t="s">
        <v>1253</v>
      </c>
      <c r="B248" t="s">
        <v>1378</v>
      </c>
      <c r="C248" s="219" t="s">
        <v>1380</v>
      </c>
      <c r="D248" s="76" t="s">
        <v>44</v>
      </c>
      <c r="E248" s="76" t="s">
        <v>60</v>
      </c>
      <c r="F248" s="138" t="s">
        <v>60</v>
      </c>
      <c r="G248">
        <v>790</v>
      </c>
      <c r="H248" s="31">
        <f t="shared" si="9"/>
        <v>1</v>
      </c>
      <c r="K248" t="s">
        <v>100</v>
      </c>
      <c r="L248" t="s">
        <v>100</v>
      </c>
      <c r="M248" s="2">
        <v>18.475000000000001</v>
      </c>
      <c r="N248" s="11">
        <v>9.4490269260112107</v>
      </c>
      <c r="O248">
        <v>32.732389435875596</v>
      </c>
      <c r="P248" s="2">
        <v>12</v>
      </c>
      <c r="Q248" s="2">
        <v>0.108333333333333</v>
      </c>
      <c r="R248" s="2">
        <v>0.108333333333333</v>
      </c>
      <c r="S248">
        <v>0.37527767497325698</v>
      </c>
      <c r="T248" s="2">
        <v>12</v>
      </c>
      <c r="U248" s="339">
        <f t="shared" si="10"/>
        <v>-5.1389608521547778</v>
      </c>
      <c r="V248" s="4">
        <f t="shared" si="11"/>
        <v>1.0833333333333406</v>
      </c>
    </row>
    <row r="249" spans="1:22">
      <c r="A249" t="s">
        <v>1253</v>
      </c>
      <c r="B249" t="s">
        <v>1379</v>
      </c>
      <c r="C249" s="219" t="s">
        <v>1380</v>
      </c>
      <c r="D249" s="76" t="s">
        <v>44</v>
      </c>
      <c r="E249" s="76" t="s">
        <v>60</v>
      </c>
      <c r="F249" s="138" t="s">
        <v>60</v>
      </c>
      <c r="G249">
        <v>790</v>
      </c>
      <c r="H249" s="31">
        <f t="shared" si="9"/>
        <v>1</v>
      </c>
      <c r="K249" t="s">
        <v>100</v>
      </c>
      <c r="L249" t="s">
        <v>100</v>
      </c>
      <c r="M249" s="2">
        <v>8.3333333333333297E-3</v>
      </c>
      <c r="N249" s="11">
        <v>8.3333333333333297E-3</v>
      </c>
      <c r="O249">
        <v>2.8867513459481301E-2</v>
      </c>
      <c r="P249" s="2">
        <v>12</v>
      </c>
      <c r="Q249" s="2">
        <v>8.3333333333333297E-3</v>
      </c>
      <c r="R249" s="2">
        <v>8.3333333333333297E-3</v>
      </c>
      <c r="S249">
        <v>2.8867513459481301E-2</v>
      </c>
      <c r="T249" s="2">
        <v>12</v>
      </c>
      <c r="U249" s="339">
        <f t="shared" si="10"/>
        <v>0</v>
      </c>
      <c r="V249" s="4">
        <f t="shared" si="11"/>
        <v>1.083333333333335</v>
      </c>
    </row>
    <row r="250" spans="1:22">
      <c r="A250" t="s">
        <v>1253</v>
      </c>
      <c r="B250" t="s">
        <v>1260</v>
      </c>
      <c r="C250" s="219" t="s">
        <v>1380</v>
      </c>
      <c r="D250" s="76" t="s">
        <v>44</v>
      </c>
      <c r="E250" s="76" t="s">
        <v>60</v>
      </c>
      <c r="F250" s="138" t="s">
        <v>60</v>
      </c>
      <c r="G250">
        <v>425</v>
      </c>
      <c r="H250" s="31">
        <f t="shared" si="9"/>
        <v>0.53797468354430378</v>
      </c>
      <c r="K250" t="s">
        <v>100</v>
      </c>
      <c r="M250" s="2">
        <v>0</v>
      </c>
      <c r="N250" s="11">
        <v>0</v>
      </c>
      <c r="O250">
        <v>0</v>
      </c>
      <c r="P250" s="2">
        <v>12</v>
      </c>
      <c r="Q250" s="2">
        <v>9.1666666666666702E-2</v>
      </c>
      <c r="R250" s="2">
        <v>9.1666666666666702E-2</v>
      </c>
      <c r="S250">
        <v>0.317542648054294</v>
      </c>
      <c r="T250" s="2">
        <v>12</v>
      </c>
      <c r="U250" s="339" t="e">
        <f t="shared" si="10"/>
        <v>#DIV/0!</v>
      </c>
      <c r="V250" s="4" t="e">
        <f t="shared" si="11"/>
        <v>#DIV/0!</v>
      </c>
    </row>
    <row r="251" spans="1:22">
      <c r="A251" t="s">
        <v>1253</v>
      </c>
      <c r="B251" t="s">
        <v>1261</v>
      </c>
      <c r="C251" s="219" t="s">
        <v>1380</v>
      </c>
      <c r="D251" s="76" t="s">
        <v>44</v>
      </c>
      <c r="E251" s="76" t="s">
        <v>60</v>
      </c>
      <c r="F251" s="138" t="s">
        <v>60</v>
      </c>
      <c r="G251">
        <v>425</v>
      </c>
      <c r="H251" s="31">
        <f t="shared" si="9"/>
        <v>0.53797468354430378</v>
      </c>
      <c r="K251" t="s">
        <v>100</v>
      </c>
      <c r="M251" s="2">
        <v>8.3333333333333297E-3</v>
      </c>
      <c r="N251" s="11">
        <v>8.3333333333333297E-3</v>
      </c>
      <c r="O251">
        <v>2.8867513459481301E-2</v>
      </c>
      <c r="P251" s="2">
        <v>12</v>
      </c>
      <c r="Q251" s="2">
        <v>0</v>
      </c>
      <c r="R251" s="2">
        <v>0</v>
      </c>
      <c r="S251">
        <v>0</v>
      </c>
      <c r="T251" s="2">
        <v>12</v>
      </c>
      <c r="U251" s="339" t="e">
        <f t="shared" si="10"/>
        <v>#NUM!</v>
      </c>
      <c r="V251" s="4" t="e">
        <f t="shared" si="11"/>
        <v>#DIV/0!</v>
      </c>
    </row>
    <row r="252" spans="1:22">
      <c r="A252" t="s">
        <v>1253</v>
      </c>
      <c r="B252" t="s">
        <v>962</v>
      </c>
      <c r="C252" s="219" t="s">
        <v>1380</v>
      </c>
      <c r="D252" s="76" t="s">
        <v>44</v>
      </c>
      <c r="E252" s="76" t="s">
        <v>60</v>
      </c>
      <c r="F252" s="138" t="s">
        <v>60</v>
      </c>
      <c r="G252">
        <v>425</v>
      </c>
      <c r="H252" s="31">
        <f t="shared" si="9"/>
        <v>0.53797468354430378</v>
      </c>
      <c r="K252" t="s">
        <v>100</v>
      </c>
      <c r="M252" s="2">
        <v>0</v>
      </c>
      <c r="N252" s="11">
        <v>0</v>
      </c>
      <c r="O252">
        <v>0</v>
      </c>
      <c r="P252" s="2">
        <v>12</v>
      </c>
      <c r="Q252" s="2">
        <v>8.3333333333333297E-3</v>
      </c>
      <c r="R252" s="2">
        <v>8.3333333333333297E-3</v>
      </c>
      <c r="S252">
        <v>2.8867513459481301E-2</v>
      </c>
      <c r="T252" s="2">
        <v>12</v>
      </c>
      <c r="U252" s="339" t="e">
        <f t="shared" si="10"/>
        <v>#DIV/0!</v>
      </c>
      <c r="V252" s="4" t="e">
        <f t="shared" si="11"/>
        <v>#DIV/0!</v>
      </c>
    </row>
    <row r="253" spans="1:22">
      <c r="A253" t="s">
        <v>1253</v>
      </c>
      <c r="B253" t="s">
        <v>1262</v>
      </c>
      <c r="C253" s="219" t="s">
        <v>1380</v>
      </c>
      <c r="D253" s="76" t="s">
        <v>44</v>
      </c>
      <c r="E253" s="76" t="s">
        <v>60</v>
      </c>
      <c r="F253" s="138" t="s">
        <v>60</v>
      </c>
      <c r="G253">
        <v>425</v>
      </c>
      <c r="H253" s="31">
        <f t="shared" si="9"/>
        <v>0.53797468354430378</v>
      </c>
      <c r="K253" t="s">
        <v>100</v>
      </c>
      <c r="M253" s="2">
        <v>0</v>
      </c>
      <c r="N253" s="11">
        <v>0</v>
      </c>
      <c r="O253">
        <v>0</v>
      </c>
      <c r="P253" s="2">
        <v>12</v>
      </c>
      <c r="Q253" s="2">
        <v>1.6666666666666701E-2</v>
      </c>
      <c r="R253" s="2">
        <v>1.6666666666666701E-2</v>
      </c>
      <c r="S253">
        <v>5.7735026918962602E-2</v>
      </c>
      <c r="T253" s="2">
        <v>12</v>
      </c>
      <c r="U253" s="339" t="e">
        <f t="shared" si="10"/>
        <v>#DIV/0!</v>
      </c>
      <c r="V253" s="4" t="e">
        <f t="shared" si="11"/>
        <v>#DIV/0!</v>
      </c>
    </row>
    <row r="254" spans="1:22">
      <c r="A254" t="s">
        <v>1253</v>
      </c>
      <c r="B254" t="s">
        <v>1263</v>
      </c>
      <c r="C254" s="219" t="s">
        <v>1380</v>
      </c>
      <c r="D254" s="76" t="s">
        <v>44</v>
      </c>
      <c r="E254" s="76" t="s">
        <v>60</v>
      </c>
      <c r="F254" s="138" t="s">
        <v>60</v>
      </c>
      <c r="G254">
        <v>425</v>
      </c>
      <c r="H254" s="31">
        <f t="shared" si="9"/>
        <v>0.53797468354430378</v>
      </c>
      <c r="K254" t="s">
        <v>100</v>
      </c>
      <c r="M254" s="2">
        <v>8.3333333333333297E-3</v>
      </c>
      <c r="N254" s="11">
        <v>8.3333333333333297E-3</v>
      </c>
      <c r="O254">
        <v>2.8867513459481301E-2</v>
      </c>
      <c r="P254" s="2">
        <v>12</v>
      </c>
      <c r="Q254" s="2">
        <v>8.3333333333333297E-3</v>
      </c>
      <c r="R254" s="2">
        <v>8.3333333333333297E-3</v>
      </c>
      <c r="S254">
        <v>2.8867513459481301E-2</v>
      </c>
      <c r="T254" s="2">
        <v>12</v>
      </c>
      <c r="U254" s="339">
        <f t="shared" si="10"/>
        <v>0</v>
      </c>
      <c r="V254" s="4">
        <f t="shared" si="11"/>
        <v>1.083333333333335</v>
      </c>
    </row>
    <row r="255" spans="1:22">
      <c r="A255" t="s">
        <v>1253</v>
      </c>
      <c r="B255" t="s">
        <v>1264</v>
      </c>
      <c r="C255" s="219" t="s">
        <v>1380</v>
      </c>
      <c r="D255" s="76" t="s">
        <v>44</v>
      </c>
      <c r="E255" s="76" t="s">
        <v>60</v>
      </c>
      <c r="F255" s="138" t="s">
        <v>60</v>
      </c>
      <c r="G255">
        <v>425</v>
      </c>
      <c r="H255" s="31">
        <f t="shared" si="9"/>
        <v>0.53797468354430378</v>
      </c>
      <c r="K255" t="s">
        <v>100</v>
      </c>
      <c r="M255" s="2">
        <v>1.6666666666666701E-2</v>
      </c>
      <c r="N255" s="11">
        <v>1.12366643743874E-2</v>
      </c>
      <c r="O255">
        <v>3.8924947208076099E-2</v>
      </c>
      <c r="P255" s="2">
        <v>12</v>
      </c>
      <c r="Q255" s="2">
        <v>8.3333333333333297E-3</v>
      </c>
      <c r="R255" s="2">
        <v>8.3333333333333297E-3</v>
      </c>
      <c r="S255">
        <v>2.8867513459481301E-2</v>
      </c>
      <c r="T255" s="2">
        <v>12</v>
      </c>
      <c r="U255" s="339">
        <f t="shared" si="10"/>
        <v>-0.69314718055994773</v>
      </c>
      <c r="V255" s="4">
        <f t="shared" si="11"/>
        <v>1.083333333333335</v>
      </c>
    </row>
    <row r="256" spans="1:22">
      <c r="A256" t="s">
        <v>1253</v>
      </c>
      <c r="B256" t="s">
        <v>1265</v>
      </c>
      <c r="C256" s="219" t="s">
        <v>1380</v>
      </c>
      <c r="D256" s="76" t="s">
        <v>44</v>
      </c>
      <c r="E256" s="76" t="s">
        <v>60</v>
      </c>
      <c r="F256" s="138" t="s">
        <v>60</v>
      </c>
      <c r="G256">
        <v>425</v>
      </c>
      <c r="H256" s="31">
        <f t="shared" si="9"/>
        <v>0.53797468354430378</v>
      </c>
      <c r="K256" t="s">
        <v>100</v>
      </c>
      <c r="M256" s="2">
        <v>2.5000000000000001E-2</v>
      </c>
      <c r="N256" s="11">
        <v>1.7943514064131801E-2</v>
      </c>
      <c r="O256">
        <v>6.2158156050806102E-2</v>
      </c>
      <c r="P256" s="2">
        <v>12</v>
      </c>
      <c r="Q256" s="2">
        <v>0</v>
      </c>
      <c r="R256" s="2">
        <v>0</v>
      </c>
      <c r="S256">
        <v>0</v>
      </c>
      <c r="T256" s="2">
        <v>12</v>
      </c>
      <c r="U256" s="339" t="e">
        <f t="shared" si="10"/>
        <v>#NUM!</v>
      </c>
      <c r="V256" s="4" t="e">
        <f t="shared" si="11"/>
        <v>#DIV/0!</v>
      </c>
    </row>
    <row r="257" spans="1:22">
      <c r="A257" t="s">
        <v>1253</v>
      </c>
      <c r="B257" t="s">
        <v>1266</v>
      </c>
      <c r="C257" s="219" t="s">
        <v>1380</v>
      </c>
      <c r="D257" s="76" t="s">
        <v>44</v>
      </c>
      <c r="E257" s="76" t="s">
        <v>60</v>
      </c>
      <c r="F257" s="138" t="s">
        <v>60</v>
      </c>
      <c r="G257">
        <v>425</v>
      </c>
      <c r="H257" s="31">
        <f t="shared" si="9"/>
        <v>0.53797468354430378</v>
      </c>
      <c r="K257" t="s">
        <v>100</v>
      </c>
      <c r="M257" s="2">
        <v>1.6666666666666701E-2</v>
      </c>
      <c r="N257" s="11">
        <v>1.12366643743874E-2</v>
      </c>
      <c r="O257">
        <v>3.8924947208076099E-2</v>
      </c>
      <c r="P257" s="2">
        <v>12</v>
      </c>
      <c r="Q257" s="2">
        <v>1.6666666666666701E-2</v>
      </c>
      <c r="R257" s="2">
        <v>1.12366643743874E-2</v>
      </c>
      <c r="S257">
        <v>3.8924947208076099E-2</v>
      </c>
      <c r="T257" s="2">
        <v>12</v>
      </c>
      <c r="U257" s="339">
        <f t="shared" si="10"/>
        <v>0</v>
      </c>
      <c r="V257" s="4">
        <f t="shared" si="11"/>
        <v>0.53787878787878485</v>
      </c>
    </row>
    <row r="258" spans="1:22">
      <c r="A258" t="s">
        <v>1253</v>
      </c>
      <c r="B258" t="s">
        <v>1267</v>
      </c>
      <c r="C258" s="219" t="s">
        <v>1380</v>
      </c>
      <c r="D258" s="76" t="s">
        <v>44</v>
      </c>
      <c r="E258" s="76" t="s">
        <v>60</v>
      </c>
      <c r="F258" s="138" t="s">
        <v>60</v>
      </c>
      <c r="G258">
        <v>425</v>
      </c>
      <c r="H258" s="31">
        <f t="shared" ref="H258:H321" si="12">G258/790</f>
        <v>0.53797468354430378</v>
      </c>
      <c r="K258" t="s">
        <v>100</v>
      </c>
      <c r="M258" s="2">
        <v>0</v>
      </c>
      <c r="N258" s="11">
        <v>0</v>
      </c>
      <c r="O258">
        <v>0</v>
      </c>
      <c r="P258" s="2">
        <v>12</v>
      </c>
      <c r="Q258" s="2">
        <v>0.44166666666666698</v>
      </c>
      <c r="R258" s="2">
        <v>0.41514114674068597</v>
      </c>
      <c r="S258">
        <v>1.4380911169345501</v>
      </c>
      <c r="T258" s="2">
        <v>12</v>
      </c>
      <c r="U258" s="339" t="e">
        <f t="shared" ref="U258:U321" si="13">LN(Q258/M258)</f>
        <v>#DIV/0!</v>
      </c>
      <c r="V258" s="4" t="e">
        <f t="shared" ref="V258:V321" si="14">M258^2/(P258*M258^2)+S258^2/(T258*Q258^2)</f>
        <v>#DIV/0!</v>
      </c>
    </row>
    <row r="259" spans="1:22">
      <c r="A259" t="s">
        <v>1253</v>
      </c>
      <c r="B259" t="s">
        <v>1268</v>
      </c>
      <c r="C259" s="219" t="s">
        <v>1380</v>
      </c>
      <c r="D259" s="76" t="s">
        <v>44</v>
      </c>
      <c r="E259" s="76" t="s">
        <v>60</v>
      </c>
      <c r="F259" s="138" t="s">
        <v>60</v>
      </c>
      <c r="G259">
        <v>425</v>
      </c>
      <c r="H259" s="31">
        <f t="shared" si="12"/>
        <v>0.53797468354430378</v>
      </c>
      <c r="K259" t="s">
        <v>100</v>
      </c>
      <c r="M259" s="2">
        <v>9.1666666666666702E-2</v>
      </c>
      <c r="N259" s="11">
        <v>8.3333333333333297E-3</v>
      </c>
      <c r="O259">
        <v>2.8867513459481301E-2</v>
      </c>
      <c r="P259" s="2">
        <v>12</v>
      </c>
      <c r="Q259" s="2">
        <v>0.49166666666666697</v>
      </c>
      <c r="R259" s="2">
        <v>0.21653550808730301</v>
      </c>
      <c r="S259">
        <v>0.75010100329989904</v>
      </c>
      <c r="T259" s="2">
        <v>12</v>
      </c>
      <c r="U259" s="339">
        <f t="shared" si="13"/>
        <v>1.6796421711073493</v>
      </c>
      <c r="V259" s="4">
        <f t="shared" si="14"/>
        <v>0.27729536096384677</v>
      </c>
    </row>
    <row r="260" spans="1:22">
      <c r="A260" t="s">
        <v>1253</v>
      </c>
      <c r="B260" t="s">
        <v>1269</v>
      </c>
      <c r="C260" s="219" t="s">
        <v>1380</v>
      </c>
      <c r="D260" s="76" t="s">
        <v>44</v>
      </c>
      <c r="E260" s="76" t="s">
        <v>60</v>
      </c>
      <c r="F260" s="138" t="s">
        <v>60</v>
      </c>
      <c r="G260">
        <v>425</v>
      </c>
      <c r="H260" s="31">
        <f t="shared" si="12"/>
        <v>0.53797468354430378</v>
      </c>
      <c r="K260" t="s">
        <v>100</v>
      </c>
      <c r="M260" s="2">
        <v>0</v>
      </c>
      <c r="N260" s="11">
        <v>0</v>
      </c>
      <c r="O260">
        <v>0</v>
      </c>
      <c r="P260" s="2">
        <v>12</v>
      </c>
      <c r="Q260" s="2">
        <v>2.5000000000000001E-2</v>
      </c>
      <c r="R260" s="2">
        <v>1.30558241966773E-2</v>
      </c>
      <c r="S260">
        <v>4.5226701686664497E-2</v>
      </c>
      <c r="T260" s="2">
        <v>12</v>
      </c>
      <c r="U260" s="339" t="e">
        <f t="shared" si="13"/>
        <v>#DIV/0!</v>
      </c>
      <c r="V260" s="4" t="e">
        <f t="shared" si="14"/>
        <v>#DIV/0!</v>
      </c>
    </row>
    <row r="261" spans="1:22">
      <c r="A261" t="s">
        <v>1253</v>
      </c>
      <c r="B261" t="s">
        <v>1270</v>
      </c>
      <c r="C261" s="219" t="s">
        <v>1380</v>
      </c>
      <c r="D261" s="76" t="s">
        <v>44</v>
      </c>
      <c r="E261" s="76" t="s">
        <v>60</v>
      </c>
      <c r="F261" s="138" t="s">
        <v>60</v>
      </c>
      <c r="G261">
        <v>425</v>
      </c>
      <c r="H261" s="31">
        <f t="shared" si="12"/>
        <v>0.53797468354430378</v>
      </c>
      <c r="K261" t="s">
        <v>100</v>
      </c>
      <c r="M261" s="2">
        <v>0</v>
      </c>
      <c r="N261" s="11">
        <v>0</v>
      </c>
      <c r="O261">
        <v>0</v>
      </c>
      <c r="P261" s="2">
        <v>12</v>
      </c>
      <c r="Q261" s="2">
        <v>0</v>
      </c>
      <c r="R261" s="2">
        <v>0</v>
      </c>
      <c r="S261">
        <v>0</v>
      </c>
      <c r="T261" s="2">
        <v>12</v>
      </c>
      <c r="U261" s="339" t="e">
        <f t="shared" si="13"/>
        <v>#DIV/0!</v>
      </c>
      <c r="V261" s="4" t="e">
        <f t="shared" si="14"/>
        <v>#DIV/0!</v>
      </c>
    </row>
    <row r="262" spans="1:22">
      <c r="A262" t="s">
        <v>1253</v>
      </c>
      <c r="B262" t="s">
        <v>1271</v>
      </c>
      <c r="C262" s="219" t="s">
        <v>1380</v>
      </c>
      <c r="D262" s="76" t="s">
        <v>44</v>
      </c>
      <c r="E262" s="76" t="s">
        <v>60</v>
      </c>
      <c r="F262" s="138" t="s">
        <v>60</v>
      </c>
      <c r="G262">
        <v>425</v>
      </c>
      <c r="H262" s="31">
        <f t="shared" si="12"/>
        <v>0.53797468354430378</v>
      </c>
      <c r="K262" t="s">
        <v>100</v>
      </c>
      <c r="M262" s="2">
        <v>0.9</v>
      </c>
      <c r="N262" s="11">
        <v>0.55391170940699697</v>
      </c>
      <c r="O262">
        <v>1.91880644720049</v>
      </c>
      <c r="P262" s="2">
        <v>12</v>
      </c>
      <c r="Q262" s="2">
        <v>0</v>
      </c>
      <c r="R262" s="2">
        <v>0</v>
      </c>
      <c r="S262">
        <v>0</v>
      </c>
      <c r="T262" s="2">
        <v>12</v>
      </c>
      <c r="U262" s="339" t="e">
        <f t="shared" si="13"/>
        <v>#NUM!</v>
      </c>
      <c r="V262" s="4" t="e">
        <f t="shared" si="14"/>
        <v>#DIV/0!</v>
      </c>
    </row>
    <row r="263" spans="1:22">
      <c r="A263" t="s">
        <v>1253</v>
      </c>
      <c r="B263" t="s">
        <v>1272</v>
      </c>
      <c r="C263" s="219" t="s">
        <v>1380</v>
      </c>
      <c r="D263" s="76" t="s">
        <v>44</v>
      </c>
      <c r="E263" s="76" t="s">
        <v>60</v>
      </c>
      <c r="F263" s="138" t="s">
        <v>60</v>
      </c>
      <c r="G263">
        <v>425</v>
      </c>
      <c r="H263" s="31">
        <f t="shared" si="12"/>
        <v>0.53797468354430378</v>
      </c>
      <c r="K263" t="s">
        <v>100</v>
      </c>
      <c r="M263" s="2">
        <v>0.233333333333333</v>
      </c>
      <c r="N263" s="11">
        <v>8.1028739134066302E-2</v>
      </c>
      <c r="O263">
        <v>0.28069178610689499</v>
      </c>
      <c r="P263" s="2">
        <v>12</v>
      </c>
      <c r="Q263" s="2">
        <v>4.8666666666666698</v>
      </c>
      <c r="R263" s="2">
        <v>0.78357507552875805</v>
      </c>
      <c r="S263">
        <v>2.7143836847208598</v>
      </c>
      <c r="T263" s="2">
        <v>12</v>
      </c>
      <c r="U263" s="339">
        <f t="shared" si="13"/>
        <v>3.0376964726530251</v>
      </c>
      <c r="V263" s="4">
        <f t="shared" si="14"/>
        <v>0.10925709525352985</v>
      </c>
    </row>
    <row r="264" spans="1:22">
      <c r="A264" t="s">
        <v>1253</v>
      </c>
      <c r="B264" t="s">
        <v>1273</v>
      </c>
      <c r="C264" s="219" t="s">
        <v>1380</v>
      </c>
      <c r="D264" s="76" t="s">
        <v>44</v>
      </c>
      <c r="E264" s="76" t="s">
        <v>60</v>
      </c>
      <c r="F264" s="138" t="s">
        <v>60</v>
      </c>
      <c r="G264">
        <v>425</v>
      </c>
      <c r="H264" s="31">
        <f t="shared" si="12"/>
        <v>0.53797468354430378</v>
      </c>
      <c r="K264" t="s">
        <v>100</v>
      </c>
      <c r="M264" s="2">
        <v>1.6666666666666701E-2</v>
      </c>
      <c r="N264" s="11">
        <v>1.6666666666666701E-2</v>
      </c>
      <c r="O264">
        <v>5.7735026918962602E-2</v>
      </c>
      <c r="P264" s="2">
        <v>12</v>
      </c>
      <c r="Q264" s="2">
        <v>0</v>
      </c>
      <c r="R264" s="2">
        <v>0</v>
      </c>
      <c r="S264">
        <v>0</v>
      </c>
      <c r="T264" s="2">
        <v>12</v>
      </c>
      <c r="U264" s="339" t="e">
        <f t="shared" si="13"/>
        <v>#NUM!</v>
      </c>
      <c r="V264" s="4" t="e">
        <f t="shared" si="14"/>
        <v>#DIV/0!</v>
      </c>
    </row>
    <row r="265" spans="1:22">
      <c r="A265" t="s">
        <v>1253</v>
      </c>
      <c r="B265" t="s">
        <v>1274</v>
      </c>
      <c r="C265" s="219" t="s">
        <v>1380</v>
      </c>
      <c r="D265" s="76" t="s">
        <v>44</v>
      </c>
      <c r="E265" s="76" t="s">
        <v>60</v>
      </c>
      <c r="F265" s="138" t="s">
        <v>60</v>
      </c>
      <c r="G265">
        <v>425</v>
      </c>
      <c r="H265" s="31">
        <f t="shared" si="12"/>
        <v>0.53797468354430378</v>
      </c>
      <c r="K265" t="s">
        <v>100</v>
      </c>
      <c r="M265" s="2">
        <v>0</v>
      </c>
      <c r="N265" s="11">
        <v>0</v>
      </c>
      <c r="O265">
        <v>0</v>
      </c>
      <c r="P265" s="2">
        <v>12</v>
      </c>
      <c r="Q265" s="2">
        <v>8.3333333333333297E-3</v>
      </c>
      <c r="R265" s="2">
        <v>8.3333333333333297E-3</v>
      </c>
      <c r="S265">
        <v>2.8867513459481301E-2</v>
      </c>
      <c r="T265" s="2">
        <v>12</v>
      </c>
      <c r="U265" s="339" t="e">
        <f t="shared" si="13"/>
        <v>#DIV/0!</v>
      </c>
      <c r="V265" s="4" t="e">
        <f t="shared" si="14"/>
        <v>#DIV/0!</v>
      </c>
    </row>
    <row r="266" spans="1:22">
      <c r="A266" t="s">
        <v>1253</v>
      </c>
      <c r="B266" t="s">
        <v>1275</v>
      </c>
      <c r="C266" s="219" t="s">
        <v>1380</v>
      </c>
      <c r="D266" s="76" t="s">
        <v>44</v>
      </c>
      <c r="E266" s="76" t="s">
        <v>60</v>
      </c>
      <c r="F266" s="138" t="s">
        <v>60</v>
      </c>
      <c r="G266">
        <v>425</v>
      </c>
      <c r="H266" s="31">
        <f t="shared" si="12"/>
        <v>0.53797468354430378</v>
      </c>
      <c r="K266" t="s">
        <v>100</v>
      </c>
      <c r="M266" s="2">
        <v>0.40833333333333299</v>
      </c>
      <c r="N266" s="11">
        <v>0.25179908216230201</v>
      </c>
      <c r="O266">
        <v>0.87225760720863499</v>
      </c>
      <c r="P266" s="2">
        <v>12</v>
      </c>
      <c r="Q266" s="2">
        <v>1.65</v>
      </c>
      <c r="R266" s="2">
        <v>0.62686086610550595</v>
      </c>
      <c r="S266">
        <v>2.1715097387427398</v>
      </c>
      <c r="T266" s="2">
        <v>12</v>
      </c>
      <c r="U266" s="339">
        <f t="shared" si="13"/>
        <v>1.3964467325839094</v>
      </c>
      <c r="V266" s="4">
        <f t="shared" si="14"/>
        <v>0.22766925452875919</v>
      </c>
    </row>
    <row r="267" spans="1:22">
      <c r="A267" t="s">
        <v>1253</v>
      </c>
      <c r="B267" t="s">
        <v>1276</v>
      </c>
      <c r="C267" s="219" t="s">
        <v>1380</v>
      </c>
      <c r="D267" s="76" t="s">
        <v>44</v>
      </c>
      <c r="E267" s="76" t="s">
        <v>60</v>
      </c>
      <c r="F267" s="138" t="s">
        <v>60</v>
      </c>
      <c r="G267">
        <v>425</v>
      </c>
      <c r="H267" s="31">
        <f t="shared" si="12"/>
        <v>0.53797468354430378</v>
      </c>
      <c r="K267" t="s">
        <v>100</v>
      </c>
      <c r="M267" s="2">
        <v>32.383333333333297</v>
      </c>
      <c r="N267" s="11">
        <v>9.5847561526128793</v>
      </c>
      <c r="O267">
        <v>33.2025692689678</v>
      </c>
      <c r="P267" s="2">
        <v>12</v>
      </c>
      <c r="Q267" s="2">
        <v>9.6999999999999993</v>
      </c>
      <c r="R267" s="2">
        <v>3.5267591784853001</v>
      </c>
      <c r="S267">
        <v>12.217052166392801</v>
      </c>
      <c r="T267" s="2">
        <v>12</v>
      </c>
      <c r="U267" s="339">
        <f t="shared" si="13"/>
        <v>-1.2055180016460012</v>
      </c>
      <c r="V267" s="4">
        <f t="shared" si="14"/>
        <v>0.21552623696847262</v>
      </c>
    </row>
    <row r="268" spans="1:22">
      <c r="A268" t="s">
        <v>1253</v>
      </c>
      <c r="B268" t="s">
        <v>1277</v>
      </c>
      <c r="C268" s="219" t="s">
        <v>1380</v>
      </c>
      <c r="D268" s="76" t="s">
        <v>44</v>
      </c>
      <c r="E268" s="76" t="s">
        <v>60</v>
      </c>
      <c r="F268" s="138" t="s">
        <v>60</v>
      </c>
      <c r="G268">
        <v>425</v>
      </c>
      <c r="H268" s="31">
        <f t="shared" si="12"/>
        <v>0.53797468354430378</v>
      </c>
      <c r="K268" t="s">
        <v>100</v>
      </c>
      <c r="M268" s="2">
        <v>0.18333333333333299</v>
      </c>
      <c r="N268" s="11">
        <v>0.12360330811826099</v>
      </c>
      <c r="O268">
        <v>0.42817441928883798</v>
      </c>
      <c r="P268" s="2">
        <v>12</v>
      </c>
      <c r="Q268" s="2">
        <v>6.625</v>
      </c>
      <c r="R268" s="2">
        <v>2.0127670159772699</v>
      </c>
      <c r="S268">
        <v>6.9724294709428696</v>
      </c>
      <c r="T268" s="2">
        <v>12</v>
      </c>
      <c r="U268" s="339">
        <f t="shared" si="13"/>
        <v>3.5872996612960177</v>
      </c>
      <c r="V268" s="4">
        <f t="shared" si="14"/>
        <v>0.17563621260666462</v>
      </c>
    </row>
    <row r="269" spans="1:22">
      <c r="A269" t="s">
        <v>1253</v>
      </c>
      <c r="B269" t="s">
        <v>1278</v>
      </c>
      <c r="C269" s="219" t="s">
        <v>1380</v>
      </c>
      <c r="D269" s="76" t="s">
        <v>44</v>
      </c>
      <c r="E269" s="76" t="s">
        <v>60</v>
      </c>
      <c r="F269" s="138" t="s">
        <v>60</v>
      </c>
      <c r="G269">
        <v>425</v>
      </c>
      <c r="H269" s="31">
        <f t="shared" si="12"/>
        <v>0.53797468354430378</v>
      </c>
      <c r="K269" t="s">
        <v>100</v>
      </c>
      <c r="M269" s="2">
        <v>0</v>
      </c>
      <c r="N269" s="11">
        <v>0</v>
      </c>
      <c r="O269">
        <v>0</v>
      </c>
      <c r="P269" s="2">
        <v>12</v>
      </c>
      <c r="Q269" s="2">
        <v>0.2</v>
      </c>
      <c r="R269" s="2">
        <v>0.16468519095903</v>
      </c>
      <c r="S269">
        <v>0.57048623599044501</v>
      </c>
      <c r="T269" s="2">
        <v>12</v>
      </c>
      <c r="U269" s="339" t="e">
        <f t="shared" si="13"/>
        <v>#DIV/0!</v>
      </c>
      <c r="V269" s="4" t="e">
        <f t="shared" si="14"/>
        <v>#DIV/0!</v>
      </c>
    </row>
    <row r="270" spans="1:22">
      <c r="A270" t="s">
        <v>1253</v>
      </c>
      <c r="B270" t="s">
        <v>1279</v>
      </c>
      <c r="C270" s="219" t="s">
        <v>1380</v>
      </c>
      <c r="D270" s="76" t="s">
        <v>44</v>
      </c>
      <c r="E270" s="76" t="s">
        <v>60</v>
      </c>
      <c r="F270" s="138" t="s">
        <v>60</v>
      </c>
      <c r="G270">
        <v>425</v>
      </c>
      <c r="H270" s="31">
        <f t="shared" si="12"/>
        <v>0.53797468354430378</v>
      </c>
      <c r="K270" t="s">
        <v>100</v>
      </c>
      <c r="M270" s="2">
        <v>6.6666666666666693E-2</v>
      </c>
      <c r="N270" s="11">
        <v>2.56235371595269E-2</v>
      </c>
      <c r="O270">
        <v>8.8762536459859501E-2</v>
      </c>
      <c r="P270" s="2">
        <v>12</v>
      </c>
      <c r="Q270" s="2">
        <v>0</v>
      </c>
      <c r="R270" s="2">
        <v>0</v>
      </c>
      <c r="S270">
        <v>0</v>
      </c>
      <c r="T270" s="2">
        <v>12</v>
      </c>
      <c r="U270" s="339" t="e">
        <f t="shared" si="13"/>
        <v>#NUM!</v>
      </c>
      <c r="V270" s="4" t="e">
        <f t="shared" si="14"/>
        <v>#DIV/0!</v>
      </c>
    </row>
    <row r="271" spans="1:22">
      <c r="A271" t="s">
        <v>1253</v>
      </c>
      <c r="B271" t="s">
        <v>1280</v>
      </c>
      <c r="C271" s="219" t="s">
        <v>1380</v>
      </c>
      <c r="D271" s="76" t="s">
        <v>44</v>
      </c>
      <c r="E271" s="76" t="s">
        <v>60</v>
      </c>
      <c r="F271" s="138" t="s">
        <v>60</v>
      </c>
      <c r="G271">
        <v>425</v>
      </c>
      <c r="H271" s="31">
        <f t="shared" si="12"/>
        <v>0.53797468354430378</v>
      </c>
      <c r="K271" t="s">
        <v>100</v>
      </c>
      <c r="M271" s="2">
        <v>0.05</v>
      </c>
      <c r="N271" s="11">
        <v>1.9462473604038098E-2</v>
      </c>
      <c r="O271">
        <v>6.7419986246324198E-2</v>
      </c>
      <c r="P271" s="2">
        <v>12</v>
      </c>
      <c r="Q271" s="2">
        <v>0</v>
      </c>
      <c r="R271" s="2">
        <v>0</v>
      </c>
      <c r="S271">
        <v>0</v>
      </c>
      <c r="T271" s="2">
        <v>12</v>
      </c>
      <c r="U271" s="339" t="e">
        <f t="shared" si="13"/>
        <v>#NUM!</v>
      </c>
      <c r="V271" s="4" t="e">
        <f t="shared" si="14"/>
        <v>#DIV/0!</v>
      </c>
    </row>
    <row r="272" spans="1:22">
      <c r="A272" t="s">
        <v>1253</v>
      </c>
      <c r="B272" t="s">
        <v>1281</v>
      </c>
      <c r="C272" s="219" t="s">
        <v>1380</v>
      </c>
      <c r="D272" s="76" t="s">
        <v>44</v>
      </c>
      <c r="E272" s="76" t="s">
        <v>60</v>
      </c>
      <c r="F272" s="138" t="s">
        <v>60</v>
      </c>
      <c r="G272">
        <v>425</v>
      </c>
      <c r="H272" s="31">
        <f t="shared" si="12"/>
        <v>0.53797468354430378</v>
      </c>
      <c r="K272" t="s">
        <v>100</v>
      </c>
      <c r="M272" s="2">
        <v>9.1666666666666702E-2</v>
      </c>
      <c r="N272" s="11">
        <v>9.1666666666666702E-2</v>
      </c>
      <c r="O272">
        <v>0.317542648054294</v>
      </c>
      <c r="P272" s="2">
        <v>12</v>
      </c>
      <c r="Q272" s="2">
        <v>9.1666666666666702E-2</v>
      </c>
      <c r="R272" s="2">
        <v>3.5798961668820198E-2</v>
      </c>
      <c r="S272">
        <v>0.12401124093721499</v>
      </c>
      <c r="T272" s="2">
        <v>12</v>
      </c>
      <c r="U272" s="339">
        <f t="shared" si="13"/>
        <v>0</v>
      </c>
      <c r="V272" s="4">
        <f t="shared" si="14"/>
        <v>0.23585023791635459</v>
      </c>
    </row>
    <row r="273" spans="1:22">
      <c r="A273" t="s">
        <v>1253</v>
      </c>
      <c r="B273" t="s">
        <v>1282</v>
      </c>
      <c r="C273" s="219" t="s">
        <v>1380</v>
      </c>
      <c r="D273" s="76" t="s">
        <v>44</v>
      </c>
      <c r="E273" s="76" t="s">
        <v>60</v>
      </c>
      <c r="F273" s="138" t="s">
        <v>60</v>
      </c>
      <c r="G273">
        <v>425</v>
      </c>
      <c r="H273" s="31">
        <f t="shared" si="12"/>
        <v>0.53797468354430378</v>
      </c>
      <c r="K273" t="s">
        <v>100</v>
      </c>
      <c r="M273" s="2">
        <v>1.6666666666666701E-2</v>
      </c>
      <c r="N273" s="11">
        <v>1.6666666666666701E-2</v>
      </c>
      <c r="O273">
        <v>5.7735026918962602E-2</v>
      </c>
      <c r="P273" s="2">
        <v>12</v>
      </c>
      <c r="Q273" s="2">
        <v>0</v>
      </c>
      <c r="R273" s="2">
        <v>0</v>
      </c>
      <c r="S273">
        <v>0</v>
      </c>
      <c r="T273" s="2">
        <v>12</v>
      </c>
      <c r="U273" s="339" t="e">
        <f t="shared" si="13"/>
        <v>#NUM!</v>
      </c>
      <c r="V273" s="4" t="e">
        <f t="shared" si="14"/>
        <v>#DIV/0!</v>
      </c>
    </row>
    <row r="274" spans="1:22">
      <c r="A274" t="s">
        <v>1253</v>
      </c>
      <c r="B274" t="s">
        <v>1283</v>
      </c>
      <c r="C274" s="219" t="s">
        <v>1380</v>
      </c>
      <c r="D274" s="76" t="s">
        <v>44</v>
      </c>
      <c r="E274" s="76" t="s">
        <v>60</v>
      </c>
      <c r="F274" s="138" t="s">
        <v>60</v>
      </c>
      <c r="G274">
        <v>425</v>
      </c>
      <c r="H274" s="31">
        <f t="shared" si="12"/>
        <v>0.53797468354430378</v>
      </c>
      <c r="K274" t="s">
        <v>100</v>
      </c>
      <c r="M274" s="2">
        <v>0.358333333333333</v>
      </c>
      <c r="N274" s="11">
        <v>0.242292814752745</v>
      </c>
      <c r="O274">
        <v>0.83932693092125699</v>
      </c>
      <c r="P274" s="2">
        <v>12</v>
      </c>
      <c r="Q274" s="2">
        <v>0.76666666666666705</v>
      </c>
      <c r="R274" s="2">
        <v>0.40138648595974302</v>
      </c>
      <c r="S274">
        <v>1.39044357430761</v>
      </c>
      <c r="T274" s="2">
        <v>12</v>
      </c>
      <c r="U274" s="339">
        <f t="shared" si="13"/>
        <v>0.7605884613554792</v>
      </c>
      <c r="V274" s="4">
        <f t="shared" si="14"/>
        <v>0.3574354127284165</v>
      </c>
    </row>
    <row r="275" spans="1:22">
      <c r="A275" t="s">
        <v>1253</v>
      </c>
      <c r="B275" t="s">
        <v>1284</v>
      </c>
      <c r="C275" s="219" t="s">
        <v>1380</v>
      </c>
      <c r="D275" s="76" t="s">
        <v>44</v>
      </c>
      <c r="E275" s="76" t="s">
        <v>60</v>
      </c>
      <c r="F275" s="138" t="s">
        <v>60</v>
      </c>
      <c r="G275">
        <v>425</v>
      </c>
      <c r="H275" s="31">
        <f t="shared" si="12"/>
        <v>0.53797468354430378</v>
      </c>
      <c r="K275" t="s">
        <v>100</v>
      </c>
      <c r="M275" s="2">
        <v>2.8916666666666702</v>
      </c>
      <c r="N275" s="11">
        <v>0.98661176649063798</v>
      </c>
      <c r="O275">
        <v>3.4177234138141301</v>
      </c>
      <c r="P275" s="2">
        <v>12</v>
      </c>
      <c r="Q275" s="2">
        <v>11.491666666666699</v>
      </c>
      <c r="R275" s="2">
        <v>2.01822973484841</v>
      </c>
      <c r="S275">
        <v>6.9913528842073998</v>
      </c>
      <c r="T275" s="2">
        <v>12</v>
      </c>
      <c r="U275" s="339">
        <f t="shared" si="13"/>
        <v>1.3797890978464442</v>
      </c>
      <c r="V275" s="4">
        <f t="shared" si="14"/>
        <v>0.11417765052139239</v>
      </c>
    </row>
    <row r="276" spans="1:22">
      <c r="A276" t="s">
        <v>1253</v>
      </c>
      <c r="B276" t="s">
        <v>1285</v>
      </c>
      <c r="C276" s="219" t="s">
        <v>1380</v>
      </c>
      <c r="D276" s="76" t="s">
        <v>44</v>
      </c>
      <c r="E276" s="76" t="s">
        <v>60</v>
      </c>
      <c r="F276" s="138" t="s">
        <v>60</v>
      </c>
      <c r="G276">
        <v>425</v>
      </c>
      <c r="H276" s="31">
        <f t="shared" si="12"/>
        <v>0.53797468354430378</v>
      </c>
      <c r="K276" t="s">
        <v>100</v>
      </c>
      <c r="M276" s="2">
        <v>8.3333333333333297E-3</v>
      </c>
      <c r="N276" s="11">
        <v>8.3333333333333297E-3</v>
      </c>
      <c r="O276">
        <v>2.8867513459481301E-2</v>
      </c>
      <c r="P276" s="2">
        <v>12</v>
      </c>
      <c r="Q276" s="2">
        <v>3.3333333333333298E-2</v>
      </c>
      <c r="R276" s="2">
        <v>2.2473328748774699E-2</v>
      </c>
      <c r="S276">
        <v>7.7849894416152296E-2</v>
      </c>
      <c r="T276" s="2">
        <v>12</v>
      </c>
      <c r="U276" s="339">
        <f t="shared" si="13"/>
        <v>1.3862943611198899</v>
      </c>
      <c r="V276" s="4">
        <f t="shared" si="14"/>
        <v>0.53787878787878884</v>
      </c>
    </row>
    <row r="277" spans="1:22">
      <c r="A277" t="s">
        <v>1253</v>
      </c>
      <c r="B277" t="s">
        <v>1286</v>
      </c>
      <c r="C277" s="219" t="s">
        <v>1380</v>
      </c>
      <c r="D277" s="76" t="s">
        <v>44</v>
      </c>
      <c r="E277" s="76" t="s">
        <v>60</v>
      </c>
      <c r="F277" s="138" t="s">
        <v>60</v>
      </c>
      <c r="G277">
        <v>425</v>
      </c>
      <c r="H277" s="31">
        <f t="shared" si="12"/>
        <v>0.53797468354430378</v>
      </c>
      <c r="K277" t="s">
        <v>100</v>
      </c>
      <c r="M277" s="2">
        <v>0</v>
      </c>
      <c r="N277" s="11">
        <v>0</v>
      </c>
      <c r="O277">
        <v>0</v>
      </c>
      <c r="P277" s="2">
        <v>12</v>
      </c>
      <c r="Q277" s="2">
        <v>0.30833333333333302</v>
      </c>
      <c r="R277" s="2">
        <v>0.190477205083878</v>
      </c>
      <c r="S277">
        <v>0.65983239377798697</v>
      </c>
      <c r="T277" s="2">
        <v>12</v>
      </c>
      <c r="U277" s="339" t="e">
        <f t="shared" si="13"/>
        <v>#DIV/0!</v>
      </c>
      <c r="V277" s="4" t="e">
        <f t="shared" si="14"/>
        <v>#DIV/0!</v>
      </c>
    </row>
    <row r="278" spans="1:22">
      <c r="A278" t="s">
        <v>1253</v>
      </c>
      <c r="B278" t="s">
        <v>1287</v>
      </c>
      <c r="C278" s="219" t="s">
        <v>1380</v>
      </c>
      <c r="D278" s="76" t="s">
        <v>44</v>
      </c>
      <c r="E278" s="76" t="s">
        <v>60</v>
      </c>
      <c r="F278" s="138" t="s">
        <v>60</v>
      </c>
      <c r="G278">
        <v>425</v>
      </c>
      <c r="H278" s="31">
        <f t="shared" si="12"/>
        <v>0.53797468354430378</v>
      </c>
      <c r="K278" t="s">
        <v>100</v>
      </c>
      <c r="M278" s="2">
        <v>8.3333333333333301E-2</v>
      </c>
      <c r="N278" s="11">
        <v>2.0719385350268699E-2</v>
      </c>
      <c r="O278">
        <v>7.1774056256527302E-2</v>
      </c>
      <c r="P278" s="2">
        <v>12</v>
      </c>
      <c r="Q278" s="2">
        <v>8.3333333333333297E-3</v>
      </c>
      <c r="R278" s="2">
        <v>8.3333333333333297E-3</v>
      </c>
      <c r="S278">
        <v>2.8867513459481301E-2</v>
      </c>
      <c r="T278" s="2">
        <v>12</v>
      </c>
      <c r="U278" s="339">
        <f t="shared" si="13"/>
        <v>-2.3025850929940459</v>
      </c>
      <c r="V278" s="4">
        <f t="shared" si="14"/>
        <v>1.083333333333335</v>
      </c>
    </row>
    <row r="279" spans="1:22">
      <c r="A279" t="s">
        <v>1253</v>
      </c>
      <c r="B279" t="s">
        <v>1288</v>
      </c>
      <c r="C279" s="219" t="s">
        <v>1380</v>
      </c>
      <c r="D279" s="76" t="s">
        <v>44</v>
      </c>
      <c r="E279" s="76" t="s">
        <v>60</v>
      </c>
      <c r="F279" s="138" t="s">
        <v>60</v>
      </c>
      <c r="G279">
        <v>425</v>
      </c>
      <c r="H279" s="31">
        <f t="shared" si="12"/>
        <v>0.53797468354430378</v>
      </c>
      <c r="K279" t="s">
        <v>100</v>
      </c>
      <c r="M279" s="2">
        <v>0</v>
      </c>
      <c r="N279" s="11">
        <v>0</v>
      </c>
      <c r="O279">
        <v>0</v>
      </c>
      <c r="P279" s="2">
        <v>12</v>
      </c>
      <c r="Q279" s="2">
        <v>0</v>
      </c>
      <c r="R279" s="2">
        <v>0</v>
      </c>
      <c r="S279">
        <v>0</v>
      </c>
      <c r="T279" s="2">
        <v>12</v>
      </c>
      <c r="U279" s="339" t="e">
        <f t="shared" si="13"/>
        <v>#DIV/0!</v>
      </c>
      <c r="V279" s="4" t="e">
        <f t="shared" si="14"/>
        <v>#DIV/0!</v>
      </c>
    </row>
    <row r="280" spans="1:22">
      <c r="A280" t="s">
        <v>1253</v>
      </c>
      <c r="B280" t="s">
        <v>1289</v>
      </c>
      <c r="C280" s="219" t="s">
        <v>1380</v>
      </c>
      <c r="D280" s="76" t="s">
        <v>44</v>
      </c>
      <c r="E280" s="76" t="s">
        <v>60</v>
      </c>
      <c r="F280" s="138" t="s">
        <v>60</v>
      </c>
      <c r="G280">
        <v>425</v>
      </c>
      <c r="H280" s="31">
        <f t="shared" si="12"/>
        <v>0.53797468354430378</v>
      </c>
      <c r="K280" t="s">
        <v>100</v>
      </c>
      <c r="M280" s="2">
        <v>2.0333333333333301</v>
      </c>
      <c r="N280" s="11">
        <v>0.86788958009203199</v>
      </c>
      <c r="O280">
        <v>3.00645769615803</v>
      </c>
      <c r="P280" s="2">
        <v>12</v>
      </c>
      <c r="Q280" s="2">
        <v>1.125</v>
      </c>
      <c r="R280" s="2">
        <v>0.56904026059833202</v>
      </c>
      <c r="S280">
        <v>1.9712132858170901</v>
      </c>
      <c r="T280" s="2">
        <v>12</v>
      </c>
      <c r="U280" s="339">
        <f t="shared" si="13"/>
        <v>-0.59189344685477085</v>
      </c>
      <c r="V280" s="4">
        <f t="shared" si="14"/>
        <v>0.33918069584736188</v>
      </c>
    </row>
    <row r="281" spans="1:22">
      <c r="A281" t="s">
        <v>1253</v>
      </c>
      <c r="B281" t="s">
        <v>1290</v>
      </c>
      <c r="C281" s="219" t="s">
        <v>1380</v>
      </c>
      <c r="D281" s="76" t="s">
        <v>44</v>
      </c>
      <c r="E281" s="76" t="s">
        <v>60</v>
      </c>
      <c r="F281" s="138" t="s">
        <v>60</v>
      </c>
      <c r="G281">
        <v>425</v>
      </c>
      <c r="H281" s="31">
        <f t="shared" si="12"/>
        <v>0.53797468354430378</v>
      </c>
      <c r="K281" t="s">
        <v>100</v>
      </c>
      <c r="M281" s="2">
        <v>0.21666666666666701</v>
      </c>
      <c r="N281" s="11">
        <v>0.113373433191094</v>
      </c>
      <c r="O281">
        <v>0.39273709303097998</v>
      </c>
      <c r="P281" s="2">
        <v>12</v>
      </c>
      <c r="Q281" s="2">
        <v>9.35</v>
      </c>
      <c r="R281" s="2">
        <v>2.9054937513947499</v>
      </c>
      <c r="S281">
        <v>10.064925596979201</v>
      </c>
      <c r="T281" s="2">
        <v>12</v>
      </c>
      <c r="U281" s="339">
        <f t="shared" si="13"/>
        <v>3.7647715480611579</v>
      </c>
      <c r="V281" s="4">
        <f t="shared" si="14"/>
        <v>0.17989764960653448</v>
      </c>
    </row>
    <row r="282" spans="1:22">
      <c r="A282" t="s">
        <v>1253</v>
      </c>
      <c r="B282" t="s">
        <v>1291</v>
      </c>
      <c r="C282" s="219" t="s">
        <v>1380</v>
      </c>
      <c r="D282" s="76" t="s">
        <v>44</v>
      </c>
      <c r="E282" s="76" t="s">
        <v>60</v>
      </c>
      <c r="F282" s="138" t="s">
        <v>60</v>
      </c>
      <c r="G282">
        <v>425</v>
      </c>
      <c r="H282" s="31">
        <f t="shared" si="12"/>
        <v>0.53797468354430378</v>
      </c>
      <c r="K282" t="s">
        <v>100</v>
      </c>
      <c r="M282" s="2">
        <v>2.5000000000000001E-2</v>
      </c>
      <c r="N282" s="11">
        <v>1.7943514064131801E-2</v>
      </c>
      <c r="O282">
        <v>6.2158156050806102E-2</v>
      </c>
      <c r="P282" s="2">
        <v>12</v>
      </c>
      <c r="Q282" s="2">
        <v>0.19166666666666701</v>
      </c>
      <c r="R282" s="2">
        <v>0.16535468459397101</v>
      </c>
      <c r="S282">
        <v>0.57280542997257</v>
      </c>
      <c r="T282" s="2">
        <v>12</v>
      </c>
      <c r="U282" s="339">
        <f t="shared" si="13"/>
        <v>2.0368819272610419</v>
      </c>
      <c r="V282" s="4">
        <f t="shared" si="14"/>
        <v>0.82761929312023597</v>
      </c>
    </row>
    <row r="283" spans="1:22">
      <c r="A283" t="s">
        <v>1253</v>
      </c>
      <c r="B283" t="s">
        <v>1292</v>
      </c>
      <c r="C283" s="219" t="s">
        <v>1380</v>
      </c>
      <c r="D283" s="76" t="s">
        <v>44</v>
      </c>
      <c r="E283" s="76" t="s">
        <v>60</v>
      </c>
      <c r="F283" s="138" t="s">
        <v>60</v>
      </c>
      <c r="G283">
        <v>425</v>
      </c>
      <c r="H283" s="31">
        <f t="shared" si="12"/>
        <v>0.53797468354430378</v>
      </c>
      <c r="K283" t="s">
        <v>100</v>
      </c>
      <c r="M283" s="2">
        <v>0</v>
      </c>
      <c r="N283" s="11">
        <v>0</v>
      </c>
      <c r="O283">
        <v>0</v>
      </c>
      <c r="P283" s="2">
        <v>12</v>
      </c>
      <c r="Q283" s="2">
        <v>8.3333333333333297E-3</v>
      </c>
      <c r="R283" s="2">
        <v>8.3333333333333297E-3</v>
      </c>
      <c r="S283">
        <v>2.8867513459481301E-2</v>
      </c>
      <c r="T283" s="2">
        <v>12</v>
      </c>
      <c r="U283" s="339" t="e">
        <f t="shared" si="13"/>
        <v>#DIV/0!</v>
      </c>
      <c r="V283" s="4" t="e">
        <f t="shared" si="14"/>
        <v>#DIV/0!</v>
      </c>
    </row>
    <row r="284" spans="1:22">
      <c r="A284" t="s">
        <v>1253</v>
      </c>
      <c r="B284" t="s">
        <v>1293</v>
      </c>
      <c r="C284" s="219" t="s">
        <v>1380</v>
      </c>
      <c r="D284" s="76" t="s">
        <v>44</v>
      </c>
      <c r="E284" s="76" t="s">
        <v>60</v>
      </c>
      <c r="F284" s="138" t="s">
        <v>60</v>
      </c>
      <c r="G284">
        <v>425</v>
      </c>
      <c r="H284" s="31">
        <f t="shared" si="12"/>
        <v>0.53797468354430378</v>
      </c>
      <c r="K284" t="s">
        <v>100</v>
      </c>
      <c r="M284" s="2">
        <v>8.3333333333333297E-3</v>
      </c>
      <c r="N284" s="11">
        <v>8.3333333333333297E-3</v>
      </c>
      <c r="O284">
        <v>2.8867513459481301E-2</v>
      </c>
      <c r="P284" s="2">
        <v>12</v>
      </c>
      <c r="Q284" s="2">
        <v>0</v>
      </c>
      <c r="R284" s="2">
        <v>0</v>
      </c>
      <c r="S284">
        <v>0</v>
      </c>
      <c r="T284" s="2">
        <v>12</v>
      </c>
      <c r="U284" s="339" t="e">
        <f t="shared" si="13"/>
        <v>#NUM!</v>
      </c>
      <c r="V284" s="4" t="e">
        <f t="shared" si="14"/>
        <v>#DIV/0!</v>
      </c>
    </row>
    <row r="285" spans="1:22">
      <c r="A285" t="s">
        <v>1253</v>
      </c>
      <c r="B285" t="s">
        <v>1294</v>
      </c>
      <c r="C285" s="219" t="s">
        <v>1380</v>
      </c>
      <c r="D285" s="76" t="s">
        <v>44</v>
      </c>
      <c r="E285" s="76" t="s">
        <v>60</v>
      </c>
      <c r="F285" s="138" t="s">
        <v>60</v>
      </c>
      <c r="G285">
        <v>425</v>
      </c>
      <c r="H285" s="31">
        <f t="shared" si="12"/>
        <v>0.53797468354430378</v>
      </c>
      <c r="K285" t="s">
        <v>100</v>
      </c>
      <c r="M285" s="2">
        <v>0.7</v>
      </c>
      <c r="N285" s="11">
        <v>0.216375095189307</v>
      </c>
      <c r="O285">
        <v>0.749545316720865</v>
      </c>
      <c r="P285" s="2">
        <v>12</v>
      </c>
      <c r="Q285" s="2">
        <v>0</v>
      </c>
      <c r="R285" s="2">
        <v>0</v>
      </c>
      <c r="S285">
        <v>0</v>
      </c>
      <c r="T285" s="2">
        <v>12</v>
      </c>
      <c r="U285" s="339" t="e">
        <f t="shared" si="13"/>
        <v>#NUM!</v>
      </c>
      <c r="V285" s="4" t="e">
        <f t="shared" si="14"/>
        <v>#DIV/0!</v>
      </c>
    </row>
    <row r="286" spans="1:22">
      <c r="A286" t="s">
        <v>1253</v>
      </c>
      <c r="B286" t="s">
        <v>1295</v>
      </c>
      <c r="C286" s="219" t="s">
        <v>1380</v>
      </c>
      <c r="D286" s="76" t="s">
        <v>44</v>
      </c>
      <c r="E286" s="76" t="s">
        <v>60</v>
      </c>
      <c r="F286" s="138" t="s">
        <v>60</v>
      </c>
      <c r="G286">
        <v>425</v>
      </c>
      <c r="H286" s="31">
        <f t="shared" si="12"/>
        <v>0.53797468354430378</v>
      </c>
      <c r="K286" t="s">
        <v>100</v>
      </c>
      <c r="M286" s="2">
        <v>2.5000000000000001E-2</v>
      </c>
      <c r="N286" s="11">
        <v>1.7943514064131801E-2</v>
      </c>
      <c r="O286">
        <v>6.2158156050806102E-2</v>
      </c>
      <c r="P286" s="2">
        <v>12</v>
      </c>
      <c r="Q286" s="2">
        <v>0</v>
      </c>
      <c r="R286" s="2">
        <v>0</v>
      </c>
      <c r="S286">
        <v>0</v>
      </c>
      <c r="T286" s="2">
        <v>12</v>
      </c>
      <c r="U286" s="339" t="e">
        <f t="shared" si="13"/>
        <v>#NUM!</v>
      </c>
      <c r="V286" s="4" t="e">
        <f t="shared" si="14"/>
        <v>#DIV/0!</v>
      </c>
    </row>
    <row r="287" spans="1:22">
      <c r="A287" t="s">
        <v>1253</v>
      </c>
      <c r="B287" t="s">
        <v>1296</v>
      </c>
      <c r="C287" s="219" t="s">
        <v>1380</v>
      </c>
      <c r="D287" s="76" t="s">
        <v>44</v>
      </c>
      <c r="E287" s="76" t="s">
        <v>60</v>
      </c>
      <c r="F287" s="138" t="s">
        <v>60</v>
      </c>
      <c r="G287">
        <v>425</v>
      </c>
      <c r="H287" s="31">
        <f t="shared" si="12"/>
        <v>0.53797468354430378</v>
      </c>
      <c r="K287" t="s">
        <v>100</v>
      </c>
      <c r="M287" s="2">
        <v>1.6666666666666701E-2</v>
      </c>
      <c r="N287" s="11">
        <v>1.6666666666666701E-2</v>
      </c>
      <c r="O287">
        <v>5.7735026918962602E-2</v>
      </c>
      <c r="P287" s="2">
        <v>12</v>
      </c>
      <c r="Q287" s="2">
        <v>0</v>
      </c>
      <c r="R287" s="2">
        <v>0</v>
      </c>
      <c r="S287">
        <v>0</v>
      </c>
      <c r="T287" s="2">
        <v>12</v>
      </c>
      <c r="U287" s="339" t="e">
        <f t="shared" si="13"/>
        <v>#NUM!</v>
      </c>
      <c r="V287" s="4" t="e">
        <f t="shared" si="14"/>
        <v>#DIV/0!</v>
      </c>
    </row>
    <row r="288" spans="1:22">
      <c r="A288" t="s">
        <v>1253</v>
      </c>
      <c r="B288" t="s">
        <v>1297</v>
      </c>
      <c r="C288" s="219" t="s">
        <v>1380</v>
      </c>
      <c r="D288" s="76" t="s">
        <v>44</v>
      </c>
      <c r="E288" s="76" t="s">
        <v>60</v>
      </c>
      <c r="F288" s="138" t="s">
        <v>60</v>
      </c>
      <c r="G288">
        <v>425</v>
      </c>
      <c r="H288" s="31">
        <f t="shared" si="12"/>
        <v>0.53797468354430378</v>
      </c>
      <c r="K288" t="s">
        <v>100</v>
      </c>
      <c r="M288" s="2">
        <v>2.7083333333333299</v>
      </c>
      <c r="N288" s="11">
        <v>1.2489060869983</v>
      </c>
      <c r="O288">
        <v>4.3263375931262003</v>
      </c>
      <c r="P288" s="2">
        <v>12</v>
      </c>
      <c r="Q288" s="2">
        <v>0</v>
      </c>
      <c r="R288" s="2">
        <v>0</v>
      </c>
      <c r="S288">
        <v>0</v>
      </c>
      <c r="T288" s="2">
        <v>12</v>
      </c>
      <c r="U288" s="339" t="e">
        <f t="shared" si="13"/>
        <v>#NUM!</v>
      </c>
      <c r="V288" s="4" t="e">
        <f t="shared" si="14"/>
        <v>#DIV/0!</v>
      </c>
    </row>
    <row r="289" spans="1:22">
      <c r="A289" t="s">
        <v>1253</v>
      </c>
      <c r="B289" t="s">
        <v>1298</v>
      </c>
      <c r="C289" s="219" t="s">
        <v>1380</v>
      </c>
      <c r="D289" s="76" t="s">
        <v>44</v>
      </c>
      <c r="E289" s="76" t="s">
        <v>60</v>
      </c>
      <c r="F289" s="138" t="s">
        <v>60</v>
      </c>
      <c r="G289">
        <v>425</v>
      </c>
      <c r="H289" s="31">
        <f t="shared" si="12"/>
        <v>0.53797468354430378</v>
      </c>
      <c r="K289" t="s">
        <v>100</v>
      </c>
      <c r="M289" s="2">
        <v>2.8666666666666698</v>
      </c>
      <c r="N289" s="11">
        <v>0.79442501918753206</v>
      </c>
      <c r="O289">
        <v>2.7519689920733699</v>
      </c>
      <c r="P289" s="2">
        <v>12</v>
      </c>
      <c r="Q289" s="2">
        <v>8.3333333333333297E-3</v>
      </c>
      <c r="R289" s="2">
        <v>8.3333333333333297E-3</v>
      </c>
      <c r="S289">
        <v>2.8867513459481301E-2</v>
      </c>
      <c r="T289" s="2">
        <v>12</v>
      </c>
      <c r="U289" s="339">
        <f t="shared" si="13"/>
        <v>-5.8406416573733999</v>
      </c>
      <c r="V289" s="4">
        <f t="shared" si="14"/>
        <v>1.083333333333335</v>
      </c>
    </row>
    <row r="290" spans="1:22">
      <c r="A290" t="s">
        <v>1253</v>
      </c>
      <c r="B290" t="s">
        <v>1299</v>
      </c>
      <c r="C290" s="219" t="s">
        <v>1380</v>
      </c>
      <c r="D290" s="76" t="s">
        <v>44</v>
      </c>
      <c r="E290" s="76" t="s">
        <v>60</v>
      </c>
      <c r="F290" s="138" t="s">
        <v>60</v>
      </c>
      <c r="G290">
        <v>425</v>
      </c>
      <c r="H290" s="31">
        <f t="shared" si="12"/>
        <v>0.53797468354430378</v>
      </c>
      <c r="K290" t="s">
        <v>100</v>
      </c>
      <c r="M290" s="2">
        <v>0.05</v>
      </c>
      <c r="N290" s="11">
        <v>2.6111648393354701E-2</v>
      </c>
      <c r="O290">
        <v>9.0453403373329105E-2</v>
      </c>
      <c r="P290" s="2">
        <v>12</v>
      </c>
      <c r="Q290" s="2">
        <v>0</v>
      </c>
      <c r="R290" s="2">
        <v>0</v>
      </c>
      <c r="S290">
        <v>0</v>
      </c>
      <c r="T290" s="2">
        <v>12</v>
      </c>
      <c r="U290" s="339" t="e">
        <f t="shared" si="13"/>
        <v>#NUM!</v>
      </c>
      <c r="V290" s="4" t="e">
        <f t="shared" si="14"/>
        <v>#DIV/0!</v>
      </c>
    </row>
    <row r="291" spans="1:22">
      <c r="A291" t="s">
        <v>1253</v>
      </c>
      <c r="B291" t="s">
        <v>1300</v>
      </c>
      <c r="C291" s="219" t="s">
        <v>1380</v>
      </c>
      <c r="D291" s="76" t="s">
        <v>44</v>
      </c>
      <c r="E291" s="76" t="s">
        <v>60</v>
      </c>
      <c r="F291" s="138" t="s">
        <v>60</v>
      </c>
      <c r="G291">
        <v>425</v>
      </c>
      <c r="H291" s="31">
        <f t="shared" si="12"/>
        <v>0.53797468354430378</v>
      </c>
      <c r="K291" t="s">
        <v>100</v>
      </c>
      <c r="M291" s="2">
        <v>15.2916666666667</v>
      </c>
      <c r="N291" s="11">
        <v>4.7429606265549502</v>
      </c>
      <c r="O291">
        <v>16.4300975669838</v>
      </c>
      <c r="P291" s="2">
        <v>12</v>
      </c>
      <c r="Q291" s="2">
        <v>6.9</v>
      </c>
      <c r="R291" s="2">
        <v>2.3660797394283501</v>
      </c>
      <c r="S291">
        <v>8.1963406468984701</v>
      </c>
      <c r="T291" s="2">
        <v>12</v>
      </c>
      <c r="U291" s="339">
        <f t="shared" si="13"/>
        <v>-0.79578660610341301</v>
      </c>
      <c r="V291" s="4">
        <f t="shared" si="14"/>
        <v>0.20092067492823643</v>
      </c>
    </row>
    <row r="292" spans="1:22">
      <c r="A292" t="s">
        <v>1253</v>
      </c>
      <c r="B292" t="s">
        <v>1301</v>
      </c>
      <c r="C292" s="219" t="s">
        <v>1380</v>
      </c>
      <c r="D292" s="76" t="s">
        <v>44</v>
      </c>
      <c r="E292" s="76" t="s">
        <v>60</v>
      </c>
      <c r="F292" s="138" t="s">
        <v>60</v>
      </c>
      <c r="G292">
        <v>425</v>
      </c>
      <c r="H292" s="31">
        <f t="shared" si="12"/>
        <v>0.53797468354430378</v>
      </c>
      <c r="K292" t="s">
        <v>100</v>
      </c>
      <c r="M292" s="2">
        <v>0.1</v>
      </c>
      <c r="N292" s="11">
        <v>2.7524094128159E-2</v>
      </c>
      <c r="O292">
        <v>9.5346258924559196E-2</v>
      </c>
      <c r="P292" s="2">
        <v>12</v>
      </c>
      <c r="Q292" s="2">
        <v>0</v>
      </c>
      <c r="R292" s="2">
        <v>0</v>
      </c>
      <c r="S292">
        <v>0</v>
      </c>
      <c r="T292" s="2">
        <v>12</v>
      </c>
      <c r="U292" s="339" t="e">
        <f t="shared" si="13"/>
        <v>#NUM!</v>
      </c>
      <c r="V292" s="4" t="e">
        <f t="shared" si="14"/>
        <v>#DIV/0!</v>
      </c>
    </row>
    <row r="293" spans="1:22">
      <c r="A293" t="s">
        <v>1253</v>
      </c>
      <c r="B293" t="s">
        <v>1302</v>
      </c>
      <c r="C293" s="219" t="s">
        <v>1380</v>
      </c>
      <c r="D293" s="76" t="s">
        <v>44</v>
      </c>
      <c r="E293" s="76" t="s">
        <v>60</v>
      </c>
      <c r="F293" s="138" t="s">
        <v>60</v>
      </c>
      <c r="G293">
        <v>425</v>
      </c>
      <c r="H293" s="31">
        <f t="shared" si="12"/>
        <v>0.53797468354430378</v>
      </c>
      <c r="K293" t="s">
        <v>100</v>
      </c>
      <c r="M293" s="2">
        <v>0</v>
      </c>
      <c r="N293" s="11">
        <v>0</v>
      </c>
      <c r="O293">
        <v>0</v>
      </c>
      <c r="P293" s="2">
        <v>12</v>
      </c>
      <c r="Q293" s="2">
        <v>0</v>
      </c>
      <c r="R293" s="2">
        <v>0</v>
      </c>
      <c r="S293">
        <v>0</v>
      </c>
      <c r="T293" s="2">
        <v>12</v>
      </c>
      <c r="U293" s="339" t="e">
        <f t="shared" si="13"/>
        <v>#DIV/0!</v>
      </c>
      <c r="V293" s="4" t="e">
        <f t="shared" si="14"/>
        <v>#DIV/0!</v>
      </c>
    </row>
    <row r="294" spans="1:22">
      <c r="A294" t="s">
        <v>1253</v>
      </c>
      <c r="B294" t="s">
        <v>1303</v>
      </c>
      <c r="C294" s="219" t="s">
        <v>1380</v>
      </c>
      <c r="D294" s="76" t="s">
        <v>44</v>
      </c>
      <c r="E294" s="76" t="s">
        <v>60</v>
      </c>
      <c r="F294" s="138" t="s">
        <v>60</v>
      </c>
      <c r="G294">
        <v>425</v>
      </c>
      <c r="H294" s="31">
        <f t="shared" si="12"/>
        <v>0.53797468354430378</v>
      </c>
      <c r="K294" t="s">
        <v>100</v>
      </c>
      <c r="M294" s="2">
        <v>0.33333333333333298</v>
      </c>
      <c r="N294" s="11">
        <v>0.243501394848016</v>
      </c>
      <c r="O294">
        <v>0.84351357518130798</v>
      </c>
      <c r="P294" s="2">
        <v>12</v>
      </c>
      <c r="Q294" s="2">
        <v>0.25</v>
      </c>
      <c r="R294" s="2">
        <v>0.13055824196677299</v>
      </c>
      <c r="S294">
        <v>0.452267016866645</v>
      </c>
      <c r="T294" s="2">
        <v>12</v>
      </c>
      <c r="U294" s="339">
        <f t="shared" si="13"/>
        <v>-0.2876820724517799</v>
      </c>
      <c r="V294" s="4">
        <f t="shared" si="14"/>
        <v>0.35606060606060552</v>
      </c>
    </row>
    <row r="295" spans="1:22">
      <c r="A295" t="s">
        <v>1253</v>
      </c>
      <c r="B295" t="s">
        <v>1304</v>
      </c>
      <c r="C295" s="219" t="s">
        <v>1380</v>
      </c>
      <c r="D295" s="76" t="s">
        <v>44</v>
      </c>
      <c r="E295" s="76" t="s">
        <v>60</v>
      </c>
      <c r="F295" s="138" t="s">
        <v>60</v>
      </c>
      <c r="G295">
        <v>425</v>
      </c>
      <c r="H295" s="31">
        <f t="shared" si="12"/>
        <v>0.53797468354430378</v>
      </c>
      <c r="K295" t="s">
        <v>100</v>
      </c>
      <c r="M295" s="2">
        <v>0.3</v>
      </c>
      <c r="N295" s="11">
        <v>0.14088465086191901</v>
      </c>
      <c r="O295">
        <v>0.48803874659889301</v>
      </c>
      <c r="P295" s="2">
        <v>12</v>
      </c>
      <c r="Q295" s="2">
        <v>6.68333333333333</v>
      </c>
      <c r="R295" s="2">
        <v>4.5268698352228496</v>
      </c>
      <c r="S295">
        <v>15.681537107713799</v>
      </c>
      <c r="T295" s="2">
        <v>12</v>
      </c>
      <c r="U295" s="339">
        <f t="shared" si="13"/>
        <v>3.1035896694104039</v>
      </c>
      <c r="V295" s="4">
        <f t="shared" si="14"/>
        <v>0.54211892433203068</v>
      </c>
    </row>
    <row r="296" spans="1:22">
      <c r="A296" t="s">
        <v>1253</v>
      </c>
      <c r="B296" t="s">
        <v>1305</v>
      </c>
      <c r="C296" s="219" t="s">
        <v>1380</v>
      </c>
      <c r="D296" s="76" t="s">
        <v>44</v>
      </c>
      <c r="E296" s="76" t="s">
        <v>60</v>
      </c>
      <c r="F296" s="138" t="s">
        <v>60</v>
      </c>
      <c r="G296">
        <v>425</v>
      </c>
      <c r="H296" s="31">
        <f t="shared" si="12"/>
        <v>0.53797468354430378</v>
      </c>
      <c r="K296" t="s">
        <v>100</v>
      </c>
      <c r="M296" s="2">
        <v>4.1666666666666699E-2</v>
      </c>
      <c r="N296" s="11">
        <v>2.2890825651118399E-2</v>
      </c>
      <c r="O296">
        <v>7.9296146109875898E-2</v>
      </c>
      <c r="P296" s="2">
        <v>12</v>
      </c>
      <c r="Q296" s="2">
        <v>0</v>
      </c>
      <c r="R296" s="2">
        <v>0</v>
      </c>
      <c r="S296">
        <v>0</v>
      </c>
      <c r="T296" s="2">
        <v>12</v>
      </c>
      <c r="U296" s="339" t="e">
        <f t="shared" si="13"/>
        <v>#NUM!</v>
      </c>
      <c r="V296" s="4" t="e">
        <f t="shared" si="14"/>
        <v>#DIV/0!</v>
      </c>
    </row>
    <row r="297" spans="1:22">
      <c r="A297" t="s">
        <v>1253</v>
      </c>
      <c r="B297" t="s">
        <v>1306</v>
      </c>
      <c r="C297" s="219" t="s">
        <v>1380</v>
      </c>
      <c r="D297" s="76" t="s">
        <v>44</v>
      </c>
      <c r="E297" s="76" t="s">
        <v>60</v>
      </c>
      <c r="F297" s="138" t="s">
        <v>60</v>
      </c>
      <c r="G297">
        <v>425</v>
      </c>
      <c r="H297" s="31">
        <f t="shared" si="12"/>
        <v>0.53797468354430378</v>
      </c>
      <c r="K297" t="s">
        <v>100</v>
      </c>
      <c r="M297" s="2">
        <v>0.82499999999999996</v>
      </c>
      <c r="N297" s="11">
        <v>0.50589329932608396</v>
      </c>
      <c r="O297">
        <v>1.75246579528285</v>
      </c>
      <c r="P297" s="2">
        <v>12</v>
      </c>
      <c r="Q297" s="2">
        <v>1.6666666666666701E-2</v>
      </c>
      <c r="R297" s="2">
        <v>1.6666666666666701E-2</v>
      </c>
      <c r="S297">
        <v>5.7735026918962602E-2</v>
      </c>
      <c r="T297" s="2">
        <v>12</v>
      </c>
      <c r="U297" s="339">
        <f t="shared" si="13"/>
        <v>-3.9019726695746426</v>
      </c>
      <c r="V297" s="4">
        <f t="shared" si="14"/>
        <v>1.0833333333333302</v>
      </c>
    </row>
    <row r="298" spans="1:22">
      <c r="A298" t="s">
        <v>1253</v>
      </c>
      <c r="B298" t="s">
        <v>958</v>
      </c>
      <c r="C298" s="219" t="s">
        <v>1380</v>
      </c>
      <c r="D298" s="76" t="s">
        <v>44</v>
      </c>
      <c r="E298" s="76" t="s">
        <v>60</v>
      </c>
      <c r="F298" s="138" t="s">
        <v>60</v>
      </c>
      <c r="G298">
        <v>425</v>
      </c>
      <c r="H298" s="31">
        <f t="shared" si="12"/>
        <v>0.53797468354430378</v>
      </c>
      <c r="K298" t="s">
        <v>100</v>
      </c>
      <c r="M298" s="2">
        <v>2.0833333333333299</v>
      </c>
      <c r="N298" s="11">
        <v>0.84869180376493403</v>
      </c>
      <c r="O298">
        <v>2.9399546481762799</v>
      </c>
      <c r="P298" s="2">
        <v>12</v>
      </c>
      <c r="Q298" s="2">
        <v>0.31666666666666698</v>
      </c>
      <c r="R298" s="2">
        <v>0.24551533104427101</v>
      </c>
      <c r="S298">
        <v>0.85049005481153805</v>
      </c>
      <c r="T298" s="2">
        <v>12</v>
      </c>
      <c r="U298" s="339">
        <f t="shared" si="13"/>
        <v>-1.8838747581358579</v>
      </c>
      <c r="V298" s="4">
        <f t="shared" si="14"/>
        <v>0.68444136657432908</v>
      </c>
    </row>
    <row r="299" spans="1:22">
      <c r="A299" t="s">
        <v>1253</v>
      </c>
      <c r="B299" t="s">
        <v>1307</v>
      </c>
      <c r="C299" s="219" t="s">
        <v>1380</v>
      </c>
      <c r="D299" s="76" t="s">
        <v>44</v>
      </c>
      <c r="E299" s="76" t="s">
        <v>60</v>
      </c>
      <c r="F299" s="138" t="s">
        <v>60</v>
      </c>
      <c r="G299">
        <v>425</v>
      </c>
      <c r="H299" s="31">
        <f t="shared" si="12"/>
        <v>0.53797468354430378</v>
      </c>
      <c r="K299" t="s">
        <v>100</v>
      </c>
      <c r="M299" s="2">
        <v>2.2333333333333298</v>
      </c>
      <c r="N299" s="11">
        <v>0.76290248526283</v>
      </c>
      <c r="O299">
        <v>2.6427717313915799</v>
      </c>
      <c r="P299" s="2">
        <v>12</v>
      </c>
      <c r="Q299" s="2">
        <v>0.85</v>
      </c>
      <c r="R299" s="2">
        <v>0.32856437033638503</v>
      </c>
      <c r="S299">
        <v>1.13818036595899</v>
      </c>
      <c r="T299" s="2">
        <v>12</v>
      </c>
      <c r="U299" s="339">
        <f t="shared" si="13"/>
        <v>-0.96601416722658406</v>
      </c>
      <c r="V299" s="4">
        <f t="shared" si="14"/>
        <v>0.23275138932578321</v>
      </c>
    </row>
    <row r="300" spans="1:22">
      <c r="A300" t="s">
        <v>1253</v>
      </c>
      <c r="B300" t="s">
        <v>1308</v>
      </c>
      <c r="C300" s="219" t="s">
        <v>1380</v>
      </c>
      <c r="D300" s="76" t="s">
        <v>44</v>
      </c>
      <c r="E300" s="76" t="s">
        <v>60</v>
      </c>
      <c r="F300" s="138" t="s">
        <v>60</v>
      </c>
      <c r="G300">
        <v>425</v>
      </c>
      <c r="H300" s="31">
        <f t="shared" si="12"/>
        <v>0.53797468354430378</v>
      </c>
      <c r="K300" t="s">
        <v>100</v>
      </c>
      <c r="M300" s="2">
        <v>0.18333333333333299</v>
      </c>
      <c r="N300" s="11">
        <v>7.5712107567569603E-2</v>
      </c>
      <c r="O300">
        <v>0.26227443411030099</v>
      </c>
      <c r="P300" s="2">
        <v>12</v>
      </c>
      <c r="Q300" s="2">
        <v>4.1666666666666699E-2</v>
      </c>
      <c r="R300" s="2">
        <v>1.4864709750264099E-2</v>
      </c>
      <c r="S300">
        <v>5.1492865054443698E-2</v>
      </c>
      <c r="T300" s="2">
        <v>12</v>
      </c>
      <c r="U300" s="339">
        <f t="shared" si="13"/>
        <v>-1.4816045409242129</v>
      </c>
      <c r="V300" s="4">
        <f t="shared" si="14"/>
        <v>0.2106060606060603</v>
      </c>
    </row>
    <row r="301" spans="1:22">
      <c r="A301" t="s">
        <v>1253</v>
      </c>
      <c r="B301" t="s">
        <v>1309</v>
      </c>
      <c r="C301" s="219" t="s">
        <v>1380</v>
      </c>
      <c r="D301" s="76" t="s">
        <v>44</v>
      </c>
      <c r="E301" s="76" t="s">
        <v>60</v>
      </c>
      <c r="F301" s="138" t="s">
        <v>60</v>
      </c>
      <c r="G301">
        <v>425</v>
      </c>
      <c r="H301" s="31">
        <f t="shared" si="12"/>
        <v>0.53797468354430378</v>
      </c>
      <c r="K301" t="s">
        <v>100</v>
      </c>
      <c r="M301" s="2">
        <v>3.0416666666666701</v>
      </c>
      <c r="N301" s="11">
        <v>0.84865832912660399</v>
      </c>
      <c r="O301">
        <v>2.9398386886275798</v>
      </c>
      <c r="P301" s="2">
        <v>12</v>
      </c>
      <c r="Q301" s="2">
        <v>0.31666666666666698</v>
      </c>
      <c r="R301" s="2">
        <v>0.177026506033373</v>
      </c>
      <c r="S301">
        <v>0.61323780547240103</v>
      </c>
      <c r="T301" s="2">
        <v>12</v>
      </c>
      <c r="U301" s="339">
        <f t="shared" si="13"/>
        <v>-2.2623111938561058</v>
      </c>
      <c r="V301" s="4">
        <f t="shared" si="14"/>
        <v>0.39584907244186984</v>
      </c>
    </row>
    <row r="302" spans="1:22">
      <c r="A302" t="s">
        <v>1253</v>
      </c>
      <c r="B302" t="s">
        <v>1310</v>
      </c>
      <c r="C302" s="219" t="s">
        <v>1380</v>
      </c>
      <c r="D302" s="76" t="s">
        <v>44</v>
      </c>
      <c r="E302" s="76" t="s">
        <v>60</v>
      </c>
      <c r="F302" s="138" t="s">
        <v>60</v>
      </c>
      <c r="G302">
        <v>425</v>
      </c>
      <c r="H302" s="31">
        <f t="shared" si="12"/>
        <v>0.53797468354430378</v>
      </c>
      <c r="K302" t="s">
        <v>100</v>
      </c>
      <c r="M302" s="2">
        <v>0</v>
      </c>
      <c r="N302" s="11">
        <v>0</v>
      </c>
      <c r="O302">
        <v>0</v>
      </c>
      <c r="P302" s="2">
        <v>12</v>
      </c>
      <c r="Q302" s="2">
        <v>0.43333333333333302</v>
      </c>
      <c r="R302" s="2">
        <v>0.220307406900797</v>
      </c>
      <c r="S302">
        <v>0.76316724407186298</v>
      </c>
      <c r="T302" s="2">
        <v>12</v>
      </c>
      <c r="U302" s="339" t="e">
        <f t="shared" si="13"/>
        <v>#DIV/0!</v>
      </c>
      <c r="V302" s="4" t="e">
        <f t="shared" si="14"/>
        <v>#DIV/0!</v>
      </c>
    </row>
    <row r="303" spans="1:22">
      <c r="A303" t="s">
        <v>1253</v>
      </c>
      <c r="B303" t="s">
        <v>1311</v>
      </c>
      <c r="C303" s="219" t="s">
        <v>1380</v>
      </c>
      <c r="D303" s="76" t="s">
        <v>44</v>
      </c>
      <c r="E303" s="76" t="s">
        <v>60</v>
      </c>
      <c r="F303" s="138" t="s">
        <v>60</v>
      </c>
      <c r="G303">
        <v>425</v>
      </c>
      <c r="H303" s="31">
        <f t="shared" si="12"/>
        <v>0.53797468354430378</v>
      </c>
      <c r="K303" t="s">
        <v>100</v>
      </c>
      <c r="M303" s="2">
        <v>0</v>
      </c>
      <c r="N303" s="11">
        <v>0</v>
      </c>
      <c r="O303">
        <v>0</v>
      </c>
      <c r="P303" s="2">
        <v>12</v>
      </c>
      <c r="Q303" s="2">
        <v>8.3333333333333297E-3</v>
      </c>
      <c r="R303" s="2">
        <v>8.3333333333333297E-3</v>
      </c>
      <c r="S303">
        <v>2.8867513459481301E-2</v>
      </c>
      <c r="T303" s="2">
        <v>12</v>
      </c>
      <c r="U303" s="339" t="e">
        <f t="shared" si="13"/>
        <v>#DIV/0!</v>
      </c>
      <c r="V303" s="4" t="e">
        <f t="shared" si="14"/>
        <v>#DIV/0!</v>
      </c>
    </row>
    <row r="304" spans="1:22">
      <c r="A304" t="s">
        <v>1253</v>
      </c>
      <c r="B304" t="s">
        <v>1312</v>
      </c>
      <c r="C304" s="219" t="s">
        <v>1380</v>
      </c>
      <c r="D304" s="76" t="s">
        <v>44</v>
      </c>
      <c r="E304" s="76" t="s">
        <v>60</v>
      </c>
      <c r="F304" s="138" t="s">
        <v>60</v>
      </c>
      <c r="G304">
        <v>425</v>
      </c>
      <c r="H304" s="31">
        <f t="shared" si="12"/>
        <v>0.53797468354430378</v>
      </c>
      <c r="K304" t="s">
        <v>100</v>
      </c>
      <c r="M304" s="2">
        <v>0.64166666666666705</v>
      </c>
      <c r="N304" s="11">
        <v>0.49535086024703201</v>
      </c>
      <c r="O304">
        <v>1.71594571504162</v>
      </c>
      <c r="P304" s="2">
        <v>12</v>
      </c>
      <c r="Q304" s="2">
        <v>1.6666666666666701E-2</v>
      </c>
      <c r="R304" s="2">
        <v>1.6666666666666701E-2</v>
      </c>
      <c r="S304">
        <v>5.7735026918962602E-2</v>
      </c>
      <c r="T304" s="2">
        <v>12</v>
      </c>
      <c r="U304" s="339">
        <f t="shared" si="13"/>
        <v>-3.6506582412937369</v>
      </c>
      <c r="V304" s="4">
        <f t="shared" si="14"/>
        <v>1.0833333333333302</v>
      </c>
    </row>
    <row r="305" spans="1:22">
      <c r="A305" t="s">
        <v>1253</v>
      </c>
      <c r="B305" t="s">
        <v>1313</v>
      </c>
      <c r="C305" s="219" t="s">
        <v>1380</v>
      </c>
      <c r="D305" s="76" t="s">
        <v>44</v>
      </c>
      <c r="E305" s="76" t="s">
        <v>60</v>
      </c>
      <c r="F305" s="138" t="s">
        <v>60</v>
      </c>
      <c r="G305">
        <v>425</v>
      </c>
      <c r="H305" s="31">
        <f t="shared" si="12"/>
        <v>0.53797468354430378</v>
      </c>
      <c r="K305" t="s">
        <v>100</v>
      </c>
      <c r="M305" s="2">
        <v>3.3333333333333298E-2</v>
      </c>
      <c r="N305" s="11">
        <v>2.2473328748774699E-2</v>
      </c>
      <c r="O305">
        <v>7.7849894416152296E-2</v>
      </c>
      <c r="P305" s="2">
        <v>12</v>
      </c>
      <c r="Q305" s="2">
        <v>0</v>
      </c>
      <c r="R305" s="2">
        <v>0</v>
      </c>
      <c r="S305">
        <v>0</v>
      </c>
      <c r="T305" s="2">
        <v>12</v>
      </c>
      <c r="U305" s="339" t="e">
        <f t="shared" si="13"/>
        <v>#NUM!</v>
      </c>
      <c r="V305" s="4" t="e">
        <f t="shared" si="14"/>
        <v>#DIV/0!</v>
      </c>
    </row>
    <row r="306" spans="1:22">
      <c r="A306" t="s">
        <v>1253</v>
      </c>
      <c r="B306" t="s">
        <v>1314</v>
      </c>
      <c r="C306" s="219" t="s">
        <v>1380</v>
      </c>
      <c r="D306" s="76" t="s">
        <v>44</v>
      </c>
      <c r="E306" s="76" t="s">
        <v>60</v>
      </c>
      <c r="F306" s="138" t="s">
        <v>60</v>
      </c>
      <c r="G306">
        <v>425</v>
      </c>
      <c r="H306" s="31">
        <f t="shared" si="12"/>
        <v>0.53797468354430378</v>
      </c>
      <c r="K306" t="s">
        <v>100</v>
      </c>
      <c r="M306" s="2">
        <v>0.68333333333333302</v>
      </c>
      <c r="N306" s="11">
        <v>0.464143612397384</v>
      </c>
      <c r="O306">
        <v>1.6078406373616501</v>
      </c>
      <c r="P306" s="2">
        <v>12</v>
      </c>
      <c r="Q306" s="2">
        <v>0.16666666666666699</v>
      </c>
      <c r="R306" s="2">
        <v>8.9046577302515903E-2</v>
      </c>
      <c r="S306">
        <v>0.30846639225613398</v>
      </c>
      <c r="T306" s="2">
        <v>12</v>
      </c>
      <c r="U306" s="339">
        <f t="shared" si="13"/>
        <v>-1.4109869737102598</v>
      </c>
      <c r="V306" s="4">
        <f t="shared" si="14"/>
        <v>0.3687878787878775</v>
      </c>
    </row>
    <row r="307" spans="1:22">
      <c r="A307" t="s">
        <v>1253</v>
      </c>
      <c r="B307" t="s">
        <v>1315</v>
      </c>
      <c r="C307" s="219" t="s">
        <v>1380</v>
      </c>
      <c r="D307" s="76" t="s">
        <v>44</v>
      </c>
      <c r="E307" s="76" t="s">
        <v>60</v>
      </c>
      <c r="F307" s="138" t="s">
        <v>60</v>
      </c>
      <c r="G307">
        <v>425</v>
      </c>
      <c r="H307" s="31">
        <f t="shared" si="12"/>
        <v>0.53797468354430378</v>
      </c>
      <c r="K307" t="s">
        <v>100</v>
      </c>
      <c r="M307" s="2">
        <v>1.6666666666666701E-2</v>
      </c>
      <c r="N307" s="11">
        <v>1.6666666666666701E-2</v>
      </c>
      <c r="O307">
        <v>5.7735026918962602E-2</v>
      </c>
      <c r="P307" s="2">
        <v>12</v>
      </c>
      <c r="Q307" s="2">
        <v>0</v>
      </c>
      <c r="R307" s="2">
        <v>0</v>
      </c>
      <c r="S307">
        <v>0</v>
      </c>
      <c r="T307" s="2">
        <v>12</v>
      </c>
      <c r="U307" s="339" t="e">
        <f t="shared" si="13"/>
        <v>#NUM!</v>
      </c>
      <c r="V307" s="4" t="e">
        <f t="shared" si="14"/>
        <v>#DIV/0!</v>
      </c>
    </row>
    <row r="308" spans="1:22">
      <c r="A308" t="s">
        <v>1253</v>
      </c>
      <c r="B308" t="s">
        <v>1316</v>
      </c>
      <c r="C308" s="219" t="s">
        <v>1380</v>
      </c>
      <c r="D308" s="76" t="s">
        <v>44</v>
      </c>
      <c r="E308" s="76" t="s">
        <v>60</v>
      </c>
      <c r="F308" s="138" t="s">
        <v>60</v>
      </c>
      <c r="G308">
        <v>425</v>
      </c>
      <c r="H308" s="31">
        <f t="shared" si="12"/>
        <v>0.53797468354430378</v>
      </c>
      <c r="K308" t="s">
        <v>100</v>
      </c>
      <c r="M308" s="2">
        <v>0</v>
      </c>
      <c r="N308" s="11">
        <v>0</v>
      </c>
      <c r="O308">
        <v>0</v>
      </c>
      <c r="P308" s="2">
        <v>12</v>
      </c>
      <c r="Q308" s="2">
        <v>0</v>
      </c>
      <c r="R308" s="2">
        <v>0</v>
      </c>
      <c r="S308">
        <v>0</v>
      </c>
      <c r="T308" s="2">
        <v>12</v>
      </c>
      <c r="U308" s="339" t="e">
        <f t="shared" si="13"/>
        <v>#DIV/0!</v>
      </c>
      <c r="V308" s="4" t="e">
        <f t="shared" si="14"/>
        <v>#DIV/0!</v>
      </c>
    </row>
    <row r="309" spans="1:22">
      <c r="A309" t="s">
        <v>1253</v>
      </c>
      <c r="B309" t="s">
        <v>1317</v>
      </c>
      <c r="C309" s="219" t="s">
        <v>1380</v>
      </c>
      <c r="D309" s="76" t="s">
        <v>44</v>
      </c>
      <c r="E309" s="76" t="s">
        <v>60</v>
      </c>
      <c r="F309" s="138" t="s">
        <v>60</v>
      </c>
      <c r="G309">
        <v>425</v>
      </c>
      <c r="H309" s="31">
        <f t="shared" si="12"/>
        <v>0.53797468354430378</v>
      </c>
      <c r="K309" t="s">
        <v>100</v>
      </c>
      <c r="M309" s="2">
        <v>0.36666666666666697</v>
      </c>
      <c r="N309" s="11">
        <v>0.34030586361107701</v>
      </c>
      <c r="O309">
        <v>1.17885409177598</v>
      </c>
      <c r="P309" s="2">
        <v>12</v>
      </c>
      <c r="Q309" s="2">
        <v>4.1666666666666699E-2</v>
      </c>
      <c r="R309" s="2">
        <v>2.8757958933488301E-2</v>
      </c>
      <c r="S309">
        <v>9.9620491989562202E-2</v>
      </c>
      <c r="T309" s="2">
        <v>12</v>
      </c>
      <c r="U309" s="339">
        <f t="shared" si="13"/>
        <v>-2.174751721484161</v>
      </c>
      <c r="V309" s="4">
        <f t="shared" si="14"/>
        <v>0.55969696969696914</v>
      </c>
    </row>
    <row r="310" spans="1:22">
      <c r="A310" t="s">
        <v>1253</v>
      </c>
      <c r="B310" t="s">
        <v>1318</v>
      </c>
      <c r="C310" s="219" t="s">
        <v>1380</v>
      </c>
      <c r="D310" s="76" t="s">
        <v>44</v>
      </c>
      <c r="E310" s="76" t="s">
        <v>60</v>
      </c>
      <c r="F310" s="138" t="s">
        <v>60</v>
      </c>
      <c r="G310">
        <v>425</v>
      </c>
      <c r="H310" s="31">
        <f t="shared" si="12"/>
        <v>0.53797468354430378</v>
      </c>
      <c r="K310" t="s">
        <v>100</v>
      </c>
      <c r="M310" s="2">
        <v>1.6666666666666701E-2</v>
      </c>
      <c r="N310" s="11">
        <v>1.6666666666666701E-2</v>
      </c>
      <c r="O310">
        <v>5.7735026918962602E-2</v>
      </c>
      <c r="P310" s="2">
        <v>12</v>
      </c>
      <c r="Q310" s="2">
        <v>0</v>
      </c>
      <c r="R310" s="2">
        <v>0</v>
      </c>
      <c r="S310">
        <v>0</v>
      </c>
      <c r="T310" s="2">
        <v>12</v>
      </c>
      <c r="U310" s="339" t="e">
        <f t="shared" si="13"/>
        <v>#NUM!</v>
      </c>
      <c r="V310" s="4" t="e">
        <f t="shared" si="14"/>
        <v>#DIV/0!</v>
      </c>
    </row>
    <row r="311" spans="1:22">
      <c r="A311" t="s">
        <v>1253</v>
      </c>
      <c r="B311" t="s">
        <v>1319</v>
      </c>
      <c r="C311" s="219" t="s">
        <v>1380</v>
      </c>
      <c r="D311" s="76" t="s">
        <v>44</v>
      </c>
      <c r="E311" s="76" t="s">
        <v>60</v>
      </c>
      <c r="F311" s="138" t="s">
        <v>60</v>
      </c>
      <c r="G311">
        <v>425</v>
      </c>
      <c r="H311" s="31">
        <f t="shared" si="12"/>
        <v>0.53797468354430378</v>
      </c>
      <c r="K311" t="s">
        <v>100</v>
      </c>
      <c r="M311" s="2">
        <v>0</v>
      </c>
      <c r="N311" s="11">
        <v>0</v>
      </c>
      <c r="O311">
        <v>0</v>
      </c>
      <c r="P311" s="2">
        <v>12</v>
      </c>
      <c r="Q311" s="2">
        <v>0.2</v>
      </c>
      <c r="R311" s="2">
        <v>0.17451230745865901</v>
      </c>
      <c r="S311">
        <v>0.604528366128956</v>
      </c>
      <c r="T311" s="2">
        <v>12</v>
      </c>
      <c r="U311" s="339" t="e">
        <f t="shared" si="13"/>
        <v>#DIV/0!</v>
      </c>
      <c r="V311" s="4" t="e">
        <f t="shared" si="14"/>
        <v>#DIV/0!</v>
      </c>
    </row>
    <row r="312" spans="1:22">
      <c r="A312" t="s">
        <v>1253</v>
      </c>
      <c r="B312" t="s">
        <v>1320</v>
      </c>
      <c r="C312" s="219" t="s">
        <v>1380</v>
      </c>
      <c r="D312" s="76" t="s">
        <v>44</v>
      </c>
      <c r="E312" s="76" t="s">
        <v>60</v>
      </c>
      <c r="F312" s="138" t="s">
        <v>60</v>
      </c>
      <c r="G312">
        <v>425</v>
      </c>
      <c r="H312" s="31">
        <f t="shared" si="12"/>
        <v>0.53797468354430378</v>
      </c>
      <c r="K312" t="s">
        <v>100</v>
      </c>
      <c r="M312" s="2">
        <v>0</v>
      </c>
      <c r="N312" s="11">
        <v>0</v>
      </c>
      <c r="O312">
        <v>0</v>
      </c>
      <c r="P312" s="2">
        <v>12</v>
      </c>
      <c r="Q312" s="2">
        <v>0</v>
      </c>
      <c r="R312" s="2">
        <v>0</v>
      </c>
      <c r="S312">
        <v>0</v>
      </c>
      <c r="T312" s="2">
        <v>12</v>
      </c>
      <c r="U312" s="339" t="e">
        <f t="shared" si="13"/>
        <v>#DIV/0!</v>
      </c>
      <c r="V312" s="4" t="e">
        <f t="shared" si="14"/>
        <v>#DIV/0!</v>
      </c>
    </row>
    <row r="313" spans="1:22">
      <c r="A313" t="s">
        <v>1253</v>
      </c>
      <c r="B313" t="s">
        <v>1321</v>
      </c>
      <c r="C313" s="219" t="s">
        <v>1380</v>
      </c>
      <c r="D313" s="76" t="s">
        <v>44</v>
      </c>
      <c r="E313" s="76" t="s">
        <v>60</v>
      </c>
      <c r="F313" s="138" t="s">
        <v>60</v>
      </c>
      <c r="G313">
        <v>425</v>
      </c>
      <c r="H313" s="31">
        <f t="shared" si="12"/>
        <v>0.53797468354430378</v>
      </c>
      <c r="K313" t="s">
        <v>100</v>
      </c>
      <c r="M313" s="2">
        <v>0</v>
      </c>
      <c r="N313" s="11">
        <v>0</v>
      </c>
      <c r="O313">
        <v>0</v>
      </c>
      <c r="P313" s="2">
        <v>12</v>
      </c>
      <c r="Q313" s="2">
        <v>0</v>
      </c>
      <c r="R313" s="2">
        <v>0</v>
      </c>
      <c r="S313">
        <v>0</v>
      </c>
      <c r="T313" s="2">
        <v>12</v>
      </c>
      <c r="U313" s="339" t="e">
        <f t="shared" si="13"/>
        <v>#DIV/0!</v>
      </c>
      <c r="V313" s="4" t="e">
        <f t="shared" si="14"/>
        <v>#DIV/0!</v>
      </c>
    </row>
    <row r="314" spans="1:22">
      <c r="A314" t="s">
        <v>1253</v>
      </c>
      <c r="B314" t="s">
        <v>1322</v>
      </c>
      <c r="C314" s="219" t="s">
        <v>1380</v>
      </c>
      <c r="D314" s="76" t="s">
        <v>44</v>
      </c>
      <c r="E314" s="76" t="s">
        <v>60</v>
      </c>
      <c r="F314" s="138" t="s">
        <v>60</v>
      </c>
      <c r="G314">
        <v>425</v>
      </c>
      <c r="H314" s="31">
        <f t="shared" si="12"/>
        <v>0.53797468354430378</v>
      </c>
      <c r="K314" t="s">
        <v>100</v>
      </c>
      <c r="M314" s="2">
        <v>7.4999999999999997E-2</v>
      </c>
      <c r="N314" s="11">
        <v>1.30558241966773E-2</v>
      </c>
      <c r="O314">
        <v>4.5226701686664497E-2</v>
      </c>
      <c r="P314" s="2">
        <v>12</v>
      </c>
      <c r="Q314" s="2">
        <v>7.4999999999999997E-2</v>
      </c>
      <c r="R314" s="2">
        <v>1.30558241966773E-2</v>
      </c>
      <c r="S314">
        <v>4.5226701686664497E-2</v>
      </c>
      <c r="T314" s="2">
        <v>12</v>
      </c>
      <c r="U314" s="339">
        <f t="shared" si="13"/>
        <v>0</v>
      </c>
      <c r="V314" s="4">
        <f t="shared" si="14"/>
        <v>0.11363636363636356</v>
      </c>
    </row>
    <row r="315" spans="1:22">
      <c r="A315" t="s">
        <v>1253</v>
      </c>
      <c r="B315" t="s">
        <v>1323</v>
      </c>
      <c r="C315" s="219" t="s">
        <v>1380</v>
      </c>
      <c r="D315" s="76" t="s">
        <v>44</v>
      </c>
      <c r="E315" s="76" t="s">
        <v>60</v>
      </c>
      <c r="F315" s="138" t="s">
        <v>60</v>
      </c>
      <c r="G315">
        <v>425</v>
      </c>
      <c r="H315" s="31">
        <f t="shared" si="12"/>
        <v>0.53797468354430378</v>
      </c>
      <c r="K315" t="s">
        <v>100</v>
      </c>
      <c r="M315" s="2">
        <v>14.6666666666667</v>
      </c>
      <c r="N315" s="11">
        <v>4.0458233857506496</v>
      </c>
      <c r="O315">
        <v>14.015143325140899</v>
      </c>
      <c r="P315" s="2">
        <v>12</v>
      </c>
      <c r="Q315" s="2">
        <v>8.0833333333333304</v>
      </c>
      <c r="R315" s="2">
        <v>2.14779073713084</v>
      </c>
      <c r="S315">
        <v>7.44016536147286</v>
      </c>
      <c r="T315" s="2">
        <v>12</v>
      </c>
      <c r="U315" s="339">
        <f t="shared" si="13"/>
        <v>-0.59577301653477155</v>
      </c>
      <c r="V315" s="4">
        <f t="shared" si="14"/>
        <v>0.15393304927261781</v>
      </c>
    </row>
    <row r="316" spans="1:22">
      <c r="A316" t="s">
        <v>1253</v>
      </c>
      <c r="B316" t="s">
        <v>1324</v>
      </c>
      <c r="C316" s="219" t="s">
        <v>1380</v>
      </c>
      <c r="D316" s="76" t="s">
        <v>44</v>
      </c>
      <c r="E316" s="76" t="s">
        <v>60</v>
      </c>
      <c r="F316" s="138" t="s">
        <v>60</v>
      </c>
      <c r="G316">
        <v>425</v>
      </c>
      <c r="H316" s="31">
        <f t="shared" si="12"/>
        <v>0.53797468354430378</v>
      </c>
      <c r="K316" t="s">
        <v>100</v>
      </c>
      <c r="M316" s="2">
        <v>0</v>
      </c>
      <c r="N316" s="11">
        <v>0</v>
      </c>
      <c r="O316">
        <v>0</v>
      </c>
      <c r="P316" s="2">
        <v>12</v>
      </c>
      <c r="Q316" s="2">
        <v>1.6666666666666701E-2</v>
      </c>
      <c r="R316" s="2">
        <v>1.6666666666666701E-2</v>
      </c>
      <c r="S316">
        <v>5.7735026918962602E-2</v>
      </c>
      <c r="T316" s="2">
        <v>12</v>
      </c>
      <c r="U316" s="339" t="e">
        <f t="shared" si="13"/>
        <v>#DIV/0!</v>
      </c>
      <c r="V316" s="4" t="e">
        <f t="shared" si="14"/>
        <v>#DIV/0!</v>
      </c>
    </row>
    <row r="317" spans="1:22">
      <c r="A317" t="s">
        <v>1253</v>
      </c>
      <c r="B317" t="s">
        <v>1325</v>
      </c>
      <c r="C317" s="219" t="s">
        <v>1380</v>
      </c>
      <c r="D317" s="76" t="s">
        <v>44</v>
      </c>
      <c r="E317" s="76" t="s">
        <v>60</v>
      </c>
      <c r="F317" s="138" t="s">
        <v>60</v>
      </c>
      <c r="G317">
        <v>425</v>
      </c>
      <c r="H317" s="31">
        <f t="shared" si="12"/>
        <v>0.53797468354430378</v>
      </c>
      <c r="K317" t="s">
        <v>100</v>
      </c>
      <c r="M317" s="2">
        <v>2.5000000000000001E-2</v>
      </c>
      <c r="N317" s="11">
        <v>2.5000000000000001E-2</v>
      </c>
      <c r="O317">
        <v>8.6602540378443907E-2</v>
      </c>
      <c r="P317" s="2">
        <v>12</v>
      </c>
      <c r="Q317" s="2">
        <v>0</v>
      </c>
      <c r="R317" s="2">
        <v>0</v>
      </c>
      <c r="S317">
        <v>0</v>
      </c>
      <c r="T317" s="2">
        <v>12</v>
      </c>
      <c r="U317" s="339" t="e">
        <f t="shared" si="13"/>
        <v>#NUM!</v>
      </c>
      <c r="V317" s="4" t="e">
        <f t="shared" si="14"/>
        <v>#DIV/0!</v>
      </c>
    </row>
    <row r="318" spans="1:22">
      <c r="A318" t="s">
        <v>1253</v>
      </c>
      <c r="B318" t="s">
        <v>1326</v>
      </c>
      <c r="C318" s="219" t="s">
        <v>1380</v>
      </c>
      <c r="D318" s="76" t="s">
        <v>44</v>
      </c>
      <c r="E318" s="76" t="s">
        <v>60</v>
      </c>
      <c r="F318" s="138" t="s">
        <v>60</v>
      </c>
      <c r="G318">
        <v>425</v>
      </c>
      <c r="H318" s="31">
        <f t="shared" si="12"/>
        <v>0.53797468354430378</v>
      </c>
      <c r="K318" t="s">
        <v>100</v>
      </c>
      <c r="M318" s="2">
        <v>1.6666666666666701E-2</v>
      </c>
      <c r="N318" s="11">
        <v>1.12366643743874E-2</v>
      </c>
      <c r="O318">
        <v>3.8924947208076099E-2</v>
      </c>
      <c r="P318" s="2">
        <v>12</v>
      </c>
      <c r="Q318" s="2">
        <v>4.1666666666666699E-2</v>
      </c>
      <c r="R318" s="2">
        <v>2.2890825651118399E-2</v>
      </c>
      <c r="S318">
        <v>7.9296146109875898E-2</v>
      </c>
      <c r="T318" s="2">
        <v>12</v>
      </c>
      <c r="U318" s="339">
        <f t="shared" si="13"/>
        <v>0.91629073187415377</v>
      </c>
      <c r="V318" s="4">
        <f t="shared" si="14"/>
        <v>0.38515151515151458</v>
      </c>
    </row>
    <row r="319" spans="1:22">
      <c r="A319" t="s">
        <v>1253</v>
      </c>
      <c r="B319" t="s">
        <v>1327</v>
      </c>
      <c r="C319" s="219" t="s">
        <v>1380</v>
      </c>
      <c r="D319" s="76" t="s">
        <v>44</v>
      </c>
      <c r="E319" s="76" t="s">
        <v>60</v>
      </c>
      <c r="F319" s="138" t="s">
        <v>60</v>
      </c>
      <c r="G319">
        <v>425</v>
      </c>
      <c r="H319" s="31">
        <f t="shared" si="12"/>
        <v>0.53797468354430378</v>
      </c>
      <c r="K319" t="s">
        <v>100</v>
      </c>
      <c r="M319" s="2">
        <v>0</v>
      </c>
      <c r="N319" s="11">
        <v>0</v>
      </c>
      <c r="O319">
        <v>0</v>
      </c>
      <c r="P319" s="2">
        <v>12</v>
      </c>
      <c r="Q319" s="2">
        <v>0</v>
      </c>
      <c r="R319" s="2">
        <v>0</v>
      </c>
      <c r="S319">
        <v>0</v>
      </c>
      <c r="T319" s="2">
        <v>12</v>
      </c>
      <c r="U319" s="339" t="e">
        <f t="shared" si="13"/>
        <v>#DIV/0!</v>
      </c>
      <c r="V319" s="4" t="e">
        <f t="shared" si="14"/>
        <v>#DIV/0!</v>
      </c>
    </row>
    <row r="320" spans="1:22">
      <c r="A320" t="s">
        <v>1253</v>
      </c>
      <c r="B320" t="s">
        <v>1328</v>
      </c>
      <c r="C320" s="219" t="s">
        <v>1380</v>
      </c>
      <c r="D320" s="76" t="s">
        <v>44</v>
      </c>
      <c r="E320" s="76" t="s">
        <v>60</v>
      </c>
      <c r="F320" s="138" t="s">
        <v>60</v>
      </c>
      <c r="G320">
        <v>425</v>
      </c>
      <c r="H320" s="31">
        <f t="shared" si="12"/>
        <v>0.53797468354430378</v>
      </c>
      <c r="K320" t="s">
        <v>100</v>
      </c>
      <c r="M320" s="2">
        <v>36.483333333333299</v>
      </c>
      <c r="N320" s="11">
        <v>12.1815485987056</v>
      </c>
      <c r="O320">
        <v>42.198122175655101</v>
      </c>
      <c r="P320" s="2">
        <v>12</v>
      </c>
      <c r="Q320" s="2">
        <v>9.7166666666666703</v>
      </c>
      <c r="R320" s="2">
        <v>2.9991370812824201</v>
      </c>
      <c r="S320">
        <v>10.389315607289999</v>
      </c>
      <c r="T320" s="2">
        <v>12</v>
      </c>
      <c r="U320" s="339">
        <f t="shared" si="13"/>
        <v>-1.3230129111723692</v>
      </c>
      <c r="V320" s="4">
        <f t="shared" si="14"/>
        <v>0.1786037411322437</v>
      </c>
    </row>
    <row r="321" spans="1:22">
      <c r="A321" t="s">
        <v>1253</v>
      </c>
      <c r="B321" t="s">
        <v>1329</v>
      </c>
      <c r="C321" s="219" t="s">
        <v>1380</v>
      </c>
      <c r="D321" s="76" t="s">
        <v>44</v>
      </c>
      <c r="E321" s="76" t="s">
        <v>60</v>
      </c>
      <c r="F321" s="138" t="s">
        <v>60</v>
      </c>
      <c r="G321">
        <v>425</v>
      </c>
      <c r="H321" s="31">
        <f t="shared" si="12"/>
        <v>0.53797468354430378</v>
      </c>
      <c r="K321" t="s">
        <v>100</v>
      </c>
      <c r="M321" s="2">
        <v>16.225000000000001</v>
      </c>
      <c r="N321" s="11">
        <v>4.1766690548736802</v>
      </c>
      <c r="O321">
        <v>14.468406018883799</v>
      </c>
      <c r="P321" s="2">
        <v>12</v>
      </c>
      <c r="Q321" s="2">
        <v>5.55</v>
      </c>
      <c r="R321" s="2">
        <v>1.7961026831684299</v>
      </c>
      <c r="S321">
        <v>6.22188220571703</v>
      </c>
      <c r="T321" s="2">
        <v>12</v>
      </c>
      <c r="U321" s="339">
        <f t="shared" si="13"/>
        <v>-1.0727553348318106</v>
      </c>
      <c r="V321" s="4">
        <f t="shared" si="14"/>
        <v>0.1880646002267625</v>
      </c>
    </row>
    <row r="322" spans="1:22">
      <c r="A322" t="s">
        <v>1253</v>
      </c>
      <c r="B322" t="s">
        <v>1330</v>
      </c>
      <c r="C322" s="219" t="s">
        <v>1380</v>
      </c>
      <c r="D322" s="76" t="s">
        <v>44</v>
      </c>
      <c r="E322" s="76" t="s">
        <v>60</v>
      </c>
      <c r="F322" s="138" t="s">
        <v>60</v>
      </c>
      <c r="G322">
        <v>425</v>
      </c>
      <c r="H322" s="31">
        <f t="shared" ref="H322:H373" si="15">G322/790</f>
        <v>0.53797468354430378</v>
      </c>
      <c r="K322" t="s">
        <v>100</v>
      </c>
      <c r="M322" s="2">
        <v>0</v>
      </c>
      <c r="N322" s="11">
        <v>0</v>
      </c>
      <c r="O322">
        <v>0</v>
      </c>
      <c r="P322" s="2">
        <v>12</v>
      </c>
      <c r="Q322" s="2">
        <v>0</v>
      </c>
      <c r="R322" s="2">
        <v>0</v>
      </c>
      <c r="S322">
        <v>0</v>
      </c>
      <c r="T322" s="2">
        <v>12</v>
      </c>
      <c r="U322" s="339" t="e">
        <f t="shared" ref="U322:U373" si="16">LN(Q322/M322)</f>
        <v>#DIV/0!</v>
      </c>
      <c r="V322" s="4" t="e">
        <f t="shared" ref="V322:V373" si="17">M322^2/(P322*M322^2)+S322^2/(T322*Q322^2)</f>
        <v>#DIV/0!</v>
      </c>
    </row>
    <row r="323" spans="1:22">
      <c r="A323" t="s">
        <v>1253</v>
      </c>
      <c r="B323" t="s">
        <v>1331</v>
      </c>
      <c r="C323" s="219" t="s">
        <v>1380</v>
      </c>
      <c r="D323" s="76" t="s">
        <v>44</v>
      </c>
      <c r="E323" s="76" t="s">
        <v>60</v>
      </c>
      <c r="F323" s="138" t="s">
        <v>60</v>
      </c>
      <c r="G323">
        <v>425</v>
      </c>
      <c r="H323" s="31">
        <f t="shared" si="15"/>
        <v>0.53797468354430378</v>
      </c>
      <c r="K323" t="s">
        <v>100</v>
      </c>
      <c r="M323" s="2">
        <v>10.016666666666699</v>
      </c>
      <c r="N323" s="11">
        <v>4.3285492239130603</v>
      </c>
      <c r="O323">
        <v>14.9945343577605</v>
      </c>
      <c r="P323" s="2">
        <v>12</v>
      </c>
      <c r="Q323" s="2">
        <v>6.0083333333333302</v>
      </c>
      <c r="R323" s="2">
        <v>5.9090385098686804</v>
      </c>
      <c r="S323">
        <v>20.4695098459473</v>
      </c>
      <c r="T323" s="2">
        <v>12</v>
      </c>
      <c r="U323" s="339">
        <f t="shared" si="16"/>
        <v>-0.51110297781020764</v>
      </c>
      <c r="V323" s="4">
        <f t="shared" si="17"/>
        <v>1.0505540796769282</v>
      </c>
    </row>
    <row r="324" spans="1:22">
      <c r="A324" t="s">
        <v>1253</v>
      </c>
      <c r="B324" t="s">
        <v>1332</v>
      </c>
      <c r="C324" s="219" t="s">
        <v>1380</v>
      </c>
      <c r="D324" s="76" t="s">
        <v>44</v>
      </c>
      <c r="E324" s="76" t="s">
        <v>60</v>
      </c>
      <c r="F324" s="138" t="s">
        <v>60</v>
      </c>
      <c r="G324">
        <v>425</v>
      </c>
      <c r="H324" s="31">
        <f t="shared" si="15"/>
        <v>0.53797468354430378</v>
      </c>
      <c r="K324" t="s">
        <v>100</v>
      </c>
      <c r="M324" s="2">
        <v>0</v>
      </c>
      <c r="N324" s="11">
        <v>0</v>
      </c>
      <c r="O324">
        <v>0</v>
      </c>
      <c r="P324" s="2">
        <v>12</v>
      </c>
      <c r="Q324" s="2">
        <v>0</v>
      </c>
      <c r="R324" s="2">
        <v>0</v>
      </c>
      <c r="S324">
        <v>0</v>
      </c>
      <c r="T324" s="2">
        <v>12</v>
      </c>
      <c r="U324" s="339" t="e">
        <f t="shared" si="16"/>
        <v>#DIV/0!</v>
      </c>
      <c r="V324" s="4" t="e">
        <f t="shared" si="17"/>
        <v>#DIV/0!</v>
      </c>
    </row>
    <row r="325" spans="1:22" s="11" customFormat="1">
      <c r="A325" s="11" t="s">
        <v>1253</v>
      </c>
      <c r="B325" s="11" t="s">
        <v>1333</v>
      </c>
      <c r="C325" s="220" t="s">
        <v>1380</v>
      </c>
      <c r="D325" s="160" t="s">
        <v>44</v>
      </c>
      <c r="E325" s="160" t="s">
        <v>60</v>
      </c>
      <c r="F325" s="138" t="s">
        <v>60</v>
      </c>
      <c r="G325" s="11">
        <v>425</v>
      </c>
      <c r="H325" s="170">
        <f t="shared" si="15"/>
        <v>0.53797468354430378</v>
      </c>
      <c r="I325" s="12"/>
      <c r="K325" s="11" t="s">
        <v>100</v>
      </c>
      <c r="M325" s="2">
        <v>0</v>
      </c>
      <c r="N325" s="11">
        <v>0</v>
      </c>
      <c r="O325" s="11">
        <v>0</v>
      </c>
      <c r="P325" s="12">
        <v>12</v>
      </c>
      <c r="Q325" s="12">
        <v>0</v>
      </c>
      <c r="R325" s="2">
        <v>0</v>
      </c>
      <c r="S325" s="11">
        <v>0</v>
      </c>
      <c r="T325" s="12">
        <v>12</v>
      </c>
      <c r="U325" s="339" t="e">
        <f t="shared" si="16"/>
        <v>#DIV/0!</v>
      </c>
      <c r="V325" s="4" t="e">
        <f t="shared" si="17"/>
        <v>#DIV/0!</v>
      </c>
    </row>
    <row r="326" spans="1:22">
      <c r="A326" t="s">
        <v>1253</v>
      </c>
      <c r="B326" t="s">
        <v>1334</v>
      </c>
      <c r="C326" s="219" t="s">
        <v>1380</v>
      </c>
      <c r="D326" s="76" t="s">
        <v>44</v>
      </c>
      <c r="E326" s="76" t="s">
        <v>60</v>
      </c>
      <c r="F326" s="138" t="s">
        <v>60</v>
      </c>
      <c r="G326">
        <v>425</v>
      </c>
      <c r="H326" s="31">
        <f t="shared" si="15"/>
        <v>0.53797468354430378</v>
      </c>
      <c r="K326" t="s">
        <v>100</v>
      </c>
      <c r="M326" s="2">
        <v>2.2833333333333301</v>
      </c>
      <c r="N326" s="11">
        <v>1.2717104524016001</v>
      </c>
      <c r="O326">
        <v>4.4053342321519402</v>
      </c>
      <c r="P326" s="2">
        <v>12</v>
      </c>
      <c r="Q326" s="2">
        <v>40.299999999999997</v>
      </c>
      <c r="R326" s="2">
        <v>10.1502276433645</v>
      </c>
      <c r="S326">
        <v>35.161419973394899</v>
      </c>
      <c r="T326" s="2">
        <v>12</v>
      </c>
      <c r="U326" s="339">
        <f t="shared" si="16"/>
        <v>2.8707151053466142</v>
      </c>
      <c r="V326" s="4">
        <f t="shared" si="17"/>
        <v>0.14677016331943088</v>
      </c>
    </row>
    <row r="327" spans="1:22">
      <c r="A327" t="s">
        <v>1253</v>
      </c>
      <c r="B327" t="s">
        <v>1335</v>
      </c>
      <c r="C327" s="219" t="s">
        <v>1380</v>
      </c>
      <c r="D327" s="76" t="s">
        <v>44</v>
      </c>
      <c r="E327" s="76" t="s">
        <v>60</v>
      </c>
      <c r="F327" s="138" t="s">
        <v>60</v>
      </c>
      <c r="G327">
        <v>425</v>
      </c>
      <c r="H327" s="31">
        <f t="shared" si="15"/>
        <v>0.53797468354430378</v>
      </c>
      <c r="K327" t="s">
        <v>100</v>
      </c>
      <c r="M327" s="2">
        <v>0</v>
      </c>
      <c r="N327" s="11">
        <v>0</v>
      </c>
      <c r="O327">
        <v>0</v>
      </c>
      <c r="P327" s="2">
        <v>12</v>
      </c>
      <c r="Q327" s="2">
        <v>0</v>
      </c>
      <c r="R327" s="2">
        <v>0</v>
      </c>
      <c r="S327">
        <v>0</v>
      </c>
      <c r="T327" s="2">
        <v>12</v>
      </c>
      <c r="U327" s="339" t="e">
        <f t="shared" si="16"/>
        <v>#DIV/0!</v>
      </c>
      <c r="V327" s="4" t="e">
        <f t="shared" si="17"/>
        <v>#DIV/0!</v>
      </c>
    </row>
    <row r="328" spans="1:22">
      <c r="A328" t="s">
        <v>1253</v>
      </c>
      <c r="B328" t="s">
        <v>1336</v>
      </c>
      <c r="C328" s="219" t="s">
        <v>1380</v>
      </c>
      <c r="D328" s="76" t="s">
        <v>44</v>
      </c>
      <c r="E328" s="76" t="s">
        <v>60</v>
      </c>
      <c r="F328" s="138" t="s">
        <v>60</v>
      </c>
      <c r="G328">
        <v>425</v>
      </c>
      <c r="H328" s="31">
        <f t="shared" si="15"/>
        <v>0.53797468354430378</v>
      </c>
      <c r="K328" t="s">
        <v>100</v>
      </c>
      <c r="M328" s="2">
        <v>2.5000000000000001E-2</v>
      </c>
      <c r="N328" s="11">
        <v>2.5000000000000001E-2</v>
      </c>
      <c r="O328">
        <v>8.6602540378443907E-2</v>
      </c>
      <c r="P328" s="2">
        <v>12</v>
      </c>
      <c r="Q328" s="2">
        <v>0</v>
      </c>
      <c r="R328" s="2">
        <v>0</v>
      </c>
      <c r="S328">
        <v>0</v>
      </c>
      <c r="T328" s="2">
        <v>12</v>
      </c>
      <c r="U328" s="339" t="e">
        <f t="shared" si="16"/>
        <v>#NUM!</v>
      </c>
      <c r="V328" s="4" t="e">
        <f t="shared" si="17"/>
        <v>#DIV/0!</v>
      </c>
    </row>
    <row r="329" spans="1:22">
      <c r="A329" t="s">
        <v>1253</v>
      </c>
      <c r="B329" t="s">
        <v>1337</v>
      </c>
      <c r="C329" s="219" t="s">
        <v>1380</v>
      </c>
      <c r="D329" s="76" t="s">
        <v>44</v>
      </c>
      <c r="E329" s="76" t="s">
        <v>60</v>
      </c>
      <c r="F329" s="138" t="s">
        <v>60</v>
      </c>
      <c r="G329">
        <v>425</v>
      </c>
      <c r="H329" s="31">
        <f t="shared" si="15"/>
        <v>0.53797468354430378</v>
      </c>
      <c r="K329" t="s">
        <v>100</v>
      </c>
      <c r="M329" s="2">
        <v>4.1666666666666699E-2</v>
      </c>
      <c r="N329" s="11">
        <v>2.8757958933488301E-2</v>
      </c>
      <c r="O329">
        <v>9.9620491989562202E-2</v>
      </c>
      <c r="P329" s="2">
        <v>12</v>
      </c>
      <c r="Q329" s="2">
        <v>4.1666666666666699E-2</v>
      </c>
      <c r="R329" s="2">
        <v>2.8757958933488301E-2</v>
      </c>
      <c r="S329">
        <v>9.9620491989562202E-2</v>
      </c>
      <c r="T329" s="2">
        <v>12</v>
      </c>
      <c r="U329" s="339">
        <f t="shared" si="16"/>
        <v>0</v>
      </c>
      <c r="V329" s="4">
        <f t="shared" si="17"/>
        <v>0.55969696969696914</v>
      </c>
    </row>
    <row r="330" spans="1:22">
      <c r="A330" t="s">
        <v>1253</v>
      </c>
      <c r="B330" t="s">
        <v>1338</v>
      </c>
      <c r="C330" s="219" t="s">
        <v>1380</v>
      </c>
      <c r="D330" s="76" t="s">
        <v>44</v>
      </c>
      <c r="E330" s="76" t="s">
        <v>60</v>
      </c>
      <c r="F330" s="138" t="s">
        <v>60</v>
      </c>
      <c r="G330">
        <v>425</v>
      </c>
      <c r="H330" s="31">
        <f t="shared" si="15"/>
        <v>0.53797468354430378</v>
      </c>
      <c r="K330" t="s">
        <v>100</v>
      </c>
      <c r="M330" s="2">
        <v>0</v>
      </c>
      <c r="N330" s="11">
        <v>0</v>
      </c>
      <c r="O330">
        <v>0</v>
      </c>
      <c r="P330" s="2">
        <v>12</v>
      </c>
      <c r="Q330" s="2">
        <v>0</v>
      </c>
      <c r="R330" s="2">
        <v>0</v>
      </c>
      <c r="S330">
        <v>0</v>
      </c>
      <c r="T330" s="2">
        <v>12</v>
      </c>
      <c r="U330" s="339" t="e">
        <f t="shared" si="16"/>
        <v>#DIV/0!</v>
      </c>
      <c r="V330" s="4" t="e">
        <f t="shared" si="17"/>
        <v>#DIV/0!</v>
      </c>
    </row>
    <row r="331" spans="1:22">
      <c r="A331" t="s">
        <v>1253</v>
      </c>
      <c r="B331" t="s">
        <v>1339</v>
      </c>
      <c r="C331" s="219" t="s">
        <v>1380</v>
      </c>
      <c r="D331" s="76" t="s">
        <v>44</v>
      </c>
      <c r="E331" s="76" t="s">
        <v>60</v>
      </c>
      <c r="F331" s="138" t="s">
        <v>60</v>
      </c>
      <c r="G331">
        <v>425</v>
      </c>
      <c r="H331" s="31">
        <f t="shared" si="15"/>
        <v>0.53797468354430378</v>
      </c>
      <c r="K331" t="s">
        <v>100</v>
      </c>
      <c r="M331" s="2">
        <v>0.233333333333333</v>
      </c>
      <c r="N331" s="11">
        <v>3.0977345909486202E-2</v>
      </c>
      <c r="O331">
        <v>0.107308673997732</v>
      </c>
      <c r="P331" s="2">
        <v>12</v>
      </c>
      <c r="Q331" s="2">
        <v>0.266666666666667</v>
      </c>
      <c r="R331" s="2">
        <v>2.2473328748774699E-2</v>
      </c>
      <c r="S331">
        <v>7.7849894416152296E-2</v>
      </c>
      <c r="T331" s="2">
        <v>12</v>
      </c>
      <c r="U331" s="339">
        <f t="shared" si="16"/>
        <v>0.13353139262452529</v>
      </c>
      <c r="V331" s="4">
        <f t="shared" si="17"/>
        <v>9.043560606060605E-2</v>
      </c>
    </row>
    <row r="332" spans="1:22">
      <c r="A332" t="s">
        <v>1253</v>
      </c>
      <c r="B332" t="s">
        <v>1340</v>
      </c>
      <c r="C332" s="219" t="s">
        <v>1380</v>
      </c>
      <c r="D332" s="76" t="s">
        <v>44</v>
      </c>
      <c r="E332" s="76" t="s">
        <v>60</v>
      </c>
      <c r="F332" s="138" t="s">
        <v>60</v>
      </c>
      <c r="G332">
        <v>425</v>
      </c>
      <c r="H332" s="31">
        <f t="shared" si="15"/>
        <v>0.53797468354430378</v>
      </c>
      <c r="K332" t="s">
        <v>100</v>
      </c>
      <c r="M332" s="2">
        <v>2.5000000000000001E-2</v>
      </c>
      <c r="N332" s="11">
        <v>2.5000000000000001E-2</v>
      </c>
      <c r="O332">
        <v>8.6602540378443907E-2</v>
      </c>
      <c r="P332" s="2">
        <v>12</v>
      </c>
      <c r="Q332" s="2">
        <v>0</v>
      </c>
      <c r="R332" s="2">
        <v>0</v>
      </c>
      <c r="S332">
        <v>0</v>
      </c>
      <c r="T332" s="2">
        <v>12</v>
      </c>
      <c r="U332" s="339" t="e">
        <f t="shared" si="16"/>
        <v>#NUM!</v>
      </c>
      <c r="V332" s="4" t="e">
        <f t="shared" si="17"/>
        <v>#DIV/0!</v>
      </c>
    </row>
    <row r="333" spans="1:22">
      <c r="A333" t="s">
        <v>1253</v>
      </c>
      <c r="B333" t="s">
        <v>1341</v>
      </c>
      <c r="C333" s="219" t="s">
        <v>1380</v>
      </c>
      <c r="D333" s="76" t="s">
        <v>44</v>
      </c>
      <c r="E333" s="76" t="s">
        <v>60</v>
      </c>
      <c r="F333" s="138" t="s">
        <v>60</v>
      </c>
      <c r="G333">
        <v>425</v>
      </c>
      <c r="H333" s="31">
        <f t="shared" si="15"/>
        <v>0.53797468354430378</v>
      </c>
      <c r="K333" t="s">
        <v>100</v>
      </c>
      <c r="M333" s="2">
        <v>0</v>
      </c>
      <c r="N333" s="11">
        <v>0</v>
      </c>
      <c r="O333">
        <v>0</v>
      </c>
      <c r="P333" s="2">
        <v>12</v>
      </c>
      <c r="Q333" s="2">
        <v>0</v>
      </c>
      <c r="R333" s="2">
        <v>0</v>
      </c>
      <c r="S333">
        <v>0</v>
      </c>
      <c r="T333" s="2">
        <v>12</v>
      </c>
      <c r="U333" s="339" t="e">
        <f t="shared" si="16"/>
        <v>#DIV/0!</v>
      </c>
      <c r="V333" s="4" t="e">
        <f t="shared" si="17"/>
        <v>#DIV/0!</v>
      </c>
    </row>
    <row r="334" spans="1:22">
      <c r="A334" t="s">
        <v>1253</v>
      </c>
      <c r="B334" t="s">
        <v>1342</v>
      </c>
      <c r="C334" s="219" t="s">
        <v>1380</v>
      </c>
      <c r="D334" s="76" t="s">
        <v>44</v>
      </c>
      <c r="E334" s="76" t="s">
        <v>60</v>
      </c>
      <c r="F334" s="138" t="s">
        <v>60</v>
      </c>
      <c r="G334">
        <v>425</v>
      </c>
      <c r="H334" s="31">
        <f t="shared" si="15"/>
        <v>0.53797468354430378</v>
      </c>
      <c r="K334" t="s">
        <v>100</v>
      </c>
      <c r="M334" s="2">
        <v>8.3333333333333297E-3</v>
      </c>
      <c r="N334" s="11">
        <v>8.3333333333333297E-3</v>
      </c>
      <c r="O334">
        <v>2.8867513459481301E-2</v>
      </c>
      <c r="P334" s="2">
        <v>12</v>
      </c>
      <c r="Q334" s="2">
        <v>0</v>
      </c>
      <c r="R334" s="2">
        <v>0</v>
      </c>
      <c r="S334">
        <v>0</v>
      </c>
      <c r="T334" s="2">
        <v>12</v>
      </c>
      <c r="U334" s="339" t="e">
        <f t="shared" si="16"/>
        <v>#NUM!</v>
      </c>
      <c r="V334" s="4" t="e">
        <f t="shared" si="17"/>
        <v>#DIV/0!</v>
      </c>
    </row>
    <row r="335" spans="1:22">
      <c r="A335" t="s">
        <v>1253</v>
      </c>
      <c r="B335" t="s">
        <v>1343</v>
      </c>
      <c r="C335" s="219" t="s">
        <v>1380</v>
      </c>
      <c r="D335" s="76" t="s">
        <v>44</v>
      </c>
      <c r="E335" s="76" t="s">
        <v>60</v>
      </c>
      <c r="F335" s="138" t="s">
        <v>60</v>
      </c>
      <c r="G335">
        <v>425</v>
      </c>
      <c r="H335" s="31">
        <f t="shared" si="15"/>
        <v>0.53797468354430378</v>
      </c>
      <c r="K335" t="s">
        <v>100</v>
      </c>
      <c r="M335" s="2">
        <v>0</v>
      </c>
      <c r="N335" s="11">
        <v>0</v>
      </c>
      <c r="O335">
        <v>0</v>
      </c>
      <c r="P335" s="2">
        <v>12</v>
      </c>
      <c r="Q335" s="2">
        <v>1.6666666666666701E-2</v>
      </c>
      <c r="R335" s="2">
        <v>1.6666666666666701E-2</v>
      </c>
      <c r="S335">
        <v>5.7735026918962602E-2</v>
      </c>
      <c r="T335" s="2">
        <v>12</v>
      </c>
      <c r="U335" s="339" t="e">
        <f t="shared" si="16"/>
        <v>#DIV/0!</v>
      </c>
      <c r="V335" s="4" t="e">
        <f t="shared" si="17"/>
        <v>#DIV/0!</v>
      </c>
    </row>
    <row r="336" spans="1:22">
      <c r="A336" t="s">
        <v>1253</v>
      </c>
      <c r="B336" t="s">
        <v>1344</v>
      </c>
      <c r="C336" s="219" t="s">
        <v>1380</v>
      </c>
      <c r="D336" s="76" t="s">
        <v>44</v>
      </c>
      <c r="E336" s="76" t="s">
        <v>60</v>
      </c>
      <c r="F336" s="138" t="s">
        <v>60</v>
      </c>
      <c r="G336">
        <v>425</v>
      </c>
      <c r="H336" s="31">
        <f t="shared" si="15"/>
        <v>0.53797468354430378</v>
      </c>
      <c r="K336" t="s">
        <v>100</v>
      </c>
      <c r="M336" s="2">
        <v>1.1083333333333301</v>
      </c>
      <c r="N336" s="11">
        <v>0.39205332300697099</v>
      </c>
      <c r="O336">
        <v>1.35811254944857</v>
      </c>
      <c r="P336" s="2">
        <v>12</v>
      </c>
      <c r="Q336" s="2">
        <v>2.2000000000000002</v>
      </c>
      <c r="R336" s="2">
        <v>0.63936521549727698</v>
      </c>
      <c r="S336">
        <v>2.21482607566701</v>
      </c>
      <c r="T336" s="2">
        <v>12</v>
      </c>
      <c r="U336" s="339">
        <f t="shared" si="16"/>
        <v>0.68559997492456548</v>
      </c>
      <c r="V336" s="4">
        <f t="shared" si="17"/>
        <v>0.16779363886801871</v>
      </c>
    </row>
    <row r="337" spans="1:22">
      <c r="A337" t="s">
        <v>1253</v>
      </c>
      <c r="B337" t="s">
        <v>1345</v>
      </c>
      <c r="C337" s="219" t="s">
        <v>1380</v>
      </c>
      <c r="D337" s="76" t="s">
        <v>44</v>
      </c>
      <c r="E337" s="76" t="s">
        <v>60</v>
      </c>
      <c r="F337" s="138" t="s">
        <v>60</v>
      </c>
      <c r="G337">
        <v>425</v>
      </c>
      <c r="H337" s="31">
        <f t="shared" si="15"/>
        <v>0.53797468354430378</v>
      </c>
      <c r="K337" t="s">
        <v>100</v>
      </c>
      <c r="M337" s="2">
        <v>0</v>
      </c>
      <c r="N337" s="11">
        <v>0</v>
      </c>
      <c r="O337">
        <v>0</v>
      </c>
      <c r="P337" s="2">
        <v>12</v>
      </c>
      <c r="Q337" s="2">
        <v>8.3333333333333297E-3</v>
      </c>
      <c r="R337" s="2">
        <v>8.3333333333333297E-3</v>
      </c>
      <c r="S337">
        <v>2.8867513459481301E-2</v>
      </c>
      <c r="T337" s="2">
        <v>12</v>
      </c>
      <c r="U337" s="339" t="e">
        <f t="shared" si="16"/>
        <v>#DIV/0!</v>
      </c>
      <c r="V337" s="4" t="e">
        <f t="shared" si="17"/>
        <v>#DIV/0!</v>
      </c>
    </row>
    <row r="338" spans="1:22">
      <c r="A338" t="s">
        <v>1253</v>
      </c>
      <c r="B338" t="s">
        <v>1346</v>
      </c>
      <c r="C338" s="219" t="s">
        <v>1380</v>
      </c>
      <c r="D338" s="76" t="s">
        <v>44</v>
      </c>
      <c r="E338" s="76" t="s">
        <v>60</v>
      </c>
      <c r="F338" s="138" t="s">
        <v>60</v>
      </c>
      <c r="G338">
        <v>425</v>
      </c>
      <c r="H338" s="31">
        <f t="shared" si="15"/>
        <v>0.53797468354430378</v>
      </c>
      <c r="K338" t="s">
        <v>100</v>
      </c>
      <c r="M338" s="2">
        <v>8.3333333333333297E-3</v>
      </c>
      <c r="N338" s="11">
        <v>8.3333333333333297E-3</v>
      </c>
      <c r="O338">
        <v>2.8867513459481301E-2</v>
      </c>
      <c r="P338" s="2">
        <v>12</v>
      </c>
      <c r="Q338" s="2">
        <v>40.0416666666667</v>
      </c>
      <c r="R338" s="2">
        <v>7.9402261086549499</v>
      </c>
      <c r="S338">
        <v>27.505750087550599</v>
      </c>
      <c r="T338" s="2">
        <v>12</v>
      </c>
      <c r="U338" s="339">
        <f t="shared" si="16"/>
        <v>8.4774123214043939</v>
      </c>
      <c r="V338" s="4">
        <f t="shared" si="17"/>
        <v>0.12265586288943639</v>
      </c>
    </row>
    <row r="339" spans="1:22">
      <c r="A339" t="s">
        <v>1253</v>
      </c>
      <c r="B339" t="s">
        <v>1347</v>
      </c>
      <c r="C339" s="219" t="s">
        <v>1380</v>
      </c>
      <c r="D339" s="76" t="s">
        <v>44</v>
      </c>
      <c r="E339" s="76" t="s">
        <v>60</v>
      </c>
      <c r="F339" s="138" t="s">
        <v>60</v>
      </c>
      <c r="G339">
        <v>425</v>
      </c>
      <c r="H339" s="31">
        <f t="shared" si="15"/>
        <v>0.53797468354430378</v>
      </c>
      <c r="K339" t="s">
        <v>100</v>
      </c>
      <c r="M339" s="2">
        <v>8.3333333333333297E-3</v>
      </c>
      <c r="N339" s="11">
        <v>8.3333333333333297E-3</v>
      </c>
      <c r="O339">
        <v>2.8867513459481301E-2</v>
      </c>
      <c r="P339" s="2">
        <v>12</v>
      </c>
      <c r="Q339" s="2">
        <v>0</v>
      </c>
      <c r="R339" s="2">
        <v>0</v>
      </c>
      <c r="S339">
        <v>0</v>
      </c>
      <c r="T339" s="2">
        <v>12</v>
      </c>
      <c r="U339" s="339" t="e">
        <f t="shared" si="16"/>
        <v>#NUM!</v>
      </c>
      <c r="V339" s="4" t="e">
        <f t="shared" si="17"/>
        <v>#DIV/0!</v>
      </c>
    </row>
    <row r="340" spans="1:22">
      <c r="A340" t="s">
        <v>1253</v>
      </c>
      <c r="B340" t="s">
        <v>1348</v>
      </c>
      <c r="C340" s="219" t="s">
        <v>1380</v>
      </c>
      <c r="D340" s="76" t="s">
        <v>44</v>
      </c>
      <c r="E340" s="76" t="s">
        <v>60</v>
      </c>
      <c r="F340" s="138" t="s">
        <v>60</v>
      </c>
      <c r="G340">
        <v>425</v>
      </c>
      <c r="H340" s="31">
        <f t="shared" si="15"/>
        <v>0.53797468354430378</v>
      </c>
      <c r="K340" t="s">
        <v>100</v>
      </c>
      <c r="M340" s="2">
        <v>1.6666666666666701E-2</v>
      </c>
      <c r="N340" s="11">
        <v>1.6666666666666701E-2</v>
      </c>
      <c r="O340">
        <v>5.7735026918962602E-2</v>
      </c>
      <c r="P340" s="2">
        <v>12</v>
      </c>
      <c r="Q340" s="2">
        <v>0</v>
      </c>
      <c r="R340" s="2">
        <v>0</v>
      </c>
      <c r="S340">
        <v>0</v>
      </c>
      <c r="T340" s="2">
        <v>12</v>
      </c>
      <c r="U340" s="339" t="e">
        <f t="shared" si="16"/>
        <v>#NUM!</v>
      </c>
      <c r="V340" s="4" t="e">
        <f t="shared" si="17"/>
        <v>#DIV/0!</v>
      </c>
    </row>
    <row r="341" spans="1:22">
      <c r="A341" t="s">
        <v>1253</v>
      </c>
      <c r="B341" t="s">
        <v>1349</v>
      </c>
      <c r="C341" s="219" t="s">
        <v>1380</v>
      </c>
      <c r="D341" s="76" t="s">
        <v>44</v>
      </c>
      <c r="E341" s="76" t="s">
        <v>60</v>
      </c>
      <c r="F341" s="138" t="s">
        <v>60</v>
      </c>
      <c r="G341">
        <v>425</v>
      </c>
      <c r="H341" s="31">
        <f t="shared" si="15"/>
        <v>0.53797468354430378</v>
      </c>
      <c r="K341" t="s">
        <v>100</v>
      </c>
      <c r="M341" s="2">
        <v>0.19166666666666701</v>
      </c>
      <c r="N341" s="11">
        <v>0.16535468459397101</v>
      </c>
      <c r="O341">
        <v>0.57280542997257</v>
      </c>
      <c r="P341" s="2">
        <v>12</v>
      </c>
      <c r="Q341" s="2">
        <v>1.6666666666666701E-2</v>
      </c>
      <c r="R341" s="2">
        <v>1.6666666666666701E-2</v>
      </c>
      <c r="S341">
        <v>5.7735026918962602E-2</v>
      </c>
      <c r="T341" s="2">
        <v>12</v>
      </c>
      <c r="U341" s="339">
        <f t="shared" si="16"/>
        <v>-2.4423470353692043</v>
      </c>
      <c r="V341" s="4">
        <f t="shared" si="17"/>
        <v>1.0833333333333302</v>
      </c>
    </row>
    <row r="342" spans="1:22">
      <c r="A342" t="s">
        <v>1253</v>
      </c>
      <c r="B342" t="s">
        <v>1350</v>
      </c>
      <c r="C342" s="219" t="s">
        <v>1380</v>
      </c>
      <c r="D342" s="76" t="s">
        <v>44</v>
      </c>
      <c r="E342" s="76" t="s">
        <v>60</v>
      </c>
      <c r="F342" s="138" t="s">
        <v>60</v>
      </c>
      <c r="G342">
        <v>425</v>
      </c>
      <c r="H342" s="31">
        <f t="shared" si="15"/>
        <v>0.53797468354430378</v>
      </c>
      <c r="K342" t="s">
        <v>100</v>
      </c>
      <c r="M342" s="2">
        <v>1.6666666666666701E-2</v>
      </c>
      <c r="N342" s="11">
        <v>1.6666666666666701E-2</v>
      </c>
      <c r="O342">
        <v>5.7735026918962602E-2</v>
      </c>
      <c r="P342" s="2">
        <v>12</v>
      </c>
      <c r="Q342" s="2">
        <v>0</v>
      </c>
      <c r="R342" s="2">
        <v>0</v>
      </c>
      <c r="S342">
        <v>0</v>
      </c>
      <c r="T342" s="2">
        <v>12</v>
      </c>
      <c r="U342" s="339" t="e">
        <f t="shared" si="16"/>
        <v>#NUM!</v>
      </c>
      <c r="V342" s="4" t="e">
        <f t="shared" si="17"/>
        <v>#DIV/0!</v>
      </c>
    </row>
    <row r="343" spans="1:22">
      <c r="A343" t="s">
        <v>1253</v>
      </c>
      <c r="B343" t="s">
        <v>1351</v>
      </c>
      <c r="C343" s="219" t="s">
        <v>1380</v>
      </c>
      <c r="D343" s="76" t="s">
        <v>44</v>
      </c>
      <c r="E343" s="76" t="s">
        <v>60</v>
      </c>
      <c r="F343" s="138" t="s">
        <v>60</v>
      </c>
      <c r="G343">
        <v>425</v>
      </c>
      <c r="H343" s="31">
        <f t="shared" si="15"/>
        <v>0.53797468354430378</v>
      </c>
      <c r="K343" t="s">
        <v>100</v>
      </c>
      <c r="M343" s="2">
        <v>1.6666666666666701E-2</v>
      </c>
      <c r="N343" s="11">
        <v>1.6666666666666701E-2</v>
      </c>
      <c r="O343">
        <v>5.7735026918962602E-2</v>
      </c>
      <c r="P343" s="2">
        <v>12</v>
      </c>
      <c r="Q343" s="2">
        <v>0</v>
      </c>
      <c r="R343" s="2">
        <v>0</v>
      </c>
      <c r="S343">
        <v>0</v>
      </c>
      <c r="T343" s="2">
        <v>12</v>
      </c>
      <c r="U343" s="339" t="e">
        <f t="shared" si="16"/>
        <v>#NUM!</v>
      </c>
      <c r="V343" s="4" t="e">
        <f t="shared" si="17"/>
        <v>#DIV/0!</v>
      </c>
    </row>
    <row r="344" spans="1:22">
      <c r="A344" t="s">
        <v>1253</v>
      </c>
      <c r="B344" t="s">
        <v>1352</v>
      </c>
      <c r="C344" s="219" t="s">
        <v>1380</v>
      </c>
      <c r="D344" s="76" t="s">
        <v>44</v>
      </c>
      <c r="E344" s="76" t="s">
        <v>60</v>
      </c>
      <c r="F344" s="138" t="s">
        <v>60</v>
      </c>
      <c r="G344">
        <v>425</v>
      </c>
      <c r="H344" s="31">
        <f t="shared" si="15"/>
        <v>0.53797468354430378</v>
      </c>
      <c r="K344" t="s">
        <v>100</v>
      </c>
      <c r="M344" s="2">
        <v>0</v>
      </c>
      <c r="N344" s="11">
        <v>0</v>
      </c>
      <c r="O344">
        <v>0</v>
      </c>
      <c r="P344" s="2">
        <v>12</v>
      </c>
      <c r="Q344" s="2">
        <v>2.5000000000000001E-2</v>
      </c>
      <c r="R344" s="2">
        <v>2.5000000000000001E-2</v>
      </c>
      <c r="S344">
        <v>8.6602540378443907E-2</v>
      </c>
      <c r="T344" s="2">
        <v>12</v>
      </c>
      <c r="U344" s="339" t="e">
        <f t="shared" si="16"/>
        <v>#DIV/0!</v>
      </c>
      <c r="V344" s="4" t="e">
        <f t="shared" si="17"/>
        <v>#DIV/0!</v>
      </c>
    </row>
    <row r="345" spans="1:22">
      <c r="A345" t="s">
        <v>1253</v>
      </c>
      <c r="B345" t="s">
        <v>1353</v>
      </c>
      <c r="C345" s="219" t="s">
        <v>1380</v>
      </c>
      <c r="D345" s="76" t="s">
        <v>44</v>
      </c>
      <c r="E345" s="76" t="s">
        <v>60</v>
      </c>
      <c r="F345" s="138" t="s">
        <v>60</v>
      </c>
      <c r="G345">
        <v>425</v>
      </c>
      <c r="H345" s="31">
        <f t="shared" si="15"/>
        <v>0.53797468354430378</v>
      </c>
      <c r="K345" t="s">
        <v>100</v>
      </c>
      <c r="M345" s="2">
        <v>4.1666666666666699E-2</v>
      </c>
      <c r="N345" s="11">
        <v>2.2890825651118399E-2</v>
      </c>
      <c r="O345">
        <v>7.9296146109875898E-2</v>
      </c>
      <c r="P345" s="2">
        <v>12</v>
      </c>
      <c r="Q345" s="2">
        <v>0</v>
      </c>
      <c r="R345" s="2">
        <v>0</v>
      </c>
      <c r="S345">
        <v>0</v>
      </c>
      <c r="T345" s="2">
        <v>12</v>
      </c>
      <c r="U345" s="339" t="e">
        <f t="shared" si="16"/>
        <v>#NUM!</v>
      </c>
      <c r="V345" s="4" t="e">
        <f t="shared" si="17"/>
        <v>#DIV/0!</v>
      </c>
    </row>
    <row r="346" spans="1:22">
      <c r="A346" t="s">
        <v>1253</v>
      </c>
      <c r="B346" t="s">
        <v>1354</v>
      </c>
      <c r="C346" s="219" t="s">
        <v>1380</v>
      </c>
      <c r="D346" s="76" t="s">
        <v>44</v>
      </c>
      <c r="E346" s="76" t="s">
        <v>60</v>
      </c>
      <c r="F346" s="138" t="s">
        <v>60</v>
      </c>
      <c r="G346">
        <v>425</v>
      </c>
      <c r="H346" s="31">
        <f t="shared" si="15"/>
        <v>0.53797468354430378</v>
      </c>
      <c r="K346" t="s">
        <v>100</v>
      </c>
      <c r="M346" s="2">
        <v>0</v>
      </c>
      <c r="N346" s="11">
        <v>0</v>
      </c>
      <c r="O346">
        <v>0</v>
      </c>
      <c r="P346" s="2">
        <v>12</v>
      </c>
      <c r="Q346" s="2">
        <v>8.3333333333333297E-3</v>
      </c>
      <c r="R346" s="2">
        <v>8.3333333333333297E-3</v>
      </c>
      <c r="S346">
        <v>2.8867513459481301E-2</v>
      </c>
      <c r="T346" s="2">
        <v>12</v>
      </c>
      <c r="U346" s="339" t="e">
        <f t="shared" si="16"/>
        <v>#DIV/0!</v>
      </c>
      <c r="V346" s="4" t="e">
        <f t="shared" si="17"/>
        <v>#DIV/0!</v>
      </c>
    </row>
    <row r="347" spans="1:22">
      <c r="A347" t="s">
        <v>1253</v>
      </c>
      <c r="B347" t="s">
        <v>1355</v>
      </c>
      <c r="C347" s="219" t="s">
        <v>1380</v>
      </c>
      <c r="D347" s="76" t="s">
        <v>44</v>
      </c>
      <c r="E347" s="76" t="s">
        <v>60</v>
      </c>
      <c r="F347" s="138" t="s">
        <v>60</v>
      </c>
      <c r="G347">
        <v>425</v>
      </c>
      <c r="H347" s="31">
        <f t="shared" si="15"/>
        <v>0.53797468354430378</v>
      </c>
      <c r="K347" t="s">
        <v>100</v>
      </c>
      <c r="M347" s="2">
        <v>0</v>
      </c>
      <c r="N347" s="11">
        <v>0</v>
      </c>
      <c r="O347">
        <v>0</v>
      </c>
      <c r="P347" s="2">
        <v>12</v>
      </c>
      <c r="Q347" s="2">
        <v>8.3333333333333297E-3</v>
      </c>
      <c r="R347" s="2">
        <v>8.3333333333333297E-3</v>
      </c>
      <c r="S347">
        <v>2.8867513459481301E-2</v>
      </c>
      <c r="T347" s="2">
        <v>12</v>
      </c>
      <c r="U347" s="339" t="e">
        <f t="shared" si="16"/>
        <v>#DIV/0!</v>
      </c>
      <c r="V347" s="4" t="e">
        <f t="shared" si="17"/>
        <v>#DIV/0!</v>
      </c>
    </row>
    <row r="348" spans="1:22">
      <c r="A348" t="s">
        <v>1253</v>
      </c>
      <c r="B348" t="s">
        <v>1356</v>
      </c>
      <c r="C348" s="219" t="s">
        <v>1380</v>
      </c>
      <c r="D348" s="76" t="s">
        <v>44</v>
      </c>
      <c r="E348" s="76" t="s">
        <v>60</v>
      </c>
      <c r="F348" s="138" t="s">
        <v>60</v>
      </c>
      <c r="G348">
        <v>425</v>
      </c>
      <c r="H348" s="31">
        <f t="shared" si="15"/>
        <v>0.53797468354430378</v>
      </c>
      <c r="K348" t="s">
        <v>100</v>
      </c>
      <c r="M348" s="2">
        <v>1.6666666666666701E-2</v>
      </c>
      <c r="N348" s="11">
        <v>1.6666666666666701E-2</v>
      </c>
      <c r="O348">
        <v>5.7735026918962602E-2</v>
      </c>
      <c r="P348" s="2">
        <v>12</v>
      </c>
      <c r="Q348" s="2">
        <v>0.42499999999999999</v>
      </c>
      <c r="R348" s="2">
        <v>0.42499999999999999</v>
      </c>
      <c r="S348">
        <v>1.4722431864335499</v>
      </c>
      <c r="T348" s="2">
        <v>12</v>
      </c>
      <c r="U348" s="339">
        <f t="shared" si="16"/>
        <v>3.2386784521643786</v>
      </c>
      <c r="V348" s="4">
        <f t="shared" si="17"/>
        <v>1.0833333333333393</v>
      </c>
    </row>
    <row r="349" spans="1:22">
      <c r="A349" t="s">
        <v>1253</v>
      </c>
      <c r="B349" t="s">
        <v>1357</v>
      </c>
      <c r="C349" s="219" t="s">
        <v>1380</v>
      </c>
      <c r="D349" s="76" t="s">
        <v>44</v>
      </c>
      <c r="E349" s="76" t="s">
        <v>60</v>
      </c>
      <c r="F349" s="138" t="s">
        <v>60</v>
      </c>
      <c r="G349">
        <v>425</v>
      </c>
      <c r="H349" s="31">
        <f t="shared" si="15"/>
        <v>0.53797468354430378</v>
      </c>
      <c r="K349" t="s">
        <v>100</v>
      </c>
      <c r="M349" s="2">
        <v>0</v>
      </c>
      <c r="N349" s="11">
        <v>0</v>
      </c>
      <c r="O349">
        <v>0</v>
      </c>
      <c r="P349" s="2">
        <v>12</v>
      </c>
      <c r="Q349" s="2">
        <v>0</v>
      </c>
      <c r="R349" s="2">
        <v>0</v>
      </c>
      <c r="S349">
        <v>0</v>
      </c>
      <c r="T349" s="2">
        <v>12</v>
      </c>
      <c r="U349" s="339" t="e">
        <f t="shared" si="16"/>
        <v>#DIV/0!</v>
      </c>
      <c r="V349" s="4" t="e">
        <f t="shared" si="17"/>
        <v>#DIV/0!</v>
      </c>
    </row>
    <row r="350" spans="1:22">
      <c r="A350" t="s">
        <v>1253</v>
      </c>
      <c r="B350" t="s">
        <v>1358</v>
      </c>
      <c r="C350" s="219" t="s">
        <v>1380</v>
      </c>
      <c r="D350" s="76" t="s">
        <v>44</v>
      </c>
      <c r="E350" s="76" t="s">
        <v>60</v>
      </c>
      <c r="F350" s="138" t="s">
        <v>60</v>
      </c>
      <c r="G350">
        <v>425</v>
      </c>
      <c r="H350" s="31">
        <f t="shared" si="15"/>
        <v>0.53797468354430378</v>
      </c>
      <c r="K350" t="s">
        <v>100</v>
      </c>
      <c r="M350" s="2">
        <v>0.233333333333333</v>
      </c>
      <c r="N350" s="11">
        <v>4.3228310962688199E-2</v>
      </c>
      <c r="O350">
        <v>0.149747261825525</v>
      </c>
      <c r="P350" s="2">
        <v>12</v>
      </c>
      <c r="Q350" s="2">
        <v>0.17499999999999999</v>
      </c>
      <c r="R350" s="2">
        <v>4.2861651999441301E-2</v>
      </c>
      <c r="S350">
        <v>0.14847711791873699</v>
      </c>
      <c r="T350" s="2">
        <v>12</v>
      </c>
      <c r="U350" s="339">
        <f t="shared" si="16"/>
        <v>-0.28768207245177957</v>
      </c>
      <c r="V350" s="4">
        <f t="shared" si="17"/>
        <v>0.14332096474953615</v>
      </c>
    </row>
    <row r="351" spans="1:22">
      <c r="A351" t="s">
        <v>1253</v>
      </c>
      <c r="B351" t="s">
        <v>1359</v>
      </c>
      <c r="C351" s="219" t="s">
        <v>1380</v>
      </c>
      <c r="D351" s="76" t="s">
        <v>44</v>
      </c>
      <c r="E351" s="76" t="s">
        <v>60</v>
      </c>
      <c r="F351" s="138" t="s">
        <v>60</v>
      </c>
      <c r="G351">
        <v>425</v>
      </c>
      <c r="H351" s="31">
        <f t="shared" si="15"/>
        <v>0.53797468354430378</v>
      </c>
      <c r="K351" t="s">
        <v>100</v>
      </c>
      <c r="M351" s="2">
        <v>0.15</v>
      </c>
      <c r="N351" s="11">
        <v>9.0033663737852002E-2</v>
      </c>
      <c r="O351">
        <v>0.31188575997106299</v>
      </c>
      <c r="P351" s="2">
        <v>12</v>
      </c>
      <c r="Q351" s="2">
        <v>0.61666666666666703</v>
      </c>
      <c r="R351" s="2">
        <v>0.34461953842262999</v>
      </c>
      <c r="S351">
        <v>1.19379709965786</v>
      </c>
      <c r="T351" s="2">
        <v>12</v>
      </c>
      <c r="U351" s="339">
        <f t="shared" si="16"/>
        <v>1.4136933353080057</v>
      </c>
      <c r="V351" s="4">
        <f t="shared" si="17"/>
        <v>0.39563826725988921</v>
      </c>
    </row>
    <row r="352" spans="1:22">
      <c r="A352" t="s">
        <v>1253</v>
      </c>
      <c r="B352" t="s">
        <v>1360</v>
      </c>
      <c r="C352" s="219" t="s">
        <v>1380</v>
      </c>
      <c r="D352" s="76" t="s">
        <v>44</v>
      </c>
      <c r="E352" s="76" t="s">
        <v>60</v>
      </c>
      <c r="F352" s="138" t="s">
        <v>60</v>
      </c>
      <c r="G352">
        <v>425</v>
      </c>
      <c r="H352" s="31">
        <f t="shared" si="15"/>
        <v>0.53797468354430378</v>
      </c>
      <c r="K352" t="s">
        <v>100</v>
      </c>
      <c r="M352" s="2">
        <v>0.108333333333333</v>
      </c>
      <c r="N352" s="11">
        <v>2.5990479997588599E-2</v>
      </c>
      <c r="O352">
        <v>9.0033663737852002E-2</v>
      </c>
      <c r="P352" s="2">
        <v>12</v>
      </c>
      <c r="Q352" s="2">
        <v>3.3333333333333298E-2</v>
      </c>
      <c r="R352" s="2">
        <v>1.8802535827258899E-2</v>
      </c>
      <c r="S352">
        <v>6.5133894727892994E-2</v>
      </c>
      <c r="T352" s="2">
        <v>12</v>
      </c>
      <c r="U352" s="339">
        <f t="shared" si="16"/>
        <v>-1.1786549963416442</v>
      </c>
      <c r="V352" s="4">
        <f t="shared" si="17"/>
        <v>0.40151515151515249</v>
      </c>
    </row>
    <row r="353" spans="1:22">
      <c r="A353" t="s">
        <v>1253</v>
      </c>
      <c r="B353" t="s">
        <v>1361</v>
      </c>
      <c r="C353" s="219" t="s">
        <v>1380</v>
      </c>
      <c r="D353" s="76" t="s">
        <v>44</v>
      </c>
      <c r="E353" s="76" t="s">
        <v>60</v>
      </c>
      <c r="F353" s="138" t="s">
        <v>60</v>
      </c>
      <c r="G353">
        <v>425</v>
      </c>
      <c r="H353" s="31">
        <f t="shared" si="15"/>
        <v>0.53797468354430378</v>
      </c>
      <c r="K353" t="s">
        <v>100</v>
      </c>
      <c r="M353" s="2">
        <v>0</v>
      </c>
      <c r="N353" s="11">
        <v>0</v>
      </c>
      <c r="O353">
        <v>0</v>
      </c>
      <c r="P353" s="2">
        <v>12</v>
      </c>
      <c r="Q353" s="2">
        <v>0</v>
      </c>
      <c r="R353" s="2">
        <v>0</v>
      </c>
      <c r="S353">
        <v>0</v>
      </c>
      <c r="T353" s="2">
        <v>12</v>
      </c>
      <c r="U353" s="339" t="e">
        <f t="shared" si="16"/>
        <v>#DIV/0!</v>
      </c>
      <c r="V353" s="4" t="e">
        <f t="shared" si="17"/>
        <v>#DIV/0!</v>
      </c>
    </row>
    <row r="354" spans="1:22">
      <c r="A354" t="s">
        <v>1253</v>
      </c>
      <c r="B354" t="s">
        <v>727</v>
      </c>
      <c r="C354" s="219" t="s">
        <v>1380</v>
      </c>
      <c r="D354" s="76" t="s">
        <v>44</v>
      </c>
      <c r="E354" s="76" t="s">
        <v>60</v>
      </c>
      <c r="F354" s="138" t="s">
        <v>60</v>
      </c>
      <c r="G354">
        <v>425</v>
      </c>
      <c r="H354" s="31">
        <f t="shared" si="15"/>
        <v>0.53797468354430378</v>
      </c>
      <c r="K354" t="s">
        <v>100</v>
      </c>
      <c r="M354" s="2">
        <v>1.6666666666666701E-2</v>
      </c>
      <c r="N354" s="11">
        <v>1.6666666666666701E-2</v>
      </c>
      <c r="O354">
        <v>5.7735026918962602E-2</v>
      </c>
      <c r="P354" s="2">
        <v>12</v>
      </c>
      <c r="Q354" s="2">
        <v>0</v>
      </c>
      <c r="R354" s="2">
        <v>0</v>
      </c>
      <c r="S354">
        <v>0</v>
      </c>
      <c r="T354" s="2">
        <v>12</v>
      </c>
      <c r="U354" s="339" t="e">
        <f t="shared" si="16"/>
        <v>#NUM!</v>
      </c>
      <c r="V354" s="4" t="e">
        <f t="shared" si="17"/>
        <v>#DIV/0!</v>
      </c>
    </row>
    <row r="355" spans="1:22">
      <c r="A355" t="s">
        <v>1253</v>
      </c>
      <c r="B355" t="s">
        <v>1362</v>
      </c>
      <c r="C355" s="219" t="s">
        <v>1380</v>
      </c>
      <c r="D355" s="76" t="s">
        <v>44</v>
      </c>
      <c r="E355" s="76" t="s">
        <v>60</v>
      </c>
      <c r="F355" s="138" t="s">
        <v>60</v>
      </c>
      <c r="G355">
        <v>425</v>
      </c>
      <c r="H355" s="31">
        <f t="shared" si="15"/>
        <v>0.53797468354430378</v>
      </c>
      <c r="K355" t="s">
        <v>100</v>
      </c>
      <c r="M355" s="2">
        <v>8.3416666666666703</v>
      </c>
      <c r="N355" s="11">
        <v>2.63247372812967</v>
      </c>
      <c r="O355">
        <v>9.1191564934217002</v>
      </c>
      <c r="P355" s="2">
        <v>12</v>
      </c>
      <c r="Q355" s="2">
        <v>104.35833333333299</v>
      </c>
      <c r="R355" s="2">
        <v>4.5528622088670003</v>
      </c>
      <c r="S355">
        <v>15.7715773312358</v>
      </c>
      <c r="T355" s="2">
        <v>12</v>
      </c>
      <c r="U355" s="339">
        <f t="shared" si="16"/>
        <v>2.5265674532488083</v>
      </c>
      <c r="V355" s="4">
        <f t="shared" si="17"/>
        <v>8.5236666188140311E-2</v>
      </c>
    </row>
    <row r="356" spans="1:22">
      <c r="A356" t="s">
        <v>1253</v>
      </c>
      <c r="B356" t="s">
        <v>1363</v>
      </c>
      <c r="C356" s="219" t="s">
        <v>1380</v>
      </c>
      <c r="D356" s="76" t="s">
        <v>44</v>
      </c>
      <c r="E356" s="76" t="s">
        <v>60</v>
      </c>
      <c r="F356" s="138" t="s">
        <v>60</v>
      </c>
      <c r="G356">
        <v>425</v>
      </c>
      <c r="H356" s="31">
        <f t="shared" si="15"/>
        <v>0.53797468354430378</v>
      </c>
      <c r="K356" t="s">
        <v>100</v>
      </c>
      <c r="M356" s="2">
        <v>0</v>
      </c>
      <c r="N356" s="11">
        <v>0</v>
      </c>
      <c r="O356">
        <v>0</v>
      </c>
      <c r="P356" s="2">
        <v>12</v>
      </c>
      <c r="Q356" s="2">
        <v>1.6666666666666701E-2</v>
      </c>
      <c r="R356" s="2">
        <v>1.6666666666666701E-2</v>
      </c>
      <c r="S356">
        <v>5.7735026918962602E-2</v>
      </c>
      <c r="T356" s="2">
        <v>12</v>
      </c>
      <c r="U356" s="339" t="e">
        <f t="shared" si="16"/>
        <v>#DIV/0!</v>
      </c>
      <c r="V356" s="4" t="e">
        <f t="shared" si="17"/>
        <v>#DIV/0!</v>
      </c>
    </row>
    <row r="357" spans="1:22">
      <c r="A357" t="s">
        <v>1253</v>
      </c>
      <c r="B357" t="s">
        <v>1364</v>
      </c>
      <c r="C357" s="219" t="s">
        <v>1380</v>
      </c>
      <c r="D357" s="76" t="s">
        <v>44</v>
      </c>
      <c r="E357" s="76" t="s">
        <v>60</v>
      </c>
      <c r="F357" s="138" t="s">
        <v>60</v>
      </c>
      <c r="G357">
        <v>425</v>
      </c>
      <c r="H357" s="31">
        <f t="shared" si="15"/>
        <v>0.53797468354430378</v>
      </c>
      <c r="K357" t="s">
        <v>100</v>
      </c>
      <c r="M357" s="2">
        <v>0.19166666666666701</v>
      </c>
      <c r="N357" s="11">
        <v>0.10972302134985799</v>
      </c>
      <c r="O357">
        <v>0.38009169547583799</v>
      </c>
      <c r="P357" s="2">
        <v>12</v>
      </c>
      <c r="Q357" s="2">
        <v>0.19166666666666701</v>
      </c>
      <c r="R357" s="2">
        <v>0.164895896145588</v>
      </c>
      <c r="S357">
        <v>0.57121614016751898</v>
      </c>
      <c r="T357" s="2">
        <v>12</v>
      </c>
      <c r="U357" s="339">
        <f t="shared" si="16"/>
        <v>0</v>
      </c>
      <c r="V357" s="4">
        <f t="shared" si="17"/>
        <v>0.82349487311679836</v>
      </c>
    </row>
    <row r="358" spans="1:22">
      <c r="A358" t="s">
        <v>1253</v>
      </c>
      <c r="B358" t="s">
        <v>1365</v>
      </c>
      <c r="C358" s="219" t="s">
        <v>1380</v>
      </c>
      <c r="D358" s="76" t="s">
        <v>44</v>
      </c>
      <c r="E358" s="76" t="s">
        <v>60</v>
      </c>
      <c r="F358" s="138" t="s">
        <v>60</v>
      </c>
      <c r="G358">
        <v>425</v>
      </c>
      <c r="H358" s="31">
        <f t="shared" si="15"/>
        <v>0.53797468354430378</v>
      </c>
      <c r="K358" t="s">
        <v>100</v>
      </c>
      <c r="M358" s="2">
        <v>1.81666666666667</v>
      </c>
      <c r="N358" s="11">
        <v>0.63027571327751097</v>
      </c>
      <c r="O358">
        <v>2.18333911634672</v>
      </c>
      <c r="P358" s="2">
        <v>12</v>
      </c>
      <c r="Q358" s="2">
        <v>0</v>
      </c>
      <c r="R358" s="2">
        <v>0</v>
      </c>
      <c r="S358">
        <v>0</v>
      </c>
      <c r="T358" s="2">
        <v>12</v>
      </c>
      <c r="U358" s="339" t="e">
        <f t="shared" si="16"/>
        <v>#NUM!</v>
      </c>
      <c r="V358" s="4" t="e">
        <f t="shared" si="17"/>
        <v>#DIV/0!</v>
      </c>
    </row>
    <row r="359" spans="1:22">
      <c r="A359" t="s">
        <v>1253</v>
      </c>
      <c r="B359" t="s">
        <v>1366</v>
      </c>
      <c r="C359" s="219" t="s">
        <v>1380</v>
      </c>
      <c r="D359" s="76" t="s">
        <v>44</v>
      </c>
      <c r="E359" s="76" t="s">
        <v>60</v>
      </c>
      <c r="F359" s="138" t="s">
        <v>60</v>
      </c>
      <c r="G359">
        <v>425</v>
      </c>
      <c r="H359" s="31">
        <f t="shared" si="15"/>
        <v>0.53797468354430378</v>
      </c>
      <c r="K359" t="s">
        <v>100</v>
      </c>
      <c r="M359" s="2">
        <v>0.20833333333333301</v>
      </c>
      <c r="N359" s="11">
        <v>0.12759923846389401</v>
      </c>
      <c r="O359">
        <v>0.44201672805312198</v>
      </c>
      <c r="P359" s="2">
        <v>12</v>
      </c>
      <c r="Q359" s="2">
        <v>0</v>
      </c>
      <c r="R359" s="2">
        <v>0</v>
      </c>
      <c r="S359">
        <v>0</v>
      </c>
      <c r="T359" s="2">
        <v>12</v>
      </c>
      <c r="U359" s="339" t="e">
        <f t="shared" si="16"/>
        <v>#NUM!</v>
      </c>
      <c r="V359" s="4" t="e">
        <f t="shared" si="17"/>
        <v>#DIV/0!</v>
      </c>
    </row>
    <row r="360" spans="1:22">
      <c r="A360" t="s">
        <v>1253</v>
      </c>
      <c r="B360" t="s">
        <v>1367</v>
      </c>
      <c r="C360" s="219" t="s">
        <v>1380</v>
      </c>
      <c r="D360" s="76" t="s">
        <v>44</v>
      </c>
      <c r="E360" s="76" t="s">
        <v>60</v>
      </c>
      <c r="F360" s="138" t="s">
        <v>60</v>
      </c>
      <c r="G360">
        <v>425</v>
      </c>
      <c r="H360" s="31">
        <f t="shared" si="15"/>
        <v>0.53797468354430378</v>
      </c>
      <c r="K360" t="s">
        <v>100</v>
      </c>
      <c r="M360" s="2">
        <v>1.6666666666666701E-2</v>
      </c>
      <c r="N360" s="11">
        <v>1.12366643743874E-2</v>
      </c>
      <c r="O360">
        <v>3.8924947208076099E-2</v>
      </c>
      <c r="P360" s="2">
        <v>12</v>
      </c>
      <c r="Q360" s="2">
        <v>2.5000000000000001E-2</v>
      </c>
      <c r="R360" s="2">
        <v>1.30558241966773E-2</v>
      </c>
      <c r="S360">
        <v>4.5226701686664497E-2</v>
      </c>
      <c r="T360" s="2">
        <v>12</v>
      </c>
      <c r="U360" s="339">
        <f t="shared" si="16"/>
        <v>0.40546510810816233</v>
      </c>
      <c r="V360" s="4">
        <f t="shared" si="17"/>
        <v>0.35606060606060541</v>
      </c>
    </row>
    <row r="361" spans="1:22">
      <c r="A361" t="s">
        <v>1253</v>
      </c>
      <c r="B361" t="s">
        <v>1368</v>
      </c>
      <c r="C361" s="219" t="s">
        <v>1380</v>
      </c>
      <c r="D361" s="76" t="s">
        <v>44</v>
      </c>
      <c r="E361" s="76" t="s">
        <v>60</v>
      </c>
      <c r="F361" s="138" t="s">
        <v>60</v>
      </c>
      <c r="G361">
        <v>425</v>
      </c>
      <c r="H361" s="31">
        <f t="shared" si="15"/>
        <v>0.53797468354430378</v>
      </c>
      <c r="K361" t="s">
        <v>100</v>
      </c>
      <c r="M361" s="2">
        <v>2.5000000000000001E-2</v>
      </c>
      <c r="N361" s="11">
        <v>1.7943514064131801E-2</v>
      </c>
      <c r="O361">
        <v>6.2158156050806102E-2</v>
      </c>
      <c r="P361" s="2">
        <v>12</v>
      </c>
      <c r="Q361" s="2">
        <v>8.3333333333333297E-3</v>
      </c>
      <c r="R361" s="2">
        <v>8.3333333333333297E-3</v>
      </c>
      <c r="S361">
        <v>2.8867513459481301E-2</v>
      </c>
      <c r="T361" s="2">
        <v>12</v>
      </c>
      <c r="U361" s="339">
        <f t="shared" si="16"/>
        <v>-1.0986122886681102</v>
      </c>
      <c r="V361" s="4">
        <f t="shared" si="17"/>
        <v>1.083333333333335</v>
      </c>
    </row>
    <row r="362" spans="1:22">
      <c r="A362" t="s">
        <v>1253</v>
      </c>
      <c r="B362" t="s">
        <v>1369</v>
      </c>
      <c r="C362" s="219" t="s">
        <v>1380</v>
      </c>
      <c r="D362" s="76" t="s">
        <v>44</v>
      </c>
      <c r="E362" s="76" t="s">
        <v>60</v>
      </c>
      <c r="F362" s="138" t="s">
        <v>60</v>
      </c>
      <c r="G362">
        <v>425</v>
      </c>
      <c r="H362" s="31">
        <f t="shared" si="15"/>
        <v>0.53797468354430378</v>
      </c>
      <c r="K362" t="s">
        <v>100</v>
      </c>
      <c r="M362" s="2">
        <v>0.17499999999999999</v>
      </c>
      <c r="N362" s="11">
        <v>0.17499999999999999</v>
      </c>
      <c r="O362">
        <v>0.60621778264910697</v>
      </c>
      <c r="P362" s="2">
        <v>12</v>
      </c>
      <c r="Q362" s="2">
        <v>0</v>
      </c>
      <c r="R362" s="2">
        <v>0</v>
      </c>
      <c r="S362">
        <v>0</v>
      </c>
      <c r="T362" s="2">
        <v>12</v>
      </c>
      <c r="U362" s="339" t="e">
        <f t="shared" si="16"/>
        <v>#NUM!</v>
      </c>
      <c r="V362" s="4" t="e">
        <f t="shared" si="17"/>
        <v>#DIV/0!</v>
      </c>
    </row>
    <row r="363" spans="1:22">
      <c r="A363" t="s">
        <v>1253</v>
      </c>
      <c r="B363" t="s">
        <v>1370</v>
      </c>
      <c r="C363" s="219" t="s">
        <v>1380</v>
      </c>
      <c r="D363" s="76" t="s">
        <v>44</v>
      </c>
      <c r="E363" s="76" t="s">
        <v>60</v>
      </c>
      <c r="F363" s="138" t="s">
        <v>60</v>
      </c>
      <c r="G363">
        <v>425</v>
      </c>
      <c r="H363" s="31">
        <f t="shared" si="15"/>
        <v>0.53797468354430378</v>
      </c>
      <c r="K363" t="s">
        <v>100</v>
      </c>
      <c r="M363" s="2">
        <v>8.3333333333333297E-3</v>
      </c>
      <c r="N363" s="11">
        <v>8.3333333333333297E-3</v>
      </c>
      <c r="O363">
        <v>2.8867513459481301E-2</v>
      </c>
      <c r="P363" s="2">
        <v>12</v>
      </c>
      <c r="Q363" s="2">
        <v>0</v>
      </c>
      <c r="R363" s="2">
        <v>0</v>
      </c>
      <c r="S363">
        <v>0</v>
      </c>
      <c r="T363" s="2">
        <v>12</v>
      </c>
      <c r="U363" s="339" t="e">
        <f t="shared" si="16"/>
        <v>#NUM!</v>
      </c>
      <c r="V363" s="4" t="e">
        <f t="shared" si="17"/>
        <v>#DIV/0!</v>
      </c>
    </row>
    <row r="364" spans="1:22">
      <c r="A364" t="s">
        <v>1253</v>
      </c>
      <c r="B364" t="s">
        <v>1371</v>
      </c>
      <c r="C364" s="219" t="s">
        <v>1380</v>
      </c>
      <c r="D364" s="76" t="s">
        <v>44</v>
      </c>
      <c r="E364" s="76" t="s">
        <v>60</v>
      </c>
      <c r="F364" s="138" t="s">
        <v>60</v>
      </c>
      <c r="G364">
        <v>425</v>
      </c>
      <c r="H364" s="31">
        <f t="shared" si="15"/>
        <v>0.53797468354430378</v>
      </c>
      <c r="K364" t="s">
        <v>100</v>
      </c>
      <c r="M364" s="2">
        <v>1.6666666666666701E-2</v>
      </c>
      <c r="N364" s="11">
        <v>1.6666666666666701E-2</v>
      </c>
      <c r="O364">
        <v>5.7735026918962602E-2</v>
      </c>
      <c r="P364" s="2">
        <v>12</v>
      </c>
      <c r="Q364" s="2">
        <v>0</v>
      </c>
      <c r="R364" s="2">
        <v>0</v>
      </c>
      <c r="S364">
        <v>0</v>
      </c>
      <c r="T364" s="2">
        <v>12</v>
      </c>
      <c r="U364" s="339" t="e">
        <f t="shared" si="16"/>
        <v>#NUM!</v>
      </c>
      <c r="V364" s="4" t="e">
        <f t="shared" si="17"/>
        <v>#DIV/0!</v>
      </c>
    </row>
    <row r="365" spans="1:22">
      <c r="A365" t="s">
        <v>1253</v>
      </c>
      <c r="B365" t="s">
        <v>1372</v>
      </c>
      <c r="C365" s="219" t="s">
        <v>1380</v>
      </c>
      <c r="D365" s="76" t="s">
        <v>44</v>
      </c>
      <c r="E365" s="76" t="s">
        <v>60</v>
      </c>
      <c r="F365" s="138" t="s">
        <v>60</v>
      </c>
      <c r="G365">
        <v>425</v>
      </c>
      <c r="H365" s="31">
        <f t="shared" si="15"/>
        <v>0.53797468354430378</v>
      </c>
      <c r="K365" t="s">
        <v>100</v>
      </c>
      <c r="M365" s="2">
        <v>4.1666666666666699E-2</v>
      </c>
      <c r="N365" s="11">
        <v>2.8757958933488301E-2</v>
      </c>
      <c r="O365">
        <v>9.9620491989562202E-2</v>
      </c>
      <c r="P365" s="2">
        <v>12</v>
      </c>
      <c r="Q365" s="2">
        <v>0</v>
      </c>
      <c r="R365" s="2">
        <v>0</v>
      </c>
      <c r="S365">
        <v>0</v>
      </c>
      <c r="T365" s="2">
        <v>12</v>
      </c>
      <c r="U365" s="339" t="e">
        <f t="shared" si="16"/>
        <v>#NUM!</v>
      </c>
      <c r="V365" s="4" t="e">
        <f t="shared" si="17"/>
        <v>#DIV/0!</v>
      </c>
    </row>
    <row r="366" spans="1:22">
      <c r="A366" t="s">
        <v>1253</v>
      </c>
      <c r="B366" t="s">
        <v>1373</v>
      </c>
      <c r="C366" s="219" t="s">
        <v>1380</v>
      </c>
      <c r="D366" s="76" t="s">
        <v>44</v>
      </c>
      <c r="E366" s="76" t="s">
        <v>60</v>
      </c>
      <c r="F366" s="138" t="s">
        <v>60</v>
      </c>
      <c r="G366">
        <v>425</v>
      </c>
      <c r="H366" s="31">
        <f t="shared" si="15"/>
        <v>0.53797468354430378</v>
      </c>
      <c r="K366" t="s">
        <v>100</v>
      </c>
      <c r="M366" s="2">
        <v>1.075</v>
      </c>
      <c r="N366" s="11">
        <v>0.52600913115706105</v>
      </c>
      <c r="O366">
        <v>1.82214908081838</v>
      </c>
      <c r="P366" s="2">
        <v>12</v>
      </c>
      <c r="Q366" s="2">
        <v>0</v>
      </c>
      <c r="R366" s="2">
        <v>0</v>
      </c>
      <c r="S366">
        <v>0</v>
      </c>
      <c r="T366" s="2">
        <v>12</v>
      </c>
      <c r="U366" s="339" t="e">
        <f t="shared" si="16"/>
        <v>#NUM!</v>
      </c>
      <c r="V366" s="4" t="e">
        <f t="shared" si="17"/>
        <v>#DIV/0!</v>
      </c>
    </row>
    <row r="367" spans="1:22">
      <c r="A367" t="s">
        <v>1253</v>
      </c>
      <c r="B367" t="s">
        <v>1374</v>
      </c>
      <c r="C367" s="219" t="s">
        <v>1380</v>
      </c>
      <c r="D367" s="76" t="s">
        <v>44</v>
      </c>
      <c r="E367" s="76" t="s">
        <v>60</v>
      </c>
      <c r="F367" s="138" t="s">
        <v>60</v>
      </c>
      <c r="G367">
        <v>425</v>
      </c>
      <c r="H367" s="31">
        <f t="shared" si="15"/>
        <v>0.53797468354430378</v>
      </c>
      <c r="K367" t="s">
        <v>100</v>
      </c>
      <c r="M367" s="2">
        <v>1.6666666666666701E-2</v>
      </c>
      <c r="N367" s="11">
        <v>1.6666666666666701E-2</v>
      </c>
      <c r="O367">
        <v>5.7735026918962602E-2</v>
      </c>
      <c r="P367" s="2">
        <v>12</v>
      </c>
      <c r="Q367" s="2">
        <v>0</v>
      </c>
      <c r="R367" s="2">
        <v>0</v>
      </c>
      <c r="S367">
        <v>0</v>
      </c>
      <c r="T367" s="2">
        <v>12</v>
      </c>
      <c r="U367" s="339" t="e">
        <f t="shared" si="16"/>
        <v>#NUM!</v>
      </c>
      <c r="V367" s="4" t="e">
        <f t="shared" si="17"/>
        <v>#DIV/0!</v>
      </c>
    </row>
    <row r="368" spans="1:22">
      <c r="A368" t="s">
        <v>1253</v>
      </c>
      <c r="B368" t="s">
        <v>1375</v>
      </c>
      <c r="C368" s="219" t="s">
        <v>1380</v>
      </c>
      <c r="D368" s="76" t="s">
        <v>44</v>
      </c>
      <c r="E368" s="76" t="s">
        <v>60</v>
      </c>
      <c r="F368" s="138" t="s">
        <v>60</v>
      </c>
      <c r="G368">
        <v>425</v>
      </c>
      <c r="H368" s="31">
        <f t="shared" si="15"/>
        <v>0.53797468354430378</v>
      </c>
      <c r="K368" t="s">
        <v>100</v>
      </c>
      <c r="M368" s="2">
        <v>5.83333333333333E-2</v>
      </c>
      <c r="N368" s="11">
        <v>2.2890825651118399E-2</v>
      </c>
      <c r="O368">
        <v>7.9296146109875898E-2</v>
      </c>
      <c r="P368" s="2">
        <v>12</v>
      </c>
      <c r="Q368" s="2">
        <v>0</v>
      </c>
      <c r="R368" s="2">
        <v>0</v>
      </c>
      <c r="S368">
        <v>0</v>
      </c>
      <c r="T368" s="2">
        <v>12</v>
      </c>
      <c r="U368" s="339" t="e">
        <f t="shared" si="16"/>
        <v>#NUM!</v>
      </c>
      <c r="V368" s="4" t="e">
        <f t="shared" si="17"/>
        <v>#DIV/0!</v>
      </c>
    </row>
    <row r="369" spans="1:22">
      <c r="A369" t="s">
        <v>1253</v>
      </c>
      <c r="B369" t="s">
        <v>1376</v>
      </c>
      <c r="C369" s="219" t="s">
        <v>1380</v>
      </c>
      <c r="D369" s="76" t="s">
        <v>44</v>
      </c>
      <c r="E369" s="76" t="s">
        <v>60</v>
      </c>
      <c r="F369" s="138" t="s">
        <v>60</v>
      </c>
      <c r="G369">
        <v>425</v>
      </c>
      <c r="H369" s="31">
        <f t="shared" si="15"/>
        <v>0.53797468354430378</v>
      </c>
      <c r="K369" t="s">
        <v>100</v>
      </c>
      <c r="M369" s="2">
        <v>0.34166666666666701</v>
      </c>
      <c r="N369" s="11">
        <v>0.34166666666666701</v>
      </c>
      <c r="O369">
        <v>1.1835680518387299</v>
      </c>
      <c r="P369" s="2">
        <v>12</v>
      </c>
      <c r="Q369" s="2">
        <v>0</v>
      </c>
      <c r="R369" s="2">
        <v>0</v>
      </c>
      <c r="S369">
        <v>0</v>
      </c>
      <c r="T369" s="2">
        <v>12</v>
      </c>
      <c r="U369" s="339" t="e">
        <f t="shared" si="16"/>
        <v>#NUM!</v>
      </c>
      <c r="V369" s="4" t="e">
        <f t="shared" si="17"/>
        <v>#DIV/0!</v>
      </c>
    </row>
    <row r="370" spans="1:22" s="11" customFormat="1">
      <c r="A370" s="11" t="s">
        <v>1253</v>
      </c>
      <c r="B370" s="11" t="s">
        <v>980</v>
      </c>
      <c r="C370" s="220" t="s">
        <v>1380</v>
      </c>
      <c r="D370" s="160" t="s">
        <v>44</v>
      </c>
      <c r="E370" s="160" t="s">
        <v>60</v>
      </c>
      <c r="F370" s="138" t="s">
        <v>60</v>
      </c>
      <c r="G370" s="11">
        <v>425</v>
      </c>
      <c r="H370" s="170">
        <f t="shared" si="15"/>
        <v>0.53797468354430378</v>
      </c>
      <c r="I370" s="12"/>
      <c r="K370" s="11" t="s">
        <v>100</v>
      </c>
      <c r="M370" s="2">
        <v>0</v>
      </c>
      <c r="N370" s="11">
        <v>0</v>
      </c>
      <c r="O370" s="11">
        <v>0</v>
      </c>
      <c r="P370" s="12">
        <v>12</v>
      </c>
      <c r="Q370" s="12">
        <v>0</v>
      </c>
      <c r="R370" s="12">
        <v>0</v>
      </c>
      <c r="S370" s="11">
        <v>0</v>
      </c>
      <c r="T370" s="12">
        <v>12</v>
      </c>
      <c r="U370" s="339" t="e">
        <f t="shared" si="16"/>
        <v>#DIV/0!</v>
      </c>
      <c r="V370" s="4" t="e">
        <f t="shared" si="17"/>
        <v>#DIV/0!</v>
      </c>
    </row>
    <row r="371" spans="1:22">
      <c r="A371" t="s">
        <v>1253</v>
      </c>
      <c r="B371" t="s">
        <v>1377</v>
      </c>
      <c r="C371" s="219" t="s">
        <v>1380</v>
      </c>
      <c r="D371" s="76" t="s">
        <v>44</v>
      </c>
      <c r="E371" s="76" t="s">
        <v>60</v>
      </c>
      <c r="F371" s="138" t="s">
        <v>60</v>
      </c>
      <c r="G371">
        <v>425</v>
      </c>
      <c r="H371" s="31">
        <f t="shared" si="15"/>
        <v>0.53797468354430378</v>
      </c>
      <c r="K371" t="s">
        <v>100</v>
      </c>
      <c r="M371" s="2">
        <v>0</v>
      </c>
      <c r="N371" s="11">
        <v>0</v>
      </c>
      <c r="O371">
        <v>0</v>
      </c>
      <c r="P371" s="2">
        <v>12</v>
      </c>
      <c r="Q371" s="2">
        <v>0</v>
      </c>
      <c r="R371" s="12">
        <v>0</v>
      </c>
      <c r="S371">
        <v>0</v>
      </c>
      <c r="T371" s="2">
        <v>12</v>
      </c>
      <c r="U371" s="339" t="e">
        <f t="shared" si="16"/>
        <v>#DIV/0!</v>
      </c>
      <c r="V371" s="4" t="e">
        <f t="shared" si="17"/>
        <v>#DIV/0!</v>
      </c>
    </row>
    <row r="372" spans="1:22">
      <c r="A372" t="s">
        <v>1253</v>
      </c>
      <c r="B372" t="s">
        <v>1378</v>
      </c>
      <c r="C372" s="219" t="s">
        <v>1380</v>
      </c>
      <c r="D372" s="76" t="s">
        <v>44</v>
      </c>
      <c r="E372" s="76" t="s">
        <v>60</v>
      </c>
      <c r="F372" s="138" t="s">
        <v>60</v>
      </c>
      <c r="G372">
        <v>425</v>
      </c>
      <c r="H372" s="31">
        <f t="shared" si="15"/>
        <v>0.53797468354430378</v>
      </c>
      <c r="K372" t="s">
        <v>100</v>
      </c>
      <c r="M372" s="2">
        <v>2.2999999999999998</v>
      </c>
      <c r="N372" s="11">
        <v>1.15292776193586</v>
      </c>
      <c r="O372">
        <v>3.9938589222591601</v>
      </c>
      <c r="P372" s="2">
        <v>12</v>
      </c>
      <c r="Q372" s="2">
        <v>0.58333333333333304</v>
      </c>
      <c r="R372" s="12">
        <v>0.58333333333333304</v>
      </c>
      <c r="S372">
        <v>2.0207259421636898</v>
      </c>
      <c r="T372" s="2">
        <v>12</v>
      </c>
      <c r="U372" s="339">
        <f t="shared" si="16"/>
        <v>-1.3719056236677913</v>
      </c>
      <c r="V372" s="4">
        <f t="shared" si="17"/>
        <v>1.0833333333333339</v>
      </c>
    </row>
    <row r="373" spans="1:22">
      <c r="A373" t="s">
        <v>1253</v>
      </c>
      <c r="B373" t="s">
        <v>1379</v>
      </c>
      <c r="C373" s="219" t="s">
        <v>1380</v>
      </c>
      <c r="D373" s="76" t="s">
        <v>44</v>
      </c>
      <c r="E373" s="76" t="s">
        <v>60</v>
      </c>
      <c r="F373" s="138" t="s">
        <v>60</v>
      </c>
      <c r="G373">
        <v>425</v>
      </c>
      <c r="H373" s="31">
        <f t="shared" si="15"/>
        <v>0.53797468354430378</v>
      </c>
      <c r="K373" t="s">
        <v>100</v>
      </c>
      <c r="M373" s="2">
        <v>9.1666666666666702E-2</v>
      </c>
      <c r="N373">
        <v>8.2991724061054803E-2</v>
      </c>
      <c r="O373">
        <v>0.287491765362967</v>
      </c>
      <c r="P373" s="2">
        <v>12</v>
      </c>
      <c r="Q373" s="2">
        <v>0</v>
      </c>
      <c r="R373" s="2">
        <v>0</v>
      </c>
      <c r="S373">
        <v>0</v>
      </c>
      <c r="T373" s="2">
        <v>12</v>
      </c>
      <c r="U373" s="339" t="e">
        <f t="shared" si="16"/>
        <v>#NUM!</v>
      </c>
      <c r="V373" s="4" t="e">
        <f t="shared" si="17"/>
        <v>#DIV/0!</v>
      </c>
    </row>
    <row r="374" spans="1:22">
      <c r="A374" s="16" t="s">
        <v>1384</v>
      </c>
      <c r="B374" s="16" t="s">
        <v>1397</v>
      </c>
      <c r="C374" s="221" t="s">
        <v>1391</v>
      </c>
      <c r="D374" s="169" t="s">
        <v>44</v>
      </c>
      <c r="E374" s="169" t="s">
        <v>600</v>
      </c>
      <c r="F374" s="147" t="s">
        <v>60</v>
      </c>
      <c r="G374" s="177">
        <v>0</v>
      </c>
      <c r="H374" s="194">
        <f t="shared" ref="H374:H405" si="18">G374/90</f>
        <v>0</v>
      </c>
      <c r="I374" s="19" t="s">
        <v>100</v>
      </c>
      <c r="J374" s="16"/>
      <c r="K374" s="16"/>
      <c r="L374" s="16"/>
      <c r="M374" s="2">
        <v>3.1818181818181701</v>
      </c>
      <c r="N374">
        <v>1.4204545454545521</v>
      </c>
      <c r="O374">
        <f t="shared" ref="O374:O405" si="19">N374*SQRT(P374)</f>
        <v>2.4602994425694393</v>
      </c>
      <c r="P374" s="19">
        <v>3</v>
      </c>
      <c r="Q374" s="2">
        <v>15.9090909090908</v>
      </c>
      <c r="R374">
        <v>4.7348484848485421</v>
      </c>
      <c r="S374">
        <f t="shared" ref="S374:S405" si="20">R374*SQRT(T374)</f>
        <v>8.2009981418981912</v>
      </c>
      <c r="T374" s="19">
        <v>3</v>
      </c>
    </row>
    <row r="375" spans="1:22">
      <c r="A375" t="s">
        <v>1384</v>
      </c>
      <c r="B375" t="s">
        <v>1397</v>
      </c>
      <c r="C375" s="219" t="s">
        <v>1391</v>
      </c>
      <c r="D375" s="76" t="s">
        <v>44</v>
      </c>
      <c r="E375" s="76" t="s">
        <v>600</v>
      </c>
      <c r="F375" s="138" t="s">
        <v>60</v>
      </c>
      <c r="G375" s="20">
        <v>1</v>
      </c>
      <c r="H375" s="31">
        <f t="shared" si="18"/>
        <v>1.1111111111111112E-2</v>
      </c>
      <c r="J375" t="s">
        <v>100</v>
      </c>
      <c r="M375" s="2">
        <v>4.5454545454545299</v>
      </c>
      <c r="N375">
        <v>1.420454545454547</v>
      </c>
      <c r="O375">
        <f t="shared" si="19"/>
        <v>2.4602994425694305</v>
      </c>
      <c r="P375" s="2">
        <v>3</v>
      </c>
      <c r="Q375" s="2">
        <v>8.6363636363636207</v>
      </c>
      <c r="R375">
        <v>4.9715909090908754</v>
      </c>
      <c r="S375">
        <f t="shared" si="20"/>
        <v>8.6110480489929397</v>
      </c>
      <c r="T375" s="2">
        <v>3</v>
      </c>
    </row>
    <row r="376" spans="1:22">
      <c r="A376" t="s">
        <v>1384</v>
      </c>
      <c r="B376" t="s">
        <v>1397</v>
      </c>
      <c r="C376" s="219" t="s">
        <v>1391</v>
      </c>
      <c r="D376" s="76" t="s">
        <v>44</v>
      </c>
      <c r="E376" s="76" t="s">
        <v>600</v>
      </c>
      <c r="F376" s="138" t="s">
        <v>60</v>
      </c>
      <c r="G376" s="20">
        <v>30</v>
      </c>
      <c r="H376" s="31">
        <f t="shared" si="18"/>
        <v>0.33333333333333331</v>
      </c>
      <c r="K376" t="s">
        <v>100</v>
      </c>
      <c r="M376" s="2">
        <v>19.090909090909001</v>
      </c>
      <c r="N376">
        <v>7.8125</v>
      </c>
      <c r="O376">
        <f t="shared" si="19"/>
        <v>13.531646934131853</v>
      </c>
      <c r="P376" s="2">
        <v>3</v>
      </c>
      <c r="Q376" s="2">
        <v>10.4545454545454</v>
      </c>
      <c r="R376">
        <v>5.2083333333333339</v>
      </c>
      <c r="S376">
        <f t="shared" si="20"/>
        <v>9.0210979560879032</v>
      </c>
      <c r="T376" s="2">
        <v>3</v>
      </c>
    </row>
    <row r="377" spans="1:22">
      <c r="A377" t="s">
        <v>1384</v>
      </c>
      <c r="B377" t="s">
        <v>1397</v>
      </c>
      <c r="C377" s="219" t="s">
        <v>1391</v>
      </c>
      <c r="D377" s="76" t="s">
        <v>44</v>
      </c>
      <c r="E377" s="76" t="s">
        <v>600</v>
      </c>
      <c r="F377" s="138" t="s">
        <v>60</v>
      </c>
      <c r="G377" s="20">
        <v>60</v>
      </c>
      <c r="H377" s="31">
        <f t="shared" si="18"/>
        <v>0.66666666666666663</v>
      </c>
      <c r="K377" t="s">
        <v>100</v>
      </c>
      <c r="M377" s="2">
        <v>8.1818181818181603</v>
      </c>
      <c r="N377">
        <v>3.5511363636363749</v>
      </c>
      <c r="O377">
        <f t="shared" si="19"/>
        <v>6.1507486064235888</v>
      </c>
      <c r="P377" s="2">
        <v>3</v>
      </c>
      <c r="Q377" s="2">
        <v>2.2727272727272698</v>
      </c>
      <c r="R377">
        <v>1.4204545454545419</v>
      </c>
      <c r="S377">
        <f t="shared" si="20"/>
        <v>2.4602994425694216</v>
      </c>
      <c r="T377" s="2">
        <v>3</v>
      </c>
    </row>
    <row r="378" spans="1:22">
      <c r="A378" t="s">
        <v>1384</v>
      </c>
      <c r="B378" t="s">
        <v>1397</v>
      </c>
      <c r="C378" s="219" t="s">
        <v>1391</v>
      </c>
      <c r="D378" s="76" t="s">
        <v>44</v>
      </c>
      <c r="E378" s="76" t="s">
        <v>600</v>
      </c>
      <c r="F378" s="138" t="s">
        <v>60</v>
      </c>
      <c r="G378" s="20">
        <v>90</v>
      </c>
      <c r="H378" s="31">
        <f t="shared" si="18"/>
        <v>1</v>
      </c>
      <c r="K378" t="s">
        <v>100</v>
      </c>
      <c r="L378" t="s">
        <v>100</v>
      </c>
      <c r="M378" s="2">
        <v>57.727272727272698</v>
      </c>
      <c r="N378">
        <v>17.518939393939377</v>
      </c>
      <c r="O378">
        <f t="shared" si="19"/>
        <v>30.343693125022913</v>
      </c>
      <c r="P378" s="2">
        <v>3</v>
      </c>
      <c r="Q378" s="2">
        <v>21.363636363636299</v>
      </c>
      <c r="R378">
        <v>17.755681818181827</v>
      </c>
      <c r="S378">
        <f t="shared" si="20"/>
        <v>30.753743032117864</v>
      </c>
      <c r="T378" s="2">
        <v>3</v>
      </c>
    </row>
    <row r="379" spans="1:22">
      <c r="A379" t="s">
        <v>1384</v>
      </c>
      <c r="B379" t="s">
        <v>1396</v>
      </c>
      <c r="C379" s="219" t="s">
        <v>1391</v>
      </c>
      <c r="D379" s="76" t="s">
        <v>44</v>
      </c>
      <c r="E379" s="76" t="s">
        <v>600</v>
      </c>
      <c r="F379" s="138" t="s">
        <v>60</v>
      </c>
      <c r="G379" s="179">
        <v>0</v>
      </c>
      <c r="H379" s="31">
        <f t="shared" si="18"/>
        <v>0</v>
      </c>
      <c r="I379" s="2" t="s">
        <v>100</v>
      </c>
      <c r="M379" s="2">
        <v>95.890410958904098</v>
      </c>
      <c r="N379">
        <v>20.214992389649943</v>
      </c>
      <c r="O379">
        <f t="shared" si="19"/>
        <v>35.013393893491887</v>
      </c>
      <c r="P379" s="2">
        <v>3</v>
      </c>
      <c r="Q379" s="2">
        <v>103.881278538812</v>
      </c>
      <c r="R379">
        <v>8.918378995433855</v>
      </c>
      <c r="S379">
        <f t="shared" si="20"/>
        <v>15.447085541246521</v>
      </c>
      <c r="T379" s="2">
        <v>3</v>
      </c>
    </row>
    <row r="380" spans="1:22">
      <c r="A380" t="s">
        <v>1384</v>
      </c>
      <c r="B380" t="s">
        <v>1396</v>
      </c>
      <c r="C380" s="219" t="s">
        <v>1391</v>
      </c>
      <c r="D380" s="76" t="s">
        <v>44</v>
      </c>
      <c r="E380" s="76" t="s">
        <v>600</v>
      </c>
      <c r="F380" s="138" t="s">
        <v>60</v>
      </c>
      <c r="G380" s="20">
        <v>1</v>
      </c>
      <c r="H380" s="31">
        <f t="shared" si="18"/>
        <v>1.1111111111111112E-2</v>
      </c>
      <c r="J380" t="s">
        <v>100</v>
      </c>
      <c r="M380" s="2">
        <v>75.342465753424605</v>
      </c>
      <c r="N380">
        <v>13.080289193302812</v>
      </c>
      <c r="O380">
        <f t="shared" si="19"/>
        <v>22.655725460494594</v>
      </c>
      <c r="P380" s="2">
        <v>3</v>
      </c>
      <c r="Q380" s="2">
        <v>30.821917808219101</v>
      </c>
      <c r="R380">
        <v>11.891171993911771</v>
      </c>
      <c r="S380">
        <f t="shared" si="20"/>
        <v>20.596114054995297</v>
      </c>
      <c r="T380" s="2">
        <v>3</v>
      </c>
    </row>
    <row r="381" spans="1:22">
      <c r="A381" t="s">
        <v>1384</v>
      </c>
      <c r="B381" t="s">
        <v>1396</v>
      </c>
      <c r="C381" s="219" t="s">
        <v>1391</v>
      </c>
      <c r="D381" s="76" t="s">
        <v>44</v>
      </c>
      <c r="E381" s="76" t="s">
        <v>600</v>
      </c>
      <c r="F381" s="138" t="s">
        <v>60</v>
      </c>
      <c r="G381" s="20">
        <v>30</v>
      </c>
      <c r="H381" s="31">
        <f t="shared" si="18"/>
        <v>0.33333333333333331</v>
      </c>
      <c r="K381" t="s">
        <v>100</v>
      </c>
      <c r="M381" s="2">
        <v>126.712328767123</v>
      </c>
      <c r="N381">
        <v>24.376902587518746</v>
      </c>
      <c r="O381">
        <f t="shared" si="19"/>
        <v>42.222033812739696</v>
      </c>
      <c r="P381" s="2">
        <v>3</v>
      </c>
      <c r="Q381" s="2">
        <v>173.51598173515899</v>
      </c>
      <c r="R381">
        <v>17.242199391172399</v>
      </c>
      <c r="S381">
        <f t="shared" si="20"/>
        <v>29.864365379743756</v>
      </c>
      <c r="T381" s="2">
        <v>3</v>
      </c>
    </row>
    <row r="382" spans="1:22">
      <c r="A382" t="s">
        <v>1384</v>
      </c>
      <c r="B382" t="s">
        <v>1396</v>
      </c>
      <c r="C382" s="219" t="s">
        <v>1391</v>
      </c>
      <c r="D382" s="76" t="s">
        <v>44</v>
      </c>
      <c r="E382" s="76" t="s">
        <v>600</v>
      </c>
      <c r="F382" s="138" t="s">
        <v>60</v>
      </c>
      <c r="G382" s="20">
        <v>60</v>
      </c>
      <c r="H382" s="31">
        <f t="shared" si="18"/>
        <v>0.66666666666666663</v>
      </c>
      <c r="K382" t="s">
        <v>100</v>
      </c>
      <c r="M382" s="2">
        <v>109.58904109589</v>
      </c>
      <c r="N382">
        <v>21.404109589041155</v>
      </c>
      <c r="O382">
        <f t="shared" si="19"/>
        <v>37.073005298991482</v>
      </c>
      <c r="P382" s="2">
        <v>3</v>
      </c>
      <c r="Q382" s="2">
        <v>28.5388127853881</v>
      </c>
      <c r="R382">
        <v>6.540144596651408</v>
      </c>
      <c r="S382">
        <f t="shared" si="20"/>
        <v>11.327862730247301</v>
      </c>
      <c r="T382" s="2">
        <v>3</v>
      </c>
    </row>
    <row r="383" spans="1:22">
      <c r="A383" t="s">
        <v>1384</v>
      </c>
      <c r="B383" t="s">
        <v>1396</v>
      </c>
      <c r="C383" s="219" t="s">
        <v>1391</v>
      </c>
      <c r="D383" s="76" t="s">
        <v>44</v>
      </c>
      <c r="E383" s="76" t="s">
        <v>600</v>
      </c>
      <c r="F383" s="138" t="s">
        <v>60</v>
      </c>
      <c r="G383" s="20">
        <v>90</v>
      </c>
      <c r="H383" s="31">
        <f t="shared" si="18"/>
        <v>1</v>
      </c>
      <c r="K383" t="s">
        <v>100</v>
      </c>
      <c r="L383" t="s">
        <v>100</v>
      </c>
      <c r="M383" s="2">
        <v>124.429223744292</v>
      </c>
      <c r="N383">
        <v>20.214992389650003</v>
      </c>
      <c r="O383">
        <f t="shared" si="19"/>
        <v>35.013393893491994</v>
      </c>
      <c r="P383" s="2">
        <v>3</v>
      </c>
      <c r="Q383" s="2">
        <v>131.278538812785</v>
      </c>
      <c r="R383">
        <v>30.322488584475003</v>
      </c>
      <c r="S383">
        <f t="shared" si="20"/>
        <v>52.520090840237991</v>
      </c>
      <c r="T383" s="2">
        <v>3</v>
      </c>
    </row>
    <row r="384" spans="1:22">
      <c r="A384" s="16" t="s">
        <v>1384</v>
      </c>
      <c r="B384" s="16" t="s">
        <v>1395</v>
      </c>
      <c r="C384" s="221" t="s">
        <v>1391</v>
      </c>
      <c r="D384" s="169" t="s">
        <v>44</v>
      </c>
      <c r="E384" s="169" t="s">
        <v>600</v>
      </c>
      <c r="F384" s="147" t="s">
        <v>60</v>
      </c>
      <c r="G384" s="177">
        <v>0</v>
      </c>
      <c r="H384" s="194">
        <f t="shared" si="18"/>
        <v>0</v>
      </c>
      <c r="I384" s="19" t="s">
        <v>100</v>
      </c>
      <c r="J384" s="16"/>
      <c r="K384" s="16"/>
      <c r="L384" s="16"/>
      <c r="M384" s="2">
        <v>156.62100456620999</v>
      </c>
      <c r="N384">
        <v>90.72964231354635</v>
      </c>
      <c r="O384">
        <f t="shared" si="19"/>
        <v>157.14835023961334</v>
      </c>
      <c r="P384" s="19">
        <v>3</v>
      </c>
      <c r="Q384" s="2">
        <v>63.926940639269397</v>
      </c>
      <c r="R384">
        <v>14.150494672754951</v>
      </c>
      <c r="S384">
        <f t="shared" si="20"/>
        <v>24.509375725444308</v>
      </c>
      <c r="T384" s="19">
        <v>3</v>
      </c>
    </row>
    <row r="385" spans="1:20">
      <c r="A385" t="s">
        <v>1384</v>
      </c>
      <c r="B385" t="s">
        <v>1395</v>
      </c>
      <c r="C385" s="219" t="s">
        <v>1391</v>
      </c>
      <c r="D385" s="76" t="s">
        <v>44</v>
      </c>
      <c r="E385" s="76" t="s">
        <v>600</v>
      </c>
      <c r="F385" s="138" t="s">
        <v>60</v>
      </c>
      <c r="G385" s="20">
        <v>1</v>
      </c>
      <c r="H385" s="31">
        <f t="shared" si="18"/>
        <v>1.1111111111111112E-2</v>
      </c>
      <c r="J385" t="s">
        <v>100</v>
      </c>
      <c r="M385" s="2">
        <v>105.479452054794</v>
      </c>
      <c r="N385">
        <v>33.295281582952605</v>
      </c>
      <c r="O385">
        <f t="shared" si="19"/>
        <v>57.669119353986225</v>
      </c>
      <c r="P385" s="2">
        <v>3</v>
      </c>
      <c r="Q385" s="2">
        <v>14.3835616438356</v>
      </c>
      <c r="R385">
        <v>7.4914383561643758</v>
      </c>
      <c r="S385">
        <f t="shared" si="20"/>
        <v>12.975551854646969</v>
      </c>
      <c r="T385" s="2">
        <v>3</v>
      </c>
    </row>
    <row r="386" spans="1:20">
      <c r="A386" t="s">
        <v>1384</v>
      </c>
      <c r="B386" t="s">
        <v>1395</v>
      </c>
      <c r="C386" s="219" t="s">
        <v>1391</v>
      </c>
      <c r="D386" s="76" t="s">
        <v>44</v>
      </c>
      <c r="E386" s="76" t="s">
        <v>600</v>
      </c>
      <c r="F386" s="138" t="s">
        <v>60</v>
      </c>
      <c r="G386" s="20">
        <v>30</v>
      </c>
      <c r="H386" s="31">
        <f t="shared" si="18"/>
        <v>0.33333333333333331</v>
      </c>
      <c r="K386" t="s">
        <v>100</v>
      </c>
      <c r="M386" s="2">
        <v>51.141552511415497</v>
      </c>
      <c r="N386">
        <v>24.139079147640782</v>
      </c>
      <c r="O386">
        <f t="shared" si="19"/>
        <v>41.81011153164026</v>
      </c>
      <c r="P386" s="2">
        <v>3</v>
      </c>
      <c r="Q386" s="2">
        <v>70.3196347031963</v>
      </c>
      <c r="R386">
        <v>33.295281582952455</v>
      </c>
      <c r="S386">
        <f t="shared" si="20"/>
        <v>57.669119353985963</v>
      </c>
      <c r="T386" s="2">
        <v>3</v>
      </c>
    </row>
    <row r="387" spans="1:20">
      <c r="A387" t="s">
        <v>1384</v>
      </c>
      <c r="B387" t="s">
        <v>1395</v>
      </c>
      <c r="C387" s="219" t="s">
        <v>1391</v>
      </c>
      <c r="D387" s="76" t="s">
        <v>44</v>
      </c>
      <c r="E387" s="76" t="s">
        <v>600</v>
      </c>
      <c r="F387" s="138" t="s">
        <v>60</v>
      </c>
      <c r="G387" s="20">
        <v>60</v>
      </c>
      <c r="H387" s="31">
        <f t="shared" si="18"/>
        <v>0.66666666666666663</v>
      </c>
      <c r="K387" t="s">
        <v>100</v>
      </c>
      <c r="M387" s="2">
        <v>28.7671232876712</v>
      </c>
      <c r="N387">
        <v>11.653348554033489</v>
      </c>
      <c r="O387">
        <f t="shared" si="19"/>
        <v>20.184191773895311</v>
      </c>
      <c r="P387" s="2">
        <v>3</v>
      </c>
      <c r="Q387" s="2">
        <v>28.7671232876712</v>
      </c>
      <c r="R387">
        <v>9.1562024353120322</v>
      </c>
      <c r="S387">
        <f t="shared" si="20"/>
        <v>15.859007822346324</v>
      </c>
      <c r="T387" s="2">
        <v>3</v>
      </c>
    </row>
    <row r="388" spans="1:20">
      <c r="A388" t="s">
        <v>1384</v>
      </c>
      <c r="B388" t="s">
        <v>1395</v>
      </c>
      <c r="C388" s="219" t="s">
        <v>1391</v>
      </c>
      <c r="D388" s="76" t="s">
        <v>44</v>
      </c>
      <c r="E388" s="76" t="s">
        <v>600</v>
      </c>
      <c r="F388" s="138" t="s">
        <v>60</v>
      </c>
      <c r="G388" s="20">
        <v>90</v>
      </c>
      <c r="H388" s="31">
        <f t="shared" si="18"/>
        <v>1</v>
      </c>
      <c r="K388" t="s">
        <v>100</v>
      </c>
      <c r="L388" t="s">
        <v>100</v>
      </c>
      <c r="M388" s="2">
        <v>44.748858447488502</v>
      </c>
      <c r="N388">
        <v>16.647640791476405</v>
      </c>
      <c r="O388">
        <f t="shared" si="19"/>
        <v>28.83455967699329</v>
      </c>
      <c r="P388" s="2">
        <v>3</v>
      </c>
      <c r="Q388" s="2">
        <v>116.666666666666</v>
      </c>
      <c r="R388">
        <v>29.133371385083858</v>
      </c>
      <c r="S388">
        <f t="shared" si="20"/>
        <v>50.460479434738517</v>
      </c>
      <c r="T388" s="2">
        <v>3</v>
      </c>
    </row>
    <row r="389" spans="1:20">
      <c r="A389" t="s">
        <v>1384</v>
      </c>
      <c r="B389" t="s">
        <v>1394</v>
      </c>
      <c r="C389" s="219" t="s">
        <v>1391</v>
      </c>
      <c r="D389" s="76" t="s">
        <v>44</v>
      </c>
      <c r="E389" s="76" t="s">
        <v>600</v>
      </c>
      <c r="F389" s="138" t="s">
        <v>60</v>
      </c>
      <c r="G389" s="179">
        <v>0</v>
      </c>
      <c r="H389" s="31">
        <f t="shared" si="18"/>
        <v>0</v>
      </c>
      <c r="I389" s="2" t="s">
        <v>100</v>
      </c>
      <c r="M389" s="2">
        <v>100.456621004566</v>
      </c>
      <c r="N389">
        <v>29.727929984779163</v>
      </c>
      <c r="O389">
        <f t="shared" si="19"/>
        <v>51.490285137487788</v>
      </c>
      <c r="P389" s="2">
        <v>3</v>
      </c>
      <c r="Q389" s="2">
        <v>118.721461187214</v>
      </c>
      <c r="R389">
        <v>34.484398782344279</v>
      </c>
      <c r="S389">
        <f t="shared" si="20"/>
        <v>59.728730759486616</v>
      </c>
      <c r="T389" s="2">
        <v>3</v>
      </c>
    </row>
    <row r="390" spans="1:20">
      <c r="A390" t="s">
        <v>1384</v>
      </c>
      <c r="B390" t="s">
        <v>1394</v>
      </c>
      <c r="C390" s="219" t="s">
        <v>1391</v>
      </c>
      <c r="D390" s="76" t="s">
        <v>44</v>
      </c>
      <c r="E390" s="76" t="s">
        <v>600</v>
      </c>
      <c r="F390" s="138" t="s">
        <v>60</v>
      </c>
      <c r="G390" s="20">
        <v>1</v>
      </c>
      <c r="H390" s="31">
        <f t="shared" si="18"/>
        <v>1.1111111111111112E-2</v>
      </c>
      <c r="J390" t="s">
        <v>100</v>
      </c>
      <c r="M390" s="2">
        <v>57.077625570776199</v>
      </c>
      <c r="N390">
        <v>13.674847792998492</v>
      </c>
      <c r="O390">
        <f t="shared" si="19"/>
        <v>23.685531163244516</v>
      </c>
      <c r="P390" s="2">
        <v>3</v>
      </c>
      <c r="Q390" s="2">
        <v>25.114155251141501</v>
      </c>
      <c r="R390">
        <v>10.702054794520572</v>
      </c>
      <c r="S390">
        <f t="shared" si="20"/>
        <v>18.536502649495731</v>
      </c>
      <c r="T390" s="2">
        <v>3</v>
      </c>
    </row>
    <row r="391" spans="1:20">
      <c r="A391" t="s">
        <v>1384</v>
      </c>
      <c r="B391" t="s">
        <v>1394</v>
      </c>
      <c r="C391" s="219" t="s">
        <v>1391</v>
      </c>
      <c r="D391" s="76" t="s">
        <v>44</v>
      </c>
      <c r="E391" s="76" t="s">
        <v>600</v>
      </c>
      <c r="F391" s="138" t="s">
        <v>60</v>
      </c>
      <c r="G391" s="20">
        <v>30</v>
      </c>
      <c r="H391" s="31">
        <f t="shared" si="18"/>
        <v>0.33333333333333331</v>
      </c>
      <c r="K391" t="s">
        <v>100</v>
      </c>
      <c r="M391" s="2">
        <v>89.041095890410901</v>
      </c>
      <c r="N391">
        <v>19.025875190258386</v>
      </c>
      <c r="O391">
        <f t="shared" si="19"/>
        <v>32.953782487991703</v>
      </c>
      <c r="P391" s="2">
        <v>3</v>
      </c>
      <c r="Q391" s="2">
        <v>61.643835616438302</v>
      </c>
      <c r="R391">
        <v>17.836757990867603</v>
      </c>
      <c r="S391">
        <f t="shared" si="20"/>
        <v>30.894171082492857</v>
      </c>
      <c r="T391" s="2">
        <v>3</v>
      </c>
    </row>
    <row r="392" spans="1:20">
      <c r="A392" t="s">
        <v>1384</v>
      </c>
      <c r="B392" t="s">
        <v>1394</v>
      </c>
      <c r="C392" s="219" t="s">
        <v>1391</v>
      </c>
      <c r="D392" s="76" t="s">
        <v>44</v>
      </c>
      <c r="E392" s="76" t="s">
        <v>600</v>
      </c>
      <c r="F392" s="138" t="s">
        <v>60</v>
      </c>
      <c r="G392" s="20">
        <v>60</v>
      </c>
      <c r="H392" s="31">
        <f t="shared" si="18"/>
        <v>0.66666666666666663</v>
      </c>
      <c r="K392" t="s">
        <v>100</v>
      </c>
      <c r="M392" s="2">
        <v>135.84474885844699</v>
      </c>
      <c r="N392">
        <v>15.458523592085424</v>
      </c>
      <c r="O392">
        <f t="shared" si="19"/>
        <v>26.7749482714941</v>
      </c>
      <c r="P392" s="2">
        <v>3</v>
      </c>
      <c r="Q392" s="2">
        <v>58.219178082191704</v>
      </c>
      <c r="R392">
        <v>11.296613394216141</v>
      </c>
      <c r="S392">
        <f t="shared" si="20"/>
        <v>19.566308352245464</v>
      </c>
      <c r="T392" s="2">
        <v>3</v>
      </c>
    </row>
    <row r="393" spans="1:20">
      <c r="A393" t="s">
        <v>1384</v>
      </c>
      <c r="B393" t="s">
        <v>1394</v>
      </c>
      <c r="C393" s="219" t="s">
        <v>1391</v>
      </c>
      <c r="D393" s="76" t="s">
        <v>44</v>
      </c>
      <c r="E393" s="76" t="s">
        <v>600</v>
      </c>
      <c r="F393" s="138" t="s">
        <v>60</v>
      </c>
      <c r="G393" s="20">
        <v>90</v>
      </c>
      <c r="H393" s="31">
        <f t="shared" si="18"/>
        <v>1</v>
      </c>
      <c r="K393" t="s">
        <v>100</v>
      </c>
      <c r="L393" t="s">
        <v>100</v>
      </c>
      <c r="M393" s="2">
        <v>152.96803652968001</v>
      </c>
      <c r="N393">
        <v>32.106164383561456</v>
      </c>
      <c r="O393">
        <f t="shared" si="19"/>
        <v>55.609507948486744</v>
      </c>
      <c r="P393" s="2">
        <v>3</v>
      </c>
      <c r="Q393" s="2">
        <v>113.013698630137</v>
      </c>
      <c r="R393">
        <v>12.485730593607299</v>
      </c>
      <c r="S393">
        <f t="shared" si="20"/>
        <v>21.62591975774496</v>
      </c>
      <c r="T393" s="2">
        <v>3</v>
      </c>
    </row>
    <row r="394" spans="1:20">
      <c r="A394" s="16" t="s">
        <v>1384</v>
      </c>
      <c r="B394" s="16" t="s">
        <v>620</v>
      </c>
      <c r="C394" s="221" t="s">
        <v>1391</v>
      </c>
      <c r="D394" s="169" t="s">
        <v>44</v>
      </c>
      <c r="E394" s="169" t="s">
        <v>600</v>
      </c>
      <c r="F394" s="147" t="s">
        <v>60</v>
      </c>
      <c r="G394" s="177">
        <v>0</v>
      </c>
      <c r="H394" s="194">
        <f t="shared" si="18"/>
        <v>0</v>
      </c>
      <c r="I394" s="19" t="s">
        <v>100</v>
      </c>
      <c r="J394" s="16"/>
      <c r="K394" s="16"/>
      <c r="L394" s="16"/>
      <c r="M394" s="2">
        <v>405.47945205479402</v>
      </c>
      <c r="N394">
        <v>74.200913242008866</v>
      </c>
      <c r="O394">
        <f t="shared" si="19"/>
        <v>128.51975170316965</v>
      </c>
      <c r="P394" s="19">
        <v>3</v>
      </c>
      <c r="Q394" s="2">
        <v>367.12328767123199</v>
      </c>
      <c r="R394">
        <v>48.51598173515989</v>
      </c>
      <c r="S394">
        <f t="shared" si="20"/>
        <v>84.032145344380581</v>
      </c>
      <c r="T394" s="19">
        <v>3</v>
      </c>
    </row>
    <row r="395" spans="1:20">
      <c r="A395" t="s">
        <v>1384</v>
      </c>
      <c r="B395" t="s">
        <v>620</v>
      </c>
      <c r="C395" s="219" t="s">
        <v>1391</v>
      </c>
      <c r="D395" s="76" t="s">
        <v>44</v>
      </c>
      <c r="E395" s="76" t="s">
        <v>600</v>
      </c>
      <c r="F395" s="138" t="s">
        <v>60</v>
      </c>
      <c r="G395" s="20">
        <v>1</v>
      </c>
      <c r="H395" s="31">
        <f t="shared" si="18"/>
        <v>1.1111111111111112E-2</v>
      </c>
      <c r="J395" t="s">
        <v>100</v>
      </c>
      <c r="M395" s="2">
        <v>301.36986301369802</v>
      </c>
      <c r="N395">
        <v>88.470319634703117</v>
      </c>
      <c r="O395">
        <f t="shared" si="19"/>
        <v>153.23508856916422</v>
      </c>
      <c r="P395" s="2">
        <v>3</v>
      </c>
      <c r="Q395" s="2">
        <v>153.42465753424599</v>
      </c>
      <c r="R395">
        <v>45.662100456620834</v>
      </c>
      <c r="S395">
        <f t="shared" si="20"/>
        <v>79.089077971181311</v>
      </c>
      <c r="T395" s="2">
        <v>3</v>
      </c>
    </row>
    <row r="396" spans="1:20">
      <c r="A396" t="s">
        <v>1384</v>
      </c>
      <c r="B396" t="s">
        <v>620</v>
      </c>
      <c r="C396" s="219" t="s">
        <v>1391</v>
      </c>
      <c r="D396" s="76" t="s">
        <v>44</v>
      </c>
      <c r="E396" s="76" t="s">
        <v>600</v>
      </c>
      <c r="F396" s="138" t="s">
        <v>60</v>
      </c>
      <c r="G396" s="20">
        <v>30</v>
      </c>
      <c r="H396" s="31">
        <f t="shared" si="18"/>
        <v>0.33333333333333331</v>
      </c>
      <c r="K396" t="s">
        <v>100</v>
      </c>
      <c r="M396" s="2">
        <v>772.60273972602704</v>
      </c>
      <c r="N396">
        <v>159.81735159817347</v>
      </c>
      <c r="O396">
        <f t="shared" si="19"/>
        <v>276.81177289913558</v>
      </c>
      <c r="P396" s="2">
        <v>3</v>
      </c>
      <c r="Q396" s="2">
        <v>865.75342465753397</v>
      </c>
      <c r="R396">
        <v>111.30136986301362</v>
      </c>
      <c r="S396">
        <f t="shared" si="20"/>
        <v>192.77962755475502</v>
      </c>
      <c r="T396" s="2">
        <v>3</v>
      </c>
    </row>
    <row r="397" spans="1:20">
      <c r="A397" t="s">
        <v>1384</v>
      </c>
      <c r="B397" t="s">
        <v>620</v>
      </c>
      <c r="C397" s="219" t="s">
        <v>1391</v>
      </c>
      <c r="D397" s="76" t="s">
        <v>44</v>
      </c>
      <c r="E397" s="76" t="s">
        <v>600</v>
      </c>
      <c r="F397" s="138" t="s">
        <v>60</v>
      </c>
      <c r="G397" s="20">
        <v>60</v>
      </c>
      <c r="H397" s="31">
        <f t="shared" si="18"/>
        <v>0.66666666666666663</v>
      </c>
      <c r="K397" t="s">
        <v>100</v>
      </c>
      <c r="M397" s="2">
        <v>657.53424657534197</v>
      </c>
      <c r="N397">
        <v>85.616438356164082</v>
      </c>
      <c r="O397">
        <f t="shared" si="19"/>
        <v>148.29202119596499</v>
      </c>
      <c r="P397" s="2">
        <v>3</v>
      </c>
      <c r="Q397" s="2">
        <v>378.08219178082101</v>
      </c>
      <c r="R397">
        <v>85.616438356164593</v>
      </c>
      <c r="S397">
        <f t="shared" si="20"/>
        <v>148.29202119596587</v>
      </c>
      <c r="T397" s="2">
        <v>3</v>
      </c>
    </row>
    <row r="398" spans="1:20">
      <c r="A398" t="s">
        <v>1384</v>
      </c>
      <c r="B398" t="s">
        <v>620</v>
      </c>
      <c r="C398" s="219" t="s">
        <v>1391</v>
      </c>
      <c r="D398" s="76" t="s">
        <v>44</v>
      </c>
      <c r="E398" s="76" t="s">
        <v>600</v>
      </c>
      <c r="F398" s="138" t="s">
        <v>60</v>
      </c>
      <c r="G398" s="20">
        <v>90</v>
      </c>
      <c r="H398" s="31">
        <f t="shared" si="18"/>
        <v>1</v>
      </c>
      <c r="K398" t="s">
        <v>100</v>
      </c>
      <c r="L398" t="s">
        <v>100</v>
      </c>
      <c r="M398" s="2">
        <v>646.57534246575301</v>
      </c>
      <c r="N398">
        <v>136.98630136986304</v>
      </c>
      <c r="O398">
        <f t="shared" si="19"/>
        <v>237.26723391354486</v>
      </c>
      <c r="P398" s="2">
        <v>3</v>
      </c>
      <c r="Q398" s="2">
        <v>498.63013698630101</v>
      </c>
      <c r="R398">
        <v>82.762557077625502</v>
      </c>
      <c r="S398">
        <f t="shared" si="20"/>
        <v>143.34895382276653</v>
      </c>
      <c r="T398" s="2">
        <v>3</v>
      </c>
    </row>
    <row r="399" spans="1:20">
      <c r="A399" t="s">
        <v>1384</v>
      </c>
      <c r="B399" t="s">
        <v>1393</v>
      </c>
      <c r="C399" s="219" t="s">
        <v>1433</v>
      </c>
      <c r="D399" s="76" t="s">
        <v>44</v>
      </c>
      <c r="E399" s="76" t="s">
        <v>600</v>
      </c>
      <c r="F399" s="138" t="s">
        <v>60</v>
      </c>
      <c r="G399" s="179">
        <v>0</v>
      </c>
      <c r="H399" s="31">
        <f t="shared" si="18"/>
        <v>0</v>
      </c>
      <c r="I399" s="2" t="s">
        <v>100</v>
      </c>
      <c r="M399" s="64">
        <v>479.45205499999997</v>
      </c>
      <c r="N399">
        <v>135.5593607305938</v>
      </c>
      <c r="O399">
        <f t="shared" si="19"/>
        <v>234.79570022694571</v>
      </c>
      <c r="P399" s="2">
        <v>3</v>
      </c>
      <c r="Q399" s="2">
        <v>652.96803652968003</v>
      </c>
      <c r="R399">
        <v>114.15525114155258</v>
      </c>
      <c r="S399">
        <f t="shared" si="20"/>
        <v>197.72269492795414</v>
      </c>
      <c r="T399" s="2">
        <v>3</v>
      </c>
    </row>
    <row r="400" spans="1:20">
      <c r="A400" t="s">
        <v>1384</v>
      </c>
      <c r="B400" t="s">
        <v>1393</v>
      </c>
      <c r="C400" s="219" t="s">
        <v>1433</v>
      </c>
      <c r="D400" s="76" t="s">
        <v>44</v>
      </c>
      <c r="E400" s="76" t="s">
        <v>600</v>
      </c>
      <c r="F400" s="138" t="s">
        <v>60</v>
      </c>
      <c r="G400" s="20">
        <v>1</v>
      </c>
      <c r="H400" s="31">
        <f t="shared" si="18"/>
        <v>1.1111111111111112E-2</v>
      </c>
      <c r="J400" t="s">
        <v>100</v>
      </c>
      <c r="M400" s="64">
        <v>401.82648399999999</v>
      </c>
      <c r="N400">
        <v>57.077625570776057</v>
      </c>
      <c r="O400">
        <f t="shared" si="19"/>
        <v>98.861347463976671</v>
      </c>
      <c r="P400" s="2">
        <v>3</v>
      </c>
      <c r="Q400" s="2">
        <v>278.53881278538802</v>
      </c>
      <c r="R400">
        <v>87.994672754946876</v>
      </c>
      <c r="S400">
        <f t="shared" si="20"/>
        <v>152.41124400696481</v>
      </c>
      <c r="T400" s="2">
        <v>3</v>
      </c>
    </row>
    <row r="401" spans="1:22">
      <c r="A401" t="s">
        <v>1384</v>
      </c>
      <c r="B401" t="s">
        <v>1393</v>
      </c>
      <c r="C401" s="219" t="s">
        <v>1433</v>
      </c>
      <c r="D401" s="76" t="s">
        <v>44</v>
      </c>
      <c r="E401" s="76" t="s">
        <v>600</v>
      </c>
      <c r="F401" s="138" t="s">
        <v>60</v>
      </c>
      <c r="G401" s="20">
        <v>30</v>
      </c>
      <c r="H401" s="31">
        <f t="shared" si="18"/>
        <v>0.33333333333333331</v>
      </c>
      <c r="K401" t="s">
        <v>100</v>
      </c>
      <c r="M401" s="64">
        <v>401.82648399999999</v>
      </c>
      <c r="N401">
        <v>76.103500761034937</v>
      </c>
      <c r="O401">
        <f t="shared" si="19"/>
        <v>131.81512995196923</v>
      </c>
      <c r="P401" s="2">
        <v>3</v>
      </c>
      <c r="Q401" s="2">
        <v>484.01826484018198</v>
      </c>
      <c r="R401">
        <v>121.2899543378995</v>
      </c>
      <c r="S401">
        <f t="shared" si="20"/>
        <v>210.08036336095108</v>
      </c>
      <c r="T401" s="2">
        <v>3</v>
      </c>
    </row>
    <row r="402" spans="1:22">
      <c r="A402" t="s">
        <v>1384</v>
      </c>
      <c r="B402" t="s">
        <v>1393</v>
      </c>
      <c r="C402" s="219" t="s">
        <v>1433</v>
      </c>
      <c r="D402" s="76" t="s">
        <v>44</v>
      </c>
      <c r="E402" s="76" t="s">
        <v>600</v>
      </c>
      <c r="F402" s="138" t="s">
        <v>60</v>
      </c>
      <c r="G402" s="20">
        <v>60</v>
      </c>
      <c r="H402" s="31">
        <f t="shared" si="18"/>
        <v>0.66666666666666663</v>
      </c>
      <c r="K402" t="s">
        <v>100</v>
      </c>
      <c r="M402" s="64">
        <v>392.69406400000003</v>
      </c>
      <c r="N402">
        <v>80.859969558600042</v>
      </c>
      <c r="O402">
        <f t="shared" si="19"/>
        <v>140.05357557396803</v>
      </c>
      <c r="P402" s="2">
        <v>3</v>
      </c>
      <c r="Q402" s="2">
        <v>105.02283105022801</v>
      </c>
      <c r="R402">
        <v>23.782343987823442</v>
      </c>
      <c r="S402">
        <f t="shared" si="20"/>
        <v>41.192228109990424</v>
      </c>
      <c r="T402" s="2">
        <v>3</v>
      </c>
    </row>
    <row r="403" spans="1:22">
      <c r="A403" t="s">
        <v>1384</v>
      </c>
      <c r="B403" t="s">
        <v>1393</v>
      </c>
      <c r="C403" s="219" t="s">
        <v>1433</v>
      </c>
      <c r="D403" s="76" t="s">
        <v>44</v>
      </c>
      <c r="E403" s="76" t="s">
        <v>600</v>
      </c>
      <c r="F403" s="138" t="s">
        <v>60</v>
      </c>
      <c r="G403" s="20">
        <v>90</v>
      </c>
      <c r="H403" s="31">
        <f t="shared" si="18"/>
        <v>1</v>
      </c>
      <c r="K403" t="s">
        <v>100</v>
      </c>
      <c r="L403" t="s">
        <v>100</v>
      </c>
      <c r="M403" s="64">
        <v>525.11415499999998</v>
      </c>
      <c r="N403">
        <v>47.564687975646855</v>
      </c>
      <c r="O403">
        <f t="shared" si="19"/>
        <v>82.384456219980791</v>
      </c>
      <c r="P403" s="2">
        <v>3</v>
      </c>
      <c r="Q403" s="2">
        <v>365.29680365296798</v>
      </c>
      <c r="R403">
        <v>64.212328767123452</v>
      </c>
      <c r="S403">
        <f t="shared" si="20"/>
        <v>111.21901589697443</v>
      </c>
      <c r="T403" s="2">
        <v>3</v>
      </c>
    </row>
    <row r="404" spans="1:22">
      <c r="A404" s="16" t="s">
        <v>1384</v>
      </c>
      <c r="B404" s="16" t="s">
        <v>1392</v>
      </c>
      <c r="C404" s="221" t="s">
        <v>1391</v>
      </c>
      <c r="D404" s="169" t="s">
        <v>44</v>
      </c>
      <c r="E404" s="169" t="s">
        <v>600</v>
      </c>
      <c r="F404" s="147" t="s">
        <v>60</v>
      </c>
      <c r="G404" s="177">
        <v>0</v>
      </c>
      <c r="H404" s="194">
        <f t="shared" si="18"/>
        <v>0</v>
      </c>
      <c r="I404" s="19" t="s">
        <v>100</v>
      </c>
      <c r="J404" s="16"/>
      <c r="K404" s="16"/>
      <c r="L404" s="16"/>
      <c r="M404" s="2">
        <v>502.72727272727201</v>
      </c>
      <c r="N404">
        <v>119.31818181818228</v>
      </c>
      <c r="O404">
        <f t="shared" si="19"/>
        <v>206.66515317583273</v>
      </c>
      <c r="P404" s="19">
        <v>3</v>
      </c>
      <c r="Q404" s="2">
        <v>540.90909090909099</v>
      </c>
      <c r="R404">
        <v>62.973484848484361</v>
      </c>
      <c r="S404">
        <f t="shared" si="20"/>
        <v>109.07327528724379</v>
      </c>
      <c r="T404" s="19">
        <v>3</v>
      </c>
    </row>
    <row r="405" spans="1:22">
      <c r="A405" t="s">
        <v>1384</v>
      </c>
      <c r="B405" t="s">
        <v>1392</v>
      </c>
      <c r="C405" s="219" t="s">
        <v>1391</v>
      </c>
      <c r="D405" s="76" t="s">
        <v>44</v>
      </c>
      <c r="E405" s="76" t="s">
        <v>600</v>
      </c>
      <c r="F405" s="138" t="s">
        <v>60</v>
      </c>
      <c r="G405" s="20">
        <v>1</v>
      </c>
      <c r="H405" s="31">
        <f t="shared" si="18"/>
        <v>1.1111111111111112E-2</v>
      </c>
      <c r="J405" t="s">
        <v>100</v>
      </c>
      <c r="M405" s="2">
        <v>375.45454545454498</v>
      </c>
      <c r="N405">
        <v>86.174242424242721</v>
      </c>
      <c r="O405">
        <f t="shared" si="19"/>
        <v>149.25816618254581</v>
      </c>
      <c r="P405" s="2">
        <v>3</v>
      </c>
      <c r="Q405" s="2">
        <v>318.18181818181802</v>
      </c>
      <c r="R405">
        <v>112.68939393939377</v>
      </c>
      <c r="S405">
        <f t="shared" si="20"/>
        <v>195.1837557771743</v>
      </c>
      <c r="T405" s="2">
        <v>3</v>
      </c>
    </row>
    <row r="406" spans="1:22">
      <c r="A406" t="s">
        <v>1384</v>
      </c>
      <c r="B406" t="s">
        <v>1392</v>
      </c>
      <c r="C406" s="219" t="s">
        <v>1391</v>
      </c>
      <c r="D406" s="76" t="s">
        <v>44</v>
      </c>
      <c r="E406" s="76" t="s">
        <v>600</v>
      </c>
      <c r="F406" s="138" t="s">
        <v>60</v>
      </c>
      <c r="G406" s="20">
        <v>30</v>
      </c>
      <c r="H406" s="31">
        <f t="shared" ref="H406:H437" si="21">G406/90</f>
        <v>0.33333333333333331</v>
      </c>
      <c r="K406" t="s">
        <v>100</v>
      </c>
      <c r="M406" s="2">
        <v>490</v>
      </c>
      <c r="N406">
        <v>139.20454545454533</v>
      </c>
      <c r="O406">
        <f t="shared" ref="O406:O437" si="22">N406*SQRT(P406)</f>
        <v>241.1093453718037</v>
      </c>
      <c r="P406" s="2">
        <v>3</v>
      </c>
      <c r="Q406" s="2">
        <v>369.09090909090901</v>
      </c>
      <c r="R406">
        <v>26.515151515151558</v>
      </c>
      <c r="S406">
        <f t="shared" ref="S406:S437" si="23">R406*SQRT(T406)</f>
        <v>45.925589594629393</v>
      </c>
      <c r="T406" s="2">
        <v>3</v>
      </c>
    </row>
    <row r="407" spans="1:22">
      <c r="A407" t="s">
        <v>1384</v>
      </c>
      <c r="B407" t="s">
        <v>1392</v>
      </c>
      <c r="C407" s="219" t="s">
        <v>1391</v>
      </c>
      <c r="D407" s="76" t="s">
        <v>44</v>
      </c>
      <c r="E407" s="76" t="s">
        <v>600</v>
      </c>
      <c r="F407" s="138" t="s">
        <v>60</v>
      </c>
      <c r="G407" s="20">
        <v>60</v>
      </c>
      <c r="H407" s="31">
        <f t="shared" si="21"/>
        <v>0.66666666666666663</v>
      </c>
      <c r="K407" t="s">
        <v>100</v>
      </c>
      <c r="M407" s="2">
        <v>439.09090909090901</v>
      </c>
      <c r="N407">
        <v>185.60606060606045</v>
      </c>
      <c r="O407">
        <f t="shared" si="22"/>
        <v>321.47912716240495</v>
      </c>
      <c r="P407" s="2">
        <v>3</v>
      </c>
      <c r="Q407" s="2">
        <v>108.181818181818</v>
      </c>
      <c r="R407">
        <v>16.571969696969791</v>
      </c>
      <c r="S407">
        <f t="shared" si="23"/>
        <v>28.703493496643489</v>
      </c>
      <c r="T407" s="2">
        <v>3</v>
      </c>
    </row>
    <row r="408" spans="1:22">
      <c r="A408" t="s">
        <v>1384</v>
      </c>
      <c r="B408" t="s">
        <v>1392</v>
      </c>
      <c r="C408" s="219" t="s">
        <v>1391</v>
      </c>
      <c r="D408" s="76" t="s">
        <v>44</v>
      </c>
      <c r="E408" s="76" t="s">
        <v>600</v>
      </c>
      <c r="F408" s="138" t="s">
        <v>60</v>
      </c>
      <c r="G408" s="20">
        <v>90</v>
      </c>
      <c r="H408" s="31">
        <f t="shared" si="21"/>
        <v>1</v>
      </c>
      <c r="K408" t="s">
        <v>100</v>
      </c>
      <c r="L408" t="s">
        <v>100</v>
      </c>
      <c r="M408" s="2">
        <v>700</v>
      </c>
      <c r="N408">
        <v>159.09090909090628</v>
      </c>
      <c r="O408">
        <f t="shared" si="22"/>
        <v>275.55353756777106</v>
      </c>
      <c r="P408" s="2">
        <v>3</v>
      </c>
      <c r="Q408" s="2">
        <v>859.09090909090901</v>
      </c>
      <c r="R408">
        <v>235.32196969696932</v>
      </c>
      <c r="S408">
        <f t="shared" si="23"/>
        <v>407.58960765233456</v>
      </c>
      <c r="T408" s="2">
        <v>3</v>
      </c>
    </row>
    <row r="409" spans="1:22">
      <c r="A409" t="s">
        <v>1384</v>
      </c>
      <c r="B409" t="s">
        <v>1390</v>
      </c>
      <c r="C409" s="219" t="s">
        <v>1391</v>
      </c>
      <c r="D409" s="76" t="s">
        <v>44</v>
      </c>
      <c r="E409" s="76" t="s">
        <v>600</v>
      </c>
      <c r="F409" s="138" t="s">
        <v>60</v>
      </c>
      <c r="G409" s="179">
        <v>0</v>
      </c>
      <c r="H409" s="31">
        <f t="shared" si="21"/>
        <v>0</v>
      </c>
      <c r="I409" s="2" t="s">
        <v>100</v>
      </c>
      <c r="M409" s="2">
        <v>513.69863013698603</v>
      </c>
      <c r="N409">
        <v>79.195205479452056</v>
      </c>
      <c r="O409">
        <f t="shared" si="22"/>
        <v>137.17011960626812</v>
      </c>
      <c r="P409" s="2">
        <v>3</v>
      </c>
      <c r="Q409" s="2">
        <v>571.23287671232799</v>
      </c>
      <c r="R409">
        <v>64.212328767123424</v>
      </c>
      <c r="S409">
        <f t="shared" si="23"/>
        <v>111.21901589697437</v>
      </c>
      <c r="T409" s="2">
        <v>3</v>
      </c>
      <c r="U409" s="339">
        <f>LN(Q409/M409)</f>
        <v>0.10616019582838973</v>
      </c>
      <c r="V409" s="4">
        <f>M409^2/(P409*M409^2)+S409^2/(T409*Q409^2)</f>
        <v>0.3459693576074393</v>
      </c>
    </row>
    <row r="410" spans="1:22">
      <c r="A410" t="s">
        <v>1384</v>
      </c>
      <c r="B410" t="s">
        <v>1390</v>
      </c>
      <c r="C410" s="219" t="s">
        <v>1391</v>
      </c>
      <c r="D410" s="76" t="s">
        <v>44</v>
      </c>
      <c r="E410" s="76" t="s">
        <v>600</v>
      </c>
      <c r="F410" s="138" t="s">
        <v>60</v>
      </c>
      <c r="G410" s="20">
        <v>1</v>
      </c>
      <c r="H410" s="31">
        <f t="shared" si="21"/>
        <v>1.1111111111111112E-2</v>
      </c>
      <c r="J410" t="s">
        <v>100</v>
      </c>
      <c r="M410" s="2">
        <v>439.72602739726</v>
      </c>
      <c r="N410">
        <v>72.77397260273959</v>
      </c>
      <c r="O410">
        <f t="shared" si="22"/>
        <v>126.04821801657044</v>
      </c>
      <c r="P410" s="2">
        <v>3</v>
      </c>
      <c r="Q410" s="2">
        <v>164.38356164383501</v>
      </c>
      <c r="R410">
        <v>59.931506849315099</v>
      </c>
      <c r="S410">
        <f t="shared" si="23"/>
        <v>103.80441483717591</v>
      </c>
      <c r="T410" s="2">
        <v>3</v>
      </c>
      <c r="U410" s="339">
        <f>LN(Q410/M410)</f>
        <v>-0.98394938034797286</v>
      </c>
      <c r="V410" s="4">
        <f>M410^2/(P410*M410^2)+S410^2/(T410*Q410^2)</f>
        <v>0.46625434027777884</v>
      </c>
    </row>
    <row r="411" spans="1:22">
      <c r="A411" t="s">
        <v>1384</v>
      </c>
      <c r="B411" t="s">
        <v>1390</v>
      </c>
      <c r="C411" s="219" t="s">
        <v>1391</v>
      </c>
      <c r="D411" s="76" t="s">
        <v>44</v>
      </c>
      <c r="E411" s="76" t="s">
        <v>600</v>
      </c>
      <c r="F411" s="138" t="s">
        <v>60</v>
      </c>
      <c r="G411" s="20">
        <v>30</v>
      </c>
      <c r="H411" s="31">
        <f t="shared" si="21"/>
        <v>0.33333333333333331</v>
      </c>
      <c r="K411" t="s">
        <v>100</v>
      </c>
      <c r="M411" s="2">
        <v>489.04109589041099</v>
      </c>
      <c r="N411">
        <v>55.650684931506781</v>
      </c>
      <c r="O411">
        <f t="shared" si="22"/>
        <v>96.389813777377469</v>
      </c>
      <c r="P411" s="2">
        <v>3</v>
      </c>
      <c r="Q411" s="2">
        <v>443.835616438356</v>
      </c>
      <c r="R411">
        <v>66.352739726027082</v>
      </c>
      <c r="S411">
        <f t="shared" si="23"/>
        <v>114.92631642687273</v>
      </c>
      <c r="T411" s="2">
        <v>3</v>
      </c>
      <c r="U411" s="339">
        <f>LN(Q411/M411)</f>
        <v>-9.6992265987310061E-2</v>
      </c>
      <c r="V411" s="4">
        <f>M411^2/(P411*M411^2)+S411^2/(T411*Q411^2)</f>
        <v>0.35568312191596152</v>
      </c>
    </row>
    <row r="412" spans="1:22">
      <c r="A412" t="s">
        <v>1384</v>
      </c>
      <c r="B412" t="s">
        <v>1390</v>
      </c>
      <c r="C412" s="219" t="s">
        <v>1391</v>
      </c>
      <c r="D412" s="76" t="s">
        <v>44</v>
      </c>
      <c r="E412" s="76" t="s">
        <v>600</v>
      </c>
      <c r="F412" s="138" t="s">
        <v>60</v>
      </c>
      <c r="G412" s="20">
        <v>60</v>
      </c>
      <c r="H412" s="31">
        <f t="shared" si="21"/>
        <v>0.66666666666666663</v>
      </c>
      <c r="K412" t="s">
        <v>100</v>
      </c>
      <c r="M412" s="2">
        <v>456.16438356164298</v>
      </c>
      <c r="N412">
        <v>70.633561643835947</v>
      </c>
      <c r="O412">
        <f t="shared" si="22"/>
        <v>122.34091748667213</v>
      </c>
      <c r="P412" s="2">
        <v>3</v>
      </c>
      <c r="Q412" s="2">
        <v>164.38356164383501</v>
      </c>
      <c r="R412">
        <v>27.825342465753643</v>
      </c>
      <c r="S412">
        <f t="shared" si="23"/>
        <v>48.194906888689168</v>
      </c>
      <c r="T412" s="2">
        <v>3</v>
      </c>
      <c r="U412" s="339">
        <f>LN(Q412/M412)</f>
        <v>-1.0206507471983997</v>
      </c>
      <c r="V412" s="4">
        <f>M412^2/(P412*M412^2)+S412^2/(T412*Q412^2)</f>
        <v>0.36198594835069509</v>
      </c>
    </row>
    <row r="413" spans="1:22">
      <c r="A413" t="s">
        <v>1384</v>
      </c>
      <c r="B413" t="s">
        <v>1390</v>
      </c>
      <c r="C413" s="219" t="s">
        <v>1391</v>
      </c>
      <c r="D413" s="76" t="s">
        <v>44</v>
      </c>
      <c r="E413" s="76" t="s">
        <v>600</v>
      </c>
      <c r="F413" s="138" t="s">
        <v>60</v>
      </c>
      <c r="G413" s="20">
        <v>90</v>
      </c>
      <c r="H413" s="31">
        <f t="shared" si="21"/>
        <v>1</v>
      </c>
      <c r="K413" t="s">
        <v>100</v>
      </c>
      <c r="L413" t="s">
        <v>100</v>
      </c>
      <c r="M413" s="2">
        <v>682.19178082191695</v>
      </c>
      <c r="N413">
        <v>66.35273972602765</v>
      </c>
      <c r="O413">
        <f t="shared" si="22"/>
        <v>114.92631642687371</v>
      </c>
      <c r="P413" s="2">
        <v>3</v>
      </c>
      <c r="Q413" s="2">
        <v>558.90410958904101</v>
      </c>
      <c r="R413">
        <v>124.14383561643803</v>
      </c>
      <c r="S413">
        <f t="shared" si="23"/>
        <v>215.02343073414943</v>
      </c>
      <c r="T413" s="2">
        <v>3</v>
      </c>
      <c r="U413" s="339">
        <f>LN(Q413/M413)</f>
        <v>-0.19933290262049017</v>
      </c>
      <c r="V413" s="4">
        <f>M413^2/(P413*M413^2)+S413^2/(T413*Q413^2)</f>
        <v>0.38267067128628385</v>
      </c>
    </row>
    <row r="414" spans="1:22">
      <c r="A414" s="16" t="s">
        <v>1385</v>
      </c>
      <c r="B414" s="16" t="s">
        <v>1397</v>
      </c>
      <c r="C414" s="221" t="s">
        <v>1391</v>
      </c>
      <c r="D414" s="169" t="s">
        <v>44</v>
      </c>
      <c r="E414" s="169" t="s">
        <v>600</v>
      </c>
      <c r="F414" s="147" t="s">
        <v>60</v>
      </c>
      <c r="G414" s="177">
        <v>0</v>
      </c>
      <c r="H414" s="194">
        <f t="shared" si="21"/>
        <v>0</v>
      </c>
      <c r="I414" s="19" t="s">
        <v>100</v>
      </c>
      <c r="J414" s="16"/>
      <c r="K414" s="16"/>
      <c r="L414" s="16"/>
      <c r="M414" s="2">
        <v>3.1818181818181701</v>
      </c>
      <c r="N414">
        <v>1.4204545454545521</v>
      </c>
      <c r="O414">
        <f t="shared" si="22"/>
        <v>2.4602994425694393</v>
      </c>
      <c r="P414" s="19">
        <v>3</v>
      </c>
      <c r="Q414" s="2">
        <v>5.4545454545454497</v>
      </c>
      <c r="R414">
        <v>3.5511363636363287</v>
      </c>
      <c r="S414">
        <f t="shared" si="23"/>
        <v>6.1507486064235088</v>
      </c>
      <c r="T414" s="19">
        <v>3</v>
      </c>
    </row>
    <row r="415" spans="1:22">
      <c r="A415" t="s">
        <v>1385</v>
      </c>
      <c r="B415" t="s">
        <v>1397</v>
      </c>
      <c r="C415" s="219" t="s">
        <v>1391</v>
      </c>
      <c r="D415" s="76" t="s">
        <v>44</v>
      </c>
      <c r="E415" s="76" t="s">
        <v>600</v>
      </c>
      <c r="F415" s="138" t="s">
        <v>60</v>
      </c>
      <c r="G415" s="20">
        <v>1</v>
      </c>
      <c r="H415" s="31">
        <f t="shared" si="21"/>
        <v>1.1111111111111112E-2</v>
      </c>
      <c r="J415" t="s">
        <v>100</v>
      </c>
      <c r="M415" s="2">
        <v>4.5454545454545299</v>
      </c>
      <c r="N415">
        <v>1.420454545454547</v>
      </c>
      <c r="O415">
        <f t="shared" si="22"/>
        <v>2.4602994425694305</v>
      </c>
      <c r="P415" s="2">
        <v>3</v>
      </c>
      <c r="Q415" s="2">
        <v>0</v>
      </c>
      <c r="R415">
        <v>0.47348484848484113</v>
      </c>
      <c r="S415">
        <f t="shared" si="23"/>
        <v>0.82009981418979649</v>
      </c>
      <c r="T415" s="2">
        <v>3</v>
      </c>
    </row>
    <row r="416" spans="1:22">
      <c r="A416" t="s">
        <v>1385</v>
      </c>
      <c r="B416" t="s">
        <v>1397</v>
      </c>
      <c r="C416" s="219" t="s">
        <v>1391</v>
      </c>
      <c r="D416" s="76" t="s">
        <v>44</v>
      </c>
      <c r="E416" s="76" t="s">
        <v>600</v>
      </c>
      <c r="F416" s="138" t="s">
        <v>60</v>
      </c>
      <c r="G416" s="20">
        <v>30</v>
      </c>
      <c r="H416" s="31">
        <f t="shared" si="21"/>
        <v>0.33333333333333331</v>
      </c>
      <c r="K416" t="s">
        <v>100</v>
      </c>
      <c r="M416" s="2">
        <v>19.090909090909001</v>
      </c>
      <c r="N416">
        <v>7.8125</v>
      </c>
      <c r="O416">
        <f t="shared" si="22"/>
        <v>13.531646934131853</v>
      </c>
      <c r="P416" s="2">
        <v>3</v>
      </c>
      <c r="Q416" s="2">
        <v>1.36363636363635</v>
      </c>
      <c r="R416">
        <v>0.71022727272727093</v>
      </c>
      <c r="S416">
        <f t="shared" si="23"/>
        <v>1.2301497212847108</v>
      </c>
      <c r="T416" s="2">
        <v>3</v>
      </c>
    </row>
    <row r="417" spans="1:20">
      <c r="A417" t="s">
        <v>1385</v>
      </c>
      <c r="B417" t="s">
        <v>1397</v>
      </c>
      <c r="C417" s="219" t="s">
        <v>1391</v>
      </c>
      <c r="D417" s="76" t="s">
        <v>44</v>
      </c>
      <c r="E417" s="76" t="s">
        <v>600</v>
      </c>
      <c r="F417" s="138" t="s">
        <v>60</v>
      </c>
      <c r="G417" s="20">
        <v>60</v>
      </c>
      <c r="H417" s="31">
        <f t="shared" si="21"/>
        <v>0.66666666666666663</v>
      </c>
      <c r="K417" t="s">
        <v>100</v>
      </c>
      <c r="M417" s="2">
        <v>8.1818181818181603</v>
      </c>
      <c r="N417">
        <v>3.5511363636363749</v>
      </c>
      <c r="O417">
        <f t="shared" si="22"/>
        <v>6.1507486064235888</v>
      </c>
      <c r="P417" s="2">
        <v>3</v>
      </c>
      <c r="Q417" s="2">
        <v>7.7272727272727302</v>
      </c>
      <c r="R417">
        <v>6.3920454545454017</v>
      </c>
      <c r="S417">
        <f t="shared" si="23"/>
        <v>11.071347491562333</v>
      </c>
      <c r="T417" s="2">
        <v>3</v>
      </c>
    </row>
    <row r="418" spans="1:20">
      <c r="A418" t="s">
        <v>1385</v>
      </c>
      <c r="B418" t="s">
        <v>1397</v>
      </c>
      <c r="C418" s="219" t="s">
        <v>1391</v>
      </c>
      <c r="D418" s="76" t="s">
        <v>44</v>
      </c>
      <c r="E418" s="76" t="s">
        <v>600</v>
      </c>
      <c r="F418" s="138" t="s">
        <v>60</v>
      </c>
      <c r="G418" s="20">
        <v>90</v>
      </c>
      <c r="H418" s="31">
        <f t="shared" si="21"/>
        <v>1</v>
      </c>
      <c r="K418" t="s">
        <v>100</v>
      </c>
      <c r="L418" t="s">
        <v>100</v>
      </c>
      <c r="M418" s="2">
        <v>57.727272727272698</v>
      </c>
      <c r="N418">
        <v>17.518939393939377</v>
      </c>
      <c r="O418">
        <f t="shared" si="22"/>
        <v>30.343693125022913</v>
      </c>
      <c r="P418" s="2">
        <v>3</v>
      </c>
      <c r="Q418" s="2">
        <v>13.1818181818181</v>
      </c>
      <c r="R418">
        <v>6.1553030303030729</v>
      </c>
      <c r="S418">
        <f t="shared" si="23"/>
        <v>10.661297584467594</v>
      </c>
      <c r="T418" s="2">
        <v>3</v>
      </c>
    </row>
    <row r="419" spans="1:20">
      <c r="A419" t="s">
        <v>1385</v>
      </c>
      <c r="B419" t="s">
        <v>1396</v>
      </c>
      <c r="C419" s="219" t="s">
        <v>1391</v>
      </c>
      <c r="D419" s="76" t="s">
        <v>44</v>
      </c>
      <c r="E419" s="76" t="s">
        <v>600</v>
      </c>
      <c r="F419" s="138" t="s">
        <v>60</v>
      </c>
      <c r="G419" s="20">
        <v>0</v>
      </c>
      <c r="H419" s="31">
        <f t="shared" si="21"/>
        <v>0</v>
      </c>
      <c r="I419" s="2" t="s">
        <v>100</v>
      </c>
      <c r="M419" s="2">
        <v>95.890410958904098</v>
      </c>
      <c r="N419">
        <v>20.214992389649943</v>
      </c>
      <c r="O419">
        <f t="shared" si="22"/>
        <v>35.013393893491887</v>
      </c>
      <c r="P419" s="2">
        <v>3</v>
      </c>
      <c r="Q419" s="2">
        <v>91.324200913241995</v>
      </c>
      <c r="R419">
        <v>17.836757990867191</v>
      </c>
      <c r="S419">
        <f t="shared" si="23"/>
        <v>30.894171082492143</v>
      </c>
      <c r="T419" s="2">
        <v>3</v>
      </c>
    </row>
    <row r="420" spans="1:20">
      <c r="A420" t="s">
        <v>1385</v>
      </c>
      <c r="B420" t="s">
        <v>1396</v>
      </c>
      <c r="C420" s="219" t="s">
        <v>1391</v>
      </c>
      <c r="D420" s="76" t="s">
        <v>44</v>
      </c>
      <c r="E420" s="76" t="s">
        <v>600</v>
      </c>
      <c r="F420" s="138" t="s">
        <v>60</v>
      </c>
      <c r="G420" s="20">
        <v>1</v>
      </c>
      <c r="H420" s="31">
        <f t="shared" si="21"/>
        <v>1.1111111111111112E-2</v>
      </c>
      <c r="J420" t="s">
        <v>100</v>
      </c>
      <c r="M420" s="2">
        <v>75.342465753424605</v>
      </c>
      <c r="N420">
        <v>13.080289193302812</v>
      </c>
      <c r="O420">
        <f t="shared" si="22"/>
        <v>22.655725460494594</v>
      </c>
      <c r="P420" s="2">
        <v>3</v>
      </c>
      <c r="Q420" s="2">
        <v>23.972602739726</v>
      </c>
      <c r="R420">
        <v>10.10749619482495</v>
      </c>
      <c r="S420">
        <f t="shared" si="23"/>
        <v>17.506696946745908</v>
      </c>
      <c r="T420" s="2">
        <v>3</v>
      </c>
    </row>
    <row r="421" spans="1:20">
      <c r="A421" t="s">
        <v>1385</v>
      </c>
      <c r="B421" t="s">
        <v>1396</v>
      </c>
      <c r="C421" s="219" t="s">
        <v>1391</v>
      </c>
      <c r="D421" s="76" t="s">
        <v>44</v>
      </c>
      <c r="E421" s="76" t="s">
        <v>600</v>
      </c>
      <c r="F421" s="138" t="s">
        <v>60</v>
      </c>
      <c r="G421" s="20">
        <v>30</v>
      </c>
      <c r="H421" s="31">
        <f t="shared" si="21"/>
        <v>0.33333333333333331</v>
      </c>
      <c r="K421" t="s">
        <v>100</v>
      </c>
      <c r="M421" s="2">
        <v>126.712328767123</v>
      </c>
      <c r="N421">
        <v>24.376902587518746</v>
      </c>
      <c r="O421">
        <f t="shared" si="22"/>
        <v>42.222033812739696</v>
      </c>
      <c r="P421" s="2">
        <v>3</v>
      </c>
      <c r="Q421" s="2">
        <v>130.13698630136901</v>
      </c>
      <c r="R421">
        <v>24.376902587519272</v>
      </c>
      <c r="S421">
        <f t="shared" si="23"/>
        <v>42.222033812740605</v>
      </c>
      <c r="T421" s="2">
        <v>3</v>
      </c>
    </row>
    <row r="422" spans="1:20">
      <c r="A422" t="s">
        <v>1385</v>
      </c>
      <c r="B422" t="s">
        <v>1396</v>
      </c>
      <c r="C422" s="219" t="s">
        <v>1391</v>
      </c>
      <c r="D422" s="76" t="s">
        <v>44</v>
      </c>
      <c r="E422" s="76" t="s">
        <v>600</v>
      </c>
      <c r="F422" s="138" t="s">
        <v>60</v>
      </c>
      <c r="G422" s="20">
        <v>60</v>
      </c>
      <c r="H422" s="31">
        <f t="shared" si="21"/>
        <v>0.66666666666666663</v>
      </c>
      <c r="K422" t="s">
        <v>100</v>
      </c>
      <c r="M422" s="2">
        <v>109.58904109589</v>
      </c>
      <c r="N422">
        <v>21.404109589041155</v>
      </c>
      <c r="O422">
        <f t="shared" si="22"/>
        <v>37.073005298991482</v>
      </c>
      <c r="P422" s="2">
        <v>3</v>
      </c>
      <c r="Q422" s="2">
        <v>121.004566210045</v>
      </c>
      <c r="R422">
        <v>58.266742770167717</v>
      </c>
      <c r="S422">
        <f t="shared" si="23"/>
        <v>100.92095886947703</v>
      </c>
      <c r="T422" s="2">
        <v>3</v>
      </c>
    </row>
    <row r="423" spans="1:20">
      <c r="A423" t="s">
        <v>1385</v>
      </c>
      <c r="B423" t="s">
        <v>1396</v>
      </c>
      <c r="C423" s="219" t="s">
        <v>1391</v>
      </c>
      <c r="D423" s="76" t="s">
        <v>44</v>
      </c>
      <c r="E423" s="76" t="s">
        <v>600</v>
      </c>
      <c r="F423" s="138" t="s">
        <v>60</v>
      </c>
      <c r="G423" s="20">
        <v>90</v>
      </c>
      <c r="H423" s="31">
        <f t="shared" si="21"/>
        <v>1</v>
      </c>
      <c r="K423" t="s">
        <v>100</v>
      </c>
      <c r="L423" t="s">
        <v>100</v>
      </c>
      <c r="M423" s="2">
        <v>124.429223744292</v>
      </c>
      <c r="N423">
        <v>20.214992389650003</v>
      </c>
      <c r="O423">
        <f t="shared" si="22"/>
        <v>35.013393893491994</v>
      </c>
      <c r="P423" s="2">
        <v>3</v>
      </c>
      <c r="Q423" s="2">
        <v>69.634703196347004</v>
      </c>
      <c r="R423">
        <v>22.593226788431771</v>
      </c>
      <c r="S423">
        <f t="shared" si="23"/>
        <v>39.13261670449004</v>
      </c>
      <c r="T423" s="2">
        <v>3</v>
      </c>
    </row>
    <row r="424" spans="1:20">
      <c r="A424" s="16" t="s">
        <v>1385</v>
      </c>
      <c r="B424" s="16" t="s">
        <v>1395</v>
      </c>
      <c r="C424" s="221" t="s">
        <v>1391</v>
      </c>
      <c r="D424" s="169" t="s">
        <v>44</v>
      </c>
      <c r="E424" s="169" t="s">
        <v>600</v>
      </c>
      <c r="F424" s="147" t="s">
        <v>60</v>
      </c>
      <c r="G424" s="177">
        <v>0</v>
      </c>
      <c r="H424" s="194">
        <f t="shared" si="21"/>
        <v>0</v>
      </c>
      <c r="I424" s="19" t="s">
        <v>100</v>
      </c>
      <c r="J424" s="16"/>
      <c r="K424" s="16"/>
      <c r="L424" s="16"/>
      <c r="M424" s="2">
        <v>156.62100456620999</v>
      </c>
      <c r="N424">
        <v>90.72964231354635</v>
      </c>
      <c r="O424">
        <f t="shared" si="22"/>
        <v>157.14835023961334</v>
      </c>
      <c r="P424" s="19">
        <v>3</v>
      </c>
      <c r="Q424" s="2">
        <v>52.739726027397197</v>
      </c>
      <c r="R424">
        <v>19.144786910197869</v>
      </c>
      <c r="S424">
        <f t="shared" si="23"/>
        <v>33.159743628542287</v>
      </c>
      <c r="T424" s="19">
        <v>3</v>
      </c>
    </row>
    <row r="425" spans="1:20">
      <c r="A425" t="s">
        <v>1385</v>
      </c>
      <c r="B425" t="s">
        <v>1395</v>
      </c>
      <c r="C425" s="221" t="s">
        <v>1391</v>
      </c>
      <c r="D425" s="76" t="s">
        <v>44</v>
      </c>
      <c r="E425" s="76" t="s">
        <v>600</v>
      </c>
      <c r="F425" s="138" t="s">
        <v>60</v>
      </c>
      <c r="G425" s="20">
        <v>1</v>
      </c>
      <c r="H425" s="31">
        <f t="shared" si="21"/>
        <v>1.1111111111111112E-2</v>
      </c>
      <c r="J425" t="s">
        <v>100</v>
      </c>
      <c r="M425" s="2">
        <v>105.479452054794</v>
      </c>
      <c r="N425">
        <v>33.295281582952605</v>
      </c>
      <c r="O425">
        <f t="shared" si="22"/>
        <v>57.669119353986225</v>
      </c>
      <c r="P425" s="2">
        <v>3</v>
      </c>
      <c r="Q425" s="2">
        <v>1.5981735159817101</v>
      </c>
      <c r="R425">
        <v>1.6647640791476352</v>
      </c>
      <c r="S425">
        <f t="shared" si="23"/>
        <v>2.8834559676993199</v>
      </c>
      <c r="T425" s="2">
        <v>3</v>
      </c>
    </row>
    <row r="426" spans="1:20">
      <c r="A426" t="s">
        <v>1385</v>
      </c>
      <c r="B426" t="s">
        <v>1395</v>
      </c>
      <c r="C426" s="221" t="s">
        <v>1391</v>
      </c>
      <c r="D426" s="76" t="s">
        <v>44</v>
      </c>
      <c r="E426" s="76" t="s">
        <v>600</v>
      </c>
      <c r="F426" s="138" t="s">
        <v>60</v>
      </c>
      <c r="G426" s="20">
        <v>30</v>
      </c>
      <c r="H426" s="31">
        <f t="shared" si="21"/>
        <v>0.33333333333333331</v>
      </c>
      <c r="K426" t="s">
        <v>100</v>
      </c>
      <c r="M426" s="2">
        <v>51.141552511415497</v>
      </c>
      <c r="N426">
        <v>24.139079147640782</v>
      </c>
      <c r="O426">
        <f t="shared" si="22"/>
        <v>41.81011153164026</v>
      </c>
      <c r="P426" s="2">
        <v>3</v>
      </c>
      <c r="Q426" s="2">
        <v>79.908675799086694</v>
      </c>
      <c r="R426">
        <v>31.63051750380485</v>
      </c>
      <c r="S426">
        <f t="shared" si="23"/>
        <v>54.785663386286693</v>
      </c>
      <c r="T426" s="2">
        <v>3</v>
      </c>
    </row>
    <row r="427" spans="1:20">
      <c r="A427" t="s">
        <v>1385</v>
      </c>
      <c r="B427" t="s">
        <v>1395</v>
      </c>
      <c r="C427" s="221" t="s">
        <v>1391</v>
      </c>
      <c r="D427" s="76" t="s">
        <v>44</v>
      </c>
      <c r="E427" s="76" t="s">
        <v>600</v>
      </c>
      <c r="F427" s="138" t="s">
        <v>60</v>
      </c>
      <c r="G427" s="20">
        <v>60</v>
      </c>
      <c r="H427" s="31">
        <f t="shared" si="21"/>
        <v>0.66666666666666663</v>
      </c>
      <c r="K427" t="s">
        <v>100</v>
      </c>
      <c r="M427" s="2">
        <v>28.7671232876712</v>
      </c>
      <c r="N427">
        <v>11.653348554033489</v>
      </c>
      <c r="O427">
        <f t="shared" si="22"/>
        <v>20.184191773895311</v>
      </c>
      <c r="P427" s="2">
        <v>3</v>
      </c>
      <c r="Q427" s="2">
        <v>57.534246575342401</v>
      </c>
      <c r="R427">
        <v>31.630517503805002</v>
      </c>
      <c r="S427">
        <f t="shared" si="23"/>
        <v>54.785663386286963</v>
      </c>
      <c r="T427" s="2">
        <v>3</v>
      </c>
    </row>
    <row r="428" spans="1:20">
      <c r="A428" t="s">
        <v>1385</v>
      </c>
      <c r="B428" t="s">
        <v>1395</v>
      </c>
      <c r="C428" s="221" t="s">
        <v>1391</v>
      </c>
      <c r="D428" s="76" t="s">
        <v>44</v>
      </c>
      <c r="E428" s="76" t="s">
        <v>600</v>
      </c>
      <c r="F428" s="138" t="s">
        <v>60</v>
      </c>
      <c r="G428" s="20">
        <v>90</v>
      </c>
      <c r="H428" s="31">
        <f t="shared" si="21"/>
        <v>1</v>
      </c>
      <c r="K428" t="s">
        <v>100</v>
      </c>
      <c r="L428" t="s">
        <v>100</v>
      </c>
      <c r="M428" s="2">
        <v>44.748858447488502</v>
      </c>
      <c r="N428">
        <v>16.647640791476405</v>
      </c>
      <c r="O428">
        <f t="shared" si="22"/>
        <v>28.83455967699329</v>
      </c>
      <c r="P428" s="2">
        <v>3</v>
      </c>
      <c r="Q428" s="2">
        <v>79.908675799086694</v>
      </c>
      <c r="R428">
        <v>19.144786910197556</v>
      </c>
      <c r="S428">
        <f t="shared" si="23"/>
        <v>33.159743628541747</v>
      </c>
      <c r="T428" s="2">
        <v>3</v>
      </c>
    </row>
    <row r="429" spans="1:20">
      <c r="A429" t="s">
        <v>1385</v>
      </c>
      <c r="B429" t="s">
        <v>1394</v>
      </c>
      <c r="C429" s="221" t="s">
        <v>1391</v>
      </c>
      <c r="D429" s="76" t="s">
        <v>44</v>
      </c>
      <c r="E429" s="76" t="s">
        <v>600</v>
      </c>
      <c r="F429" s="138" t="s">
        <v>60</v>
      </c>
      <c r="G429" s="20">
        <v>0</v>
      </c>
      <c r="H429" s="31">
        <f t="shared" si="21"/>
        <v>0</v>
      </c>
      <c r="I429" s="2" t="s">
        <v>100</v>
      </c>
      <c r="M429" s="2">
        <v>100.456621004566</v>
      </c>
      <c r="N429">
        <v>29.727929984779163</v>
      </c>
      <c r="O429">
        <f t="shared" si="22"/>
        <v>51.490285137487788</v>
      </c>
      <c r="P429" s="2">
        <v>3</v>
      </c>
      <c r="Q429" s="2">
        <v>65.068493150684901</v>
      </c>
      <c r="R429">
        <v>19.025875190258386</v>
      </c>
      <c r="S429">
        <f t="shared" si="23"/>
        <v>32.953782487991703</v>
      </c>
      <c r="T429" s="2">
        <v>3</v>
      </c>
    </row>
    <row r="430" spans="1:20">
      <c r="A430" t="s">
        <v>1385</v>
      </c>
      <c r="B430" t="s">
        <v>1394</v>
      </c>
      <c r="C430" s="221" t="s">
        <v>1391</v>
      </c>
      <c r="D430" s="76" t="s">
        <v>44</v>
      </c>
      <c r="E430" s="76" t="s">
        <v>600</v>
      </c>
      <c r="F430" s="138" t="s">
        <v>60</v>
      </c>
      <c r="G430" s="20">
        <v>1</v>
      </c>
      <c r="H430" s="31">
        <f t="shared" si="21"/>
        <v>1.1111111111111112E-2</v>
      </c>
      <c r="J430" t="s">
        <v>100</v>
      </c>
      <c r="M430" s="2">
        <v>57.077625570776199</v>
      </c>
      <c r="N430">
        <v>13.674847792998492</v>
      </c>
      <c r="O430">
        <f t="shared" si="22"/>
        <v>23.685531163244516</v>
      </c>
      <c r="P430" s="2">
        <v>3</v>
      </c>
      <c r="Q430" s="2">
        <v>11.4155251141552</v>
      </c>
      <c r="R430">
        <v>3.5673515981734898</v>
      </c>
      <c r="S430">
        <f t="shared" si="23"/>
        <v>6.1788342164985179</v>
      </c>
      <c r="T430" s="2">
        <v>3</v>
      </c>
    </row>
    <row r="431" spans="1:20">
      <c r="A431" t="s">
        <v>1385</v>
      </c>
      <c r="B431" t="s">
        <v>1394</v>
      </c>
      <c r="C431" s="221" t="s">
        <v>1391</v>
      </c>
      <c r="D431" s="76" t="s">
        <v>44</v>
      </c>
      <c r="E431" s="76" t="s">
        <v>600</v>
      </c>
      <c r="F431" s="138" t="s">
        <v>60</v>
      </c>
      <c r="G431" s="20">
        <v>30</v>
      </c>
      <c r="H431" s="31">
        <f t="shared" si="21"/>
        <v>0.33333333333333331</v>
      </c>
      <c r="K431" t="s">
        <v>100</v>
      </c>
      <c r="M431" s="2">
        <v>89.041095890410901</v>
      </c>
      <c r="N431">
        <v>19.025875190258386</v>
      </c>
      <c r="O431">
        <f t="shared" si="22"/>
        <v>32.953782487991703</v>
      </c>
      <c r="P431" s="2">
        <v>3</v>
      </c>
      <c r="Q431" s="2">
        <v>26.255707762557002</v>
      </c>
      <c r="R431">
        <v>8.3238203957382275</v>
      </c>
      <c r="S431">
        <f t="shared" si="23"/>
        <v>14.417279838496688</v>
      </c>
      <c r="T431" s="2">
        <v>3</v>
      </c>
    </row>
    <row r="432" spans="1:20">
      <c r="A432" t="s">
        <v>1385</v>
      </c>
      <c r="B432" t="s">
        <v>1394</v>
      </c>
      <c r="C432" s="221" t="s">
        <v>1391</v>
      </c>
      <c r="D432" s="76" t="s">
        <v>44</v>
      </c>
      <c r="E432" s="76" t="s">
        <v>600</v>
      </c>
      <c r="F432" s="138" t="s">
        <v>60</v>
      </c>
      <c r="G432" s="20">
        <v>60</v>
      </c>
      <c r="H432" s="31">
        <f t="shared" si="21"/>
        <v>0.66666666666666663</v>
      </c>
      <c r="K432" t="s">
        <v>100</v>
      </c>
      <c r="M432" s="2">
        <v>135.84474885844699</v>
      </c>
      <c r="N432">
        <v>15.458523592085424</v>
      </c>
      <c r="O432">
        <f t="shared" si="22"/>
        <v>26.7749482714941</v>
      </c>
      <c r="P432" s="2">
        <v>3</v>
      </c>
      <c r="Q432" s="2">
        <v>52.511415525114103</v>
      </c>
      <c r="R432">
        <v>23.18778538812786</v>
      </c>
      <c r="S432">
        <f t="shared" si="23"/>
        <v>40.162422407240669</v>
      </c>
      <c r="T432" s="2">
        <v>3</v>
      </c>
    </row>
    <row r="433" spans="1:22">
      <c r="A433" t="s">
        <v>1385</v>
      </c>
      <c r="B433" t="s">
        <v>1394</v>
      </c>
      <c r="C433" s="221" t="s">
        <v>1391</v>
      </c>
      <c r="D433" s="76" t="s">
        <v>44</v>
      </c>
      <c r="E433" s="76" t="s">
        <v>600</v>
      </c>
      <c r="F433" s="138" t="s">
        <v>60</v>
      </c>
      <c r="G433" s="20">
        <v>90</v>
      </c>
      <c r="H433" s="31">
        <f t="shared" si="21"/>
        <v>1</v>
      </c>
      <c r="K433" t="s">
        <v>100</v>
      </c>
      <c r="L433" t="s">
        <v>100</v>
      </c>
      <c r="M433" s="2">
        <v>152.96803652968001</v>
      </c>
      <c r="N433">
        <v>32.106164383561456</v>
      </c>
      <c r="O433">
        <f t="shared" si="22"/>
        <v>55.609507948486744</v>
      </c>
      <c r="P433" s="2">
        <v>3</v>
      </c>
      <c r="Q433" s="2">
        <v>98.173515981735093</v>
      </c>
      <c r="R433">
        <v>10.702054794520267</v>
      </c>
      <c r="S433">
        <f t="shared" si="23"/>
        <v>18.536502649495201</v>
      </c>
      <c r="T433" s="2">
        <v>3</v>
      </c>
    </row>
    <row r="434" spans="1:22">
      <c r="A434" s="16" t="s">
        <v>1385</v>
      </c>
      <c r="B434" s="16" t="s">
        <v>620</v>
      </c>
      <c r="C434" s="221" t="s">
        <v>1391</v>
      </c>
      <c r="D434" s="169" t="s">
        <v>44</v>
      </c>
      <c r="E434" s="169" t="s">
        <v>600</v>
      </c>
      <c r="F434" s="147" t="s">
        <v>60</v>
      </c>
      <c r="G434" s="177">
        <v>0</v>
      </c>
      <c r="H434" s="194">
        <f t="shared" si="21"/>
        <v>0</v>
      </c>
      <c r="I434" s="19" t="s">
        <v>100</v>
      </c>
      <c r="J434" s="16"/>
      <c r="K434" s="16"/>
      <c r="L434" s="16"/>
      <c r="M434" s="2">
        <v>405.47945205479402</v>
      </c>
      <c r="N434">
        <v>74.200913242008866</v>
      </c>
      <c r="O434">
        <f t="shared" si="22"/>
        <v>128.51975170316965</v>
      </c>
      <c r="P434" s="19">
        <v>3</v>
      </c>
      <c r="Q434" s="2">
        <v>405.47945205479402</v>
      </c>
      <c r="R434">
        <v>77.054794520547887</v>
      </c>
      <c r="S434">
        <f t="shared" si="23"/>
        <v>133.46281907636887</v>
      </c>
      <c r="T434" s="19">
        <v>3</v>
      </c>
    </row>
    <row r="435" spans="1:22">
      <c r="A435" t="s">
        <v>1385</v>
      </c>
      <c r="B435" t="s">
        <v>620</v>
      </c>
      <c r="C435" s="219" t="s">
        <v>1391</v>
      </c>
      <c r="D435" s="76" t="s">
        <v>44</v>
      </c>
      <c r="E435" s="76" t="s">
        <v>600</v>
      </c>
      <c r="F435" s="138" t="s">
        <v>60</v>
      </c>
      <c r="G435" s="20">
        <v>1</v>
      </c>
      <c r="H435" s="31">
        <f t="shared" si="21"/>
        <v>1.1111111111111112E-2</v>
      </c>
      <c r="J435" t="s">
        <v>100</v>
      </c>
      <c r="M435" s="2">
        <v>301.36986301369802</v>
      </c>
      <c r="N435">
        <v>88.470319634703117</v>
      </c>
      <c r="O435">
        <f t="shared" si="22"/>
        <v>153.23508856916422</v>
      </c>
      <c r="P435" s="2">
        <v>3</v>
      </c>
      <c r="Q435" s="2">
        <v>82.191780821917405</v>
      </c>
      <c r="R435">
        <v>28.538812785387805</v>
      </c>
      <c r="S435">
        <f t="shared" si="23"/>
        <v>49.430673731987945</v>
      </c>
      <c r="T435" s="2">
        <v>3</v>
      </c>
    </row>
    <row r="436" spans="1:22">
      <c r="A436" t="s">
        <v>1385</v>
      </c>
      <c r="B436" t="s">
        <v>620</v>
      </c>
      <c r="C436" s="219" t="s">
        <v>1391</v>
      </c>
      <c r="D436" s="76" t="s">
        <v>44</v>
      </c>
      <c r="E436" s="76" t="s">
        <v>600</v>
      </c>
      <c r="F436" s="138" t="s">
        <v>60</v>
      </c>
      <c r="G436" s="20">
        <v>30</v>
      </c>
      <c r="H436" s="31">
        <f t="shared" si="21"/>
        <v>0.33333333333333331</v>
      </c>
      <c r="K436" t="s">
        <v>100</v>
      </c>
      <c r="M436" s="2">
        <v>772.60273972602704</v>
      </c>
      <c r="N436">
        <v>159.81735159817347</v>
      </c>
      <c r="O436">
        <f t="shared" si="22"/>
        <v>276.81177289913558</v>
      </c>
      <c r="P436" s="2">
        <v>3</v>
      </c>
      <c r="Q436" s="2">
        <v>399.99999999999898</v>
      </c>
      <c r="R436">
        <v>111.30136986301409</v>
      </c>
      <c r="S436">
        <f t="shared" si="23"/>
        <v>192.77962755475585</v>
      </c>
      <c r="T436" s="2">
        <v>3</v>
      </c>
    </row>
    <row r="437" spans="1:22">
      <c r="A437" t="s">
        <v>1385</v>
      </c>
      <c r="B437" t="s">
        <v>620</v>
      </c>
      <c r="C437" s="219" t="s">
        <v>1391</v>
      </c>
      <c r="D437" s="76" t="s">
        <v>44</v>
      </c>
      <c r="E437" s="76" t="s">
        <v>600</v>
      </c>
      <c r="F437" s="138" t="s">
        <v>60</v>
      </c>
      <c r="G437" s="20">
        <v>60</v>
      </c>
      <c r="H437" s="31">
        <f t="shared" si="21"/>
        <v>0.66666666666666663</v>
      </c>
      <c r="K437" t="s">
        <v>100</v>
      </c>
      <c r="M437" s="2">
        <v>657.53424657534197</v>
      </c>
      <c r="N437">
        <v>85.616438356164082</v>
      </c>
      <c r="O437">
        <f t="shared" si="22"/>
        <v>148.29202119596499</v>
      </c>
      <c r="P437" s="2">
        <v>3</v>
      </c>
      <c r="Q437" s="2">
        <v>443.83561643835498</v>
      </c>
      <c r="R437">
        <v>48.51598173515989</v>
      </c>
      <c r="S437">
        <f t="shared" si="23"/>
        <v>84.032145344380581</v>
      </c>
      <c r="T437" s="2">
        <v>3</v>
      </c>
    </row>
    <row r="438" spans="1:22">
      <c r="A438" t="s">
        <v>1385</v>
      </c>
      <c r="B438" t="s">
        <v>620</v>
      </c>
      <c r="C438" s="219" t="s">
        <v>1391</v>
      </c>
      <c r="D438" s="76" t="s">
        <v>44</v>
      </c>
      <c r="E438" s="76" t="s">
        <v>600</v>
      </c>
      <c r="F438" s="138" t="s">
        <v>60</v>
      </c>
      <c r="G438" s="20">
        <v>90</v>
      </c>
      <c r="H438" s="31">
        <f t="shared" ref="H438:H453" si="24">G438/90</f>
        <v>1</v>
      </c>
      <c r="K438" t="s">
        <v>100</v>
      </c>
      <c r="L438" t="s">
        <v>100</v>
      </c>
      <c r="M438" s="2">
        <v>646.57534246575301</v>
      </c>
      <c r="N438">
        <v>136.98630136986304</v>
      </c>
      <c r="O438">
        <f t="shared" ref="O438:O469" si="25">N438*SQRT(P438)</f>
        <v>237.26723391354486</v>
      </c>
      <c r="P438" s="2">
        <v>3</v>
      </c>
      <c r="Q438" s="2">
        <v>471.23287671232799</v>
      </c>
      <c r="R438">
        <v>165.52511415525106</v>
      </c>
      <c r="S438">
        <f t="shared" ref="S438:S469" si="26">R438*SQRT(T438)</f>
        <v>286.69790764553318</v>
      </c>
      <c r="T438" s="2">
        <v>3</v>
      </c>
    </row>
    <row r="439" spans="1:22">
      <c r="A439" t="s">
        <v>1385</v>
      </c>
      <c r="B439" t="s">
        <v>1393</v>
      </c>
      <c r="C439" s="219" t="s">
        <v>1433</v>
      </c>
      <c r="D439" s="76" t="s">
        <v>44</v>
      </c>
      <c r="E439" s="76" t="s">
        <v>600</v>
      </c>
      <c r="F439" s="138" t="s">
        <v>60</v>
      </c>
      <c r="G439" s="20">
        <v>0</v>
      </c>
      <c r="H439" s="31">
        <f t="shared" si="24"/>
        <v>0</v>
      </c>
      <c r="I439" s="2" t="s">
        <v>100</v>
      </c>
      <c r="M439" s="64">
        <v>479.45205499999997</v>
      </c>
      <c r="N439">
        <v>135.5593607305938</v>
      </c>
      <c r="O439">
        <f t="shared" si="25"/>
        <v>234.79570022694571</v>
      </c>
      <c r="P439" s="2">
        <v>3</v>
      </c>
      <c r="Q439" s="2">
        <v>452.054794520548</v>
      </c>
      <c r="R439">
        <v>97.50761035007605</v>
      </c>
      <c r="S439">
        <f t="shared" si="26"/>
        <v>168.88813525096063</v>
      </c>
      <c r="T439" s="2">
        <v>3</v>
      </c>
    </row>
    <row r="440" spans="1:22">
      <c r="A440" t="s">
        <v>1385</v>
      </c>
      <c r="B440" t="s">
        <v>1393</v>
      </c>
      <c r="C440" s="219" t="s">
        <v>1433</v>
      </c>
      <c r="D440" s="76" t="s">
        <v>44</v>
      </c>
      <c r="E440" s="76" t="s">
        <v>600</v>
      </c>
      <c r="F440" s="138" t="s">
        <v>60</v>
      </c>
      <c r="G440" s="20">
        <v>1</v>
      </c>
      <c r="H440" s="31">
        <f t="shared" si="24"/>
        <v>1.1111111111111112E-2</v>
      </c>
      <c r="J440" t="s">
        <v>100</v>
      </c>
      <c r="M440" s="64">
        <v>401.82648399999999</v>
      </c>
      <c r="N440">
        <v>57.077625570776057</v>
      </c>
      <c r="O440">
        <f t="shared" si="25"/>
        <v>98.861347463976671</v>
      </c>
      <c r="P440" s="2">
        <v>3</v>
      </c>
      <c r="Q440" s="2">
        <v>82.191780821918002</v>
      </c>
      <c r="R440">
        <v>16.647640791476043</v>
      </c>
      <c r="S440">
        <f t="shared" si="26"/>
        <v>28.834559676992662</v>
      </c>
      <c r="T440" s="2">
        <v>3</v>
      </c>
    </row>
    <row r="441" spans="1:22">
      <c r="A441" t="s">
        <v>1385</v>
      </c>
      <c r="B441" t="s">
        <v>1393</v>
      </c>
      <c r="C441" s="219" t="s">
        <v>1433</v>
      </c>
      <c r="D441" s="76" t="s">
        <v>44</v>
      </c>
      <c r="E441" s="76" t="s">
        <v>600</v>
      </c>
      <c r="F441" s="138" t="s">
        <v>60</v>
      </c>
      <c r="G441" s="20">
        <v>30</v>
      </c>
      <c r="H441" s="31">
        <f t="shared" si="24"/>
        <v>0.33333333333333331</v>
      </c>
      <c r="K441" t="s">
        <v>100</v>
      </c>
      <c r="M441" s="64">
        <v>401.82648399999999</v>
      </c>
      <c r="N441">
        <v>76.103500761034937</v>
      </c>
      <c r="O441">
        <f t="shared" si="25"/>
        <v>131.81512995196923</v>
      </c>
      <c r="P441" s="2">
        <v>3</v>
      </c>
      <c r="Q441" s="2">
        <v>219.17808219177999</v>
      </c>
      <c r="R441">
        <v>23.78234398782396</v>
      </c>
      <c r="S441">
        <f t="shared" si="26"/>
        <v>41.192228109991319</v>
      </c>
      <c r="T441" s="2">
        <v>3</v>
      </c>
    </row>
    <row r="442" spans="1:22">
      <c r="A442" t="s">
        <v>1385</v>
      </c>
      <c r="B442" t="s">
        <v>1393</v>
      </c>
      <c r="C442" s="219" t="s">
        <v>1433</v>
      </c>
      <c r="D442" s="76" t="s">
        <v>44</v>
      </c>
      <c r="E442" s="76" t="s">
        <v>600</v>
      </c>
      <c r="F442" s="138" t="s">
        <v>60</v>
      </c>
      <c r="G442" s="20">
        <v>60</v>
      </c>
      <c r="H442" s="31">
        <f t="shared" si="24"/>
        <v>0.66666666666666663</v>
      </c>
      <c r="K442" t="s">
        <v>100</v>
      </c>
      <c r="M442" s="64">
        <v>392.69406400000003</v>
      </c>
      <c r="N442">
        <v>80.859969558600042</v>
      </c>
      <c r="O442">
        <f t="shared" si="25"/>
        <v>140.05357557396803</v>
      </c>
      <c r="P442" s="2">
        <v>3</v>
      </c>
      <c r="Q442" s="2">
        <v>205.479452054794</v>
      </c>
      <c r="R442">
        <v>85.616438356164608</v>
      </c>
      <c r="S442">
        <f t="shared" si="26"/>
        <v>148.2920211959659</v>
      </c>
      <c r="T442" s="2">
        <v>3</v>
      </c>
    </row>
    <row r="443" spans="1:22">
      <c r="A443" t="s">
        <v>1385</v>
      </c>
      <c r="B443" t="s">
        <v>1393</v>
      </c>
      <c r="C443" s="219" t="s">
        <v>1433</v>
      </c>
      <c r="D443" s="76" t="s">
        <v>44</v>
      </c>
      <c r="E443" s="76" t="s">
        <v>600</v>
      </c>
      <c r="F443" s="138" t="s">
        <v>60</v>
      </c>
      <c r="G443" s="20">
        <v>90</v>
      </c>
      <c r="H443" s="31">
        <f t="shared" si="24"/>
        <v>1</v>
      </c>
      <c r="K443" t="s">
        <v>100</v>
      </c>
      <c r="L443" t="s">
        <v>100</v>
      </c>
      <c r="M443" s="64">
        <v>525.11415499999998</v>
      </c>
      <c r="N443">
        <v>47.564687975646855</v>
      </c>
      <c r="O443">
        <f t="shared" si="25"/>
        <v>82.384456219980791</v>
      </c>
      <c r="P443" s="2">
        <v>3</v>
      </c>
      <c r="Q443" s="2">
        <v>301.36986301369802</v>
      </c>
      <c r="R443">
        <v>9.512937595129678</v>
      </c>
      <c r="S443">
        <f t="shared" si="26"/>
        <v>16.47689124399669</v>
      </c>
      <c r="T443" s="2">
        <v>3</v>
      </c>
    </row>
    <row r="444" spans="1:22" s="16" customFormat="1">
      <c r="A444" s="16" t="s">
        <v>1385</v>
      </c>
      <c r="B444" s="16" t="s">
        <v>1392</v>
      </c>
      <c r="C444" s="221" t="s">
        <v>1391</v>
      </c>
      <c r="D444" s="169" t="s">
        <v>44</v>
      </c>
      <c r="E444" s="169" t="s">
        <v>600</v>
      </c>
      <c r="F444" s="147" t="s">
        <v>60</v>
      </c>
      <c r="G444" s="177">
        <v>0</v>
      </c>
      <c r="H444" s="194">
        <f t="shared" si="24"/>
        <v>0</v>
      </c>
      <c r="I444" s="19" t="s">
        <v>100</v>
      </c>
      <c r="M444" s="19">
        <v>502.72727272727201</v>
      </c>
      <c r="N444" s="58">
        <v>119.31818181818228</v>
      </c>
      <c r="O444" s="16">
        <f t="shared" si="25"/>
        <v>206.66515317583273</v>
      </c>
      <c r="P444" s="19">
        <v>3</v>
      </c>
      <c r="Q444" s="19">
        <v>610.90909090909099</v>
      </c>
      <c r="R444" s="16">
        <v>152.46212121212082</v>
      </c>
      <c r="S444" s="16">
        <f t="shared" si="26"/>
        <v>264.07214016911792</v>
      </c>
      <c r="T444" s="19">
        <v>3</v>
      </c>
      <c r="U444" s="340"/>
      <c r="V444" s="115"/>
    </row>
    <row r="445" spans="1:22">
      <c r="A445" t="s">
        <v>1385</v>
      </c>
      <c r="B445" t="s">
        <v>1392</v>
      </c>
      <c r="C445" s="219" t="s">
        <v>1391</v>
      </c>
      <c r="D445" s="76" t="s">
        <v>44</v>
      </c>
      <c r="E445" s="76" t="s">
        <v>600</v>
      </c>
      <c r="F445" s="138" t="s">
        <v>60</v>
      </c>
      <c r="G445" s="20">
        <v>1</v>
      </c>
      <c r="H445" s="31">
        <f t="shared" si="24"/>
        <v>1.1111111111111112E-2</v>
      </c>
      <c r="J445" t="s">
        <v>100</v>
      </c>
      <c r="M445" s="2">
        <v>375.45454545454498</v>
      </c>
      <c r="N445" s="11">
        <v>86.174242424242721</v>
      </c>
      <c r="O445">
        <f t="shared" si="25"/>
        <v>149.25816618254581</v>
      </c>
      <c r="P445" s="2">
        <v>3</v>
      </c>
      <c r="Q445" s="2">
        <v>146.363636363636</v>
      </c>
      <c r="R445">
        <v>39.772727272727089</v>
      </c>
      <c r="S445">
        <f t="shared" si="26"/>
        <v>68.88838439194366</v>
      </c>
      <c r="T445" s="2">
        <v>3</v>
      </c>
    </row>
    <row r="446" spans="1:22">
      <c r="A446" t="s">
        <v>1385</v>
      </c>
      <c r="B446" t="s">
        <v>1392</v>
      </c>
      <c r="C446" s="219" t="s">
        <v>1391</v>
      </c>
      <c r="D446" s="76" t="s">
        <v>44</v>
      </c>
      <c r="E446" s="76" t="s">
        <v>600</v>
      </c>
      <c r="F446" s="138" t="s">
        <v>60</v>
      </c>
      <c r="G446" s="20">
        <v>30</v>
      </c>
      <c r="H446" s="31">
        <f t="shared" si="24"/>
        <v>0.33333333333333331</v>
      </c>
      <c r="K446" t="s">
        <v>100</v>
      </c>
      <c r="M446" s="2">
        <v>490</v>
      </c>
      <c r="N446" s="11">
        <v>139.20454545454533</v>
      </c>
      <c r="O446">
        <f t="shared" si="25"/>
        <v>241.1093453718037</v>
      </c>
      <c r="P446" s="2">
        <v>3</v>
      </c>
      <c r="Q446" s="2">
        <v>381.81818181818102</v>
      </c>
      <c r="R446">
        <v>46.401515151515113</v>
      </c>
      <c r="S446">
        <f t="shared" si="26"/>
        <v>80.369781790601238</v>
      </c>
      <c r="T446" s="2">
        <v>3</v>
      </c>
    </row>
    <row r="447" spans="1:22">
      <c r="A447" t="s">
        <v>1385</v>
      </c>
      <c r="B447" t="s">
        <v>1392</v>
      </c>
      <c r="C447" s="219" t="s">
        <v>1391</v>
      </c>
      <c r="D447" s="76" t="s">
        <v>44</v>
      </c>
      <c r="E447" s="76" t="s">
        <v>600</v>
      </c>
      <c r="F447" s="138" t="s">
        <v>60</v>
      </c>
      <c r="G447" s="20">
        <v>60</v>
      </c>
      <c r="H447" s="31">
        <f t="shared" si="24"/>
        <v>0.66666666666666663</v>
      </c>
      <c r="K447" t="s">
        <v>100</v>
      </c>
      <c r="M447" s="2">
        <v>439.09090909090901</v>
      </c>
      <c r="N447" s="11">
        <v>185.60606060606045</v>
      </c>
      <c r="O447">
        <f t="shared" si="25"/>
        <v>321.47912716240495</v>
      </c>
      <c r="P447" s="2">
        <v>3</v>
      </c>
      <c r="Q447" s="2">
        <v>197.272727272727</v>
      </c>
      <c r="R447">
        <v>29.829545454545311</v>
      </c>
      <c r="S447">
        <f t="shared" si="26"/>
        <v>51.666288293957734</v>
      </c>
      <c r="T447" s="2">
        <v>3</v>
      </c>
    </row>
    <row r="448" spans="1:22">
      <c r="A448" t="s">
        <v>1385</v>
      </c>
      <c r="B448" t="s">
        <v>1392</v>
      </c>
      <c r="C448" s="219" t="s">
        <v>1391</v>
      </c>
      <c r="D448" s="76" t="s">
        <v>44</v>
      </c>
      <c r="E448" s="76" t="s">
        <v>600</v>
      </c>
      <c r="F448" s="138" t="s">
        <v>60</v>
      </c>
      <c r="G448" s="20">
        <v>90</v>
      </c>
      <c r="H448" s="31">
        <f t="shared" si="24"/>
        <v>1</v>
      </c>
      <c r="K448" t="s">
        <v>100</v>
      </c>
      <c r="L448" t="s">
        <v>100</v>
      </c>
      <c r="M448" s="2">
        <v>700</v>
      </c>
      <c r="N448" s="11">
        <v>159.09090909090628</v>
      </c>
      <c r="O448">
        <f t="shared" si="25"/>
        <v>275.55353756777106</v>
      </c>
      <c r="P448" s="2">
        <v>3</v>
      </c>
      <c r="Q448" s="2">
        <v>687.27272727272702</v>
      </c>
      <c r="R448">
        <v>152.46212121212082</v>
      </c>
      <c r="S448">
        <f t="shared" si="26"/>
        <v>264.07214016911792</v>
      </c>
      <c r="T448" s="2">
        <v>3</v>
      </c>
    </row>
    <row r="449" spans="1:22">
      <c r="A449" t="s">
        <v>1385</v>
      </c>
      <c r="B449" t="s">
        <v>1390</v>
      </c>
      <c r="C449" s="219" t="s">
        <v>1391</v>
      </c>
      <c r="D449" s="76" t="s">
        <v>44</v>
      </c>
      <c r="E449" s="76" t="s">
        <v>600</v>
      </c>
      <c r="F449" s="138" t="s">
        <v>60</v>
      </c>
      <c r="G449" s="20">
        <v>0</v>
      </c>
      <c r="H449" s="31">
        <f t="shared" si="24"/>
        <v>0</v>
      </c>
      <c r="I449" s="2" t="s">
        <v>100</v>
      </c>
      <c r="M449" s="2">
        <v>513.69863013698603</v>
      </c>
      <c r="N449" s="11">
        <v>79.195205479452056</v>
      </c>
      <c r="O449">
        <f t="shared" si="25"/>
        <v>137.17011960626812</v>
      </c>
      <c r="P449" s="2">
        <v>3</v>
      </c>
      <c r="Q449" s="2">
        <v>472.60273972602698</v>
      </c>
      <c r="R449">
        <v>77.054794520547915</v>
      </c>
      <c r="S449">
        <f t="shared" si="26"/>
        <v>133.4628190763689</v>
      </c>
      <c r="T449" s="2">
        <v>3</v>
      </c>
      <c r="U449" s="339">
        <f t="shared" ref="U449:U512" si="27">LN(Q449/M449)</f>
        <v>-8.3381608939051374E-2</v>
      </c>
      <c r="V449" s="4">
        <f t="shared" ref="V449:V512" si="28">M449^2/(P449*M449^2)+S449^2/(T449*Q449^2)</f>
        <v>0.35991650913673601</v>
      </c>
    </row>
    <row r="450" spans="1:22">
      <c r="A450" t="s">
        <v>1385</v>
      </c>
      <c r="B450" t="s">
        <v>1390</v>
      </c>
      <c r="C450" s="219" t="s">
        <v>1391</v>
      </c>
      <c r="D450" s="76" t="s">
        <v>44</v>
      </c>
      <c r="E450" s="76" t="s">
        <v>600</v>
      </c>
      <c r="F450" s="138" t="s">
        <v>60</v>
      </c>
      <c r="G450" s="20">
        <v>1</v>
      </c>
      <c r="H450" s="31">
        <f t="shared" si="24"/>
        <v>1.1111111111111112E-2</v>
      </c>
      <c r="J450" t="s">
        <v>100</v>
      </c>
      <c r="M450" s="2">
        <v>439.72602739726</v>
      </c>
      <c r="N450" s="11">
        <v>72.77397260273959</v>
      </c>
      <c r="O450">
        <f t="shared" si="25"/>
        <v>126.04821801657044</v>
      </c>
      <c r="P450" s="2">
        <v>3</v>
      </c>
      <c r="Q450" s="2">
        <v>127.39726027397199</v>
      </c>
      <c r="R450">
        <v>36.386986301369795</v>
      </c>
      <c r="S450">
        <f t="shared" si="26"/>
        <v>63.024109008285222</v>
      </c>
      <c r="T450" s="2">
        <v>3</v>
      </c>
      <c r="U450" s="339">
        <f t="shared" si="27"/>
        <v>-1.2388416299767639</v>
      </c>
      <c r="V450" s="4">
        <f t="shared" si="28"/>
        <v>0.41491113495779902</v>
      </c>
    </row>
    <row r="451" spans="1:22">
      <c r="A451" t="s">
        <v>1385</v>
      </c>
      <c r="B451" t="s">
        <v>1390</v>
      </c>
      <c r="C451" s="219" t="s">
        <v>1391</v>
      </c>
      <c r="D451" s="76" t="s">
        <v>44</v>
      </c>
      <c r="E451" s="76" t="s">
        <v>600</v>
      </c>
      <c r="F451" s="138" t="s">
        <v>60</v>
      </c>
      <c r="G451" s="20">
        <v>30</v>
      </c>
      <c r="H451" s="31">
        <f t="shared" si="24"/>
        <v>0.33333333333333331</v>
      </c>
      <c r="K451" t="s">
        <v>100</v>
      </c>
      <c r="M451" s="2">
        <v>489.04109589041099</v>
      </c>
      <c r="N451" s="11">
        <v>55.650684931506781</v>
      </c>
      <c r="O451">
        <f t="shared" si="25"/>
        <v>96.389813777377469</v>
      </c>
      <c r="P451" s="2">
        <v>3</v>
      </c>
      <c r="Q451" s="2">
        <v>291.780821917808</v>
      </c>
      <c r="R451">
        <v>57.791095890410944</v>
      </c>
      <c r="S451">
        <f t="shared" si="26"/>
        <v>100.0971143072767</v>
      </c>
      <c r="T451" s="2">
        <v>3</v>
      </c>
      <c r="U451" s="339">
        <f t="shared" si="27"/>
        <v>-0.51644361607021472</v>
      </c>
      <c r="V451" s="4">
        <f t="shared" si="28"/>
        <v>0.37256243594194277</v>
      </c>
    </row>
    <row r="452" spans="1:22">
      <c r="A452" t="s">
        <v>1385</v>
      </c>
      <c r="B452" t="s">
        <v>1390</v>
      </c>
      <c r="C452" s="219" t="s">
        <v>1391</v>
      </c>
      <c r="D452" s="76" t="s">
        <v>44</v>
      </c>
      <c r="E452" s="76" t="s">
        <v>600</v>
      </c>
      <c r="F452" s="138" t="s">
        <v>60</v>
      </c>
      <c r="G452" s="20">
        <v>60</v>
      </c>
      <c r="H452" s="31">
        <f t="shared" si="24"/>
        <v>0.66666666666666663</v>
      </c>
      <c r="K452" t="s">
        <v>100</v>
      </c>
      <c r="M452" s="2">
        <v>456.16438356164298</v>
      </c>
      <c r="N452" s="11">
        <v>70.633561643835947</v>
      </c>
      <c r="O452">
        <f t="shared" si="25"/>
        <v>122.34091748667213</v>
      </c>
      <c r="P452" s="2">
        <v>3</v>
      </c>
      <c r="Q452" s="2">
        <v>271.23287671232799</v>
      </c>
      <c r="R452">
        <v>68.493150684931777</v>
      </c>
      <c r="S452">
        <f t="shared" si="26"/>
        <v>118.63361695677288</v>
      </c>
      <c r="T452" s="2">
        <v>3</v>
      </c>
      <c r="U452" s="339">
        <f t="shared" si="27"/>
        <v>-0.51987545928590961</v>
      </c>
      <c r="V452" s="4">
        <f t="shared" si="28"/>
        <v>0.39710233649627674</v>
      </c>
    </row>
    <row r="453" spans="1:22">
      <c r="A453" t="s">
        <v>1385</v>
      </c>
      <c r="B453" t="s">
        <v>1390</v>
      </c>
      <c r="C453" s="219" t="s">
        <v>1391</v>
      </c>
      <c r="D453" s="76" t="s">
        <v>44</v>
      </c>
      <c r="E453" s="76" t="s">
        <v>600</v>
      </c>
      <c r="F453" s="138" t="s">
        <v>60</v>
      </c>
      <c r="G453" s="20">
        <v>90</v>
      </c>
      <c r="H453" s="31">
        <f t="shared" si="24"/>
        <v>1</v>
      </c>
      <c r="K453" t="s">
        <v>100</v>
      </c>
      <c r="L453" t="s">
        <v>100</v>
      </c>
      <c r="M453" s="2">
        <v>682.19178082191695</v>
      </c>
      <c r="N453">
        <v>66.35273972602765</v>
      </c>
      <c r="O453">
        <f t="shared" si="25"/>
        <v>114.92631642687371</v>
      </c>
      <c r="P453" s="2">
        <v>3</v>
      </c>
      <c r="Q453" s="2">
        <v>546.57534246575301</v>
      </c>
      <c r="R453">
        <v>100.59931506849325</v>
      </c>
      <c r="S453">
        <f t="shared" si="26"/>
        <v>174.24312490525966</v>
      </c>
      <c r="T453" s="2">
        <v>3</v>
      </c>
      <c r="U453" s="339">
        <f t="shared" si="27"/>
        <v>-0.22163866013478895</v>
      </c>
      <c r="V453" s="4">
        <f t="shared" si="28"/>
        <v>0.36720916581083041</v>
      </c>
    </row>
    <row r="454" spans="1:22" s="16" customFormat="1">
      <c r="A454" s="14" t="s">
        <v>511</v>
      </c>
      <c r="B454" s="15" t="s">
        <v>472</v>
      </c>
      <c r="C454" s="222" t="s">
        <v>1398</v>
      </c>
      <c r="D454" s="16" t="s">
        <v>44</v>
      </c>
      <c r="E454" s="16" t="s">
        <v>1389</v>
      </c>
      <c r="F454" s="16" t="s">
        <v>60</v>
      </c>
      <c r="G454" s="16">
        <v>365</v>
      </c>
      <c r="H454" s="173">
        <f t="shared" ref="H454:H501" si="29">G454/1095</f>
        <v>0.33333333333333331</v>
      </c>
      <c r="I454" s="19"/>
      <c r="L454" s="16" t="s">
        <v>100</v>
      </c>
      <c r="M454" s="320">
        <v>-1.4E-2</v>
      </c>
      <c r="N454" s="72">
        <v>1.4E-2</v>
      </c>
      <c r="O454" s="69">
        <f t="shared" si="25"/>
        <v>3.429285639896449E-2</v>
      </c>
      <c r="P454" s="19">
        <v>6</v>
      </c>
      <c r="Q454" s="19">
        <v>-9.5000000000000001E-2</v>
      </c>
      <c r="R454" s="178">
        <v>5.3999999999999999E-2</v>
      </c>
      <c r="S454" s="16">
        <f t="shared" si="26"/>
        <v>0.1322724461102916</v>
      </c>
      <c r="T454" s="19">
        <v>6</v>
      </c>
      <c r="U454" s="340">
        <f t="shared" si="27"/>
        <v>1.9148195619852821</v>
      </c>
      <c r="V454" s="115">
        <f t="shared" si="28"/>
        <v>0.48976915974145874</v>
      </c>
    </row>
    <row r="455" spans="1:22">
      <c r="A455" s="1" t="s">
        <v>511</v>
      </c>
      <c r="B455" t="s">
        <v>473</v>
      </c>
      <c r="C455" s="219" t="s">
        <v>1398</v>
      </c>
      <c r="D455" t="s">
        <v>44</v>
      </c>
      <c r="E455" t="s">
        <v>1389</v>
      </c>
      <c r="F455" t="s">
        <v>60</v>
      </c>
      <c r="G455">
        <v>365</v>
      </c>
      <c r="H455" s="173">
        <f t="shared" si="29"/>
        <v>0.33333333333333331</v>
      </c>
      <c r="L455" t="s">
        <v>100</v>
      </c>
      <c r="M455" s="321">
        <v>-5.0000000000000001E-3</v>
      </c>
      <c r="N455" s="70">
        <v>0.1</v>
      </c>
      <c r="O455" s="63">
        <f t="shared" si="25"/>
        <v>0.2449489742783178</v>
      </c>
      <c r="P455" s="2">
        <v>6</v>
      </c>
      <c r="Q455" s="2">
        <v>0.01</v>
      </c>
      <c r="R455" s="12">
        <v>1.4E-2</v>
      </c>
      <c r="S455">
        <f t="shared" si="26"/>
        <v>3.429285639896449E-2</v>
      </c>
      <c r="T455" s="2">
        <v>6</v>
      </c>
      <c r="U455" s="339" t="e">
        <f t="shared" si="27"/>
        <v>#NUM!</v>
      </c>
      <c r="V455" s="4">
        <f t="shared" si="28"/>
        <v>2.126666666666666</v>
      </c>
    </row>
    <row r="456" spans="1:22">
      <c r="A456" s="1" t="s">
        <v>511</v>
      </c>
      <c r="B456" t="s">
        <v>474</v>
      </c>
      <c r="C456" s="219" t="s">
        <v>1398</v>
      </c>
      <c r="D456" t="s">
        <v>44</v>
      </c>
      <c r="E456" t="s">
        <v>1389</v>
      </c>
      <c r="F456" t="s">
        <v>60</v>
      </c>
      <c r="G456">
        <v>365</v>
      </c>
      <c r="H456" s="173">
        <f t="shared" si="29"/>
        <v>0.33333333333333331</v>
      </c>
      <c r="L456" t="s">
        <v>100</v>
      </c>
      <c r="M456" s="321">
        <v>2.1999999999999999E-2</v>
      </c>
      <c r="N456" s="70">
        <v>1.0999999999999999E-2</v>
      </c>
      <c r="O456" s="63">
        <f t="shared" si="25"/>
        <v>2.6944387170614956E-2</v>
      </c>
      <c r="P456" s="2">
        <v>6</v>
      </c>
      <c r="Q456" s="2">
        <v>6.7000000000000004E-2</v>
      </c>
      <c r="R456" s="12">
        <v>3.6999999999999998E-2</v>
      </c>
      <c r="S456">
        <f t="shared" si="26"/>
        <v>9.0631120482977584E-2</v>
      </c>
      <c r="T456" s="2">
        <v>6</v>
      </c>
      <c r="U456" s="339">
        <f t="shared" si="27"/>
        <v>1.1136501660326503</v>
      </c>
      <c r="V456" s="4">
        <f t="shared" si="28"/>
        <v>0.47163436548600274</v>
      </c>
    </row>
    <row r="457" spans="1:22">
      <c r="A457" s="1" t="s">
        <v>511</v>
      </c>
      <c r="B457" t="s">
        <v>475</v>
      </c>
      <c r="C457" s="219" t="s">
        <v>1398</v>
      </c>
      <c r="D457" t="s">
        <v>44</v>
      </c>
      <c r="E457" t="s">
        <v>1389</v>
      </c>
      <c r="F457" t="s">
        <v>60</v>
      </c>
      <c r="G457">
        <v>365</v>
      </c>
      <c r="H457" s="173">
        <f t="shared" si="29"/>
        <v>0.33333333333333331</v>
      </c>
      <c r="L457" t="s">
        <v>100</v>
      </c>
      <c r="M457" s="321">
        <v>2E-3</v>
      </c>
      <c r="N457" s="70">
        <v>8.9999999999999993E-3</v>
      </c>
      <c r="O457" s="63">
        <f t="shared" si="25"/>
        <v>2.2045407685048601E-2</v>
      </c>
      <c r="P457" s="2">
        <v>6</v>
      </c>
      <c r="Q457" s="2">
        <v>1.4999999999999999E-2</v>
      </c>
      <c r="R457" s="12">
        <v>8.0000000000000002E-3</v>
      </c>
      <c r="S457">
        <f t="shared" si="26"/>
        <v>1.9595917942265423E-2</v>
      </c>
      <c r="T457" s="2">
        <v>6</v>
      </c>
      <c r="U457" s="339">
        <f t="shared" si="27"/>
        <v>2.0149030205422647</v>
      </c>
      <c r="V457" s="4">
        <f t="shared" si="28"/>
        <v>0.45111111111111102</v>
      </c>
    </row>
    <row r="458" spans="1:22">
      <c r="A458" s="1" t="s">
        <v>511</v>
      </c>
      <c r="B458" t="s">
        <v>476</v>
      </c>
      <c r="C458" s="219" t="s">
        <v>1398</v>
      </c>
      <c r="D458" t="s">
        <v>44</v>
      </c>
      <c r="E458" t="s">
        <v>1389</v>
      </c>
      <c r="F458" t="s">
        <v>60</v>
      </c>
      <c r="G458">
        <v>365</v>
      </c>
      <c r="H458" s="173">
        <f t="shared" si="29"/>
        <v>0.33333333333333331</v>
      </c>
      <c r="L458" t="s">
        <v>100</v>
      </c>
      <c r="M458" s="321">
        <v>1.7000000000000001E-2</v>
      </c>
      <c r="N458" s="70">
        <v>2.3E-2</v>
      </c>
      <c r="O458" s="63">
        <f t="shared" si="25"/>
        <v>5.6338264084013087E-2</v>
      </c>
      <c r="P458" s="2">
        <v>6</v>
      </c>
      <c r="Q458" s="2">
        <v>2.8000000000000001E-2</v>
      </c>
      <c r="R458" s="12">
        <v>2.7E-2</v>
      </c>
      <c r="S458">
        <f t="shared" si="26"/>
        <v>6.6136223055145799E-2</v>
      </c>
      <c r="T458" s="2">
        <v>6</v>
      </c>
      <c r="U458" s="339">
        <f t="shared" si="27"/>
        <v>0.49899116611898781</v>
      </c>
      <c r="V458" s="4">
        <f t="shared" si="28"/>
        <v>1.0965136054421765</v>
      </c>
    </row>
    <row r="459" spans="1:22">
      <c r="A459" s="1" t="s">
        <v>511</v>
      </c>
      <c r="B459" t="s">
        <v>477</v>
      </c>
      <c r="C459" s="219" t="s">
        <v>1398</v>
      </c>
      <c r="D459" t="s">
        <v>44</v>
      </c>
      <c r="E459" t="s">
        <v>1389</v>
      </c>
      <c r="F459" t="s">
        <v>60</v>
      </c>
      <c r="G459">
        <v>365</v>
      </c>
      <c r="H459" s="173">
        <f t="shared" si="29"/>
        <v>0.33333333333333331</v>
      </c>
      <c r="L459" t="s">
        <v>100</v>
      </c>
      <c r="M459" s="321">
        <v>0.01</v>
      </c>
      <c r="N459" s="70">
        <v>1.0999999999999999E-2</v>
      </c>
      <c r="O459" s="63">
        <f t="shared" si="25"/>
        <v>2.6944387170614956E-2</v>
      </c>
      <c r="P459" s="2">
        <v>6</v>
      </c>
      <c r="Q459" s="2">
        <v>-1.2999999999999999E-2</v>
      </c>
      <c r="R459" s="12">
        <v>2.3E-2</v>
      </c>
      <c r="S459">
        <f t="shared" si="26"/>
        <v>5.6338264084013087E-2</v>
      </c>
      <c r="T459" s="2">
        <v>6</v>
      </c>
      <c r="U459" s="339" t="e">
        <f t="shared" si="27"/>
        <v>#NUM!</v>
      </c>
      <c r="V459" s="4">
        <f t="shared" si="28"/>
        <v>3.2968441814595648</v>
      </c>
    </row>
    <row r="460" spans="1:22">
      <c r="A460" s="1" t="s">
        <v>511</v>
      </c>
      <c r="B460" t="s">
        <v>478</v>
      </c>
      <c r="C460" s="219" t="s">
        <v>1398</v>
      </c>
      <c r="D460" t="s">
        <v>44</v>
      </c>
      <c r="E460" t="s">
        <v>1389</v>
      </c>
      <c r="F460" t="s">
        <v>60</v>
      </c>
      <c r="G460">
        <v>365</v>
      </c>
      <c r="H460" s="173">
        <f t="shared" si="29"/>
        <v>0.33333333333333331</v>
      </c>
      <c r="L460" t="s">
        <v>100</v>
      </c>
      <c r="M460" s="321">
        <v>-2E-3</v>
      </c>
      <c r="N460" s="70">
        <v>1.7999999999999999E-2</v>
      </c>
      <c r="O460" s="63">
        <f t="shared" si="25"/>
        <v>4.4090815370097201E-2</v>
      </c>
      <c r="P460" s="2">
        <v>6</v>
      </c>
      <c r="Q460" s="2">
        <v>-6.7000000000000004E-2</v>
      </c>
      <c r="R460" s="12">
        <v>3.5999999999999997E-2</v>
      </c>
      <c r="S460">
        <f t="shared" si="26"/>
        <v>8.8181630740194403E-2</v>
      </c>
      <c r="T460" s="2">
        <v>6</v>
      </c>
      <c r="U460" s="339">
        <f t="shared" si="27"/>
        <v>3.5115454388310208</v>
      </c>
      <c r="V460" s="4">
        <f t="shared" si="28"/>
        <v>0.45537239177248068</v>
      </c>
    </row>
    <row r="461" spans="1:22">
      <c r="A461" s="1" t="s">
        <v>511</v>
      </c>
      <c r="B461" t="s">
        <v>479</v>
      </c>
      <c r="C461" s="219" t="s">
        <v>1398</v>
      </c>
      <c r="D461" t="s">
        <v>44</v>
      </c>
      <c r="E461" t="s">
        <v>1389</v>
      </c>
      <c r="F461" t="s">
        <v>60</v>
      </c>
      <c r="G461">
        <v>365</v>
      </c>
      <c r="H461" s="173">
        <f t="shared" si="29"/>
        <v>0.33333333333333331</v>
      </c>
      <c r="L461" t="s">
        <v>100</v>
      </c>
      <c r="M461" s="321">
        <v>-6.2E-2</v>
      </c>
      <c r="N461" s="70">
        <v>2.1999999999999999E-2</v>
      </c>
      <c r="O461" s="63">
        <f t="shared" si="25"/>
        <v>5.3888774341229913E-2</v>
      </c>
      <c r="P461" s="2">
        <v>6</v>
      </c>
      <c r="Q461" s="2">
        <v>-7.2999999999999995E-2</v>
      </c>
      <c r="R461" s="12">
        <v>0.02</v>
      </c>
      <c r="S461">
        <f t="shared" si="26"/>
        <v>4.8989794855663557E-2</v>
      </c>
      <c r="T461" s="2">
        <v>6</v>
      </c>
      <c r="U461" s="339">
        <f t="shared" si="27"/>
        <v>0.16332505610329945</v>
      </c>
      <c r="V461" s="4">
        <f t="shared" si="28"/>
        <v>0.24172765371864641</v>
      </c>
    </row>
    <row r="462" spans="1:22">
      <c r="A462" s="28" t="s">
        <v>512</v>
      </c>
      <c r="B462" s="9" t="s">
        <v>472</v>
      </c>
      <c r="C462" s="219" t="s">
        <v>1398</v>
      </c>
      <c r="D462" t="s">
        <v>44</v>
      </c>
      <c r="E462" t="s">
        <v>1389</v>
      </c>
      <c r="F462" t="s">
        <v>60</v>
      </c>
      <c r="G462">
        <v>365</v>
      </c>
      <c r="H462" s="173">
        <f t="shared" si="29"/>
        <v>0.33333333333333331</v>
      </c>
      <c r="L462" t="s">
        <v>100</v>
      </c>
      <c r="M462" s="321">
        <v>-1.4999999999999999E-2</v>
      </c>
      <c r="N462" s="70">
        <v>1.2999999999999999E-2</v>
      </c>
      <c r="O462" s="63">
        <f t="shared" si="25"/>
        <v>3.1843366656181309E-2</v>
      </c>
      <c r="P462" s="2">
        <v>6</v>
      </c>
      <c r="Q462" s="2">
        <v>-2.1999999999999999E-2</v>
      </c>
      <c r="R462" s="12">
        <v>1.6E-2</v>
      </c>
      <c r="S462">
        <f t="shared" si="26"/>
        <v>3.9191835884530846E-2</v>
      </c>
      <c r="T462" s="2">
        <v>6</v>
      </c>
      <c r="U462" s="339">
        <f t="shared" si="27"/>
        <v>0.38299225225610573</v>
      </c>
      <c r="V462" s="4">
        <f t="shared" si="28"/>
        <v>0.69559228650137739</v>
      </c>
    </row>
    <row r="463" spans="1:22">
      <c r="A463" s="1" t="s">
        <v>512</v>
      </c>
      <c r="B463" t="s">
        <v>473</v>
      </c>
      <c r="C463" s="219" t="s">
        <v>1398</v>
      </c>
      <c r="D463" t="s">
        <v>44</v>
      </c>
      <c r="E463" t="s">
        <v>1389</v>
      </c>
      <c r="F463" t="s">
        <v>60</v>
      </c>
      <c r="G463">
        <v>365</v>
      </c>
      <c r="H463" s="173">
        <f t="shared" si="29"/>
        <v>0.33333333333333331</v>
      </c>
      <c r="L463" t="s">
        <v>100</v>
      </c>
      <c r="M463" s="321">
        <v>2E-3</v>
      </c>
      <c r="N463" s="70">
        <v>8.0000000000000002E-3</v>
      </c>
      <c r="O463" s="63">
        <f t="shared" si="25"/>
        <v>1.9595917942265423E-2</v>
      </c>
      <c r="P463" s="2">
        <v>6</v>
      </c>
      <c r="Q463" s="2">
        <v>3.5000000000000003E-2</v>
      </c>
      <c r="R463" s="12">
        <v>3.7999999999999999E-2</v>
      </c>
      <c r="S463">
        <f t="shared" si="26"/>
        <v>9.3080610225760751E-2</v>
      </c>
      <c r="T463" s="2">
        <v>6</v>
      </c>
      <c r="U463" s="339">
        <f t="shared" si="27"/>
        <v>2.8622008809294686</v>
      </c>
      <c r="V463" s="4">
        <f t="shared" si="28"/>
        <v>1.3454421768707479</v>
      </c>
    </row>
    <row r="464" spans="1:22">
      <c r="A464" s="1" t="s">
        <v>512</v>
      </c>
      <c r="B464" t="s">
        <v>474</v>
      </c>
      <c r="C464" s="219" t="s">
        <v>1398</v>
      </c>
      <c r="D464" t="s">
        <v>44</v>
      </c>
      <c r="E464" t="s">
        <v>1389</v>
      </c>
      <c r="F464" t="s">
        <v>60</v>
      </c>
      <c r="G464">
        <v>365</v>
      </c>
      <c r="H464" s="173">
        <f t="shared" si="29"/>
        <v>0.33333333333333331</v>
      </c>
      <c r="L464" t="s">
        <v>100</v>
      </c>
      <c r="M464" s="321">
        <v>2.8000000000000001E-2</v>
      </c>
      <c r="N464" s="70">
        <v>4.0000000000000001E-3</v>
      </c>
      <c r="O464" s="63">
        <f t="shared" si="25"/>
        <v>9.7979589711327114E-3</v>
      </c>
      <c r="P464" s="2">
        <v>6</v>
      </c>
      <c r="Q464" s="2">
        <v>4.1000000000000002E-2</v>
      </c>
      <c r="R464" s="12">
        <v>1.2E-2</v>
      </c>
      <c r="S464">
        <f t="shared" si="26"/>
        <v>2.9393876913398134E-2</v>
      </c>
      <c r="T464" s="2">
        <v>6</v>
      </c>
      <c r="U464" s="339">
        <f t="shared" si="27"/>
        <v>0.38136755652910398</v>
      </c>
      <c r="V464" s="4">
        <f t="shared" si="28"/>
        <v>0.25232996232401345</v>
      </c>
    </row>
    <row r="465" spans="1:22">
      <c r="A465" s="1" t="s">
        <v>512</v>
      </c>
      <c r="B465" t="s">
        <v>475</v>
      </c>
      <c r="C465" s="219" t="s">
        <v>1398</v>
      </c>
      <c r="D465" t="s">
        <v>44</v>
      </c>
      <c r="E465" t="s">
        <v>1389</v>
      </c>
      <c r="F465" t="s">
        <v>60</v>
      </c>
      <c r="G465">
        <v>365</v>
      </c>
      <c r="H465" s="173">
        <f t="shared" si="29"/>
        <v>0.33333333333333331</v>
      </c>
      <c r="L465" t="s">
        <v>100</v>
      </c>
      <c r="M465" s="321">
        <v>4.0000000000000001E-3</v>
      </c>
      <c r="N465" s="70">
        <v>8.0000000000000002E-3</v>
      </c>
      <c r="O465" s="63">
        <f t="shared" si="25"/>
        <v>1.9595917942265423E-2</v>
      </c>
      <c r="P465" s="2">
        <v>6</v>
      </c>
      <c r="Q465" s="2">
        <v>-1.6E-2</v>
      </c>
      <c r="R465" s="12">
        <v>0.03</v>
      </c>
      <c r="S465">
        <f t="shared" si="26"/>
        <v>7.3484692283495329E-2</v>
      </c>
      <c r="T465" s="2">
        <v>6</v>
      </c>
      <c r="U465" s="339" t="e">
        <f t="shared" si="27"/>
        <v>#NUM!</v>
      </c>
      <c r="V465" s="4">
        <f t="shared" si="28"/>
        <v>3.6822916666666647</v>
      </c>
    </row>
    <row r="466" spans="1:22">
      <c r="A466" s="1" t="s">
        <v>512</v>
      </c>
      <c r="B466" t="s">
        <v>476</v>
      </c>
      <c r="C466" s="219" t="s">
        <v>1398</v>
      </c>
      <c r="D466" t="s">
        <v>44</v>
      </c>
      <c r="E466" t="s">
        <v>1389</v>
      </c>
      <c r="F466" t="s">
        <v>60</v>
      </c>
      <c r="G466">
        <v>365</v>
      </c>
      <c r="H466" s="173">
        <f t="shared" si="29"/>
        <v>0.33333333333333331</v>
      </c>
      <c r="L466" t="s">
        <v>100</v>
      </c>
      <c r="M466" s="321">
        <v>6.0000000000000001E-3</v>
      </c>
      <c r="N466" s="70">
        <v>8.0000000000000002E-3</v>
      </c>
      <c r="O466" s="63">
        <f t="shared" si="25"/>
        <v>1.9595917942265423E-2</v>
      </c>
      <c r="P466" s="2">
        <v>6</v>
      </c>
      <c r="Q466" s="2">
        <v>4.0000000000000001E-3</v>
      </c>
      <c r="R466" s="12">
        <v>1.4E-2</v>
      </c>
      <c r="S466">
        <f t="shared" si="26"/>
        <v>3.429285639896449E-2</v>
      </c>
      <c r="T466" s="2">
        <v>6</v>
      </c>
      <c r="U466" s="339">
        <f t="shared" si="27"/>
        <v>-0.40546510810816444</v>
      </c>
      <c r="V466" s="4">
        <f t="shared" si="28"/>
        <v>12.416666666666663</v>
      </c>
    </row>
    <row r="467" spans="1:22">
      <c r="A467" s="1" t="s">
        <v>512</v>
      </c>
      <c r="B467" t="s">
        <v>477</v>
      </c>
      <c r="C467" s="219" t="s">
        <v>1398</v>
      </c>
      <c r="D467" t="s">
        <v>44</v>
      </c>
      <c r="E467" t="s">
        <v>1389</v>
      </c>
      <c r="F467" t="s">
        <v>60</v>
      </c>
      <c r="G467">
        <v>365</v>
      </c>
      <c r="H467" s="173">
        <f t="shared" si="29"/>
        <v>0.33333333333333331</v>
      </c>
      <c r="L467" t="s">
        <v>100</v>
      </c>
      <c r="M467" s="321">
        <v>1.7999999999999999E-2</v>
      </c>
      <c r="N467" s="70">
        <v>1.2E-2</v>
      </c>
      <c r="O467" s="63">
        <f t="shared" si="25"/>
        <v>2.9393876913398134E-2</v>
      </c>
      <c r="P467" s="2">
        <v>6</v>
      </c>
      <c r="Q467" s="2">
        <v>-0.27</v>
      </c>
      <c r="R467" s="12">
        <v>1.2E-2</v>
      </c>
      <c r="S467">
        <f t="shared" si="26"/>
        <v>2.9393876913398134E-2</v>
      </c>
      <c r="T467" s="2">
        <v>6</v>
      </c>
      <c r="U467" s="339" t="e">
        <f t="shared" si="27"/>
        <v>#NUM!</v>
      </c>
      <c r="V467" s="4">
        <f t="shared" si="28"/>
        <v>0.16864197530864197</v>
      </c>
    </row>
    <row r="468" spans="1:22">
      <c r="A468" s="1" t="s">
        <v>512</v>
      </c>
      <c r="B468" t="s">
        <v>478</v>
      </c>
      <c r="C468" s="219" t="s">
        <v>1398</v>
      </c>
      <c r="D468" t="s">
        <v>44</v>
      </c>
      <c r="E468" t="s">
        <v>1389</v>
      </c>
      <c r="F468" t="s">
        <v>60</v>
      </c>
      <c r="G468">
        <v>365</v>
      </c>
      <c r="H468" s="173">
        <f t="shared" si="29"/>
        <v>0.33333333333333331</v>
      </c>
      <c r="L468" t="s">
        <v>100</v>
      </c>
      <c r="M468" s="321">
        <v>8.0000000000000002E-3</v>
      </c>
      <c r="N468" s="70">
        <v>5.0000000000000001E-3</v>
      </c>
      <c r="O468" s="63">
        <f t="shared" si="25"/>
        <v>1.2247448713915889E-2</v>
      </c>
      <c r="P468" s="2">
        <v>6</v>
      </c>
      <c r="Q468" s="2">
        <v>-2.3E-2</v>
      </c>
      <c r="R468" s="12">
        <v>1.2E-2</v>
      </c>
      <c r="S468">
        <f t="shared" si="26"/>
        <v>2.9393876913398134E-2</v>
      </c>
      <c r="T468" s="2">
        <v>6</v>
      </c>
      <c r="U468" s="339" t="e">
        <f t="shared" si="27"/>
        <v>#NUM!</v>
      </c>
      <c r="V468" s="4">
        <f t="shared" si="28"/>
        <v>0.43887838689350978</v>
      </c>
    </row>
    <row r="469" spans="1:22">
      <c r="A469" s="1" t="s">
        <v>512</v>
      </c>
      <c r="B469" t="s">
        <v>479</v>
      </c>
      <c r="C469" s="219" t="s">
        <v>1398</v>
      </c>
      <c r="D469" t="s">
        <v>44</v>
      </c>
      <c r="E469" t="s">
        <v>1389</v>
      </c>
      <c r="F469" t="s">
        <v>60</v>
      </c>
      <c r="G469">
        <v>365</v>
      </c>
      <c r="H469" s="173">
        <f t="shared" si="29"/>
        <v>0.33333333333333331</v>
      </c>
      <c r="L469" t="s">
        <v>100</v>
      </c>
      <c r="M469" s="321">
        <v>-1.6E-2</v>
      </c>
      <c r="N469" s="70">
        <v>8.9999999999999993E-3</v>
      </c>
      <c r="O469" s="63">
        <f t="shared" si="25"/>
        <v>2.2045407685048601E-2</v>
      </c>
      <c r="P469" s="2">
        <v>6</v>
      </c>
      <c r="Q469" s="2">
        <v>-1.4999999999999999E-2</v>
      </c>
      <c r="R469" s="12">
        <v>1.7999999999999999E-2</v>
      </c>
      <c r="S469">
        <f t="shared" si="26"/>
        <v>4.4090815370097201E-2</v>
      </c>
      <c r="T469" s="2">
        <v>6</v>
      </c>
      <c r="U469" s="339">
        <f t="shared" si="27"/>
        <v>-6.4538521137571178E-2</v>
      </c>
      <c r="V469" s="4">
        <f t="shared" si="28"/>
        <v>1.6066666666666662</v>
      </c>
    </row>
    <row r="470" spans="1:22">
      <c r="A470" s="28" t="s">
        <v>514</v>
      </c>
      <c r="B470" s="9" t="s">
        <v>472</v>
      </c>
      <c r="C470" s="219" t="s">
        <v>1398</v>
      </c>
      <c r="D470" t="s">
        <v>44</v>
      </c>
      <c r="E470" t="s">
        <v>1389</v>
      </c>
      <c r="F470" t="s">
        <v>60</v>
      </c>
      <c r="G470">
        <v>365</v>
      </c>
      <c r="H470" s="173">
        <f t="shared" si="29"/>
        <v>0.33333333333333331</v>
      </c>
      <c r="L470" t="s">
        <v>100</v>
      </c>
      <c r="M470" s="321">
        <v>-2.8000000000000001E-2</v>
      </c>
      <c r="N470" s="70">
        <v>2.1000000000000001E-2</v>
      </c>
      <c r="O470" s="63">
        <f t="shared" ref="O470:O501" si="30">N470*SQRT(P470)</f>
        <v>5.1439284598446738E-2</v>
      </c>
      <c r="P470" s="2">
        <v>6</v>
      </c>
      <c r="Q470" s="2">
        <v>-0.16200000000000001</v>
      </c>
      <c r="R470" s="12">
        <v>5.5E-2</v>
      </c>
      <c r="S470">
        <f t="shared" ref="S470:S501" si="31">R470*SQRT(T470)</f>
        <v>0.13472193585307479</v>
      </c>
      <c r="T470" s="2">
        <v>6</v>
      </c>
      <c r="U470" s="339">
        <f t="shared" si="27"/>
        <v>1.7553918250571801</v>
      </c>
      <c r="V470" s="4">
        <f t="shared" si="28"/>
        <v>0.28193110806279531</v>
      </c>
    </row>
    <row r="471" spans="1:22">
      <c r="A471" s="1" t="s">
        <v>514</v>
      </c>
      <c r="B471" t="s">
        <v>473</v>
      </c>
      <c r="C471" s="219" t="s">
        <v>1398</v>
      </c>
      <c r="D471" t="s">
        <v>44</v>
      </c>
      <c r="E471" t="s">
        <v>1389</v>
      </c>
      <c r="F471" t="s">
        <v>60</v>
      </c>
      <c r="G471">
        <v>365</v>
      </c>
      <c r="H471" s="173">
        <f t="shared" si="29"/>
        <v>0.33333333333333331</v>
      </c>
      <c r="L471" t="s">
        <v>100</v>
      </c>
      <c r="M471" s="321">
        <v>1.2999999999999999E-2</v>
      </c>
      <c r="N471" s="70">
        <v>6.0000000000000001E-3</v>
      </c>
      <c r="O471" s="63">
        <f t="shared" si="30"/>
        <v>1.4696938456699067E-2</v>
      </c>
      <c r="P471" s="2">
        <v>6</v>
      </c>
      <c r="Q471" s="2">
        <v>-3.2000000000000001E-2</v>
      </c>
      <c r="R471" s="12">
        <v>1.9E-2</v>
      </c>
      <c r="S471">
        <f t="shared" si="31"/>
        <v>4.6540305112880376E-2</v>
      </c>
      <c r="T471" s="2">
        <v>6</v>
      </c>
      <c r="U471" s="339" t="e">
        <f t="shared" si="27"/>
        <v>#NUM!</v>
      </c>
      <c r="V471" s="4">
        <f t="shared" si="28"/>
        <v>0.51920572916666652</v>
      </c>
    </row>
    <row r="472" spans="1:22">
      <c r="A472" s="1" t="s">
        <v>514</v>
      </c>
      <c r="B472" t="s">
        <v>474</v>
      </c>
      <c r="C472" s="219" t="s">
        <v>1398</v>
      </c>
      <c r="D472" t="s">
        <v>44</v>
      </c>
      <c r="E472" t="s">
        <v>1389</v>
      </c>
      <c r="F472" t="s">
        <v>60</v>
      </c>
      <c r="G472">
        <v>365</v>
      </c>
      <c r="H472" s="173">
        <f t="shared" si="29"/>
        <v>0.33333333333333331</v>
      </c>
      <c r="L472" t="s">
        <v>100</v>
      </c>
      <c r="M472" s="321">
        <v>3.2000000000000001E-2</v>
      </c>
      <c r="N472" s="70">
        <v>1.2999999999999999E-2</v>
      </c>
      <c r="O472" s="63">
        <f t="shared" si="30"/>
        <v>3.1843366656181309E-2</v>
      </c>
      <c r="P472" s="2">
        <v>6</v>
      </c>
      <c r="Q472" s="2">
        <v>-1.4E-2</v>
      </c>
      <c r="R472" s="12">
        <v>0.06</v>
      </c>
      <c r="S472">
        <f t="shared" si="31"/>
        <v>0.14696938456699066</v>
      </c>
      <c r="T472" s="2">
        <v>6</v>
      </c>
      <c r="U472" s="339" t="e">
        <f t="shared" si="27"/>
        <v>#NUM!</v>
      </c>
      <c r="V472" s="4">
        <f t="shared" si="28"/>
        <v>18.534013605442169</v>
      </c>
    </row>
    <row r="473" spans="1:22">
      <c r="A473" s="1" t="s">
        <v>514</v>
      </c>
      <c r="B473" t="s">
        <v>475</v>
      </c>
      <c r="C473" s="219" t="s">
        <v>1398</v>
      </c>
      <c r="D473" t="s">
        <v>44</v>
      </c>
      <c r="E473" t="s">
        <v>1389</v>
      </c>
      <c r="F473" t="s">
        <v>60</v>
      </c>
      <c r="G473">
        <v>365</v>
      </c>
      <c r="H473" s="173">
        <f t="shared" si="29"/>
        <v>0.33333333333333331</v>
      </c>
      <c r="L473" t="s">
        <v>100</v>
      </c>
      <c r="M473" s="321">
        <v>2.1000000000000001E-2</v>
      </c>
      <c r="N473" s="70">
        <v>1.7000000000000001E-2</v>
      </c>
      <c r="O473" s="63">
        <f t="shared" si="30"/>
        <v>4.1641325627314027E-2</v>
      </c>
      <c r="P473" s="2">
        <v>6</v>
      </c>
      <c r="Q473" s="2">
        <v>4.2000000000000003E-2</v>
      </c>
      <c r="R473" s="12">
        <v>2.5999999999999999E-2</v>
      </c>
      <c r="S473">
        <f t="shared" si="31"/>
        <v>6.3686733312362617E-2</v>
      </c>
      <c r="T473" s="2">
        <v>6</v>
      </c>
      <c r="U473" s="339">
        <f t="shared" si="27"/>
        <v>0.69314718055994529</v>
      </c>
      <c r="V473" s="4">
        <f t="shared" si="28"/>
        <v>0.5498866213151925</v>
      </c>
    </row>
    <row r="474" spans="1:22">
      <c r="A474" s="1" t="s">
        <v>514</v>
      </c>
      <c r="B474" t="s">
        <v>476</v>
      </c>
      <c r="C474" s="219" t="s">
        <v>1398</v>
      </c>
      <c r="D474" t="s">
        <v>44</v>
      </c>
      <c r="E474" t="s">
        <v>1389</v>
      </c>
      <c r="F474" t="s">
        <v>60</v>
      </c>
      <c r="G474">
        <v>365</v>
      </c>
      <c r="H474" s="173">
        <f t="shared" si="29"/>
        <v>0.33333333333333331</v>
      </c>
      <c r="L474" t="s">
        <v>100</v>
      </c>
      <c r="M474" s="321">
        <v>-3.0000000000000001E-3</v>
      </c>
      <c r="N474" s="70">
        <v>4.0000000000000001E-3</v>
      </c>
      <c r="O474" s="63">
        <f t="shared" si="30"/>
        <v>9.7979589711327114E-3</v>
      </c>
      <c r="P474" s="2">
        <v>6</v>
      </c>
      <c r="Q474" s="2">
        <v>5.0000000000000001E-3</v>
      </c>
      <c r="R474" s="12">
        <v>1.2999999999999999E-2</v>
      </c>
      <c r="S474">
        <f t="shared" si="31"/>
        <v>3.1843366656181309E-2</v>
      </c>
      <c r="T474" s="2">
        <v>6</v>
      </c>
      <c r="U474" s="339" t="e">
        <f t="shared" si="27"/>
        <v>#NUM!</v>
      </c>
      <c r="V474" s="4">
        <f t="shared" si="28"/>
        <v>6.9266666666666632</v>
      </c>
    </row>
    <row r="475" spans="1:22">
      <c r="A475" s="1" t="s">
        <v>514</v>
      </c>
      <c r="B475" t="s">
        <v>477</v>
      </c>
      <c r="C475" s="219" t="s">
        <v>1398</v>
      </c>
      <c r="D475" t="s">
        <v>44</v>
      </c>
      <c r="E475" t="s">
        <v>1389</v>
      </c>
      <c r="F475" t="s">
        <v>60</v>
      </c>
      <c r="G475">
        <v>365</v>
      </c>
      <c r="H475" s="173">
        <f t="shared" si="29"/>
        <v>0.33333333333333331</v>
      </c>
      <c r="L475" t="s">
        <v>100</v>
      </c>
      <c r="M475" s="321">
        <v>0</v>
      </c>
      <c r="N475" s="70">
        <v>0.02</v>
      </c>
      <c r="O475" s="63">
        <f t="shared" si="30"/>
        <v>4.8989794855663557E-2</v>
      </c>
      <c r="P475" s="2">
        <v>6</v>
      </c>
      <c r="Q475" s="2">
        <v>-1.6E-2</v>
      </c>
      <c r="R475" s="12">
        <v>2.3E-2</v>
      </c>
      <c r="S475">
        <f t="shared" si="31"/>
        <v>5.6338264084013087E-2</v>
      </c>
      <c r="T475" s="2">
        <v>6</v>
      </c>
      <c r="U475" s="339" t="e">
        <f t="shared" si="27"/>
        <v>#DIV/0!</v>
      </c>
      <c r="V475" s="4" t="e">
        <f t="shared" si="28"/>
        <v>#DIV/0!</v>
      </c>
    </row>
    <row r="476" spans="1:22">
      <c r="A476" s="1" t="s">
        <v>514</v>
      </c>
      <c r="B476" t="s">
        <v>478</v>
      </c>
      <c r="C476" s="219" t="s">
        <v>1398</v>
      </c>
      <c r="D476" t="s">
        <v>44</v>
      </c>
      <c r="E476" t="s">
        <v>1389</v>
      </c>
      <c r="F476" t="s">
        <v>60</v>
      </c>
      <c r="G476">
        <v>365</v>
      </c>
      <c r="H476" s="173">
        <f t="shared" si="29"/>
        <v>0.33333333333333331</v>
      </c>
      <c r="L476" t="s">
        <v>100</v>
      </c>
      <c r="M476" s="321">
        <v>-8.0000000000000002E-3</v>
      </c>
      <c r="N476" s="70">
        <v>0.02</v>
      </c>
      <c r="O476" s="63">
        <f t="shared" si="30"/>
        <v>4.8989794855663557E-2</v>
      </c>
      <c r="P476" s="2">
        <v>6</v>
      </c>
      <c r="Q476" s="2">
        <v>-5.0000000000000001E-3</v>
      </c>
      <c r="R476" s="12">
        <v>5.0000000000000001E-3</v>
      </c>
      <c r="S476">
        <f t="shared" si="31"/>
        <v>1.2247448713915889E-2</v>
      </c>
      <c r="T476" s="2">
        <v>6</v>
      </c>
      <c r="U476" s="339">
        <f t="shared" si="27"/>
        <v>-0.47000362924573558</v>
      </c>
      <c r="V476" s="4">
        <f t="shared" si="28"/>
        <v>1.1666666666666663</v>
      </c>
    </row>
    <row r="477" spans="1:22">
      <c r="A477" s="1" t="s">
        <v>514</v>
      </c>
      <c r="B477" t="s">
        <v>479</v>
      </c>
      <c r="C477" s="219" t="s">
        <v>1398</v>
      </c>
      <c r="D477" t="s">
        <v>44</v>
      </c>
      <c r="E477" t="s">
        <v>1389</v>
      </c>
      <c r="F477" t="s">
        <v>60</v>
      </c>
      <c r="G477">
        <v>365</v>
      </c>
      <c r="H477" s="173">
        <f t="shared" si="29"/>
        <v>0.33333333333333331</v>
      </c>
      <c r="L477" t="s">
        <v>100</v>
      </c>
      <c r="M477" s="321">
        <v>-8.0000000000000002E-3</v>
      </c>
      <c r="N477" s="70">
        <v>2E-3</v>
      </c>
      <c r="O477" s="63">
        <f t="shared" si="30"/>
        <v>4.8989794855663557E-3</v>
      </c>
      <c r="P477" s="2">
        <v>6</v>
      </c>
      <c r="Q477" s="2">
        <v>-4.0000000000000001E-3</v>
      </c>
      <c r="R477" s="12">
        <v>1.2E-2</v>
      </c>
      <c r="S477">
        <f t="shared" si="31"/>
        <v>2.9393876913398134E-2</v>
      </c>
      <c r="T477" s="2">
        <v>6</v>
      </c>
      <c r="U477" s="339">
        <f t="shared" si="27"/>
        <v>-0.69314718055994529</v>
      </c>
      <c r="V477" s="4">
        <f t="shared" si="28"/>
        <v>9.1666666666666643</v>
      </c>
    </row>
    <row r="478" spans="1:22">
      <c r="A478" s="28" t="s">
        <v>516</v>
      </c>
      <c r="B478" s="9" t="s">
        <v>472</v>
      </c>
      <c r="C478" s="219" t="s">
        <v>1398</v>
      </c>
      <c r="D478" t="s">
        <v>44</v>
      </c>
      <c r="E478" t="s">
        <v>1389</v>
      </c>
      <c r="F478" t="s">
        <v>60</v>
      </c>
      <c r="G478">
        <v>365</v>
      </c>
      <c r="H478" s="173">
        <f t="shared" si="29"/>
        <v>0.33333333333333331</v>
      </c>
      <c r="L478" t="s">
        <v>100</v>
      </c>
      <c r="M478" s="321">
        <v>-1.4E-2</v>
      </c>
      <c r="N478" s="70">
        <v>1.4E-2</v>
      </c>
      <c r="O478" s="63">
        <f t="shared" si="30"/>
        <v>3.429285639896449E-2</v>
      </c>
      <c r="P478" s="2">
        <v>6</v>
      </c>
      <c r="Q478" s="2">
        <v>-3.1E-2</v>
      </c>
      <c r="R478" s="12">
        <v>2.4E-2</v>
      </c>
      <c r="S478">
        <f t="shared" si="31"/>
        <v>5.8787753826796268E-2</v>
      </c>
      <c r="T478" s="2">
        <v>6</v>
      </c>
      <c r="U478" s="339">
        <f t="shared" si="27"/>
        <v>0.79492987486988764</v>
      </c>
      <c r="V478" s="4">
        <f t="shared" si="28"/>
        <v>0.76604231703087056</v>
      </c>
    </row>
    <row r="479" spans="1:22">
      <c r="A479" s="1" t="s">
        <v>516</v>
      </c>
      <c r="B479" t="s">
        <v>473</v>
      </c>
      <c r="C479" s="219" t="s">
        <v>1398</v>
      </c>
      <c r="D479" t="s">
        <v>44</v>
      </c>
      <c r="E479" t="s">
        <v>1389</v>
      </c>
      <c r="F479" t="s">
        <v>60</v>
      </c>
      <c r="G479">
        <v>365</v>
      </c>
      <c r="H479" s="173">
        <f t="shared" si="29"/>
        <v>0.33333333333333331</v>
      </c>
      <c r="L479" t="s">
        <v>100</v>
      </c>
      <c r="M479" s="321">
        <v>-5.0000000000000001E-3</v>
      </c>
      <c r="N479" s="70">
        <v>0.1</v>
      </c>
      <c r="O479" s="63">
        <f t="shared" si="30"/>
        <v>0.2449489742783178</v>
      </c>
      <c r="P479" s="2">
        <v>6</v>
      </c>
      <c r="Q479" s="2">
        <v>4.0000000000000001E-3</v>
      </c>
      <c r="R479" s="12">
        <v>1.7999999999999999E-2</v>
      </c>
      <c r="S479">
        <f t="shared" si="31"/>
        <v>4.4090815370097201E-2</v>
      </c>
      <c r="T479" s="2">
        <v>6</v>
      </c>
      <c r="U479" s="339" t="e">
        <f t="shared" si="27"/>
        <v>#NUM!</v>
      </c>
      <c r="V479" s="4">
        <f t="shared" si="28"/>
        <v>20.416666666666664</v>
      </c>
    </row>
    <row r="480" spans="1:22">
      <c r="A480" s="1" t="s">
        <v>516</v>
      </c>
      <c r="B480" t="s">
        <v>474</v>
      </c>
      <c r="C480" s="219" t="s">
        <v>1398</v>
      </c>
      <c r="D480" t="s">
        <v>44</v>
      </c>
      <c r="E480" t="s">
        <v>1389</v>
      </c>
      <c r="F480" t="s">
        <v>60</v>
      </c>
      <c r="G480">
        <v>365</v>
      </c>
      <c r="H480" s="173">
        <f t="shared" si="29"/>
        <v>0.33333333333333331</v>
      </c>
      <c r="L480" t="s">
        <v>100</v>
      </c>
      <c r="M480" s="321">
        <v>2.1999999999999999E-2</v>
      </c>
      <c r="N480" s="70">
        <v>1.0999999999999999E-2</v>
      </c>
      <c r="O480" s="63">
        <f t="shared" si="30"/>
        <v>2.6944387170614956E-2</v>
      </c>
      <c r="P480" s="2">
        <v>6</v>
      </c>
      <c r="Q480" s="2">
        <v>3.0000000000000001E-3</v>
      </c>
      <c r="R480" s="12">
        <v>2.4E-2</v>
      </c>
      <c r="S480">
        <f t="shared" si="31"/>
        <v>5.8787753826796268E-2</v>
      </c>
      <c r="T480" s="2">
        <v>6</v>
      </c>
      <c r="U480" s="339">
        <f t="shared" si="27"/>
        <v>-1.9924301646902061</v>
      </c>
      <c r="V480" s="4">
        <f t="shared" si="28"/>
        <v>64.166666666666657</v>
      </c>
    </row>
    <row r="481" spans="1:22">
      <c r="A481" s="1" t="s">
        <v>516</v>
      </c>
      <c r="B481" t="s">
        <v>475</v>
      </c>
      <c r="C481" s="219" t="s">
        <v>1398</v>
      </c>
      <c r="D481" t="s">
        <v>44</v>
      </c>
      <c r="E481" t="s">
        <v>1389</v>
      </c>
      <c r="F481" t="s">
        <v>60</v>
      </c>
      <c r="G481">
        <v>365</v>
      </c>
      <c r="H481" s="173">
        <f t="shared" si="29"/>
        <v>0.33333333333333331</v>
      </c>
      <c r="L481" t="s">
        <v>100</v>
      </c>
      <c r="M481" s="321">
        <v>2E-3</v>
      </c>
      <c r="N481" s="70">
        <v>8.9999999999999993E-3</v>
      </c>
      <c r="O481" s="63">
        <f t="shared" si="30"/>
        <v>2.2045407685048601E-2</v>
      </c>
      <c r="P481" s="2">
        <v>6</v>
      </c>
      <c r="Q481" s="2">
        <v>-2E-3</v>
      </c>
      <c r="R481" s="12">
        <v>2.3E-2</v>
      </c>
      <c r="S481">
        <f t="shared" si="31"/>
        <v>5.6338264084013087E-2</v>
      </c>
      <c r="T481" s="2">
        <v>6</v>
      </c>
      <c r="U481" s="339" t="e">
        <f t="shared" si="27"/>
        <v>#NUM!</v>
      </c>
      <c r="V481" s="4">
        <f t="shared" si="28"/>
        <v>132.4166666666666</v>
      </c>
    </row>
    <row r="482" spans="1:22">
      <c r="A482" s="1" t="s">
        <v>516</v>
      </c>
      <c r="B482" t="s">
        <v>476</v>
      </c>
      <c r="C482" s="219" t="s">
        <v>1398</v>
      </c>
      <c r="D482" t="s">
        <v>44</v>
      </c>
      <c r="E482" t="s">
        <v>1389</v>
      </c>
      <c r="F482" t="s">
        <v>60</v>
      </c>
      <c r="G482">
        <v>365</v>
      </c>
      <c r="H482" s="173">
        <f t="shared" si="29"/>
        <v>0.33333333333333331</v>
      </c>
      <c r="L482" t="s">
        <v>100</v>
      </c>
      <c r="M482" s="321">
        <v>1.7000000000000001E-2</v>
      </c>
      <c r="N482" s="70">
        <v>2.3E-2</v>
      </c>
      <c r="O482" s="63">
        <f t="shared" si="30"/>
        <v>5.6338264084013087E-2</v>
      </c>
      <c r="P482" s="2">
        <v>6</v>
      </c>
      <c r="Q482" s="2">
        <v>4.3999999999999997E-2</v>
      </c>
      <c r="R482" s="12">
        <v>1.9E-2</v>
      </c>
      <c r="S482">
        <f t="shared" si="31"/>
        <v>4.6540305112880376E-2</v>
      </c>
      <c r="T482" s="2">
        <v>6</v>
      </c>
      <c r="U482" s="339">
        <f t="shared" si="27"/>
        <v>0.95097628986204497</v>
      </c>
      <c r="V482" s="4">
        <f t="shared" si="28"/>
        <v>0.35313360881542694</v>
      </c>
    </row>
    <row r="483" spans="1:22">
      <c r="A483" s="1" t="s">
        <v>516</v>
      </c>
      <c r="B483" t="s">
        <v>477</v>
      </c>
      <c r="C483" s="219" t="s">
        <v>1398</v>
      </c>
      <c r="D483" t="s">
        <v>44</v>
      </c>
      <c r="E483" t="s">
        <v>1389</v>
      </c>
      <c r="F483" t="s">
        <v>60</v>
      </c>
      <c r="G483">
        <v>365</v>
      </c>
      <c r="H483" s="173">
        <f t="shared" si="29"/>
        <v>0.33333333333333331</v>
      </c>
      <c r="L483" t="s">
        <v>100</v>
      </c>
      <c r="M483" s="321">
        <v>0.01</v>
      </c>
      <c r="N483" s="70">
        <v>1.0999999999999999E-2</v>
      </c>
      <c r="O483" s="63">
        <f t="shared" si="30"/>
        <v>2.6944387170614956E-2</v>
      </c>
      <c r="P483" s="2">
        <v>6</v>
      </c>
      <c r="Q483" s="2">
        <v>1.7000000000000001E-2</v>
      </c>
      <c r="R483" s="12">
        <v>8.9999999999999993E-3</v>
      </c>
      <c r="S483">
        <f t="shared" si="31"/>
        <v>2.2045407685048601E-2</v>
      </c>
      <c r="T483" s="2">
        <v>6</v>
      </c>
      <c r="U483" s="339">
        <f t="shared" si="27"/>
        <v>0.53062825106217049</v>
      </c>
      <c r="V483" s="4">
        <f t="shared" si="28"/>
        <v>0.44694348327566313</v>
      </c>
    </row>
    <row r="484" spans="1:22">
      <c r="A484" s="1" t="s">
        <v>516</v>
      </c>
      <c r="B484" t="s">
        <v>478</v>
      </c>
      <c r="C484" s="219" t="s">
        <v>1398</v>
      </c>
      <c r="D484" t="s">
        <v>44</v>
      </c>
      <c r="E484" t="s">
        <v>1389</v>
      </c>
      <c r="F484" t="s">
        <v>60</v>
      </c>
      <c r="G484">
        <v>365</v>
      </c>
      <c r="H484" s="173">
        <f t="shared" si="29"/>
        <v>0.33333333333333331</v>
      </c>
      <c r="L484" t="s">
        <v>100</v>
      </c>
      <c r="M484" s="321">
        <v>-2E-3</v>
      </c>
      <c r="N484" s="70">
        <v>1.7999999999999999E-2</v>
      </c>
      <c r="O484" s="63">
        <f t="shared" si="30"/>
        <v>4.4090815370097201E-2</v>
      </c>
      <c r="P484" s="2">
        <v>6</v>
      </c>
      <c r="Q484" s="2">
        <v>-3.1E-2</v>
      </c>
      <c r="R484" s="12">
        <v>2.1999999999999999E-2</v>
      </c>
      <c r="S484">
        <f t="shared" si="31"/>
        <v>5.3888774341229913E-2</v>
      </c>
      <c r="T484" s="2">
        <v>6</v>
      </c>
      <c r="U484" s="339">
        <f t="shared" si="27"/>
        <v>2.7408400239252009</v>
      </c>
      <c r="V484" s="4">
        <f t="shared" si="28"/>
        <v>0.67030870620881022</v>
      </c>
    </row>
    <row r="485" spans="1:22">
      <c r="A485" s="1" t="s">
        <v>516</v>
      </c>
      <c r="B485" t="s">
        <v>479</v>
      </c>
      <c r="C485" s="219" t="s">
        <v>1398</v>
      </c>
      <c r="D485" t="s">
        <v>44</v>
      </c>
      <c r="E485" t="s">
        <v>1389</v>
      </c>
      <c r="F485" t="s">
        <v>60</v>
      </c>
      <c r="G485">
        <v>365</v>
      </c>
      <c r="H485" s="173">
        <f t="shared" si="29"/>
        <v>0.33333333333333331</v>
      </c>
      <c r="L485" t="s">
        <v>100</v>
      </c>
      <c r="M485" s="321">
        <v>-6.2E-2</v>
      </c>
      <c r="N485" s="70">
        <v>2.1999999999999999E-2</v>
      </c>
      <c r="O485" s="63">
        <f t="shared" si="30"/>
        <v>5.3888774341229913E-2</v>
      </c>
      <c r="P485" s="2">
        <v>6</v>
      </c>
      <c r="Q485" s="2">
        <v>-3.4000000000000002E-2</v>
      </c>
      <c r="R485" s="12">
        <v>0.02</v>
      </c>
      <c r="S485">
        <f t="shared" si="31"/>
        <v>4.8989794855663557E-2</v>
      </c>
      <c r="T485" s="2">
        <v>6</v>
      </c>
      <c r="U485" s="339">
        <f t="shared" si="27"/>
        <v>-0.60077386042893</v>
      </c>
      <c r="V485" s="4">
        <f t="shared" si="28"/>
        <v>0.51268742791234123</v>
      </c>
    </row>
    <row r="486" spans="1:22">
      <c r="A486" s="28" t="s">
        <v>518</v>
      </c>
      <c r="B486" s="9" t="s">
        <v>472</v>
      </c>
      <c r="C486" s="219" t="s">
        <v>1398</v>
      </c>
      <c r="D486" t="s">
        <v>44</v>
      </c>
      <c r="E486" t="s">
        <v>1389</v>
      </c>
      <c r="F486" t="s">
        <v>60</v>
      </c>
      <c r="G486">
        <v>365</v>
      </c>
      <c r="H486" s="173">
        <f t="shared" si="29"/>
        <v>0.33333333333333331</v>
      </c>
      <c r="L486" t="s">
        <v>100</v>
      </c>
      <c r="M486" s="321">
        <v>-1.4999999999999999E-2</v>
      </c>
      <c r="N486" s="70">
        <v>1.2999999999999999E-2</v>
      </c>
      <c r="O486" s="63">
        <f t="shared" si="30"/>
        <v>3.1843366656181309E-2</v>
      </c>
      <c r="P486" s="2">
        <v>6</v>
      </c>
      <c r="Q486" s="2">
        <v>-1.9E-2</v>
      </c>
      <c r="R486" s="12">
        <v>3.7999999999999999E-2</v>
      </c>
      <c r="S486">
        <f t="shared" si="31"/>
        <v>9.3080610225760751E-2</v>
      </c>
      <c r="T486" s="2">
        <v>6</v>
      </c>
      <c r="U486" s="339">
        <f t="shared" si="27"/>
        <v>0.23638877806423034</v>
      </c>
      <c r="V486" s="4">
        <f t="shared" si="28"/>
        <v>4.1666666666666652</v>
      </c>
    </row>
    <row r="487" spans="1:22">
      <c r="A487" s="1" t="s">
        <v>518</v>
      </c>
      <c r="B487" t="s">
        <v>473</v>
      </c>
      <c r="C487" s="219" t="s">
        <v>1398</v>
      </c>
      <c r="D487" t="s">
        <v>44</v>
      </c>
      <c r="E487" t="s">
        <v>1389</v>
      </c>
      <c r="F487" t="s">
        <v>60</v>
      </c>
      <c r="G487">
        <v>365</v>
      </c>
      <c r="H487" s="173">
        <f t="shared" si="29"/>
        <v>0.33333333333333331</v>
      </c>
      <c r="L487" t="s">
        <v>100</v>
      </c>
      <c r="M487" s="321">
        <v>2E-3</v>
      </c>
      <c r="N487" s="70">
        <v>8.0000000000000002E-3</v>
      </c>
      <c r="O487" s="63">
        <f t="shared" si="30"/>
        <v>1.9595917942265423E-2</v>
      </c>
      <c r="P487" s="2">
        <v>6</v>
      </c>
      <c r="Q487" s="2">
        <v>-1.4E-2</v>
      </c>
      <c r="R487" s="12">
        <v>1.4E-2</v>
      </c>
      <c r="S487">
        <f t="shared" si="31"/>
        <v>3.429285639896449E-2</v>
      </c>
      <c r="T487" s="2">
        <v>6</v>
      </c>
      <c r="U487" s="339" t="e">
        <f t="shared" si="27"/>
        <v>#NUM!</v>
      </c>
      <c r="V487" s="4">
        <f t="shared" si="28"/>
        <v>1.1666666666666663</v>
      </c>
    </row>
    <row r="488" spans="1:22">
      <c r="A488" s="1" t="s">
        <v>518</v>
      </c>
      <c r="B488" t="s">
        <v>474</v>
      </c>
      <c r="C488" s="219" t="s">
        <v>1398</v>
      </c>
      <c r="D488" t="s">
        <v>44</v>
      </c>
      <c r="E488" t="s">
        <v>1389</v>
      </c>
      <c r="F488" t="s">
        <v>60</v>
      </c>
      <c r="G488">
        <v>365</v>
      </c>
      <c r="H488" s="173">
        <f t="shared" si="29"/>
        <v>0.33333333333333331</v>
      </c>
      <c r="L488" t="s">
        <v>100</v>
      </c>
      <c r="M488" s="321">
        <v>2.8000000000000001E-2</v>
      </c>
      <c r="N488" s="70">
        <v>4.0000000000000001E-3</v>
      </c>
      <c r="O488" s="63">
        <f t="shared" si="30"/>
        <v>9.7979589711327114E-3</v>
      </c>
      <c r="P488" s="2">
        <v>6</v>
      </c>
      <c r="Q488" s="2">
        <v>2.4E-2</v>
      </c>
      <c r="R488" s="12">
        <v>1.9E-2</v>
      </c>
      <c r="S488">
        <f t="shared" si="31"/>
        <v>4.6540305112880376E-2</v>
      </c>
      <c r="T488" s="2">
        <v>6</v>
      </c>
      <c r="U488" s="339">
        <f t="shared" si="27"/>
        <v>-0.15415067982725836</v>
      </c>
      <c r="V488" s="4">
        <f t="shared" si="28"/>
        <v>0.79340277777777746</v>
      </c>
    </row>
    <row r="489" spans="1:22">
      <c r="A489" s="1" t="s">
        <v>518</v>
      </c>
      <c r="B489" t="s">
        <v>475</v>
      </c>
      <c r="C489" s="219" t="s">
        <v>1398</v>
      </c>
      <c r="D489" t="s">
        <v>44</v>
      </c>
      <c r="E489" t="s">
        <v>1389</v>
      </c>
      <c r="F489" t="s">
        <v>60</v>
      </c>
      <c r="G489">
        <v>365</v>
      </c>
      <c r="H489" s="173">
        <f t="shared" si="29"/>
        <v>0.33333333333333331</v>
      </c>
      <c r="L489" t="s">
        <v>100</v>
      </c>
      <c r="M489" s="321">
        <v>4.0000000000000001E-3</v>
      </c>
      <c r="N489" s="70">
        <v>8.0000000000000002E-3</v>
      </c>
      <c r="O489" s="63">
        <f t="shared" si="30"/>
        <v>1.9595917942265423E-2</v>
      </c>
      <c r="P489" s="2">
        <v>6</v>
      </c>
      <c r="Q489" s="2">
        <v>1.2E-2</v>
      </c>
      <c r="R489" s="12">
        <v>1.9E-2</v>
      </c>
      <c r="S489">
        <f t="shared" si="31"/>
        <v>4.6540305112880376E-2</v>
      </c>
      <c r="T489" s="2">
        <v>6</v>
      </c>
      <c r="U489" s="339">
        <f t="shared" si="27"/>
        <v>1.0986122886681098</v>
      </c>
      <c r="V489" s="4">
        <f t="shared" si="28"/>
        <v>2.6736111111111098</v>
      </c>
    </row>
    <row r="490" spans="1:22">
      <c r="A490" s="1" t="s">
        <v>518</v>
      </c>
      <c r="B490" t="s">
        <v>476</v>
      </c>
      <c r="C490" s="219" t="s">
        <v>1398</v>
      </c>
      <c r="D490" t="s">
        <v>44</v>
      </c>
      <c r="E490" t="s">
        <v>1389</v>
      </c>
      <c r="F490" t="s">
        <v>60</v>
      </c>
      <c r="G490">
        <v>365</v>
      </c>
      <c r="H490" s="173">
        <f t="shared" si="29"/>
        <v>0.33333333333333331</v>
      </c>
      <c r="L490" t="s">
        <v>100</v>
      </c>
      <c r="M490" s="321">
        <v>6.0000000000000001E-3</v>
      </c>
      <c r="N490" s="70">
        <v>8.0000000000000002E-3</v>
      </c>
      <c r="O490" s="63">
        <f t="shared" si="30"/>
        <v>1.9595917942265423E-2</v>
      </c>
      <c r="P490" s="2">
        <v>6</v>
      </c>
      <c r="Q490" s="2">
        <v>4.7E-2</v>
      </c>
      <c r="R490" s="12">
        <v>3.1E-2</v>
      </c>
      <c r="S490">
        <f t="shared" si="31"/>
        <v>7.593418202627851E-2</v>
      </c>
      <c r="T490" s="2">
        <v>6</v>
      </c>
      <c r="U490" s="339">
        <f t="shared" si="27"/>
        <v>2.0583881324820035</v>
      </c>
      <c r="V490" s="4">
        <f t="shared" si="28"/>
        <v>0.60170514561641752</v>
      </c>
    </row>
    <row r="491" spans="1:22">
      <c r="A491" s="1" t="s">
        <v>518</v>
      </c>
      <c r="B491" t="s">
        <v>477</v>
      </c>
      <c r="C491" s="219" t="s">
        <v>1398</v>
      </c>
      <c r="D491" t="s">
        <v>44</v>
      </c>
      <c r="E491" t="s">
        <v>1389</v>
      </c>
      <c r="F491" t="s">
        <v>60</v>
      </c>
      <c r="G491">
        <v>365</v>
      </c>
      <c r="H491" s="173">
        <f t="shared" si="29"/>
        <v>0.33333333333333331</v>
      </c>
      <c r="L491" t="s">
        <v>100</v>
      </c>
      <c r="M491" s="321">
        <v>1.7999999999999999E-2</v>
      </c>
      <c r="N491" s="70">
        <v>1.2E-2</v>
      </c>
      <c r="O491" s="63">
        <f t="shared" si="30"/>
        <v>2.9393876913398134E-2</v>
      </c>
      <c r="P491" s="2">
        <v>6</v>
      </c>
      <c r="Q491" s="2">
        <v>-1.7000000000000001E-2</v>
      </c>
      <c r="R491" s="12">
        <v>6.0000000000000001E-3</v>
      </c>
      <c r="S491">
        <f t="shared" si="31"/>
        <v>1.4696938456699067E-2</v>
      </c>
      <c r="T491" s="2">
        <v>6</v>
      </c>
      <c r="U491" s="339" t="e">
        <f t="shared" si="27"/>
        <v>#NUM!</v>
      </c>
      <c r="V491" s="4">
        <f t="shared" si="28"/>
        <v>0.2912341407151095</v>
      </c>
    </row>
    <row r="492" spans="1:22">
      <c r="A492" s="1" t="s">
        <v>518</v>
      </c>
      <c r="B492" t="s">
        <v>478</v>
      </c>
      <c r="C492" s="219" t="s">
        <v>1398</v>
      </c>
      <c r="D492" t="s">
        <v>44</v>
      </c>
      <c r="E492" t="s">
        <v>1389</v>
      </c>
      <c r="F492" t="s">
        <v>60</v>
      </c>
      <c r="G492">
        <v>365</v>
      </c>
      <c r="H492" s="173">
        <f t="shared" si="29"/>
        <v>0.33333333333333331</v>
      </c>
      <c r="L492" t="s">
        <v>100</v>
      </c>
      <c r="M492" s="321">
        <v>8.0000000000000002E-3</v>
      </c>
      <c r="N492" s="70">
        <v>5.0000000000000001E-3</v>
      </c>
      <c r="O492" s="63">
        <f t="shared" si="30"/>
        <v>1.2247448713915889E-2</v>
      </c>
      <c r="P492" s="2">
        <v>6</v>
      </c>
      <c r="Q492" s="2">
        <v>-1.4999999999999999E-2</v>
      </c>
      <c r="R492" s="12">
        <v>8.9999999999999993E-3</v>
      </c>
      <c r="S492">
        <f t="shared" si="31"/>
        <v>2.2045407685048601E-2</v>
      </c>
      <c r="T492" s="2">
        <v>6</v>
      </c>
      <c r="U492" s="339" t="e">
        <f t="shared" si="27"/>
        <v>#NUM!</v>
      </c>
      <c r="V492" s="4">
        <f t="shared" si="28"/>
        <v>0.52666666666666651</v>
      </c>
    </row>
    <row r="493" spans="1:22">
      <c r="A493" s="1" t="s">
        <v>518</v>
      </c>
      <c r="B493" t="s">
        <v>479</v>
      </c>
      <c r="C493" s="219" t="s">
        <v>1398</v>
      </c>
      <c r="D493" t="s">
        <v>44</v>
      </c>
      <c r="E493" t="s">
        <v>1389</v>
      </c>
      <c r="F493" t="s">
        <v>60</v>
      </c>
      <c r="G493">
        <v>365</v>
      </c>
      <c r="H493" s="173">
        <f t="shared" si="29"/>
        <v>0.33333333333333331</v>
      </c>
      <c r="L493" t="s">
        <v>100</v>
      </c>
      <c r="M493" s="321">
        <v>-1.6E-2</v>
      </c>
      <c r="N493" s="70">
        <v>8.9999999999999993E-3</v>
      </c>
      <c r="O493" s="63">
        <f t="shared" si="30"/>
        <v>2.2045407685048601E-2</v>
      </c>
      <c r="P493" s="2">
        <v>6</v>
      </c>
      <c r="Q493" s="2">
        <v>-2.1000000000000001E-2</v>
      </c>
      <c r="R493" s="12">
        <v>3.0000000000000001E-3</v>
      </c>
      <c r="S493">
        <f t="shared" si="31"/>
        <v>7.3484692283495336E-3</v>
      </c>
      <c r="T493" s="2">
        <v>6</v>
      </c>
      <c r="U493" s="339">
        <f t="shared" si="27"/>
        <v>0.27193371548364176</v>
      </c>
      <c r="V493" s="4">
        <f t="shared" si="28"/>
        <v>0.18707482993197277</v>
      </c>
    </row>
    <row r="494" spans="1:22">
      <c r="A494" s="28" t="s">
        <v>520</v>
      </c>
      <c r="B494" s="9" t="s">
        <v>472</v>
      </c>
      <c r="C494" s="219" t="s">
        <v>1398</v>
      </c>
      <c r="D494" t="s">
        <v>44</v>
      </c>
      <c r="E494" t="s">
        <v>1389</v>
      </c>
      <c r="F494" t="s">
        <v>60</v>
      </c>
      <c r="G494">
        <v>365</v>
      </c>
      <c r="H494" s="173">
        <f t="shared" si="29"/>
        <v>0.33333333333333331</v>
      </c>
      <c r="L494" t="s">
        <v>100</v>
      </c>
      <c r="M494" s="321">
        <v>-2.8000000000000001E-2</v>
      </c>
      <c r="N494" s="70">
        <v>2.1000000000000001E-2</v>
      </c>
      <c r="O494" s="63">
        <f t="shared" si="30"/>
        <v>5.1439284598446738E-2</v>
      </c>
      <c r="P494" s="2">
        <v>6</v>
      </c>
      <c r="Q494" s="2">
        <v>8.9999999999999993E-3</v>
      </c>
      <c r="R494" s="12">
        <v>2.1000000000000001E-2</v>
      </c>
      <c r="S494">
        <f t="shared" si="31"/>
        <v>5.1439284598446738E-2</v>
      </c>
      <c r="T494" s="2">
        <v>6</v>
      </c>
      <c r="U494" s="339" t="e">
        <f t="shared" si="27"/>
        <v>#NUM!</v>
      </c>
      <c r="V494" s="4">
        <f t="shared" si="28"/>
        <v>5.6111111111111116</v>
      </c>
    </row>
    <row r="495" spans="1:22" s="11" customFormat="1">
      <c r="A495" s="10" t="s">
        <v>520</v>
      </c>
      <c r="B495" s="11" t="s">
        <v>473</v>
      </c>
      <c r="C495" s="219" t="s">
        <v>1398</v>
      </c>
      <c r="D495" s="11" t="s">
        <v>44</v>
      </c>
      <c r="E495" t="s">
        <v>1389</v>
      </c>
      <c r="F495" t="s">
        <v>60</v>
      </c>
      <c r="G495" s="11">
        <v>365</v>
      </c>
      <c r="H495" s="173">
        <f t="shared" si="29"/>
        <v>0.33333333333333331</v>
      </c>
      <c r="I495" s="12"/>
      <c r="L495" s="11" t="s">
        <v>100</v>
      </c>
      <c r="M495" s="321">
        <v>1.2999999999999999E-2</v>
      </c>
      <c r="N495" s="70">
        <v>6.0000000000000001E-3</v>
      </c>
      <c r="O495" s="63">
        <f t="shared" si="30"/>
        <v>1.4696938456699067E-2</v>
      </c>
      <c r="P495" s="12">
        <v>6</v>
      </c>
      <c r="Q495" s="12">
        <v>-3.3000000000000002E-2</v>
      </c>
      <c r="R495" s="12">
        <v>3.1E-2</v>
      </c>
      <c r="S495" s="11">
        <f t="shared" si="31"/>
        <v>7.593418202627851E-2</v>
      </c>
      <c r="T495" s="12">
        <v>6</v>
      </c>
      <c r="U495" s="339" t="e">
        <f t="shared" si="27"/>
        <v>#NUM!</v>
      </c>
      <c r="V495" s="4">
        <f t="shared" si="28"/>
        <v>1.0491276400367306</v>
      </c>
    </row>
    <row r="496" spans="1:22">
      <c r="A496" s="1" t="s">
        <v>520</v>
      </c>
      <c r="B496" t="s">
        <v>474</v>
      </c>
      <c r="C496" s="219" t="s">
        <v>1398</v>
      </c>
      <c r="D496" t="s">
        <v>44</v>
      </c>
      <c r="E496" t="s">
        <v>1389</v>
      </c>
      <c r="F496" t="s">
        <v>60</v>
      </c>
      <c r="G496">
        <v>365</v>
      </c>
      <c r="H496" s="173">
        <f t="shared" si="29"/>
        <v>0.33333333333333331</v>
      </c>
      <c r="L496" t="s">
        <v>100</v>
      </c>
      <c r="M496" s="321">
        <v>3.2000000000000001E-2</v>
      </c>
      <c r="N496" s="70">
        <v>1.2999999999999999E-2</v>
      </c>
      <c r="O496" s="63">
        <f t="shared" si="30"/>
        <v>3.1843366656181309E-2</v>
      </c>
      <c r="P496" s="2">
        <v>6</v>
      </c>
      <c r="Q496" s="2">
        <v>0.03</v>
      </c>
      <c r="R496" s="12">
        <v>3.9E-2</v>
      </c>
      <c r="S496">
        <f t="shared" si="31"/>
        <v>9.5530099968543933E-2</v>
      </c>
      <c r="T496" s="2">
        <v>6</v>
      </c>
      <c r="U496" s="339">
        <f t="shared" si="27"/>
        <v>-6.4538521137571178E-2</v>
      </c>
      <c r="V496" s="4">
        <f t="shared" si="28"/>
        <v>1.856666666666666</v>
      </c>
    </row>
    <row r="497" spans="1:22">
      <c r="A497" s="1" t="s">
        <v>520</v>
      </c>
      <c r="B497" t="s">
        <v>475</v>
      </c>
      <c r="C497" s="219" t="s">
        <v>1398</v>
      </c>
      <c r="D497" t="s">
        <v>44</v>
      </c>
      <c r="E497" t="s">
        <v>1389</v>
      </c>
      <c r="F497" t="s">
        <v>60</v>
      </c>
      <c r="G497">
        <v>365</v>
      </c>
      <c r="H497" s="173">
        <f t="shared" si="29"/>
        <v>0.33333333333333331</v>
      </c>
      <c r="L497" t="s">
        <v>100</v>
      </c>
      <c r="M497" s="321">
        <v>2.1000000000000001E-2</v>
      </c>
      <c r="N497" s="70">
        <v>1.7000000000000001E-2</v>
      </c>
      <c r="O497" s="63">
        <f t="shared" si="30"/>
        <v>4.1641325627314027E-2</v>
      </c>
      <c r="P497" s="2">
        <v>6</v>
      </c>
      <c r="Q497" s="2">
        <v>0</v>
      </c>
      <c r="R497" s="12">
        <v>1.2999999999999999E-2</v>
      </c>
      <c r="S497">
        <f t="shared" si="31"/>
        <v>3.1843366656181309E-2</v>
      </c>
      <c r="T497" s="2">
        <v>6</v>
      </c>
      <c r="U497" s="339" t="e">
        <f t="shared" si="27"/>
        <v>#NUM!</v>
      </c>
      <c r="V497" s="4" t="e">
        <f t="shared" si="28"/>
        <v>#DIV/0!</v>
      </c>
    </row>
    <row r="498" spans="1:22">
      <c r="A498" s="1" t="s">
        <v>520</v>
      </c>
      <c r="B498" t="s">
        <v>476</v>
      </c>
      <c r="C498" s="219" t="s">
        <v>1398</v>
      </c>
      <c r="D498" t="s">
        <v>44</v>
      </c>
      <c r="E498" t="s">
        <v>1389</v>
      </c>
      <c r="F498" t="s">
        <v>60</v>
      </c>
      <c r="G498">
        <v>365</v>
      </c>
      <c r="H498" s="173">
        <f t="shared" si="29"/>
        <v>0.33333333333333331</v>
      </c>
      <c r="L498" t="s">
        <v>100</v>
      </c>
      <c r="M498" s="321">
        <v>-3.0000000000000001E-3</v>
      </c>
      <c r="N498" s="70">
        <v>4.0000000000000001E-3</v>
      </c>
      <c r="O498" s="63">
        <f t="shared" si="30"/>
        <v>9.7979589711327114E-3</v>
      </c>
      <c r="P498" s="2">
        <v>6</v>
      </c>
      <c r="Q498" s="2">
        <v>1.4999999999999999E-2</v>
      </c>
      <c r="R498" s="12">
        <v>0.01</v>
      </c>
      <c r="S498">
        <f t="shared" si="31"/>
        <v>2.4494897427831779E-2</v>
      </c>
      <c r="T498" s="2">
        <v>6</v>
      </c>
      <c r="U498" s="339" t="e">
        <f t="shared" si="27"/>
        <v>#NUM!</v>
      </c>
      <c r="V498" s="4">
        <f t="shared" si="28"/>
        <v>0.61111111111111094</v>
      </c>
    </row>
    <row r="499" spans="1:22">
      <c r="A499" s="1" t="s">
        <v>520</v>
      </c>
      <c r="B499" t="s">
        <v>477</v>
      </c>
      <c r="C499" s="219" t="s">
        <v>1398</v>
      </c>
      <c r="D499" t="s">
        <v>44</v>
      </c>
      <c r="E499" t="s">
        <v>1389</v>
      </c>
      <c r="F499" t="s">
        <v>60</v>
      </c>
      <c r="G499">
        <v>365</v>
      </c>
      <c r="H499" s="173">
        <f t="shared" si="29"/>
        <v>0.33333333333333331</v>
      </c>
      <c r="L499" t="s">
        <v>100</v>
      </c>
      <c r="M499" s="321">
        <v>0</v>
      </c>
      <c r="N499" s="70">
        <v>0.02</v>
      </c>
      <c r="O499" s="63">
        <f t="shared" si="30"/>
        <v>4.8989794855663557E-2</v>
      </c>
      <c r="P499" s="2">
        <v>6</v>
      </c>
      <c r="Q499" s="2">
        <v>-6.4000000000000001E-2</v>
      </c>
      <c r="R499" s="12">
        <v>1.9E-2</v>
      </c>
      <c r="S499">
        <f t="shared" si="31"/>
        <v>4.6540305112880376E-2</v>
      </c>
      <c r="T499" s="2">
        <v>6</v>
      </c>
      <c r="U499" s="339" t="e">
        <f t="shared" si="27"/>
        <v>#DIV/0!</v>
      </c>
      <c r="V499" s="4" t="e">
        <f t="shared" si="28"/>
        <v>#DIV/0!</v>
      </c>
    </row>
    <row r="500" spans="1:22">
      <c r="A500" s="1" t="s">
        <v>520</v>
      </c>
      <c r="B500" t="s">
        <v>478</v>
      </c>
      <c r="C500" s="219" t="s">
        <v>1398</v>
      </c>
      <c r="D500" t="s">
        <v>44</v>
      </c>
      <c r="E500" t="s">
        <v>1389</v>
      </c>
      <c r="F500" t="s">
        <v>60</v>
      </c>
      <c r="G500">
        <v>365</v>
      </c>
      <c r="H500" s="173">
        <f t="shared" si="29"/>
        <v>0.33333333333333331</v>
      </c>
      <c r="L500" t="s">
        <v>100</v>
      </c>
      <c r="M500" s="321">
        <v>-8.0000000000000002E-3</v>
      </c>
      <c r="N500" s="70">
        <v>0.02</v>
      </c>
      <c r="O500" s="63">
        <f t="shared" si="30"/>
        <v>4.8989794855663557E-2</v>
      </c>
      <c r="P500" s="2">
        <v>6</v>
      </c>
      <c r="Q500" s="2">
        <v>-3.0000000000000001E-3</v>
      </c>
      <c r="R500" s="12">
        <v>8.9999999999999993E-3</v>
      </c>
      <c r="S500">
        <f t="shared" si="31"/>
        <v>2.2045407685048601E-2</v>
      </c>
      <c r="T500" s="2">
        <v>6</v>
      </c>
      <c r="U500" s="339">
        <f t="shared" si="27"/>
        <v>-0.98082925301172619</v>
      </c>
      <c r="V500" s="4">
        <f t="shared" si="28"/>
        <v>9.1666666666666643</v>
      </c>
    </row>
    <row r="501" spans="1:22">
      <c r="A501" s="1" t="s">
        <v>520</v>
      </c>
      <c r="B501" t="s">
        <v>479</v>
      </c>
      <c r="C501" s="219" t="s">
        <v>1398</v>
      </c>
      <c r="D501" t="s">
        <v>44</v>
      </c>
      <c r="E501" t="s">
        <v>1389</v>
      </c>
      <c r="F501" t="s">
        <v>60</v>
      </c>
      <c r="G501">
        <v>365</v>
      </c>
      <c r="H501" s="173">
        <f t="shared" si="29"/>
        <v>0.33333333333333331</v>
      </c>
      <c r="L501" t="s">
        <v>100</v>
      </c>
      <c r="M501" s="321">
        <v>-8.0000000000000002E-3</v>
      </c>
      <c r="N501" s="70">
        <v>2E-3</v>
      </c>
      <c r="O501" s="63">
        <f t="shared" si="30"/>
        <v>4.8989794855663557E-3</v>
      </c>
      <c r="P501" s="2">
        <v>6</v>
      </c>
      <c r="Q501" s="2">
        <v>-2.1000000000000001E-2</v>
      </c>
      <c r="R501" s="12">
        <v>8.9999999999999993E-3</v>
      </c>
      <c r="S501">
        <f t="shared" si="31"/>
        <v>2.2045407685048601E-2</v>
      </c>
      <c r="T501" s="2">
        <v>6</v>
      </c>
      <c r="U501" s="339">
        <f t="shared" si="27"/>
        <v>0.96508089604358704</v>
      </c>
      <c r="V501" s="4">
        <f t="shared" si="28"/>
        <v>0.35034013605442171</v>
      </c>
    </row>
    <row r="502" spans="1:22">
      <c r="A502" s="18" t="s">
        <v>522</v>
      </c>
      <c r="B502" t="s">
        <v>482</v>
      </c>
      <c r="C502" s="223" t="s">
        <v>1606</v>
      </c>
      <c r="D502" t="s">
        <v>44</v>
      </c>
      <c r="E502" s="37" t="s">
        <v>60</v>
      </c>
      <c r="F502" t="s">
        <v>60</v>
      </c>
      <c r="G502">
        <v>60</v>
      </c>
      <c r="H502" s="123">
        <f t="shared" ref="H502:H507" si="32">G502/150</f>
        <v>0.4</v>
      </c>
      <c r="K502" t="s">
        <v>100</v>
      </c>
      <c r="M502" s="321">
        <v>155.5</v>
      </c>
      <c r="N502" s="70">
        <v>33.200000000000003</v>
      </c>
      <c r="O502" s="63">
        <f t="shared" ref="O502:O507" si="33">N502*SQRT(P502)</f>
        <v>46.951890270786762</v>
      </c>
      <c r="P502" s="2">
        <v>2</v>
      </c>
      <c r="Q502" s="2">
        <v>116.6</v>
      </c>
      <c r="R502" s="12">
        <v>11.1</v>
      </c>
      <c r="S502">
        <f t="shared" ref="S502:S507" si="34">R502*SQRT(T502)</f>
        <v>15.697770542341356</v>
      </c>
      <c r="T502" s="2">
        <v>2</v>
      </c>
      <c r="U502" s="339">
        <f t="shared" si="27"/>
        <v>-0.28789645770289679</v>
      </c>
      <c r="V502" s="4">
        <f t="shared" si="28"/>
        <v>0.50906251746893838</v>
      </c>
    </row>
    <row r="503" spans="1:22">
      <c r="A503" s="18" t="s">
        <v>522</v>
      </c>
      <c r="B503" t="s">
        <v>482</v>
      </c>
      <c r="C503" s="223" t="s">
        <v>1606</v>
      </c>
      <c r="D503" t="s">
        <v>44</v>
      </c>
      <c r="E503" s="37" t="s">
        <v>60</v>
      </c>
      <c r="F503" t="s">
        <v>60</v>
      </c>
      <c r="G503">
        <v>150</v>
      </c>
      <c r="H503" s="123">
        <f t="shared" si="32"/>
        <v>1</v>
      </c>
      <c r="K503" t="s">
        <v>100</v>
      </c>
      <c r="L503" t="s">
        <v>100</v>
      </c>
      <c r="M503" s="321">
        <v>100.9</v>
      </c>
      <c r="N503" s="70">
        <v>19.3</v>
      </c>
      <c r="O503" s="63">
        <f t="shared" si="33"/>
        <v>27.294321753800737</v>
      </c>
      <c r="P503" s="2">
        <v>2</v>
      </c>
      <c r="Q503" s="2">
        <v>155</v>
      </c>
      <c r="R503" s="12">
        <v>16.8</v>
      </c>
      <c r="S503">
        <f t="shared" si="34"/>
        <v>23.758787847868</v>
      </c>
      <c r="T503" s="2">
        <v>2</v>
      </c>
      <c r="U503" s="339">
        <f t="shared" si="27"/>
        <v>0.42929518955968321</v>
      </c>
      <c r="V503" s="4">
        <f t="shared" si="28"/>
        <v>0.5117477627471384</v>
      </c>
    </row>
    <row r="504" spans="1:22">
      <c r="A504" s="18" t="s">
        <v>522</v>
      </c>
      <c r="B504" t="s">
        <v>483</v>
      </c>
      <c r="C504" s="223" t="s">
        <v>1606</v>
      </c>
      <c r="D504" t="s">
        <v>44</v>
      </c>
      <c r="E504" s="37" t="s">
        <v>60</v>
      </c>
      <c r="F504" t="s">
        <v>60</v>
      </c>
      <c r="G504">
        <v>60</v>
      </c>
      <c r="H504" s="123">
        <f t="shared" si="32"/>
        <v>0.4</v>
      </c>
      <c r="K504" t="s">
        <v>100</v>
      </c>
      <c r="M504" s="321">
        <v>19.8</v>
      </c>
      <c r="N504" s="70">
        <v>3.5</v>
      </c>
      <c r="O504" s="63">
        <f t="shared" si="33"/>
        <v>4.9497474683058327</v>
      </c>
      <c r="P504" s="2">
        <v>2</v>
      </c>
      <c r="Q504" s="2">
        <v>35.4</v>
      </c>
      <c r="R504" s="12">
        <v>5</v>
      </c>
      <c r="S504">
        <f t="shared" si="34"/>
        <v>7.0710678118654755</v>
      </c>
      <c r="T504" s="2">
        <v>2</v>
      </c>
      <c r="U504" s="339">
        <f t="shared" si="27"/>
        <v>0.58102988243923914</v>
      </c>
      <c r="V504" s="4">
        <f t="shared" si="28"/>
        <v>0.51994956749337673</v>
      </c>
    </row>
    <row r="505" spans="1:22">
      <c r="A505" s="18" t="s">
        <v>522</v>
      </c>
      <c r="B505" t="s">
        <v>483</v>
      </c>
      <c r="C505" s="223" t="s">
        <v>1606</v>
      </c>
      <c r="D505" t="s">
        <v>44</v>
      </c>
      <c r="E505" s="37" t="s">
        <v>60</v>
      </c>
      <c r="F505" t="s">
        <v>60</v>
      </c>
      <c r="G505">
        <v>150</v>
      </c>
      <c r="H505" s="123">
        <f t="shared" si="32"/>
        <v>1</v>
      </c>
      <c r="K505" t="s">
        <v>100</v>
      </c>
      <c r="L505" t="s">
        <v>100</v>
      </c>
      <c r="M505" s="321">
        <v>22</v>
      </c>
      <c r="N505" s="70">
        <v>5</v>
      </c>
      <c r="O505" s="63">
        <f t="shared" si="33"/>
        <v>7.0710678118654755</v>
      </c>
      <c r="P505" s="2">
        <v>2</v>
      </c>
      <c r="Q505" s="2">
        <v>36.1</v>
      </c>
      <c r="R505" s="12">
        <v>11.5</v>
      </c>
      <c r="S505">
        <f t="shared" si="34"/>
        <v>16.263455967290593</v>
      </c>
      <c r="T505" s="2">
        <v>2</v>
      </c>
      <c r="U505" s="339">
        <f t="shared" si="27"/>
        <v>0.49525041198051933</v>
      </c>
      <c r="V505" s="4">
        <f t="shared" si="28"/>
        <v>0.60148019122014107</v>
      </c>
    </row>
    <row r="506" spans="1:22">
      <c r="A506" s="18" t="s">
        <v>522</v>
      </c>
      <c r="B506" t="s">
        <v>484</v>
      </c>
      <c r="C506" s="223" t="s">
        <v>1606</v>
      </c>
      <c r="D506" t="s">
        <v>44</v>
      </c>
      <c r="E506" s="37" t="s">
        <v>60</v>
      </c>
      <c r="F506" t="s">
        <v>60</v>
      </c>
      <c r="G506">
        <v>60</v>
      </c>
      <c r="H506" s="123">
        <f t="shared" si="32"/>
        <v>0.4</v>
      </c>
      <c r="K506" t="s">
        <v>100</v>
      </c>
      <c r="M506" s="321">
        <v>24.7</v>
      </c>
      <c r="N506" s="70">
        <v>6.5</v>
      </c>
      <c r="O506" s="63">
        <f t="shared" si="33"/>
        <v>9.1923881554251192</v>
      </c>
      <c r="P506" s="2">
        <v>2</v>
      </c>
      <c r="Q506" s="2">
        <v>19</v>
      </c>
      <c r="R506" s="12">
        <v>3.2</v>
      </c>
      <c r="S506">
        <f t="shared" si="34"/>
        <v>4.525483399593905</v>
      </c>
      <c r="T506" s="2">
        <v>2</v>
      </c>
      <c r="U506" s="339">
        <f t="shared" si="27"/>
        <v>-0.262364264467491</v>
      </c>
      <c r="V506" s="4">
        <f t="shared" si="28"/>
        <v>0.52836565096952914</v>
      </c>
    </row>
    <row r="507" spans="1:22">
      <c r="A507" s="18" t="s">
        <v>522</v>
      </c>
      <c r="B507" t="s">
        <v>484</v>
      </c>
      <c r="C507" s="223" t="s">
        <v>1606</v>
      </c>
      <c r="D507" t="s">
        <v>44</v>
      </c>
      <c r="E507" s="39" t="s">
        <v>60</v>
      </c>
      <c r="F507" t="s">
        <v>60</v>
      </c>
      <c r="G507">
        <v>150</v>
      </c>
      <c r="H507" s="123">
        <f t="shared" si="32"/>
        <v>1</v>
      </c>
      <c r="K507" t="s">
        <v>100</v>
      </c>
      <c r="L507" t="s">
        <v>100</v>
      </c>
      <c r="M507" s="321">
        <v>8.5</v>
      </c>
      <c r="N507" s="63">
        <v>3.2</v>
      </c>
      <c r="O507" s="63">
        <f t="shared" si="33"/>
        <v>4.525483399593905</v>
      </c>
      <c r="P507" s="2">
        <v>2</v>
      </c>
      <c r="Q507" s="2">
        <v>0</v>
      </c>
      <c r="R507" s="2">
        <v>0</v>
      </c>
      <c r="S507">
        <f t="shared" si="34"/>
        <v>0</v>
      </c>
      <c r="T507" s="2">
        <v>2</v>
      </c>
      <c r="U507" s="339" t="e">
        <f t="shared" si="27"/>
        <v>#NUM!</v>
      </c>
      <c r="V507" s="4" t="e">
        <f t="shared" si="28"/>
        <v>#DIV/0!</v>
      </c>
    </row>
    <row r="508" spans="1:22" s="16" customFormat="1">
      <c r="A508" s="163" t="s">
        <v>485</v>
      </c>
      <c r="B508" s="14" t="s">
        <v>523</v>
      </c>
      <c r="C508" s="224" t="s">
        <v>1380</v>
      </c>
      <c r="D508" s="14" t="s">
        <v>44</v>
      </c>
      <c r="E508" s="171" t="s">
        <v>72</v>
      </c>
      <c r="F508" s="16" t="s">
        <v>73</v>
      </c>
      <c r="G508" s="177">
        <v>0</v>
      </c>
      <c r="H508" s="182">
        <f t="shared" ref="H508:H571" si="35">G508/5110</f>
        <v>0</v>
      </c>
      <c r="I508" s="209" t="s">
        <v>100</v>
      </c>
      <c r="J508" s="174"/>
      <c r="K508" s="174"/>
      <c r="L508" s="174"/>
      <c r="M508" s="320">
        <v>64.693877549999996</v>
      </c>
      <c r="N508" s="69" t="e">
        <f t="shared" ref="N508:N571" si="36">O508/SQRT(P508)</f>
        <v>#VALUE!</v>
      </c>
      <c r="O508" s="69" t="s">
        <v>16</v>
      </c>
      <c r="P508" s="19">
        <v>10</v>
      </c>
      <c r="Q508" s="19">
        <v>71.428571430000005</v>
      </c>
      <c r="R508" s="16" t="e">
        <f t="shared" ref="R508:R571" si="37">Q508/SQRT(S508)</f>
        <v>#VALUE!</v>
      </c>
      <c r="S508" s="16" t="s">
        <v>16</v>
      </c>
      <c r="T508" s="19">
        <v>10</v>
      </c>
      <c r="U508" s="340">
        <f t="shared" si="27"/>
        <v>9.9031380641951827E-2</v>
      </c>
      <c r="V508" s="183" t="e">
        <f t="shared" si="28"/>
        <v>#VALUE!</v>
      </c>
    </row>
    <row r="509" spans="1:22">
      <c r="A509" s="161" t="s">
        <v>485</v>
      </c>
      <c r="B509" s="28" t="s">
        <v>523</v>
      </c>
      <c r="C509" s="225" t="s">
        <v>1380</v>
      </c>
      <c r="D509" s="28" t="s">
        <v>44</v>
      </c>
      <c r="E509" s="87" t="s">
        <v>72</v>
      </c>
      <c r="F509" t="s">
        <v>73</v>
      </c>
      <c r="G509" s="28">
        <v>365</v>
      </c>
      <c r="H509" s="180">
        <f t="shared" si="35"/>
        <v>7.1428571428571425E-2</v>
      </c>
      <c r="I509" s="208"/>
      <c r="J509" s="32" t="s">
        <v>100</v>
      </c>
      <c r="K509" s="32" t="s">
        <v>100</v>
      </c>
      <c r="L509" s="32"/>
      <c r="M509" s="321">
        <v>75.102040819999999</v>
      </c>
      <c r="N509" s="63">
        <f t="shared" si="36"/>
        <v>6.7763092722411384</v>
      </c>
      <c r="O509" s="63">
        <v>21.428571430000002</v>
      </c>
      <c r="P509" s="2">
        <v>10</v>
      </c>
      <c r="Q509" s="2">
        <v>28.571428569999998</v>
      </c>
      <c r="R509">
        <f t="shared" si="37"/>
        <v>14.907119844698286</v>
      </c>
      <c r="S509">
        <v>3.6734693900000002</v>
      </c>
      <c r="T509" s="2">
        <v>10</v>
      </c>
      <c r="U509" s="339">
        <f t="shared" si="27"/>
        <v>-0.96644051565853972</v>
      </c>
      <c r="V509" s="181">
        <f t="shared" si="28"/>
        <v>0.10165306122667551</v>
      </c>
    </row>
    <row r="510" spans="1:22">
      <c r="A510" s="161" t="s">
        <v>485</v>
      </c>
      <c r="B510" s="28" t="s">
        <v>523</v>
      </c>
      <c r="C510" s="225" t="s">
        <v>1380</v>
      </c>
      <c r="D510" s="28" t="s">
        <v>44</v>
      </c>
      <c r="E510" s="87" t="s">
        <v>72</v>
      </c>
      <c r="F510" t="s">
        <v>73</v>
      </c>
      <c r="G510" s="28">
        <f t="shared" ref="G510:G522" si="38">G509+365</f>
        <v>730</v>
      </c>
      <c r="H510" s="180">
        <f t="shared" si="35"/>
        <v>0.14285714285714285</v>
      </c>
      <c r="I510" s="208"/>
      <c r="J510" s="32"/>
      <c r="K510" s="32" t="s">
        <v>100</v>
      </c>
      <c r="L510" s="32"/>
      <c r="M510" s="321">
        <v>67.755102039999997</v>
      </c>
      <c r="N510" s="63">
        <f t="shared" si="36"/>
        <v>0.96804418174873397</v>
      </c>
      <c r="O510" s="63">
        <v>3.0612244899999999</v>
      </c>
      <c r="P510" s="2">
        <v>10</v>
      </c>
      <c r="Q510" s="2">
        <v>51.83673469</v>
      </c>
      <c r="R510">
        <f t="shared" si="37"/>
        <v>20.949566908329583</v>
      </c>
      <c r="S510">
        <v>6.1224489799999997</v>
      </c>
      <c r="T510" s="2">
        <v>10</v>
      </c>
      <c r="U510" s="339">
        <f t="shared" si="27"/>
        <v>-0.26780070196070688</v>
      </c>
      <c r="V510" s="181">
        <f t="shared" si="28"/>
        <v>0.10139500279040027</v>
      </c>
    </row>
    <row r="511" spans="1:22">
      <c r="A511" s="161" t="s">
        <v>485</v>
      </c>
      <c r="B511" s="28" t="s">
        <v>523</v>
      </c>
      <c r="C511" s="225" t="s">
        <v>1380</v>
      </c>
      <c r="D511" s="28" t="s">
        <v>44</v>
      </c>
      <c r="E511" s="87" t="s">
        <v>72</v>
      </c>
      <c r="F511" t="s">
        <v>73</v>
      </c>
      <c r="G511" s="28">
        <f t="shared" si="38"/>
        <v>1095</v>
      </c>
      <c r="H511" s="180">
        <f t="shared" si="35"/>
        <v>0.21428571428571427</v>
      </c>
      <c r="I511" s="208"/>
      <c r="J511" s="32"/>
      <c r="K511" s="32" t="s">
        <v>100</v>
      </c>
      <c r="L511" s="32"/>
      <c r="M511" s="321">
        <v>58.571428570000002</v>
      </c>
      <c r="N511" s="63">
        <f t="shared" si="36"/>
        <v>0.58082650778432932</v>
      </c>
      <c r="O511" s="63">
        <v>1.8367346899999999</v>
      </c>
      <c r="P511" s="2">
        <v>10</v>
      </c>
      <c r="Q511" s="2">
        <v>46.938775509999999</v>
      </c>
      <c r="R511">
        <f t="shared" si="37"/>
        <v>19.99622035623867</v>
      </c>
      <c r="S511">
        <v>5.5102040800000003</v>
      </c>
      <c r="T511" s="2">
        <v>10</v>
      </c>
      <c r="U511" s="339">
        <f t="shared" si="27"/>
        <v>-0.22140290681638342</v>
      </c>
      <c r="V511" s="181">
        <f t="shared" si="28"/>
        <v>0.10137807183284375</v>
      </c>
    </row>
    <row r="512" spans="1:22">
      <c r="A512" s="161" t="s">
        <v>485</v>
      </c>
      <c r="B512" s="28" t="s">
        <v>523</v>
      </c>
      <c r="C512" s="225" t="s">
        <v>1380</v>
      </c>
      <c r="D512" s="28" t="s">
        <v>44</v>
      </c>
      <c r="E512" s="87" t="s">
        <v>72</v>
      </c>
      <c r="F512" t="s">
        <v>73</v>
      </c>
      <c r="G512" s="28">
        <f t="shared" si="38"/>
        <v>1460</v>
      </c>
      <c r="H512" s="180">
        <f t="shared" si="35"/>
        <v>0.2857142857142857</v>
      </c>
      <c r="I512" s="208"/>
      <c r="J512" s="32"/>
      <c r="K512" s="32" t="s">
        <v>100</v>
      </c>
      <c r="L512" s="32"/>
      <c r="M512" s="321">
        <v>49.3877551</v>
      </c>
      <c r="N512" s="63">
        <f t="shared" si="36"/>
        <v>-0.19360883698220233</v>
      </c>
      <c r="O512" s="63">
        <v>-0.61224489999999998</v>
      </c>
      <c r="P512" s="2">
        <v>10</v>
      </c>
      <c r="Q512" s="2">
        <v>42.040816329999998</v>
      </c>
      <c r="R512">
        <f t="shared" si="37"/>
        <v>17.909658233665265</v>
      </c>
      <c r="S512">
        <v>5.5102040800000003</v>
      </c>
      <c r="T512" s="2">
        <v>10</v>
      </c>
      <c r="U512" s="339">
        <f t="shared" si="27"/>
        <v>-0.16106155724325882</v>
      </c>
      <c r="V512" s="181">
        <f t="shared" si="28"/>
        <v>0.10171788104309472</v>
      </c>
    </row>
    <row r="513" spans="1:22">
      <c r="A513" s="161" t="s">
        <v>485</v>
      </c>
      <c r="B513" s="28" t="s">
        <v>523</v>
      </c>
      <c r="C513" s="225" t="s">
        <v>1380</v>
      </c>
      <c r="D513" s="28" t="s">
        <v>44</v>
      </c>
      <c r="E513" s="87" t="s">
        <v>72</v>
      </c>
      <c r="F513" t="s">
        <v>73</v>
      </c>
      <c r="G513" s="28">
        <f t="shared" si="38"/>
        <v>1825</v>
      </c>
      <c r="H513" s="180">
        <f t="shared" si="35"/>
        <v>0.35714285714285715</v>
      </c>
      <c r="I513" s="208"/>
      <c r="J513" s="32"/>
      <c r="K513" s="32" t="s">
        <v>100</v>
      </c>
      <c r="L513" s="32"/>
      <c r="M513" s="321">
        <v>61.632653060000003</v>
      </c>
      <c r="N513" s="63">
        <f t="shared" si="36"/>
        <v>7.3571357800254678</v>
      </c>
      <c r="O513" s="63">
        <v>23.265306120000002</v>
      </c>
      <c r="P513" s="2">
        <v>10</v>
      </c>
      <c r="Q513" s="2">
        <v>52.44897959</v>
      </c>
      <c r="R513">
        <f t="shared" si="37"/>
        <v>21.197002738798815</v>
      </c>
      <c r="S513">
        <v>6.1224489799999997</v>
      </c>
      <c r="T513" s="2">
        <v>10</v>
      </c>
      <c r="U513" s="339">
        <f t="shared" ref="U513:U576" si="39">LN(Q513/M513)</f>
        <v>-0.16135093249480181</v>
      </c>
      <c r="V513" s="181">
        <f t="shared" ref="V513:V576" si="40">M513^2/(P513*M513^2)+S513^2/(T513*Q513^2)</f>
        <v>0.1013626247182895</v>
      </c>
    </row>
    <row r="514" spans="1:22">
      <c r="A514" s="161" t="s">
        <v>485</v>
      </c>
      <c r="B514" s="28" t="s">
        <v>523</v>
      </c>
      <c r="C514" s="225" t="s">
        <v>1380</v>
      </c>
      <c r="D514" s="28" t="s">
        <v>44</v>
      </c>
      <c r="E514" s="87" t="s">
        <v>72</v>
      </c>
      <c r="F514" t="s">
        <v>73</v>
      </c>
      <c r="G514" s="28">
        <f t="shared" si="38"/>
        <v>2190</v>
      </c>
      <c r="H514" s="180">
        <f t="shared" si="35"/>
        <v>0.42857142857142855</v>
      </c>
      <c r="I514" s="208"/>
      <c r="J514" s="32"/>
      <c r="K514" s="32" t="s">
        <v>100</v>
      </c>
      <c r="L514" s="32"/>
      <c r="M514" s="321">
        <v>65.918367349999997</v>
      </c>
      <c r="N514" s="63">
        <f t="shared" si="36"/>
        <v>5.2274385827080749</v>
      </c>
      <c r="O514" s="63">
        <v>16.530612250000001</v>
      </c>
      <c r="P514" s="2">
        <v>10</v>
      </c>
      <c r="Q514" s="2">
        <v>58.571428570000002</v>
      </c>
      <c r="R514">
        <f t="shared" si="37"/>
        <v>22.569757180436319</v>
      </c>
      <c r="S514">
        <v>6.73469388</v>
      </c>
      <c r="T514" s="2">
        <v>10</v>
      </c>
      <c r="U514" s="339">
        <f t="shared" si="39"/>
        <v>-0.11817010753386528</v>
      </c>
      <c r="V514" s="181">
        <f t="shared" si="40"/>
        <v>0.10132209933451312</v>
      </c>
    </row>
    <row r="515" spans="1:22">
      <c r="A515" s="161" t="s">
        <v>485</v>
      </c>
      <c r="B515" s="28" t="s">
        <v>523</v>
      </c>
      <c r="C515" s="225" t="s">
        <v>1380</v>
      </c>
      <c r="D515" s="28" t="s">
        <v>44</v>
      </c>
      <c r="E515" s="87" t="s">
        <v>72</v>
      </c>
      <c r="F515" t="s">
        <v>73</v>
      </c>
      <c r="G515" s="28">
        <f t="shared" si="38"/>
        <v>2555</v>
      </c>
      <c r="H515" s="180">
        <f t="shared" si="35"/>
        <v>0.5</v>
      </c>
      <c r="I515" s="208"/>
      <c r="J515" s="32"/>
      <c r="K515" s="32" t="s">
        <v>100</v>
      </c>
      <c r="L515" s="32"/>
      <c r="M515" s="321">
        <v>59.795918370000003</v>
      </c>
      <c r="N515" s="63">
        <f t="shared" si="36"/>
        <v>0.77443534476653164</v>
      </c>
      <c r="O515" s="63">
        <v>2.44897959</v>
      </c>
      <c r="P515" s="2">
        <v>10</v>
      </c>
      <c r="Q515" s="2">
        <v>57.959183670000002</v>
      </c>
      <c r="R515">
        <f t="shared" si="37"/>
        <v>19.796830051706387</v>
      </c>
      <c r="S515">
        <v>8.5714285700000001</v>
      </c>
      <c r="T515" s="2">
        <v>10</v>
      </c>
      <c r="U515" s="339">
        <f t="shared" si="39"/>
        <v>-3.1198370960089001E-2</v>
      </c>
      <c r="V515" s="181">
        <f t="shared" si="40"/>
        <v>0.10218706605785456</v>
      </c>
    </row>
    <row r="516" spans="1:22">
      <c r="A516" s="161" t="s">
        <v>485</v>
      </c>
      <c r="B516" s="28" t="s">
        <v>523</v>
      </c>
      <c r="C516" s="225" t="s">
        <v>1380</v>
      </c>
      <c r="D516" s="28" t="s">
        <v>44</v>
      </c>
      <c r="E516" s="87" t="s">
        <v>72</v>
      </c>
      <c r="F516" t="s">
        <v>73</v>
      </c>
      <c r="G516" s="28">
        <f t="shared" si="38"/>
        <v>2920</v>
      </c>
      <c r="H516" s="180">
        <f t="shared" si="35"/>
        <v>0.5714285714285714</v>
      </c>
      <c r="I516" s="208"/>
      <c r="J516" s="32"/>
      <c r="K516" s="32" t="s">
        <v>100</v>
      </c>
      <c r="L516" s="32"/>
      <c r="M516" s="321">
        <v>50</v>
      </c>
      <c r="N516" s="63">
        <f t="shared" si="36"/>
        <v>-0.38721767396440465</v>
      </c>
      <c r="O516" s="63">
        <v>-1.2244898</v>
      </c>
      <c r="P516" s="2">
        <v>10</v>
      </c>
      <c r="Q516" s="2">
        <v>44.489795919999999</v>
      </c>
      <c r="R516">
        <f t="shared" si="37"/>
        <v>20.102627852876598</v>
      </c>
      <c r="S516">
        <v>4.89795918</v>
      </c>
      <c r="T516" s="2">
        <v>10</v>
      </c>
      <c r="U516" s="339">
        <f t="shared" si="39"/>
        <v>-0.11676314771894079</v>
      </c>
      <c r="V516" s="181">
        <f t="shared" si="40"/>
        <v>0.10121201918839687</v>
      </c>
    </row>
    <row r="517" spans="1:22">
      <c r="A517" s="161" t="s">
        <v>485</v>
      </c>
      <c r="B517" s="28" t="s">
        <v>523</v>
      </c>
      <c r="C517" s="225" t="s">
        <v>1380</v>
      </c>
      <c r="D517" s="28" t="s">
        <v>44</v>
      </c>
      <c r="E517" s="87" t="s">
        <v>72</v>
      </c>
      <c r="F517" t="s">
        <v>73</v>
      </c>
      <c r="G517" s="28">
        <f t="shared" si="38"/>
        <v>3285</v>
      </c>
      <c r="H517" s="180">
        <f t="shared" si="35"/>
        <v>0.6428571428571429</v>
      </c>
      <c r="I517" s="208"/>
      <c r="J517" s="32"/>
      <c r="K517" s="32" t="s">
        <v>100</v>
      </c>
      <c r="L517" s="32"/>
      <c r="M517" s="321">
        <v>43.877551019999999</v>
      </c>
      <c r="N517" s="63">
        <f t="shared" si="36"/>
        <v>0.58082650778432932</v>
      </c>
      <c r="O517" s="63">
        <v>1.8367346899999999</v>
      </c>
      <c r="P517" s="2">
        <v>10</v>
      </c>
      <c r="Q517" s="2">
        <v>36.530612240000004</v>
      </c>
      <c r="R517">
        <f t="shared" si="37"/>
        <v>15.562275826323786</v>
      </c>
      <c r="S517">
        <v>5.5102040900000002</v>
      </c>
      <c r="T517" s="2">
        <v>10</v>
      </c>
      <c r="U517" s="339">
        <f t="shared" si="39"/>
        <v>-0.18325222241168354</v>
      </c>
      <c r="V517" s="181">
        <f t="shared" si="40"/>
        <v>0.10227520989485185</v>
      </c>
    </row>
    <row r="518" spans="1:22">
      <c r="A518" s="161" t="s">
        <v>485</v>
      </c>
      <c r="B518" s="28" t="s">
        <v>523</v>
      </c>
      <c r="C518" s="225" t="s">
        <v>1380</v>
      </c>
      <c r="D518" s="28" t="s">
        <v>44</v>
      </c>
      <c r="E518" s="87" t="s">
        <v>72</v>
      </c>
      <c r="F518" t="s">
        <v>73</v>
      </c>
      <c r="G518" s="28">
        <f t="shared" si="38"/>
        <v>3650</v>
      </c>
      <c r="H518" s="180">
        <f t="shared" si="35"/>
        <v>0.7142857142857143</v>
      </c>
      <c r="I518" s="208"/>
      <c r="J518" s="32"/>
      <c r="K518" s="32" t="s">
        <v>100</v>
      </c>
      <c r="L518" s="32"/>
      <c r="M518" s="321">
        <v>48.16326531</v>
      </c>
      <c r="N518" s="63">
        <f t="shared" si="36"/>
        <v>3.4849590530305314</v>
      </c>
      <c r="O518" s="63">
        <v>11.020408160000001</v>
      </c>
      <c r="P518" s="2">
        <v>10</v>
      </c>
      <c r="Q518" s="2">
        <v>48.16326531</v>
      </c>
      <c r="R518">
        <f t="shared" si="37"/>
        <v>18.559103481171448</v>
      </c>
      <c r="S518">
        <v>6.7346938700000001</v>
      </c>
      <c r="T518" s="2">
        <v>10</v>
      </c>
      <c r="U518" s="339">
        <f t="shared" si="39"/>
        <v>0</v>
      </c>
      <c r="V518" s="181">
        <f t="shared" si="40"/>
        <v>0.10195525710532652</v>
      </c>
    </row>
    <row r="519" spans="1:22">
      <c r="A519" s="161" t="s">
        <v>485</v>
      </c>
      <c r="B519" s="28" t="s">
        <v>523</v>
      </c>
      <c r="C519" s="225" t="s">
        <v>1380</v>
      </c>
      <c r="D519" s="28" t="s">
        <v>44</v>
      </c>
      <c r="E519" s="87" t="s">
        <v>72</v>
      </c>
      <c r="F519" t="s">
        <v>73</v>
      </c>
      <c r="G519" s="28">
        <f t="shared" si="38"/>
        <v>4015</v>
      </c>
      <c r="H519" s="180">
        <f t="shared" si="35"/>
        <v>0.7857142857142857</v>
      </c>
      <c r="I519" s="208"/>
      <c r="J519" s="32"/>
      <c r="K519" s="32" t="s">
        <v>100</v>
      </c>
      <c r="L519" s="32"/>
      <c r="M519" s="321">
        <v>38.979591839999998</v>
      </c>
      <c r="N519" s="63">
        <f t="shared" si="36"/>
        <v>-0.38721767396440465</v>
      </c>
      <c r="O519" s="63">
        <v>-1.2244898</v>
      </c>
      <c r="P519" s="2">
        <v>10</v>
      </c>
      <c r="Q519" s="2">
        <v>49.3877551</v>
      </c>
      <c r="R519">
        <f t="shared" si="37"/>
        <v>19.959823590494093</v>
      </c>
      <c r="S519">
        <v>6.1224489799999997</v>
      </c>
      <c r="T519" s="2">
        <v>10</v>
      </c>
      <c r="U519" s="339">
        <f t="shared" si="39"/>
        <v>0.23666429798496469</v>
      </c>
      <c r="V519" s="181">
        <f t="shared" si="40"/>
        <v>0.10153678027490333</v>
      </c>
    </row>
    <row r="520" spans="1:22">
      <c r="A520" s="161" t="s">
        <v>485</v>
      </c>
      <c r="B520" s="28" t="s">
        <v>523</v>
      </c>
      <c r="C520" s="225" t="s">
        <v>1380</v>
      </c>
      <c r="D520" s="28" t="s">
        <v>44</v>
      </c>
      <c r="E520" s="87" t="s">
        <v>72</v>
      </c>
      <c r="F520" t="s">
        <v>73</v>
      </c>
      <c r="G520" s="28">
        <f t="shared" si="38"/>
        <v>4380</v>
      </c>
      <c r="H520" s="180">
        <f t="shared" si="35"/>
        <v>0.8571428571428571</v>
      </c>
      <c r="I520" s="208"/>
      <c r="J520" s="32"/>
      <c r="K520" s="32" t="s">
        <v>100</v>
      </c>
      <c r="L520" s="32"/>
      <c r="M520" s="321">
        <v>50</v>
      </c>
      <c r="N520" s="63">
        <f t="shared" si="36"/>
        <v>6.0018739243123287</v>
      </c>
      <c r="O520" s="63">
        <v>18.97959183</v>
      </c>
      <c r="P520" s="2">
        <v>10</v>
      </c>
      <c r="Q520" s="2">
        <v>56.734693880000002</v>
      </c>
      <c r="R520">
        <f t="shared" si="37"/>
        <v>19.378587165286529</v>
      </c>
      <c r="S520">
        <v>8.5714285700000001</v>
      </c>
      <c r="T520" s="2">
        <v>10</v>
      </c>
      <c r="U520" s="339">
        <f t="shared" si="39"/>
        <v>0.1263629031890755</v>
      </c>
      <c r="V520" s="181">
        <f t="shared" si="40"/>
        <v>0.10228249055336126</v>
      </c>
    </row>
    <row r="521" spans="1:22">
      <c r="A521" s="161" t="s">
        <v>485</v>
      </c>
      <c r="B521" s="28" t="s">
        <v>523</v>
      </c>
      <c r="C521" s="225" t="s">
        <v>1380</v>
      </c>
      <c r="D521" s="28" t="s">
        <v>44</v>
      </c>
      <c r="E521" s="87" t="s">
        <v>72</v>
      </c>
      <c r="F521" t="s">
        <v>73</v>
      </c>
      <c r="G521" s="28">
        <f t="shared" si="38"/>
        <v>4745</v>
      </c>
      <c r="H521" s="180">
        <f t="shared" si="35"/>
        <v>0.9285714285714286</v>
      </c>
      <c r="I521" s="208"/>
      <c r="J521" s="32"/>
      <c r="K521" s="32" t="s">
        <v>100</v>
      </c>
      <c r="L521" s="32"/>
      <c r="M521" s="321">
        <v>31.632653059999999</v>
      </c>
      <c r="N521" s="63">
        <f t="shared" si="36"/>
        <v>-4.0657855639771379</v>
      </c>
      <c r="O521" s="63">
        <v>-12.85714286</v>
      </c>
      <c r="P521" s="2">
        <v>10</v>
      </c>
      <c r="Q521" s="2">
        <v>40.204081629999997</v>
      </c>
      <c r="R521">
        <f t="shared" si="37"/>
        <v>16.248286145579922</v>
      </c>
      <c r="S521">
        <v>6.1224489799999997</v>
      </c>
      <c r="T521" s="2">
        <v>10</v>
      </c>
      <c r="U521" s="339">
        <f t="shared" si="39"/>
        <v>0.2397786117914617</v>
      </c>
      <c r="V521" s="181">
        <f t="shared" si="40"/>
        <v>0.1023190497055806</v>
      </c>
    </row>
    <row r="522" spans="1:22">
      <c r="A522" s="161" t="s">
        <v>485</v>
      </c>
      <c r="B522" s="28" t="s">
        <v>523</v>
      </c>
      <c r="C522" s="225" t="s">
        <v>1380</v>
      </c>
      <c r="D522" s="28" t="s">
        <v>44</v>
      </c>
      <c r="E522" s="87" t="s">
        <v>72</v>
      </c>
      <c r="F522" t="s">
        <v>73</v>
      </c>
      <c r="G522" s="28">
        <f t="shared" si="38"/>
        <v>5110</v>
      </c>
      <c r="H522" s="180">
        <f t="shared" si="35"/>
        <v>1</v>
      </c>
      <c r="I522" s="208"/>
      <c r="J522" s="32"/>
      <c r="K522" s="32" t="s">
        <v>100</v>
      </c>
      <c r="L522" s="32" t="s">
        <v>100</v>
      </c>
      <c r="M522" s="321">
        <v>42.040816329999998</v>
      </c>
      <c r="N522" s="63">
        <f t="shared" si="36"/>
        <v>5.8082650904924042</v>
      </c>
      <c r="O522" s="63">
        <v>18.367346940000001</v>
      </c>
      <c r="P522" s="2">
        <v>10</v>
      </c>
      <c r="Q522" s="2">
        <v>48.16326531</v>
      </c>
      <c r="R522">
        <f t="shared" si="37"/>
        <v>19.464951933597074</v>
      </c>
      <c r="S522">
        <v>6.1224489799999997</v>
      </c>
      <c r="T522" s="2">
        <v>10</v>
      </c>
      <c r="U522" s="339">
        <f t="shared" si="39"/>
        <v>0.13595563623401322</v>
      </c>
      <c r="V522" s="181">
        <f t="shared" si="40"/>
        <v>0.10161591496691877</v>
      </c>
    </row>
    <row r="523" spans="1:22">
      <c r="A523" s="161" t="s">
        <v>485</v>
      </c>
      <c r="B523" s="28" t="s">
        <v>524</v>
      </c>
      <c r="C523" s="225" t="s">
        <v>1380</v>
      </c>
      <c r="D523" s="28" t="s">
        <v>44</v>
      </c>
      <c r="E523" s="87" t="s">
        <v>72</v>
      </c>
      <c r="F523" t="s">
        <v>73</v>
      </c>
      <c r="G523" s="179">
        <v>0</v>
      </c>
      <c r="H523" s="180">
        <f t="shared" si="35"/>
        <v>0</v>
      </c>
      <c r="I523" s="208" t="s">
        <v>100</v>
      </c>
      <c r="J523" s="32"/>
      <c r="K523" s="32"/>
      <c r="L523" s="32"/>
      <c r="M523" s="321">
        <v>30.72164948</v>
      </c>
      <c r="N523" s="63" t="e">
        <f t="shared" si="36"/>
        <v>#VALUE!</v>
      </c>
      <c r="O523" s="63" t="s">
        <v>16</v>
      </c>
      <c r="P523" s="2">
        <v>10</v>
      </c>
      <c r="Q523" s="2">
        <v>44.742268039999999</v>
      </c>
      <c r="R523" t="e">
        <f t="shared" si="37"/>
        <v>#VALUE!</v>
      </c>
      <c r="S523" t="s">
        <v>16</v>
      </c>
      <c r="T523" s="2">
        <v>10</v>
      </c>
      <c r="U523" s="339">
        <f t="shared" si="39"/>
        <v>0.37595104771500165</v>
      </c>
      <c r="V523" s="181" t="e">
        <f t="shared" si="40"/>
        <v>#VALUE!</v>
      </c>
    </row>
    <row r="524" spans="1:22">
      <c r="A524" s="161" t="s">
        <v>485</v>
      </c>
      <c r="B524" s="28" t="s">
        <v>524</v>
      </c>
      <c r="C524" s="225" t="s">
        <v>1380</v>
      </c>
      <c r="D524" s="28" t="s">
        <v>44</v>
      </c>
      <c r="E524" s="87" t="s">
        <v>72</v>
      </c>
      <c r="F524" t="s">
        <v>73</v>
      </c>
      <c r="G524" s="28">
        <v>365</v>
      </c>
      <c r="H524" s="180">
        <f t="shared" si="35"/>
        <v>7.1428571428571425E-2</v>
      </c>
      <c r="I524" s="208"/>
      <c r="J524" s="32" t="s">
        <v>100</v>
      </c>
      <c r="K524" s="32" t="s">
        <v>100</v>
      </c>
      <c r="L524" s="32"/>
      <c r="M524" s="321">
        <v>48.041237109999997</v>
      </c>
      <c r="N524" s="63">
        <f t="shared" si="36"/>
        <v>3.1296768606565135</v>
      </c>
      <c r="O524" s="71">
        <v>9.8969072199999992</v>
      </c>
      <c r="P524" s="2">
        <v>10</v>
      </c>
      <c r="Q524" s="2">
        <v>16.701030930000002</v>
      </c>
      <c r="R524">
        <f t="shared" si="37"/>
        <v>9.1950513402357004</v>
      </c>
      <c r="S524" s="22">
        <v>3.2989690700000001</v>
      </c>
      <c r="T524" s="2">
        <v>10</v>
      </c>
      <c r="U524" s="339">
        <f t="shared" si="39"/>
        <v>-1.0565892986928165</v>
      </c>
      <c r="V524" s="181">
        <f t="shared" si="40"/>
        <v>0.10390184422492958</v>
      </c>
    </row>
    <row r="525" spans="1:22">
      <c r="A525" s="161" t="s">
        <v>485</v>
      </c>
      <c r="B525" s="28" t="s">
        <v>524</v>
      </c>
      <c r="C525" s="225" t="s">
        <v>1380</v>
      </c>
      <c r="D525" s="28" t="s">
        <v>44</v>
      </c>
      <c r="E525" s="87" t="s">
        <v>72</v>
      </c>
      <c r="F525" t="s">
        <v>73</v>
      </c>
      <c r="G525" s="28">
        <f t="shared" ref="G525:G537" si="41">G524+365</f>
        <v>730</v>
      </c>
      <c r="H525" s="180">
        <f t="shared" si="35"/>
        <v>0.14285714285714285</v>
      </c>
      <c r="I525" s="208"/>
      <c r="J525" s="32"/>
      <c r="K525" s="32" t="s">
        <v>100</v>
      </c>
      <c r="L525" s="32"/>
      <c r="M525" s="321">
        <v>48.041237109999997</v>
      </c>
      <c r="N525" s="63">
        <f t="shared" si="36"/>
        <v>2.6080640494930023</v>
      </c>
      <c r="O525" s="71">
        <v>8.2474226799999997</v>
      </c>
      <c r="P525" s="2">
        <v>10</v>
      </c>
      <c r="Q525" s="2">
        <v>24.948453610000001</v>
      </c>
      <c r="R525">
        <f t="shared" si="37"/>
        <v>10.383301997352628</v>
      </c>
      <c r="S525" s="22">
        <v>5.7731958700000003</v>
      </c>
      <c r="T525" s="2">
        <v>10</v>
      </c>
      <c r="U525" s="339">
        <f t="shared" si="39"/>
        <v>-0.65524790782789599</v>
      </c>
      <c r="V525" s="181">
        <f t="shared" si="40"/>
        <v>0.10535482547764397</v>
      </c>
    </row>
    <row r="526" spans="1:22">
      <c r="A526" s="161" t="s">
        <v>485</v>
      </c>
      <c r="B526" s="28" t="s">
        <v>524</v>
      </c>
      <c r="C526" s="225" t="s">
        <v>1380</v>
      </c>
      <c r="D526" s="28" t="s">
        <v>44</v>
      </c>
      <c r="E526" s="87" t="s">
        <v>72</v>
      </c>
      <c r="F526" t="s">
        <v>73</v>
      </c>
      <c r="G526" s="28">
        <f t="shared" si="41"/>
        <v>1095</v>
      </c>
      <c r="H526" s="180">
        <f t="shared" si="35"/>
        <v>0.21428571428571427</v>
      </c>
      <c r="I526" s="208"/>
      <c r="J526" s="32"/>
      <c r="K526" s="32" t="s">
        <v>100</v>
      </c>
      <c r="L526" s="32"/>
      <c r="M526" s="321">
        <v>46.391752580000002</v>
      </c>
      <c r="N526" s="63">
        <f t="shared" si="36"/>
        <v>2.3472576439112465</v>
      </c>
      <c r="O526" s="71">
        <v>7.4226804099999999</v>
      </c>
      <c r="P526" s="2">
        <v>10</v>
      </c>
      <c r="Q526" s="2">
        <v>34.845360820000003</v>
      </c>
      <c r="R526">
        <f t="shared" si="37"/>
        <v>14.502297815460704</v>
      </c>
      <c r="S526" s="22">
        <v>5.7731958800000003</v>
      </c>
      <c r="T526" s="2">
        <v>10</v>
      </c>
      <c r="U526" s="339">
        <f t="shared" si="39"/>
        <v>-0.28620168747521901</v>
      </c>
      <c r="V526" s="181">
        <f t="shared" si="40"/>
        <v>0.10274500192997932</v>
      </c>
    </row>
    <row r="527" spans="1:22">
      <c r="A527" s="161" t="s">
        <v>485</v>
      </c>
      <c r="B527" s="28" t="s">
        <v>524</v>
      </c>
      <c r="C527" s="225" t="s">
        <v>1380</v>
      </c>
      <c r="D527" s="28" t="s">
        <v>44</v>
      </c>
      <c r="E527" s="87" t="s">
        <v>72</v>
      </c>
      <c r="F527" t="s">
        <v>73</v>
      </c>
      <c r="G527" s="28">
        <f t="shared" si="41"/>
        <v>1460</v>
      </c>
      <c r="H527" s="180">
        <f t="shared" si="35"/>
        <v>0.2857142857142857</v>
      </c>
      <c r="I527" s="208"/>
      <c r="J527" s="32"/>
      <c r="K527" s="32" t="s">
        <v>100</v>
      </c>
      <c r="L527" s="32"/>
      <c r="M527" s="321">
        <v>48.865979379999999</v>
      </c>
      <c r="N527" s="63">
        <f t="shared" si="36"/>
        <v>2.8688704550747577</v>
      </c>
      <c r="O527" s="71">
        <v>9.0721649499999995</v>
      </c>
      <c r="P527" s="2">
        <v>10</v>
      </c>
      <c r="Q527" s="2">
        <v>43.917525769999997</v>
      </c>
      <c r="R527">
        <f t="shared" si="37"/>
        <v>14.580835013760959</v>
      </c>
      <c r="S527" s="22">
        <v>9.0721649499999995</v>
      </c>
      <c r="T527" s="2">
        <v>10</v>
      </c>
      <c r="U527" s="339">
        <f t="shared" si="39"/>
        <v>-0.10676797546894023</v>
      </c>
      <c r="V527" s="181">
        <f t="shared" si="40"/>
        <v>0.10426723093068342</v>
      </c>
    </row>
    <row r="528" spans="1:22">
      <c r="A528" s="161" t="s">
        <v>485</v>
      </c>
      <c r="B528" s="28" t="s">
        <v>524</v>
      </c>
      <c r="C528" s="225" t="s">
        <v>1380</v>
      </c>
      <c r="D528" s="28" t="s">
        <v>44</v>
      </c>
      <c r="E528" s="87" t="s">
        <v>72</v>
      </c>
      <c r="F528" t="s">
        <v>73</v>
      </c>
      <c r="G528" s="28">
        <f t="shared" si="41"/>
        <v>1825</v>
      </c>
      <c r="H528" s="180">
        <f t="shared" si="35"/>
        <v>0.35714285714285715</v>
      </c>
      <c r="I528" s="208"/>
      <c r="J528" s="32"/>
      <c r="K528" s="32" t="s">
        <v>100</v>
      </c>
      <c r="L528" s="32"/>
      <c r="M528" s="321">
        <v>42.268041240000002</v>
      </c>
      <c r="N528" s="63">
        <f t="shared" si="36"/>
        <v>2.0864512383294906</v>
      </c>
      <c r="O528" s="71">
        <v>6.5979381400000001</v>
      </c>
      <c r="P528" s="2">
        <v>10</v>
      </c>
      <c r="Q528" s="2">
        <v>34.020618560000003</v>
      </c>
      <c r="R528">
        <f t="shared" si="37"/>
        <v>12.487106755834084</v>
      </c>
      <c r="S528" s="22">
        <v>7.4226804099999999</v>
      </c>
      <c r="T528" s="2">
        <v>10</v>
      </c>
      <c r="U528" s="339">
        <f t="shared" si="39"/>
        <v>-0.21706450520915058</v>
      </c>
      <c r="V528" s="181">
        <f t="shared" si="40"/>
        <v>0.10476033057454787</v>
      </c>
    </row>
    <row r="529" spans="1:22">
      <c r="A529" s="161" t="s">
        <v>485</v>
      </c>
      <c r="B529" s="28" t="s">
        <v>524</v>
      </c>
      <c r="C529" s="225" t="s">
        <v>1380</v>
      </c>
      <c r="D529" s="28" t="s">
        <v>44</v>
      </c>
      <c r="E529" s="87" t="s">
        <v>72</v>
      </c>
      <c r="F529" t="s">
        <v>73</v>
      </c>
      <c r="G529" s="28">
        <f t="shared" si="41"/>
        <v>2190</v>
      </c>
      <c r="H529" s="180">
        <f t="shared" si="35"/>
        <v>0.42857142857142855</v>
      </c>
      <c r="I529" s="208"/>
      <c r="J529" s="32"/>
      <c r="K529" s="32" t="s">
        <v>100</v>
      </c>
      <c r="L529" s="32"/>
      <c r="M529" s="321">
        <v>37.319587630000001</v>
      </c>
      <c r="N529" s="63">
        <f t="shared" si="36"/>
        <v>3.3904832694005473</v>
      </c>
      <c r="O529" s="71">
        <v>10.7216495</v>
      </c>
      <c r="P529" s="2">
        <v>10</v>
      </c>
      <c r="Q529" s="2">
        <v>39.793814429999998</v>
      </c>
      <c r="R529">
        <f t="shared" si="37"/>
        <v>14.606130920229129</v>
      </c>
      <c r="S529" s="22">
        <v>7.4226804199999998</v>
      </c>
      <c r="T529" s="2">
        <v>10</v>
      </c>
      <c r="U529" s="339">
        <f t="shared" si="39"/>
        <v>6.4193157533543418E-2</v>
      </c>
      <c r="V529" s="181">
        <f t="shared" si="40"/>
        <v>0.10347928804225277</v>
      </c>
    </row>
    <row r="530" spans="1:22">
      <c r="A530" s="161" t="s">
        <v>485</v>
      </c>
      <c r="B530" s="28" t="s">
        <v>524</v>
      </c>
      <c r="C530" s="225" t="s">
        <v>1380</v>
      </c>
      <c r="D530" s="28" t="s">
        <v>44</v>
      </c>
      <c r="E530" s="87" t="s">
        <v>72</v>
      </c>
      <c r="F530" t="s">
        <v>73</v>
      </c>
      <c r="G530" s="28">
        <f t="shared" si="41"/>
        <v>2555</v>
      </c>
      <c r="H530" s="180">
        <f t="shared" si="35"/>
        <v>0.5</v>
      </c>
      <c r="I530" s="208"/>
      <c r="J530" s="32"/>
      <c r="K530" s="32" t="s">
        <v>100</v>
      </c>
      <c r="L530" s="32"/>
      <c r="M530" s="321">
        <v>44.742268039999999</v>
      </c>
      <c r="N530" s="63">
        <f t="shared" si="36"/>
        <v>2.3472576439112465</v>
      </c>
      <c r="O530" s="71">
        <v>7.4226804099999999</v>
      </c>
      <c r="P530" s="2">
        <v>10</v>
      </c>
      <c r="Q530" s="2">
        <v>46.391752580000002</v>
      </c>
      <c r="R530">
        <f t="shared" si="37"/>
        <v>15.402290509504708</v>
      </c>
      <c r="S530" s="22">
        <v>9.0721649499999995</v>
      </c>
      <c r="T530" s="2">
        <v>10</v>
      </c>
      <c r="U530" s="339">
        <f t="shared" si="39"/>
        <v>3.6203048749388164E-2</v>
      </c>
      <c r="V530" s="181">
        <f t="shared" si="40"/>
        <v>0.103824197531726</v>
      </c>
    </row>
    <row r="531" spans="1:22">
      <c r="A531" s="161" t="s">
        <v>485</v>
      </c>
      <c r="B531" s="28" t="s">
        <v>524</v>
      </c>
      <c r="C531" s="225" t="s">
        <v>1380</v>
      </c>
      <c r="D531" s="28" t="s">
        <v>44</v>
      </c>
      <c r="E531" s="87" t="s">
        <v>72</v>
      </c>
      <c r="F531" t="s">
        <v>73</v>
      </c>
      <c r="G531" s="28">
        <f t="shared" si="41"/>
        <v>2920</v>
      </c>
      <c r="H531" s="180">
        <f t="shared" si="35"/>
        <v>0.5714285714285714</v>
      </c>
      <c r="I531" s="208"/>
      <c r="J531" s="32"/>
      <c r="K531" s="32" t="s">
        <v>100</v>
      </c>
      <c r="L531" s="32"/>
      <c r="M531" s="321">
        <v>42.268041240000002</v>
      </c>
      <c r="N531" s="63">
        <f t="shared" si="36"/>
        <v>2.3472576439112465</v>
      </c>
      <c r="O531" s="71">
        <v>7.4226804099999999</v>
      </c>
      <c r="P531" s="2">
        <v>10</v>
      </c>
      <c r="Q531" s="2">
        <v>44.742268039999999</v>
      </c>
      <c r="R531">
        <f t="shared" si="37"/>
        <v>14.854653512342209</v>
      </c>
      <c r="S531" s="22">
        <v>9.0721649499999995</v>
      </c>
      <c r="T531" s="2">
        <v>10</v>
      </c>
      <c r="U531" s="339">
        <f t="shared" si="39"/>
        <v>5.6887374306108816E-2</v>
      </c>
      <c r="V531" s="181">
        <f t="shared" si="40"/>
        <v>0.1041113635897281</v>
      </c>
    </row>
    <row r="532" spans="1:22">
      <c r="A532" s="161" t="s">
        <v>485</v>
      </c>
      <c r="B532" s="28" t="s">
        <v>524</v>
      </c>
      <c r="C532" s="225" t="s">
        <v>1380</v>
      </c>
      <c r="D532" s="28" t="s">
        <v>44</v>
      </c>
      <c r="E532" s="87" t="s">
        <v>72</v>
      </c>
      <c r="F532" t="s">
        <v>73</v>
      </c>
      <c r="G532" s="28">
        <f t="shared" si="41"/>
        <v>3285</v>
      </c>
      <c r="H532" s="180">
        <f t="shared" si="35"/>
        <v>0.6428571428571429</v>
      </c>
      <c r="I532" s="208"/>
      <c r="J532" s="32"/>
      <c r="K532" s="32" t="s">
        <v>100</v>
      </c>
      <c r="L532" s="32"/>
      <c r="M532" s="321">
        <v>38.144329900000002</v>
      </c>
      <c r="N532" s="63">
        <f t="shared" si="36"/>
        <v>1.825644832747735</v>
      </c>
      <c r="O532" s="71">
        <v>5.7731958700000003</v>
      </c>
      <c r="P532" s="2">
        <v>10</v>
      </c>
      <c r="Q532" s="2">
        <v>41.443298970000001</v>
      </c>
      <c r="R532">
        <f t="shared" si="37"/>
        <v>22.817349619619396</v>
      </c>
      <c r="S532" s="22">
        <v>3.2989690700000001</v>
      </c>
      <c r="T532" s="2">
        <v>10</v>
      </c>
      <c r="U532" s="339">
        <f t="shared" si="39"/>
        <v>8.2949082922057882E-2</v>
      </c>
      <c r="V532" s="181">
        <f t="shared" si="40"/>
        <v>0.10063364768112804</v>
      </c>
    </row>
    <row r="533" spans="1:22">
      <c r="A533" s="161" t="s">
        <v>485</v>
      </c>
      <c r="B533" s="28" t="s">
        <v>524</v>
      </c>
      <c r="C533" s="225" t="s">
        <v>1380</v>
      </c>
      <c r="D533" s="28" t="s">
        <v>44</v>
      </c>
      <c r="E533" s="87" t="s">
        <v>72</v>
      </c>
      <c r="F533" t="s">
        <v>73</v>
      </c>
      <c r="G533" s="28">
        <f t="shared" si="41"/>
        <v>3650</v>
      </c>
      <c r="H533" s="180">
        <f t="shared" si="35"/>
        <v>0.7142857142857143</v>
      </c>
      <c r="I533" s="208"/>
      <c r="J533" s="32"/>
      <c r="K533" s="32" t="s">
        <v>100</v>
      </c>
      <c r="L533" s="32"/>
      <c r="M533" s="321">
        <v>33.195876290000001</v>
      </c>
      <c r="N533" s="63">
        <f t="shared" si="36"/>
        <v>2.3472576439112465</v>
      </c>
      <c r="O533" s="71">
        <v>7.4226804099999999</v>
      </c>
      <c r="P533" s="2">
        <v>10</v>
      </c>
      <c r="Q533" s="2">
        <v>33.195876290000001</v>
      </c>
      <c r="R533">
        <f t="shared" si="37"/>
        <v>14.922767952881202</v>
      </c>
      <c r="S533" s="22">
        <v>4.9484536099999996</v>
      </c>
      <c r="T533" s="2">
        <v>10</v>
      </c>
      <c r="U533" s="339">
        <f t="shared" si="39"/>
        <v>0</v>
      </c>
      <c r="V533" s="181">
        <f t="shared" si="40"/>
        <v>0.10222213649304229</v>
      </c>
    </row>
    <row r="534" spans="1:22">
      <c r="A534" s="161" t="s">
        <v>485</v>
      </c>
      <c r="B534" s="28" t="s">
        <v>524</v>
      </c>
      <c r="C534" s="225" t="s">
        <v>1380</v>
      </c>
      <c r="D534" s="28" t="s">
        <v>44</v>
      </c>
      <c r="E534" s="87" t="s">
        <v>72</v>
      </c>
      <c r="F534" t="s">
        <v>73</v>
      </c>
      <c r="G534" s="28">
        <f t="shared" si="41"/>
        <v>4015</v>
      </c>
      <c r="H534" s="180">
        <f t="shared" si="35"/>
        <v>0.7857142857142857</v>
      </c>
      <c r="I534" s="208"/>
      <c r="J534" s="32"/>
      <c r="K534" s="32" t="s">
        <v>100</v>
      </c>
      <c r="L534" s="32"/>
      <c r="M534" s="321">
        <v>43.917525769999997</v>
      </c>
      <c r="N534" s="63">
        <f t="shared" si="36"/>
        <v>2.0864512414917686</v>
      </c>
      <c r="O534" s="71">
        <v>6.5979381500000001</v>
      </c>
      <c r="P534" s="2">
        <v>10</v>
      </c>
      <c r="Q534" s="2">
        <v>39.793814429999998</v>
      </c>
      <c r="R534">
        <f t="shared" si="37"/>
        <v>13.85659246062772</v>
      </c>
      <c r="S534" s="22">
        <v>8.2474226799999997</v>
      </c>
      <c r="T534" s="2">
        <v>10</v>
      </c>
      <c r="U534" s="339">
        <f t="shared" si="39"/>
        <v>-9.8601976806899097E-2</v>
      </c>
      <c r="V534" s="181">
        <f t="shared" si="40"/>
        <v>0.10429541732685553</v>
      </c>
    </row>
    <row r="535" spans="1:22">
      <c r="A535" s="161" t="s">
        <v>485</v>
      </c>
      <c r="B535" s="28" t="s">
        <v>524</v>
      </c>
      <c r="C535" s="225" t="s">
        <v>1380</v>
      </c>
      <c r="D535" s="28" t="s">
        <v>44</v>
      </c>
      <c r="E535" s="87" t="s">
        <v>72</v>
      </c>
      <c r="F535" t="s">
        <v>73</v>
      </c>
      <c r="G535" s="28">
        <f t="shared" si="41"/>
        <v>4380</v>
      </c>
      <c r="H535" s="180">
        <f t="shared" si="35"/>
        <v>0.8571428571428571</v>
      </c>
      <c r="I535" s="208"/>
      <c r="J535" s="32"/>
      <c r="K535" s="32" t="s">
        <v>100</v>
      </c>
      <c r="L535" s="32"/>
      <c r="M535" s="321">
        <v>40.618556699999999</v>
      </c>
      <c r="N535" s="63">
        <f t="shared" si="36"/>
        <v>1.5648384303282568</v>
      </c>
      <c r="O535" s="71">
        <v>4.9484536099999996</v>
      </c>
      <c r="P535" s="2">
        <v>10</v>
      </c>
      <c r="Q535" s="2">
        <v>36.494845359999999</v>
      </c>
      <c r="R535">
        <f t="shared" si="37"/>
        <v>11.600635422867875</v>
      </c>
      <c r="S535" s="22">
        <v>9.8969072199999992</v>
      </c>
      <c r="T535" s="2">
        <v>10</v>
      </c>
      <c r="U535" s="339">
        <f t="shared" si="39"/>
        <v>-0.10705399616137747</v>
      </c>
      <c r="V535" s="181">
        <f t="shared" si="40"/>
        <v>0.10735420856630003</v>
      </c>
    </row>
    <row r="536" spans="1:22">
      <c r="A536" s="161" t="s">
        <v>485</v>
      </c>
      <c r="B536" s="28" t="s">
        <v>524</v>
      </c>
      <c r="C536" s="225" t="s">
        <v>1380</v>
      </c>
      <c r="D536" s="28" t="s">
        <v>44</v>
      </c>
      <c r="E536" s="87" t="s">
        <v>72</v>
      </c>
      <c r="F536" t="s">
        <v>73</v>
      </c>
      <c r="G536" s="28">
        <f t="shared" si="41"/>
        <v>4745</v>
      </c>
      <c r="H536" s="180">
        <f t="shared" si="35"/>
        <v>0.9285714285714286</v>
      </c>
      <c r="I536" s="208"/>
      <c r="J536" s="32"/>
      <c r="K536" s="32" t="s">
        <v>100</v>
      </c>
      <c r="L536" s="32"/>
      <c r="M536" s="321">
        <v>41.443298970000001</v>
      </c>
      <c r="N536" s="63">
        <f t="shared" si="36"/>
        <v>1.8256448359100128</v>
      </c>
      <c r="O536" s="71">
        <v>5.7731958800000003</v>
      </c>
      <c r="P536" s="2">
        <v>10</v>
      </c>
      <c r="Q536" s="2">
        <v>31.546391750000002</v>
      </c>
      <c r="R536">
        <f t="shared" si="37"/>
        <v>12.281334838393756</v>
      </c>
      <c r="S536" s="22">
        <v>6.5979381500000001</v>
      </c>
      <c r="T536" s="2">
        <v>10</v>
      </c>
      <c r="U536" s="339">
        <f t="shared" si="39"/>
        <v>-0.27286698677072763</v>
      </c>
      <c r="V536" s="181">
        <f t="shared" si="40"/>
        <v>0.10437438592817858</v>
      </c>
    </row>
    <row r="537" spans="1:22">
      <c r="A537" s="161" t="s">
        <v>485</v>
      </c>
      <c r="B537" s="28" t="s">
        <v>524</v>
      </c>
      <c r="C537" s="225" t="s">
        <v>1380</v>
      </c>
      <c r="D537" s="28" t="s">
        <v>44</v>
      </c>
      <c r="E537" s="87" t="s">
        <v>72</v>
      </c>
      <c r="F537" t="s">
        <v>73</v>
      </c>
      <c r="G537" s="28">
        <f t="shared" si="41"/>
        <v>5110</v>
      </c>
      <c r="H537" s="180">
        <f t="shared" si="35"/>
        <v>1</v>
      </c>
      <c r="I537" s="208"/>
      <c r="J537" s="32"/>
      <c r="K537" s="32" t="s">
        <v>100</v>
      </c>
      <c r="L537" s="32" t="s">
        <v>100</v>
      </c>
      <c r="M537" s="321">
        <v>30.72164948</v>
      </c>
      <c r="N537" s="63">
        <f t="shared" si="36"/>
        <v>2.347257647073524</v>
      </c>
      <c r="O537" s="71">
        <v>7.4226804199999998</v>
      </c>
      <c r="P537" s="2">
        <v>10</v>
      </c>
      <c r="Q537" s="2">
        <v>24.12371134</v>
      </c>
      <c r="R537">
        <f t="shared" si="37"/>
        <v>8.8544938804753262</v>
      </c>
      <c r="S537" s="22">
        <v>7.4226804099999999</v>
      </c>
      <c r="T537" s="2">
        <v>10</v>
      </c>
      <c r="U537" s="339">
        <f t="shared" si="39"/>
        <v>-0.24177237100859908</v>
      </c>
      <c r="V537" s="181">
        <f t="shared" si="40"/>
        <v>0.10946745561541496</v>
      </c>
    </row>
    <row r="538" spans="1:22">
      <c r="A538" s="161" t="s">
        <v>485</v>
      </c>
      <c r="B538" s="28" t="s">
        <v>525</v>
      </c>
      <c r="C538" s="225" t="s">
        <v>1380</v>
      </c>
      <c r="D538" s="28" t="s">
        <v>44</v>
      </c>
      <c r="E538" s="87" t="s">
        <v>72</v>
      </c>
      <c r="F538" t="s">
        <v>73</v>
      </c>
      <c r="G538" s="179">
        <v>0</v>
      </c>
      <c r="H538" s="180">
        <f t="shared" si="35"/>
        <v>0</v>
      </c>
      <c r="I538" s="208" t="s">
        <v>100</v>
      </c>
      <c r="J538" s="32"/>
      <c r="K538" s="32"/>
      <c r="L538" s="32"/>
      <c r="M538" s="321">
        <v>55.140186919999998</v>
      </c>
      <c r="N538" s="63" t="e">
        <f t="shared" si="36"/>
        <v>#VALUE!</v>
      </c>
      <c r="O538" s="63" t="s">
        <v>16</v>
      </c>
      <c r="P538" s="2">
        <v>10</v>
      </c>
      <c r="Q538" s="64">
        <v>58.130841099999998</v>
      </c>
      <c r="R538" t="e">
        <f t="shared" si="37"/>
        <v>#VALUE!</v>
      </c>
      <c r="S538" t="s">
        <v>16</v>
      </c>
      <c r="T538" s="2">
        <v>10</v>
      </c>
      <c r="U538" s="339">
        <f t="shared" si="39"/>
        <v>5.2817555395063026E-2</v>
      </c>
      <c r="V538" s="181" t="e">
        <f t="shared" si="40"/>
        <v>#VALUE!</v>
      </c>
    </row>
    <row r="539" spans="1:22">
      <c r="A539" s="161" t="s">
        <v>485</v>
      </c>
      <c r="B539" s="28" t="s">
        <v>525</v>
      </c>
      <c r="C539" s="225" t="s">
        <v>1380</v>
      </c>
      <c r="D539" s="28" t="s">
        <v>44</v>
      </c>
      <c r="E539" s="87" t="s">
        <v>72</v>
      </c>
      <c r="F539" t="s">
        <v>73</v>
      </c>
      <c r="G539" s="28">
        <v>365</v>
      </c>
      <c r="H539" s="180">
        <f t="shared" si="35"/>
        <v>7.1428571428571425E-2</v>
      </c>
      <c r="I539" s="208"/>
      <c r="J539" s="32" t="s">
        <v>100</v>
      </c>
      <c r="K539" s="32" t="s">
        <v>100</v>
      </c>
      <c r="L539" s="32"/>
      <c r="M539" s="321">
        <v>76.074766359999998</v>
      </c>
      <c r="N539" s="63">
        <f t="shared" si="36"/>
        <v>2.8371836929468985</v>
      </c>
      <c r="O539" s="71">
        <v>8.9719626100000003</v>
      </c>
      <c r="P539" s="2">
        <v>10</v>
      </c>
      <c r="Q539" s="64">
        <v>20</v>
      </c>
      <c r="R539">
        <f t="shared" si="37"/>
        <v>10.344080428650967</v>
      </c>
      <c r="S539" s="22">
        <v>3.7383177600000002</v>
      </c>
      <c r="T539" s="2">
        <v>10</v>
      </c>
      <c r="U539" s="339">
        <f t="shared" si="39"/>
        <v>-1.3359843510445708</v>
      </c>
      <c r="V539" s="181">
        <f t="shared" si="40"/>
        <v>0.10349375491868285</v>
      </c>
    </row>
    <row r="540" spans="1:22">
      <c r="A540" s="161" t="s">
        <v>485</v>
      </c>
      <c r="B540" s="28" t="s">
        <v>525</v>
      </c>
      <c r="C540" s="225" t="s">
        <v>1380</v>
      </c>
      <c r="D540" s="28" t="s">
        <v>44</v>
      </c>
      <c r="E540" s="87" t="s">
        <v>72</v>
      </c>
      <c r="F540" t="s">
        <v>73</v>
      </c>
      <c r="G540" s="28">
        <f t="shared" ref="G540:G552" si="42">G539+365</f>
        <v>730</v>
      </c>
      <c r="H540" s="180">
        <f t="shared" si="35"/>
        <v>0.14285714285714285</v>
      </c>
      <c r="I540" s="208"/>
      <c r="J540" s="32"/>
      <c r="K540" s="32" t="s">
        <v>100</v>
      </c>
      <c r="L540" s="32"/>
      <c r="M540" s="321">
        <v>63.364485979999998</v>
      </c>
      <c r="N540" s="63">
        <f t="shared" si="36"/>
        <v>2.8371836961091756</v>
      </c>
      <c r="O540" s="71">
        <v>8.9719626199999993</v>
      </c>
      <c r="P540" s="2">
        <v>10</v>
      </c>
      <c r="Q540" s="64">
        <v>33.457943899999997</v>
      </c>
      <c r="R540">
        <f t="shared" si="37"/>
        <v>13.680474172611497</v>
      </c>
      <c r="S540" s="22">
        <v>5.9813084099999996</v>
      </c>
      <c r="T540" s="2">
        <v>10</v>
      </c>
      <c r="U540" s="339">
        <f t="shared" si="39"/>
        <v>-0.63861430227323623</v>
      </c>
      <c r="V540" s="181">
        <f t="shared" si="40"/>
        <v>0.10319590524992535</v>
      </c>
    </row>
    <row r="541" spans="1:22">
      <c r="A541" s="161" t="s">
        <v>485</v>
      </c>
      <c r="B541" s="28" t="s">
        <v>525</v>
      </c>
      <c r="C541" s="225" t="s">
        <v>1380</v>
      </c>
      <c r="D541" s="28" t="s">
        <v>44</v>
      </c>
      <c r="E541" s="87" t="s">
        <v>72</v>
      </c>
      <c r="F541" t="s">
        <v>73</v>
      </c>
      <c r="G541" s="28">
        <f t="shared" si="42"/>
        <v>1095</v>
      </c>
      <c r="H541" s="180">
        <f t="shared" si="35"/>
        <v>0.21428571428571427</v>
      </c>
      <c r="I541" s="208"/>
      <c r="J541" s="32"/>
      <c r="K541" s="32" t="s">
        <v>100</v>
      </c>
      <c r="L541" s="32"/>
      <c r="M541" s="321">
        <v>64.859813079999995</v>
      </c>
      <c r="N541" s="63">
        <f t="shared" si="36"/>
        <v>2.6007517219604579</v>
      </c>
      <c r="O541" s="71">
        <v>8.2242990700000007</v>
      </c>
      <c r="P541" s="2">
        <v>10</v>
      </c>
      <c r="Q541" s="64">
        <v>40.186915900000002</v>
      </c>
      <c r="R541">
        <f t="shared" si="37"/>
        <v>12.890207165141396</v>
      </c>
      <c r="S541" s="22">
        <v>9.7196261699999997</v>
      </c>
      <c r="T541" s="2">
        <v>10</v>
      </c>
      <c r="U541" s="339">
        <f t="shared" si="39"/>
        <v>-0.47868675145347012</v>
      </c>
      <c r="V541" s="181">
        <f t="shared" si="40"/>
        <v>0.10584964845722665</v>
      </c>
    </row>
    <row r="542" spans="1:22">
      <c r="A542" s="161" t="s">
        <v>485</v>
      </c>
      <c r="B542" s="28" t="s">
        <v>525</v>
      </c>
      <c r="C542" s="225" t="s">
        <v>1380</v>
      </c>
      <c r="D542" s="28" t="s">
        <v>44</v>
      </c>
      <c r="E542" s="87" t="s">
        <v>72</v>
      </c>
      <c r="F542" t="s">
        <v>73</v>
      </c>
      <c r="G542" s="28">
        <f t="shared" si="42"/>
        <v>1460</v>
      </c>
      <c r="H542" s="180">
        <f t="shared" si="35"/>
        <v>0.2857142857142857</v>
      </c>
      <c r="I542" s="208"/>
      <c r="J542" s="32"/>
      <c r="K542" s="32" t="s">
        <v>100</v>
      </c>
      <c r="L542" s="32"/>
      <c r="M542" s="321">
        <v>67.102803739999999</v>
      </c>
      <c r="N542" s="63">
        <f t="shared" si="36"/>
        <v>1.8914557963520247</v>
      </c>
      <c r="O542" s="71">
        <v>5.9813084099999996</v>
      </c>
      <c r="P542" s="2">
        <v>10</v>
      </c>
      <c r="Q542" s="64">
        <v>46.168224299999999</v>
      </c>
      <c r="R542">
        <f t="shared" si="37"/>
        <v>16.098808122064938</v>
      </c>
      <c r="S542" s="22">
        <v>8.2242990599999999</v>
      </c>
      <c r="T542" s="2">
        <v>10</v>
      </c>
      <c r="U542" s="339">
        <f t="shared" si="39"/>
        <v>-0.37393405186512835</v>
      </c>
      <c r="V542" s="181">
        <f t="shared" si="40"/>
        <v>0.10317330229534925</v>
      </c>
    </row>
    <row r="543" spans="1:22">
      <c r="A543" s="161" t="s">
        <v>485</v>
      </c>
      <c r="B543" s="28" t="s">
        <v>525</v>
      </c>
      <c r="C543" s="225" t="s">
        <v>1380</v>
      </c>
      <c r="D543" s="28" t="s">
        <v>44</v>
      </c>
      <c r="E543" s="87" t="s">
        <v>72</v>
      </c>
      <c r="F543" t="s">
        <v>73</v>
      </c>
      <c r="G543" s="28">
        <f t="shared" si="42"/>
        <v>1825</v>
      </c>
      <c r="H543" s="180">
        <f t="shared" si="35"/>
        <v>0.35714285714285715</v>
      </c>
      <c r="I543" s="208"/>
      <c r="J543" s="32"/>
      <c r="K543" s="32" t="s">
        <v>100</v>
      </c>
      <c r="L543" s="32"/>
      <c r="M543" s="321">
        <v>61.121495330000002</v>
      </c>
      <c r="N543" s="63">
        <f t="shared" si="36"/>
        <v>2.1278877705007431</v>
      </c>
      <c r="O543" s="71">
        <v>6.72897196</v>
      </c>
      <c r="P543" s="2">
        <v>10</v>
      </c>
      <c r="Q543" s="64">
        <v>47.663551400000003</v>
      </c>
      <c r="R543">
        <f t="shared" si="37"/>
        <v>15.28838523715539</v>
      </c>
      <c r="S543" s="22">
        <v>9.7196261699999997</v>
      </c>
      <c r="T543" s="2">
        <v>10</v>
      </c>
      <c r="U543" s="339">
        <f t="shared" si="39"/>
        <v>-0.24869662582544347</v>
      </c>
      <c r="V543" s="181">
        <f t="shared" si="40"/>
        <v>0.10415840061699359</v>
      </c>
    </row>
    <row r="544" spans="1:22">
      <c r="A544" s="161" t="s">
        <v>485</v>
      </c>
      <c r="B544" s="28" t="s">
        <v>525</v>
      </c>
      <c r="C544" s="225" t="s">
        <v>1380</v>
      </c>
      <c r="D544" s="28" t="s">
        <v>44</v>
      </c>
      <c r="E544" s="87" t="s">
        <v>72</v>
      </c>
      <c r="F544" t="s">
        <v>73</v>
      </c>
      <c r="G544" s="28">
        <f t="shared" si="42"/>
        <v>2190</v>
      </c>
      <c r="H544" s="180">
        <f t="shared" si="35"/>
        <v>0.42857142857142855</v>
      </c>
      <c r="I544" s="208"/>
      <c r="J544" s="32"/>
      <c r="K544" s="32" t="s">
        <v>100</v>
      </c>
      <c r="L544" s="32"/>
      <c r="M544" s="321">
        <v>64.112149529999996</v>
      </c>
      <c r="N544" s="63">
        <f t="shared" si="36"/>
        <v>3.5464796280421642</v>
      </c>
      <c r="O544" s="71">
        <v>11.214953299999999</v>
      </c>
      <c r="P544" s="2">
        <v>10</v>
      </c>
      <c r="Q544" s="64">
        <v>50.654205599999997</v>
      </c>
      <c r="R544">
        <f t="shared" si="37"/>
        <v>16.247656465960986</v>
      </c>
      <c r="S544" s="22">
        <v>9.7196261699999997</v>
      </c>
      <c r="T544" s="2">
        <v>10</v>
      </c>
      <c r="U544" s="339">
        <f t="shared" si="39"/>
        <v>-0.23561162639156641</v>
      </c>
      <c r="V544" s="181">
        <f t="shared" si="40"/>
        <v>0.10368186707940553</v>
      </c>
    </row>
    <row r="545" spans="1:22">
      <c r="A545" s="161" t="s">
        <v>485</v>
      </c>
      <c r="B545" s="28" t="s">
        <v>525</v>
      </c>
      <c r="C545" s="225" t="s">
        <v>1380</v>
      </c>
      <c r="D545" s="28" t="s">
        <v>44</v>
      </c>
      <c r="E545" s="87" t="s">
        <v>72</v>
      </c>
      <c r="F545" t="s">
        <v>73</v>
      </c>
      <c r="G545" s="28">
        <f t="shared" si="42"/>
        <v>2555</v>
      </c>
      <c r="H545" s="180">
        <f t="shared" si="35"/>
        <v>0.5</v>
      </c>
      <c r="I545" s="208"/>
      <c r="J545" s="32"/>
      <c r="K545" s="32" t="s">
        <v>100</v>
      </c>
      <c r="L545" s="32"/>
      <c r="M545" s="321">
        <v>65.607476640000002</v>
      </c>
      <c r="N545" s="63">
        <f t="shared" si="36"/>
        <v>2.3643197446494617</v>
      </c>
      <c r="O545" s="71">
        <v>7.4766355100000004</v>
      </c>
      <c r="P545" s="2">
        <v>10</v>
      </c>
      <c r="Q545" s="64">
        <v>55.140186900000003</v>
      </c>
      <c r="R545">
        <f t="shared" si="37"/>
        <v>12.753962175653493</v>
      </c>
      <c r="S545" s="22">
        <v>18.691588800000002</v>
      </c>
      <c r="T545" s="2">
        <v>10</v>
      </c>
      <c r="U545" s="339">
        <f t="shared" si="39"/>
        <v>-0.17381086748255756</v>
      </c>
      <c r="V545" s="181">
        <f t="shared" si="40"/>
        <v>0.11149095090119243</v>
      </c>
    </row>
    <row r="546" spans="1:22">
      <c r="A546" s="161" t="s">
        <v>485</v>
      </c>
      <c r="B546" s="28" t="s">
        <v>525</v>
      </c>
      <c r="C546" s="225" t="s">
        <v>1380</v>
      </c>
      <c r="D546" s="28" t="s">
        <v>44</v>
      </c>
      <c r="E546" s="87" t="s">
        <v>72</v>
      </c>
      <c r="F546" t="s">
        <v>73</v>
      </c>
      <c r="G546" s="28">
        <f t="shared" si="42"/>
        <v>2920</v>
      </c>
      <c r="H546" s="180">
        <f t="shared" si="35"/>
        <v>0.5714285714285714</v>
      </c>
      <c r="I546" s="208"/>
      <c r="J546" s="32"/>
      <c r="K546" s="32" t="s">
        <v>100</v>
      </c>
      <c r="L546" s="32"/>
      <c r="M546" s="321">
        <v>56.635514020000002</v>
      </c>
      <c r="N546" s="63">
        <f t="shared" si="36"/>
        <v>2.6007517187981799</v>
      </c>
      <c r="O546" s="71">
        <v>8.2242990599999999</v>
      </c>
      <c r="P546" s="2">
        <v>10</v>
      </c>
      <c r="Q546" s="64">
        <v>55.140186900000003</v>
      </c>
      <c r="R546">
        <f t="shared" si="37"/>
        <v>17.043198874641476</v>
      </c>
      <c r="S546" s="22">
        <v>10.4672897</v>
      </c>
      <c r="T546" s="2">
        <v>10</v>
      </c>
      <c r="U546" s="339">
        <f t="shared" si="39"/>
        <v>-2.675744948078719E-2</v>
      </c>
      <c r="V546" s="181">
        <f t="shared" si="40"/>
        <v>0.1036035621833349</v>
      </c>
    </row>
    <row r="547" spans="1:22">
      <c r="A547" s="161" t="s">
        <v>485</v>
      </c>
      <c r="B547" s="28" t="s">
        <v>525</v>
      </c>
      <c r="C547" s="225" t="s">
        <v>1380</v>
      </c>
      <c r="D547" s="28" t="s">
        <v>44</v>
      </c>
      <c r="E547" s="87" t="s">
        <v>72</v>
      </c>
      <c r="F547" t="s">
        <v>73</v>
      </c>
      <c r="G547" s="28">
        <f t="shared" si="42"/>
        <v>3285</v>
      </c>
      <c r="H547" s="180">
        <f t="shared" si="35"/>
        <v>0.6428571428571429</v>
      </c>
      <c r="I547" s="208"/>
      <c r="J547" s="32"/>
      <c r="K547" s="32" t="s">
        <v>100</v>
      </c>
      <c r="L547" s="32"/>
      <c r="M547" s="321">
        <v>52.897196260000001</v>
      </c>
      <c r="N547" s="63">
        <f t="shared" si="36"/>
        <v>2.3643197478117393</v>
      </c>
      <c r="O547" s="71">
        <v>7.4766355200000003</v>
      </c>
      <c r="P547" s="2">
        <v>10</v>
      </c>
      <c r="Q547" s="64">
        <v>48.411214999999999</v>
      </c>
      <c r="R547">
        <f t="shared" si="37"/>
        <v>15.528203060394604</v>
      </c>
      <c r="S547" s="22">
        <v>9.7196261699999997</v>
      </c>
      <c r="T547" s="2">
        <v>10</v>
      </c>
      <c r="U547" s="339">
        <f t="shared" si="39"/>
        <v>-8.8618834946646893E-2</v>
      </c>
      <c r="V547" s="181">
        <f t="shared" si="40"/>
        <v>0.10403094765398238</v>
      </c>
    </row>
    <row r="548" spans="1:22">
      <c r="A548" s="161" t="s">
        <v>485</v>
      </c>
      <c r="B548" s="28" t="s">
        <v>525</v>
      </c>
      <c r="C548" s="225" t="s">
        <v>1380</v>
      </c>
      <c r="D548" s="28" t="s">
        <v>44</v>
      </c>
      <c r="E548" s="87" t="s">
        <v>72</v>
      </c>
      <c r="F548" t="s">
        <v>73</v>
      </c>
      <c r="G548" s="28">
        <f t="shared" si="42"/>
        <v>3650</v>
      </c>
      <c r="H548" s="180">
        <f t="shared" si="35"/>
        <v>0.7142857142857143</v>
      </c>
      <c r="I548" s="208"/>
      <c r="J548" s="32"/>
      <c r="K548" s="32" t="s">
        <v>100</v>
      </c>
      <c r="L548" s="32"/>
      <c r="M548" s="321">
        <v>49.1588785</v>
      </c>
      <c r="N548" s="63">
        <f t="shared" si="36"/>
        <v>2.3643197478117393</v>
      </c>
      <c r="O548" s="71">
        <v>7.4766355200000003</v>
      </c>
      <c r="P548" s="2">
        <v>10</v>
      </c>
      <c r="Q548" s="64">
        <v>55.140186900000003</v>
      </c>
      <c r="R548">
        <f t="shared" si="37"/>
        <v>21.256603638725025</v>
      </c>
      <c r="S548" s="22">
        <v>6.72897196</v>
      </c>
      <c r="T548" s="2">
        <v>10</v>
      </c>
      <c r="U548" s="339">
        <f t="shared" si="39"/>
        <v>0.11482132396897668</v>
      </c>
      <c r="V548" s="181">
        <f t="shared" si="40"/>
        <v>0.10148922723325349</v>
      </c>
    </row>
    <row r="549" spans="1:22">
      <c r="A549" s="161" t="s">
        <v>485</v>
      </c>
      <c r="B549" s="28" t="s">
        <v>525</v>
      </c>
      <c r="C549" s="225" t="s">
        <v>1380</v>
      </c>
      <c r="D549" s="28" t="s">
        <v>44</v>
      </c>
      <c r="E549" s="87" t="s">
        <v>72</v>
      </c>
      <c r="F549" t="s">
        <v>73</v>
      </c>
      <c r="G549" s="28">
        <f t="shared" si="42"/>
        <v>4015</v>
      </c>
      <c r="H549" s="180">
        <f t="shared" si="35"/>
        <v>0.7857142857142857</v>
      </c>
      <c r="I549" s="208"/>
      <c r="J549" s="32"/>
      <c r="K549" s="32" t="s">
        <v>100</v>
      </c>
      <c r="L549" s="32"/>
      <c r="M549" s="321">
        <v>46.168224299999999</v>
      </c>
      <c r="N549" s="63">
        <f t="shared" si="36"/>
        <v>1.8914557963520247</v>
      </c>
      <c r="O549" s="71">
        <v>5.9813084099999996</v>
      </c>
      <c r="P549" s="2">
        <v>10</v>
      </c>
      <c r="Q549" s="64">
        <v>54.392523400000002</v>
      </c>
      <c r="R549">
        <f t="shared" si="37"/>
        <v>19.892350481448894</v>
      </c>
      <c r="S549" s="22">
        <v>7.4766355200000003</v>
      </c>
      <c r="T549" s="2">
        <v>10</v>
      </c>
      <c r="U549" s="339">
        <f t="shared" si="39"/>
        <v>0.1639349311761934</v>
      </c>
      <c r="V549" s="181">
        <f t="shared" si="40"/>
        <v>0.10188944391359414</v>
      </c>
    </row>
    <row r="550" spans="1:22">
      <c r="A550" s="161" t="s">
        <v>485</v>
      </c>
      <c r="B550" s="28" t="s">
        <v>525</v>
      </c>
      <c r="C550" s="225" t="s">
        <v>1380</v>
      </c>
      <c r="D550" s="28" t="s">
        <v>44</v>
      </c>
      <c r="E550" s="87" t="s">
        <v>72</v>
      </c>
      <c r="F550" t="s">
        <v>73</v>
      </c>
      <c r="G550" s="28">
        <f t="shared" si="42"/>
        <v>4380</v>
      </c>
      <c r="H550" s="180">
        <f t="shared" si="35"/>
        <v>0.8571428571428571</v>
      </c>
      <c r="I550" s="208"/>
      <c r="J550" s="32"/>
      <c r="K550" s="32" t="s">
        <v>100</v>
      </c>
      <c r="L550" s="32"/>
      <c r="M550" s="321">
        <v>46.168224299999999</v>
      </c>
      <c r="N550" s="63">
        <f t="shared" si="36"/>
        <v>1.6550238222033065</v>
      </c>
      <c r="O550" s="71">
        <v>5.2336448600000001</v>
      </c>
      <c r="P550" s="2">
        <v>10</v>
      </c>
      <c r="Q550" s="64">
        <v>57.383177600000003</v>
      </c>
      <c r="R550">
        <f t="shared" si="37"/>
        <v>20.009449769008032</v>
      </c>
      <c r="S550" s="22">
        <v>8.2242990700000007</v>
      </c>
      <c r="T550" s="2">
        <v>10</v>
      </c>
      <c r="U550" s="339">
        <f t="shared" si="39"/>
        <v>0.21745941146014974</v>
      </c>
      <c r="V550" s="181">
        <f t="shared" si="40"/>
        <v>0.10205413320049871</v>
      </c>
    </row>
    <row r="551" spans="1:22">
      <c r="A551" s="161" t="s">
        <v>485</v>
      </c>
      <c r="B551" s="28" t="s">
        <v>525</v>
      </c>
      <c r="C551" s="225" t="s">
        <v>1380</v>
      </c>
      <c r="D551" s="28" t="s">
        <v>44</v>
      </c>
      <c r="E551" s="87" t="s">
        <v>72</v>
      </c>
      <c r="F551" t="s">
        <v>73</v>
      </c>
      <c r="G551" s="28">
        <f t="shared" si="42"/>
        <v>4745</v>
      </c>
      <c r="H551" s="180">
        <f t="shared" si="35"/>
        <v>0.9285714285714286</v>
      </c>
      <c r="I551" s="208"/>
      <c r="J551" s="32"/>
      <c r="K551" s="32" t="s">
        <v>100</v>
      </c>
      <c r="L551" s="32"/>
      <c r="M551" s="321">
        <v>43.177570090000003</v>
      </c>
      <c r="N551" s="63">
        <f t="shared" si="36"/>
        <v>2.3643197478117393</v>
      </c>
      <c r="O551" s="71">
        <v>7.4766355200000003</v>
      </c>
      <c r="P551" s="2">
        <v>10</v>
      </c>
      <c r="Q551" s="64">
        <v>51.4018692</v>
      </c>
      <c r="R551">
        <f t="shared" si="37"/>
        <v>17.160707320978744</v>
      </c>
      <c r="S551" s="22">
        <v>8.9719626199999993</v>
      </c>
      <c r="T551" s="2">
        <v>10</v>
      </c>
      <c r="U551" s="339">
        <f t="shared" si="39"/>
        <v>0.17435338802486433</v>
      </c>
      <c r="V551" s="181">
        <f t="shared" si="40"/>
        <v>0.10304661156753137</v>
      </c>
    </row>
    <row r="552" spans="1:22">
      <c r="A552" s="161" t="s">
        <v>485</v>
      </c>
      <c r="B552" s="28" t="s">
        <v>525</v>
      </c>
      <c r="C552" s="225" t="s">
        <v>1380</v>
      </c>
      <c r="D552" s="28" t="s">
        <v>44</v>
      </c>
      <c r="E552" s="87" t="s">
        <v>72</v>
      </c>
      <c r="F552" t="s">
        <v>73</v>
      </c>
      <c r="G552" s="28">
        <f t="shared" si="42"/>
        <v>5110</v>
      </c>
      <c r="H552" s="180">
        <f t="shared" si="35"/>
        <v>1</v>
      </c>
      <c r="I552" s="208"/>
      <c r="J552" s="32"/>
      <c r="K552" s="32" t="s">
        <v>100</v>
      </c>
      <c r="L552" s="32" t="s">
        <v>100</v>
      </c>
      <c r="M552" s="321">
        <v>48.411214950000002</v>
      </c>
      <c r="N552" s="63">
        <f t="shared" si="36"/>
        <v>2.1278877736630211</v>
      </c>
      <c r="O552" s="71">
        <v>6.7289719699999999</v>
      </c>
      <c r="P552" s="2">
        <v>10</v>
      </c>
      <c r="Q552" s="64">
        <v>46.168224299999999</v>
      </c>
      <c r="R552">
        <f t="shared" si="37"/>
        <v>16.098808122064938</v>
      </c>
      <c r="S552" s="22">
        <v>8.2242990599999999</v>
      </c>
      <c r="T552" s="2">
        <v>10</v>
      </c>
      <c r="U552" s="339">
        <f t="shared" si="39"/>
        <v>-4.7439724983750119E-2</v>
      </c>
      <c r="V552" s="181">
        <f t="shared" si="40"/>
        <v>0.10317330229534925</v>
      </c>
    </row>
    <row r="553" spans="1:22">
      <c r="A553" s="161" t="s">
        <v>486</v>
      </c>
      <c r="B553" s="28" t="s">
        <v>523</v>
      </c>
      <c r="C553" s="225" t="s">
        <v>1380</v>
      </c>
      <c r="D553" s="28" t="s">
        <v>44</v>
      </c>
      <c r="E553" s="87" t="s">
        <v>72</v>
      </c>
      <c r="F553" t="s">
        <v>73</v>
      </c>
      <c r="G553" s="87">
        <v>0</v>
      </c>
      <c r="H553" s="180">
        <f t="shared" si="35"/>
        <v>0</v>
      </c>
      <c r="I553" s="208" t="s">
        <v>100</v>
      </c>
      <c r="J553" s="32"/>
      <c r="K553" s="32"/>
      <c r="L553" s="32"/>
      <c r="M553" s="321">
        <v>64.693877549999996</v>
      </c>
      <c r="N553" s="63" t="e">
        <f t="shared" si="36"/>
        <v>#VALUE!</v>
      </c>
      <c r="O553" s="63" t="s">
        <v>16</v>
      </c>
      <c r="P553" s="2">
        <v>10</v>
      </c>
      <c r="Q553" s="2">
        <v>61.632653060000003</v>
      </c>
      <c r="R553" t="e">
        <f t="shared" si="37"/>
        <v>#VALUE!</v>
      </c>
      <c r="S553" t="s">
        <v>16</v>
      </c>
      <c r="T553" s="2">
        <v>10</v>
      </c>
      <c r="U553" s="339">
        <f t="shared" si="39"/>
        <v>-4.8474756506505533E-2</v>
      </c>
      <c r="V553" s="181" t="e">
        <f t="shared" si="40"/>
        <v>#VALUE!</v>
      </c>
    </row>
    <row r="554" spans="1:22">
      <c r="A554" s="161" t="s">
        <v>486</v>
      </c>
      <c r="B554" s="28" t="s">
        <v>523</v>
      </c>
      <c r="C554" s="225" t="s">
        <v>1380</v>
      </c>
      <c r="D554" s="28" t="s">
        <v>44</v>
      </c>
      <c r="E554" s="87" t="s">
        <v>72</v>
      </c>
      <c r="F554" t="s">
        <v>73</v>
      </c>
      <c r="G554" s="28">
        <v>365</v>
      </c>
      <c r="H554" s="180">
        <f t="shared" si="35"/>
        <v>7.1428571428571425E-2</v>
      </c>
      <c r="I554" s="208"/>
      <c r="J554" s="32" t="s">
        <v>100</v>
      </c>
      <c r="K554" s="32" t="s">
        <v>100</v>
      </c>
      <c r="L554" s="32"/>
      <c r="M554" s="321">
        <v>75.102040819999999</v>
      </c>
      <c r="N554" s="63">
        <f t="shared" si="36"/>
        <v>6.7763092722411384</v>
      </c>
      <c r="O554" s="63">
        <v>21.428571430000002</v>
      </c>
      <c r="P554" s="2">
        <v>10</v>
      </c>
      <c r="Q554" s="2">
        <v>20</v>
      </c>
      <c r="R554">
        <f t="shared" si="37"/>
        <v>12.780193013246448</v>
      </c>
      <c r="S554">
        <v>2.44897959</v>
      </c>
      <c r="T554" s="2">
        <v>10</v>
      </c>
      <c r="U554" s="339">
        <f t="shared" si="39"/>
        <v>-1.3231154595472721</v>
      </c>
      <c r="V554" s="181">
        <f t="shared" si="40"/>
        <v>0.10149937525805915</v>
      </c>
    </row>
    <row r="555" spans="1:22">
      <c r="A555" s="161" t="s">
        <v>486</v>
      </c>
      <c r="B555" s="28" t="s">
        <v>523</v>
      </c>
      <c r="C555" s="225" t="s">
        <v>1380</v>
      </c>
      <c r="D555" s="28" t="s">
        <v>44</v>
      </c>
      <c r="E555" s="87" t="s">
        <v>72</v>
      </c>
      <c r="F555" t="s">
        <v>73</v>
      </c>
      <c r="G555" s="28">
        <f t="shared" ref="G555:G567" si="43">G554+365</f>
        <v>730</v>
      </c>
      <c r="H555" s="180">
        <f t="shared" si="35"/>
        <v>0.14285714285714285</v>
      </c>
      <c r="I555" s="208"/>
      <c r="J555" s="32"/>
      <c r="K555" s="32" t="s">
        <v>100</v>
      </c>
      <c r="L555" s="32"/>
      <c r="M555" s="321">
        <v>67.755102039999997</v>
      </c>
      <c r="N555" s="63">
        <f t="shared" si="36"/>
        <v>0.96804418174873397</v>
      </c>
      <c r="O555" s="63">
        <v>3.0612244899999999</v>
      </c>
      <c r="P555" s="2">
        <v>10</v>
      </c>
      <c r="Q555" s="2">
        <v>40.816326529999998</v>
      </c>
      <c r="R555">
        <f t="shared" si="37"/>
        <v>17.388017700891883</v>
      </c>
      <c r="S555">
        <v>5.5102040800000003</v>
      </c>
      <c r="T555" s="2">
        <v>10</v>
      </c>
      <c r="U555" s="339">
        <f t="shared" si="39"/>
        <v>-0.50681760237140361</v>
      </c>
      <c r="V555" s="181">
        <f t="shared" si="40"/>
        <v>0.10182249999897466</v>
      </c>
    </row>
    <row r="556" spans="1:22">
      <c r="A556" s="161" t="s">
        <v>486</v>
      </c>
      <c r="B556" s="28" t="s">
        <v>523</v>
      </c>
      <c r="C556" s="225" t="s">
        <v>1380</v>
      </c>
      <c r="D556" s="28" t="s">
        <v>44</v>
      </c>
      <c r="E556" s="87" t="s">
        <v>72</v>
      </c>
      <c r="F556" t="s">
        <v>73</v>
      </c>
      <c r="G556" s="28">
        <f t="shared" si="43"/>
        <v>1095</v>
      </c>
      <c r="H556" s="180">
        <f t="shared" si="35"/>
        <v>0.21428571428571427</v>
      </c>
      <c r="I556" s="208"/>
      <c r="J556" s="32"/>
      <c r="K556" s="32" t="s">
        <v>100</v>
      </c>
      <c r="L556" s="32"/>
      <c r="M556" s="321">
        <v>58.571428570000002</v>
      </c>
      <c r="N556" s="63">
        <f t="shared" si="36"/>
        <v>0.58082650778432932</v>
      </c>
      <c r="O556" s="63">
        <v>1.8367346899999999</v>
      </c>
      <c r="P556" s="2">
        <v>10</v>
      </c>
      <c r="Q556" s="2">
        <v>35.306122449999997</v>
      </c>
      <c r="R556">
        <f t="shared" si="37"/>
        <v>13.604766524123921</v>
      </c>
      <c r="S556">
        <v>6.73469388</v>
      </c>
      <c r="T556" s="2">
        <v>10</v>
      </c>
      <c r="U556" s="339">
        <f t="shared" si="39"/>
        <v>-0.5061906212085503</v>
      </c>
      <c r="V556" s="181">
        <f t="shared" si="40"/>
        <v>0.10363861138270257</v>
      </c>
    </row>
    <row r="557" spans="1:22">
      <c r="A557" s="161" t="s">
        <v>486</v>
      </c>
      <c r="B557" s="28" t="s">
        <v>523</v>
      </c>
      <c r="C557" s="225" t="s">
        <v>1380</v>
      </c>
      <c r="D557" s="28" t="s">
        <v>44</v>
      </c>
      <c r="E557" s="87" t="s">
        <v>72</v>
      </c>
      <c r="F557" t="s">
        <v>73</v>
      </c>
      <c r="G557" s="28">
        <f t="shared" si="43"/>
        <v>1460</v>
      </c>
      <c r="H557" s="180">
        <f t="shared" si="35"/>
        <v>0.2857142857142857</v>
      </c>
      <c r="I557" s="208"/>
      <c r="J557" s="32"/>
      <c r="K557" s="32" t="s">
        <v>100</v>
      </c>
      <c r="L557" s="32"/>
      <c r="M557" s="321">
        <v>49.3877551</v>
      </c>
      <c r="N557" s="63">
        <f t="shared" si="36"/>
        <v>-0.19360883698220233</v>
      </c>
      <c r="O557" s="63">
        <v>-0.61224489999999998</v>
      </c>
      <c r="P557" s="2">
        <v>10</v>
      </c>
      <c r="Q557" s="2">
        <v>38.367346939999997</v>
      </c>
      <c r="R557">
        <f t="shared" si="37"/>
        <v>14.154957151275465</v>
      </c>
      <c r="S557">
        <v>7.3469387700000004</v>
      </c>
      <c r="T557" s="2">
        <v>10</v>
      </c>
      <c r="U557" s="339">
        <f t="shared" si="39"/>
        <v>-0.25249576325349998</v>
      </c>
      <c r="V557" s="181">
        <f t="shared" si="40"/>
        <v>0.10366681755877453</v>
      </c>
    </row>
    <row r="558" spans="1:22">
      <c r="A558" s="161" t="s">
        <v>486</v>
      </c>
      <c r="B558" s="28" t="s">
        <v>523</v>
      </c>
      <c r="C558" s="225" t="s">
        <v>1380</v>
      </c>
      <c r="D558" s="28" t="s">
        <v>44</v>
      </c>
      <c r="E558" s="87" t="s">
        <v>72</v>
      </c>
      <c r="F558" t="s">
        <v>73</v>
      </c>
      <c r="G558" s="28">
        <f t="shared" si="43"/>
        <v>1825</v>
      </c>
      <c r="H558" s="180">
        <f t="shared" si="35"/>
        <v>0.35714285714285715</v>
      </c>
      <c r="I558" s="208"/>
      <c r="J558" s="32"/>
      <c r="K558" s="32" t="s">
        <v>100</v>
      </c>
      <c r="L558" s="32"/>
      <c r="M558" s="321">
        <v>61.632653060000003</v>
      </c>
      <c r="N558" s="63">
        <f t="shared" si="36"/>
        <v>7.3571357800254678</v>
      </c>
      <c r="O558" s="63">
        <v>23.265306120000002</v>
      </c>
      <c r="P558" s="2">
        <v>10</v>
      </c>
      <c r="Q558" s="2">
        <v>45.102040819999999</v>
      </c>
      <c r="R558">
        <f t="shared" si="37"/>
        <v>15.405279725511775</v>
      </c>
      <c r="S558">
        <v>8.5714285700000001</v>
      </c>
      <c r="T558" s="2">
        <v>10</v>
      </c>
      <c r="U558" s="339">
        <f t="shared" si="39"/>
        <v>-0.31226431575580138</v>
      </c>
      <c r="V558" s="181">
        <f t="shared" si="40"/>
        <v>0.10361171965996734</v>
      </c>
    </row>
    <row r="559" spans="1:22">
      <c r="A559" s="161" t="s">
        <v>486</v>
      </c>
      <c r="B559" s="28" t="s">
        <v>523</v>
      </c>
      <c r="C559" s="225" t="s">
        <v>1380</v>
      </c>
      <c r="D559" s="28" t="s">
        <v>44</v>
      </c>
      <c r="E559" s="87" t="s">
        <v>72</v>
      </c>
      <c r="F559" t="s">
        <v>73</v>
      </c>
      <c r="G559" s="28">
        <f t="shared" si="43"/>
        <v>2190</v>
      </c>
      <c r="H559" s="180">
        <f t="shared" si="35"/>
        <v>0.42857142857142855</v>
      </c>
      <c r="I559" s="208"/>
      <c r="J559" s="32"/>
      <c r="K559" s="32" t="s">
        <v>100</v>
      </c>
      <c r="L559" s="32"/>
      <c r="M559" s="321">
        <v>65.918367349999997</v>
      </c>
      <c r="N559" s="63">
        <f t="shared" si="36"/>
        <v>5.2274385827080749</v>
      </c>
      <c r="O559" s="63">
        <v>16.530612250000001</v>
      </c>
      <c r="P559" s="2">
        <v>10</v>
      </c>
      <c r="Q559" s="2">
        <v>50.6122449</v>
      </c>
      <c r="R559">
        <f t="shared" si="37"/>
        <v>15.688035119913181</v>
      </c>
      <c r="S559">
        <v>10.40816326</v>
      </c>
      <c r="T559" s="2">
        <v>10</v>
      </c>
      <c r="U559" s="339">
        <f t="shared" si="39"/>
        <v>-0.26422357706379129</v>
      </c>
      <c r="V559" s="181">
        <f t="shared" si="40"/>
        <v>0.10422899323155931</v>
      </c>
    </row>
    <row r="560" spans="1:22">
      <c r="A560" s="161" t="s">
        <v>486</v>
      </c>
      <c r="B560" s="28" t="s">
        <v>523</v>
      </c>
      <c r="C560" s="225" t="s">
        <v>1380</v>
      </c>
      <c r="D560" s="28" t="s">
        <v>44</v>
      </c>
      <c r="E560" s="87" t="s">
        <v>72</v>
      </c>
      <c r="F560" t="s">
        <v>73</v>
      </c>
      <c r="G560" s="28">
        <f t="shared" si="43"/>
        <v>2555</v>
      </c>
      <c r="H560" s="180">
        <f t="shared" si="35"/>
        <v>0.5</v>
      </c>
      <c r="I560" s="208"/>
      <c r="J560" s="32"/>
      <c r="K560" s="32" t="s">
        <v>100</v>
      </c>
      <c r="L560" s="32"/>
      <c r="M560" s="321">
        <v>59.795918370000003</v>
      </c>
      <c r="N560" s="63">
        <f t="shared" si="36"/>
        <v>0.77443534476653164</v>
      </c>
      <c r="O560" s="63">
        <v>2.44897959</v>
      </c>
      <c r="P560" s="2">
        <v>10</v>
      </c>
      <c r="Q560" s="2">
        <v>60.408163270000003</v>
      </c>
      <c r="R560">
        <f t="shared" si="37"/>
        <v>19.933676890900852</v>
      </c>
      <c r="S560">
        <v>9.1836734599999996</v>
      </c>
      <c r="T560" s="2">
        <v>10</v>
      </c>
      <c r="U560" s="339">
        <f t="shared" si="39"/>
        <v>1.0186845340327199E-2</v>
      </c>
      <c r="V560" s="181">
        <f t="shared" si="40"/>
        <v>0.10231122168958329</v>
      </c>
    </row>
    <row r="561" spans="1:22">
      <c r="A561" s="161" t="s">
        <v>486</v>
      </c>
      <c r="B561" s="28" t="s">
        <v>523</v>
      </c>
      <c r="C561" s="225" t="s">
        <v>1380</v>
      </c>
      <c r="D561" s="28" t="s">
        <v>44</v>
      </c>
      <c r="E561" s="87" t="s">
        <v>72</v>
      </c>
      <c r="F561" t="s">
        <v>73</v>
      </c>
      <c r="G561" s="28">
        <f t="shared" si="43"/>
        <v>2920</v>
      </c>
      <c r="H561" s="180">
        <f t="shared" si="35"/>
        <v>0.5714285714285714</v>
      </c>
      <c r="I561" s="208"/>
      <c r="J561" s="32"/>
      <c r="K561" s="32" t="s">
        <v>100</v>
      </c>
      <c r="L561" s="32"/>
      <c r="M561" s="321">
        <v>50</v>
      </c>
      <c r="N561" s="63">
        <f t="shared" si="36"/>
        <v>-0.38721767396440465</v>
      </c>
      <c r="O561" s="63">
        <v>-1.2244898</v>
      </c>
      <c r="P561" s="2">
        <v>10</v>
      </c>
      <c r="Q561" s="2">
        <v>40.204081629999997</v>
      </c>
      <c r="R561">
        <f t="shared" si="37"/>
        <v>14.250689658604756</v>
      </c>
      <c r="S561">
        <v>7.9591836799999998</v>
      </c>
      <c r="T561" s="2">
        <v>10</v>
      </c>
      <c r="U561" s="339">
        <f t="shared" si="39"/>
        <v>-0.21805448187272836</v>
      </c>
      <c r="V561" s="181">
        <f t="shared" si="40"/>
        <v>0.10391919400834018</v>
      </c>
    </row>
    <row r="562" spans="1:22">
      <c r="A562" s="161" t="s">
        <v>486</v>
      </c>
      <c r="B562" s="28" t="s">
        <v>523</v>
      </c>
      <c r="C562" s="225" t="s">
        <v>1380</v>
      </c>
      <c r="D562" s="28" t="s">
        <v>44</v>
      </c>
      <c r="E562" s="87" t="s">
        <v>72</v>
      </c>
      <c r="F562" t="s">
        <v>73</v>
      </c>
      <c r="G562" s="28">
        <f t="shared" si="43"/>
        <v>3285</v>
      </c>
      <c r="H562" s="180">
        <f t="shared" si="35"/>
        <v>0.6428571428571429</v>
      </c>
      <c r="I562" s="208"/>
      <c r="J562" s="32"/>
      <c r="K562" s="32" t="s">
        <v>100</v>
      </c>
      <c r="L562" s="32"/>
      <c r="M562" s="321">
        <v>43.877551019999999</v>
      </c>
      <c r="N562" s="63">
        <f t="shared" si="36"/>
        <v>0.58082650778432932</v>
      </c>
      <c r="O562" s="63">
        <v>1.8367346899999999</v>
      </c>
      <c r="P562" s="2">
        <v>10</v>
      </c>
      <c r="Q562" s="2">
        <v>40.816326529999998</v>
      </c>
      <c r="R562">
        <f t="shared" si="37"/>
        <v>15.058465043593779</v>
      </c>
      <c r="S562">
        <v>7.3469387800000003</v>
      </c>
      <c r="T562" s="2">
        <v>10</v>
      </c>
      <c r="U562" s="339">
        <f t="shared" si="39"/>
        <v>-7.2320661585323853E-2</v>
      </c>
      <c r="V562" s="181">
        <f t="shared" si="40"/>
        <v>0.1032400000040572</v>
      </c>
    </row>
    <row r="563" spans="1:22">
      <c r="A563" s="161" t="s">
        <v>486</v>
      </c>
      <c r="B563" s="28" t="s">
        <v>523</v>
      </c>
      <c r="C563" s="225" t="s">
        <v>1380</v>
      </c>
      <c r="D563" s="28" t="s">
        <v>44</v>
      </c>
      <c r="E563" s="87" t="s">
        <v>72</v>
      </c>
      <c r="F563" t="s">
        <v>73</v>
      </c>
      <c r="G563" s="28">
        <f t="shared" si="43"/>
        <v>3650</v>
      </c>
      <c r="H563" s="180">
        <f t="shared" si="35"/>
        <v>0.7142857142857143</v>
      </c>
      <c r="I563" s="208"/>
      <c r="J563" s="32"/>
      <c r="K563" s="32" t="s">
        <v>100</v>
      </c>
      <c r="L563" s="32"/>
      <c r="M563" s="321">
        <v>48.16326531</v>
      </c>
      <c r="N563" s="63">
        <f t="shared" si="36"/>
        <v>3.4849590530305314</v>
      </c>
      <c r="O563" s="63">
        <v>11.020408160000001</v>
      </c>
      <c r="P563" s="2">
        <v>10</v>
      </c>
      <c r="Q563" s="2">
        <v>43.877551019999999</v>
      </c>
      <c r="R563">
        <f t="shared" si="37"/>
        <v>14.987036835676264</v>
      </c>
      <c r="S563">
        <v>8.5714285700000001</v>
      </c>
      <c r="T563" s="2">
        <v>10</v>
      </c>
      <c r="U563" s="339">
        <f t="shared" si="39"/>
        <v>-9.3193776987758117E-2</v>
      </c>
      <c r="V563" s="181">
        <f t="shared" si="40"/>
        <v>0.10381611681870162</v>
      </c>
    </row>
    <row r="564" spans="1:22">
      <c r="A564" s="161" t="s">
        <v>486</v>
      </c>
      <c r="B564" s="28" t="s">
        <v>523</v>
      </c>
      <c r="C564" s="225" t="s">
        <v>1380</v>
      </c>
      <c r="D564" s="28" t="s">
        <v>44</v>
      </c>
      <c r="E564" s="87" t="s">
        <v>72</v>
      </c>
      <c r="F564" t="s">
        <v>73</v>
      </c>
      <c r="G564" s="28">
        <f t="shared" si="43"/>
        <v>4015</v>
      </c>
      <c r="H564" s="180">
        <f t="shared" si="35"/>
        <v>0.7857142857142857</v>
      </c>
      <c r="I564" s="208"/>
      <c r="J564" s="32"/>
      <c r="K564" s="32" t="s">
        <v>100</v>
      </c>
      <c r="L564" s="32"/>
      <c r="M564" s="321">
        <v>38.979591839999998</v>
      </c>
      <c r="N564" s="63">
        <f t="shared" si="36"/>
        <v>-0.38721767396440465</v>
      </c>
      <c r="O564" s="63">
        <v>-1.2244898</v>
      </c>
      <c r="P564" s="2">
        <v>10</v>
      </c>
      <c r="Q564" s="2">
        <v>46.326530609999999</v>
      </c>
      <c r="R564">
        <f t="shared" si="37"/>
        <v>15.286975172973111</v>
      </c>
      <c r="S564">
        <v>9.1836734700000004</v>
      </c>
      <c r="T564" s="2">
        <v>10</v>
      </c>
      <c r="U564" s="339">
        <f t="shared" si="39"/>
        <v>0.17267658930254501</v>
      </c>
      <c r="V564" s="181">
        <f t="shared" si="40"/>
        <v>0.10392982592417135</v>
      </c>
    </row>
    <row r="565" spans="1:22">
      <c r="A565" s="161" t="s">
        <v>486</v>
      </c>
      <c r="B565" s="28" t="s">
        <v>523</v>
      </c>
      <c r="C565" s="225" t="s">
        <v>1380</v>
      </c>
      <c r="D565" s="28" t="s">
        <v>44</v>
      </c>
      <c r="E565" s="87" t="s">
        <v>72</v>
      </c>
      <c r="F565" t="s">
        <v>73</v>
      </c>
      <c r="G565" s="28">
        <f t="shared" si="43"/>
        <v>4380</v>
      </c>
      <c r="H565" s="180">
        <f t="shared" si="35"/>
        <v>0.8571428571428571</v>
      </c>
      <c r="I565" s="208"/>
      <c r="J565" s="32"/>
      <c r="K565" s="32" t="s">
        <v>100</v>
      </c>
      <c r="L565" s="32"/>
      <c r="M565" s="321">
        <v>50</v>
      </c>
      <c r="N565" s="63">
        <f t="shared" si="36"/>
        <v>6.0018739243123287</v>
      </c>
      <c r="O565" s="63">
        <v>18.97959183</v>
      </c>
      <c r="P565" s="2">
        <v>10</v>
      </c>
      <c r="Q565" s="2">
        <v>56.734693880000002</v>
      </c>
      <c r="R565">
        <f t="shared" si="37"/>
        <v>18.1270084583463</v>
      </c>
      <c r="S565">
        <v>9.7959183599999999</v>
      </c>
      <c r="T565" s="2">
        <v>10</v>
      </c>
      <c r="U565" s="339">
        <f t="shared" si="39"/>
        <v>0.1263629031890755</v>
      </c>
      <c r="V565" s="181">
        <f t="shared" si="40"/>
        <v>0.10298121214785091</v>
      </c>
    </row>
    <row r="566" spans="1:22">
      <c r="A566" s="161" t="s">
        <v>486</v>
      </c>
      <c r="B566" s="28" t="s">
        <v>523</v>
      </c>
      <c r="C566" s="225" t="s">
        <v>1380</v>
      </c>
      <c r="D566" s="28" t="s">
        <v>44</v>
      </c>
      <c r="E566" s="87" t="s">
        <v>72</v>
      </c>
      <c r="F566" t="s">
        <v>73</v>
      </c>
      <c r="G566" s="28">
        <f t="shared" si="43"/>
        <v>4745</v>
      </c>
      <c r="H566" s="180">
        <f t="shared" si="35"/>
        <v>0.9285714285714286</v>
      </c>
      <c r="I566" s="208"/>
      <c r="J566" s="32"/>
      <c r="K566" s="32" t="s">
        <v>100</v>
      </c>
      <c r="L566" s="32"/>
      <c r="M566" s="321">
        <v>31.632653059999999</v>
      </c>
      <c r="N566" s="63">
        <f t="shared" si="36"/>
        <v>-4.0657855639771379</v>
      </c>
      <c r="O566" s="63">
        <v>-12.85714286</v>
      </c>
      <c r="P566" s="2">
        <v>10</v>
      </c>
      <c r="Q566" s="2">
        <v>36.530612240000004</v>
      </c>
      <c r="R566">
        <f t="shared" si="37"/>
        <v>14.763671166805967</v>
      </c>
      <c r="S566">
        <v>6.1224489799999997</v>
      </c>
      <c r="T566" s="2">
        <v>10</v>
      </c>
      <c r="U566" s="339">
        <f t="shared" si="39"/>
        <v>0.14396068882614002</v>
      </c>
      <c r="V566" s="181">
        <f t="shared" si="40"/>
        <v>0.10280890109659917</v>
      </c>
    </row>
    <row r="567" spans="1:22">
      <c r="A567" s="161" t="s">
        <v>486</v>
      </c>
      <c r="B567" s="28" t="s">
        <v>523</v>
      </c>
      <c r="C567" s="225" t="s">
        <v>1380</v>
      </c>
      <c r="D567" s="28" t="s">
        <v>44</v>
      </c>
      <c r="E567" s="87" t="s">
        <v>72</v>
      </c>
      <c r="F567" t="s">
        <v>73</v>
      </c>
      <c r="G567" s="28">
        <f t="shared" si="43"/>
        <v>5110</v>
      </c>
      <c r="H567" s="180">
        <f t="shared" si="35"/>
        <v>1</v>
      </c>
      <c r="I567" s="208"/>
      <c r="J567" s="32"/>
      <c r="K567" s="32" t="s">
        <v>100</v>
      </c>
      <c r="L567" s="32" t="s">
        <v>100</v>
      </c>
      <c r="M567" s="321">
        <v>42.040816329999998</v>
      </c>
      <c r="N567" s="63">
        <f t="shared" si="36"/>
        <v>5.8082650904924042</v>
      </c>
      <c r="O567" s="63">
        <v>18.367346940000001</v>
      </c>
      <c r="P567" s="2">
        <v>10</v>
      </c>
      <c r="Q567" s="2">
        <v>43.265306119999998</v>
      </c>
      <c r="R567">
        <f t="shared" si="37"/>
        <v>15.335767551535863</v>
      </c>
      <c r="S567">
        <v>7.9591836799999998</v>
      </c>
      <c r="T567" s="2">
        <v>10</v>
      </c>
      <c r="U567" s="339">
        <f t="shared" si="39"/>
        <v>2.871010574330328E-2</v>
      </c>
      <c r="V567" s="181">
        <f t="shared" si="40"/>
        <v>0.10338421146909084</v>
      </c>
    </row>
    <row r="568" spans="1:22">
      <c r="A568" s="161" t="s">
        <v>486</v>
      </c>
      <c r="B568" s="28" t="s">
        <v>524</v>
      </c>
      <c r="C568" s="225" t="s">
        <v>1380</v>
      </c>
      <c r="D568" s="28" t="s">
        <v>44</v>
      </c>
      <c r="E568" s="87" t="s">
        <v>72</v>
      </c>
      <c r="F568" t="s">
        <v>73</v>
      </c>
      <c r="G568" s="87">
        <v>0</v>
      </c>
      <c r="H568" s="180">
        <f t="shared" si="35"/>
        <v>0</v>
      </c>
      <c r="I568" s="208" t="s">
        <v>100</v>
      </c>
      <c r="J568" s="32"/>
      <c r="K568" s="32"/>
      <c r="L568" s="32"/>
      <c r="M568" s="321">
        <v>30.72164948</v>
      </c>
      <c r="N568" s="63" t="e">
        <f t="shared" si="36"/>
        <v>#VALUE!</v>
      </c>
      <c r="O568" s="63" t="s">
        <v>16</v>
      </c>
      <c r="P568" s="2">
        <v>10</v>
      </c>
      <c r="Q568" s="2">
        <v>48.865979379999999</v>
      </c>
      <c r="R568" t="e">
        <f t="shared" si="37"/>
        <v>#VALUE!</v>
      </c>
      <c r="S568" t="s">
        <v>16</v>
      </c>
      <c r="T568" s="2">
        <v>10</v>
      </c>
      <c r="U568" s="339">
        <f t="shared" si="39"/>
        <v>0.46411383530778716</v>
      </c>
      <c r="V568" s="181" t="e">
        <f t="shared" si="40"/>
        <v>#VALUE!</v>
      </c>
    </row>
    <row r="569" spans="1:22">
      <c r="A569" s="161" t="s">
        <v>486</v>
      </c>
      <c r="B569" s="28" t="s">
        <v>524</v>
      </c>
      <c r="C569" s="225" t="s">
        <v>1380</v>
      </c>
      <c r="D569" s="28" t="s">
        <v>44</v>
      </c>
      <c r="E569" s="87" t="s">
        <v>72</v>
      </c>
      <c r="F569" t="s">
        <v>73</v>
      </c>
      <c r="G569" s="28">
        <v>365</v>
      </c>
      <c r="H569" s="180">
        <f t="shared" si="35"/>
        <v>7.1428571428571425E-2</v>
      </c>
      <c r="I569" s="208"/>
      <c r="J569" s="32" t="s">
        <v>100</v>
      </c>
      <c r="K569" s="32" t="s">
        <v>100</v>
      </c>
      <c r="L569" s="32"/>
      <c r="M569" s="321">
        <v>48.041237109999997</v>
      </c>
      <c r="N569" s="63">
        <f t="shared" si="36"/>
        <v>3.1296768606565135</v>
      </c>
      <c r="O569" s="71">
        <v>9.8969072199999992</v>
      </c>
      <c r="P569" s="2">
        <v>10</v>
      </c>
      <c r="Q569" s="2">
        <v>20.824742270000002</v>
      </c>
      <c r="R569">
        <f t="shared" si="37"/>
        <v>13.239143265878063</v>
      </c>
      <c r="S569" s="22">
        <v>2.4742267999999998</v>
      </c>
      <c r="T569" s="2">
        <v>10</v>
      </c>
      <c r="U569" s="339">
        <f t="shared" si="39"/>
        <v>-0.83591793655956614</v>
      </c>
      <c r="V569" s="181">
        <f t="shared" si="40"/>
        <v>0.10141162630617499</v>
      </c>
    </row>
    <row r="570" spans="1:22">
      <c r="A570" s="161" t="s">
        <v>486</v>
      </c>
      <c r="B570" s="28" t="s">
        <v>524</v>
      </c>
      <c r="C570" s="225" t="s">
        <v>1380</v>
      </c>
      <c r="D570" s="28" t="s">
        <v>44</v>
      </c>
      <c r="E570" s="87" t="s">
        <v>72</v>
      </c>
      <c r="F570" t="s">
        <v>73</v>
      </c>
      <c r="G570" s="28">
        <f t="shared" ref="G570:G582" si="44">G569+365</f>
        <v>730</v>
      </c>
      <c r="H570" s="180">
        <f t="shared" si="35"/>
        <v>0.14285714285714285</v>
      </c>
      <c r="I570" s="208"/>
      <c r="J570" s="32"/>
      <c r="K570" s="32" t="s">
        <v>100</v>
      </c>
      <c r="L570" s="32"/>
      <c r="M570" s="321">
        <v>48.041237109999997</v>
      </c>
      <c r="N570" s="63">
        <f t="shared" si="36"/>
        <v>2.6080640494930023</v>
      </c>
      <c r="O570" s="71">
        <v>8.2474226799999997</v>
      </c>
      <c r="P570" s="2">
        <v>10</v>
      </c>
      <c r="Q570" s="2">
        <v>28.24742268</v>
      </c>
      <c r="R570">
        <f t="shared" si="37"/>
        <v>11.75630059739353</v>
      </c>
      <c r="S570" s="22">
        <v>5.7731958800000003</v>
      </c>
      <c r="T570" s="2">
        <v>10</v>
      </c>
      <c r="U570" s="339">
        <f t="shared" si="39"/>
        <v>-0.53105752768135872</v>
      </c>
      <c r="V570" s="181">
        <f t="shared" si="40"/>
        <v>0.1041771005436139</v>
      </c>
    </row>
    <row r="571" spans="1:22">
      <c r="A571" s="161" t="s">
        <v>486</v>
      </c>
      <c r="B571" s="28" t="s">
        <v>524</v>
      </c>
      <c r="C571" s="225" t="s">
        <v>1380</v>
      </c>
      <c r="D571" s="28" t="s">
        <v>44</v>
      </c>
      <c r="E571" s="87" t="s">
        <v>72</v>
      </c>
      <c r="F571" t="s">
        <v>73</v>
      </c>
      <c r="G571" s="28">
        <f t="shared" si="44"/>
        <v>1095</v>
      </c>
      <c r="H571" s="180">
        <f t="shared" si="35"/>
        <v>0.21428571428571427</v>
      </c>
      <c r="I571" s="208"/>
      <c r="J571" s="32"/>
      <c r="K571" s="32" t="s">
        <v>100</v>
      </c>
      <c r="L571" s="32"/>
      <c r="M571" s="321">
        <v>46.391752580000002</v>
      </c>
      <c r="N571" s="63">
        <f t="shared" si="36"/>
        <v>2.3472576439112465</v>
      </c>
      <c r="O571" s="71">
        <v>7.4226804099999999</v>
      </c>
      <c r="P571" s="2">
        <v>10</v>
      </c>
      <c r="Q571" s="2">
        <v>38.969072160000003</v>
      </c>
      <c r="R571">
        <f t="shared" si="37"/>
        <v>12.387119179057411</v>
      </c>
      <c r="S571" s="22">
        <v>9.8969072199999992</v>
      </c>
      <c r="T571" s="2">
        <v>10</v>
      </c>
      <c r="U571" s="339">
        <f t="shared" si="39"/>
        <v>-0.17435338732953964</v>
      </c>
      <c r="V571" s="181">
        <f t="shared" si="40"/>
        <v>0.10644998740857518</v>
      </c>
    </row>
    <row r="572" spans="1:22">
      <c r="A572" s="161" t="s">
        <v>486</v>
      </c>
      <c r="B572" s="28" t="s">
        <v>524</v>
      </c>
      <c r="C572" s="225" t="s">
        <v>1380</v>
      </c>
      <c r="D572" s="28" t="s">
        <v>44</v>
      </c>
      <c r="E572" s="87" t="s">
        <v>72</v>
      </c>
      <c r="F572" t="s">
        <v>73</v>
      </c>
      <c r="G572" s="28">
        <f t="shared" si="44"/>
        <v>1460</v>
      </c>
      <c r="H572" s="180">
        <f t="shared" ref="H572:H635" si="45">G572/5110</f>
        <v>0.2857142857142857</v>
      </c>
      <c r="I572" s="208"/>
      <c r="J572" s="32"/>
      <c r="K572" s="32" t="s">
        <v>100</v>
      </c>
      <c r="L572" s="32"/>
      <c r="M572" s="321">
        <v>48.865979379999999</v>
      </c>
      <c r="N572" s="63">
        <f t="shared" ref="N572:N635" si="46">O572/SQRT(P572)</f>
        <v>2.8688704550747577</v>
      </c>
      <c r="O572" s="71">
        <v>9.0721649499999995</v>
      </c>
      <c r="P572" s="2">
        <v>10</v>
      </c>
      <c r="Q572" s="2">
        <v>51.340206190000004</v>
      </c>
      <c r="R572">
        <f t="shared" ref="R572:R635" si="47">Q572/SQRT(S572)</f>
        <v>15.679304907557269</v>
      </c>
      <c r="S572" s="22">
        <v>10.7216495</v>
      </c>
      <c r="T572" s="2">
        <v>10</v>
      </c>
      <c r="U572" s="339">
        <f t="shared" si="39"/>
        <v>4.9392755445457681E-2</v>
      </c>
      <c r="V572" s="181">
        <f t="shared" si="40"/>
        <v>0.10436121999215019</v>
      </c>
    </row>
    <row r="573" spans="1:22">
      <c r="A573" s="161" t="s">
        <v>486</v>
      </c>
      <c r="B573" s="28" t="s">
        <v>524</v>
      </c>
      <c r="C573" s="225" t="s">
        <v>1380</v>
      </c>
      <c r="D573" s="28" t="s">
        <v>44</v>
      </c>
      <c r="E573" s="87" t="s">
        <v>72</v>
      </c>
      <c r="F573" t="s">
        <v>73</v>
      </c>
      <c r="G573" s="28">
        <f t="shared" si="44"/>
        <v>1825</v>
      </c>
      <c r="H573" s="180">
        <f t="shared" si="45"/>
        <v>0.35714285714285715</v>
      </c>
      <c r="I573" s="208"/>
      <c r="J573" s="32"/>
      <c r="K573" s="32" t="s">
        <v>100</v>
      </c>
      <c r="L573" s="32"/>
      <c r="M573" s="321">
        <v>42.268041240000002</v>
      </c>
      <c r="N573" s="63">
        <f t="shared" si="46"/>
        <v>2.0864512383294906</v>
      </c>
      <c r="O573" s="71">
        <v>6.5979381400000001</v>
      </c>
      <c r="P573" s="2">
        <v>10</v>
      </c>
      <c r="Q573" s="2">
        <v>40.618556699999999</v>
      </c>
      <c r="R573">
        <f t="shared" si="47"/>
        <v>12.911441685302902</v>
      </c>
      <c r="S573" s="22">
        <v>9.8969072199999992</v>
      </c>
      <c r="T573" s="2">
        <v>10</v>
      </c>
      <c r="U573" s="339">
        <f t="shared" si="39"/>
        <v>-3.9806250494093136E-2</v>
      </c>
      <c r="V573" s="181">
        <f t="shared" si="40"/>
        <v>0.10593676724921786</v>
      </c>
    </row>
    <row r="574" spans="1:22">
      <c r="A574" s="161" t="s">
        <v>486</v>
      </c>
      <c r="B574" s="28" t="s">
        <v>524</v>
      </c>
      <c r="C574" s="225" t="s">
        <v>1380</v>
      </c>
      <c r="D574" s="28" t="s">
        <v>44</v>
      </c>
      <c r="E574" s="87" t="s">
        <v>72</v>
      </c>
      <c r="F574" t="s">
        <v>73</v>
      </c>
      <c r="G574" s="28">
        <f t="shared" si="44"/>
        <v>2190</v>
      </c>
      <c r="H574" s="180">
        <f t="shared" si="45"/>
        <v>0.42857142857142855</v>
      </c>
      <c r="I574" s="208"/>
      <c r="J574" s="32"/>
      <c r="K574" s="32" t="s">
        <v>100</v>
      </c>
      <c r="L574" s="32"/>
      <c r="M574" s="321">
        <v>37.319587630000001</v>
      </c>
      <c r="N574" s="63">
        <f t="shared" si="46"/>
        <v>3.3904832694005473</v>
      </c>
      <c r="O574" s="71">
        <v>10.7216495</v>
      </c>
      <c r="P574" s="2">
        <v>10</v>
      </c>
      <c r="Q574" s="2">
        <v>43.092783509999997</v>
      </c>
      <c r="R574">
        <f t="shared" si="47"/>
        <v>12.681814678065132</v>
      </c>
      <c r="S574" s="22">
        <v>11.5463918</v>
      </c>
      <c r="T574" s="2">
        <v>10</v>
      </c>
      <c r="U574" s="339">
        <f t="shared" si="39"/>
        <v>0.14383722078103861</v>
      </c>
      <c r="V574" s="181">
        <f t="shared" si="40"/>
        <v>0.10717932287505959</v>
      </c>
    </row>
    <row r="575" spans="1:22">
      <c r="A575" s="161" t="s">
        <v>486</v>
      </c>
      <c r="B575" s="28" t="s">
        <v>524</v>
      </c>
      <c r="C575" s="225" t="s">
        <v>1380</v>
      </c>
      <c r="D575" s="28" t="s">
        <v>44</v>
      </c>
      <c r="E575" s="87" t="s">
        <v>72</v>
      </c>
      <c r="F575" t="s">
        <v>73</v>
      </c>
      <c r="G575" s="28">
        <f t="shared" si="44"/>
        <v>2555</v>
      </c>
      <c r="H575" s="180">
        <f t="shared" si="45"/>
        <v>0.5</v>
      </c>
      <c r="I575" s="208"/>
      <c r="J575" s="32"/>
      <c r="K575" s="32" t="s">
        <v>100</v>
      </c>
      <c r="L575" s="32"/>
      <c r="M575" s="321">
        <v>44.742268039999999</v>
      </c>
      <c r="N575" s="63">
        <f t="shared" si="46"/>
        <v>2.3472576439112465</v>
      </c>
      <c r="O575" s="71">
        <v>7.4226804099999999</v>
      </c>
      <c r="P575" s="2">
        <v>10</v>
      </c>
      <c r="Q575" s="2">
        <v>43.092783509999997</v>
      </c>
      <c r="R575">
        <f t="shared" si="47"/>
        <v>13.160541067329239</v>
      </c>
      <c r="S575" s="22">
        <v>10.7216495</v>
      </c>
      <c r="T575" s="2">
        <v>10</v>
      </c>
      <c r="U575" s="339">
        <f t="shared" si="39"/>
        <v>-3.7563101435558598E-2</v>
      </c>
      <c r="V575" s="181">
        <f t="shared" si="40"/>
        <v>0.10619033448682935</v>
      </c>
    </row>
    <row r="576" spans="1:22">
      <c r="A576" s="161" t="s">
        <v>486</v>
      </c>
      <c r="B576" s="28" t="s">
        <v>524</v>
      </c>
      <c r="C576" s="225" t="s">
        <v>1380</v>
      </c>
      <c r="D576" s="28" t="s">
        <v>44</v>
      </c>
      <c r="E576" s="87" t="s">
        <v>72</v>
      </c>
      <c r="F576" t="s">
        <v>73</v>
      </c>
      <c r="G576" s="28">
        <f t="shared" si="44"/>
        <v>2920</v>
      </c>
      <c r="H576" s="180">
        <f t="shared" si="45"/>
        <v>0.5714285714285714</v>
      </c>
      <c r="I576" s="208"/>
      <c r="J576" s="32"/>
      <c r="K576" s="32" t="s">
        <v>100</v>
      </c>
      <c r="L576" s="32"/>
      <c r="M576" s="321">
        <v>42.268041240000002</v>
      </c>
      <c r="N576" s="63">
        <f t="shared" si="46"/>
        <v>2.3472576439112465</v>
      </c>
      <c r="O576" s="71">
        <v>7.4226804099999999</v>
      </c>
      <c r="P576" s="2">
        <v>10</v>
      </c>
      <c r="Q576" s="2">
        <v>45.567010310000001</v>
      </c>
      <c r="R576">
        <f t="shared" si="47"/>
        <v>13.916170218176049</v>
      </c>
      <c r="S576" s="22">
        <v>10.7216495</v>
      </c>
      <c r="T576" s="2">
        <v>10</v>
      </c>
      <c r="U576" s="339">
        <f t="shared" si="39"/>
        <v>7.5152722326888938E-2</v>
      </c>
      <c r="V576" s="181">
        <f t="shared" si="40"/>
        <v>0.10553633219572563</v>
      </c>
    </row>
    <row r="577" spans="1:22">
      <c r="A577" s="161" t="s">
        <v>486</v>
      </c>
      <c r="B577" s="28" t="s">
        <v>524</v>
      </c>
      <c r="C577" s="225" t="s">
        <v>1380</v>
      </c>
      <c r="D577" s="28" t="s">
        <v>44</v>
      </c>
      <c r="E577" s="87" t="s">
        <v>72</v>
      </c>
      <c r="F577" t="s">
        <v>73</v>
      </c>
      <c r="G577" s="28">
        <f t="shared" si="44"/>
        <v>3285</v>
      </c>
      <c r="H577" s="180">
        <f t="shared" si="45"/>
        <v>0.6428571428571429</v>
      </c>
      <c r="I577" s="208"/>
      <c r="J577" s="32"/>
      <c r="K577" s="32" t="s">
        <v>100</v>
      </c>
      <c r="L577" s="32"/>
      <c r="M577" s="321">
        <v>38.144329900000002</v>
      </c>
      <c r="N577" s="63">
        <f t="shared" si="46"/>
        <v>1.825644832747735</v>
      </c>
      <c r="O577" s="71">
        <v>5.7731958700000003</v>
      </c>
      <c r="P577" s="2">
        <v>10</v>
      </c>
      <c r="Q577" s="2">
        <v>41.443298970000001</v>
      </c>
      <c r="R577">
        <f t="shared" si="47"/>
        <v>13.759379521337264</v>
      </c>
      <c r="S577" s="22">
        <v>9.0721649499999995</v>
      </c>
      <c r="T577" s="2">
        <v>10</v>
      </c>
      <c r="U577" s="339">
        <f t="shared" ref="U577:U640" si="48">LN(Q577/M577)</f>
        <v>8.2949082922057882E-2</v>
      </c>
      <c r="V577" s="181">
        <f t="shared" ref="V577:V640" si="49">M577^2/(P577*M577^2)+S577^2/(T577*Q577^2)</f>
        <v>0.10479196059645383</v>
      </c>
    </row>
    <row r="578" spans="1:22">
      <c r="A578" s="161" t="s">
        <v>486</v>
      </c>
      <c r="B578" s="28" t="s">
        <v>524</v>
      </c>
      <c r="C578" s="225" t="s">
        <v>1380</v>
      </c>
      <c r="D578" s="28" t="s">
        <v>44</v>
      </c>
      <c r="E578" s="87" t="s">
        <v>72</v>
      </c>
      <c r="F578" t="s">
        <v>73</v>
      </c>
      <c r="G578" s="28">
        <f t="shared" si="44"/>
        <v>3650</v>
      </c>
      <c r="H578" s="180">
        <f t="shared" si="45"/>
        <v>0.7142857142857143</v>
      </c>
      <c r="I578" s="208"/>
      <c r="J578" s="32"/>
      <c r="K578" s="32" t="s">
        <v>100</v>
      </c>
      <c r="L578" s="32"/>
      <c r="M578" s="321">
        <v>33.195876290000001</v>
      </c>
      <c r="N578" s="63">
        <f t="shared" si="46"/>
        <v>2.3472576439112465</v>
      </c>
      <c r="O578" s="71">
        <v>7.4226804099999999</v>
      </c>
      <c r="P578" s="2">
        <v>10</v>
      </c>
      <c r="Q578" s="2">
        <v>35.670103089999998</v>
      </c>
      <c r="R578">
        <f t="shared" si="47"/>
        <v>11.338474169745126</v>
      </c>
      <c r="S578" s="22">
        <v>9.8969072199999992</v>
      </c>
      <c r="T578" s="2">
        <v>10</v>
      </c>
      <c r="U578" s="339">
        <f t="shared" si="48"/>
        <v>7.1887229394908589E-2</v>
      </c>
      <c r="V578" s="181">
        <f t="shared" si="49"/>
        <v>0.107698219125235</v>
      </c>
    </row>
    <row r="579" spans="1:22">
      <c r="A579" s="161" t="s">
        <v>486</v>
      </c>
      <c r="B579" s="28" t="s">
        <v>524</v>
      </c>
      <c r="C579" s="225" t="s">
        <v>1380</v>
      </c>
      <c r="D579" s="28" t="s">
        <v>44</v>
      </c>
      <c r="E579" s="87" t="s">
        <v>72</v>
      </c>
      <c r="F579" t="s">
        <v>73</v>
      </c>
      <c r="G579" s="28">
        <f t="shared" si="44"/>
        <v>4015</v>
      </c>
      <c r="H579" s="180">
        <f t="shared" si="45"/>
        <v>0.7857142857142857</v>
      </c>
      <c r="I579" s="208"/>
      <c r="J579" s="32"/>
      <c r="K579" s="32" t="s">
        <v>100</v>
      </c>
      <c r="L579" s="32"/>
      <c r="M579" s="321">
        <v>43.917525769999997</v>
      </c>
      <c r="N579" s="63">
        <f t="shared" si="46"/>
        <v>2.0864512414917686</v>
      </c>
      <c r="O579" s="71">
        <v>6.5979381500000001</v>
      </c>
      <c r="P579" s="2">
        <v>10</v>
      </c>
      <c r="Q579" s="2">
        <v>35.670103089999998</v>
      </c>
      <c r="R579">
        <f t="shared" si="47"/>
        <v>11.338474169745126</v>
      </c>
      <c r="S579" s="22">
        <v>9.8969072199999992</v>
      </c>
      <c r="T579" s="2">
        <v>10</v>
      </c>
      <c r="U579" s="339">
        <f t="shared" si="48"/>
        <v>-0.20800057121691093</v>
      </c>
      <c r="V579" s="181">
        <f t="shared" si="49"/>
        <v>0.107698219125235</v>
      </c>
    </row>
    <row r="580" spans="1:22">
      <c r="A580" s="161" t="s">
        <v>486</v>
      </c>
      <c r="B580" s="28" t="s">
        <v>524</v>
      </c>
      <c r="C580" s="225" t="s">
        <v>1380</v>
      </c>
      <c r="D580" s="28" t="s">
        <v>44</v>
      </c>
      <c r="E580" s="87" t="s">
        <v>72</v>
      </c>
      <c r="F580" t="s">
        <v>73</v>
      </c>
      <c r="G580" s="28">
        <f t="shared" si="44"/>
        <v>4380</v>
      </c>
      <c r="H580" s="180">
        <f t="shared" si="45"/>
        <v>0.8571428571428571</v>
      </c>
      <c r="I580" s="208"/>
      <c r="J580" s="32"/>
      <c r="K580" s="32" t="s">
        <v>100</v>
      </c>
      <c r="L580" s="32"/>
      <c r="M580" s="321">
        <v>40.618556699999999</v>
      </c>
      <c r="N580" s="63">
        <f t="shared" si="46"/>
        <v>1.5648384303282568</v>
      </c>
      <c r="O580" s="71">
        <v>4.9484536099999996</v>
      </c>
      <c r="P580" s="2">
        <v>10</v>
      </c>
      <c r="Q580" s="2">
        <v>30.72164948</v>
      </c>
      <c r="R580">
        <f t="shared" si="47"/>
        <v>10.199739046421129</v>
      </c>
      <c r="S580" s="22">
        <v>9.0721649499999995</v>
      </c>
      <c r="T580" s="2">
        <v>10</v>
      </c>
      <c r="U580" s="339">
        <f t="shared" si="48"/>
        <v>-0.27925742291479966</v>
      </c>
      <c r="V580" s="181">
        <f t="shared" si="49"/>
        <v>0.10872032791870503</v>
      </c>
    </row>
    <row r="581" spans="1:22">
      <c r="A581" s="161" t="s">
        <v>486</v>
      </c>
      <c r="B581" s="28" t="s">
        <v>524</v>
      </c>
      <c r="C581" s="225" t="s">
        <v>1380</v>
      </c>
      <c r="D581" s="28" t="s">
        <v>44</v>
      </c>
      <c r="E581" s="87" t="s">
        <v>72</v>
      </c>
      <c r="F581" t="s">
        <v>73</v>
      </c>
      <c r="G581" s="28">
        <f t="shared" si="44"/>
        <v>4745</v>
      </c>
      <c r="H581" s="180">
        <f t="shared" si="45"/>
        <v>0.9285714285714286</v>
      </c>
      <c r="I581" s="208"/>
      <c r="J581" s="32"/>
      <c r="K581" s="32" t="s">
        <v>100</v>
      </c>
      <c r="L581" s="32"/>
      <c r="M581" s="321">
        <v>41.443298970000001</v>
      </c>
      <c r="N581" s="63">
        <f t="shared" si="46"/>
        <v>1.8256448359100128</v>
      </c>
      <c r="O581" s="71">
        <v>5.7731958800000003</v>
      </c>
      <c r="P581" s="2">
        <v>10</v>
      </c>
      <c r="Q581" s="2">
        <v>28.24742268</v>
      </c>
      <c r="R581">
        <f t="shared" si="47"/>
        <v>9.3782835539974325</v>
      </c>
      <c r="S581" s="22">
        <v>9.0721649499999995</v>
      </c>
      <c r="T581" s="2">
        <v>10</v>
      </c>
      <c r="U581" s="339">
        <f t="shared" si="48"/>
        <v>-0.38332398226793751</v>
      </c>
      <c r="V581" s="181">
        <f t="shared" si="49"/>
        <v>0.11031488092448466</v>
      </c>
    </row>
    <row r="582" spans="1:22">
      <c r="A582" s="161" t="s">
        <v>486</v>
      </c>
      <c r="B582" s="28" t="s">
        <v>524</v>
      </c>
      <c r="C582" s="225" t="s">
        <v>1380</v>
      </c>
      <c r="D582" s="28" t="s">
        <v>44</v>
      </c>
      <c r="E582" s="87" t="s">
        <v>72</v>
      </c>
      <c r="F582" t="s">
        <v>73</v>
      </c>
      <c r="G582" s="28">
        <f t="shared" si="44"/>
        <v>5110</v>
      </c>
      <c r="H582" s="180">
        <f t="shared" si="45"/>
        <v>1</v>
      </c>
      <c r="I582" s="208"/>
      <c r="J582" s="32"/>
      <c r="K582" s="32" t="s">
        <v>100</v>
      </c>
      <c r="L582" s="32" t="s">
        <v>100</v>
      </c>
      <c r="M582" s="321">
        <v>30.72164948</v>
      </c>
      <c r="N582" s="63">
        <f t="shared" si="46"/>
        <v>2.347257647073524</v>
      </c>
      <c r="O582" s="71">
        <v>7.4226804199999998</v>
      </c>
      <c r="P582" s="2">
        <v>10</v>
      </c>
      <c r="Q582" s="2">
        <v>31.546391750000002</v>
      </c>
      <c r="R582">
        <f t="shared" si="47"/>
        <v>9.6342716885668036</v>
      </c>
      <c r="S582" s="22">
        <v>10.7216495</v>
      </c>
      <c r="T582" s="2">
        <v>10</v>
      </c>
      <c r="U582" s="339">
        <f t="shared" si="48"/>
        <v>2.649161551292804E-2</v>
      </c>
      <c r="V582" s="181">
        <f t="shared" si="49"/>
        <v>0.11155111285506357</v>
      </c>
    </row>
    <row r="583" spans="1:22">
      <c r="A583" s="161" t="s">
        <v>486</v>
      </c>
      <c r="B583" s="28" t="s">
        <v>525</v>
      </c>
      <c r="C583" s="225" t="s">
        <v>1380</v>
      </c>
      <c r="D583" s="28" t="s">
        <v>44</v>
      </c>
      <c r="E583" s="87" t="s">
        <v>72</v>
      </c>
      <c r="F583" t="s">
        <v>73</v>
      </c>
      <c r="G583" s="87">
        <v>0</v>
      </c>
      <c r="H583" s="180">
        <f t="shared" si="45"/>
        <v>0</v>
      </c>
      <c r="I583" s="208" t="s">
        <v>100</v>
      </c>
      <c r="J583" s="32"/>
      <c r="K583" s="32"/>
      <c r="L583" s="32"/>
      <c r="M583" s="321">
        <v>55.140186919999998</v>
      </c>
      <c r="N583" s="63" t="e">
        <f t="shared" si="46"/>
        <v>#VALUE!</v>
      </c>
      <c r="O583" s="63" t="s">
        <v>16</v>
      </c>
      <c r="P583" s="2">
        <v>10</v>
      </c>
      <c r="Q583" s="2">
        <v>53.64485981</v>
      </c>
      <c r="R583" t="e">
        <f t="shared" si="47"/>
        <v>#VALUE!</v>
      </c>
      <c r="S583" t="s">
        <v>16</v>
      </c>
      <c r="T583" s="2">
        <v>10</v>
      </c>
      <c r="U583" s="339">
        <f t="shared" si="48"/>
        <v>-2.7493140712266224E-2</v>
      </c>
      <c r="V583" s="181" t="e">
        <f t="shared" si="49"/>
        <v>#VALUE!</v>
      </c>
    </row>
    <row r="584" spans="1:22">
      <c r="A584" s="161" t="s">
        <v>486</v>
      </c>
      <c r="B584" s="28" t="s">
        <v>525</v>
      </c>
      <c r="C584" s="225" t="s">
        <v>1380</v>
      </c>
      <c r="D584" s="28" t="s">
        <v>44</v>
      </c>
      <c r="E584" s="87" t="s">
        <v>72</v>
      </c>
      <c r="F584" t="s">
        <v>73</v>
      </c>
      <c r="G584" s="28">
        <v>365</v>
      </c>
      <c r="H584" s="180">
        <f t="shared" si="45"/>
        <v>7.1428571428571425E-2</v>
      </c>
      <c r="I584" s="208"/>
      <c r="J584" s="32" t="s">
        <v>100</v>
      </c>
      <c r="K584" s="32" t="s">
        <v>100</v>
      </c>
      <c r="L584" s="32"/>
      <c r="M584" s="321">
        <v>76.074766359999998</v>
      </c>
      <c r="N584" s="63">
        <f t="shared" si="46"/>
        <v>2.8371836929468985</v>
      </c>
      <c r="O584" s="71">
        <v>8.9719626100000003</v>
      </c>
      <c r="P584" s="2">
        <v>10</v>
      </c>
      <c r="Q584" s="2">
        <v>21.495327100000001</v>
      </c>
      <c r="R584">
        <f t="shared" si="47"/>
        <v>11.117469618128039</v>
      </c>
      <c r="S584" s="22">
        <v>3.7383177600000002</v>
      </c>
      <c r="T584" s="2">
        <v>10</v>
      </c>
      <c r="U584" s="339">
        <f t="shared" si="48"/>
        <v>-1.2638810572736616</v>
      </c>
      <c r="V584" s="181">
        <f t="shared" si="49"/>
        <v>0.10302457467481548</v>
      </c>
    </row>
    <row r="585" spans="1:22">
      <c r="A585" s="161" t="s">
        <v>486</v>
      </c>
      <c r="B585" s="28" t="s">
        <v>525</v>
      </c>
      <c r="C585" s="225" t="s">
        <v>1380</v>
      </c>
      <c r="D585" s="28" t="s">
        <v>44</v>
      </c>
      <c r="E585" s="87" t="s">
        <v>72</v>
      </c>
      <c r="F585" t="s">
        <v>73</v>
      </c>
      <c r="G585" s="28">
        <f t="shared" ref="G585:G597" si="50">G584+365</f>
        <v>730</v>
      </c>
      <c r="H585" s="180">
        <f t="shared" si="45"/>
        <v>0.14285714285714285</v>
      </c>
      <c r="I585" s="208"/>
      <c r="J585" s="32"/>
      <c r="K585" s="32" t="s">
        <v>100</v>
      </c>
      <c r="L585" s="32"/>
      <c r="M585" s="321">
        <v>63.364485979999998</v>
      </c>
      <c r="N585" s="63">
        <f t="shared" si="46"/>
        <v>2.8371836961091756</v>
      </c>
      <c r="O585" s="71">
        <v>8.9719626199999993</v>
      </c>
      <c r="P585" s="2">
        <v>10</v>
      </c>
      <c r="Q585" s="2">
        <v>35.700934580000002</v>
      </c>
      <c r="R585">
        <f t="shared" si="47"/>
        <v>18.46466693367633</v>
      </c>
      <c r="S585" s="22">
        <v>3.7383177600000002</v>
      </c>
      <c r="T585" s="2">
        <v>10</v>
      </c>
      <c r="U585" s="339">
        <f t="shared" si="48"/>
        <v>-0.57372667929746457</v>
      </c>
      <c r="V585" s="181">
        <f t="shared" si="49"/>
        <v>0.10109646117328866</v>
      </c>
    </row>
    <row r="586" spans="1:22">
      <c r="A586" s="161" t="s">
        <v>486</v>
      </c>
      <c r="B586" s="28" t="s">
        <v>525</v>
      </c>
      <c r="C586" s="225" t="s">
        <v>1380</v>
      </c>
      <c r="D586" s="28" t="s">
        <v>44</v>
      </c>
      <c r="E586" s="87" t="s">
        <v>72</v>
      </c>
      <c r="F586" t="s">
        <v>73</v>
      </c>
      <c r="G586" s="28">
        <f t="shared" si="50"/>
        <v>1095</v>
      </c>
      <c r="H586" s="180">
        <f t="shared" si="45"/>
        <v>0.21428571428571427</v>
      </c>
      <c r="I586" s="208"/>
      <c r="J586" s="32"/>
      <c r="K586" s="32" t="s">
        <v>100</v>
      </c>
      <c r="L586" s="32"/>
      <c r="M586" s="321">
        <v>64.859813079999995</v>
      </c>
      <c r="N586" s="63">
        <f t="shared" si="46"/>
        <v>2.6007517219604579</v>
      </c>
      <c r="O586" s="71">
        <v>8.2242990700000007</v>
      </c>
      <c r="P586" s="2">
        <v>10</v>
      </c>
      <c r="Q586" s="2">
        <v>41.682242989999999</v>
      </c>
      <c r="R586">
        <f t="shared" si="47"/>
        <v>17.0432723058398</v>
      </c>
      <c r="S586" s="22">
        <v>5.9813084099999996</v>
      </c>
      <c r="T586" s="2">
        <v>10</v>
      </c>
      <c r="U586" s="339">
        <f t="shared" si="48"/>
        <v>-0.44215300843903477</v>
      </c>
      <c r="V586" s="181">
        <f t="shared" si="49"/>
        <v>0.10205916064995503</v>
      </c>
    </row>
    <row r="587" spans="1:22">
      <c r="A587" s="161" t="s">
        <v>486</v>
      </c>
      <c r="B587" s="28" t="s">
        <v>525</v>
      </c>
      <c r="C587" s="225" t="s">
        <v>1380</v>
      </c>
      <c r="D587" s="28" t="s">
        <v>44</v>
      </c>
      <c r="E587" s="87" t="s">
        <v>72</v>
      </c>
      <c r="F587" t="s">
        <v>73</v>
      </c>
      <c r="G587" s="28">
        <f t="shared" si="50"/>
        <v>1460</v>
      </c>
      <c r="H587" s="180">
        <f t="shared" si="45"/>
        <v>0.2857142857142857</v>
      </c>
      <c r="I587" s="208"/>
      <c r="J587" s="32"/>
      <c r="K587" s="32" t="s">
        <v>100</v>
      </c>
      <c r="L587" s="32"/>
      <c r="M587" s="321">
        <v>67.102803739999999</v>
      </c>
      <c r="N587" s="63">
        <f t="shared" si="46"/>
        <v>1.8914557963520247</v>
      </c>
      <c r="O587" s="71">
        <v>5.9813084099999996</v>
      </c>
      <c r="P587" s="2">
        <v>10</v>
      </c>
      <c r="Q587" s="2">
        <v>44.672897200000001</v>
      </c>
      <c r="R587">
        <f t="shared" si="47"/>
        <v>19.527290821631571</v>
      </c>
      <c r="S587" s="22">
        <v>5.2336448600000001</v>
      </c>
      <c r="T587" s="2">
        <v>10</v>
      </c>
      <c r="U587" s="339">
        <f t="shared" si="48"/>
        <v>-0.4068588364981558</v>
      </c>
      <c r="V587" s="181">
        <f t="shared" si="49"/>
        <v>0.10137252499067731</v>
      </c>
    </row>
    <row r="588" spans="1:22">
      <c r="A588" s="161" t="s">
        <v>486</v>
      </c>
      <c r="B588" s="28" t="s">
        <v>525</v>
      </c>
      <c r="C588" s="225" t="s">
        <v>1380</v>
      </c>
      <c r="D588" s="28" t="s">
        <v>44</v>
      </c>
      <c r="E588" s="87" t="s">
        <v>72</v>
      </c>
      <c r="F588" t="s">
        <v>73</v>
      </c>
      <c r="G588" s="28">
        <f t="shared" si="50"/>
        <v>1825</v>
      </c>
      <c r="H588" s="180">
        <f t="shared" si="45"/>
        <v>0.35714285714285715</v>
      </c>
      <c r="I588" s="208"/>
      <c r="J588" s="32"/>
      <c r="K588" s="32" t="s">
        <v>100</v>
      </c>
      <c r="L588" s="32"/>
      <c r="M588" s="321">
        <v>61.121495330000002</v>
      </c>
      <c r="N588" s="63">
        <f t="shared" si="46"/>
        <v>2.1278877705007431</v>
      </c>
      <c r="O588" s="71">
        <v>6.72897196</v>
      </c>
      <c r="P588" s="2">
        <v>10</v>
      </c>
      <c r="Q588" s="2">
        <v>50.654205609999998</v>
      </c>
      <c r="R588">
        <f t="shared" si="47"/>
        <v>19.527252840817837</v>
      </c>
      <c r="S588" s="22">
        <v>6.72897196</v>
      </c>
      <c r="T588" s="2">
        <v>10</v>
      </c>
      <c r="U588" s="339">
        <f t="shared" si="48"/>
        <v>-0.18784135001513771</v>
      </c>
      <c r="V588" s="181">
        <f t="shared" si="49"/>
        <v>0.10176468185191226</v>
      </c>
    </row>
    <row r="589" spans="1:22">
      <c r="A589" s="161" t="s">
        <v>486</v>
      </c>
      <c r="B589" s="28" t="s">
        <v>525</v>
      </c>
      <c r="C589" s="225" t="s">
        <v>1380</v>
      </c>
      <c r="D589" s="28" t="s">
        <v>44</v>
      </c>
      <c r="E589" s="87" t="s">
        <v>72</v>
      </c>
      <c r="F589" t="s">
        <v>73</v>
      </c>
      <c r="G589" s="28">
        <f t="shared" si="50"/>
        <v>2190</v>
      </c>
      <c r="H589" s="180">
        <f t="shared" si="45"/>
        <v>0.42857142857142855</v>
      </c>
      <c r="I589" s="208"/>
      <c r="J589" s="32"/>
      <c r="K589" s="32" t="s">
        <v>100</v>
      </c>
      <c r="L589" s="32"/>
      <c r="M589" s="321">
        <v>64.112149529999996</v>
      </c>
      <c r="N589" s="63">
        <f t="shared" si="46"/>
        <v>3.5464796280421642</v>
      </c>
      <c r="O589" s="71">
        <v>11.214953299999999</v>
      </c>
      <c r="P589" s="2">
        <v>10</v>
      </c>
      <c r="Q589" s="2">
        <v>58.130841119999999</v>
      </c>
      <c r="R589">
        <f t="shared" si="47"/>
        <v>20.270159201166763</v>
      </c>
      <c r="S589" s="22">
        <v>8.2242990700000007</v>
      </c>
      <c r="T589" s="2">
        <v>10</v>
      </c>
      <c r="U589" s="339">
        <f t="shared" si="48"/>
        <v>-9.7937534970155185E-2</v>
      </c>
      <c r="V589" s="181">
        <f t="shared" si="49"/>
        <v>0.10200163356691473</v>
      </c>
    </row>
    <row r="590" spans="1:22">
      <c r="A590" s="161" t="s">
        <v>486</v>
      </c>
      <c r="B590" s="28" t="s">
        <v>525</v>
      </c>
      <c r="C590" s="225" t="s">
        <v>1380</v>
      </c>
      <c r="D590" s="28" t="s">
        <v>44</v>
      </c>
      <c r="E590" s="87" t="s">
        <v>72</v>
      </c>
      <c r="F590" t="s">
        <v>73</v>
      </c>
      <c r="G590" s="28">
        <f t="shared" si="50"/>
        <v>2555</v>
      </c>
      <c r="H590" s="180">
        <f t="shared" si="45"/>
        <v>0.5</v>
      </c>
      <c r="I590" s="208"/>
      <c r="J590" s="32"/>
      <c r="K590" s="32" t="s">
        <v>100</v>
      </c>
      <c r="L590" s="32"/>
      <c r="M590" s="321">
        <v>65.607476640000002</v>
      </c>
      <c r="N590" s="63">
        <f t="shared" si="46"/>
        <v>2.3643197446494617</v>
      </c>
      <c r="O590" s="71">
        <v>7.4766355100000004</v>
      </c>
      <c r="P590" s="2">
        <v>10</v>
      </c>
      <c r="Q590" s="2">
        <v>56.635514020000002</v>
      </c>
      <c r="R590">
        <f t="shared" si="47"/>
        <v>19.748740327933703</v>
      </c>
      <c r="S590" s="22">
        <v>8.2242990599999999</v>
      </c>
      <c r="T590" s="2">
        <v>10</v>
      </c>
      <c r="U590" s="339">
        <f t="shared" si="48"/>
        <v>-0.14705341800177044</v>
      </c>
      <c r="V590" s="181">
        <f t="shared" si="49"/>
        <v>0.10210872572118045</v>
      </c>
    </row>
    <row r="591" spans="1:22">
      <c r="A591" s="161" t="s">
        <v>486</v>
      </c>
      <c r="B591" s="28" t="s">
        <v>525</v>
      </c>
      <c r="C591" s="225" t="s">
        <v>1380</v>
      </c>
      <c r="D591" s="28" t="s">
        <v>44</v>
      </c>
      <c r="E591" s="87" t="s">
        <v>72</v>
      </c>
      <c r="F591" t="s">
        <v>73</v>
      </c>
      <c r="G591" s="28">
        <f t="shared" si="50"/>
        <v>2920</v>
      </c>
      <c r="H591" s="180">
        <f t="shared" si="45"/>
        <v>0.5714285714285714</v>
      </c>
      <c r="I591" s="208"/>
      <c r="J591" s="32"/>
      <c r="K591" s="32" t="s">
        <v>100</v>
      </c>
      <c r="L591" s="32"/>
      <c r="M591" s="321">
        <v>56.635514020000002</v>
      </c>
      <c r="N591" s="63">
        <f t="shared" si="46"/>
        <v>2.6007517187981799</v>
      </c>
      <c r="O591" s="71">
        <v>8.2242990599999999</v>
      </c>
      <c r="P591" s="2">
        <v>10</v>
      </c>
      <c r="Q591" s="2">
        <v>56.635514020000002</v>
      </c>
      <c r="R591">
        <f t="shared" si="47"/>
        <v>19.748740327933703</v>
      </c>
      <c r="S591" s="22">
        <v>8.2242990599999999</v>
      </c>
      <c r="T591" s="2">
        <v>10</v>
      </c>
      <c r="U591" s="339">
        <f t="shared" si="48"/>
        <v>0</v>
      </c>
      <c r="V591" s="181">
        <f t="shared" si="49"/>
        <v>0.10210872572118045</v>
      </c>
    </row>
    <row r="592" spans="1:22">
      <c r="A592" s="161" t="s">
        <v>486</v>
      </c>
      <c r="B592" s="28" t="s">
        <v>525</v>
      </c>
      <c r="C592" s="225" t="s">
        <v>1380</v>
      </c>
      <c r="D592" s="28" t="s">
        <v>44</v>
      </c>
      <c r="E592" s="87" t="s">
        <v>72</v>
      </c>
      <c r="F592" t="s">
        <v>73</v>
      </c>
      <c r="G592" s="28">
        <f t="shared" si="50"/>
        <v>3285</v>
      </c>
      <c r="H592" s="180">
        <f t="shared" si="45"/>
        <v>0.6428571428571429</v>
      </c>
      <c r="I592" s="208"/>
      <c r="J592" s="32"/>
      <c r="K592" s="32" t="s">
        <v>100</v>
      </c>
      <c r="L592" s="32"/>
      <c r="M592" s="321">
        <v>52.897196260000001</v>
      </c>
      <c r="N592" s="63">
        <f t="shared" si="46"/>
        <v>2.3643197478117393</v>
      </c>
      <c r="O592" s="71">
        <v>7.4766355200000003</v>
      </c>
      <c r="P592" s="2">
        <v>10</v>
      </c>
      <c r="Q592" s="2">
        <v>50.654205609999998</v>
      </c>
      <c r="R592">
        <f t="shared" si="47"/>
        <v>17.66306478222112</v>
      </c>
      <c r="S592" s="22">
        <v>8.2242990599999999</v>
      </c>
      <c r="T592" s="2">
        <v>10</v>
      </c>
      <c r="U592" s="339">
        <f t="shared" si="48"/>
        <v>-4.3328076681919174E-2</v>
      </c>
      <c r="V592" s="181">
        <f t="shared" si="49"/>
        <v>0.10263612967859248</v>
      </c>
    </row>
    <row r="593" spans="1:22">
      <c r="A593" s="161" t="s">
        <v>486</v>
      </c>
      <c r="B593" s="28" t="s">
        <v>525</v>
      </c>
      <c r="C593" s="225" t="s">
        <v>1380</v>
      </c>
      <c r="D593" s="28" t="s">
        <v>44</v>
      </c>
      <c r="E593" s="87" t="s">
        <v>72</v>
      </c>
      <c r="F593" t="s">
        <v>73</v>
      </c>
      <c r="G593" s="28">
        <f t="shared" si="50"/>
        <v>3650</v>
      </c>
      <c r="H593" s="180">
        <f t="shared" si="45"/>
        <v>0.7142857142857143</v>
      </c>
      <c r="I593" s="208"/>
      <c r="J593" s="32"/>
      <c r="K593" s="32" t="s">
        <v>100</v>
      </c>
      <c r="L593" s="32"/>
      <c r="M593" s="321">
        <v>49.1588785</v>
      </c>
      <c r="N593" s="63">
        <f t="shared" si="46"/>
        <v>2.3643197478117393</v>
      </c>
      <c r="O593" s="71">
        <v>7.4766355200000003</v>
      </c>
      <c r="P593" s="2">
        <v>10</v>
      </c>
      <c r="Q593" s="2">
        <v>52.897196260000001</v>
      </c>
      <c r="R593">
        <f t="shared" si="47"/>
        <v>20.391928241698938</v>
      </c>
      <c r="S593" s="22">
        <v>6.72897196</v>
      </c>
      <c r="T593" s="2">
        <v>10</v>
      </c>
      <c r="U593" s="339">
        <f t="shared" si="48"/>
        <v>7.3292865528727907E-2</v>
      </c>
      <c r="V593" s="181">
        <f t="shared" si="49"/>
        <v>0.10161819975161937</v>
      </c>
    </row>
    <row r="594" spans="1:22">
      <c r="A594" s="161" t="s">
        <v>486</v>
      </c>
      <c r="B594" s="28" t="s">
        <v>525</v>
      </c>
      <c r="C594" s="225" t="s">
        <v>1380</v>
      </c>
      <c r="D594" s="28" t="s">
        <v>44</v>
      </c>
      <c r="E594" s="87" t="s">
        <v>72</v>
      </c>
      <c r="F594" t="s">
        <v>73</v>
      </c>
      <c r="G594" s="28">
        <f t="shared" si="50"/>
        <v>4015</v>
      </c>
      <c r="H594" s="180">
        <f t="shared" si="45"/>
        <v>0.7857142857142857</v>
      </c>
      <c r="I594" s="208"/>
      <c r="J594" s="32"/>
      <c r="K594" s="32" t="s">
        <v>100</v>
      </c>
      <c r="L594" s="32"/>
      <c r="M594" s="321">
        <v>46.168224299999999</v>
      </c>
      <c r="N594" s="63">
        <f t="shared" si="46"/>
        <v>1.8914557963520247</v>
      </c>
      <c r="O594" s="71">
        <v>5.9813084099999996</v>
      </c>
      <c r="P594" s="2">
        <v>10</v>
      </c>
      <c r="Q594" s="2">
        <v>49.90654206</v>
      </c>
      <c r="R594">
        <f t="shared" si="47"/>
        <v>16.661486741635024</v>
      </c>
      <c r="S594" s="22">
        <v>8.9719626100000003</v>
      </c>
      <c r="T594" s="2">
        <v>10</v>
      </c>
      <c r="U594" s="339">
        <f t="shared" si="48"/>
        <v>7.7860321830681131E-2</v>
      </c>
      <c r="V594" s="181">
        <f t="shared" si="49"/>
        <v>0.1032319151568034</v>
      </c>
    </row>
    <row r="595" spans="1:22">
      <c r="A595" s="161" t="s">
        <v>486</v>
      </c>
      <c r="B595" s="28" t="s">
        <v>525</v>
      </c>
      <c r="C595" s="225" t="s">
        <v>1380</v>
      </c>
      <c r="D595" s="28" t="s">
        <v>44</v>
      </c>
      <c r="E595" s="87" t="s">
        <v>72</v>
      </c>
      <c r="F595" t="s">
        <v>73</v>
      </c>
      <c r="G595" s="28">
        <f t="shared" si="50"/>
        <v>4380</v>
      </c>
      <c r="H595" s="180">
        <f t="shared" si="45"/>
        <v>0.8571428571428571</v>
      </c>
      <c r="I595" s="208"/>
      <c r="J595" s="32"/>
      <c r="K595" s="32" t="s">
        <v>100</v>
      </c>
      <c r="L595" s="32"/>
      <c r="M595" s="321">
        <v>46.168224299999999</v>
      </c>
      <c r="N595" s="63">
        <f t="shared" si="46"/>
        <v>1.6550238222033065</v>
      </c>
      <c r="O595" s="71">
        <v>5.2336448600000001</v>
      </c>
      <c r="P595" s="2">
        <v>10</v>
      </c>
      <c r="Q595" s="2">
        <v>54.392523359999998</v>
      </c>
      <c r="R595">
        <f t="shared" si="47"/>
        <v>16.242036128292227</v>
      </c>
      <c r="S595" s="22">
        <v>11.214953299999999</v>
      </c>
      <c r="T595" s="2">
        <v>10</v>
      </c>
      <c r="U595" s="339">
        <f t="shared" si="48"/>
        <v>0.16393493044079824</v>
      </c>
      <c r="V595" s="181">
        <f t="shared" si="49"/>
        <v>0.1042512488270023</v>
      </c>
    </row>
    <row r="596" spans="1:22">
      <c r="A596" s="161" t="s">
        <v>486</v>
      </c>
      <c r="B596" s="28" t="s">
        <v>525</v>
      </c>
      <c r="C596" s="225" t="s">
        <v>1380</v>
      </c>
      <c r="D596" s="28" t="s">
        <v>44</v>
      </c>
      <c r="E596" s="87" t="s">
        <v>72</v>
      </c>
      <c r="F596" t="s">
        <v>73</v>
      </c>
      <c r="G596" s="28">
        <f t="shared" si="50"/>
        <v>4745</v>
      </c>
      <c r="H596" s="180">
        <f t="shared" si="45"/>
        <v>0.9285714285714286</v>
      </c>
      <c r="I596" s="208"/>
      <c r="J596" s="32"/>
      <c r="K596" s="32" t="s">
        <v>100</v>
      </c>
      <c r="L596" s="32"/>
      <c r="M596" s="321">
        <v>43.177570090000003</v>
      </c>
      <c r="N596" s="63">
        <f t="shared" si="46"/>
        <v>2.3643197478117393</v>
      </c>
      <c r="O596" s="71">
        <v>7.4766355200000003</v>
      </c>
      <c r="P596" s="2">
        <v>10</v>
      </c>
      <c r="Q596" s="2">
        <v>48.411214950000002</v>
      </c>
      <c r="R596">
        <f t="shared" si="47"/>
        <v>16.162266153736304</v>
      </c>
      <c r="S596" s="22">
        <v>8.9719626199999993</v>
      </c>
      <c r="T596" s="2">
        <v>10</v>
      </c>
      <c r="U596" s="339">
        <f t="shared" si="48"/>
        <v>0.1144103511902632</v>
      </c>
      <c r="V596" s="181">
        <f t="shared" si="49"/>
        <v>0.10343465363060084</v>
      </c>
    </row>
    <row r="597" spans="1:22">
      <c r="A597" s="161" t="s">
        <v>486</v>
      </c>
      <c r="B597" s="28" t="s">
        <v>525</v>
      </c>
      <c r="C597" s="225" t="s">
        <v>1380</v>
      </c>
      <c r="D597" s="28" t="s">
        <v>44</v>
      </c>
      <c r="E597" s="87" t="s">
        <v>72</v>
      </c>
      <c r="F597" t="s">
        <v>73</v>
      </c>
      <c r="G597" s="28">
        <f t="shared" si="50"/>
        <v>5110</v>
      </c>
      <c r="H597" s="180">
        <f t="shared" si="45"/>
        <v>1</v>
      </c>
      <c r="I597" s="208"/>
      <c r="J597" s="32"/>
      <c r="K597" s="32" t="s">
        <v>100</v>
      </c>
      <c r="L597" s="32" t="s">
        <v>100</v>
      </c>
      <c r="M597" s="321">
        <v>48.411214950000002</v>
      </c>
      <c r="N597" s="63">
        <f t="shared" si="46"/>
        <v>2.1278877736630211</v>
      </c>
      <c r="O597" s="71">
        <v>6.7289719699999999</v>
      </c>
      <c r="P597" s="2">
        <v>10</v>
      </c>
      <c r="Q597" s="2">
        <v>43.925233640000002</v>
      </c>
      <c r="R597">
        <f t="shared" si="47"/>
        <v>14.66460442457314</v>
      </c>
      <c r="S597" s="22">
        <v>8.9719626199999993</v>
      </c>
      <c r="T597" s="2">
        <v>10</v>
      </c>
      <c r="U597" s="339">
        <f t="shared" si="48"/>
        <v>-9.7242547598449566E-2</v>
      </c>
      <c r="V597" s="181">
        <f t="shared" si="49"/>
        <v>0.10417202354394174</v>
      </c>
    </row>
    <row r="598" spans="1:22">
      <c r="A598" s="161" t="s">
        <v>489</v>
      </c>
      <c r="B598" s="28" t="s">
        <v>523</v>
      </c>
      <c r="C598" s="225" t="s">
        <v>1380</v>
      </c>
      <c r="D598" s="28" t="s">
        <v>44</v>
      </c>
      <c r="E598" s="87" t="s">
        <v>72</v>
      </c>
      <c r="F598" t="s">
        <v>73</v>
      </c>
      <c r="G598" s="87">
        <v>0</v>
      </c>
      <c r="H598" s="180">
        <f t="shared" si="45"/>
        <v>0</v>
      </c>
      <c r="I598" s="208" t="s">
        <v>100</v>
      </c>
      <c r="J598" s="32"/>
      <c r="K598" s="32"/>
      <c r="L598" s="32"/>
      <c r="M598" s="321">
        <v>64.693877549999996</v>
      </c>
      <c r="N598" s="63" t="e">
        <f t="shared" si="46"/>
        <v>#VALUE!</v>
      </c>
      <c r="O598" s="63" t="s">
        <v>16</v>
      </c>
      <c r="P598" s="2">
        <v>10</v>
      </c>
      <c r="Q598" s="2">
        <v>54.285714290000001</v>
      </c>
      <c r="R598" t="e">
        <f t="shared" si="47"/>
        <v>#VALUE!</v>
      </c>
      <c r="S598" t="s">
        <v>16</v>
      </c>
      <c r="T598" s="2">
        <v>10</v>
      </c>
      <c r="U598" s="339">
        <f t="shared" si="48"/>
        <v>-0.17540546500086121</v>
      </c>
      <c r="V598" s="181" t="e">
        <f t="shared" si="49"/>
        <v>#VALUE!</v>
      </c>
    </row>
    <row r="599" spans="1:22">
      <c r="A599" s="161" t="s">
        <v>489</v>
      </c>
      <c r="B599" s="28" t="s">
        <v>523</v>
      </c>
      <c r="C599" s="225" t="s">
        <v>1380</v>
      </c>
      <c r="D599" s="28" t="s">
        <v>44</v>
      </c>
      <c r="E599" s="87" t="s">
        <v>72</v>
      </c>
      <c r="F599" t="s">
        <v>73</v>
      </c>
      <c r="G599" s="28">
        <v>365</v>
      </c>
      <c r="H599" s="180">
        <f t="shared" si="45"/>
        <v>7.1428571428571425E-2</v>
      </c>
      <c r="I599" s="208"/>
      <c r="J599" s="32" t="s">
        <v>100</v>
      </c>
      <c r="K599" s="32" t="s">
        <v>100</v>
      </c>
      <c r="L599" s="32"/>
      <c r="M599" s="321">
        <v>75.102040819999999</v>
      </c>
      <c r="N599" s="63">
        <f t="shared" si="46"/>
        <v>6.7763092722411384</v>
      </c>
      <c r="O599" s="63">
        <v>21.428571430000002</v>
      </c>
      <c r="P599" s="2">
        <v>10</v>
      </c>
      <c r="Q599" s="2">
        <v>7.1428571429999996</v>
      </c>
      <c r="R599">
        <f t="shared" si="47"/>
        <v>6.4549722330498405</v>
      </c>
      <c r="S599" s="22">
        <v>1.2244898</v>
      </c>
      <c r="T599" s="2">
        <v>10</v>
      </c>
      <c r="U599" s="339">
        <f t="shared" si="48"/>
        <v>-2.3527348767084302</v>
      </c>
      <c r="V599" s="181">
        <f t="shared" si="49"/>
        <v>0.10293877552967837</v>
      </c>
    </row>
    <row r="600" spans="1:22">
      <c r="A600" s="161" t="s">
        <v>489</v>
      </c>
      <c r="B600" s="28" t="s">
        <v>523</v>
      </c>
      <c r="C600" s="225" t="s">
        <v>1380</v>
      </c>
      <c r="D600" s="28" t="s">
        <v>44</v>
      </c>
      <c r="E600" s="87" t="s">
        <v>72</v>
      </c>
      <c r="F600" t="s">
        <v>73</v>
      </c>
      <c r="G600" s="28">
        <f t="shared" ref="G600:G612" si="51">G599+365</f>
        <v>730</v>
      </c>
      <c r="H600" s="180">
        <f t="shared" si="45"/>
        <v>0.14285714285714285</v>
      </c>
      <c r="I600" s="208"/>
      <c r="J600" s="32"/>
      <c r="K600" s="32" t="s">
        <v>100</v>
      </c>
      <c r="L600" s="32"/>
      <c r="M600" s="321">
        <v>67.755102039999997</v>
      </c>
      <c r="N600" s="63">
        <f t="shared" si="46"/>
        <v>0.96804418174873397</v>
      </c>
      <c r="O600" s="63">
        <v>3.0612244899999999</v>
      </c>
      <c r="P600" s="2">
        <v>10</v>
      </c>
      <c r="Q600" s="2">
        <v>27.346938779999999</v>
      </c>
      <c r="R600">
        <f t="shared" si="47"/>
        <v>13.209826432671823</v>
      </c>
      <c r="S600" s="22">
        <v>4.2857142799999997</v>
      </c>
      <c r="T600" s="2">
        <v>10</v>
      </c>
      <c r="U600" s="339">
        <f t="shared" si="48"/>
        <v>-0.90729516878934979</v>
      </c>
      <c r="V600" s="181">
        <f t="shared" si="49"/>
        <v>0.10245600355691241</v>
      </c>
    </row>
    <row r="601" spans="1:22">
      <c r="A601" s="161" t="s">
        <v>489</v>
      </c>
      <c r="B601" s="28" t="s">
        <v>523</v>
      </c>
      <c r="C601" s="225" t="s">
        <v>1380</v>
      </c>
      <c r="D601" s="28" t="s">
        <v>44</v>
      </c>
      <c r="E601" s="87" t="s">
        <v>72</v>
      </c>
      <c r="F601" t="s">
        <v>73</v>
      </c>
      <c r="G601" s="28">
        <f t="shared" si="51"/>
        <v>1095</v>
      </c>
      <c r="H601" s="180">
        <f t="shared" si="45"/>
        <v>0.21428571428571427</v>
      </c>
      <c r="I601" s="208"/>
      <c r="J601" s="32"/>
      <c r="K601" s="32" t="s">
        <v>100</v>
      </c>
      <c r="L601" s="32"/>
      <c r="M601" s="321">
        <v>58.571428570000002</v>
      </c>
      <c r="N601" s="63">
        <f t="shared" si="46"/>
        <v>0.58082650778432932</v>
      </c>
      <c r="O601" s="63">
        <v>1.8367346899999999</v>
      </c>
      <c r="P601" s="2">
        <v>10</v>
      </c>
      <c r="Q601" s="2">
        <v>32.244897960000003</v>
      </c>
      <c r="R601">
        <f t="shared" si="47"/>
        <v>15.575765493077022</v>
      </c>
      <c r="S601" s="22">
        <v>4.2857142799999997</v>
      </c>
      <c r="T601" s="2">
        <v>10</v>
      </c>
      <c r="U601" s="339">
        <f t="shared" si="48"/>
        <v>-0.5968871826829476</v>
      </c>
      <c r="V601" s="181">
        <f t="shared" si="49"/>
        <v>0.10176654381830505</v>
      </c>
    </row>
    <row r="602" spans="1:22">
      <c r="A602" s="161" t="s">
        <v>489</v>
      </c>
      <c r="B602" s="28" t="s">
        <v>523</v>
      </c>
      <c r="C602" s="225" t="s">
        <v>1380</v>
      </c>
      <c r="D602" s="28" t="s">
        <v>44</v>
      </c>
      <c r="E602" s="87" t="s">
        <v>72</v>
      </c>
      <c r="F602" t="s">
        <v>73</v>
      </c>
      <c r="G602" s="28">
        <f t="shared" si="51"/>
        <v>1460</v>
      </c>
      <c r="H602" s="180">
        <f t="shared" si="45"/>
        <v>0.2857142857142857</v>
      </c>
      <c r="I602" s="208"/>
      <c r="J602" s="32"/>
      <c r="K602" s="32" t="s">
        <v>100</v>
      </c>
      <c r="L602" s="32"/>
      <c r="M602" s="321">
        <v>49.3877551</v>
      </c>
      <c r="N602" s="63">
        <f t="shared" si="46"/>
        <v>-0.19360883698220233</v>
      </c>
      <c r="O602" s="63">
        <v>-0.61224489999999998</v>
      </c>
      <c r="P602" s="2">
        <v>10</v>
      </c>
      <c r="Q602" s="2">
        <v>31.632653059999999</v>
      </c>
      <c r="R602">
        <f t="shared" si="47"/>
        <v>13.475713717871706</v>
      </c>
      <c r="S602" s="22">
        <v>5.5102040800000003</v>
      </c>
      <c r="T602" s="2">
        <v>10</v>
      </c>
      <c r="U602" s="339">
        <f t="shared" si="48"/>
        <v>-0.44551260923482711</v>
      </c>
      <c r="V602" s="181">
        <f t="shared" si="49"/>
        <v>0.10303433922840556</v>
      </c>
    </row>
    <row r="603" spans="1:22">
      <c r="A603" s="161" t="s">
        <v>489</v>
      </c>
      <c r="B603" s="28" t="s">
        <v>523</v>
      </c>
      <c r="C603" s="225" t="s">
        <v>1380</v>
      </c>
      <c r="D603" s="28" t="s">
        <v>44</v>
      </c>
      <c r="E603" s="87" t="s">
        <v>72</v>
      </c>
      <c r="F603" t="s">
        <v>73</v>
      </c>
      <c r="G603" s="28">
        <f t="shared" si="51"/>
        <v>1825</v>
      </c>
      <c r="H603" s="180">
        <f t="shared" si="45"/>
        <v>0.35714285714285715</v>
      </c>
      <c r="I603" s="208"/>
      <c r="J603" s="32"/>
      <c r="K603" s="32" t="s">
        <v>100</v>
      </c>
      <c r="L603" s="32"/>
      <c r="M603" s="321">
        <v>61.632653060000003</v>
      </c>
      <c r="N603" s="63">
        <f t="shared" si="46"/>
        <v>7.3571357800254678</v>
      </c>
      <c r="O603" s="63">
        <v>23.265306120000002</v>
      </c>
      <c r="P603" s="2">
        <v>10</v>
      </c>
      <c r="Q603" s="2">
        <v>45.102040819999999</v>
      </c>
      <c r="R603">
        <f t="shared" si="47"/>
        <v>19.213759561338659</v>
      </c>
      <c r="S603" s="22">
        <v>5.5102040800000003</v>
      </c>
      <c r="T603" s="2">
        <v>10</v>
      </c>
      <c r="U603" s="339">
        <f t="shared" si="48"/>
        <v>-0.31226431575580138</v>
      </c>
      <c r="V603" s="181">
        <f t="shared" si="49"/>
        <v>0.10149259843051789</v>
      </c>
    </row>
    <row r="604" spans="1:22">
      <c r="A604" s="161" t="s">
        <v>489</v>
      </c>
      <c r="B604" s="28" t="s">
        <v>523</v>
      </c>
      <c r="C604" s="225" t="s">
        <v>1380</v>
      </c>
      <c r="D604" s="28" t="s">
        <v>44</v>
      </c>
      <c r="E604" s="87" t="s">
        <v>72</v>
      </c>
      <c r="F604" t="s">
        <v>73</v>
      </c>
      <c r="G604" s="28">
        <f t="shared" si="51"/>
        <v>2190</v>
      </c>
      <c r="H604" s="180">
        <f t="shared" si="45"/>
        <v>0.42857142857142855</v>
      </c>
      <c r="I604" s="208"/>
      <c r="J604" s="32"/>
      <c r="K604" s="32" t="s">
        <v>100</v>
      </c>
      <c r="L604" s="32"/>
      <c r="M604" s="321">
        <v>65.918367349999997</v>
      </c>
      <c r="N604" s="63">
        <f t="shared" si="46"/>
        <v>5.2274385827080749</v>
      </c>
      <c r="O604" s="63">
        <v>16.530612250000001</v>
      </c>
      <c r="P604" s="2">
        <v>10</v>
      </c>
      <c r="Q604" s="2">
        <v>49.3877551</v>
      </c>
      <c r="R604">
        <f t="shared" si="47"/>
        <v>17.505923337398077</v>
      </c>
      <c r="S604" s="22">
        <v>7.9591836799999998</v>
      </c>
      <c r="T604" s="2">
        <v>10</v>
      </c>
      <c r="U604" s="339">
        <f t="shared" si="48"/>
        <v>-0.2887145971537321</v>
      </c>
      <c r="V604" s="181">
        <f t="shared" si="49"/>
        <v>0.10259715866850232</v>
      </c>
    </row>
    <row r="605" spans="1:22">
      <c r="A605" s="161" t="s">
        <v>489</v>
      </c>
      <c r="B605" s="28" t="s">
        <v>523</v>
      </c>
      <c r="C605" s="225" t="s">
        <v>1380</v>
      </c>
      <c r="D605" s="28" t="s">
        <v>44</v>
      </c>
      <c r="E605" s="87" t="s">
        <v>72</v>
      </c>
      <c r="F605" t="s">
        <v>73</v>
      </c>
      <c r="G605" s="28">
        <f t="shared" si="51"/>
        <v>2555</v>
      </c>
      <c r="H605" s="180">
        <f t="shared" si="45"/>
        <v>0.5</v>
      </c>
      <c r="I605" s="208"/>
      <c r="J605" s="32"/>
      <c r="K605" s="32" t="s">
        <v>100</v>
      </c>
      <c r="L605" s="32"/>
      <c r="M605" s="321">
        <v>59.795918370000003</v>
      </c>
      <c r="N605" s="63">
        <f t="shared" si="46"/>
        <v>0.77443534476653164</v>
      </c>
      <c r="O605" s="63">
        <v>2.44897959</v>
      </c>
      <c r="P605" s="2">
        <v>10</v>
      </c>
      <c r="Q605" s="2">
        <v>53.673469390000001</v>
      </c>
      <c r="R605">
        <f t="shared" si="47"/>
        <v>17.711341281299163</v>
      </c>
      <c r="S605" s="22">
        <v>9.1836734700000004</v>
      </c>
      <c r="T605" s="2">
        <v>10</v>
      </c>
      <c r="U605" s="339">
        <f t="shared" si="48"/>
        <v>-0.10801857684184633</v>
      </c>
      <c r="V605" s="181">
        <f t="shared" si="49"/>
        <v>0.10292761208070177</v>
      </c>
    </row>
    <row r="606" spans="1:22">
      <c r="A606" s="161" t="s">
        <v>489</v>
      </c>
      <c r="B606" s="28" t="s">
        <v>523</v>
      </c>
      <c r="C606" s="225" t="s">
        <v>1380</v>
      </c>
      <c r="D606" s="28" t="s">
        <v>44</v>
      </c>
      <c r="E606" s="87" t="s">
        <v>72</v>
      </c>
      <c r="F606" t="s">
        <v>73</v>
      </c>
      <c r="G606" s="28">
        <f t="shared" si="51"/>
        <v>2920</v>
      </c>
      <c r="H606" s="180">
        <f t="shared" si="45"/>
        <v>0.5714285714285714</v>
      </c>
      <c r="I606" s="208"/>
      <c r="J606" s="32"/>
      <c r="K606" s="32" t="s">
        <v>100</v>
      </c>
      <c r="L606" s="32"/>
      <c r="M606" s="321">
        <v>50</v>
      </c>
      <c r="N606" s="63">
        <f t="shared" si="46"/>
        <v>-0.38721767396440465</v>
      </c>
      <c r="O606" s="63">
        <v>-1.2244898</v>
      </c>
      <c r="P606" s="2">
        <v>10</v>
      </c>
      <c r="Q606" s="2">
        <v>37.142857139999997</v>
      </c>
      <c r="R606">
        <f t="shared" si="47"/>
        <v>15.823096106831798</v>
      </c>
      <c r="S606" s="22">
        <v>5.5102040800000003</v>
      </c>
      <c r="T606" s="2">
        <v>10</v>
      </c>
      <c r="U606" s="339">
        <f t="shared" si="48"/>
        <v>-0.29725152354485479</v>
      </c>
      <c r="V606" s="181">
        <f t="shared" si="49"/>
        <v>0.10220082115589951</v>
      </c>
    </row>
    <row r="607" spans="1:22">
      <c r="A607" s="161" t="s">
        <v>489</v>
      </c>
      <c r="B607" s="28" t="s">
        <v>523</v>
      </c>
      <c r="C607" s="225" t="s">
        <v>1380</v>
      </c>
      <c r="D607" s="28" t="s">
        <v>44</v>
      </c>
      <c r="E607" s="87" t="s">
        <v>72</v>
      </c>
      <c r="F607" t="s">
        <v>73</v>
      </c>
      <c r="G607" s="28">
        <f t="shared" si="51"/>
        <v>3285</v>
      </c>
      <c r="H607" s="180">
        <f t="shared" si="45"/>
        <v>0.6428571428571429</v>
      </c>
      <c r="I607" s="208"/>
      <c r="J607" s="32"/>
      <c r="K607" s="32" t="s">
        <v>100</v>
      </c>
      <c r="L607" s="32"/>
      <c r="M607" s="321">
        <v>43.877551019999999</v>
      </c>
      <c r="N607" s="63">
        <f t="shared" si="46"/>
        <v>0.58082650778432932</v>
      </c>
      <c r="O607" s="63">
        <v>1.8367346899999999</v>
      </c>
      <c r="P607" s="2">
        <v>10</v>
      </c>
      <c r="Q607" s="2">
        <v>37.142857139999997</v>
      </c>
      <c r="R607">
        <f t="shared" si="47"/>
        <v>13.165611765673649</v>
      </c>
      <c r="S607" s="22">
        <v>7.9591836799999998</v>
      </c>
      <c r="T607" s="2">
        <v>10</v>
      </c>
      <c r="U607" s="339">
        <f t="shared" si="48"/>
        <v>-0.16663134111848821</v>
      </c>
      <c r="V607" s="181">
        <f t="shared" si="49"/>
        <v>0.10459183674293562</v>
      </c>
    </row>
    <row r="608" spans="1:22">
      <c r="A608" s="161" t="s">
        <v>489</v>
      </c>
      <c r="B608" s="28" t="s">
        <v>523</v>
      </c>
      <c r="C608" s="225" t="s">
        <v>1380</v>
      </c>
      <c r="D608" s="28" t="s">
        <v>44</v>
      </c>
      <c r="E608" s="87" t="s">
        <v>72</v>
      </c>
      <c r="F608" t="s">
        <v>73</v>
      </c>
      <c r="G608" s="28">
        <f t="shared" si="51"/>
        <v>3650</v>
      </c>
      <c r="H608" s="180">
        <f t="shared" si="45"/>
        <v>0.7142857142857143</v>
      </c>
      <c r="I608" s="208"/>
      <c r="J608" s="32"/>
      <c r="K608" s="32" t="s">
        <v>100</v>
      </c>
      <c r="L608" s="32"/>
      <c r="M608" s="321">
        <v>48.16326531</v>
      </c>
      <c r="N608" s="63">
        <f t="shared" si="46"/>
        <v>3.4849590530305314</v>
      </c>
      <c r="O608" s="63">
        <v>11.020408160000001</v>
      </c>
      <c r="P608" s="2">
        <v>10</v>
      </c>
      <c r="Q608" s="2">
        <v>39.591836729999997</v>
      </c>
      <c r="R608">
        <f t="shared" si="47"/>
        <v>14.606711090773343</v>
      </c>
      <c r="S608" s="22">
        <v>7.3469387800000003</v>
      </c>
      <c r="T608" s="2">
        <v>10</v>
      </c>
      <c r="U608" s="339">
        <f t="shared" si="48"/>
        <v>-0.19597364616134721</v>
      </c>
      <c r="V608" s="181">
        <f t="shared" si="49"/>
        <v>0.10344351153653762</v>
      </c>
    </row>
    <row r="609" spans="1:22">
      <c r="A609" s="161" t="s">
        <v>489</v>
      </c>
      <c r="B609" s="28" t="s">
        <v>523</v>
      </c>
      <c r="C609" s="225" t="s">
        <v>1380</v>
      </c>
      <c r="D609" s="28" t="s">
        <v>44</v>
      </c>
      <c r="E609" s="87" t="s">
        <v>72</v>
      </c>
      <c r="F609" t="s">
        <v>73</v>
      </c>
      <c r="G609" s="28">
        <f t="shared" si="51"/>
        <v>4015</v>
      </c>
      <c r="H609" s="180">
        <f t="shared" si="45"/>
        <v>0.7857142857142857</v>
      </c>
      <c r="I609" s="208"/>
      <c r="J609" s="32"/>
      <c r="K609" s="32" t="s">
        <v>100</v>
      </c>
      <c r="L609" s="32"/>
      <c r="M609" s="321">
        <v>38.979591839999998</v>
      </c>
      <c r="N609" s="63">
        <f t="shared" si="46"/>
        <v>-0.38721767396440465</v>
      </c>
      <c r="O609" s="63">
        <v>-1.2244898</v>
      </c>
      <c r="P609" s="2">
        <v>10</v>
      </c>
      <c r="Q609" s="2">
        <v>46.326530609999999</v>
      </c>
      <c r="R609">
        <f t="shared" si="47"/>
        <v>14.359612762343016</v>
      </c>
      <c r="S609" s="22">
        <v>10.4081633</v>
      </c>
      <c r="T609" s="2">
        <v>10</v>
      </c>
      <c r="U609" s="339">
        <f t="shared" si="48"/>
        <v>0.17267658930254501</v>
      </c>
      <c r="V609" s="181">
        <f t="shared" si="49"/>
        <v>0.10504764310891358</v>
      </c>
    </row>
    <row r="610" spans="1:22">
      <c r="A610" s="161" t="s">
        <v>489</v>
      </c>
      <c r="B610" s="28" t="s">
        <v>523</v>
      </c>
      <c r="C610" s="225" t="s">
        <v>1380</v>
      </c>
      <c r="D610" s="28" t="s">
        <v>44</v>
      </c>
      <c r="E610" s="87" t="s">
        <v>72</v>
      </c>
      <c r="F610" t="s">
        <v>73</v>
      </c>
      <c r="G610" s="28">
        <f t="shared" si="51"/>
        <v>4380</v>
      </c>
      <c r="H610" s="180">
        <f t="shared" si="45"/>
        <v>0.8571428571428571</v>
      </c>
      <c r="I610" s="208"/>
      <c r="J610" s="32"/>
      <c r="K610" s="32" t="s">
        <v>100</v>
      </c>
      <c r="L610" s="32"/>
      <c r="M610" s="321">
        <v>50</v>
      </c>
      <c r="N610" s="63">
        <f t="shared" si="46"/>
        <v>6.0018739243123287</v>
      </c>
      <c r="O610" s="63">
        <v>18.97959183</v>
      </c>
      <c r="P610" s="2">
        <v>10</v>
      </c>
      <c r="Q610" s="2">
        <v>45.102040819999999</v>
      </c>
      <c r="R610">
        <f t="shared" si="47"/>
        <v>15.405279725511775</v>
      </c>
      <c r="S610" s="22">
        <v>8.5714285700000001</v>
      </c>
      <c r="T610" s="2">
        <v>10</v>
      </c>
      <c r="U610" s="339">
        <f t="shared" si="48"/>
        <v>-0.1030955089455262</v>
      </c>
      <c r="V610" s="181">
        <f t="shared" si="49"/>
        <v>0.10361171965996735</v>
      </c>
    </row>
    <row r="611" spans="1:22">
      <c r="A611" s="161" t="s">
        <v>489</v>
      </c>
      <c r="B611" s="28" t="s">
        <v>523</v>
      </c>
      <c r="C611" s="225" t="s">
        <v>1380</v>
      </c>
      <c r="D611" s="28" t="s">
        <v>44</v>
      </c>
      <c r="E611" s="87" t="s">
        <v>72</v>
      </c>
      <c r="F611" t="s">
        <v>73</v>
      </c>
      <c r="G611" s="28">
        <f t="shared" si="51"/>
        <v>4745</v>
      </c>
      <c r="H611" s="180">
        <f t="shared" si="45"/>
        <v>0.9285714285714286</v>
      </c>
      <c r="I611" s="208"/>
      <c r="J611" s="32"/>
      <c r="K611" s="32" t="s">
        <v>100</v>
      </c>
      <c r="L611" s="32"/>
      <c r="M611" s="321">
        <v>31.632653059999999</v>
      </c>
      <c r="N611" s="63">
        <f t="shared" si="46"/>
        <v>-4.0657855639771379</v>
      </c>
      <c r="O611" s="63">
        <v>-12.85714286</v>
      </c>
      <c r="P611" s="2">
        <v>10</v>
      </c>
      <c r="Q611" s="2">
        <v>39.591836729999997</v>
      </c>
      <c r="R611">
        <f t="shared" si="47"/>
        <v>16.866377152813826</v>
      </c>
      <c r="S611" s="22">
        <v>5.5102040900000002</v>
      </c>
      <c r="T611" s="2">
        <v>10</v>
      </c>
      <c r="U611" s="339">
        <f t="shared" si="48"/>
        <v>0.22443304206423451</v>
      </c>
      <c r="V611" s="181">
        <f t="shared" si="49"/>
        <v>0.10193697524281765</v>
      </c>
    </row>
    <row r="612" spans="1:22">
      <c r="A612" s="161" t="s">
        <v>489</v>
      </c>
      <c r="B612" s="28" t="s">
        <v>523</v>
      </c>
      <c r="C612" s="225" t="s">
        <v>1380</v>
      </c>
      <c r="D612" s="28" t="s">
        <v>44</v>
      </c>
      <c r="E612" s="87" t="s">
        <v>72</v>
      </c>
      <c r="F612" t="s">
        <v>73</v>
      </c>
      <c r="G612" s="28">
        <f t="shared" si="51"/>
        <v>5110</v>
      </c>
      <c r="H612" s="180">
        <f t="shared" si="45"/>
        <v>1</v>
      </c>
      <c r="I612" s="208"/>
      <c r="J612" s="32"/>
      <c r="K612" s="32" t="s">
        <v>100</v>
      </c>
      <c r="L612" s="32" t="s">
        <v>100</v>
      </c>
      <c r="M612" s="321">
        <v>42.040816329999998</v>
      </c>
      <c r="N612" s="63">
        <f t="shared" si="46"/>
        <v>5.8082650904924042</v>
      </c>
      <c r="O612" s="63">
        <v>18.367346940000001</v>
      </c>
      <c r="P612" s="2">
        <v>10</v>
      </c>
      <c r="Q612" s="2">
        <v>39.591836729999997</v>
      </c>
      <c r="R612">
        <f t="shared" si="47"/>
        <v>16.000850315110686</v>
      </c>
      <c r="S612" s="22">
        <v>6.1224489799999997</v>
      </c>
      <c r="T612" s="2">
        <v>10</v>
      </c>
      <c r="U612" s="339">
        <f t="shared" si="48"/>
        <v>-6.0018009927333901E-2</v>
      </c>
      <c r="V612" s="181">
        <f t="shared" si="49"/>
        <v>0.10239132745332501</v>
      </c>
    </row>
    <row r="613" spans="1:22">
      <c r="A613" s="161" t="s">
        <v>489</v>
      </c>
      <c r="B613" s="28" t="s">
        <v>524</v>
      </c>
      <c r="C613" s="225" t="s">
        <v>1380</v>
      </c>
      <c r="D613" s="28" t="s">
        <v>44</v>
      </c>
      <c r="E613" s="87" t="s">
        <v>72</v>
      </c>
      <c r="F613" t="s">
        <v>73</v>
      </c>
      <c r="G613" s="87">
        <v>0</v>
      </c>
      <c r="H613" s="180">
        <f t="shared" si="45"/>
        <v>0</v>
      </c>
      <c r="I613" s="208" t="s">
        <v>100</v>
      </c>
      <c r="J613" s="32"/>
      <c r="K613" s="32"/>
      <c r="L613" s="32"/>
      <c r="M613" s="321">
        <v>30.72164948</v>
      </c>
      <c r="N613" s="63" t="e">
        <f t="shared" si="46"/>
        <v>#VALUE!</v>
      </c>
      <c r="O613" s="63" t="s">
        <v>16</v>
      </c>
      <c r="P613" s="2">
        <v>10</v>
      </c>
      <c r="Q613" s="2">
        <v>47.216494849999997</v>
      </c>
      <c r="R613" t="e">
        <f t="shared" si="47"/>
        <v>#VALUE!</v>
      </c>
      <c r="S613" t="s">
        <v>16</v>
      </c>
      <c r="T613" s="2">
        <v>10</v>
      </c>
      <c r="U613" s="339">
        <f t="shared" si="48"/>
        <v>0.42977569785468472</v>
      </c>
      <c r="V613" s="181" t="e">
        <f t="shared" si="49"/>
        <v>#VALUE!</v>
      </c>
    </row>
    <row r="614" spans="1:22">
      <c r="A614" s="161" t="s">
        <v>489</v>
      </c>
      <c r="B614" s="28" t="s">
        <v>524</v>
      </c>
      <c r="C614" s="225" t="s">
        <v>1380</v>
      </c>
      <c r="D614" s="28" t="s">
        <v>44</v>
      </c>
      <c r="E614" s="87" t="s">
        <v>72</v>
      </c>
      <c r="F614" t="s">
        <v>73</v>
      </c>
      <c r="G614" s="28">
        <v>365</v>
      </c>
      <c r="H614" s="180">
        <f t="shared" si="45"/>
        <v>7.1428571428571425E-2</v>
      </c>
      <c r="I614" s="208"/>
      <c r="J614" s="32" t="s">
        <v>100</v>
      </c>
      <c r="K614" s="32" t="s">
        <v>100</v>
      </c>
      <c r="L614" s="32"/>
      <c r="M614" s="321">
        <v>48.041237109999997</v>
      </c>
      <c r="N614" s="63">
        <f t="shared" si="46"/>
        <v>3.1296768606565135</v>
      </c>
      <c r="O614" s="71">
        <v>9.8969072199999992</v>
      </c>
      <c r="P614" s="2">
        <v>10</v>
      </c>
      <c r="Q614" s="2">
        <v>9.2783505149999996</v>
      </c>
      <c r="R614">
        <f t="shared" si="47"/>
        <v>5.8986281749975555</v>
      </c>
      <c r="S614" s="22">
        <v>2.4742268100000002</v>
      </c>
      <c r="T614" s="2">
        <v>10</v>
      </c>
      <c r="U614" s="339">
        <f t="shared" si="48"/>
        <v>-1.6443759637745654</v>
      </c>
      <c r="V614" s="181">
        <f t="shared" si="49"/>
        <v>0.10711111114560001</v>
      </c>
    </row>
    <row r="615" spans="1:22">
      <c r="A615" s="161" t="s">
        <v>489</v>
      </c>
      <c r="B615" s="28" t="s">
        <v>524</v>
      </c>
      <c r="C615" s="225" t="s">
        <v>1380</v>
      </c>
      <c r="D615" s="28" t="s">
        <v>44</v>
      </c>
      <c r="E615" s="87" t="s">
        <v>72</v>
      </c>
      <c r="F615" t="s">
        <v>73</v>
      </c>
      <c r="G615" s="28">
        <f t="shared" ref="G615:G627" si="52">G614+365</f>
        <v>730</v>
      </c>
      <c r="H615" s="180">
        <f t="shared" si="45"/>
        <v>0.14285714285714285</v>
      </c>
      <c r="I615" s="208"/>
      <c r="J615" s="32"/>
      <c r="K615" s="32" t="s">
        <v>100</v>
      </c>
      <c r="L615" s="32"/>
      <c r="M615" s="321">
        <v>48.041237109999997</v>
      </c>
      <c r="N615" s="63">
        <f t="shared" si="46"/>
        <v>2.6080640494930023</v>
      </c>
      <c r="O615" s="71">
        <v>8.2474226799999997</v>
      </c>
      <c r="P615" s="2">
        <v>10</v>
      </c>
      <c r="Q615" s="2">
        <v>9.2783505149999996</v>
      </c>
      <c r="R615">
        <f t="shared" si="47"/>
        <v>5.8986281749975555</v>
      </c>
      <c r="S615" s="22">
        <v>2.4742268100000002</v>
      </c>
      <c r="T615" s="2">
        <v>10</v>
      </c>
      <c r="U615" s="339">
        <f t="shared" si="48"/>
        <v>-1.6443759637745654</v>
      </c>
      <c r="V615" s="181">
        <f t="shared" si="49"/>
        <v>0.10711111114560001</v>
      </c>
    </row>
    <row r="616" spans="1:22">
      <c r="A616" s="161" t="s">
        <v>489</v>
      </c>
      <c r="B616" s="28" t="s">
        <v>524</v>
      </c>
      <c r="C616" s="225" t="s">
        <v>1380</v>
      </c>
      <c r="D616" s="28" t="s">
        <v>44</v>
      </c>
      <c r="E616" s="87" t="s">
        <v>72</v>
      </c>
      <c r="F616" t="s">
        <v>73</v>
      </c>
      <c r="G616" s="28">
        <f t="shared" si="52"/>
        <v>1095</v>
      </c>
      <c r="H616" s="180">
        <f t="shared" si="45"/>
        <v>0.21428571428571427</v>
      </c>
      <c r="I616" s="208"/>
      <c r="J616" s="32"/>
      <c r="K616" s="32" t="s">
        <v>100</v>
      </c>
      <c r="L616" s="32"/>
      <c r="M616" s="321">
        <v>46.391752580000002</v>
      </c>
      <c r="N616" s="63">
        <f t="shared" si="46"/>
        <v>2.3472576439112465</v>
      </c>
      <c r="O616" s="71">
        <v>7.4226804099999999</v>
      </c>
      <c r="P616" s="2">
        <v>10</v>
      </c>
      <c r="Q616" s="2">
        <v>14.226804120000001</v>
      </c>
      <c r="R616">
        <f t="shared" si="47"/>
        <v>7.0058885377694962</v>
      </c>
      <c r="S616" s="22">
        <v>4.1237113399999998</v>
      </c>
      <c r="T616" s="2">
        <v>10</v>
      </c>
      <c r="U616" s="339">
        <f t="shared" si="48"/>
        <v>-1.181993897925808</v>
      </c>
      <c r="V616" s="181">
        <f t="shared" si="49"/>
        <v>0.1084015963068409</v>
      </c>
    </row>
    <row r="617" spans="1:22">
      <c r="A617" s="161" t="s">
        <v>489</v>
      </c>
      <c r="B617" s="28" t="s">
        <v>524</v>
      </c>
      <c r="C617" s="225" t="s">
        <v>1380</v>
      </c>
      <c r="D617" s="28" t="s">
        <v>44</v>
      </c>
      <c r="E617" s="87" t="s">
        <v>72</v>
      </c>
      <c r="F617" t="s">
        <v>73</v>
      </c>
      <c r="G617" s="28">
        <f t="shared" si="52"/>
        <v>1460</v>
      </c>
      <c r="H617" s="180">
        <f t="shared" si="45"/>
        <v>0.2857142857142857</v>
      </c>
      <c r="I617" s="208"/>
      <c r="J617" s="32"/>
      <c r="K617" s="32" t="s">
        <v>100</v>
      </c>
      <c r="L617" s="32"/>
      <c r="M617" s="321">
        <v>48.865979379999999</v>
      </c>
      <c r="N617" s="63">
        <f t="shared" si="46"/>
        <v>2.8688704550747577</v>
      </c>
      <c r="O617" s="71">
        <v>9.0721649499999995</v>
      </c>
      <c r="P617" s="2">
        <v>10</v>
      </c>
      <c r="Q617" s="2">
        <v>17.5257732</v>
      </c>
      <c r="R617">
        <f t="shared" si="47"/>
        <v>8.6304424058822153</v>
      </c>
      <c r="S617" s="22">
        <v>4.1237113399999998</v>
      </c>
      <c r="T617" s="2">
        <v>10</v>
      </c>
      <c r="U617" s="339">
        <f t="shared" si="48"/>
        <v>-1.0254088843799849</v>
      </c>
      <c r="V617" s="181">
        <f t="shared" si="49"/>
        <v>0.10553633217677182</v>
      </c>
    </row>
    <row r="618" spans="1:22">
      <c r="A618" s="161" t="s">
        <v>489</v>
      </c>
      <c r="B618" s="28" t="s">
        <v>524</v>
      </c>
      <c r="C618" s="225" t="s">
        <v>1380</v>
      </c>
      <c r="D618" s="28" t="s">
        <v>44</v>
      </c>
      <c r="E618" s="87" t="s">
        <v>72</v>
      </c>
      <c r="F618" t="s">
        <v>73</v>
      </c>
      <c r="G618" s="28">
        <f t="shared" si="52"/>
        <v>1825</v>
      </c>
      <c r="H618" s="180">
        <f t="shared" si="45"/>
        <v>0.35714285714285715</v>
      </c>
      <c r="I618" s="208"/>
      <c r="J618" s="32"/>
      <c r="K618" s="32" t="s">
        <v>100</v>
      </c>
      <c r="L618" s="32"/>
      <c r="M618" s="321">
        <v>42.268041240000002</v>
      </c>
      <c r="N618" s="63">
        <f t="shared" si="46"/>
        <v>2.0864512383294906</v>
      </c>
      <c r="O618" s="71">
        <v>6.5979381400000001</v>
      </c>
      <c r="P618" s="2">
        <v>10</v>
      </c>
      <c r="Q618" s="2">
        <v>18.35051546</v>
      </c>
      <c r="R618">
        <f t="shared" si="47"/>
        <v>7.6373047661308693</v>
      </c>
      <c r="S618" s="22">
        <v>5.7731958800000003</v>
      </c>
      <c r="T618" s="2">
        <v>10</v>
      </c>
      <c r="U618" s="339">
        <f t="shared" si="48"/>
        <v>-0.8343736096880443</v>
      </c>
      <c r="V618" s="181">
        <f t="shared" si="49"/>
        <v>0.10989774020127184</v>
      </c>
    </row>
    <row r="619" spans="1:22">
      <c r="A619" s="161" t="s">
        <v>489</v>
      </c>
      <c r="B619" s="28" t="s">
        <v>524</v>
      </c>
      <c r="C619" s="225" t="s">
        <v>1380</v>
      </c>
      <c r="D619" s="28" t="s">
        <v>44</v>
      </c>
      <c r="E619" s="87" t="s">
        <v>72</v>
      </c>
      <c r="F619" t="s">
        <v>73</v>
      </c>
      <c r="G619" s="28">
        <f t="shared" si="52"/>
        <v>2190</v>
      </c>
      <c r="H619" s="180">
        <f t="shared" si="45"/>
        <v>0.42857142857142855</v>
      </c>
      <c r="I619" s="208"/>
      <c r="J619" s="32"/>
      <c r="K619" s="32" t="s">
        <v>100</v>
      </c>
      <c r="L619" s="32"/>
      <c r="M619" s="321">
        <v>37.319587630000001</v>
      </c>
      <c r="N619" s="63">
        <f t="shared" si="46"/>
        <v>3.3904832694005473</v>
      </c>
      <c r="O619" s="71">
        <v>10.7216495</v>
      </c>
      <c r="P619" s="2">
        <v>10</v>
      </c>
      <c r="Q619" s="2">
        <v>25.773195879999999</v>
      </c>
      <c r="R619">
        <f t="shared" si="47"/>
        <v>9.459929360925269</v>
      </c>
      <c r="S619" s="22">
        <v>7.4226804099999999</v>
      </c>
      <c r="T619" s="2">
        <v>10</v>
      </c>
      <c r="U619" s="339">
        <f t="shared" si="48"/>
        <v>-0.37018329384991144</v>
      </c>
      <c r="V619" s="181">
        <f t="shared" si="49"/>
        <v>0.10829439999231202</v>
      </c>
    </row>
    <row r="620" spans="1:22">
      <c r="A620" s="161" t="s">
        <v>489</v>
      </c>
      <c r="B620" s="28" t="s">
        <v>524</v>
      </c>
      <c r="C620" s="225" t="s">
        <v>1380</v>
      </c>
      <c r="D620" s="28" t="s">
        <v>44</v>
      </c>
      <c r="E620" s="87" t="s">
        <v>72</v>
      </c>
      <c r="F620" t="s">
        <v>73</v>
      </c>
      <c r="G620" s="28">
        <f t="shared" si="52"/>
        <v>2555</v>
      </c>
      <c r="H620" s="180">
        <f t="shared" si="45"/>
        <v>0.5</v>
      </c>
      <c r="I620" s="208"/>
      <c r="J620" s="32"/>
      <c r="K620" s="32" t="s">
        <v>100</v>
      </c>
      <c r="L620" s="32"/>
      <c r="M620" s="321">
        <v>44.742268039999999</v>
      </c>
      <c r="N620" s="63">
        <f t="shared" si="46"/>
        <v>2.3472576439112465</v>
      </c>
      <c r="O620" s="71">
        <v>7.4226804099999999</v>
      </c>
      <c r="P620" s="2">
        <v>10</v>
      </c>
      <c r="Q620" s="2">
        <v>29.072164950000001</v>
      </c>
      <c r="R620">
        <f t="shared" si="47"/>
        <v>10.670800318154704</v>
      </c>
      <c r="S620" s="22">
        <v>7.4226804099999999</v>
      </c>
      <c r="T620" s="2">
        <v>10</v>
      </c>
      <c r="U620" s="339">
        <f t="shared" si="48"/>
        <v>-0.4311374630814499</v>
      </c>
      <c r="V620" s="181">
        <f t="shared" si="49"/>
        <v>0.10651878677649076</v>
      </c>
    </row>
    <row r="621" spans="1:22">
      <c r="A621" s="161" t="s">
        <v>489</v>
      </c>
      <c r="B621" s="28" t="s">
        <v>524</v>
      </c>
      <c r="C621" s="225" t="s">
        <v>1380</v>
      </c>
      <c r="D621" s="28" t="s">
        <v>44</v>
      </c>
      <c r="E621" s="87" t="s">
        <v>72</v>
      </c>
      <c r="F621" t="s">
        <v>73</v>
      </c>
      <c r="G621" s="28">
        <f t="shared" si="52"/>
        <v>2920</v>
      </c>
      <c r="H621" s="180">
        <f t="shared" si="45"/>
        <v>0.5714285714285714</v>
      </c>
      <c r="I621" s="208"/>
      <c r="J621" s="32"/>
      <c r="K621" s="32" t="s">
        <v>100</v>
      </c>
      <c r="L621" s="32"/>
      <c r="M621" s="321">
        <v>42.268041240000002</v>
      </c>
      <c r="N621" s="63">
        <f t="shared" si="46"/>
        <v>2.3472576439112465</v>
      </c>
      <c r="O621" s="71">
        <v>7.4226804099999999</v>
      </c>
      <c r="P621" s="2">
        <v>10</v>
      </c>
      <c r="Q621" s="2">
        <v>31.546391750000002</v>
      </c>
      <c r="R621">
        <f t="shared" si="47"/>
        <v>10.984759826228565</v>
      </c>
      <c r="S621" s="22">
        <v>8.2474226799999997</v>
      </c>
      <c r="T621" s="2">
        <v>10</v>
      </c>
      <c r="U621" s="339">
        <f t="shared" si="48"/>
        <v>-0.29257205789596469</v>
      </c>
      <c r="V621" s="181">
        <f t="shared" si="49"/>
        <v>0.1068349780003479</v>
      </c>
    </row>
    <row r="622" spans="1:22">
      <c r="A622" s="161" t="s">
        <v>489</v>
      </c>
      <c r="B622" s="28" t="s">
        <v>524</v>
      </c>
      <c r="C622" s="225" t="s">
        <v>1380</v>
      </c>
      <c r="D622" s="28" t="s">
        <v>44</v>
      </c>
      <c r="E622" s="87" t="s">
        <v>72</v>
      </c>
      <c r="F622" t="s">
        <v>73</v>
      </c>
      <c r="G622" s="28">
        <f t="shared" si="52"/>
        <v>3285</v>
      </c>
      <c r="H622" s="180">
        <f t="shared" si="45"/>
        <v>0.6428571428571429</v>
      </c>
      <c r="I622" s="208"/>
      <c r="J622" s="32"/>
      <c r="K622" s="32" t="s">
        <v>100</v>
      </c>
      <c r="L622" s="32"/>
      <c r="M622" s="321">
        <v>38.144329900000002</v>
      </c>
      <c r="N622" s="63">
        <f t="shared" si="46"/>
        <v>1.825644832747735</v>
      </c>
      <c r="O622" s="71">
        <v>5.7731958700000003</v>
      </c>
      <c r="P622" s="2">
        <v>10</v>
      </c>
      <c r="Q622" s="2">
        <v>29.896907219999999</v>
      </c>
      <c r="R622">
        <f t="shared" si="47"/>
        <v>10.41039330143799</v>
      </c>
      <c r="S622" s="22">
        <v>8.2474226799999997</v>
      </c>
      <c r="T622" s="2">
        <v>10</v>
      </c>
      <c r="U622" s="339">
        <f t="shared" si="48"/>
        <v>-0.24362208262159024</v>
      </c>
      <c r="V622" s="181">
        <f t="shared" si="49"/>
        <v>0.10760998810684817</v>
      </c>
    </row>
    <row r="623" spans="1:22">
      <c r="A623" s="161" t="s">
        <v>489</v>
      </c>
      <c r="B623" s="28" t="s">
        <v>524</v>
      </c>
      <c r="C623" s="225" t="s">
        <v>1380</v>
      </c>
      <c r="D623" s="28" t="s">
        <v>44</v>
      </c>
      <c r="E623" s="87" t="s">
        <v>72</v>
      </c>
      <c r="F623" t="s">
        <v>73</v>
      </c>
      <c r="G623" s="28">
        <f t="shared" si="52"/>
        <v>3650</v>
      </c>
      <c r="H623" s="180">
        <f t="shared" si="45"/>
        <v>0.7142857142857143</v>
      </c>
      <c r="I623" s="208"/>
      <c r="J623" s="32"/>
      <c r="K623" s="32" t="s">
        <v>100</v>
      </c>
      <c r="L623" s="32"/>
      <c r="M623" s="321">
        <v>33.195876290000001</v>
      </c>
      <c r="N623" s="63">
        <f t="shared" si="46"/>
        <v>2.3472576439112465</v>
      </c>
      <c r="O623" s="71">
        <v>7.4226804099999999</v>
      </c>
      <c r="P623" s="2">
        <v>10</v>
      </c>
      <c r="Q623" s="2">
        <v>31.546391750000002</v>
      </c>
      <c r="R623">
        <f t="shared" si="47"/>
        <v>10.027667907310098</v>
      </c>
      <c r="S623" s="22">
        <v>9.8969072199999992</v>
      </c>
      <c r="T623" s="2">
        <v>10</v>
      </c>
      <c r="U623" s="339">
        <f t="shared" si="48"/>
        <v>-5.0966443714099523E-2</v>
      </c>
      <c r="V623" s="181">
        <f t="shared" si="49"/>
        <v>0.10984236832845688</v>
      </c>
    </row>
    <row r="624" spans="1:22">
      <c r="A624" s="161" t="s">
        <v>489</v>
      </c>
      <c r="B624" s="28" t="s">
        <v>524</v>
      </c>
      <c r="C624" s="225" t="s">
        <v>1380</v>
      </c>
      <c r="D624" s="28" t="s">
        <v>44</v>
      </c>
      <c r="E624" s="87" t="s">
        <v>72</v>
      </c>
      <c r="F624" t="s">
        <v>73</v>
      </c>
      <c r="G624" s="28">
        <f t="shared" si="52"/>
        <v>4015</v>
      </c>
      <c r="H624" s="180">
        <f t="shared" si="45"/>
        <v>0.7857142857142857</v>
      </c>
      <c r="I624" s="208"/>
      <c r="J624" s="32"/>
      <c r="K624" s="32" t="s">
        <v>100</v>
      </c>
      <c r="L624" s="32"/>
      <c r="M624" s="321">
        <v>43.917525769999997</v>
      </c>
      <c r="N624" s="63">
        <f t="shared" si="46"/>
        <v>2.0864512414917686</v>
      </c>
      <c r="O624" s="71">
        <v>6.5979381500000001</v>
      </c>
      <c r="P624" s="2">
        <v>10</v>
      </c>
      <c r="Q624" s="2">
        <v>35.670103089999998</v>
      </c>
      <c r="R624">
        <f t="shared" si="47"/>
        <v>10.893653608680815</v>
      </c>
      <c r="S624" s="22">
        <v>10.7216495</v>
      </c>
      <c r="T624" s="2">
        <v>10</v>
      </c>
      <c r="U624" s="339">
        <f t="shared" si="48"/>
        <v>-0.20800057121691093</v>
      </c>
      <c r="V624" s="181">
        <f t="shared" si="49"/>
        <v>0.10903471552080596</v>
      </c>
    </row>
    <row r="625" spans="1:22">
      <c r="A625" s="161" t="s">
        <v>489</v>
      </c>
      <c r="B625" s="28" t="s">
        <v>524</v>
      </c>
      <c r="C625" s="225" t="s">
        <v>1380</v>
      </c>
      <c r="D625" s="28" t="s">
        <v>44</v>
      </c>
      <c r="E625" s="87" t="s">
        <v>72</v>
      </c>
      <c r="F625" t="s">
        <v>73</v>
      </c>
      <c r="G625" s="28">
        <f t="shared" si="52"/>
        <v>4380</v>
      </c>
      <c r="H625" s="180">
        <f t="shared" si="45"/>
        <v>0.8571428571428571</v>
      </c>
      <c r="I625" s="208"/>
      <c r="J625" s="32"/>
      <c r="K625" s="32" t="s">
        <v>100</v>
      </c>
      <c r="L625" s="32"/>
      <c r="M625" s="321">
        <v>40.618556699999999</v>
      </c>
      <c r="N625" s="63">
        <f t="shared" si="46"/>
        <v>1.5648384303282568</v>
      </c>
      <c r="O625" s="71">
        <v>4.9484536099999996</v>
      </c>
      <c r="P625" s="2">
        <v>10</v>
      </c>
      <c r="Q625" s="2">
        <v>29.896907219999999</v>
      </c>
      <c r="R625">
        <f t="shared" si="47"/>
        <v>9.1305189223535983</v>
      </c>
      <c r="S625" s="22">
        <v>10.7216495</v>
      </c>
      <c r="T625" s="2">
        <v>10</v>
      </c>
      <c r="U625" s="339">
        <f t="shared" si="48"/>
        <v>-0.30646998617479199</v>
      </c>
      <c r="V625" s="181">
        <f t="shared" si="49"/>
        <v>0.11286087993895819</v>
      </c>
    </row>
    <row r="626" spans="1:22">
      <c r="A626" s="161" t="s">
        <v>489</v>
      </c>
      <c r="B626" s="28" t="s">
        <v>524</v>
      </c>
      <c r="C626" s="225" t="s">
        <v>1380</v>
      </c>
      <c r="D626" s="28" t="s">
        <v>44</v>
      </c>
      <c r="E626" s="87" t="s">
        <v>72</v>
      </c>
      <c r="F626" t="s">
        <v>73</v>
      </c>
      <c r="G626" s="28">
        <f t="shared" si="52"/>
        <v>4745</v>
      </c>
      <c r="H626" s="180">
        <f t="shared" si="45"/>
        <v>0.9285714285714286</v>
      </c>
      <c r="I626" s="208"/>
      <c r="J626" s="32"/>
      <c r="K626" s="32" t="s">
        <v>100</v>
      </c>
      <c r="L626" s="32"/>
      <c r="M626" s="321">
        <v>41.443298970000001</v>
      </c>
      <c r="N626" s="63">
        <f t="shared" si="46"/>
        <v>1.8256448359100128</v>
      </c>
      <c r="O626" s="71">
        <v>5.7731958800000003</v>
      </c>
      <c r="P626" s="2">
        <v>10</v>
      </c>
      <c r="Q626" s="2">
        <v>27.422680410000002</v>
      </c>
      <c r="R626">
        <f t="shared" si="47"/>
        <v>9.5488435090289858</v>
      </c>
      <c r="S626" s="22">
        <v>8.2474226799999997</v>
      </c>
      <c r="T626" s="2">
        <v>10</v>
      </c>
      <c r="U626" s="339">
        <f t="shared" si="48"/>
        <v>-0.4129557799461761</v>
      </c>
      <c r="V626" s="181">
        <f t="shared" si="49"/>
        <v>0.10904516931492279</v>
      </c>
    </row>
    <row r="627" spans="1:22">
      <c r="A627" s="161" t="s">
        <v>489</v>
      </c>
      <c r="B627" s="28" t="s">
        <v>524</v>
      </c>
      <c r="C627" s="225" t="s">
        <v>1380</v>
      </c>
      <c r="D627" s="28" t="s">
        <v>44</v>
      </c>
      <c r="E627" s="87" t="s">
        <v>72</v>
      </c>
      <c r="F627" t="s">
        <v>73</v>
      </c>
      <c r="G627" s="28">
        <f t="shared" si="52"/>
        <v>5110</v>
      </c>
      <c r="H627" s="180">
        <f t="shared" si="45"/>
        <v>1</v>
      </c>
      <c r="I627" s="208"/>
      <c r="J627" s="32"/>
      <c r="K627" s="32" t="s">
        <v>100</v>
      </c>
      <c r="L627" s="32" t="s">
        <v>100</v>
      </c>
      <c r="M627" s="321">
        <v>30.72164948</v>
      </c>
      <c r="N627" s="63">
        <f t="shared" si="46"/>
        <v>2.347257647073524</v>
      </c>
      <c r="O627" s="71">
        <v>7.4226804199999998</v>
      </c>
      <c r="P627" s="2">
        <v>10</v>
      </c>
      <c r="Q627" s="2">
        <v>27.422680410000002</v>
      </c>
      <c r="R627">
        <f t="shared" si="47"/>
        <v>9.1044650554161848</v>
      </c>
      <c r="S627" s="22">
        <v>9.0721649499999995</v>
      </c>
      <c r="T627" s="2">
        <v>10</v>
      </c>
      <c r="U627" s="339">
        <f t="shared" si="48"/>
        <v>-0.1135971776625205</v>
      </c>
      <c r="V627" s="181">
        <f t="shared" si="49"/>
        <v>0.11094465487588218</v>
      </c>
    </row>
    <row r="628" spans="1:22">
      <c r="A628" s="161" t="s">
        <v>489</v>
      </c>
      <c r="B628" s="28" t="s">
        <v>525</v>
      </c>
      <c r="C628" s="225" t="s">
        <v>1380</v>
      </c>
      <c r="D628" s="28" t="s">
        <v>44</v>
      </c>
      <c r="E628" s="87" t="s">
        <v>72</v>
      </c>
      <c r="F628" t="s">
        <v>73</v>
      </c>
      <c r="G628" s="87">
        <v>0</v>
      </c>
      <c r="H628" s="180">
        <f t="shared" si="45"/>
        <v>0</v>
      </c>
      <c r="I628" s="208" t="s">
        <v>100</v>
      </c>
      <c r="J628" s="32"/>
      <c r="K628" s="32"/>
      <c r="L628" s="32"/>
      <c r="M628" s="321">
        <v>55.140186919999998</v>
      </c>
      <c r="N628" s="63" t="e">
        <f t="shared" si="46"/>
        <v>#VALUE!</v>
      </c>
      <c r="O628" s="63" t="s">
        <v>16</v>
      </c>
      <c r="P628" s="2">
        <v>10</v>
      </c>
      <c r="Q628" s="2">
        <v>40.93457944</v>
      </c>
      <c r="R628" t="e">
        <f t="shared" si="47"/>
        <v>#VALUE!</v>
      </c>
      <c r="S628" t="s">
        <v>16</v>
      </c>
      <c r="T628" s="2">
        <v>10</v>
      </c>
      <c r="U628" s="339">
        <f t="shared" si="48"/>
        <v>-0.29790362657963038</v>
      </c>
      <c r="V628" s="181" t="e">
        <f t="shared" si="49"/>
        <v>#VALUE!</v>
      </c>
    </row>
    <row r="629" spans="1:22">
      <c r="A629" s="161" t="s">
        <v>489</v>
      </c>
      <c r="B629" s="28" t="s">
        <v>525</v>
      </c>
      <c r="C629" s="225" t="s">
        <v>1380</v>
      </c>
      <c r="D629" s="28" t="s">
        <v>44</v>
      </c>
      <c r="E629" s="87" t="s">
        <v>72</v>
      </c>
      <c r="F629" t="s">
        <v>73</v>
      </c>
      <c r="G629" s="28">
        <v>365</v>
      </c>
      <c r="H629" s="180">
        <f t="shared" si="45"/>
        <v>7.1428571428571425E-2</v>
      </c>
      <c r="I629" s="208"/>
      <c r="J629" s="32" t="s">
        <v>100</v>
      </c>
      <c r="K629" s="32" t="s">
        <v>100</v>
      </c>
      <c r="L629" s="32"/>
      <c r="M629" s="321">
        <v>76.074766359999998</v>
      </c>
      <c r="N629" s="63">
        <f t="shared" si="46"/>
        <v>2.8371836929468985</v>
      </c>
      <c r="O629" s="71">
        <v>8.9719626100000003</v>
      </c>
      <c r="P629" s="2">
        <v>10</v>
      </c>
      <c r="Q629" s="2">
        <v>11.028037380000001</v>
      </c>
      <c r="R629">
        <f t="shared" si="47"/>
        <v>6.3769810856944442</v>
      </c>
      <c r="S629" s="22">
        <v>2.9906542100000002</v>
      </c>
      <c r="T629" s="2">
        <v>10</v>
      </c>
      <c r="U629" s="339">
        <f t="shared" si="48"/>
        <v>-1.9312757418888931</v>
      </c>
      <c r="V629" s="181">
        <f t="shared" si="49"/>
        <v>0.1073542085865994</v>
      </c>
    </row>
    <row r="630" spans="1:22">
      <c r="A630" s="161" t="s">
        <v>489</v>
      </c>
      <c r="B630" s="28" t="s">
        <v>525</v>
      </c>
      <c r="C630" s="225" t="s">
        <v>1380</v>
      </c>
      <c r="D630" s="28" t="s">
        <v>44</v>
      </c>
      <c r="E630" s="87" t="s">
        <v>72</v>
      </c>
      <c r="F630" t="s">
        <v>73</v>
      </c>
      <c r="G630" s="28">
        <f t="shared" ref="G630:G642" si="53">G629+365</f>
        <v>730</v>
      </c>
      <c r="H630" s="180">
        <f t="shared" si="45"/>
        <v>0.14285714285714285</v>
      </c>
      <c r="I630" s="208"/>
      <c r="J630" s="32"/>
      <c r="K630" s="32" t="s">
        <v>100</v>
      </c>
      <c r="L630" s="32"/>
      <c r="M630" s="321">
        <v>63.364485979999998</v>
      </c>
      <c r="N630" s="63">
        <f t="shared" si="46"/>
        <v>2.8371836961091756</v>
      </c>
      <c r="O630" s="71">
        <v>8.9719626199999993</v>
      </c>
      <c r="P630" s="2">
        <v>10</v>
      </c>
      <c r="Q630" s="2">
        <v>17.009345790000001</v>
      </c>
      <c r="R630">
        <f t="shared" si="47"/>
        <v>8.0308012934111055</v>
      </c>
      <c r="S630" s="22">
        <v>4.4859813099999997</v>
      </c>
      <c r="T630" s="2">
        <v>10</v>
      </c>
      <c r="U630" s="339">
        <f t="shared" si="48"/>
        <v>-1.315140601101193</v>
      </c>
      <c r="V630" s="181">
        <f t="shared" si="49"/>
        <v>0.10695568168947585</v>
      </c>
    </row>
    <row r="631" spans="1:22">
      <c r="A631" s="161" t="s">
        <v>489</v>
      </c>
      <c r="B631" s="28" t="s">
        <v>525</v>
      </c>
      <c r="C631" s="225" t="s">
        <v>1380</v>
      </c>
      <c r="D631" s="28" t="s">
        <v>44</v>
      </c>
      <c r="E631" s="87" t="s">
        <v>72</v>
      </c>
      <c r="F631" t="s">
        <v>73</v>
      </c>
      <c r="G631" s="28">
        <f t="shared" si="53"/>
        <v>1095</v>
      </c>
      <c r="H631" s="180">
        <f t="shared" si="45"/>
        <v>0.21428571428571427</v>
      </c>
      <c r="I631" s="208"/>
      <c r="J631" s="32"/>
      <c r="K631" s="32" t="s">
        <v>100</v>
      </c>
      <c r="L631" s="32"/>
      <c r="M631" s="321">
        <v>64.859813079999995</v>
      </c>
      <c r="N631" s="63">
        <f t="shared" si="46"/>
        <v>2.6007517219604579</v>
      </c>
      <c r="O631" s="71">
        <v>8.2242990700000007</v>
      </c>
      <c r="P631" s="2">
        <v>10</v>
      </c>
      <c r="Q631" s="2">
        <v>21.495327100000001</v>
      </c>
      <c r="R631">
        <f t="shared" si="47"/>
        <v>9.3959767531665346</v>
      </c>
      <c r="S631" s="22">
        <v>5.2336448600000001</v>
      </c>
      <c r="T631" s="2">
        <v>10</v>
      </c>
      <c r="U631" s="339">
        <f t="shared" si="48"/>
        <v>-1.1043926516506433</v>
      </c>
      <c r="V631" s="181">
        <f t="shared" si="49"/>
        <v>0.10592816635357671</v>
      </c>
    </row>
    <row r="632" spans="1:22">
      <c r="A632" s="161" t="s">
        <v>489</v>
      </c>
      <c r="B632" s="28" t="s">
        <v>525</v>
      </c>
      <c r="C632" s="225" t="s">
        <v>1380</v>
      </c>
      <c r="D632" s="28" t="s">
        <v>44</v>
      </c>
      <c r="E632" s="87" t="s">
        <v>72</v>
      </c>
      <c r="F632" t="s">
        <v>73</v>
      </c>
      <c r="G632" s="28">
        <f t="shared" si="53"/>
        <v>1460</v>
      </c>
      <c r="H632" s="180">
        <f t="shared" si="45"/>
        <v>0.2857142857142857</v>
      </c>
      <c r="I632" s="208"/>
      <c r="J632" s="32"/>
      <c r="K632" s="32" t="s">
        <v>100</v>
      </c>
      <c r="L632" s="32"/>
      <c r="M632" s="321">
        <v>67.102803739999999</v>
      </c>
      <c r="N632" s="63">
        <f t="shared" si="46"/>
        <v>1.8914557963520247</v>
      </c>
      <c r="O632" s="71">
        <v>5.9813084099999996</v>
      </c>
      <c r="P632" s="2">
        <v>10</v>
      </c>
      <c r="Q632" s="2">
        <v>27.476635510000001</v>
      </c>
      <c r="R632">
        <f t="shared" si="47"/>
        <v>11.234802809583034</v>
      </c>
      <c r="S632" s="22">
        <v>5.9813084200000004</v>
      </c>
      <c r="T632" s="2">
        <v>10</v>
      </c>
      <c r="U632" s="339">
        <f t="shared" si="48"/>
        <v>-0.89288980188087064</v>
      </c>
      <c r="V632" s="181">
        <f t="shared" si="49"/>
        <v>0.10473876627010754</v>
      </c>
    </row>
    <row r="633" spans="1:22">
      <c r="A633" s="161" t="s">
        <v>489</v>
      </c>
      <c r="B633" s="28" t="s">
        <v>525</v>
      </c>
      <c r="C633" s="225" t="s">
        <v>1380</v>
      </c>
      <c r="D633" s="28" t="s">
        <v>44</v>
      </c>
      <c r="E633" s="87" t="s">
        <v>72</v>
      </c>
      <c r="F633" t="s">
        <v>73</v>
      </c>
      <c r="G633" s="28">
        <f t="shared" si="53"/>
        <v>1825</v>
      </c>
      <c r="H633" s="180">
        <f t="shared" si="45"/>
        <v>0.35714285714285715</v>
      </c>
      <c r="I633" s="208"/>
      <c r="J633" s="32"/>
      <c r="K633" s="32" t="s">
        <v>100</v>
      </c>
      <c r="L633" s="32"/>
      <c r="M633" s="321">
        <v>61.121495330000002</v>
      </c>
      <c r="N633" s="63">
        <f t="shared" si="46"/>
        <v>2.1278877705007431</v>
      </c>
      <c r="O633" s="71">
        <v>6.72897196</v>
      </c>
      <c r="P633" s="2">
        <v>10</v>
      </c>
      <c r="Q633" s="2">
        <v>27.476635510000001</v>
      </c>
      <c r="R633">
        <f t="shared" si="47"/>
        <v>10.592273671234116</v>
      </c>
      <c r="S633" s="22">
        <v>6.7289719699999999</v>
      </c>
      <c r="T633" s="2">
        <v>10</v>
      </c>
      <c r="U633" s="339">
        <f t="shared" si="48"/>
        <v>-0.79952758431217619</v>
      </c>
      <c r="V633" s="181">
        <f t="shared" si="49"/>
        <v>0.10599750105614839</v>
      </c>
    </row>
    <row r="634" spans="1:22">
      <c r="A634" s="161" t="s">
        <v>489</v>
      </c>
      <c r="B634" s="28" t="s">
        <v>525</v>
      </c>
      <c r="C634" s="225" t="s">
        <v>1380</v>
      </c>
      <c r="D634" s="28" t="s">
        <v>44</v>
      </c>
      <c r="E634" s="87" t="s">
        <v>72</v>
      </c>
      <c r="F634" t="s">
        <v>73</v>
      </c>
      <c r="G634" s="28">
        <f t="shared" si="53"/>
        <v>2190</v>
      </c>
      <c r="H634" s="180">
        <f t="shared" si="45"/>
        <v>0.42857142857142855</v>
      </c>
      <c r="I634" s="208"/>
      <c r="J634" s="32"/>
      <c r="K634" s="32" t="s">
        <v>100</v>
      </c>
      <c r="L634" s="32"/>
      <c r="M634" s="321">
        <v>64.112149529999996</v>
      </c>
      <c r="N634" s="63">
        <f t="shared" si="46"/>
        <v>3.5464796280421642</v>
      </c>
      <c r="O634" s="71">
        <v>11.214953299999999</v>
      </c>
      <c r="P634" s="2">
        <v>10</v>
      </c>
      <c r="Q634" s="2">
        <v>34.953271030000003</v>
      </c>
      <c r="R634">
        <f t="shared" si="47"/>
        <v>13.474525023085116</v>
      </c>
      <c r="S634" s="22">
        <v>6.72897196</v>
      </c>
      <c r="T634" s="2">
        <v>10</v>
      </c>
      <c r="U634" s="339">
        <f t="shared" si="48"/>
        <v>-0.60662183021292937</v>
      </c>
      <c r="V634" s="181">
        <f t="shared" si="49"/>
        <v>0.10370613972045657</v>
      </c>
    </row>
    <row r="635" spans="1:22">
      <c r="A635" s="161" t="s">
        <v>489</v>
      </c>
      <c r="B635" s="28" t="s">
        <v>525</v>
      </c>
      <c r="C635" s="225" t="s">
        <v>1380</v>
      </c>
      <c r="D635" s="28" t="s">
        <v>44</v>
      </c>
      <c r="E635" s="87" t="s">
        <v>72</v>
      </c>
      <c r="F635" t="s">
        <v>73</v>
      </c>
      <c r="G635" s="28">
        <f t="shared" si="53"/>
        <v>2555</v>
      </c>
      <c r="H635" s="180">
        <f t="shared" si="45"/>
        <v>0.5</v>
      </c>
      <c r="I635" s="208"/>
      <c r="J635" s="32"/>
      <c r="K635" s="32" t="s">
        <v>100</v>
      </c>
      <c r="L635" s="32"/>
      <c r="M635" s="321">
        <v>65.607476640000002</v>
      </c>
      <c r="N635" s="63">
        <f t="shared" si="46"/>
        <v>2.3643197446494617</v>
      </c>
      <c r="O635" s="71">
        <v>7.4766355100000004</v>
      </c>
      <c r="P635" s="2">
        <v>10</v>
      </c>
      <c r="Q635" s="2">
        <v>29.719626170000002</v>
      </c>
      <c r="R635">
        <f t="shared" si="47"/>
        <v>12.990959165544393</v>
      </c>
      <c r="S635" s="22">
        <v>5.2336448600000001</v>
      </c>
      <c r="T635" s="2">
        <v>10</v>
      </c>
      <c r="U635" s="339">
        <f t="shared" si="48"/>
        <v>-0.79188202125426199</v>
      </c>
      <c r="V635" s="181">
        <f t="shared" si="49"/>
        <v>0.10310114315083389</v>
      </c>
    </row>
    <row r="636" spans="1:22">
      <c r="A636" s="161" t="s">
        <v>489</v>
      </c>
      <c r="B636" s="28" t="s">
        <v>525</v>
      </c>
      <c r="C636" s="225" t="s">
        <v>1380</v>
      </c>
      <c r="D636" s="28" t="s">
        <v>44</v>
      </c>
      <c r="E636" s="87" t="s">
        <v>72</v>
      </c>
      <c r="F636" t="s">
        <v>73</v>
      </c>
      <c r="G636" s="28">
        <f t="shared" si="53"/>
        <v>2920</v>
      </c>
      <c r="H636" s="180">
        <f t="shared" ref="H636:H699" si="54">G636/5110</f>
        <v>0.5714285714285714</v>
      </c>
      <c r="I636" s="208"/>
      <c r="J636" s="32"/>
      <c r="K636" s="32" t="s">
        <v>100</v>
      </c>
      <c r="L636" s="32"/>
      <c r="M636" s="321">
        <v>56.635514020000002</v>
      </c>
      <c r="N636" s="63">
        <f t="shared" ref="N636:N699" si="55">O636/SQRT(P636)</f>
        <v>2.6007517187981799</v>
      </c>
      <c r="O636" s="71">
        <v>8.2242990599999999</v>
      </c>
      <c r="P636" s="2">
        <v>10</v>
      </c>
      <c r="Q636" s="2">
        <v>32.71028037</v>
      </c>
      <c r="R636">
        <f t="shared" ref="R636:R699" si="56">Q636/SQRT(S636)</f>
        <v>12.609849608979186</v>
      </c>
      <c r="S636" s="22">
        <v>6.7289719699999999</v>
      </c>
      <c r="T636" s="2">
        <v>10</v>
      </c>
      <c r="U636" s="339">
        <f t="shared" si="48"/>
        <v>-0.54894683172610037</v>
      </c>
      <c r="V636" s="181">
        <f t="shared" si="49"/>
        <v>0.10423183674497187</v>
      </c>
    </row>
    <row r="637" spans="1:22">
      <c r="A637" s="161" t="s">
        <v>489</v>
      </c>
      <c r="B637" s="28" t="s">
        <v>525</v>
      </c>
      <c r="C637" s="225" t="s">
        <v>1380</v>
      </c>
      <c r="D637" s="28" t="s">
        <v>44</v>
      </c>
      <c r="E637" s="87" t="s">
        <v>72</v>
      </c>
      <c r="F637" t="s">
        <v>73</v>
      </c>
      <c r="G637" s="28">
        <f t="shared" si="53"/>
        <v>3285</v>
      </c>
      <c r="H637" s="180">
        <f t="shared" si="54"/>
        <v>0.6428571428571429</v>
      </c>
      <c r="I637" s="208"/>
      <c r="J637" s="32"/>
      <c r="K637" s="32" t="s">
        <v>100</v>
      </c>
      <c r="L637" s="32"/>
      <c r="M637" s="321">
        <v>52.897196260000001</v>
      </c>
      <c r="N637" s="63">
        <f t="shared" si="55"/>
        <v>2.3643197478117393</v>
      </c>
      <c r="O637" s="71">
        <v>7.4766355200000003</v>
      </c>
      <c r="P637" s="2">
        <v>10</v>
      </c>
      <c r="Q637" s="2">
        <v>29.719626170000002</v>
      </c>
      <c r="R637">
        <f t="shared" si="56"/>
        <v>11.456949083840874</v>
      </c>
      <c r="S637" s="22">
        <v>6.72897196</v>
      </c>
      <c r="T637" s="2">
        <v>10</v>
      </c>
      <c r="U637" s="339">
        <f t="shared" si="48"/>
        <v>-0.57654269533145552</v>
      </c>
      <c r="V637" s="181">
        <f t="shared" si="49"/>
        <v>0.10512637948988224</v>
      </c>
    </row>
    <row r="638" spans="1:22">
      <c r="A638" s="161" t="s">
        <v>489</v>
      </c>
      <c r="B638" s="28" t="s">
        <v>525</v>
      </c>
      <c r="C638" s="225" t="s">
        <v>1380</v>
      </c>
      <c r="D638" s="28" t="s">
        <v>44</v>
      </c>
      <c r="E638" s="87" t="s">
        <v>72</v>
      </c>
      <c r="F638" t="s">
        <v>73</v>
      </c>
      <c r="G638" s="28">
        <f t="shared" si="53"/>
        <v>3650</v>
      </c>
      <c r="H638" s="180">
        <f t="shared" si="54"/>
        <v>0.7142857142857143</v>
      </c>
      <c r="I638" s="208"/>
      <c r="J638" s="32"/>
      <c r="K638" s="32" t="s">
        <v>100</v>
      </c>
      <c r="L638" s="32"/>
      <c r="M638" s="321">
        <v>49.1588785</v>
      </c>
      <c r="N638" s="63">
        <f t="shared" si="55"/>
        <v>2.3643197478117393</v>
      </c>
      <c r="O638" s="71">
        <v>7.4766355200000003</v>
      </c>
      <c r="P638" s="2">
        <v>10</v>
      </c>
      <c r="Q638" s="2">
        <v>27.476635510000001</v>
      </c>
      <c r="R638">
        <f t="shared" si="56"/>
        <v>9.5810720328371524</v>
      </c>
      <c r="S638" s="22">
        <v>8.2242990700000007</v>
      </c>
      <c r="T638" s="2">
        <v>10</v>
      </c>
      <c r="U638" s="339">
        <f t="shared" si="48"/>
        <v>-0.58172144545022975</v>
      </c>
      <c r="V638" s="181">
        <f t="shared" si="49"/>
        <v>0.10895922996308165</v>
      </c>
    </row>
    <row r="639" spans="1:22">
      <c r="A639" s="161" t="s">
        <v>489</v>
      </c>
      <c r="B639" s="28" t="s">
        <v>525</v>
      </c>
      <c r="C639" s="225" t="s">
        <v>1380</v>
      </c>
      <c r="D639" s="28" t="s">
        <v>44</v>
      </c>
      <c r="E639" s="87" t="s">
        <v>72</v>
      </c>
      <c r="F639" t="s">
        <v>73</v>
      </c>
      <c r="G639" s="28">
        <f t="shared" si="53"/>
        <v>4015</v>
      </c>
      <c r="H639" s="180">
        <f t="shared" si="54"/>
        <v>0.7857142857142857</v>
      </c>
      <c r="I639" s="208"/>
      <c r="J639" s="32"/>
      <c r="K639" s="32" t="s">
        <v>100</v>
      </c>
      <c r="L639" s="32"/>
      <c r="M639" s="321">
        <v>46.168224299999999</v>
      </c>
      <c r="N639" s="63">
        <f t="shared" si="55"/>
        <v>1.8914557963520247</v>
      </c>
      <c r="O639" s="71">
        <v>5.9813084099999996</v>
      </c>
      <c r="P639" s="2">
        <v>10</v>
      </c>
      <c r="Q639" s="2">
        <v>28.971962619999999</v>
      </c>
      <c r="R639">
        <f t="shared" si="56"/>
        <v>12.664142583395709</v>
      </c>
      <c r="S639" s="22">
        <v>5.2336448600000001</v>
      </c>
      <c r="T639" s="2">
        <v>10</v>
      </c>
      <c r="U639" s="339">
        <f t="shared" si="48"/>
        <v>-0.46596321961929599</v>
      </c>
      <c r="V639" s="181">
        <f t="shared" si="49"/>
        <v>0.10326326742927795</v>
      </c>
    </row>
    <row r="640" spans="1:22">
      <c r="A640" s="161" t="s">
        <v>489</v>
      </c>
      <c r="B640" s="28" t="s">
        <v>525</v>
      </c>
      <c r="C640" s="225" t="s">
        <v>1380</v>
      </c>
      <c r="D640" s="28" t="s">
        <v>44</v>
      </c>
      <c r="E640" s="87" t="s">
        <v>72</v>
      </c>
      <c r="F640" t="s">
        <v>73</v>
      </c>
      <c r="G640" s="28">
        <f t="shared" si="53"/>
        <v>4380</v>
      </c>
      <c r="H640" s="180">
        <f t="shared" si="54"/>
        <v>0.8571428571428571</v>
      </c>
      <c r="I640" s="208"/>
      <c r="J640" s="32"/>
      <c r="K640" s="32" t="s">
        <v>100</v>
      </c>
      <c r="L640" s="32"/>
      <c r="M640" s="321">
        <v>46.168224299999999</v>
      </c>
      <c r="N640" s="63">
        <f t="shared" si="55"/>
        <v>1.6550238222033065</v>
      </c>
      <c r="O640" s="71">
        <v>5.2336448600000001</v>
      </c>
      <c r="P640" s="2">
        <v>10</v>
      </c>
      <c r="Q640" s="2">
        <v>26.728971959999999</v>
      </c>
      <c r="R640">
        <f t="shared" si="56"/>
        <v>9.7752787515855513</v>
      </c>
      <c r="S640" s="22">
        <v>7.4766355200000003</v>
      </c>
      <c r="T640" s="2">
        <v>10</v>
      </c>
      <c r="U640" s="339">
        <f t="shared" si="48"/>
        <v>-0.54654370648621486</v>
      </c>
      <c r="V640" s="181">
        <f t="shared" si="49"/>
        <v>0.10782434350273015</v>
      </c>
    </row>
    <row r="641" spans="1:22">
      <c r="A641" s="161" t="s">
        <v>489</v>
      </c>
      <c r="B641" s="28" t="s">
        <v>525</v>
      </c>
      <c r="C641" s="225" t="s">
        <v>1380</v>
      </c>
      <c r="D641" s="28" t="s">
        <v>44</v>
      </c>
      <c r="E641" s="87" t="s">
        <v>72</v>
      </c>
      <c r="F641" t="s">
        <v>73</v>
      </c>
      <c r="G641" s="28">
        <f t="shared" si="53"/>
        <v>4745</v>
      </c>
      <c r="H641" s="180">
        <f t="shared" si="54"/>
        <v>0.9285714285714286</v>
      </c>
      <c r="I641" s="208"/>
      <c r="J641" s="32"/>
      <c r="K641" s="32" t="s">
        <v>100</v>
      </c>
      <c r="L641" s="32"/>
      <c r="M641" s="321">
        <v>43.177570090000003</v>
      </c>
      <c r="N641" s="63">
        <f t="shared" si="55"/>
        <v>2.3643197478117393</v>
      </c>
      <c r="O641" s="71">
        <v>7.4766355200000003</v>
      </c>
      <c r="P641" s="2">
        <v>10</v>
      </c>
      <c r="Q641" s="2">
        <v>39.439252340000003</v>
      </c>
      <c r="R641">
        <f t="shared" si="56"/>
        <v>12.190220216641833</v>
      </c>
      <c r="S641" s="22">
        <v>10.4672897</v>
      </c>
      <c r="T641" s="2">
        <v>10</v>
      </c>
      <c r="U641" s="339">
        <f t="shared" ref="U641:U704" si="57">LN(Q641/M641)</f>
        <v>-9.0559576875593101E-2</v>
      </c>
      <c r="V641" s="181">
        <f t="shared" ref="V641:V704" si="58">M641^2/(P641*M641^2)+S641^2/(T641*Q641^2)</f>
        <v>0.10704386691151416</v>
      </c>
    </row>
    <row r="642" spans="1:22">
      <c r="A642" s="161" t="s">
        <v>489</v>
      </c>
      <c r="B642" s="28" t="s">
        <v>525</v>
      </c>
      <c r="C642" s="225" t="s">
        <v>1380</v>
      </c>
      <c r="D642" s="28" t="s">
        <v>44</v>
      </c>
      <c r="E642" s="87" t="s">
        <v>72</v>
      </c>
      <c r="F642" t="s">
        <v>73</v>
      </c>
      <c r="G642" s="28">
        <f t="shared" si="53"/>
        <v>5110</v>
      </c>
      <c r="H642" s="180">
        <f t="shared" si="54"/>
        <v>1</v>
      </c>
      <c r="I642" s="208"/>
      <c r="J642" s="32"/>
      <c r="K642" s="32" t="s">
        <v>100</v>
      </c>
      <c r="L642" s="32" t="s">
        <v>100</v>
      </c>
      <c r="M642" s="321">
        <v>48.411214950000002</v>
      </c>
      <c r="N642" s="63">
        <f t="shared" si="55"/>
        <v>2.1278877736630211</v>
      </c>
      <c r="O642" s="71">
        <v>6.7289719699999999</v>
      </c>
      <c r="P642" s="2">
        <v>10</v>
      </c>
      <c r="Q642" s="2">
        <v>33.457943929999999</v>
      </c>
      <c r="R642">
        <f t="shared" si="56"/>
        <v>14.625042080658979</v>
      </c>
      <c r="S642" s="22">
        <v>5.2336448600000001</v>
      </c>
      <c r="T642" s="2">
        <v>10</v>
      </c>
      <c r="U642" s="339">
        <f t="shared" si="57"/>
        <v>-0.36944225564875716</v>
      </c>
      <c r="V642" s="181">
        <f t="shared" si="58"/>
        <v>0.10244686495375496</v>
      </c>
    </row>
    <row r="643" spans="1:22">
      <c r="A643" s="161" t="s">
        <v>492</v>
      </c>
      <c r="B643" s="28" t="s">
        <v>523</v>
      </c>
      <c r="C643" s="225" t="s">
        <v>1380</v>
      </c>
      <c r="D643" s="28" t="s">
        <v>44</v>
      </c>
      <c r="E643" s="87" t="s">
        <v>72</v>
      </c>
      <c r="F643" t="s">
        <v>73</v>
      </c>
      <c r="G643" s="87">
        <v>0</v>
      </c>
      <c r="H643" s="180">
        <f t="shared" si="54"/>
        <v>0</v>
      </c>
      <c r="I643" s="208" t="s">
        <v>100</v>
      </c>
      <c r="J643" s="32"/>
      <c r="K643" s="32"/>
      <c r="L643" s="32"/>
      <c r="M643" s="321">
        <v>45.32239156</v>
      </c>
      <c r="N643" s="63" t="e">
        <f t="shared" si="55"/>
        <v>#VALUE!</v>
      </c>
      <c r="O643" s="63" t="s">
        <v>16</v>
      </c>
      <c r="P643" s="2">
        <v>10</v>
      </c>
      <c r="Q643" s="2">
        <v>44.771904790000001</v>
      </c>
      <c r="R643" t="e">
        <f t="shared" si="56"/>
        <v>#VALUE!</v>
      </c>
      <c r="S643" t="s">
        <v>16</v>
      </c>
      <c r="T643" s="2">
        <v>10</v>
      </c>
      <c r="U643" s="339">
        <f t="shared" si="57"/>
        <v>-1.2220387815781509E-2</v>
      </c>
      <c r="V643" s="181" t="e">
        <f t="shared" si="58"/>
        <v>#VALUE!</v>
      </c>
    </row>
    <row r="644" spans="1:22">
      <c r="A644" s="161" t="s">
        <v>492</v>
      </c>
      <c r="B644" s="28" t="s">
        <v>523</v>
      </c>
      <c r="C644" s="225" t="s">
        <v>1380</v>
      </c>
      <c r="D644" s="28" t="s">
        <v>44</v>
      </c>
      <c r="E644" s="87" t="s">
        <v>72</v>
      </c>
      <c r="F644" t="s">
        <v>73</v>
      </c>
      <c r="G644" s="28">
        <v>365</v>
      </c>
      <c r="H644" s="180">
        <f t="shared" si="54"/>
        <v>7.1428571428571425E-2</v>
      </c>
      <c r="I644" s="208"/>
      <c r="J644" s="32" t="s">
        <v>100</v>
      </c>
      <c r="K644" s="32" t="s">
        <v>100</v>
      </c>
      <c r="L644" s="32"/>
      <c r="M644" s="321">
        <v>50.319588150000001</v>
      </c>
      <c r="N644" s="63">
        <f t="shared" si="55"/>
        <v>4.713677959956974</v>
      </c>
      <c r="O644" s="63">
        <v>14.90595851</v>
      </c>
      <c r="P644" s="2">
        <v>10</v>
      </c>
      <c r="Q644" s="2">
        <v>16.186349969999998</v>
      </c>
      <c r="R644">
        <f t="shared" si="56"/>
        <v>8.9022315886203121</v>
      </c>
      <c r="S644">
        <v>3.30597889</v>
      </c>
      <c r="T644" s="2">
        <v>10</v>
      </c>
      <c r="U644" s="339">
        <f t="shared" si="57"/>
        <v>-1.1342261351285843</v>
      </c>
      <c r="V644" s="181">
        <f t="shared" si="58"/>
        <v>0.10417159655232767</v>
      </c>
    </row>
    <row r="645" spans="1:22">
      <c r="A645" s="161" t="s">
        <v>492</v>
      </c>
      <c r="B645" s="28" t="s">
        <v>523</v>
      </c>
      <c r="C645" s="225" t="s">
        <v>1380</v>
      </c>
      <c r="D645" s="28" t="s">
        <v>44</v>
      </c>
      <c r="E645" s="87" t="s">
        <v>72</v>
      </c>
      <c r="F645" t="s">
        <v>73</v>
      </c>
      <c r="G645" s="28">
        <f t="shared" ref="G645:G657" si="59">G644+365</f>
        <v>730</v>
      </c>
      <c r="H645" s="180">
        <f t="shared" si="54"/>
        <v>0.14285714285714285</v>
      </c>
      <c r="I645" s="208"/>
      <c r="J645" s="32"/>
      <c r="K645" s="32" t="s">
        <v>100</v>
      </c>
      <c r="L645" s="32"/>
      <c r="M645" s="321">
        <v>40.453641879999999</v>
      </c>
      <c r="N645" s="63">
        <f t="shared" si="55"/>
        <v>-0.33558601553776723</v>
      </c>
      <c r="O645" s="63">
        <v>-1.0612161600000001</v>
      </c>
      <c r="P645" s="2">
        <v>10</v>
      </c>
      <c r="Q645" s="2">
        <v>24.4864672</v>
      </c>
      <c r="R645">
        <f t="shared" si="56"/>
        <v>10.436447371343302</v>
      </c>
      <c r="S645">
        <v>5.50486773</v>
      </c>
      <c r="T645" s="2">
        <v>10</v>
      </c>
      <c r="U645" s="339">
        <f t="shared" si="57"/>
        <v>-0.50203606780739019</v>
      </c>
      <c r="V645" s="181">
        <f t="shared" si="58"/>
        <v>0.10505407303475563</v>
      </c>
    </row>
    <row r="646" spans="1:22">
      <c r="A646" s="161" t="s">
        <v>492</v>
      </c>
      <c r="B646" s="28" t="s">
        <v>523</v>
      </c>
      <c r="C646" s="225" t="s">
        <v>1380</v>
      </c>
      <c r="D646" s="28" t="s">
        <v>44</v>
      </c>
      <c r="E646" s="87" t="s">
        <v>72</v>
      </c>
      <c r="F646" t="s">
        <v>73</v>
      </c>
      <c r="G646" s="28">
        <f t="shared" si="59"/>
        <v>1095</v>
      </c>
      <c r="H646" s="180">
        <f t="shared" si="54"/>
        <v>0.21428571428571427</v>
      </c>
      <c r="I646" s="208"/>
      <c r="J646" s="32"/>
      <c r="K646" s="32" t="s">
        <v>100</v>
      </c>
      <c r="L646" s="32"/>
      <c r="M646" s="321">
        <v>26.734288190000001</v>
      </c>
      <c r="N646" s="63">
        <f t="shared" si="55"/>
        <v>-2.2504572446750513</v>
      </c>
      <c r="O646" s="63">
        <v>-7.1165706699999998</v>
      </c>
      <c r="P646" s="2">
        <v>10</v>
      </c>
      <c r="Q646" s="2">
        <v>31.68561089</v>
      </c>
      <c r="R646">
        <f t="shared" si="56"/>
        <v>14.235324977043483</v>
      </c>
      <c r="S646">
        <v>4.95438095</v>
      </c>
      <c r="T646" s="2">
        <v>10</v>
      </c>
      <c r="U646" s="339">
        <f t="shared" si="57"/>
        <v>0.16991571929369911</v>
      </c>
      <c r="V646" s="181">
        <f t="shared" si="58"/>
        <v>0.1024448635454597</v>
      </c>
    </row>
    <row r="647" spans="1:22">
      <c r="A647" s="161" t="s">
        <v>492</v>
      </c>
      <c r="B647" s="28" t="s">
        <v>523</v>
      </c>
      <c r="C647" s="225" t="s">
        <v>1380</v>
      </c>
      <c r="D647" s="28" t="s">
        <v>44</v>
      </c>
      <c r="E647" s="87" t="s">
        <v>72</v>
      </c>
      <c r="F647" t="s">
        <v>73</v>
      </c>
      <c r="G647" s="28">
        <f t="shared" si="59"/>
        <v>1460</v>
      </c>
      <c r="H647" s="180">
        <f t="shared" si="54"/>
        <v>0.2857142857142857</v>
      </c>
      <c r="I647" s="208"/>
      <c r="J647" s="32"/>
      <c r="K647" s="32" t="s">
        <v>100</v>
      </c>
      <c r="L647" s="32"/>
      <c r="M647" s="321">
        <v>25.67001376</v>
      </c>
      <c r="N647" s="63">
        <f t="shared" si="55"/>
        <v>1.7533644119361642</v>
      </c>
      <c r="O647" s="63">
        <v>5.5446251100000001</v>
      </c>
      <c r="P647" s="2">
        <v>10</v>
      </c>
      <c r="Q647" s="2">
        <v>28.975992659999999</v>
      </c>
      <c r="R647">
        <f t="shared" si="56"/>
        <v>14.761002672526329</v>
      </c>
      <c r="S647">
        <v>3.85340741</v>
      </c>
      <c r="T647" s="2">
        <v>10</v>
      </c>
      <c r="U647" s="339">
        <f t="shared" si="57"/>
        <v>0.12114411691075211</v>
      </c>
      <c r="V647" s="181">
        <f t="shared" si="58"/>
        <v>0.10176853317303543</v>
      </c>
    </row>
    <row r="648" spans="1:22">
      <c r="A648" s="161" t="s">
        <v>492</v>
      </c>
      <c r="B648" s="28" t="s">
        <v>523</v>
      </c>
      <c r="C648" s="225" t="s">
        <v>1380</v>
      </c>
      <c r="D648" s="28" t="s">
        <v>44</v>
      </c>
      <c r="E648" s="87" t="s">
        <v>72</v>
      </c>
      <c r="F648" t="s">
        <v>73</v>
      </c>
      <c r="G648" s="28">
        <f t="shared" si="59"/>
        <v>1825</v>
      </c>
      <c r="H648" s="180">
        <f t="shared" si="54"/>
        <v>0.35714285714285715</v>
      </c>
      <c r="I648" s="208"/>
      <c r="J648" s="32"/>
      <c r="K648" s="32" t="s">
        <v>100</v>
      </c>
      <c r="L648" s="32"/>
      <c r="M648" s="321">
        <v>29.56317855</v>
      </c>
      <c r="N648" s="63">
        <f t="shared" si="55"/>
        <v>4.1924074590256204</v>
      </c>
      <c r="O648" s="63">
        <v>13.257556449999999</v>
      </c>
      <c r="P648" s="2">
        <v>10</v>
      </c>
      <c r="Q648" s="2">
        <v>41.129517300000003</v>
      </c>
      <c r="R648">
        <f t="shared" si="56"/>
        <v>14.313127462647065</v>
      </c>
      <c r="S648">
        <v>8.2573015999999999</v>
      </c>
      <c r="T648" s="2">
        <v>10</v>
      </c>
      <c r="U648" s="339">
        <f t="shared" si="57"/>
        <v>0.33019642716003866</v>
      </c>
      <c r="V648" s="181">
        <f t="shared" si="58"/>
        <v>0.10403059414761999</v>
      </c>
    </row>
    <row r="649" spans="1:22">
      <c r="A649" s="161" t="s">
        <v>492</v>
      </c>
      <c r="B649" s="28" t="s">
        <v>523</v>
      </c>
      <c r="C649" s="225" t="s">
        <v>1380</v>
      </c>
      <c r="D649" s="28" t="s">
        <v>44</v>
      </c>
      <c r="E649" s="87" t="s">
        <v>72</v>
      </c>
      <c r="F649" t="s">
        <v>73</v>
      </c>
      <c r="G649" s="28">
        <f t="shared" si="59"/>
        <v>2190</v>
      </c>
      <c r="H649" s="180">
        <f t="shared" si="54"/>
        <v>0.42857142857142855</v>
      </c>
      <c r="I649" s="208"/>
      <c r="J649" s="32"/>
      <c r="K649" s="32" t="s">
        <v>100</v>
      </c>
      <c r="L649" s="32"/>
      <c r="M649" s="321">
        <v>28.511137160000001</v>
      </c>
      <c r="N649" s="63">
        <f t="shared" si="55"/>
        <v>2.4516154345495385</v>
      </c>
      <c r="O649" s="63">
        <v>7.7526887200000001</v>
      </c>
      <c r="P649" s="2">
        <v>10</v>
      </c>
      <c r="Q649" s="2">
        <v>35.113920180000001</v>
      </c>
      <c r="R649">
        <f t="shared" si="56"/>
        <v>12.217429285745188</v>
      </c>
      <c r="S649">
        <v>8.2603598500000004</v>
      </c>
      <c r="T649" s="2">
        <v>10</v>
      </c>
      <c r="U649" s="339">
        <f t="shared" si="57"/>
        <v>0.20830284969222984</v>
      </c>
      <c r="V649" s="181">
        <f t="shared" si="58"/>
        <v>0.10553400183832748</v>
      </c>
    </row>
    <row r="650" spans="1:22">
      <c r="A650" s="161" t="s">
        <v>492</v>
      </c>
      <c r="B650" s="28" t="s">
        <v>523</v>
      </c>
      <c r="C650" s="225" t="s">
        <v>1380</v>
      </c>
      <c r="D650" s="28" t="s">
        <v>44</v>
      </c>
      <c r="E650" s="87" t="s">
        <v>72</v>
      </c>
      <c r="F650" t="s">
        <v>73</v>
      </c>
      <c r="G650" s="28">
        <f t="shared" si="59"/>
        <v>2555</v>
      </c>
      <c r="H650" s="180">
        <f t="shared" si="54"/>
        <v>0.5</v>
      </c>
      <c r="I650" s="208"/>
      <c r="J650" s="32"/>
      <c r="K650" s="32" t="s">
        <v>100</v>
      </c>
      <c r="L650" s="32"/>
      <c r="M650" s="321">
        <v>35.156735820000002</v>
      </c>
      <c r="N650" s="63">
        <f t="shared" si="55"/>
        <v>4.713677959956974</v>
      </c>
      <c r="O650" s="63">
        <v>14.90595851</v>
      </c>
      <c r="P650" s="2">
        <v>10</v>
      </c>
      <c r="Q650" s="2">
        <v>37.361741170000002</v>
      </c>
      <c r="R650">
        <f t="shared" si="56"/>
        <v>14.539972816567271</v>
      </c>
      <c r="S650">
        <v>6.6027830200000004</v>
      </c>
      <c r="T650" s="2">
        <v>10</v>
      </c>
      <c r="U650" s="339">
        <f t="shared" si="57"/>
        <v>6.0830986844059041E-2</v>
      </c>
      <c r="V650" s="181">
        <f t="shared" si="58"/>
        <v>0.1031232002920818</v>
      </c>
    </row>
    <row r="651" spans="1:22">
      <c r="A651" s="161" t="s">
        <v>492</v>
      </c>
      <c r="B651" s="28" t="s">
        <v>523</v>
      </c>
      <c r="C651" s="225" t="s">
        <v>1380</v>
      </c>
      <c r="D651" s="28" t="s">
        <v>44</v>
      </c>
      <c r="E651" s="87" t="s">
        <v>72</v>
      </c>
      <c r="F651" t="s">
        <v>73</v>
      </c>
      <c r="G651" s="28">
        <f t="shared" si="59"/>
        <v>2920</v>
      </c>
      <c r="H651" s="180">
        <f t="shared" si="54"/>
        <v>0.5714285714285714</v>
      </c>
      <c r="I651" s="208"/>
      <c r="J651" s="32"/>
      <c r="K651" s="32" t="s">
        <v>100</v>
      </c>
      <c r="L651" s="32"/>
      <c r="M651" s="321">
        <v>29.69468372</v>
      </c>
      <c r="N651" s="63">
        <f t="shared" si="55"/>
        <v>0.36169789718563089</v>
      </c>
      <c r="O651" s="63">
        <v>1.14378918</v>
      </c>
      <c r="P651" s="2">
        <v>10</v>
      </c>
      <c r="Q651" s="2">
        <v>33.548091139999997</v>
      </c>
      <c r="R651">
        <f t="shared" si="56"/>
        <v>11.674780946337057</v>
      </c>
      <c r="S651">
        <v>8.2573015900000009</v>
      </c>
      <c r="T651" s="2">
        <v>10</v>
      </c>
      <c r="U651" s="339">
        <f t="shared" si="57"/>
        <v>0.12201193536313509</v>
      </c>
      <c r="V651" s="181">
        <f t="shared" si="58"/>
        <v>0.10605815897623451</v>
      </c>
    </row>
    <row r="652" spans="1:22">
      <c r="A652" s="161" t="s">
        <v>492</v>
      </c>
      <c r="B652" s="28" t="s">
        <v>523</v>
      </c>
      <c r="C652" s="225" t="s">
        <v>1380</v>
      </c>
      <c r="D652" s="28" t="s">
        <v>44</v>
      </c>
      <c r="E652" s="87" t="s">
        <v>72</v>
      </c>
      <c r="F652" t="s">
        <v>73</v>
      </c>
      <c r="G652" s="28">
        <f t="shared" si="59"/>
        <v>3285</v>
      </c>
      <c r="H652" s="180">
        <f t="shared" si="54"/>
        <v>0.6428571428571429</v>
      </c>
      <c r="I652" s="208"/>
      <c r="J652" s="32"/>
      <c r="K652" s="32" t="s">
        <v>100</v>
      </c>
      <c r="L652" s="32"/>
      <c r="M652" s="321">
        <v>20.92971099</v>
      </c>
      <c r="N652" s="63">
        <f t="shared" si="55"/>
        <v>-0.85685651646912075</v>
      </c>
      <c r="O652" s="63">
        <v>-2.7096182199999999</v>
      </c>
      <c r="P652" s="2">
        <v>10</v>
      </c>
      <c r="Q652" s="2">
        <v>25.881033689999999</v>
      </c>
      <c r="R652">
        <f t="shared" si="56"/>
        <v>10.069723619950743</v>
      </c>
      <c r="S652">
        <v>6.6058412799999999</v>
      </c>
      <c r="T652" s="2">
        <v>10</v>
      </c>
      <c r="U652" s="339">
        <f t="shared" si="57"/>
        <v>0.21234068253525076</v>
      </c>
      <c r="V652" s="181">
        <f t="shared" si="58"/>
        <v>0.10651467917352335</v>
      </c>
    </row>
    <row r="653" spans="1:22">
      <c r="A653" s="161" t="s">
        <v>492</v>
      </c>
      <c r="B653" s="28" t="s">
        <v>523</v>
      </c>
      <c r="C653" s="225" t="s">
        <v>1380</v>
      </c>
      <c r="D653" s="28" t="s">
        <v>44</v>
      </c>
      <c r="E653" s="87" t="s">
        <v>72</v>
      </c>
      <c r="F653" t="s">
        <v>73</v>
      </c>
      <c r="G653" s="28">
        <f t="shared" si="59"/>
        <v>3650</v>
      </c>
      <c r="H653" s="180">
        <f t="shared" si="54"/>
        <v>0.7142857142857143</v>
      </c>
      <c r="I653" s="208"/>
      <c r="J653" s="32"/>
      <c r="K653" s="32" t="s">
        <v>100</v>
      </c>
      <c r="L653" s="32"/>
      <c r="M653" s="321">
        <v>20.969468370000001</v>
      </c>
      <c r="N653" s="63">
        <f t="shared" si="55"/>
        <v>1.5792852104372392</v>
      </c>
      <c r="O653" s="63">
        <v>4.9941383400000001</v>
      </c>
      <c r="P653" s="2">
        <v>10</v>
      </c>
      <c r="Q653" s="2">
        <v>29.777256739999999</v>
      </c>
      <c r="R653">
        <f t="shared" si="56"/>
        <v>11.582974767501344</v>
      </c>
      <c r="S653">
        <v>6.6088995400000003</v>
      </c>
      <c r="T653" s="2">
        <v>10</v>
      </c>
      <c r="U653" s="339">
        <f t="shared" si="57"/>
        <v>0.3506774128231076</v>
      </c>
      <c r="V653" s="181">
        <f t="shared" si="58"/>
        <v>0.10492593786923886</v>
      </c>
    </row>
    <row r="654" spans="1:22">
      <c r="A654" s="161" t="s">
        <v>492</v>
      </c>
      <c r="B654" s="28" t="s">
        <v>523</v>
      </c>
      <c r="C654" s="225" t="s">
        <v>1380</v>
      </c>
      <c r="D654" s="28" t="s">
        <v>44</v>
      </c>
      <c r="E654" s="87" t="s">
        <v>72</v>
      </c>
      <c r="F654" t="s">
        <v>73</v>
      </c>
      <c r="G654" s="28">
        <f t="shared" si="59"/>
        <v>4015</v>
      </c>
      <c r="H654" s="180">
        <f t="shared" si="54"/>
        <v>0.7857142857142857</v>
      </c>
      <c r="I654" s="208"/>
      <c r="J654" s="32"/>
      <c r="K654" s="32" t="s">
        <v>100</v>
      </c>
      <c r="L654" s="32"/>
      <c r="M654" s="321">
        <v>23.764717879999999</v>
      </c>
      <c r="N654" s="63">
        <f t="shared" si="55"/>
        <v>2.7988067339819671</v>
      </c>
      <c r="O654" s="63">
        <v>8.8506040099999996</v>
      </c>
      <c r="P654" s="2">
        <v>10</v>
      </c>
      <c r="Q654" s="2">
        <v>31.471532700000001</v>
      </c>
      <c r="R654">
        <f t="shared" si="56"/>
        <v>10.950108199404903</v>
      </c>
      <c r="S654">
        <v>8.2603598500000004</v>
      </c>
      <c r="T654" s="2">
        <v>10</v>
      </c>
      <c r="U654" s="339">
        <f t="shared" si="57"/>
        <v>0.28088137466121432</v>
      </c>
      <c r="V654" s="181">
        <f t="shared" si="58"/>
        <v>0.10688909456223548</v>
      </c>
    </row>
    <row r="655" spans="1:22">
      <c r="A655" s="161" t="s">
        <v>492</v>
      </c>
      <c r="B655" s="28" t="s">
        <v>523</v>
      </c>
      <c r="C655" s="225" t="s">
        <v>1380</v>
      </c>
      <c r="D655" s="28" t="s">
        <v>44</v>
      </c>
      <c r="E655" s="87" t="s">
        <v>72</v>
      </c>
      <c r="F655" t="s">
        <v>73</v>
      </c>
      <c r="G655" s="28">
        <f t="shared" si="59"/>
        <v>4380</v>
      </c>
      <c r="H655" s="180">
        <f t="shared" si="54"/>
        <v>0.8571428571428571</v>
      </c>
      <c r="I655" s="208"/>
      <c r="J655" s="32"/>
      <c r="K655" s="32" t="s">
        <v>100</v>
      </c>
      <c r="L655" s="32"/>
      <c r="M655" s="321">
        <v>32.615321880000003</v>
      </c>
      <c r="N655" s="63">
        <f t="shared" si="55"/>
        <v>5.9322323767740031</v>
      </c>
      <c r="O655" s="63">
        <v>18.75936592</v>
      </c>
      <c r="P655" s="2">
        <v>10</v>
      </c>
      <c r="Q655" s="2">
        <v>37.019216069999999</v>
      </c>
      <c r="R655">
        <f t="shared" si="56"/>
        <v>11.446612297400707</v>
      </c>
      <c r="S655">
        <v>10.45924868</v>
      </c>
      <c r="T655" s="2">
        <v>10</v>
      </c>
      <c r="U655" s="339">
        <f t="shared" si="57"/>
        <v>0.12665495679224334</v>
      </c>
      <c r="V655" s="181">
        <f t="shared" si="58"/>
        <v>0.1079826399705579</v>
      </c>
    </row>
    <row r="656" spans="1:22">
      <c r="A656" s="161" t="s">
        <v>492</v>
      </c>
      <c r="B656" s="28" t="s">
        <v>523</v>
      </c>
      <c r="C656" s="225" t="s">
        <v>1380</v>
      </c>
      <c r="D656" s="28" t="s">
        <v>44</v>
      </c>
      <c r="E656" s="87" t="s">
        <v>72</v>
      </c>
      <c r="F656" t="s">
        <v>73</v>
      </c>
      <c r="G656" s="28">
        <f t="shared" si="59"/>
        <v>4745</v>
      </c>
      <c r="H656" s="180">
        <f t="shared" si="54"/>
        <v>0.9285714285714286</v>
      </c>
      <c r="I656" s="208"/>
      <c r="J656" s="32"/>
      <c r="K656" s="32" t="s">
        <v>100</v>
      </c>
      <c r="L656" s="32"/>
      <c r="M656" s="321">
        <v>18.345481419999999</v>
      </c>
      <c r="N656" s="63">
        <f t="shared" si="55"/>
        <v>-2.9458069471053299</v>
      </c>
      <c r="O656" s="63">
        <v>-9.3154594999999993</v>
      </c>
      <c r="P656" s="2">
        <v>10</v>
      </c>
      <c r="Q656" s="2">
        <v>28.254243339999999</v>
      </c>
      <c r="R656">
        <f t="shared" si="56"/>
        <v>13.46840269100886</v>
      </c>
      <c r="S656">
        <v>4.4008359199999996</v>
      </c>
      <c r="T656" s="2">
        <v>10</v>
      </c>
      <c r="U656" s="339">
        <f t="shared" si="57"/>
        <v>0.43186035300238973</v>
      </c>
      <c r="V656" s="181">
        <f t="shared" si="58"/>
        <v>0.10242606812009139</v>
      </c>
    </row>
    <row r="657" spans="1:22">
      <c r="A657" s="161" t="s">
        <v>492</v>
      </c>
      <c r="B657" s="28" t="s">
        <v>523</v>
      </c>
      <c r="C657" s="225" t="s">
        <v>1380</v>
      </c>
      <c r="D657" s="28" t="s">
        <v>44</v>
      </c>
      <c r="E657" s="87" t="s">
        <v>72</v>
      </c>
      <c r="F657" t="s">
        <v>73</v>
      </c>
      <c r="G657" s="28">
        <f t="shared" si="59"/>
        <v>5110</v>
      </c>
      <c r="H657" s="180">
        <f t="shared" si="54"/>
        <v>1</v>
      </c>
      <c r="I657" s="208"/>
      <c r="J657" s="32"/>
      <c r="K657" s="32" t="s">
        <v>100</v>
      </c>
      <c r="L657" s="32" t="s">
        <v>100</v>
      </c>
      <c r="M657" s="321">
        <v>22.792191240000001</v>
      </c>
      <c r="N657" s="63">
        <f t="shared" si="55"/>
        <v>3.4951235431399446</v>
      </c>
      <c r="O657" s="63">
        <v>11.052551100000001</v>
      </c>
      <c r="P657" s="2">
        <v>10</v>
      </c>
      <c r="Q657" s="2">
        <v>24.443651559999999</v>
      </c>
      <c r="R657">
        <f t="shared" si="56"/>
        <v>9.9358721679531143</v>
      </c>
      <c r="S657">
        <v>6.0522962500000004</v>
      </c>
      <c r="T657" s="2">
        <v>10</v>
      </c>
      <c r="U657" s="339">
        <f t="shared" si="57"/>
        <v>6.9952544484463225E-2</v>
      </c>
      <c r="V657" s="181">
        <f t="shared" si="58"/>
        <v>0.10613067349350547</v>
      </c>
    </row>
    <row r="658" spans="1:22">
      <c r="A658" s="161" t="s">
        <v>492</v>
      </c>
      <c r="B658" s="28" t="s">
        <v>524</v>
      </c>
      <c r="C658" s="225" t="s">
        <v>1380</v>
      </c>
      <c r="D658" s="28" t="s">
        <v>44</v>
      </c>
      <c r="E658" s="87" t="s">
        <v>72</v>
      </c>
      <c r="F658" t="s">
        <v>73</v>
      </c>
      <c r="G658" s="87">
        <v>0</v>
      </c>
      <c r="H658" s="180">
        <f t="shared" si="54"/>
        <v>0</v>
      </c>
      <c r="I658" s="208" t="s">
        <v>100</v>
      </c>
      <c r="J658" s="32"/>
      <c r="K658" s="32"/>
      <c r="L658" s="32"/>
      <c r="M658" s="321">
        <v>66.18556701</v>
      </c>
      <c r="N658" s="63" t="e">
        <f t="shared" si="55"/>
        <v>#VALUE!</v>
      </c>
      <c r="O658" s="63" t="s">
        <v>16</v>
      </c>
      <c r="P658" s="2">
        <v>10</v>
      </c>
      <c r="Q658" s="2">
        <v>65.360824739999998</v>
      </c>
      <c r="R658" t="e">
        <f t="shared" si="56"/>
        <v>#VALUE!</v>
      </c>
      <c r="S658" t="s">
        <v>16</v>
      </c>
      <c r="T658" s="2">
        <v>10</v>
      </c>
      <c r="U658" s="339">
        <f t="shared" si="57"/>
        <v>-1.2539349282762706E-2</v>
      </c>
      <c r="V658" s="181" t="e">
        <f t="shared" si="58"/>
        <v>#VALUE!</v>
      </c>
    </row>
    <row r="659" spans="1:22">
      <c r="A659" s="161" t="s">
        <v>492</v>
      </c>
      <c r="B659" s="28" t="s">
        <v>524</v>
      </c>
      <c r="C659" s="225" t="s">
        <v>1380</v>
      </c>
      <c r="D659" s="28" t="s">
        <v>44</v>
      </c>
      <c r="E659" s="87" t="s">
        <v>72</v>
      </c>
      <c r="F659" t="s">
        <v>73</v>
      </c>
      <c r="G659" s="28">
        <v>365</v>
      </c>
      <c r="H659" s="180">
        <f t="shared" si="54"/>
        <v>7.1428571428571425E-2</v>
      </c>
      <c r="I659" s="208"/>
      <c r="J659" s="32" t="s">
        <v>100</v>
      </c>
      <c r="K659" s="32" t="s">
        <v>100</v>
      </c>
      <c r="L659" s="32"/>
      <c r="M659" s="321">
        <v>86.804123709999999</v>
      </c>
      <c r="N659" s="63">
        <f t="shared" si="55"/>
        <v>3.1296768606565135</v>
      </c>
      <c r="O659" s="71">
        <v>9.8969072199999992</v>
      </c>
      <c r="P659" s="2">
        <v>10</v>
      </c>
      <c r="Q659" s="2">
        <v>29.072164950000001</v>
      </c>
      <c r="R659">
        <f t="shared" si="56"/>
        <v>3.6600543133684504</v>
      </c>
      <c r="S659" s="22">
        <v>63.092783500000003</v>
      </c>
      <c r="T659" s="2">
        <v>10</v>
      </c>
      <c r="U659" s="339">
        <f t="shared" si="57"/>
        <v>-1.0938729432355823</v>
      </c>
      <c r="V659" s="181">
        <f t="shared" si="58"/>
        <v>0.57098234482540478</v>
      </c>
    </row>
    <row r="660" spans="1:22">
      <c r="A660" s="161" t="s">
        <v>492</v>
      </c>
      <c r="B660" s="28" t="s">
        <v>524</v>
      </c>
      <c r="C660" s="225" t="s">
        <v>1380</v>
      </c>
      <c r="D660" s="28" t="s">
        <v>44</v>
      </c>
      <c r="E660" s="87" t="s">
        <v>72</v>
      </c>
      <c r="F660" t="s">
        <v>73</v>
      </c>
      <c r="G660" s="28">
        <f t="shared" ref="G660:G672" si="60">G659+365</f>
        <v>730</v>
      </c>
      <c r="H660" s="180">
        <f t="shared" si="54"/>
        <v>0.14285714285714285</v>
      </c>
      <c r="I660" s="208"/>
      <c r="J660" s="32"/>
      <c r="K660" s="32" t="s">
        <v>100</v>
      </c>
      <c r="L660" s="32"/>
      <c r="M660" s="321">
        <v>81.855670099999998</v>
      </c>
      <c r="N660" s="63">
        <f t="shared" si="55"/>
        <v>2.0864512414917686</v>
      </c>
      <c r="O660" s="71">
        <v>6.5979381500000001</v>
      </c>
      <c r="P660" s="2">
        <v>10</v>
      </c>
      <c r="Q660" s="2">
        <v>38.969072160000003</v>
      </c>
      <c r="R660">
        <f t="shared" si="56"/>
        <v>4.2591988648185177</v>
      </c>
      <c r="S660" s="22">
        <v>83.711340199999995</v>
      </c>
      <c r="T660" s="2">
        <v>10</v>
      </c>
      <c r="U660" s="339">
        <f t="shared" si="57"/>
        <v>-0.74218926571674859</v>
      </c>
      <c r="V660" s="181">
        <f t="shared" si="58"/>
        <v>0.56145404668823118</v>
      </c>
    </row>
    <row r="661" spans="1:22">
      <c r="A661" s="161" t="s">
        <v>492</v>
      </c>
      <c r="B661" s="28" t="s">
        <v>524</v>
      </c>
      <c r="C661" s="225" t="s">
        <v>1380</v>
      </c>
      <c r="D661" s="28" t="s">
        <v>44</v>
      </c>
      <c r="E661" s="87" t="s">
        <v>72</v>
      </c>
      <c r="F661" t="s">
        <v>73</v>
      </c>
      <c r="G661" s="28">
        <f t="shared" si="60"/>
        <v>1095</v>
      </c>
      <c r="H661" s="180">
        <f t="shared" si="54"/>
        <v>0.21428571428571427</v>
      </c>
      <c r="I661" s="208"/>
      <c r="J661" s="32"/>
      <c r="K661" s="32" t="s">
        <v>100</v>
      </c>
      <c r="L661" s="32"/>
      <c r="M661" s="321">
        <v>95.051546389999999</v>
      </c>
      <c r="N661" s="63">
        <f t="shared" si="55"/>
        <v>2.8688704424256475</v>
      </c>
      <c r="O661" s="71">
        <v>9.0721649099999997</v>
      </c>
      <c r="P661" s="2">
        <v>10</v>
      </c>
      <c r="Q661" s="2">
        <v>48.865979379999999</v>
      </c>
      <c r="R661">
        <f t="shared" si="56"/>
        <v>4.8031441130998118</v>
      </c>
      <c r="S661" s="22">
        <v>103.505155</v>
      </c>
      <c r="T661" s="2">
        <v>10</v>
      </c>
      <c r="U661" s="339">
        <f t="shared" si="57"/>
        <v>-0.6653379018726151</v>
      </c>
      <c r="V661" s="181">
        <f t="shared" si="58"/>
        <v>0.54865317483289067</v>
      </c>
    </row>
    <row r="662" spans="1:22">
      <c r="A662" s="161" t="s">
        <v>492</v>
      </c>
      <c r="B662" s="28" t="s">
        <v>524</v>
      </c>
      <c r="C662" s="225" t="s">
        <v>1380</v>
      </c>
      <c r="D662" s="28" t="s">
        <v>44</v>
      </c>
      <c r="E662" s="87" t="s">
        <v>72</v>
      </c>
      <c r="F662" t="s">
        <v>73</v>
      </c>
      <c r="G662" s="28">
        <f t="shared" si="60"/>
        <v>1460</v>
      </c>
      <c r="H662" s="180">
        <f t="shared" si="54"/>
        <v>0.2857142857142857</v>
      </c>
      <c r="I662" s="208"/>
      <c r="J662" s="32"/>
      <c r="K662" s="32" t="s">
        <v>100</v>
      </c>
      <c r="L662" s="32"/>
      <c r="M662" s="321">
        <v>81.030927840000004</v>
      </c>
      <c r="N662" s="63">
        <f t="shared" si="55"/>
        <v>1.5648384271659792</v>
      </c>
      <c r="O662" s="71">
        <v>4.9484535999999997</v>
      </c>
      <c r="P662" s="2">
        <v>10</v>
      </c>
      <c r="Q662" s="2">
        <v>62.886597940000001</v>
      </c>
      <c r="R662">
        <f t="shared" si="56"/>
        <v>5.4321567198451284</v>
      </c>
      <c r="S662" s="22">
        <v>134.02061900000001</v>
      </c>
      <c r="T662" s="2">
        <v>10</v>
      </c>
      <c r="U662" s="339">
        <f t="shared" si="57"/>
        <v>-0.25349783529341013</v>
      </c>
      <c r="V662" s="181">
        <f t="shared" si="58"/>
        <v>0.55417898712181202</v>
      </c>
    </row>
    <row r="663" spans="1:22">
      <c r="A663" s="161" t="s">
        <v>492</v>
      </c>
      <c r="B663" s="28" t="s">
        <v>524</v>
      </c>
      <c r="C663" s="225" t="s">
        <v>1380</v>
      </c>
      <c r="D663" s="28" t="s">
        <v>44</v>
      </c>
      <c r="E663" s="87" t="s">
        <v>72</v>
      </c>
      <c r="F663" t="s">
        <v>73</v>
      </c>
      <c r="G663" s="28">
        <f t="shared" si="60"/>
        <v>1825</v>
      </c>
      <c r="H663" s="180">
        <f t="shared" si="54"/>
        <v>0.35714285714285715</v>
      </c>
      <c r="I663" s="208"/>
      <c r="J663" s="32"/>
      <c r="K663" s="32" t="s">
        <v>100</v>
      </c>
      <c r="L663" s="32"/>
      <c r="M663" s="321">
        <v>71.958762890000003</v>
      </c>
      <c r="N663" s="63">
        <f t="shared" si="55"/>
        <v>2.0864512383294906</v>
      </c>
      <c r="O663" s="71">
        <v>6.5979381400000001</v>
      </c>
      <c r="P663" s="2">
        <v>10</v>
      </c>
      <c r="Q663" s="2">
        <v>58.762886600000002</v>
      </c>
      <c r="R663">
        <f t="shared" si="56"/>
        <v>5.1889417788534402</v>
      </c>
      <c r="S663" s="22">
        <v>128.247423</v>
      </c>
      <c r="T663" s="2">
        <v>10</v>
      </c>
      <c r="U663" s="339">
        <f t="shared" si="57"/>
        <v>-0.20258274194596687</v>
      </c>
      <c r="V663" s="181">
        <f t="shared" si="58"/>
        <v>0.57631148279599909</v>
      </c>
    </row>
    <row r="664" spans="1:22">
      <c r="A664" s="161" t="s">
        <v>492</v>
      </c>
      <c r="B664" s="28" t="s">
        <v>524</v>
      </c>
      <c r="C664" s="225" t="s">
        <v>1380</v>
      </c>
      <c r="D664" s="28" t="s">
        <v>44</v>
      </c>
      <c r="E664" s="87" t="s">
        <v>72</v>
      </c>
      <c r="F664" t="s">
        <v>73</v>
      </c>
      <c r="G664" s="28">
        <f t="shared" si="60"/>
        <v>2190</v>
      </c>
      <c r="H664" s="180">
        <f t="shared" si="54"/>
        <v>0.42857142857142855</v>
      </c>
      <c r="I664" s="208"/>
      <c r="J664" s="32"/>
      <c r="K664" s="32" t="s">
        <v>100</v>
      </c>
      <c r="L664" s="32"/>
      <c r="M664" s="321">
        <v>72.783505149999996</v>
      </c>
      <c r="N664" s="63">
        <f t="shared" si="55"/>
        <v>2.0864512414917686</v>
      </c>
      <c r="O664" s="71">
        <v>6.5979381500000001</v>
      </c>
      <c r="P664" s="2">
        <v>10</v>
      </c>
      <c r="Q664" s="2">
        <v>71.134020620000001</v>
      </c>
      <c r="R664">
        <f t="shared" si="56"/>
        <v>5.7981146086465847</v>
      </c>
      <c r="S664" s="22">
        <v>150.51546400000001</v>
      </c>
      <c r="T664" s="2">
        <v>10</v>
      </c>
      <c r="U664" s="339">
        <f t="shared" si="57"/>
        <v>-2.2923639817907758E-2</v>
      </c>
      <c r="V664" s="181">
        <f t="shared" si="58"/>
        <v>0.54772106747521543</v>
      </c>
    </row>
    <row r="665" spans="1:22">
      <c r="A665" s="161" t="s">
        <v>492</v>
      </c>
      <c r="B665" s="28" t="s">
        <v>524</v>
      </c>
      <c r="C665" s="225" t="s">
        <v>1380</v>
      </c>
      <c r="D665" s="28" t="s">
        <v>44</v>
      </c>
      <c r="E665" s="87" t="s">
        <v>72</v>
      </c>
      <c r="F665" t="s">
        <v>73</v>
      </c>
      <c r="G665" s="28">
        <f t="shared" si="60"/>
        <v>2555</v>
      </c>
      <c r="H665" s="180">
        <f t="shared" si="54"/>
        <v>0.5</v>
      </c>
      <c r="I665" s="208"/>
      <c r="J665" s="32"/>
      <c r="K665" s="32" t="s">
        <v>100</v>
      </c>
      <c r="L665" s="32"/>
      <c r="M665" s="321">
        <v>73.608247419999998</v>
      </c>
      <c r="N665" s="63">
        <f t="shared" si="55"/>
        <v>1.8256448359100128</v>
      </c>
      <c r="O665" s="71">
        <v>5.7731958800000003</v>
      </c>
      <c r="P665" s="2">
        <v>10</v>
      </c>
      <c r="Q665" s="2">
        <v>69.484536079999998</v>
      </c>
      <c r="R665">
        <f t="shared" si="56"/>
        <v>5.6792465214471939</v>
      </c>
      <c r="S665" s="22">
        <v>149.69072199999999</v>
      </c>
      <c r="T665" s="2">
        <v>10</v>
      </c>
      <c r="U665" s="339">
        <f t="shared" si="57"/>
        <v>-5.7652851426471155E-2</v>
      </c>
      <c r="V665" s="181">
        <f t="shared" si="58"/>
        <v>0.56410200187193393</v>
      </c>
    </row>
    <row r="666" spans="1:22">
      <c r="A666" s="161" t="s">
        <v>492</v>
      </c>
      <c r="B666" s="28" t="s">
        <v>524</v>
      </c>
      <c r="C666" s="225" t="s">
        <v>1380</v>
      </c>
      <c r="D666" s="28" t="s">
        <v>44</v>
      </c>
      <c r="E666" s="87" t="s">
        <v>72</v>
      </c>
      <c r="F666" t="s">
        <v>73</v>
      </c>
      <c r="G666" s="28">
        <f t="shared" si="60"/>
        <v>2920</v>
      </c>
      <c r="H666" s="180">
        <f t="shared" si="54"/>
        <v>0.5714285714285714</v>
      </c>
      <c r="I666" s="208"/>
      <c r="J666" s="32"/>
      <c r="K666" s="32" t="s">
        <v>100</v>
      </c>
      <c r="L666" s="32"/>
      <c r="M666" s="321">
        <v>71.134020620000001</v>
      </c>
      <c r="N666" s="63">
        <f t="shared" si="55"/>
        <v>2.6080640494930023</v>
      </c>
      <c r="O666" s="71">
        <v>8.2474226799999997</v>
      </c>
      <c r="P666" s="2">
        <v>10</v>
      </c>
      <c r="Q666" s="2">
        <v>75.257731960000001</v>
      </c>
      <c r="R666">
        <f t="shared" si="56"/>
        <v>5.9267774411363643</v>
      </c>
      <c r="S666" s="22">
        <v>161.23711299999999</v>
      </c>
      <c r="T666" s="2">
        <v>10</v>
      </c>
      <c r="U666" s="339">
        <f t="shared" si="57"/>
        <v>5.6352936547280311E-2</v>
      </c>
      <c r="V666" s="181">
        <f t="shared" si="58"/>
        <v>0.55901594815544764</v>
      </c>
    </row>
    <row r="667" spans="1:22">
      <c r="A667" s="161" t="s">
        <v>492</v>
      </c>
      <c r="B667" s="28" t="s">
        <v>524</v>
      </c>
      <c r="C667" s="225" t="s">
        <v>1380</v>
      </c>
      <c r="D667" s="28" t="s">
        <v>44</v>
      </c>
      <c r="E667" s="87" t="s">
        <v>72</v>
      </c>
      <c r="F667" t="s">
        <v>73</v>
      </c>
      <c r="G667" s="28">
        <f t="shared" si="60"/>
        <v>3285</v>
      </c>
      <c r="H667" s="180">
        <f t="shared" si="54"/>
        <v>0.6428571428571429</v>
      </c>
      <c r="I667" s="208"/>
      <c r="J667" s="32"/>
      <c r="K667" s="32" t="s">
        <v>100</v>
      </c>
      <c r="L667" s="32"/>
      <c r="M667" s="321">
        <v>63.711340210000003</v>
      </c>
      <c r="N667" s="63">
        <f t="shared" si="55"/>
        <v>2.0864512383294906</v>
      </c>
      <c r="O667" s="71">
        <v>6.5979381400000001</v>
      </c>
      <c r="P667" s="2">
        <v>10</v>
      </c>
      <c r="Q667" s="2">
        <v>62.886597940000001</v>
      </c>
      <c r="R667">
        <f t="shared" si="56"/>
        <v>5.3826975266213779</v>
      </c>
      <c r="S667" s="22">
        <v>136.494845</v>
      </c>
      <c r="T667" s="2">
        <v>10</v>
      </c>
      <c r="U667" s="339">
        <f t="shared" si="57"/>
        <v>-1.3029500320696196E-2</v>
      </c>
      <c r="V667" s="181">
        <f t="shared" si="58"/>
        <v>0.57110346429146619</v>
      </c>
    </row>
    <row r="668" spans="1:22">
      <c r="A668" s="161" t="s">
        <v>492</v>
      </c>
      <c r="B668" s="28" t="s">
        <v>524</v>
      </c>
      <c r="C668" s="225" t="s">
        <v>1380</v>
      </c>
      <c r="D668" s="28" t="s">
        <v>44</v>
      </c>
      <c r="E668" s="87" t="s">
        <v>72</v>
      </c>
      <c r="F668" t="s">
        <v>73</v>
      </c>
      <c r="G668" s="28">
        <f t="shared" si="60"/>
        <v>3650</v>
      </c>
      <c r="H668" s="180">
        <f t="shared" si="54"/>
        <v>0.7142857142857143</v>
      </c>
      <c r="I668" s="208"/>
      <c r="J668" s="32"/>
      <c r="K668" s="32" t="s">
        <v>100</v>
      </c>
      <c r="L668" s="32"/>
      <c r="M668" s="321">
        <v>62.886597940000001</v>
      </c>
      <c r="N668" s="63">
        <f t="shared" si="55"/>
        <v>2.3472576439112465</v>
      </c>
      <c r="O668" s="71">
        <v>7.4226804099999999</v>
      </c>
      <c r="P668" s="2">
        <v>10</v>
      </c>
      <c r="Q668" s="2">
        <v>75.257731960000001</v>
      </c>
      <c r="R668">
        <f t="shared" si="56"/>
        <v>6.0040528937110889</v>
      </c>
      <c r="S668" s="22">
        <v>157.11340200000001</v>
      </c>
      <c r="T668" s="2">
        <v>10</v>
      </c>
      <c r="U668" s="339">
        <f t="shared" si="57"/>
        <v>0.17958557696200997</v>
      </c>
      <c r="V668" s="181">
        <f t="shared" si="58"/>
        <v>0.53583711730058958</v>
      </c>
    </row>
    <row r="669" spans="1:22">
      <c r="A669" s="161" t="s">
        <v>492</v>
      </c>
      <c r="B669" s="28" t="s">
        <v>524</v>
      </c>
      <c r="C669" s="225" t="s">
        <v>1380</v>
      </c>
      <c r="D669" s="28" t="s">
        <v>44</v>
      </c>
      <c r="E669" s="87" t="s">
        <v>72</v>
      </c>
      <c r="F669" t="s">
        <v>73</v>
      </c>
      <c r="G669" s="28">
        <f t="shared" si="60"/>
        <v>4015</v>
      </c>
      <c r="H669" s="180">
        <f t="shared" si="54"/>
        <v>0.7857142857142857</v>
      </c>
      <c r="I669" s="208"/>
      <c r="J669" s="32"/>
      <c r="K669" s="32" t="s">
        <v>100</v>
      </c>
      <c r="L669" s="32"/>
      <c r="M669" s="321">
        <v>58.762886600000002</v>
      </c>
      <c r="N669" s="63">
        <f t="shared" si="55"/>
        <v>1.825644832747735</v>
      </c>
      <c r="O669" s="71">
        <v>5.7731958700000003</v>
      </c>
      <c r="P669" s="2">
        <v>10</v>
      </c>
      <c r="Q669" s="2">
        <v>66.18556701</v>
      </c>
      <c r="R669">
        <f t="shared" si="56"/>
        <v>5.5813849284791441</v>
      </c>
      <c r="S669" s="22">
        <v>140.61855700000001</v>
      </c>
      <c r="T669" s="2">
        <v>10</v>
      </c>
      <c r="U669" s="339">
        <f t="shared" si="57"/>
        <v>0.11895194282160462</v>
      </c>
      <c r="V669" s="181">
        <f t="shared" si="58"/>
        <v>0.55139701864514812</v>
      </c>
    </row>
    <row r="670" spans="1:22">
      <c r="A670" s="161" t="s">
        <v>492</v>
      </c>
      <c r="B670" s="28" t="s">
        <v>524</v>
      </c>
      <c r="C670" s="225" t="s">
        <v>1380</v>
      </c>
      <c r="D670" s="28" t="s">
        <v>44</v>
      </c>
      <c r="E670" s="87" t="s">
        <v>72</v>
      </c>
      <c r="F670" t="s">
        <v>73</v>
      </c>
      <c r="G670" s="28">
        <f t="shared" si="60"/>
        <v>4380</v>
      </c>
      <c r="H670" s="180">
        <f t="shared" si="54"/>
        <v>0.8571428571428571</v>
      </c>
      <c r="I670" s="208"/>
      <c r="J670" s="32"/>
      <c r="K670" s="32" t="s">
        <v>100</v>
      </c>
      <c r="L670" s="32"/>
      <c r="M670" s="321">
        <v>58.762886600000002</v>
      </c>
      <c r="N670" s="63">
        <f t="shared" si="55"/>
        <v>2.8688704550747577</v>
      </c>
      <c r="O670" s="71">
        <v>9.0721649499999995</v>
      </c>
      <c r="P670" s="2">
        <v>10</v>
      </c>
      <c r="Q670" s="2">
        <v>77.731958759999998</v>
      </c>
      <c r="R670">
        <f t="shared" si="56"/>
        <v>6.0599499114727884</v>
      </c>
      <c r="S670" s="22">
        <v>164.53608299999999</v>
      </c>
      <c r="T670" s="2">
        <v>10</v>
      </c>
      <c r="U670" s="339">
        <f t="shared" si="57"/>
        <v>0.27975600710713711</v>
      </c>
      <c r="V670" s="181">
        <f t="shared" si="58"/>
        <v>0.54804649587142373</v>
      </c>
    </row>
    <row r="671" spans="1:22">
      <c r="A671" s="161" t="s">
        <v>492</v>
      </c>
      <c r="B671" s="28" t="s">
        <v>524</v>
      </c>
      <c r="C671" s="225" t="s">
        <v>1380</v>
      </c>
      <c r="D671" s="28" t="s">
        <v>44</v>
      </c>
      <c r="E671" s="87" t="s">
        <v>72</v>
      </c>
      <c r="F671" t="s">
        <v>73</v>
      </c>
      <c r="G671" s="28">
        <f t="shared" si="60"/>
        <v>4745</v>
      </c>
      <c r="H671" s="180">
        <f t="shared" si="54"/>
        <v>0.9285714285714286</v>
      </c>
      <c r="I671" s="208"/>
      <c r="J671" s="32"/>
      <c r="K671" s="32" t="s">
        <v>100</v>
      </c>
      <c r="L671" s="32"/>
      <c r="M671" s="321">
        <v>62.06185567</v>
      </c>
      <c r="N671" s="63">
        <f t="shared" si="55"/>
        <v>2.8688704550747577</v>
      </c>
      <c r="O671" s="71">
        <v>9.0721649499999995</v>
      </c>
      <c r="P671" s="2">
        <v>10</v>
      </c>
      <c r="Q671" s="2">
        <v>64.536082469999997</v>
      </c>
      <c r="R671">
        <f t="shared" si="56"/>
        <v>5.4744881521324267</v>
      </c>
      <c r="S671" s="22">
        <v>138.96907200000001</v>
      </c>
      <c r="T671" s="2">
        <v>10</v>
      </c>
      <c r="U671" s="339">
        <f t="shared" si="57"/>
        <v>3.9092925727443287E-2</v>
      </c>
      <c r="V671" s="181">
        <f t="shared" si="58"/>
        <v>0.5636936163287426</v>
      </c>
    </row>
    <row r="672" spans="1:22">
      <c r="A672" s="161" t="s">
        <v>492</v>
      </c>
      <c r="B672" s="28" t="s">
        <v>524</v>
      </c>
      <c r="C672" s="225" t="s">
        <v>1380</v>
      </c>
      <c r="D672" s="28" t="s">
        <v>44</v>
      </c>
      <c r="E672" s="87" t="s">
        <v>72</v>
      </c>
      <c r="F672" t="s">
        <v>73</v>
      </c>
      <c r="G672" s="28">
        <f t="shared" si="60"/>
        <v>5110</v>
      </c>
      <c r="H672" s="180">
        <f t="shared" si="54"/>
        <v>1</v>
      </c>
      <c r="I672" s="208"/>
      <c r="J672" s="32"/>
      <c r="K672" s="32" t="s">
        <v>100</v>
      </c>
      <c r="L672" s="32" t="s">
        <v>100</v>
      </c>
      <c r="M672" s="321">
        <v>55.463917530000003</v>
      </c>
      <c r="N672" s="63">
        <f t="shared" si="55"/>
        <v>2.3472576439112465</v>
      </c>
      <c r="O672" s="71">
        <v>7.4226804099999999</v>
      </c>
      <c r="P672" s="2">
        <v>10</v>
      </c>
      <c r="Q672" s="2">
        <v>55.463917530000003</v>
      </c>
      <c r="R672">
        <f t="shared" si="56"/>
        <v>5.0806290961229301</v>
      </c>
      <c r="S672" s="22">
        <v>119.175258</v>
      </c>
      <c r="T672" s="2">
        <v>10</v>
      </c>
      <c r="U672" s="339">
        <f t="shared" si="57"/>
        <v>0</v>
      </c>
      <c r="V672" s="181">
        <f t="shared" si="58"/>
        <v>0.56169069174262387</v>
      </c>
    </row>
    <row r="673" spans="1:22">
      <c r="A673" s="161" t="s">
        <v>492</v>
      </c>
      <c r="B673" s="28" t="s">
        <v>525</v>
      </c>
      <c r="C673" s="225" t="s">
        <v>1380</v>
      </c>
      <c r="D673" s="28" t="s">
        <v>44</v>
      </c>
      <c r="E673" s="87" t="s">
        <v>72</v>
      </c>
      <c r="F673" t="s">
        <v>73</v>
      </c>
      <c r="G673" s="87">
        <v>0</v>
      </c>
      <c r="H673" s="180">
        <f t="shared" si="54"/>
        <v>0</v>
      </c>
      <c r="I673" s="208" t="s">
        <v>100</v>
      </c>
      <c r="J673" s="32"/>
      <c r="K673" s="32"/>
      <c r="L673" s="32"/>
      <c r="M673" s="321">
        <v>10</v>
      </c>
      <c r="N673" s="63" t="e">
        <f t="shared" si="55"/>
        <v>#VALUE!</v>
      </c>
      <c r="O673" s="63" t="s">
        <v>16</v>
      </c>
      <c r="P673" s="2">
        <v>10</v>
      </c>
      <c r="Q673" s="2">
        <v>3</v>
      </c>
      <c r="R673" t="e">
        <f t="shared" si="56"/>
        <v>#VALUE!</v>
      </c>
      <c r="S673" t="s">
        <v>16</v>
      </c>
      <c r="T673" s="2">
        <v>10</v>
      </c>
      <c r="U673" s="339">
        <f t="shared" si="57"/>
        <v>-1.2039728043259361</v>
      </c>
      <c r="V673" s="181" t="e">
        <f t="shared" si="58"/>
        <v>#VALUE!</v>
      </c>
    </row>
    <row r="674" spans="1:22">
      <c r="A674" s="161" t="s">
        <v>492</v>
      </c>
      <c r="B674" s="28" t="s">
        <v>525</v>
      </c>
      <c r="C674" s="225" t="s">
        <v>1380</v>
      </c>
      <c r="D674" s="28" t="s">
        <v>44</v>
      </c>
      <c r="E674" s="87" t="s">
        <v>72</v>
      </c>
      <c r="F674" t="s">
        <v>73</v>
      </c>
      <c r="G674" s="28">
        <v>365</v>
      </c>
      <c r="H674" s="180">
        <f t="shared" si="54"/>
        <v>7.1428571428571425E-2</v>
      </c>
      <c r="I674" s="208"/>
      <c r="J674" s="32" t="s">
        <v>100</v>
      </c>
      <c r="K674" s="32" t="s">
        <v>100</v>
      </c>
      <c r="L674" s="32"/>
      <c r="M674" s="321">
        <v>10.16666667</v>
      </c>
      <c r="N674" s="63">
        <f t="shared" si="55"/>
        <v>0.79056941504209477</v>
      </c>
      <c r="O674" s="71">
        <v>2.5</v>
      </c>
      <c r="P674" s="2">
        <v>10</v>
      </c>
      <c r="Q674" s="2">
        <v>0.66666666699999999</v>
      </c>
      <c r="R674">
        <f t="shared" si="56"/>
        <v>1.154700539533952</v>
      </c>
      <c r="S674">
        <v>0.33333333300000001</v>
      </c>
      <c r="T674" s="2">
        <v>10</v>
      </c>
      <c r="U674" s="339">
        <f t="shared" si="57"/>
        <v>-2.7245795028812894</v>
      </c>
      <c r="V674" s="181">
        <f t="shared" si="58"/>
        <v>0.12499999992499999</v>
      </c>
    </row>
    <row r="675" spans="1:22">
      <c r="A675" s="161" t="s">
        <v>492</v>
      </c>
      <c r="B675" s="28" t="s">
        <v>525</v>
      </c>
      <c r="C675" s="225" t="s">
        <v>1380</v>
      </c>
      <c r="D675" s="28" t="s">
        <v>44</v>
      </c>
      <c r="E675" s="87" t="s">
        <v>72</v>
      </c>
      <c r="F675" t="s">
        <v>73</v>
      </c>
      <c r="G675" s="28">
        <f t="shared" ref="G675:G687" si="61">G674+365</f>
        <v>730</v>
      </c>
      <c r="H675" s="180">
        <f t="shared" si="54"/>
        <v>0.14285714285714285</v>
      </c>
      <c r="I675" s="208"/>
      <c r="J675" s="32"/>
      <c r="K675" s="32" t="s">
        <v>100</v>
      </c>
      <c r="L675" s="32"/>
      <c r="M675" s="321">
        <v>9.3333333330000006</v>
      </c>
      <c r="N675" s="63">
        <f t="shared" si="55"/>
        <v>0.79056941504209477</v>
      </c>
      <c r="O675" s="71">
        <v>2.5</v>
      </c>
      <c r="P675" s="2">
        <v>10</v>
      </c>
      <c r="Q675" s="2">
        <v>0.66666666699999999</v>
      </c>
      <c r="R675">
        <f t="shared" si="56"/>
        <v>1.154700539533952</v>
      </c>
      <c r="S675">
        <v>0.33333333300000001</v>
      </c>
      <c r="T675" s="2">
        <v>10</v>
      </c>
      <c r="U675" s="339">
        <f t="shared" si="57"/>
        <v>-2.6390573290795443</v>
      </c>
      <c r="V675" s="181">
        <f t="shared" si="58"/>
        <v>0.12499999992500001</v>
      </c>
    </row>
    <row r="676" spans="1:22">
      <c r="A676" s="161" t="s">
        <v>492</v>
      </c>
      <c r="B676" s="28" t="s">
        <v>525</v>
      </c>
      <c r="C676" s="225" t="s">
        <v>1380</v>
      </c>
      <c r="D676" s="28" t="s">
        <v>44</v>
      </c>
      <c r="E676" s="87" t="s">
        <v>72</v>
      </c>
      <c r="F676" t="s">
        <v>73</v>
      </c>
      <c r="G676" s="28">
        <f t="shared" si="61"/>
        <v>1095</v>
      </c>
      <c r="H676" s="180">
        <f t="shared" si="54"/>
        <v>0.21428571428571427</v>
      </c>
      <c r="I676" s="208"/>
      <c r="J676" s="32"/>
      <c r="K676" s="32" t="s">
        <v>100</v>
      </c>
      <c r="L676" s="32"/>
      <c r="M676" s="321">
        <v>11.16666667</v>
      </c>
      <c r="N676" s="63">
        <f t="shared" si="55"/>
        <v>1.1067971810589328</v>
      </c>
      <c r="O676" s="71">
        <v>3.5</v>
      </c>
      <c r="P676" s="2">
        <v>10</v>
      </c>
      <c r="Q676" s="2">
        <v>0.5</v>
      </c>
      <c r="R676">
        <f t="shared" si="56"/>
        <v>0.61237243554270138</v>
      </c>
      <c r="S676">
        <v>0.66666666699999999</v>
      </c>
      <c r="T676" s="2">
        <v>10</v>
      </c>
      <c r="U676" s="339">
        <f t="shared" si="57"/>
        <v>-3.1060803310213636</v>
      </c>
      <c r="V676" s="181">
        <f t="shared" si="58"/>
        <v>0.27777777795555553</v>
      </c>
    </row>
    <row r="677" spans="1:22">
      <c r="A677" s="161" t="s">
        <v>492</v>
      </c>
      <c r="B677" s="28" t="s">
        <v>525</v>
      </c>
      <c r="C677" s="225" t="s">
        <v>1380</v>
      </c>
      <c r="D677" s="28" t="s">
        <v>44</v>
      </c>
      <c r="E677" s="87" t="s">
        <v>72</v>
      </c>
      <c r="F677" t="s">
        <v>73</v>
      </c>
      <c r="G677" s="28">
        <f t="shared" si="61"/>
        <v>1460</v>
      </c>
      <c r="H677" s="180">
        <f t="shared" si="54"/>
        <v>0.2857142857142857</v>
      </c>
      <c r="I677" s="208"/>
      <c r="J677" s="32"/>
      <c r="K677" s="32" t="s">
        <v>100</v>
      </c>
      <c r="L677" s="32"/>
      <c r="M677" s="321">
        <v>11</v>
      </c>
      <c r="N677" s="63">
        <f t="shared" si="55"/>
        <v>0.8432740437656604</v>
      </c>
      <c r="O677" s="71">
        <v>2.6666666700000001</v>
      </c>
      <c r="P677" s="2">
        <v>10</v>
      </c>
      <c r="Q677" s="2">
        <v>0.66666666699999999</v>
      </c>
      <c r="R677">
        <f t="shared" si="56"/>
        <v>0.81649658174422268</v>
      </c>
      <c r="S677">
        <v>0.66666666600000002</v>
      </c>
      <c r="T677" s="2">
        <v>10</v>
      </c>
      <c r="U677" s="339">
        <f t="shared" si="57"/>
        <v>-2.8033603804065348</v>
      </c>
      <c r="V677" s="181">
        <f t="shared" si="58"/>
        <v>0.19999999969999999</v>
      </c>
    </row>
    <row r="678" spans="1:22">
      <c r="A678" s="161" t="s">
        <v>492</v>
      </c>
      <c r="B678" s="28" t="s">
        <v>525</v>
      </c>
      <c r="C678" s="225" t="s">
        <v>1380</v>
      </c>
      <c r="D678" s="28" t="s">
        <v>44</v>
      </c>
      <c r="E678" s="87" t="s">
        <v>72</v>
      </c>
      <c r="F678" t="s">
        <v>73</v>
      </c>
      <c r="G678" s="28">
        <f t="shared" si="61"/>
        <v>1825</v>
      </c>
      <c r="H678" s="180">
        <f t="shared" si="54"/>
        <v>0.35714285714285715</v>
      </c>
      <c r="I678" s="208"/>
      <c r="J678" s="32"/>
      <c r="K678" s="32" t="s">
        <v>100</v>
      </c>
      <c r="L678" s="32"/>
      <c r="M678" s="321">
        <v>8</v>
      </c>
      <c r="N678" s="63">
        <f t="shared" si="55"/>
        <v>0.63245553203367588</v>
      </c>
      <c r="O678" s="71">
        <v>2</v>
      </c>
      <c r="P678" s="2">
        <v>10</v>
      </c>
      <c r="Q678" s="2">
        <v>1</v>
      </c>
      <c r="R678">
        <f t="shared" si="56"/>
        <v>1.0954451152294211</v>
      </c>
      <c r="S678">
        <v>0.83333333300000001</v>
      </c>
      <c r="T678" s="2">
        <v>10</v>
      </c>
      <c r="U678" s="339">
        <f t="shared" si="57"/>
        <v>-2.0794415416798357</v>
      </c>
      <c r="V678" s="181">
        <f t="shared" si="58"/>
        <v>0.16944444438888889</v>
      </c>
    </row>
    <row r="679" spans="1:22">
      <c r="A679" s="161" t="s">
        <v>492</v>
      </c>
      <c r="B679" s="28" t="s">
        <v>525</v>
      </c>
      <c r="C679" s="225" t="s">
        <v>1380</v>
      </c>
      <c r="D679" s="28" t="s">
        <v>44</v>
      </c>
      <c r="E679" s="87" t="s">
        <v>72</v>
      </c>
      <c r="F679" t="s">
        <v>73</v>
      </c>
      <c r="G679" s="28">
        <f t="shared" si="61"/>
        <v>2190</v>
      </c>
      <c r="H679" s="180">
        <f t="shared" si="54"/>
        <v>0.42857142857142855</v>
      </c>
      <c r="I679" s="208"/>
      <c r="J679" s="32"/>
      <c r="K679" s="32" t="s">
        <v>100</v>
      </c>
      <c r="L679" s="32"/>
      <c r="M679" s="321">
        <v>8.6666666669999994</v>
      </c>
      <c r="N679" s="63">
        <f t="shared" si="55"/>
        <v>0.84327404060338274</v>
      </c>
      <c r="O679" s="71">
        <v>2.6666666600000002</v>
      </c>
      <c r="P679" s="2">
        <v>10</v>
      </c>
      <c r="Q679" s="2">
        <v>1</v>
      </c>
      <c r="R679">
        <f t="shared" si="56"/>
        <v>1.0954451152294211</v>
      </c>
      <c r="S679">
        <v>0.83333333300000001</v>
      </c>
      <c r="T679" s="2">
        <v>10</v>
      </c>
      <c r="U679" s="339">
        <f t="shared" si="57"/>
        <v>-2.1594842493918338</v>
      </c>
      <c r="V679" s="181">
        <f t="shared" si="58"/>
        <v>0.16944444438888889</v>
      </c>
    </row>
    <row r="680" spans="1:22">
      <c r="A680" s="161" t="s">
        <v>492</v>
      </c>
      <c r="B680" s="28" t="s">
        <v>525</v>
      </c>
      <c r="C680" s="225" t="s">
        <v>1380</v>
      </c>
      <c r="D680" s="28" t="s">
        <v>44</v>
      </c>
      <c r="E680" s="87" t="s">
        <v>72</v>
      </c>
      <c r="F680" t="s">
        <v>73</v>
      </c>
      <c r="G680" s="28">
        <f t="shared" si="61"/>
        <v>2555</v>
      </c>
      <c r="H680" s="180">
        <f t="shared" si="54"/>
        <v>0.5</v>
      </c>
      <c r="I680" s="208"/>
      <c r="J680" s="32"/>
      <c r="K680" s="32" t="s">
        <v>100</v>
      </c>
      <c r="L680" s="32"/>
      <c r="M680" s="321">
        <v>6.3333333329999997</v>
      </c>
      <c r="N680" s="63">
        <f t="shared" si="55"/>
        <v>0.57975090331011037</v>
      </c>
      <c r="O680" s="71">
        <v>1.8333333300000001</v>
      </c>
      <c r="P680" s="2">
        <v>10</v>
      </c>
      <c r="Q680" s="2">
        <v>1.8333333329999999</v>
      </c>
      <c r="R680">
        <f t="shared" si="56"/>
        <v>2.0083160430171341</v>
      </c>
      <c r="S680">
        <v>0.83333333399999998</v>
      </c>
      <c r="T680" s="2">
        <v>10</v>
      </c>
      <c r="U680" s="339">
        <f t="shared" si="57"/>
        <v>-1.2396908870572019</v>
      </c>
      <c r="V680" s="181">
        <f t="shared" si="58"/>
        <v>0.1206611570653644</v>
      </c>
    </row>
    <row r="681" spans="1:22">
      <c r="A681" s="161" t="s">
        <v>492</v>
      </c>
      <c r="B681" s="28" t="s">
        <v>525</v>
      </c>
      <c r="C681" s="225" t="s">
        <v>1380</v>
      </c>
      <c r="D681" s="28" t="s">
        <v>44</v>
      </c>
      <c r="E681" s="87" t="s">
        <v>72</v>
      </c>
      <c r="F681" t="s">
        <v>73</v>
      </c>
      <c r="G681" s="28">
        <f t="shared" si="61"/>
        <v>2920</v>
      </c>
      <c r="H681" s="180">
        <f t="shared" si="54"/>
        <v>0.5714285714285714</v>
      </c>
      <c r="I681" s="208"/>
      <c r="J681" s="32"/>
      <c r="K681" s="32" t="s">
        <v>100</v>
      </c>
      <c r="L681" s="32"/>
      <c r="M681" s="321">
        <v>6.6666666670000003</v>
      </c>
      <c r="N681" s="63">
        <f t="shared" si="55"/>
        <v>0.57975090331011037</v>
      </c>
      <c r="O681" s="71">
        <v>1.8333333300000001</v>
      </c>
      <c r="P681" s="2">
        <v>10</v>
      </c>
      <c r="Q681" s="2">
        <v>1</v>
      </c>
      <c r="R681">
        <f t="shared" si="56"/>
        <v>1.2247448710854028</v>
      </c>
      <c r="S681">
        <v>0.66666666699999999</v>
      </c>
      <c r="T681" s="2">
        <v>10</v>
      </c>
      <c r="U681" s="339">
        <f t="shared" si="57"/>
        <v>-1.8971199849358813</v>
      </c>
      <c r="V681" s="181">
        <f t="shared" si="58"/>
        <v>0.14444444448888888</v>
      </c>
    </row>
    <row r="682" spans="1:22">
      <c r="A682" s="161" t="s">
        <v>492</v>
      </c>
      <c r="B682" s="28" t="s">
        <v>525</v>
      </c>
      <c r="C682" s="225" t="s">
        <v>1380</v>
      </c>
      <c r="D682" s="28" t="s">
        <v>44</v>
      </c>
      <c r="E682" s="87" t="s">
        <v>72</v>
      </c>
      <c r="F682" t="s">
        <v>73</v>
      </c>
      <c r="G682" s="28">
        <f t="shared" si="61"/>
        <v>3285</v>
      </c>
      <c r="H682" s="180">
        <f t="shared" si="54"/>
        <v>0.6428571428571429</v>
      </c>
      <c r="I682" s="208"/>
      <c r="J682" s="32"/>
      <c r="K682" s="32" t="s">
        <v>100</v>
      </c>
      <c r="L682" s="32"/>
      <c r="M682" s="321">
        <v>6.1666666670000003</v>
      </c>
      <c r="N682" s="63">
        <f t="shared" si="55"/>
        <v>0.73786478631852925</v>
      </c>
      <c r="O682" s="71">
        <v>2.3333333299999999</v>
      </c>
      <c r="P682" s="2">
        <v>10</v>
      </c>
      <c r="Q682" s="2">
        <v>1.8333333329999999</v>
      </c>
      <c r="R682">
        <f t="shared" si="56"/>
        <v>1.8333333329999999</v>
      </c>
      <c r="S682">
        <v>1</v>
      </c>
      <c r="T682" s="2">
        <v>10</v>
      </c>
      <c r="U682" s="339">
        <f t="shared" si="57"/>
        <v>-1.2130226400817263</v>
      </c>
      <c r="V682" s="181">
        <f t="shared" si="58"/>
        <v>0.12975206612652143</v>
      </c>
    </row>
    <row r="683" spans="1:22">
      <c r="A683" s="161" t="s">
        <v>492</v>
      </c>
      <c r="B683" s="28" t="s">
        <v>525</v>
      </c>
      <c r="C683" s="225" t="s">
        <v>1380</v>
      </c>
      <c r="D683" s="28" t="s">
        <v>44</v>
      </c>
      <c r="E683" s="87" t="s">
        <v>72</v>
      </c>
      <c r="F683" t="s">
        <v>73</v>
      </c>
      <c r="G683" s="28">
        <f t="shared" si="61"/>
        <v>3650</v>
      </c>
      <c r="H683" s="180">
        <f t="shared" si="54"/>
        <v>0.7142857142857143</v>
      </c>
      <c r="I683" s="208"/>
      <c r="J683" s="32"/>
      <c r="K683" s="32" t="s">
        <v>100</v>
      </c>
      <c r="L683" s="32"/>
      <c r="M683" s="321">
        <v>2.8333333330000001</v>
      </c>
      <c r="N683" s="63">
        <f t="shared" si="55"/>
        <v>0.5270462777488224</v>
      </c>
      <c r="O683" s="71">
        <v>1.6666666699999999</v>
      </c>
      <c r="P683" s="2">
        <v>10</v>
      </c>
      <c r="Q683" s="2">
        <v>0.66666666699999999</v>
      </c>
      <c r="R683">
        <f t="shared" si="56"/>
        <v>1.154700539533952</v>
      </c>
      <c r="S683">
        <v>0.33333333300000001</v>
      </c>
      <c r="T683" s="2">
        <v>10</v>
      </c>
      <c r="U683" s="339">
        <f t="shared" si="57"/>
        <v>-1.4469189823186783</v>
      </c>
      <c r="V683" s="181">
        <f t="shared" si="58"/>
        <v>0.12499999992499999</v>
      </c>
    </row>
    <row r="684" spans="1:22">
      <c r="A684" s="161" t="s">
        <v>492</v>
      </c>
      <c r="B684" s="28" t="s">
        <v>525</v>
      </c>
      <c r="C684" s="225" t="s">
        <v>1380</v>
      </c>
      <c r="D684" s="28" t="s">
        <v>44</v>
      </c>
      <c r="E684" s="87" t="s">
        <v>72</v>
      </c>
      <c r="F684" t="s">
        <v>73</v>
      </c>
      <c r="G684" s="28">
        <f t="shared" si="61"/>
        <v>4015</v>
      </c>
      <c r="H684" s="180">
        <f t="shared" si="54"/>
        <v>0.7857142857142857</v>
      </c>
      <c r="I684" s="208"/>
      <c r="J684" s="32"/>
      <c r="K684" s="32" t="s">
        <v>100</v>
      </c>
      <c r="L684" s="32"/>
      <c r="M684" s="321">
        <v>4.1666666670000003</v>
      </c>
      <c r="N684" s="63">
        <f t="shared" si="55"/>
        <v>0.5270462777488224</v>
      </c>
      <c r="O684" s="71">
        <v>1.6666666699999999</v>
      </c>
      <c r="P684" s="2">
        <v>10</v>
      </c>
      <c r="Q684" s="2">
        <v>1.6666666670000001</v>
      </c>
      <c r="R684">
        <f t="shared" si="56"/>
        <v>1.6666666670000001</v>
      </c>
      <c r="S684">
        <v>1</v>
      </c>
      <c r="T684" s="2">
        <v>10</v>
      </c>
      <c r="U684" s="339">
        <f t="shared" si="57"/>
        <v>-0.91629073175415499</v>
      </c>
      <c r="V684" s="181">
        <f t="shared" si="58"/>
        <v>0.13599999998559997</v>
      </c>
    </row>
    <row r="685" spans="1:22">
      <c r="A685" s="161" t="s">
        <v>492</v>
      </c>
      <c r="B685" s="28" t="s">
        <v>525</v>
      </c>
      <c r="C685" s="225" t="s">
        <v>1380</v>
      </c>
      <c r="D685" s="28" t="s">
        <v>44</v>
      </c>
      <c r="E685" s="87" t="s">
        <v>72</v>
      </c>
      <c r="F685" t="s">
        <v>73</v>
      </c>
      <c r="G685" s="28">
        <f t="shared" si="61"/>
        <v>4380</v>
      </c>
      <c r="H685" s="180">
        <f t="shared" si="54"/>
        <v>0.8571428571428571</v>
      </c>
      <c r="I685" s="208"/>
      <c r="J685" s="32"/>
      <c r="K685" s="32" t="s">
        <v>100</v>
      </c>
      <c r="L685" s="32"/>
      <c r="M685" s="321">
        <v>1.8333333329999999</v>
      </c>
      <c r="N685" s="63">
        <f t="shared" si="55"/>
        <v>0.3689323947404034</v>
      </c>
      <c r="O685" s="71">
        <v>1.1666666699999999</v>
      </c>
      <c r="P685" s="2">
        <v>10</v>
      </c>
      <c r="Q685" s="2">
        <v>1</v>
      </c>
      <c r="R685">
        <f t="shared" si="56"/>
        <v>1.4142135623730949</v>
      </c>
      <c r="S685">
        <v>0.5</v>
      </c>
      <c r="T685" s="2">
        <v>10</v>
      </c>
      <c r="U685" s="339">
        <f t="shared" si="57"/>
        <v>-0.60613580338849726</v>
      </c>
      <c r="V685" s="181">
        <f t="shared" si="58"/>
        <v>0.125</v>
      </c>
    </row>
    <row r="686" spans="1:22">
      <c r="A686" s="161" t="s">
        <v>492</v>
      </c>
      <c r="B686" s="28" t="s">
        <v>525</v>
      </c>
      <c r="C686" s="225" t="s">
        <v>1380</v>
      </c>
      <c r="D686" s="28" t="s">
        <v>44</v>
      </c>
      <c r="E686" s="87" t="s">
        <v>72</v>
      </c>
      <c r="F686" t="s">
        <v>73</v>
      </c>
      <c r="G686" s="28">
        <f t="shared" si="61"/>
        <v>4745</v>
      </c>
      <c r="H686" s="180">
        <f t="shared" si="54"/>
        <v>0.9285714285714286</v>
      </c>
      <c r="I686" s="208"/>
      <c r="J686" s="32"/>
      <c r="K686" s="32" t="s">
        <v>100</v>
      </c>
      <c r="L686" s="32"/>
      <c r="M686" s="321">
        <v>3.1666666669999999</v>
      </c>
      <c r="N686" s="63">
        <f t="shared" si="55"/>
        <v>0.57975090331011037</v>
      </c>
      <c r="O686" s="71">
        <v>1.8333333300000001</v>
      </c>
      <c r="P686" s="2">
        <v>10</v>
      </c>
      <c r="Q686" s="2">
        <v>1.5</v>
      </c>
      <c r="R686">
        <f t="shared" si="56"/>
        <v>1.2990381058390379</v>
      </c>
      <c r="S686">
        <v>1.3333333329999999</v>
      </c>
      <c r="T686" s="2">
        <v>10</v>
      </c>
      <c r="U686" s="339">
        <f t="shared" si="57"/>
        <v>-0.74721440193548416</v>
      </c>
      <c r="V686" s="181">
        <f t="shared" si="58"/>
        <v>0.17901234563950619</v>
      </c>
    </row>
    <row r="687" spans="1:22">
      <c r="A687" s="161" t="s">
        <v>492</v>
      </c>
      <c r="B687" s="28" t="s">
        <v>525</v>
      </c>
      <c r="C687" s="225" t="s">
        <v>1380</v>
      </c>
      <c r="D687" s="28" t="s">
        <v>44</v>
      </c>
      <c r="E687" s="87" t="s">
        <v>72</v>
      </c>
      <c r="F687" t="s">
        <v>73</v>
      </c>
      <c r="G687" s="28">
        <f t="shared" si="61"/>
        <v>5110</v>
      </c>
      <c r="H687" s="180">
        <f t="shared" si="54"/>
        <v>1</v>
      </c>
      <c r="I687" s="208"/>
      <c r="J687" s="32"/>
      <c r="K687" s="32" t="s">
        <v>100</v>
      </c>
      <c r="L687" s="32" t="s">
        <v>100</v>
      </c>
      <c r="M687" s="321">
        <v>2.8333333330000001</v>
      </c>
      <c r="N687" s="63">
        <f t="shared" si="55"/>
        <v>0.5270462777488224</v>
      </c>
      <c r="O687" s="71">
        <v>1.6666666699999999</v>
      </c>
      <c r="P687" s="2">
        <v>10</v>
      </c>
      <c r="Q687" s="2">
        <v>1</v>
      </c>
      <c r="R687">
        <f t="shared" si="56"/>
        <v>1.2247448710854028</v>
      </c>
      <c r="S687">
        <v>0.66666666699999999</v>
      </c>
      <c r="T687" s="2">
        <v>10</v>
      </c>
      <c r="U687" s="339">
        <f t="shared" si="57"/>
        <v>-1.041453874710514</v>
      </c>
      <c r="V687" s="181">
        <f t="shared" si="58"/>
        <v>0.14444444448888888</v>
      </c>
    </row>
    <row r="688" spans="1:22">
      <c r="A688" s="161" t="s">
        <v>495</v>
      </c>
      <c r="B688" s="28" t="s">
        <v>523</v>
      </c>
      <c r="C688" s="225" t="s">
        <v>1380</v>
      </c>
      <c r="D688" s="28" t="s">
        <v>44</v>
      </c>
      <c r="E688" s="87" t="s">
        <v>72</v>
      </c>
      <c r="F688" t="s">
        <v>73</v>
      </c>
      <c r="G688" s="87">
        <v>0</v>
      </c>
      <c r="H688" s="180">
        <f t="shared" si="54"/>
        <v>0</v>
      </c>
      <c r="I688" s="208" t="s">
        <v>100</v>
      </c>
      <c r="J688" s="32"/>
      <c r="K688" s="32"/>
      <c r="L688" s="32"/>
      <c r="M688" s="321">
        <v>45.32239156</v>
      </c>
      <c r="N688" s="63" t="e">
        <f t="shared" si="55"/>
        <v>#VALUE!</v>
      </c>
      <c r="O688" s="63" t="s">
        <v>16</v>
      </c>
      <c r="P688" s="2">
        <v>10</v>
      </c>
      <c r="Q688" s="2">
        <v>34.312656099999998</v>
      </c>
      <c r="R688" t="e">
        <f t="shared" si="56"/>
        <v>#VALUE!</v>
      </c>
      <c r="S688" t="s">
        <v>16</v>
      </c>
      <c r="T688" s="2">
        <v>10</v>
      </c>
      <c r="U688" s="339">
        <f t="shared" si="57"/>
        <v>-0.27828693666635379</v>
      </c>
      <c r="V688" s="181" t="e">
        <f t="shared" si="58"/>
        <v>#VALUE!</v>
      </c>
    </row>
    <row r="689" spans="1:22">
      <c r="A689" s="161" t="s">
        <v>495</v>
      </c>
      <c r="B689" s="28" t="s">
        <v>523</v>
      </c>
      <c r="C689" s="225" t="s">
        <v>1380</v>
      </c>
      <c r="D689" s="28" t="s">
        <v>44</v>
      </c>
      <c r="E689" s="87" t="s">
        <v>72</v>
      </c>
      <c r="F689" t="s">
        <v>73</v>
      </c>
      <c r="G689" s="28">
        <v>365</v>
      </c>
      <c r="H689" s="180">
        <f t="shared" si="54"/>
        <v>7.1428571428571425E-2</v>
      </c>
      <c r="I689" s="208"/>
      <c r="J689" s="32" t="s">
        <v>100</v>
      </c>
      <c r="K689" s="32" t="s">
        <v>100</v>
      </c>
      <c r="L689" s="32"/>
      <c r="M689" s="321">
        <v>50.319588150000001</v>
      </c>
      <c r="N689" s="63">
        <f t="shared" si="55"/>
        <v>4.713677959956974</v>
      </c>
      <c r="O689" s="63">
        <v>14.90595851</v>
      </c>
      <c r="P689" s="2">
        <v>10</v>
      </c>
      <c r="Q689" s="2">
        <v>12.336000820000001</v>
      </c>
      <c r="R689">
        <f t="shared" si="56"/>
        <v>5.2592233668181771</v>
      </c>
      <c r="S689">
        <v>5.5018094700000004</v>
      </c>
      <c r="T689" s="2">
        <v>10</v>
      </c>
      <c r="U689" s="339">
        <f t="shared" si="57"/>
        <v>-1.4058725444471634</v>
      </c>
      <c r="V689" s="181">
        <f t="shared" si="58"/>
        <v>0.11989126090465968</v>
      </c>
    </row>
    <row r="690" spans="1:22">
      <c r="A690" s="161" t="s">
        <v>495</v>
      </c>
      <c r="B690" s="28" t="s">
        <v>523</v>
      </c>
      <c r="C690" s="225" t="s">
        <v>1380</v>
      </c>
      <c r="D690" s="28" t="s">
        <v>44</v>
      </c>
      <c r="E690" s="87" t="s">
        <v>72</v>
      </c>
      <c r="F690" t="s">
        <v>73</v>
      </c>
      <c r="G690" s="28">
        <f t="shared" ref="G690:G702" si="62">G689+365</f>
        <v>730</v>
      </c>
      <c r="H690" s="180">
        <f t="shared" si="54"/>
        <v>0.14285714285714285</v>
      </c>
      <c r="I690" s="208"/>
      <c r="J690" s="32"/>
      <c r="K690" s="32" t="s">
        <v>100</v>
      </c>
      <c r="L690" s="32"/>
      <c r="M690" s="321">
        <v>40.453641879999999</v>
      </c>
      <c r="N690" s="63">
        <f t="shared" si="55"/>
        <v>-0.33558601553776723</v>
      </c>
      <c r="O690" s="63">
        <v>-1.0612161600000001</v>
      </c>
      <c r="P690" s="2">
        <v>10</v>
      </c>
      <c r="Q690" s="2">
        <v>25.587440749999999</v>
      </c>
      <c r="R690">
        <f t="shared" si="56"/>
        <v>9.9531895561851744</v>
      </c>
      <c r="S690">
        <v>6.6088995300000004</v>
      </c>
      <c r="T690" s="2">
        <v>10</v>
      </c>
      <c r="U690" s="339">
        <f t="shared" si="57"/>
        <v>-0.45805503816692</v>
      </c>
      <c r="V690" s="181">
        <f t="shared" si="58"/>
        <v>0.10667120980764878</v>
      </c>
    </row>
    <row r="691" spans="1:22">
      <c r="A691" s="161" t="s">
        <v>495</v>
      </c>
      <c r="B691" s="28" t="s">
        <v>523</v>
      </c>
      <c r="C691" s="225" t="s">
        <v>1380</v>
      </c>
      <c r="D691" s="28" t="s">
        <v>44</v>
      </c>
      <c r="E691" s="87" t="s">
        <v>72</v>
      </c>
      <c r="F691" t="s">
        <v>73</v>
      </c>
      <c r="G691" s="28">
        <f t="shared" si="62"/>
        <v>1095</v>
      </c>
      <c r="H691" s="180">
        <f t="shared" si="54"/>
        <v>0.21428571428571427</v>
      </c>
      <c r="I691" s="208"/>
      <c r="J691" s="32"/>
      <c r="K691" s="32" t="s">
        <v>100</v>
      </c>
      <c r="L691" s="32"/>
      <c r="M691" s="321">
        <v>26.734288190000001</v>
      </c>
      <c r="N691" s="63">
        <f t="shared" si="55"/>
        <v>-2.2504572446750513</v>
      </c>
      <c r="O691" s="63">
        <v>-7.1165706699999998</v>
      </c>
      <c r="P691" s="2">
        <v>10</v>
      </c>
      <c r="Q691" s="2">
        <v>23.428309290000001</v>
      </c>
      <c r="R691">
        <f t="shared" si="56"/>
        <v>9.1154241464543464</v>
      </c>
      <c r="S691">
        <v>6.6058412799999999</v>
      </c>
      <c r="T691" s="2">
        <v>10</v>
      </c>
      <c r="U691" s="339">
        <f t="shared" si="57"/>
        <v>-0.13200185353209032</v>
      </c>
      <c r="V691" s="181">
        <f t="shared" si="58"/>
        <v>0.10795013258855998</v>
      </c>
    </row>
    <row r="692" spans="1:22">
      <c r="A692" s="161" t="s">
        <v>495</v>
      </c>
      <c r="B692" s="28" t="s">
        <v>523</v>
      </c>
      <c r="C692" s="225" t="s">
        <v>1380</v>
      </c>
      <c r="D692" s="28" t="s">
        <v>44</v>
      </c>
      <c r="E692" s="87" t="s">
        <v>72</v>
      </c>
      <c r="F692" t="s">
        <v>73</v>
      </c>
      <c r="G692" s="28">
        <f t="shared" si="62"/>
        <v>1460</v>
      </c>
      <c r="H692" s="180">
        <f t="shared" si="54"/>
        <v>0.2857142857142857</v>
      </c>
      <c r="I692" s="208"/>
      <c r="J692" s="32"/>
      <c r="K692" s="32" t="s">
        <v>100</v>
      </c>
      <c r="L692" s="32"/>
      <c r="M692" s="321">
        <v>25.67001376</v>
      </c>
      <c r="N692" s="63">
        <f t="shared" si="55"/>
        <v>1.7533644119361642</v>
      </c>
      <c r="O692" s="63">
        <v>5.5446251100000001</v>
      </c>
      <c r="P692" s="2">
        <v>10</v>
      </c>
      <c r="Q692" s="2">
        <v>27.87501911</v>
      </c>
      <c r="R692">
        <f t="shared" si="56"/>
        <v>10.420056011742867</v>
      </c>
      <c r="S692">
        <v>7.1563280499999999</v>
      </c>
      <c r="T692" s="2">
        <v>10</v>
      </c>
      <c r="U692" s="339">
        <f t="shared" si="57"/>
        <v>8.2407384423399316E-2</v>
      </c>
      <c r="V692" s="181">
        <f t="shared" si="58"/>
        <v>0.10659098212343189</v>
      </c>
    </row>
    <row r="693" spans="1:22">
      <c r="A693" s="161" t="s">
        <v>495</v>
      </c>
      <c r="B693" s="28" t="s">
        <v>523</v>
      </c>
      <c r="C693" s="225" t="s">
        <v>1380</v>
      </c>
      <c r="D693" s="28" t="s">
        <v>44</v>
      </c>
      <c r="E693" s="87" t="s">
        <v>72</v>
      </c>
      <c r="F693" t="s">
        <v>73</v>
      </c>
      <c r="G693" s="28">
        <f t="shared" si="62"/>
        <v>1825</v>
      </c>
      <c r="H693" s="180">
        <f t="shared" si="54"/>
        <v>0.35714285714285715</v>
      </c>
      <c r="I693" s="208"/>
      <c r="J693" s="32"/>
      <c r="K693" s="32" t="s">
        <v>100</v>
      </c>
      <c r="L693" s="32"/>
      <c r="M693" s="321">
        <v>29.56317855</v>
      </c>
      <c r="N693" s="63">
        <f t="shared" si="55"/>
        <v>4.1924074590256204</v>
      </c>
      <c r="O693" s="63">
        <v>13.257556449999999</v>
      </c>
      <c r="P693" s="2">
        <v>10</v>
      </c>
      <c r="Q693" s="2">
        <v>38.37708344</v>
      </c>
      <c r="R693">
        <f t="shared" si="56"/>
        <v>12.931191130134534</v>
      </c>
      <c r="S693">
        <v>8.8077883700000008</v>
      </c>
      <c r="T693" s="2">
        <v>10</v>
      </c>
      <c r="U693" s="339">
        <f t="shared" si="57"/>
        <v>0.26093087697544382</v>
      </c>
      <c r="V693" s="181">
        <f t="shared" si="58"/>
        <v>0.10526732128441638</v>
      </c>
    </row>
    <row r="694" spans="1:22">
      <c r="A694" s="161" t="s">
        <v>495</v>
      </c>
      <c r="B694" s="28" t="s">
        <v>523</v>
      </c>
      <c r="C694" s="225" t="s">
        <v>1380</v>
      </c>
      <c r="D694" s="28" t="s">
        <v>44</v>
      </c>
      <c r="E694" s="87" t="s">
        <v>72</v>
      </c>
      <c r="F694" t="s">
        <v>73</v>
      </c>
      <c r="G694" s="28">
        <f t="shared" si="62"/>
        <v>2190</v>
      </c>
      <c r="H694" s="180">
        <f t="shared" si="54"/>
        <v>0.42857142857142855</v>
      </c>
      <c r="I694" s="208"/>
      <c r="J694" s="32"/>
      <c r="K694" s="32" t="s">
        <v>100</v>
      </c>
      <c r="L694" s="32"/>
      <c r="M694" s="321">
        <v>28.511137160000001</v>
      </c>
      <c r="N694" s="63">
        <f t="shared" si="55"/>
        <v>2.4516154345495385</v>
      </c>
      <c r="O694" s="63">
        <v>7.7526887200000001</v>
      </c>
      <c r="P694" s="2">
        <v>10</v>
      </c>
      <c r="Q694" s="2">
        <v>31.810999540000001</v>
      </c>
      <c r="R694">
        <f t="shared" si="56"/>
        <v>11.458818840571919</v>
      </c>
      <c r="S694">
        <v>7.70681482</v>
      </c>
      <c r="T694" s="2">
        <v>10</v>
      </c>
      <c r="U694" s="339">
        <f t="shared" si="57"/>
        <v>0.10951733897685875</v>
      </c>
      <c r="V694" s="181">
        <f t="shared" si="58"/>
        <v>0.10586942039678303</v>
      </c>
    </row>
    <row r="695" spans="1:22">
      <c r="A695" s="161" t="s">
        <v>495</v>
      </c>
      <c r="B695" s="28" t="s">
        <v>523</v>
      </c>
      <c r="C695" s="225" t="s">
        <v>1380</v>
      </c>
      <c r="D695" s="28" t="s">
        <v>44</v>
      </c>
      <c r="E695" s="87" t="s">
        <v>72</v>
      </c>
      <c r="F695" t="s">
        <v>73</v>
      </c>
      <c r="G695" s="28">
        <f t="shared" si="62"/>
        <v>2555</v>
      </c>
      <c r="H695" s="180">
        <f t="shared" si="54"/>
        <v>0.5</v>
      </c>
      <c r="I695" s="208"/>
      <c r="J695" s="32"/>
      <c r="K695" s="32" t="s">
        <v>100</v>
      </c>
      <c r="L695" s="32"/>
      <c r="M695" s="321">
        <v>35.156735820000002</v>
      </c>
      <c r="N695" s="63">
        <f t="shared" si="55"/>
        <v>4.713677959956974</v>
      </c>
      <c r="O695" s="63">
        <v>14.90595851</v>
      </c>
      <c r="P695" s="2">
        <v>10</v>
      </c>
      <c r="Q695" s="2">
        <v>35.707222590000001</v>
      </c>
      <c r="R695">
        <f t="shared" si="56"/>
        <v>11.67234635716297</v>
      </c>
      <c r="S695">
        <v>9.3582751399999999</v>
      </c>
      <c r="T695" s="2">
        <v>10</v>
      </c>
      <c r="U695" s="339">
        <f t="shared" si="57"/>
        <v>1.5536751145052236E-2</v>
      </c>
      <c r="V695" s="181">
        <f t="shared" si="58"/>
        <v>0.10686877795908566</v>
      </c>
    </row>
    <row r="696" spans="1:22">
      <c r="A696" s="161" t="s">
        <v>495</v>
      </c>
      <c r="B696" s="28" t="s">
        <v>523</v>
      </c>
      <c r="C696" s="225" t="s">
        <v>1380</v>
      </c>
      <c r="D696" s="28" t="s">
        <v>44</v>
      </c>
      <c r="E696" s="87" t="s">
        <v>72</v>
      </c>
      <c r="F696" t="s">
        <v>73</v>
      </c>
      <c r="G696" s="28">
        <f t="shared" si="62"/>
        <v>2920</v>
      </c>
      <c r="H696" s="180">
        <f t="shared" si="54"/>
        <v>0.5714285714285714</v>
      </c>
      <c r="I696" s="208"/>
      <c r="J696" s="32"/>
      <c r="K696" s="32" t="s">
        <v>100</v>
      </c>
      <c r="L696" s="32"/>
      <c r="M696" s="321">
        <v>29.69468372</v>
      </c>
      <c r="N696" s="63">
        <f t="shared" si="55"/>
        <v>0.36169789718563089</v>
      </c>
      <c r="O696" s="63">
        <v>1.14378918</v>
      </c>
      <c r="P696" s="2">
        <v>10</v>
      </c>
      <c r="Q696" s="2">
        <v>36.300525</v>
      </c>
      <c r="R696">
        <f t="shared" si="56"/>
        <v>12.632631632805628</v>
      </c>
      <c r="S696">
        <v>8.2573015999999999</v>
      </c>
      <c r="T696" s="2">
        <v>10</v>
      </c>
      <c r="U696" s="339">
        <f t="shared" si="57"/>
        <v>0.20086417351637395</v>
      </c>
      <c r="V696" s="181">
        <f t="shared" si="58"/>
        <v>0.10517428663188999</v>
      </c>
    </row>
    <row r="697" spans="1:22">
      <c r="A697" s="161" t="s">
        <v>495</v>
      </c>
      <c r="B697" s="28" t="s">
        <v>523</v>
      </c>
      <c r="C697" s="225" t="s">
        <v>1380</v>
      </c>
      <c r="D697" s="28" t="s">
        <v>44</v>
      </c>
      <c r="E697" s="87" t="s">
        <v>72</v>
      </c>
      <c r="F697" t="s">
        <v>73</v>
      </c>
      <c r="G697" s="28">
        <f t="shared" si="62"/>
        <v>3285</v>
      </c>
      <c r="H697" s="180">
        <f t="shared" si="54"/>
        <v>0.6428571428571429</v>
      </c>
      <c r="I697" s="208"/>
      <c r="J697" s="32"/>
      <c r="K697" s="32" t="s">
        <v>100</v>
      </c>
      <c r="L697" s="32"/>
      <c r="M697" s="321">
        <v>20.92971099</v>
      </c>
      <c r="N697" s="63">
        <f t="shared" si="55"/>
        <v>-0.85685651646912075</v>
      </c>
      <c r="O697" s="63">
        <v>-2.7096182199999999</v>
      </c>
      <c r="P697" s="2">
        <v>10</v>
      </c>
      <c r="Q697" s="2">
        <v>28.636525819999999</v>
      </c>
      <c r="R697">
        <f t="shared" si="56"/>
        <v>11.141823163449008</v>
      </c>
      <c r="S697">
        <v>6.60584127</v>
      </c>
      <c r="T697" s="2">
        <v>10</v>
      </c>
      <c r="U697" s="339">
        <f t="shared" si="57"/>
        <v>0.31351330161319108</v>
      </c>
      <c r="V697" s="181">
        <f t="shared" si="58"/>
        <v>0.10532127386980655</v>
      </c>
    </row>
    <row r="698" spans="1:22">
      <c r="A698" s="161" t="s">
        <v>495</v>
      </c>
      <c r="B698" s="28" t="s">
        <v>523</v>
      </c>
      <c r="C698" s="225" t="s">
        <v>1380</v>
      </c>
      <c r="D698" s="28" t="s">
        <v>44</v>
      </c>
      <c r="E698" s="87" t="s">
        <v>72</v>
      </c>
      <c r="F698" t="s">
        <v>73</v>
      </c>
      <c r="G698" s="28">
        <f t="shared" si="62"/>
        <v>3650</v>
      </c>
      <c r="H698" s="180">
        <f t="shared" si="54"/>
        <v>0.7142857142857143</v>
      </c>
      <c r="I698" s="208"/>
      <c r="J698" s="32"/>
      <c r="K698" s="32" t="s">
        <v>100</v>
      </c>
      <c r="L698" s="32"/>
      <c r="M698" s="321">
        <v>20.969468370000001</v>
      </c>
      <c r="N698" s="63">
        <f t="shared" si="55"/>
        <v>1.5792852104372392</v>
      </c>
      <c r="O698" s="63">
        <v>4.9941383400000001</v>
      </c>
      <c r="P698" s="2">
        <v>10</v>
      </c>
      <c r="Q698" s="2">
        <v>32.532748869999999</v>
      </c>
      <c r="R698">
        <f t="shared" si="56"/>
        <v>12.660686300027997</v>
      </c>
      <c r="S698">
        <v>6.6027830099999996</v>
      </c>
      <c r="T698" s="2">
        <v>10</v>
      </c>
      <c r="U698" s="339">
        <f t="shared" si="57"/>
        <v>0.43917974686695554</v>
      </c>
      <c r="V698" s="181">
        <f t="shared" si="58"/>
        <v>0.10411919667933474</v>
      </c>
    </row>
    <row r="699" spans="1:22">
      <c r="A699" s="161" t="s">
        <v>495</v>
      </c>
      <c r="B699" s="28" t="s">
        <v>523</v>
      </c>
      <c r="C699" s="225" t="s">
        <v>1380</v>
      </c>
      <c r="D699" s="28" t="s">
        <v>44</v>
      </c>
      <c r="E699" s="87" t="s">
        <v>72</v>
      </c>
      <c r="F699" t="s">
        <v>73</v>
      </c>
      <c r="G699" s="28">
        <f t="shared" si="62"/>
        <v>4015</v>
      </c>
      <c r="H699" s="180">
        <f t="shared" si="54"/>
        <v>0.7857142857142857</v>
      </c>
      <c r="I699" s="208"/>
      <c r="J699" s="32"/>
      <c r="K699" s="32" t="s">
        <v>100</v>
      </c>
      <c r="L699" s="32"/>
      <c r="M699" s="321">
        <v>23.764717879999999</v>
      </c>
      <c r="N699" s="63">
        <f t="shared" si="55"/>
        <v>2.7988067339819671</v>
      </c>
      <c r="O699" s="63">
        <v>8.8506040099999996</v>
      </c>
      <c r="P699" s="2">
        <v>10</v>
      </c>
      <c r="Q699" s="2">
        <v>25.41617819</v>
      </c>
      <c r="R699">
        <f t="shared" si="56"/>
        <v>8.5625165877288492</v>
      </c>
      <c r="S699">
        <v>8.8108466300000003</v>
      </c>
      <c r="T699" s="2">
        <v>10</v>
      </c>
      <c r="U699" s="339">
        <f t="shared" si="57"/>
        <v>6.7183869124338602E-2</v>
      </c>
      <c r="V699" s="181">
        <f t="shared" si="58"/>
        <v>0.11201751823783779</v>
      </c>
    </row>
    <row r="700" spans="1:22">
      <c r="A700" s="161" t="s">
        <v>495</v>
      </c>
      <c r="B700" s="28" t="s">
        <v>523</v>
      </c>
      <c r="C700" s="225" t="s">
        <v>1380</v>
      </c>
      <c r="D700" s="28" t="s">
        <v>44</v>
      </c>
      <c r="E700" s="87" t="s">
        <v>72</v>
      </c>
      <c r="F700" t="s">
        <v>73</v>
      </c>
      <c r="G700" s="28">
        <f t="shared" si="62"/>
        <v>4380</v>
      </c>
      <c r="H700" s="180">
        <f t="shared" ref="H700:H763" si="63">G700/5110</f>
        <v>0.8571428571428571</v>
      </c>
      <c r="I700" s="208"/>
      <c r="J700" s="32"/>
      <c r="K700" s="32" t="s">
        <v>100</v>
      </c>
      <c r="L700" s="32"/>
      <c r="M700" s="321">
        <v>32.615321880000003</v>
      </c>
      <c r="N700" s="63">
        <f t="shared" ref="N700:N763" si="64">O700/SQRT(P700)</f>
        <v>5.9322323767740031</v>
      </c>
      <c r="O700" s="63">
        <v>18.75936592</v>
      </c>
      <c r="P700" s="2">
        <v>10</v>
      </c>
      <c r="Q700" s="2">
        <v>35.367755750000001</v>
      </c>
      <c r="R700">
        <f t="shared" ref="R700:R763" si="65">Q700/SQRT(S700)</f>
        <v>11.917195587887662</v>
      </c>
      <c r="S700">
        <v>8.8077883700000008</v>
      </c>
      <c r="T700" s="2">
        <v>10</v>
      </c>
      <c r="U700" s="339">
        <f t="shared" si="57"/>
        <v>8.1018376261900629E-2</v>
      </c>
      <c r="V700" s="181">
        <f t="shared" si="58"/>
        <v>0.1062018139952067</v>
      </c>
    </row>
    <row r="701" spans="1:22">
      <c r="A701" s="161" t="s">
        <v>495</v>
      </c>
      <c r="B701" s="28" t="s">
        <v>523</v>
      </c>
      <c r="C701" s="225" t="s">
        <v>1380</v>
      </c>
      <c r="D701" s="28" t="s">
        <v>44</v>
      </c>
      <c r="E701" s="87" t="s">
        <v>72</v>
      </c>
      <c r="F701" t="s">
        <v>73</v>
      </c>
      <c r="G701" s="28">
        <f t="shared" si="62"/>
        <v>4745</v>
      </c>
      <c r="H701" s="180">
        <f t="shared" si="63"/>
        <v>0.9285714285714286</v>
      </c>
      <c r="I701" s="208"/>
      <c r="J701" s="32"/>
      <c r="K701" s="32" t="s">
        <v>100</v>
      </c>
      <c r="L701" s="32"/>
      <c r="M701" s="321">
        <v>18.345481419999999</v>
      </c>
      <c r="N701" s="63">
        <f t="shared" si="64"/>
        <v>-2.9458069471053299</v>
      </c>
      <c r="O701" s="63">
        <v>-9.3154594999999993</v>
      </c>
      <c r="P701" s="2">
        <v>10</v>
      </c>
      <c r="Q701" s="2">
        <v>28.251185079999999</v>
      </c>
      <c r="R701">
        <f t="shared" si="65"/>
        <v>12.037675235308367</v>
      </c>
      <c r="S701">
        <v>5.5079259900000004</v>
      </c>
      <c r="T701" s="2">
        <v>10</v>
      </c>
      <c r="U701" s="339">
        <f t="shared" si="57"/>
        <v>0.43175210641127454</v>
      </c>
      <c r="V701" s="181">
        <f t="shared" si="58"/>
        <v>0.10380104360152376</v>
      </c>
    </row>
    <row r="702" spans="1:22">
      <c r="A702" s="161" t="s">
        <v>495</v>
      </c>
      <c r="B702" s="28" t="s">
        <v>523</v>
      </c>
      <c r="C702" s="225" t="s">
        <v>1380</v>
      </c>
      <c r="D702" s="28" t="s">
        <v>44</v>
      </c>
      <c r="E702" s="87" t="s">
        <v>72</v>
      </c>
      <c r="F702" t="s">
        <v>73</v>
      </c>
      <c r="G702" s="28">
        <f t="shared" si="62"/>
        <v>5110</v>
      </c>
      <c r="H702" s="180">
        <f t="shared" si="63"/>
        <v>1</v>
      </c>
      <c r="I702" s="208"/>
      <c r="J702" s="32"/>
      <c r="K702" s="32" t="s">
        <v>100</v>
      </c>
      <c r="L702" s="32" t="s">
        <v>100</v>
      </c>
      <c r="M702" s="321">
        <v>22.792191240000001</v>
      </c>
      <c r="N702" s="63">
        <f t="shared" si="64"/>
        <v>3.4951235431399446</v>
      </c>
      <c r="O702" s="63">
        <v>11.052551100000001</v>
      </c>
      <c r="P702" s="2">
        <v>10</v>
      </c>
      <c r="Q702" s="2">
        <v>28.847545749999998</v>
      </c>
      <c r="R702">
        <f t="shared" si="65"/>
        <v>11.72300861580168</v>
      </c>
      <c r="S702">
        <v>6.0553545</v>
      </c>
      <c r="T702" s="2">
        <v>10</v>
      </c>
      <c r="U702" s="339">
        <f t="shared" si="57"/>
        <v>0.23560693218762177</v>
      </c>
      <c r="V702" s="181">
        <f t="shared" si="58"/>
        <v>0.10440617157949701</v>
      </c>
    </row>
    <row r="703" spans="1:22">
      <c r="A703" s="161" t="s">
        <v>495</v>
      </c>
      <c r="B703" s="28" t="s">
        <v>524</v>
      </c>
      <c r="C703" s="225" t="s">
        <v>1380</v>
      </c>
      <c r="D703" s="28" t="s">
        <v>44</v>
      </c>
      <c r="E703" s="87" t="s">
        <v>72</v>
      </c>
      <c r="F703" t="s">
        <v>73</v>
      </c>
      <c r="G703" s="87">
        <v>0</v>
      </c>
      <c r="H703" s="180">
        <f t="shared" si="63"/>
        <v>0</v>
      </c>
      <c r="I703" s="208" t="s">
        <v>100</v>
      </c>
      <c r="J703" s="32"/>
      <c r="K703" s="32"/>
      <c r="L703" s="32"/>
      <c r="M703" s="321">
        <v>66.18556701</v>
      </c>
      <c r="N703" s="63" t="e">
        <f t="shared" si="64"/>
        <v>#VALUE!</v>
      </c>
      <c r="O703" s="63" t="s">
        <v>16</v>
      </c>
      <c r="P703" s="2">
        <v>10</v>
      </c>
      <c r="Q703" s="2">
        <v>72.783505149999996</v>
      </c>
      <c r="R703" t="e">
        <f t="shared" si="65"/>
        <v>#VALUE!</v>
      </c>
      <c r="S703" t="s">
        <v>16</v>
      </c>
      <c r="T703" s="2">
        <v>10</v>
      </c>
      <c r="U703" s="339">
        <f t="shared" si="57"/>
        <v>9.5026933744214448E-2</v>
      </c>
      <c r="V703" s="181" t="e">
        <f t="shared" si="58"/>
        <v>#VALUE!</v>
      </c>
    </row>
    <row r="704" spans="1:22">
      <c r="A704" s="161" t="s">
        <v>495</v>
      </c>
      <c r="B704" s="28" t="s">
        <v>524</v>
      </c>
      <c r="C704" s="225" t="s">
        <v>1380</v>
      </c>
      <c r="D704" s="28" t="s">
        <v>44</v>
      </c>
      <c r="E704" s="87" t="s">
        <v>72</v>
      </c>
      <c r="F704" t="s">
        <v>73</v>
      </c>
      <c r="G704" s="28">
        <v>365</v>
      </c>
      <c r="H704" s="180">
        <f t="shared" si="63"/>
        <v>7.1428571428571425E-2</v>
      </c>
      <c r="I704" s="208"/>
      <c r="J704" s="32" t="s">
        <v>100</v>
      </c>
      <c r="K704" s="32" t="s">
        <v>100</v>
      </c>
      <c r="L704" s="32"/>
      <c r="M704" s="321">
        <v>86.804123709999999</v>
      </c>
      <c r="N704" s="63">
        <f t="shared" si="64"/>
        <v>3.1296768606565135</v>
      </c>
      <c r="O704" s="71">
        <v>9.8969072199999992</v>
      </c>
      <c r="P704" s="2">
        <v>10</v>
      </c>
      <c r="Q704" s="2">
        <v>23.298969069999998</v>
      </c>
      <c r="R704">
        <f t="shared" si="65"/>
        <v>11.473411665230616</v>
      </c>
      <c r="S704" s="22">
        <v>4.1237113399999998</v>
      </c>
      <c r="T704" s="2">
        <v>10</v>
      </c>
      <c r="U704" s="339">
        <f t="shared" si="57"/>
        <v>-1.3152450150475219</v>
      </c>
      <c r="V704" s="181">
        <f t="shared" si="58"/>
        <v>0.10313258673376408</v>
      </c>
    </row>
    <row r="705" spans="1:22">
      <c r="A705" s="161" t="s">
        <v>495</v>
      </c>
      <c r="B705" s="28" t="s">
        <v>524</v>
      </c>
      <c r="C705" s="225" t="s">
        <v>1380</v>
      </c>
      <c r="D705" s="28" t="s">
        <v>44</v>
      </c>
      <c r="E705" s="87" t="s">
        <v>72</v>
      </c>
      <c r="F705" t="s">
        <v>73</v>
      </c>
      <c r="G705" s="28">
        <f t="shared" ref="G705:G717" si="66">G704+365</f>
        <v>730</v>
      </c>
      <c r="H705" s="180">
        <f t="shared" si="63"/>
        <v>0.14285714285714285</v>
      </c>
      <c r="I705" s="208"/>
      <c r="J705" s="32"/>
      <c r="K705" s="32" t="s">
        <v>100</v>
      </c>
      <c r="L705" s="32"/>
      <c r="M705" s="321">
        <v>81.855670099999998</v>
      </c>
      <c r="N705" s="63">
        <f t="shared" si="64"/>
        <v>2.0864512414917686</v>
      </c>
      <c r="O705" s="71">
        <v>6.5979381500000001</v>
      </c>
      <c r="P705" s="2">
        <v>10</v>
      </c>
      <c r="Q705" s="2">
        <v>39.793814429999998</v>
      </c>
      <c r="R705">
        <f t="shared" si="65"/>
        <v>19.596180986096499</v>
      </c>
      <c r="S705" s="22">
        <v>4.1237113399999998</v>
      </c>
      <c r="T705" s="2">
        <v>10</v>
      </c>
      <c r="U705" s="339">
        <f t="shared" ref="U705:U768" si="67">LN(Q705/M705)</f>
        <v>-0.72124609181965105</v>
      </c>
      <c r="V705" s="181">
        <f t="shared" ref="V705:V768" si="68">M705^2/(P705*M705^2)+S705^2/(T705*Q705^2)</f>
        <v>0.10107385433171388</v>
      </c>
    </row>
    <row r="706" spans="1:22">
      <c r="A706" s="161" t="s">
        <v>495</v>
      </c>
      <c r="B706" s="28" t="s">
        <v>524</v>
      </c>
      <c r="C706" s="225" t="s">
        <v>1380</v>
      </c>
      <c r="D706" s="28" t="s">
        <v>44</v>
      </c>
      <c r="E706" s="87" t="s">
        <v>72</v>
      </c>
      <c r="F706" t="s">
        <v>73</v>
      </c>
      <c r="G706" s="28">
        <f t="shared" si="66"/>
        <v>1095</v>
      </c>
      <c r="H706" s="180">
        <f t="shared" si="63"/>
        <v>0.21428571428571427</v>
      </c>
      <c r="I706" s="208"/>
      <c r="J706" s="32"/>
      <c r="K706" s="32" t="s">
        <v>100</v>
      </c>
      <c r="L706" s="32"/>
      <c r="M706" s="321">
        <v>95.051546389999999</v>
      </c>
      <c r="N706" s="63">
        <f t="shared" si="64"/>
        <v>2.8688704424256475</v>
      </c>
      <c r="O706" s="71">
        <v>9.0721649099999997</v>
      </c>
      <c r="P706" s="2">
        <v>10</v>
      </c>
      <c r="Q706" s="2">
        <v>52.164948449999997</v>
      </c>
      <c r="R706">
        <f t="shared" si="65"/>
        <v>23.45006392338739</v>
      </c>
      <c r="S706" s="22">
        <v>4.9484536099999996</v>
      </c>
      <c r="T706" s="2">
        <v>10</v>
      </c>
      <c r="U706" s="339">
        <f t="shared" si="67"/>
        <v>-0.60000855431986</v>
      </c>
      <c r="V706" s="181">
        <f t="shared" si="68"/>
        <v>0.10089987345605725</v>
      </c>
    </row>
    <row r="707" spans="1:22">
      <c r="A707" s="161" t="s">
        <v>495</v>
      </c>
      <c r="B707" s="28" t="s">
        <v>524</v>
      </c>
      <c r="C707" s="225" t="s">
        <v>1380</v>
      </c>
      <c r="D707" s="28" t="s">
        <v>44</v>
      </c>
      <c r="E707" s="87" t="s">
        <v>72</v>
      </c>
      <c r="F707" t="s">
        <v>73</v>
      </c>
      <c r="G707" s="28">
        <f t="shared" si="66"/>
        <v>1460</v>
      </c>
      <c r="H707" s="180">
        <f t="shared" si="63"/>
        <v>0.2857142857142857</v>
      </c>
      <c r="I707" s="208"/>
      <c r="J707" s="32"/>
      <c r="K707" s="32" t="s">
        <v>100</v>
      </c>
      <c r="L707" s="32"/>
      <c r="M707" s="321">
        <v>81.030927840000004</v>
      </c>
      <c r="N707" s="63">
        <f t="shared" si="64"/>
        <v>1.5648384271659792</v>
      </c>
      <c r="O707" s="71">
        <v>4.9484535999999997</v>
      </c>
      <c r="P707" s="2">
        <v>10</v>
      </c>
      <c r="Q707" s="2">
        <v>60.412371129999997</v>
      </c>
      <c r="R707">
        <f t="shared" si="65"/>
        <v>25.143037042754326</v>
      </c>
      <c r="S707" s="22">
        <v>5.7731958800000003</v>
      </c>
      <c r="T707" s="2">
        <v>10</v>
      </c>
      <c r="U707" s="339">
        <f t="shared" si="67"/>
        <v>-0.2936370029798156</v>
      </c>
      <c r="V707" s="181">
        <f t="shared" si="68"/>
        <v>0.10091323137265706</v>
      </c>
    </row>
    <row r="708" spans="1:22">
      <c r="A708" s="161" t="s">
        <v>495</v>
      </c>
      <c r="B708" s="28" t="s">
        <v>524</v>
      </c>
      <c r="C708" s="225" t="s">
        <v>1380</v>
      </c>
      <c r="D708" s="28" t="s">
        <v>44</v>
      </c>
      <c r="E708" s="87" t="s">
        <v>72</v>
      </c>
      <c r="F708" t="s">
        <v>73</v>
      </c>
      <c r="G708" s="28">
        <f t="shared" si="66"/>
        <v>1825</v>
      </c>
      <c r="H708" s="180">
        <f t="shared" si="63"/>
        <v>0.35714285714285715</v>
      </c>
      <c r="I708" s="208"/>
      <c r="J708" s="32"/>
      <c r="K708" s="32" t="s">
        <v>100</v>
      </c>
      <c r="L708" s="32"/>
      <c r="M708" s="321">
        <v>71.958762890000003</v>
      </c>
      <c r="N708" s="63">
        <f t="shared" si="64"/>
        <v>2.0864512383294906</v>
      </c>
      <c r="O708" s="71">
        <v>6.5979381400000001</v>
      </c>
      <c r="P708" s="2">
        <v>10</v>
      </c>
      <c r="Q708" s="2">
        <v>67.835051550000003</v>
      </c>
      <c r="R708">
        <f t="shared" si="65"/>
        <v>22.521571468429382</v>
      </c>
      <c r="S708" s="22">
        <v>9.0721649400000004</v>
      </c>
      <c r="T708" s="2">
        <v>10</v>
      </c>
      <c r="U708" s="339">
        <f t="shared" si="67"/>
        <v>-5.9014171431141731E-2</v>
      </c>
      <c r="V708" s="181">
        <f t="shared" si="68"/>
        <v>0.10178860135825245</v>
      </c>
    </row>
    <row r="709" spans="1:22">
      <c r="A709" s="161" t="s">
        <v>495</v>
      </c>
      <c r="B709" s="28" t="s">
        <v>524</v>
      </c>
      <c r="C709" s="225" t="s">
        <v>1380</v>
      </c>
      <c r="D709" s="28" t="s">
        <v>44</v>
      </c>
      <c r="E709" s="87" t="s">
        <v>72</v>
      </c>
      <c r="F709" t="s">
        <v>73</v>
      </c>
      <c r="G709" s="28">
        <f t="shared" si="66"/>
        <v>2190</v>
      </c>
      <c r="H709" s="180">
        <f t="shared" si="63"/>
        <v>0.42857142857142855</v>
      </c>
      <c r="I709" s="208"/>
      <c r="J709" s="32"/>
      <c r="K709" s="32" t="s">
        <v>100</v>
      </c>
      <c r="L709" s="32"/>
      <c r="M709" s="321">
        <v>72.783505149999996</v>
      </c>
      <c r="N709" s="63">
        <f t="shared" si="64"/>
        <v>2.0864512414917686</v>
      </c>
      <c r="O709" s="71">
        <v>6.5979381500000001</v>
      </c>
      <c r="P709" s="2">
        <v>10</v>
      </c>
      <c r="Q709" s="2">
        <v>74.432989689999999</v>
      </c>
      <c r="R709">
        <f t="shared" si="65"/>
        <v>27.320275990153181</v>
      </c>
      <c r="S709" s="22">
        <v>7.4226804099999999</v>
      </c>
      <c r="T709" s="2">
        <v>10</v>
      </c>
      <c r="U709" s="339">
        <f t="shared" si="67"/>
        <v>2.2409901453628214E-2</v>
      </c>
      <c r="V709" s="181">
        <f t="shared" si="68"/>
        <v>0.10099446750653934</v>
      </c>
    </row>
    <row r="710" spans="1:22">
      <c r="A710" s="161" t="s">
        <v>495</v>
      </c>
      <c r="B710" s="28" t="s">
        <v>524</v>
      </c>
      <c r="C710" s="225" t="s">
        <v>1380</v>
      </c>
      <c r="D710" s="28" t="s">
        <v>44</v>
      </c>
      <c r="E710" s="87" t="s">
        <v>72</v>
      </c>
      <c r="F710" t="s">
        <v>73</v>
      </c>
      <c r="G710" s="28">
        <f t="shared" si="66"/>
        <v>2555</v>
      </c>
      <c r="H710" s="180">
        <f t="shared" si="63"/>
        <v>0.5</v>
      </c>
      <c r="I710" s="208"/>
      <c r="J710" s="32"/>
      <c r="K710" s="32" t="s">
        <v>100</v>
      </c>
      <c r="L710" s="32"/>
      <c r="M710" s="321">
        <v>73.608247419999998</v>
      </c>
      <c r="N710" s="63">
        <f t="shared" si="64"/>
        <v>1.8256448359100128</v>
      </c>
      <c r="O710" s="71">
        <v>5.7731958800000003</v>
      </c>
      <c r="P710" s="2">
        <v>10</v>
      </c>
      <c r="Q710" s="2">
        <v>86.804123709999999</v>
      </c>
      <c r="R710">
        <f t="shared" si="65"/>
        <v>26.509989419316184</v>
      </c>
      <c r="S710" s="22">
        <v>10.7216495</v>
      </c>
      <c r="T710" s="2">
        <v>10</v>
      </c>
      <c r="U710" s="339">
        <f t="shared" si="67"/>
        <v>0.16489705192371745</v>
      </c>
      <c r="V710" s="181">
        <f t="shared" si="68"/>
        <v>0.10152560638220473</v>
      </c>
    </row>
    <row r="711" spans="1:22">
      <c r="A711" s="161" t="s">
        <v>495</v>
      </c>
      <c r="B711" s="28" t="s">
        <v>524</v>
      </c>
      <c r="C711" s="225" t="s">
        <v>1380</v>
      </c>
      <c r="D711" s="28" t="s">
        <v>44</v>
      </c>
      <c r="E711" s="87" t="s">
        <v>72</v>
      </c>
      <c r="F711" t="s">
        <v>73</v>
      </c>
      <c r="G711" s="28">
        <f t="shared" si="66"/>
        <v>2920</v>
      </c>
      <c r="H711" s="180">
        <f t="shared" si="63"/>
        <v>0.5714285714285714</v>
      </c>
      <c r="I711" s="208"/>
      <c r="J711" s="32"/>
      <c r="K711" s="32" t="s">
        <v>100</v>
      </c>
      <c r="L711" s="32"/>
      <c r="M711" s="321">
        <v>71.134020620000001</v>
      </c>
      <c r="N711" s="63">
        <f t="shared" si="64"/>
        <v>2.6080640494930023</v>
      </c>
      <c r="O711" s="71">
        <v>8.2474226799999997</v>
      </c>
      <c r="P711" s="2">
        <v>10</v>
      </c>
      <c r="Q711" s="2">
        <v>84.329896910000002</v>
      </c>
      <c r="R711">
        <f t="shared" si="65"/>
        <v>23.976004634777851</v>
      </c>
      <c r="S711" s="22">
        <v>12.371134</v>
      </c>
      <c r="T711" s="2">
        <v>10</v>
      </c>
      <c r="U711" s="339">
        <f t="shared" si="67"/>
        <v>0.17017073902415952</v>
      </c>
      <c r="V711" s="181">
        <f t="shared" si="68"/>
        <v>0.10215206747195578</v>
      </c>
    </row>
    <row r="712" spans="1:22">
      <c r="A712" s="161" t="s">
        <v>495</v>
      </c>
      <c r="B712" s="28" t="s">
        <v>524</v>
      </c>
      <c r="C712" s="225" t="s">
        <v>1380</v>
      </c>
      <c r="D712" s="28" t="s">
        <v>44</v>
      </c>
      <c r="E712" s="87" t="s">
        <v>72</v>
      </c>
      <c r="F712" t="s">
        <v>73</v>
      </c>
      <c r="G712" s="28">
        <f t="shared" si="66"/>
        <v>3285</v>
      </c>
      <c r="H712" s="180">
        <f t="shared" si="63"/>
        <v>0.6428571428571429</v>
      </c>
      <c r="I712" s="208"/>
      <c r="J712" s="32"/>
      <c r="K712" s="32" t="s">
        <v>100</v>
      </c>
      <c r="L712" s="32"/>
      <c r="M712" s="321">
        <v>63.711340210000003</v>
      </c>
      <c r="N712" s="63">
        <f t="shared" si="64"/>
        <v>2.0864512383294906</v>
      </c>
      <c r="O712" s="71">
        <v>6.5979381400000001</v>
      </c>
      <c r="P712" s="2">
        <v>10</v>
      </c>
      <c r="Q712" s="2">
        <v>65.360824739999998</v>
      </c>
      <c r="R712">
        <f t="shared" si="65"/>
        <v>19.235096901220682</v>
      </c>
      <c r="S712" s="22">
        <v>11.5463918</v>
      </c>
      <c r="T712" s="2">
        <v>10</v>
      </c>
      <c r="U712" s="339">
        <f t="shared" si="67"/>
        <v>2.5560496884964222E-2</v>
      </c>
      <c r="V712" s="181">
        <f t="shared" si="68"/>
        <v>0.10312073960928822</v>
      </c>
    </row>
    <row r="713" spans="1:22">
      <c r="A713" s="161" t="s">
        <v>495</v>
      </c>
      <c r="B713" s="28" t="s">
        <v>524</v>
      </c>
      <c r="C713" s="225" t="s">
        <v>1380</v>
      </c>
      <c r="D713" s="28" t="s">
        <v>44</v>
      </c>
      <c r="E713" s="87" t="s">
        <v>72</v>
      </c>
      <c r="F713" t="s">
        <v>73</v>
      </c>
      <c r="G713" s="28">
        <f t="shared" si="66"/>
        <v>3650</v>
      </c>
      <c r="H713" s="180">
        <f t="shared" si="63"/>
        <v>0.7142857142857143</v>
      </c>
      <c r="I713" s="208"/>
      <c r="J713" s="32"/>
      <c r="K713" s="32" t="s">
        <v>100</v>
      </c>
      <c r="L713" s="32"/>
      <c r="M713" s="321">
        <v>62.886597940000001</v>
      </c>
      <c r="N713" s="63">
        <f t="shared" si="64"/>
        <v>2.3472576439112465</v>
      </c>
      <c r="O713" s="71">
        <v>7.4226804099999999</v>
      </c>
      <c r="P713" s="2">
        <v>10</v>
      </c>
      <c r="Q713" s="2">
        <v>71.958762890000003</v>
      </c>
      <c r="R713">
        <f t="shared" si="65"/>
        <v>21.176810154814959</v>
      </c>
      <c r="S713" s="22">
        <v>11.5463918</v>
      </c>
      <c r="T713" s="2">
        <v>10</v>
      </c>
      <c r="U713" s="339">
        <f t="shared" si="67"/>
        <v>0.13476014561278529</v>
      </c>
      <c r="V713" s="181">
        <f t="shared" si="68"/>
        <v>0.10257469152590167</v>
      </c>
    </row>
    <row r="714" spans="1:22">
      <c r="A714" s="161" t="s">
        <v>495</v>
      </c>
      <c r="B714" s="28" t="s">
        <v>524</v>
      </c>
      <c r="C714" s="225" t="s">
        <v>1380</v>
      </c>
      <c r="D714" s="28" t="s">
        <v>44</v>
      </c>
      <c r="E714" s="87" t="s">
        <v>72</v>
      </c>
      <c r="F714" t="s">
        <v>73</v>
      </c>
      <c r="G714" s="28">
        <f t="shared" si="66"/>
        <v>4015</v>
      </c>
      <c r="H714" s="180">
        <f t="shared" si="63"/>
        <v>0.7857142857142857</v>
      </c>
      <c r="I714" s="208"/>
      <c r="J714" s="32"/>
      <c r="K714" s="32" t="s">
        <v>100</v>
      </c>
      <c r="L714" s="32"/>
      <c r="M714" s="321">
        <v>58.762886600000002</v>
      </c>
      <c r="N714" s="63">
        <f t="shared" si="64"/>
        <v>1.825644832747735</v>
      </c>
      <c r="O714" s="71">
        <v>5.7731958700000003</v>
      </c>
      <c r="P714" s="2">
        <v>10</v>
      </c>
      <c r="Q714" s="2">
        <v>70.30927835</v>
      </c>
      <c r="R714">
        <f t="shared" si="65"/>
        <v>24.482373209297439</v>
      </c>
      <c r="S714" s="22">
        <v>8.2474226799999997</v>
      </c>
      <c r="T714" s="2">
        <v>10</v>
      </c>
      <c r="U714" s="339">
        <f t="shared" si="67"/>
        <v>0.17939329697244713</v>
      </c>
      <c r="V714" s="181">
        <f t="shared" si="68"/>
        <v>0.10137597715866174</v>
      </c>
    </row>
    <row r="715" spans="1:22">
      <c r="A715" s="161" t="s">
        <v>495</v>
      </c>
      <c r="B715" s="28" t="s">
        <v>524</v>
      </c>
      <c r="C715" s="225" t="s">
        <v>1380</v>
      </c>
      <c r="D715" s="28" t="s">
        <v>44</v>
      </c>
      <c r="E715" s="87" t="s">
        <v>72</v>
      </c>
      <c r="F715" t="s">
        <v>73</v>
      </c>
      <c r="G715" s="28">
        <f t="shared" si="66"/>
        <v>4380</v>
      </c>
      <c r="H715" s="180">
        <f t="shared" si="63"/>
        <v>0.8571428571428571</v>
      </c>
      <c r="I715" s="208"/>
      <c r="J715" s="32"/>
      <c r="K715" s="32" t="s">
        <v>100</v>
      </c>
      <c r="L715" s="32"/>
      <c r="M715" s="321">
        <v>58.762886600000002</v>
      </c>
      <c r="N715" s="63">
        <f t="shared" si="64"/>
        <v>2.8688704550747577</v>
      </c>
      <c r="O715" s="71">
        <v>9.0721649499999995</v>
      </c>
      <c r="P715" s="2">
        <v>10</v>
      </c>
      <c r="Q715" s="2">
        <v>80.206185570000002</v>
      </c>
      <c r="R715">
        <f t="shared" si="65"/>
        <v>25.495181819466776</v>
      </c>
      <c r="S715" s="22">
        <v>9.8969072100000002</v>
      </c>
      <c r="T715" s="2">
        <v>10</v>
      </c>
      <c r="U715" s="339">
        <f t="shared" si="67"/>
        <v>0.3110901633519832</v>
      </c>
      <c r="V715" s="181">
        <f t="shared" si="68"/>
        <v>0.10152259104605722</v>
      </c>
    </row>
    <row r="716" spans="1:22">
      <c r="A716" s="161" t="s">
        <v>495</v>
      </c>
      <c r="B716" s="28" t="s">
        <v>524</v>
      </c>
      <c r="C716" s="225" t="s">
        <v>1380</v>
      </c>
      <c r="D716" s="28" t="s">
        <v>44</v>
      </c>
      <c r="E716" s="87" t="s">
        <v>72</v>
      </c>
      <c r="F716" t="s">
        <v>73</v>
      </c>
      <c r="G716" s="28">
        <f t="shared" si="66"/>
        <v>4745</v>
      </c>
      <c r="H716" s="180">
        <f t="shared" si="63"/>
        <v>0.9285714285714286</v>
      </c>
      <c r="I716" s="208"/>
      <c r="J716" s="32"/>
      <c r="K716" s="32" t="s">
        <v>100</v>
      </c>
      <c r="L716" s="32"/>
      <c r="M716" s="321">
        <v>62.06185567</v>
      </c>
      <c r="N716" s="63">
        <f t="shared" si="64"/>
        <v>2.8688704550747577</v>
      </c>
      <c r="O716" s="71">
        <v>9.0721649499999995</v>
      </c>
      <c r="P716" s="2">
        <v>10</v>
      </c>
      <c r="Q716" s="2">
        <v>62.886597940000001</v>
      </c>
      <c r="R716">
        <f t="shared" si="65"/>
        <v>19.98979551382255</v>
      </c>
      <c r="S716" s="22">
        <v>9.8969072100000002</v>
      </c>
      <c r="T716" s="2">
        <v>10</v>
      </c>
      <c r="U716" s="339">
        <f t="shared" si="67"/>
        <v>1.3201511889705175E-2</v>
      </c>
      <c r="V716" s="181">
        <f t="shared" si="68"/>
        <v>0.10247675355747382</v>
      </c>
    </row>
    <row r="717" spans="1:22">
      <c r="A717" s="161" t="s">
        <v>495</v>
      </c>
      <c r="B717" s="28" t="s">
        <v>524</v>
      </c>
      <c r="C717" s="225" t="s">
        <v>1380</v>
      </c>
      <c r="D717" s="28" t="s">
        <v>44</v>
      </c>
      <c r="E717" s="87" t="s">
        <v>72</v>
      </c>
      <c r="F717" t="s">
        <v>73</v>
      </c>
      <c r="G717" s="28">
        <f t="shared" si="66"/>
        <v>5110</v>
      </c>
      <c r="H717" s="180">
        <f t="shared" si="63"/>
        <v>1</v>
      </c>
      <c r="I717" s="208"/>
      <c r="J717" s="32"/>
      <c r="K717" s="32" t="s">
        <v>100</v>
      </c>
      <c r="L717" s="32" t="s">
        <v>100</v>
      </c>
      <c r="M717" s="321">
        <v>55.463917530000003</v>
      </c>
      <c r="N717" s="63">
        <f t="shared" si="64"/>
        <v>2.3472576439112465</v>
      </c>
      <c r="O717" s="71">
        <v>7.4226804099999999</v>
      </c>
      <c r="P717" s="2">
        <v>10</v>
      </c>
      <c r="Q717" s="2">
        <v>52.989690719999999</v>
      </c>
      <c r="R717">
        <f t="shared" si="65"/>
        <v>19.449614762656175</v>
      </c>
      <c r="S717" s="22">
        <v>7.4226804099999999</v>
      </c>
      <c r="T717" s="2">
        <v>10</v>
      </c>
      <c r="U717" s="339">
        <f t="shared" si="67"/>
        <v>-4.5635294813956007E-2</v>
      </c>
      <c r="V717" s="181">
        <f t="shared" si="68"/>
        <v>0.10196217959280637</v>
      </c>
    </row>
    <row r="718" spans="1:22">
      <c r="A718" s="161" t="s">
        <v>495</v>
      </c>
      <c r="B718" s="28" t="s">
        <v>525</v>
      </c>
      <c r="C718" s="225" t="s">
        <v>1380</v>
      </c>
      <c r="D718" s="28" t="s">
        <v>44</v>
      </c>
      <c r="E718" s="87" t="s">
        <v>72</v>
      </c>
      <c r="F718" t="s">
        <v>73</v>
      </c>
      <c r="G718" s="87">
        <v>0</v>
      </c>
      <c r="H718" s="180">
        <f t="shared" si="63"/>
        <v>0</v>
      </c>
      <c r="I718" s="208" t="s">
        <v>100</v>
      </c>
      <c r="J718" s="32"/>
      <c r="K718" s="32"/>
      <c r="L718" s="32"/>
      <c r="M718" s="321">
        <v>10</v>
      </c>
      <c r="N718" s="63" t="e">
        <f t="shared" si="64"/>
        <v>#VALUE!</v>
      </c>
      <c r="O718" s="63" t="s">
        <v>16</v>
      </c>
      <c r="P718" s="2">
        <v>10</v>
      </c>
      <c r="Q718" s="2">
        <v>5</v>
      </c>
      <c r="R718" t="e">
        <f t="shared" si="65"/>
        <v>#VALUE!</v>
      </c>
      <c r="S718" t="s">
        <v>16</v>
      </c>
      <c r="T718" s="2">
        <v>10</v>
      </c>
      <c r="U718" s="339">
        <f t="shared" si="67"/>
        <v>-0.69314718055994529</v>
      </c>
      <c r="V718" s="181" t="e">
        <f t="shared" si="68"/>
        <v>#VALUE!</v>
      </c>
    </row>
    <row r="719" spans="1:22">
      <c r="A719" s="161" t="s">
        <v>495</v>
      </c>
      <c r="B719" s="28" t="s">
        <v>525</v>
      </c>
      <c r="C719" s="225" t="s">
        <v>1380</v>
      </c>
      <c r="D719" s="28" t="s">
        <v>44</v>
      </c>
      <c r="E719" s="87" t="s">
        <v>72</v>
      </c>
      <c r="F719" t="s">
        <v>73</v>
      </c>
      <c r="G719" s="28">
        <v>365</v>
      </c>
      <c r="H719" s="180">
        <f t="shared" si="63"/>
        <v>7.1428571428571425E-2</v>
      </c>
      <c r="I719" s="208"/>
      <c r="J719" s="32" t="s">
        <v>100</v>
      </c>
      <c r="K719" s="32" t="s">
        <v>100</v>
      </c>
      <c r="L719" s="32"/>
      <c r="M719" s="321">
        <v>10.16666667</v>
      </c>
      <c r="N719" s="63">
        <f t="shared" si="64"/>
        <v>0.79056941504209477</v>
      </c>
      <c r="O719" s="71">
        <v>2.5</v>
      </c>
      <c r="P719" s="2">
        <v>10</v>
      </c>
      <c r="Q719" s="2">
        <v>0.16666666699999999</v>
      </c>
      <c r="R719">
        <f t="shared" si="65"/>
        <v>0.2041241451298694</v>
      </c>
      <c r="S719" s="22">
        <v>0.66666667000000002</v>
      </c>
      <c r="T719" s="2">
        <v>10</v>
      </c>
      <c r="U719" s="339">
        <f t="shared" si="67"/>
        <v>-4.1108738625011805</v>
      </c>
      <c r="V719" s="181">
        <f t="shared" si="68"/>
        <v>1.7000000096000001</v>
      </c>
    </row>
    <row r="720" spans="1:22">
      <c r="A720" s="161" t="s">
        <v>495</v>
      </c>
      <c r="B720" s="28" t="s">
        <v>525</v>
      </c>
      <c r="C720" s="225" t="s">
        <v>1380</v>
      </c>
      <c r="D720" s="28" t="s">
        <v>44</v>
      </c>
      <c r="E720" s="87" t="s">
        <v>72</v>
      </c>
      <c r="F720" t="s">
        <v>73</v>
      </c>
      <c r="G720" s="28">
        <f t="shared" ref="G720:G732" si="69">G719+365</f>
        <v>730</v>
      </c>
      <c r="H720" s="180">
        <f t="shared" si="63"/>
        <v>0.14285714285714285</v>
      </c>
      <c r="I720" s="208"/>
      <c r="J720" s="32"/>
      <c r="K720" s="32" t="s">
        <v>100</v>
      </c>
      <c r="L720" s="32"/>
      <c r="M720" s="321">
        <v>9.3333333330000006</v>
      </c>
      <c r="N720" s="63">
        <f t="shared" si="64"/>
        <v>0.79056941504209477</v>
      </c>
      <c r="O720" s="71">
        <v>2.5</v>
      </c>
      <c r="P720" s="2">
        <v>10</v>
      </c>
      <c r="Q720" s="325">
        <v>-1.42E-14</v>
      </c>
      <c r="R720">
        <f t="shared" si="65"/>
        <v>-1.5555320664257358E-14</v>
      </c>
      <c r="S720" s="22">
        <v>0.83333332999999998</v>
      </c>
      <c r="T720" s="2">
        <v>10</v>
      </c>
      <c r="U720" s="339" t="e">
        <f t="shared" si="67"/>
        <v>#NUM!</v>
      </c>
      <c r="V720" s="181">
        <f t="shared" si="68"/>
        <v>3.4439815457691374E+26</v>
      </c>
    </row>
    <row r="721" spans="1:22">
      <c r="A721" s="161" t="s">
        <v>495</v>
      </c>
      <c r="B721" s="28" t="s">
        <v>525</v>
      </c>
      <c r="C721" s="225" t="s">
        <v>1380</v>
      </c>
      <c r="D721" s="28" t="s">
        <v>44</v>
      </c>
      <c r="E721" s="87" t="s">
        <v>72</v>
      </c>
      <c r="F721" t="s">
        <v>73</v>
      </c>
      <c r="G721" s="28">
        <f t="shared" si="69"/>
        <v>1095</v>
      </c>
      <c r="H721" s="180">
        <f t="shared" si="63"/>
        <v>0.21428571428571427</v>
      </c>
      <c r="I721" s="208"/>
      <c r="J721" s="32"/>
      <c r="K721" s="32" t="s">
        <v>100</v>
      </c>
      <c r="L721" s="32"/>
      <c r="M721" s="321">
        <v>11.16666667</v>
      </c>
      <c r="N721" s="63">
        <f t="shared" si="64"/>
        <v>1.1067971810589328</v>
      </c>
      <c r="O721" s="71">
        <v>3.5</v>
      </c>
      <c r="P721" s="2">
        <v>10</v>
      </c>
      <c r="Q721" s="2">
        <v>0.66666666699999999</v>
      </c>
      <c r="R721">
        <f t="shared" si="65"/>
        <v>0.94280904205346783</v>
      </c>
      <c r="S721" s="22">
        <v>0.5</v>
      </c>
      <c r="T721" s="2">
        <v>10</v>
      </c>
      <c r="U721" s="339">
        <f t="shared" si="67"/>
        <v>-2.8183982580695828</v>
      </c>
      <c r="V721" s="181">
        <f t="shared" si="68"/>
        <v>0.15624999994375</v>
      </c>
    </row>
    <row r="722" spans="1:22">
      <c r="A722" s="161" t="s">
        <v>495</v>
      </c>
      <c r="B722" s="28" t="s">
        <v>525</v>
      </c>
      <c r="C722" s="225" t="s">
        <v>1380</v>
      </c>
      <c r="D722" s="28" t="s">
        <v>44</v>
      </c>
      <c r="E722" s="87" t="s">
        <v>72</v>
      </c>
      <c r="F722" t="s">
        <v>73</v>
      </c>
      <c r="G722" s="28">
        <f t="shared" si="69"/>
        <v>1460</v>
      </c>
      <c r="H722" s="180">
        <f t="shared" si="63"/>
        <v>0.2857142857142857</v>
      </c>
      <c r="I722" s="208"/>
      <c r="J722" s="32"/>
      <c r="K722" s="32" t="s">
        <v>100</v>
      </c>
      <c r="L722" s="32"/>
      <c r="M722" s="321">
        <v>11</v>
      </c>
      <c r="N722" s="63">
        <f t="shared" si="64"/>
        <v>0.8432740437656604</v>
      </c>
      <c r="O722" s="71">
        <v>2.6666666700000001</v>
      </c>
      <c r="P722" s="2">
        <v>10</v>
      </c>
      <c r="Q722" s="2">
        <v>1.5</v>
      </c>
      <c r="R722">
        <f t="shared" si="65"/>
        <v>2.1213203435596424</v>
      </c>
      <c r="S722" s="22">
        <v>0.5</v>
      </c>
      <c r="T722" s="2">
        <v>10</v>
      </c>
      <c r="U722" s="339">
        <f t="shared" si="67"/>
        <v>-1.9924301646902063</v>
      </c>
      <c r="V722" s="181">
        <f t="shared" si="68"/>
        <v>0.11111111111111112</v>
      </c>
    </row>
    <row r="723" spans="1:22">
      <c r="A723" s="161" t="s">
        <v>495</v>
      </c>
      <c r="B723" s="28" t="s">
        <v>525</v>
      </c>
      <c r="C723" s="225" t="s">
        <v>1380</v>
      </c>
      <c r="D723" s="28" t="s">
        <v>44</v>
      </c>
      <c r="E723" s="87" t="s">
        <v>72</v>
      </c>
      <c r="F723" t="s">
        <v>73</v>
      </c>
      <c r="G723" s="28">
        <f t="shared" si="69"/>
        <v>1825</v>
      </c>
      <c r="H723" s="180">
        <f t="shared" si="63"/>
        <v>0.35714285714285715</v>
      </c>
      <c r="I723" s="208"/>
      <c r="J723" s="32"/>
      <c r="K723" s="32" t="s">
        <v>100</v>
      </c>
      <c r="L723" s="32"/>
      <c r="M723" s="321">
        <v>8</v>
      </c>
      <c r="N723" s="63">
        <f t="shared" si="64"/>
        <v>0.63245553203367588</v>
      </c>
      <c r="O723" s="71">
        <v>2</v>
      </c>
      <c r="P723" s="2">
        <v>10</v>
      </c>
      <c r="Q723" s="2">
        <v>0.83333333300000001</v>
      </c>
      <c r="R723">
        <f t="shared" si="65"/>
        <v>0.83333333300000001</v>
      </c>
      <c r="S723" s="22">
        <v>1</v>
      </c>
      <c r="T723" s="2">
        <v>10</v>
      </c>
      <c r="U723" s="339">
        <f t="shared" si="67"/>
        <v>-2.2617630988737907</v>
      </c>
      <c r="V723" s="181">
        <f t="shared" si="68"/>
        <v>0.24400000011519998</v>
      </c>
    </row>
    <row r="724" spans="1:22">
      <c r="A724" s="161" t="s">
        <v>495</v>
      </c>
      <c r="B724" s="28" t="s">
        <v>525</v>
      </c>
      <c r="C724" s="225" t="s">
        <v>1380</v>
      </c>
      <c r="D724" s="28" t="s">
        <v>44</v>
      </c>
      <c r="E724" s="87" t="s">
        <v>72</v>
      </c>
      <c r="F724" t="s">
        <v>73</v>
      </c>
      <c r="G724" s="28">
        <f t="shared" si="69"/>
        <v>2190</v>
      </c>
      <c r="H724" s="180">
        <f t="shared" si="63"/>
        <v>0.42857142857142855</v>
      </c>
      <c r="I724" s="208"/>
      <c r="J724" s="32"/>
      <c r="K724" s="32" t="s">
        <v>100</v>
      </c>
      <c r="L724" s="32"/>
      <c r="M724" s="321">
        <v>8.6666666669999994</v>
      </c>
      <c r="N724" s="63">
        <f t="shared" si="64"/>
        <v>0.84327404060338274</v>
      </c>
      <c r="O724" s="71">
        <v>2.6666666600000002</v>
      </c>
      <c r="P724" s="2">
        <v>10</v>
      </c>
      <c r="Q724" s="2">
        <v>1.3333333329999999</v>
      </c>
      <c r="R724">
        <f t="shared" si="65"/>
        <v>1.6329931573647207</v>
      </c>
      <c r="S724" s="22">
        <v>0.66666667000000002</v>
      </c>
      <c r="T724" s="2">
        <v>10</v>
      </c>
      <c r="U724" s="339">
        <f t="shared" si="67"/>
        <v>-1.8718021771900528</v>
      </c>
      <c r="V724" s="181">
        <f t="shared" si="68"/>
        <v>0.12500000026250002</v>
      </c>
    </row>
    <row r="725" spans="1:22">
      <c r="A725" s="161" t="s">
        <v>495</v>
      </c>
      <c r="B725" s="28" t="s">
        <v>525</v>
      </c>
      <c r="C725" s="225" t="s">
        <v>1380</v>
      </c>
      <c r="D725" s="28" t="s">
        <v>44</v>
      </c>
      <c r="E725" s="87" t="s">
        <v>72</v>
      </c>
      <c r="F725" t="s">
        <v>73</v>
      </c>
      <c r="G725" s="28">
        <f t="shared" si="69"/>
        <v>2555</v>
      </c>
      <c r="H725" s="180">
        <f t="shared" si="63"/>
        <v>0.5</v>
      </c>
      <c r="I725" s="208"/>
      <c r="J725" s="32"/>
      <c r="K725" s="32" t="s">
        <v>100</v>
      </c>
      <c r="L725" s="32"/>
      <c r="M725" s="321">
        <v>6.3333333329999997</v>
      </c>
      <c r="N725" s="63">
        <f t="shared" si="64"/>
        <v>0.57975090331011037</v>
      </c>
      <c r="O725" s="71">
        <v>1.8333333300000001</v>
      </c>
      <c r="P725" s="2">
        <v>10</v>
      </c>
      <c r="Q725" s="2">
        <v>2.3333333330000001</v>
      </c>
      <c r="R725">
        <f t="shared" si="65"/>
        <v>2.5560386064377041</v>
      </c>
      <c r="S725" s="22">
        <v>0.83333332999999998</v>
      </c>
      <c r="T725" s="2">
        <v>10</v>
      </c>
      <c r="U725" s="339">
        <f t="shared" si="67"/>
        <v>-0.99852883020135264</v>
      </c>
      <c r="V725" s="181">
        <f t="shared" si="68"/>
        <v>0.11275510194241983</v>
      </c>
    </row>
    <row r="726" spans="1:22">
      <c r="A726" s="161" t="s">
        <v>495</v>
      </c>
      <c r="B726" s="28" t="s">
        <v>525</v>
      </c>
      <c r="C726" s="225" t="s">
        <v>1380</v>
      </c>
      <c r="D726" s="28" t="s">
        <v>44</v>
      </c>
      <c r="E726" s="87" t="s">
        <v>72</v>
      </c>
      <c r="F726" t="s">
        <v>73</v>
      </c>
      <c r="G726" s="28">
        <f t="shared" si="69"/>
        <v>2920</v>
      </c>
      <c r="H726" s="180">
        <f t="shared" si="63"/>
        <v>0.5714285714285714</v>
      </c>
      <c r="I726" s="208"/>
      <c r="J726" s="32"/>
      <c r="K726" s="32" t="s">
        <v>100</v>
      </c>
      <c r="L726" s="32"/>
      <c r="M726" s="321">
        <v>6.6666666670000003</v>
      </c>
      <c r="N726" s="63">
        <f t="shared" si="64"/>
        <v>0.57975090331011037</v>
      </c>
      <c r="O726" s="71">
        <v>1.8333333300000001</v>
      </c>
      <c r="P726" s="2">
        <v>10</v>
      </c>
      <c r="Q726" s="2">
        <v>2.3333333330000001</v>
      </c>
      <c r="R726">
        <f t="shared" si="65"/>
        <v>2.3333333330000001</v>
      </c>
      <c r="S726" s="22">
        <v>1</v>
      </c>
      <c r="T726" s="2">
        <v>10</v>
      </c>
      <c r="U726" s="339">
        <f t="shared" si="67"/>
        <v>-1.0498221246915347</v>
      </c>
      <c r="V726" s="181">
        <f t="shared" si="68"/>
        <v>0.11836734694402332</v>
      </c>
    </row>
    <row r="727" spans="1:22">
      <c r="A727" s="161" t="s">
        <v>495</v>
      </c>
      <c r="B727" s="28" t="s">
        <v>525</v>
      </c>
      <c r="C727" s="225" t="s">
        <v>1380</v>
      </c>
      <c r="D727" s="28" t="s">
        <v>44</v>
      </c>
      <c r="E727" s="87" t="s">
        <v>72</v>
      </c>
      <c r="F727" t="s">
        <v>73</v>
      </c>
      <c r="G727" s="28">
        <f t="shared" si="69"/>
        <v>3285</v>
      </c>
      <c r="H727" s="180">
        <f t="shared" si="63"/>
        <v>0.6428571428571429</v>
      </c>
      <c r="I727" s="208"/>
      <c r="J727" s="32"/>
      <c r="K727" s="32" t="s">
        <v>100</v>
      </c>
      <c r="L727" s="32"/>
      <c r="M727" s="321">
        <v>6.1666666670000003</v>
      </c>
      <c r="N727" s="63">
        <f t="shared" si="64"/>
        <v>0.73786478631852925</v>
      </c>
      <c r="O727" s="71">
        <v>2.3333333299999999</v>
      </c>
      <c r="P727" s="2">
        <v>10</v>
      </c>
      <c r="Q727" s="2">
        <v>2.6666666669999999</v>
      </c>
      <c r="R727">
        <f t="shared" si="65"/>
        <v>2.4688535961751437</v>
      </c>
      <c r="S727" s="22">
        <v>1.1666666699999999</v>
      </c>
      <c r="T727" s="2">
        <v>10</v>
      </c>
      <c r="U727" s="339">
        <f t="shared" si="67"/>
        <v>-0.8383291903334974</v>
      </c>
      <c r="V727" s="181">
        <f t="shared" si="68"/>
        <v>0.11914062510458984</v>
      </c>
    </row>
    <row r="728" spans="1:22">
      <c r="A728" s="161" t="s">
        <v>495</v>
      </c>
      <c r="B728" s="28" t="s">
        <v>525</v>
      </c>
      <c r="C728" s="225" t="s">
        <v>1380</v>
      </c>
      <c r="D728" s="28" t="s">
        <v>44</v>
      </c>
      <c r="E728" s="87" t="s">
        <v>72</v>
      </c>
      <c r="F728" t="s">
        <v>73</v>
      </c>
      <c r="G728" s="28">
        <f t="shared" si="69"/>
        <v>3650</v>
      </c>
      <c r="H728" s="180">
        <f t="shared" si="63"/>
        <v>0.7142857142857143</v>
      </c>
      <c r="I728" s="208"/>
      <c r="J728" s="32"/>
      <c r="K728" s="32" t="s">
        <v>100</v>
      </c>
      <c r="L728" s="32"/>
      <c r="M728" s="321">
        <v>2.8333333330000001</v>
      </c>
      <c r="N728" s="63">
        <f t="shared" si="64"/>
        <v>0.5270462777488224</v>
      </c>
      <c r="O728" s="71">
        <v>1.6666666699999999</v>
      </c>
      <c r="P728" s="2">
        <v>10</v>
      </c>
      <c r="Q728" s="2">
        <v>4.1666666670000003</v>
      </c>
      <c r="R728">
        <f t="shared" si="65"/>
        <v>3.0772872775270352</v>
      </c>
      <c r="S728" s="22">
        <v>1.8333333300000001</v>
      </c>
      <c r="T728" s="2">
        <v>10</v>
      </c>
      <c r="U728" s="339">
        <f t="shared" si="67"/>
        <v>0.38566248100963169</v>
      </c>
      <c r="V728" s="181">
        <f t="shared" si="68"/>
        <v>0.1193599999265024</v>
      </c>
    </row>
    <row r="729" spans="1:22">
      <c r="A729" s="161" t="s">
        <v>495</v>
      </c>
      <c r="B729" s="28" t="s">
        <v>525</v>
      </c>
      <c r="C729" s="225" t="s">
        <v>1380</v>
      </c>
      <c r="D729" s="28" t="s">
        <v>44</v>
      </c>
      <c r="E729" s="87" t="s">
        <v>72</v>
      </c>
      <c r="F729" t="s">
        <v>73</v>
      </c>
      <c r="G729" s="28">
        <f t="shared" si="69"/>
        <v>4015</v>
      </c>
      <c r="H729" s="180">
        <f t="shared" si="63"/>
        <v>0.7857142857142857</v>
      </c>
      <c r="I729" s="208"/>
      <c r="J729" s="32"/>
      <c r="K729" s="32" t="s">
        <v>100</v>
      </c>
      <c r="L729" s="32"/>
      <c r="M729" s="321">
        <v>4.1666666670000003</v>
      </c>
      <c r="N729" s="63">
        <f t="shared" si="64"/>
        <v>0.5270462777488224</v>
      </c>
      <c r="O729" s="71">
        <v>1.6666666699999999</v>
      </c>
      <c r="P729" s="2">
        <v>10</v>
      </c>
      <c r="Q729" s="2">
        <v>3.6666666669999999</v>
      </c>
      <c r="R729">
        <f t="shared" si="65"/>
        <v>3.1754264848008997</v>
      </c>
      <c r="S729" s="22">
        <v>1.3333333300000001</v>
      </c>
      <c r="T729" s="2">
        <v>10</v>
      </c>
      <c r="U729" s="339">
        <f t="shared" si="67"/>
        <v>-0.12783337149897595</v>
      </c>
      <c r="V729" s="181">
        <f t="shared" si="68"/>
        <v>0.11322314042734785</v>
      </c>
    </row>
    <row r="730" spans="1:22">
      <c r="A730" s="161" t="s">
        <v>495</v>
      </c>
      <c r="B730" s="28" t="s">
        <v>525</v>
      </c>
      <c r="C730" s="225" t="s">
        <v>1380</v>
      </c>
      <c r="D730" s="28" t="s">
        <v>44</v>
      </c>
      <c r="E730" s="87" t="s">
        <v>72</v>
      </c>
      <c r="F730" t="s">
        <v>73</v>
      </c>
      <c r="G730" s="28">
        <f t="shared" si="69"/>
        <v>4380</v>
      </c>
      <c r="H730" s="180">
        <f t="shared" si="63"/>
        <v>0.8571428571428571</v>
      </c>
      <c r="I730" s="208"/>
      <c r="J730" s="32"/>
      <c r="K730" s="32" t="s">
        <v>100</v>
      </c>
      <c r="L730" s="32"/>
      <c r="M730" s="321">
        <v>1.8333333329999999</v>
      </c>
      <c r="N730" s="63">
        <f t="shared" si="64"/>
        <v>0.3689323947404034</v>
      </c>
      <c r="O730" s="71">
        <v>1.1666666699999999</v>
      </c>
      <c r="P730" s="2">
        <v>10</v>
      </c>
      <c r="Q730" s="2">
        <v>2.3333333330000001</v>
      </c>
      <c r="R730">
        <f t="shared" si="65"/>
        <v>2.0207259444009225</v>
      </c>
      <c r="S730" s="22">
        <v>1.3333333300000001</v>
      </c>
      <c r="T730" s="2">
        <v>10</v>
      </c>
      <c r="U730" s="339">
        <f t="shared" si="67"/>
        <v>0.24116205685584927</v>
      </c>
      <c r="V730" s="181">
        <f t="shared" si="68"/>
        <v>0.13265306107055394</v>
      </c>
    </row>
    <row r="731" spans="1:22">
      <c r="A731" s="161" t="s">
        <v>495</v>
      </c>
      <c r="B731" s="28" t="s">
        <v>525</v>
      </c>
      <c r="C731" s="225" t="s">
        <v>1380</v>
      </c>
      <c r="D731" s="28" t="s">
        <v>44</v>
      </c>
      <c r="E731" s="87" t="s">
        <v>72</v>
      </c>
      <c r="F731" t="s">
        <v>73</v>
      </c>
      <c r="G731" s="28">
        <f t="shared" si="69"/>
        <v>4745</v>
      </c>
      <c r="H731" s="180">
        <f t="shared" si="63"/>
        <v>0.9285714285714286</v>
      </c>
      <c r="I731" s="208"/>
      <c r="J731" s="32"/>
      <c r="K731" s="32" t="s">
        <v>100</v>
      </c>
      <c r="L731" s="32"/>
      <c r="M731" s="321">
        <v>3.1666666669999999</v>
      </c>
      <c r="N731" s="63">
        <f t="shared" si="64"/>
        <v>0.57975090331011037</v>
      </c>
      <c r="O731" s="71">
        <v>1.8333333300000001</v>
      </c>
      <c r="P731" s="2">
        <v>10</v>
      </c>
      <c r="Q731" s="2">
        <v>2.3333333330000001</v>
      </c>
      <c r="R731">
        <f t="shared" si="65"/>
        <v>2.1602468960746135</v>
      </c>
      <c r="S731" s="22">
        <v>1.1666666699999999</v>
      </c>
      <c r="T731" s="2">
        <v>10</v>
      </c>
      <c r="U731" s="339">
        <f t="shared" si="67"/>
        <v>-0.3053816497993021</v>
      </c>
      <c r="V731" s="181">
        <f t="shared" si="68"/>
        <v>0.12500000014999998</v>
      </c>
    </row>
    <row r="732" spans="1:22">
      <c r="A732" s="161" t="s">
        <v>495</v>
      </c>
      <c r="B732" s="28" t="s">
        <v>525</v>
      </c>
      <c r="C732" s="225" t="s">
        <v>1380</v>
      </c>
      <c r="D732" s="28" t="s">
        <v>44</v>
      </c>
      <c r="E732" s="87" t="s">
        <v>72</v>
      </c>
      <c r="F732" t="s">
        <v>73</v>
      </c>
      <c r="G732" s="28">
        <f t="shared" si="69"/>
        <v>5110</v>
      </c>
      <c r="H732" s="180">
        <f t="shared" si="63"/>
        <v>1</v>
      </c>
      <c r="I732" s="208"/>
      <c r="J732" s="32"/>
      <c r="K732" s="32" t="s">
        <v>100</v>
      </c>
      <c r="L732" s="32" t="s">
        <v>100</v>
      </c>
      <c r="M732" s="321">
        <v>2.8333333330000001</v>
      </c>
      <c r="N732" s="63">
        <f t="shared" si="64"/>
        <v>0.5270462777488224</v>
      </c>
      <c r="O732" s="71">
        <v>1.6666666699999999</v>
      </c>
      <c r="P732" s="2">
        <v>10</v>
      </c>
      <c r="Q732" s="2">
        <v>3.3333333330000001</v>
      </c>
      <c r="R732">
        <f t="shared" si="65"/>
        <v>2.5819888946314236</v>
      </c>
      <c r="S732" s="22">
        <v>1.6666666699999999</v>
      </c>
      <c r="T732" s="2">
        <v>10</v>
      </c>
      <c r="U732" s="339">
        <f t="shared" si="67"/>
        <v>0.16251892951542193</v>
      </c>
      <c r="V732" s="181">
        <f t="shared" si="68"/>
        <v>0.12500000010499998</v>
      </c>
    </row>
    <row r="733" spans="1:22">
      <c r="A733" s="161" t="s">
        <v>498</v>
      </c>
      <c r="B733" s="28" t="s">
        <v>523</v>
      </c>
      <c r="C733" s="225" t="s">
        <v>1380</v>
      </c>
      <c r="D733" s="28" t="s">
        <v>44</v>
      </c>
      <c r="E733" s="87" t="s">
        <v>72</v>
      </c>
      <c r="F733" t="s">
        <v>73</v>
      </c>
      <c r="G733" s="87">
        <v>0</v>
      </c>
      <c r="H733" s="180">
        <f t="shared" si="63"/>
        <v>0</v>
      </c>
      <c r="I733" s="208" t="s">
        <v>100</v>
      </c>
      <c r="J733" s="32"/>
      <c r="K733" s="32"/>
      <c r="L733" s="32"/>
      <c r="M733" s="321">
        <v>45.32239156</v>
      </c>
      <c r="N733" s="63" t="e">
        <f t="shared" si="64"/>
        <v>#VALUE!</v>
      </c>
      <c r="O733" s="63" t="s">
        <v>16</v>
      </c>
      <c r="P733" s="2">
        <v>10</v>
      </c>
      <c r="Q733" s="2">
        <v>43.670931240000002</v>
      </c>
      <c r="R733" t="e">
        <f t="shared" si="65"/>
        <v>#VALUE!</v>
      </c>
      <c r="S733" t="s">
        <v>16</v>
      </c>
      <c r="T733" s="2">
        <v>10</v>
      </c>
      <c r="U733" s="339">
        <f t="shared" si="67"/>
        <v>-3.7118513539078406E-2</v>
      </c>
      <c r="V733" s="181" t="e">
        <f t="shared" si="68"/>
        <v>#VALUE!</v>
      </c>
    </row>
    <row r="734" spans="1:22">
      <c r="A734" s="161" t="s">
        <v>498</v>
      </c>
      <c r="B734" s="28" t="s">
        <v>523</v>
      </c>
      <c r="C734" s="225" t="s">
        <v>1380</v>
      </c>
      <c r="D734" s="28" t="s">
        <v>44</v>
      </c>
      <c r="E734" s="87" t="s">
        <v>72</v>
      </c>
      <c r="F734" t="s">
        <v>73</v>
      </c>
      <c r="G734" s="28">
        <v>365</v>
      </c>
      <c r="H734" s="180">
        <f t="shared" si="63"/>
        <v>7.1428571428571425E-2</v>
      </c>
      <c r="I734" s="208"/>
      <c r="J734" s="32" t="s">
        <v>100</v>
      </c>
      <c r="K734" s="32" t="s">
        <v>100</v>
      </c>
      <c r="L734" s="32"/>
      <c r="M734" s="321">
        <v>50.319588150000001</v>
      </c>
      <c r="N734" s="63">
        <f t="shared" si="64"/>
        <v>4.713677959956974</v>
      </c>
      <c r="O734" s="63">
        <v>14.90595851</v>
      </c>
      <c r="P734" s="2">
        <v>10</v>
      </c>
      <c r="Q734" s="2">
        <v>3.5251541870000001</v>
      </c>
      <c r="R734">
        <f t="shared" si="65"/>
        <v>3.359616260881837</v>
      </c>
      <c r="S734" s="22">
        <v>1.10097355</v>
      </c>
      <c r="T734" s="2">
        <v>10</v>
      </c>
      <c r="U734" s="339">
        <f t="shared" si="67"/>
        <v>-2.6584702514397187</v>
      </c>
      <c r="V734" s="181">
        <f t="shared" si="68"/>
        <v>0.10975433206861739</v>
      </c>
    </row>
    <row r="735" spans="1:22">
      <c r="A735" s="161" t="s">
        <v>498</v>
      </c>
      <c r="B735" s="28" t="s">
        <v>523</v>
      </c>
      <c r="C735" s="225" t="s">
        <v>1380</v>
      </c>
      <c r="D735" s="28" t="s">
        <v>44</v>
      </c>
      <c r="E735" s="87" t="s">
        <v>72</v>
      </c>
      <c r="F735" t="s">
        <v>73</v>
      </c>
      <c r="G735" s="28">
        <f t="shared" ref="G735:G747" si="70">G734+365</f>
        <v>730</v>
      </c>
      <c r="H735" s="180">
        <f t="shared" si="63"/>
        <v>0.14285714285714285</v>
      </c>
      <c r="I735" s="208"/>
      <c r="J735" s="32"/>
      <c r="K735" s="32" t="s">
        <v>100</v>
      </c>
      <c r="L735" s="32"/>
      <c r="M735" s="321">
        <v>40.453641879999999</v>
      </c>
      <c r="N735" s="63">
        <f t="shared" si="64"/>
        <v>-0.33558601553776723</v>
      </c>
      <c r="O735" s="63">
        <v>-1.0612161600000001</v>
      </c>
      <c r="P735" s="2">
        <v>10</v>
      </c>
      <c r="Q735" s="2">
        <v>18.4311127</v>
      </c>
      <c r="R735">
        <f t="shared" si="65"/>
        <v>11.109464071710063</v>
      </c>
      <c r="S735" s="22">
        <v>2.75243386</v>
      </c>
      <c r="T735" s="2">
        <v>10</v>
      </c>
      <c r="U735" s="339">
        <f t="shared" si="67"/>
        <v>-0.78611652931901177</v>
      </c>
      <c r="V735" s="181">
        <f t="shared" si="68"/>
        <v>0.10223013253850577</v>
      </c>
    </row>
    <row r="736" spans="1:22">
      <c r="A736" s="161" t="s">
        <v>498</v>
      </c>
      <c r="B736" s="28" t="s">
        <v>523</v>
      </c>
      <c r="C736" s="225" t="s">
        <v>1380</v>
      </c>
      <c r="D736" s="28" t="s">
        <v>44</v>
      </c>
      <c r="E736" s="87" t="s">
        <v>72</v>
      </c>
      <c r="F736" t="s">
        <v>73</v>
      </c>
      <c r="G736" s="28">
        <f t="shared" si="70"/>
        <v>1095</v>
      </c>
      <c r="H736" s="180">
        <f t="shared" si="63"/>
        <v>0.21428571428571427</v>
      </c>
      <c r="I736" s="208"/>
      <c r="J736" s="32"/>
      <c r="K736" s="32" t="s">
        <v>100</v>
      </c>
      <c r="L736" s="32"/>
      <c r="M736" s="321">
        <v>26.734288190000001</v>
      </c>
      <c r="N736" s="63">
        <f t="shared" si="64"/>
        <v>-2.2504572446750513</v>
      </c>
      <c r="O736" s="63">
        <v>-7.1165706699999998</v>
      </c>
      <c r="P736" s="2">
        <v>10</v>
      </c>
      <c r="Q736" s="2">
        <v>17.376013050000001</v>
      </c>
      <c r="R736">
        <f t="shared" si="65"/>
        <v>11.726022430309897</v>
      </c>
      <c r="S736" s="22">
        <v>2.19583057</v>
      </c>
      <c r="T736" s="2">
        <v>10</v>
      </c>
      <c r="U736" s="339">
        <f t="shared" si="67"/>
        <v>-0.43085624860976196</v>
      </c>
      <c r="V736" s="181">
        <f t="shared" si="68"/>
        <v>0.10159697230936203</v>
      </c>
    </row>
    <row r="737" spans="1:22">
      <c r="A737" s="161" t="s">
        <v>498</v>
      </c>
      <c r="B737" s="28" t="s">
        <v>523</v>
      </c>
      <c r="C737" s="225" t="s">
        <v>1380</v>
      </c>
      <c r="D737" s="28" t="s">
        <v>44</v>
      </c>
      <c r="E737" s="87" t="s">
        <v>72</v>
      </c>
      <c r="F737" t="s">
        <v>73</v>
      </c>
      <c r="G737" s="28">
        <f t="shared" si="70"/>
        <v>1460</v>
      </c>
      <c r="H737" s="180">
        <f t="shared" si="63"/>
        <v>0.2857142857142857</v>
      </c>
      <c r="I737" s="208"/>
      <c r="J737" s="32"/>
      <c r="K737" s="32" t="s">
        <v>100</v>
      </c>
      <c r="L737" s="32"/>
      <c r="M737" s="321">
        <v>25.67001376</v>
      </c>
      <c r="N737" s="63">
        <f t="shared" si="64"/>
        <v>1.7533644119361642</v>
      </c>
      <c r="O737" s="63">
        <v>5.5446251100000001</v>
      </c>
      <c r="P737" s="2">
        <v>10</v>
      </c>
      <c r="Q737" s="2">
        <v>21.81966461</v>
      </c>
      <c r="R737">
        <f t="shared" si="65"/>
        <v>11.115413073197479</v>
      </c>
      <c r="S737" s="22">
        <v>3.85340741</v>
      </c>
      <c r="T737" s="2">
        <v>10</v>
      </c>
      <c r="U737" s="339">
        <f t="shared" si="67"/>
        <v>-0.16251192139116319</v>
      </c>
      <c r="V737" s="181">
        <f t="shared" si="68"/>
        <v>0.10311884444746547</v>
      </c>
    </row>
    <row r="738" spans="1:22">
      <c r="A738" s="161" t="s">
        <v>498</v>
      </c>
      <c r="B738" s="28" t="s">
        <v>523</v>
      </c>
      <c r="C738" s="225" t="s">
        <v>1380</v>
      </c>
      <c r="D738" s="28" t="s">
        <v>44</v>
      </c>
      <c r="E738" s="87" t="s">
        <v>72</v>
      </c>
      <c r="F738" t="s">
        <v>73</v>
      </c>
      <c r="G738" s="28">
        <f t="shared" si="70"/>
        <v>1825</v>
      </c>
      <c r="H738" s="180">
        <f t="shared" si="63"/>
        <v>0.35714285714285715</v>
      </c>
      <c r="I738" s="208"/>
      <c r="J738" s="32"/>
      <c r="K738" s="32" t="s">
        <v>100</v>
      </c>
      <c r="L738" s="32"/>
      <c r="M738" s="321">
        <v>29.56317855</v>
      </c>
      <c r="N738" s="63">
        <f t="shared" si="64"/>
        <v>4.1924074590256204</v>
      </c>
      <c r="O738" s="63">
        <v>13.257556449999999</v>
      </c>
      <c r="P738" s="2">
        <v>10</v>
      </c>
      <c r="Q738" s="2">
        <v>25.71588766</v>
      </c>
      <c r="R738">
        <f t="shared" si="65"/>
        <v>10.453011574768494</v>
      </c>
      <c r="S738" s="22">
        <v>6.0522962400000004</v>
      </c>
      <c r="T738" s="2">
        <v>10</v>
      </c>
      <c r="U738" s="339">
        <f t="shared" si="67"/>
        <v>-0.13942062127092025</v>
      </c>
      <c r="V738" s="181">
        <f t="shared" si="68"/>
        <v>0.10553907587951429</v>
      </c>
    </row>
    <row r="739" spans="1:22">
      <c r="A739" s="161" t="s">
        <v>498</v>
      </c>
      <c r="B739" s="28" t="s">
        <v>523</v>
      </c>
      <c r="C739" s="225" t="s">
        <v>1380</v>
      </c>
      <c r="D739" s="28" t="s">
        <v>44</v>
      </c>
      <c r="E739" s="87" t="s">
        <v>72</v>
      </c>
      <c r="F739" t="s">
        <v>73</v>
      </c>
      <c r="G739" s="28">
        <f t="shared" si="70"/>
        <v>2190</v>
      </c>
      <c r="H739" s="180">
        <f t="shared" si="63"/>
        <v>0.42857142857142855</v>
      </c>
      <c r="I739" s="208"/>
      <c r="J739" s="32"/>
      <c r="K739" s="32" t="s">
        <v>100</v>
      </c>
      <c r="L739" s="32"/>
      <c r="M739" s="321">
        <v>28.511137160000001</v>
      </c>
      <c r="N739" s="63">
        <f t="shared" si="64"/>
        <v>2.4516154345495385</v>
      </c>
      <c r="O739" s="63">
        <v>7.7526887200000001</v>
      </c>
      <c r="P739" s="2">
        <v>10</v>
      </c>
      <c r="Q739" s="2">
        <v>27.407105359999999</v>
      </c>
      <c r="R739">
        <f t="shared" si="65"/>
        <v>13.055514382271559</v>
      </c>
      <c r="S739" s="22">
        <v>4.4069524400000004</v>
      </c>
      <c r="T739" s="2">
        <v>10</v>
      </c>
      <c r="U739" s="339">
        <f t="shared" si="67"/>
        <v>-3.9492489000295956E-2</v>
      </c>
      <c r="V739" s="181">
        <f t="shared" si="68"/>
        <v>0.10258553480603952</v>
      </c>
    </row>
    <row r="740" spans="1:22">
      <c r="A740" s="161" t="s">
        <v>498</v>
      </c>
      <c r="B740" s="28" t="s">
        <v>523</v>
      </c>
      <c r="C740" s="225" t="s">
        <v>1380</v>
      </c>
      <c r="D740" s="28" t="s">
        <v>44</v>
      </c>
      <c r="E740" s="87" t="s">
        <v>72</v>
      </c>
      <c r="F740" t="s">
        <v>73</v>
      </c>
      <c r="G740" s="28">
        <f t="shared" si="70"/>
        <v>2555</v>
      </c>
      <c r="H740" s="180">
        <f t="shared" si="63"/>
        <v>0.5</v>
      </c>
      <c r="I740" s="208"/>
      <c r="J740" s="32"/>
      <c r="K740" s="32" t="s">
        <v>100</v>
      </c>
      <c r="L740" s="32"/>
      <c r="M740" s="321">
        <v>35.156735820000002</v>
      </c>
      <c r="N740" s="63">
        <f t="shared" si="64"/>
        <v>4.713677959956974</v>
      </c>
      <c r="O740" s="63">
        <v>14.90595851</v>
      </c>
      <c r="P740" s="2">
        <v>10</v>
      </c>
      <c r="Q740" s="2">
        <v>35.153677559999998</v>
      </c>
      <c r="R740">
        <f t="shared" si="65"/>
        <v>14.978789477175003</v>
      </c>
      <c r="S740" s="22">
        <v>5.5079259900000004</v>
      </c>
      <c r="T740" s="2">
        <v>10</v>
      </c>
      <c r="U740" s="339">
        <f t="shared" si="67"/>
        <v>-8.6993088360949849E-5</v>
      </c>
      <c r="V740" s="181">
        <f t="shared" si="68"/>
        <v>0.10245490484011703</v>
      </c>
    </row>
    <row r="741" spans="1:22">
      <c r="A741" s="161" t="s">
        <v>498</v>
      </c>
      <c r="B741" s="28" t="s">
        <v>523</v>
      </c>
      <c r="C741" s="225" t="s">
        <v>1380</v>
      </c>
      <c r="D741" s="28" t="s">
        <v>44</v>
      </c>
      <c r="E741" s="87" t="s">
        <v>72</v>
      </c>
      <c r="F741" t="s">
        <v>73</v>
      </c>
      <c r="G741" s="28">
        <f t="shared" si="70"/>
        <v>2920</v>
      </c>
      <c r="H741" s="180">
        <f t="shared" si="63"/>
        <v>0.5714285714285714</v>
      </c>
      <c r="I741" s="208"/>
      <c r="J741" s="32"/>
      <c r="K741" s="32" t="s">
        <v>100</v>
      </c>
      <c r="L741" s="32"/>
      <c r="M741" s="321">
        <v>29.69468372</v>
      </c>
      <c r="N741" s="63">
        <f t="shared" si="64"/>
        <v>0.36169789718563089</v>
      </c>
      <c r="O741" s="63">
        <v>1.14378918</v>
      </c>
      <c r="P741" s="2">
        <v>10</v>
      </c>
      <c r="Q741" s="2">
        <v>28.04322341</v>
      </c>
      <c r="R741">
        <f t="shared" si="65"/>
        <v>11.39614969326399</v>
      </c>
      <c r="S741" s="22">
        <v>6.0553545</v>
      </c>
      <c r="T741" s="2">
        <v>10</v>
      </c>
      <c r="U741" s="339">
        <f t="shared" si="67"/>
        <v>-5.7221017339860146E-2</v>
      </c>
      <c r="V741" s="181">
        <f t="shared" si="68"/>
        <v>0.10466254764480257</v>
      </c>
    </row>
    <row r="742" spans="1:22">
      <c r="A742" s="161" t="s">
        <v>498</v>
      </c>
      <c r="B742" s="28" t="s">
        <v>523</v>
      </c>
      <c r="C742" s="225" t="s">
        <v>1380</v>
      </c>
      <c r="D742" s="28" t="s">
        <v>44</v>
      </c>
      <c r="E742" s="87" t="s">
        <v>72</v>
      </c>
      <c r="F742" t="s">
        <v>73</v>
      </c>
      <c r="G742" s="28">
        <f t="shared" si="70"/>
        <v>3285</v>
      </c>
      <c r="H742" s="180">
        <f t="shared" si="63"/>
        <v>0.6428571428571429</v>
      </c>
      <c r="I742" s="208"/>
      <c r="J742" s="32"/>
      <c r="K742" s="32" t="s">
        <v>100</v>
      </c>
      <c r="L742" s="32"/>
      <c r="M742" s="321">
        <v>20.92971099</v>
      </c>
      <c r="N742" s="63">
        <f t="shared" si="64"/>
        <v>-0.85685651646912075</v>
      </c>
      <c r="O742" s="63">
        <v>-2.7096182199999999</v>
      </c>
      <c r="P742" s="2">
        <v>10</v>
      </c>
      <c r="Q742" s="2">
        <v>18.17727713</v>
      </c>
      <c r="R742">
        <f t="shared" si="65"/>
        <v>8.6648538156501136</v>
      </c>
      <c r="S742" s="22">
        <v>4.4008359199999996</v>
      </c>
      <c r="T742" s="2">
        <v>10</v>
      </c>
      <c r="U742" s="339">
        <f t="shared" si="67"/>
        <v>-0.14099742324860898</v>
      </c>
      <c r="V742" s="181">
        <f t="shared" si="68"/>
        <v>0.10586155300252902</v>
      </c>
    </row>
    <row r="743" spans="1:22">
      <c r="A743" s="161" t="s">
        <v>498</v>
      </c>
      <c r="B743" s="28" t="s">
        <v>523</v>
      </c>
      <c r="C743" s="225" t="s">
        <v>1380</v>
      </c>
      <c r="D743" s="28" t="s">
        <v>44</v>
      </c>
      <c r="E743" s="87" t="s">
        <v>72</v>
      </c>
      <c r="F743" t="s">
        <v>73</v>
      </c>
      <c r="G743" s="28">
        <f t="shared" si="70"/>
        <v>3650</v>
      </c>
      <c r="H743" s="180">
        <f t="shared" si="63"/>
        <v>0.7142857142857143</v>
      </c>
      <c r="I743" s="208"/>
      <c r="J743" s="32"/>
      <c r="K743" s="32" t="s">
        <v>100</v>
      </c>
      <c r="L743" s="32"/>
      <c r="M743" s="321">
        <v>20.969468370000001</v>
      </c>
      <c r="N743" s="63">
        <f t="shared" si="64"/>
        <v>1.5792852104372392</v>
      </c>
      <c r="O743" s="63">
        <v>4.9941383400000001</v>
      </c>
      <c r="P743" s="2">
        <v>10</v>
      </c>
      <c r="Q743" s="2">
        <v>23.721902239999999</v>
      </c>
      <c r="R743">
        <f t="shared" si="65"/>
        <v>11.303972033255278</v>
      </c>
      <c r="S743" s="22">
        <v>4.40389418</v>
      </c>
      <c r="T743" s="2">
        <v>10</v>
      </c>
      <c r="U743" s="339">
        <f t="shared" si="67"/>
        <v>0.12333127386841002</v>
      </c>
      <c r="V743" s="181">
        <f t="shared" si="68"/>
        <v>0.10344647177471605</v>
      </c>
    </row>
    <row r="744" spans="1:22">
      <c r="A744" s="161" t="s">
        <v>498</v>
      </c>
      <c r="B744" s="28" t="s">
        <v>523</v>
      </c>
      <c r="C744" s="225" t="s">
        <v>1380</v>
      </c>
      <c r="D744" s="28" t="s">
        <v>44</v>
      </c>
      <c r="E744" s="87" t="s">
        <v>72</v>
      </c>
      <c r="F744" t="s">
        <v>73</v>
      </c>
      <c r="G744" s="28">
        <f t="shared" si="70"/>
        <v>4015</v>
      </c>
      <c r="H744" s="180">
        <f t="shared" si="63"/>
        <v>0.7857142857142857</v>
      </c>
      <c r="I744" s="208"/>
      <c r="J744" s="32"/>
      <c r="K744" s="32" t="s">
        <v>100</v>
      </c>
      <c r="L744" s="32"/>
      <c r="M744" s="321">
        <v>23.764717879999999</v>
      </c>
      <c r="N744" s="63">
        <f t="shared" si="64"/>
        <v>2.7988067339819671</v>
      </c>
      <c r="O744" s="63">
        <v>8.8506040099999996</v>
      </c>
      <c r="P744" s="2">
        <v>10</v>
      </c>
      <c r="Q744" s="2">
        <v>23.764717879999999</v>
      </c>
      <c r="R744">
        <f t="shared" si="65"/>
        <v>9.6574590737701236</v>
      </c>
      <c r="S744" s="22">
        <v>6.0553545</v>
      </c>
      <c r="T744" s="2">
        <v>10</v>
      </c>
      <c r="U744" s="339">
        <f t="shared" si="67"/>
        <v>0</v>
      </c>
      <c r="V744" s="181">
        <f t="shared" si="68"/>
        <v>0.10649252783869591</v>
      </c>
    </row>
    <row r="745" spans="1:22">
      <c r="A745" s="161" t="s">
        <v>498</v>
      </c>
      <c r="B745" s="28" t="s">
        <v>523</v>
      </c>
      <c r="C745" s="225" t="s">
        <v>1380</v>
      </c>
      <c r="D745" s="28" t="s">
        <v>44</v>
      </c>
      <c r="E745" s="87" t="s">
        <v>72</v>
      </c>
      <c r="F745" t="s">
        <v>73</v>
      </c>
      <c r="G745" s="28">
        <f t="shared" si="70"/>
        <v>4380</v>
      </c>
      <c r="H745" s="180">
        <f t="shared" si="63"/>
        <v>0.8571428571428571</v>
      </c>
      <c r="I745" s="208"/>
      <c r="J745" s="32"/>
      <c r="K745" s="32" t="s">
        <v>100</v>
      </c>
      <c r="L745" s="32"/>
      <c r="M745" s="321">
        <v>32.615321880000003</v>
      </c>
      <c r="N745" s="63">
        <f t="shared" si="64"/>
        <v>5.9322323767740031</v>
      </c>
      <c r="O745" s="63">
        <v>18.75936592</v>
      </c>
      <c r="P745" s="2">
        <v>10</v>
      </c>
      <c r="Q745" s="2">
        <v>32.064835109999997</v>
      </c>
      <c r="R745">
        <f t="shared" si="65"/>
        <v>10.483398166150174</v>
      </c>
      <c r="S745" s="22">
        <v>9.3552168800000004</v>
      </c>
      <c r="T745" s="2">
        <v>10</v>
      </c>
      <c r="U745" s="339">
        <f t="shared" si="67"/>
        <v>-1.702222405746795E-2</v>
      </c>
      <c r="V745" s="181">
        <f t="shared" si="68"/>
        <v>0.10851235443438657</v>
      </c>
    </row>
    <row r="746" spans="1:22">
      <c r="A746" s="161" t="s">
        <v>498</v>
      </c>
      <c r="B746" s="28" t="s">
        <v>523</v>
      </c>
      <c r="C746" s="225" t="s">
        <v>1380</v>
      </c>
      <c r="D746" s="28" t="s">
        <v>44</v>
      </c>
      <c r="E746" s="87" t="s">
        <v>72</v>
      </c>
      <c r="F746" t="s">
        <v>73</v>
      </c>
      <c r="G746" s="28">
        <f t="shared" si="70"/>
        <v>4745</v>
      </c>
      <c r="H746" s="180">
        <f t="shared" si="63"/>
        <v>0.9285714285714286</v>
      </c>
      <c r="I746" s="208"/>
      <c r="J746" s="32"/>
      <c r="K746" s="32" t="s">
        <v>100</v>
      </c>
      <c r="L746" s="32"/>
      <c r="M746" s="321">
        <v>18.345481419999999</v>
      </c>
      <c r="N746" s="63">
        <f t="shared" si="64"/>
        <v>-2.9458069471053299</v>
      </c>
      <c r="O746" s="63">
        <v>-9.3154594999999993</v>
      </c>
      <c r="P746" s="2">
        <v>10</v>
      </c>
      <c r="Q746" s="2">
        <v>18.892909929999998</v>
      </c>
      <c r="R746">
        <f t="shared" si="65"/>
        <v>8.0524012943759509</v>
      </c>
      <c r="S746" s="22">
        <v>5.50486773</v>
      </c>
      <c r="T746" s="2">
        <v>10</v>
      </c>
      <c r="U746" s="339">
        <f t="shared" si="67"/>
        <v>2.9403415669833951E-2</v>
      </c>
      <c r="V746" s="181">
        <f t="shared" si="68"/>
        <v>0.10848977280664601</v>
      </c>
    </row>
    <row r="747" spans="1:22">
      <c r="A747" s="161" t="s">
        <v>498</v>
      </c>
      <c r="B747" s="28" t="s">
        <v>523</v>
      </c>
      <c r="C747" s="225" t="s">
        <v>1380</v>
      </c>
      <c r="D747" s="28" t="s">
        <v>44</v>
      </c>
      <c r="E747" s="87" t="s">
        <v>72</v>
      </c>
      <c r="F747" t="s">
        <v>73</v>
      </c>
      <c r="G747" s="28">
        <f t="shared" si="70"/>
        <v>5110</v>
      </c>
      <c r="H747" s="180">
        <f t="shared" si="63"/>
        <v>1</v>
      </c>
      <c r="I747" s="208"/>
      <c r="J747" s="32"/>
      <c r="K747" s="32" t="s">
        <v>100</v>
      </c>
      <c r="L747" s="32" t="s">
        <v>100</v>
      </c>
      <c r="M747" s="321">
        <v>22.792191240000001</v>
      </c>
      <c r="N747" s="63">
        <f t="shared" si="64"/>
        <v>3.4951235431399446</v>
      </c>
      <c r="O747" s="63">
        <v>11.052551100000001</v>
      </c>
      <c r="P747" s="2">
        <v>10</v>
      </c>
      <c r="Q747" s="2">
        <v>23.342678020000001</v>
      </c>
      <c r="R747">
        <f t="shared" si="65"/>
        <v>9.0821069669884995</v>
      </c>
      <c r="S747" s="22">
        <v>6.60584127</v>
      </c>
      <c r="T747" s="2">
        <v>10</v>
      </c>
      <c r="U747" s="339">
        <f t="shared" si="67"/>
        <v>2.3865371955539248E-2</v>
      </c>
      <c r="V747" s="181">
        <f t="shared" si="68"/>
        <v>0.10800856876007968</v>
      </c>
    </row>
    <row r="748" spans="1:22">
      <c r="A748" s="161" t="s">
        <v>498</v>
      </c>
      <c r="B748" s="28" t="s">
        <v>524</v>
      </c>
      <c r="C748" s="225" t="s">
        <v>1380</v>
      </c>
      <c r="D748" s="28" t="s">
        <v>44</v>
      </c>
      <c r="E748" s="87" t="s">
        <v>72</v>
      </c>
      <c r="F748" t="s">
        <v>73</v>
      </c>
      <c r="G748" s="87">
        <v>0</v>
      </c>
      <c r="H748" s="180">
        <f t="shared" si="63"/>
        <v>0</v>
      </c>
      <c r="I748" s="208" t="s">
        <v>100</v>
      </c>
      <c r="J748" s="32"/>
      <c r="K748" s="32"/>
      <c r="L748" s="32"/>
      <c r="M748" s="321">
        <v>66.18556701</v>
      </c>
      <c r="N748" s="63" t="e">
        <f t="shared" si="64"/>
        <v>#VALUE!</v>
      </c>
      <c r="O748" s="63" t="s">
        <v>16</v>
      </c>
      <c r="P748" s="2">
        <v>10</v>
      </c>
      <c r="Q748" s="2">
        <v>67.835051550000003</v>
      </c>
      <c r="R748" t="e">
        <f t="shared" si="65"/>
        <v>#VALUE!</v>
      </c>
      <c r="S748" t="s">
        <v>16</v>
      </c>
      <c r="T748" s="2">
        <v>10</v>
      </c>
      <c r="U748" s="339">
        <f t="shared" si="67"/>
        <v>2.4616627693220487E-2</v>
      </c>
      <c r="V748" s="181" t="e">
        <f t="shared" si="68"/>
        <v>#VALUE!</v>
      </c>
    </row>
    <row r="749" spans="1:22">
      <c r="A749" s="161" t="s">
        <v>498</v>
      </c>
      <c r="B749" s="28" t="s">
        <v>524</v>
      </c>
      <c r="C749" s="225" t="s">
        <v>1380</v>
      </c>
      <c r="D749" s="28" t="s">
        <v>44</v>
      </c>
      <c r="E749" s="87" t="s">
        <v>72</v>
      </c>
      <c r="F749" t="s">
        <v>73</v>
      </c>
      <c r="G749" s="28">
        <v>365</v>
      </c>
      <c r="H749" s="180">
        <f t="shared" si="63"/>
        <v>7.1428571428571425E-2</v>
      </c>
      <c r="I749" s="208"/>
      <c r="J749" s="32" t="s">
        <v>100</v>
      </c>
      <c r="K749" s="32" t="s">
        <v>100</v>
      </c>
      <c r="L749" s="32"/>
      <c r="M749" s="321">
        <v>86.804123709999999</v>
      </c>
      <c r="N749" s="63">
        <f t="shared" si="64"/>
        <v>3.1296768606565135</v>
      </c>
      <c r="O749" s="71">
        <v>9.8969072199999992</v>
      </c>
      <c r="P749" s="2">
        <v>10</v>
      </c>
      <c r="Q749" s="2">
        <v>11.75257732</v>
      </c>
      <c r="R749">
        <f t="shared" si="65"/>
        <v>9.1507985011725896</v>
      </c>
      <c r="S749">
        <v>1.64948454</v>
      </c>
      <c r="T749" s="2">
        <v>10</v>
      </c>
      <c r="U749" s="339">
        <f t="shared" si="67"/>
        <v>-1.999581565797304</v>
      </c>
      <c r="V749" s="181">
        <f t="shared" si="68"/>
        <v>0.10196983688210244</v>
      </c>
    </row>
    <row r="750" spans="1:22">
      <c r="A750" s="161" t="s">
        <v>498</v>
      </c>
      <c r="B750" s="28" t="s">
        <v>524</v>
      </c>
      <c r="C750" s="225" t="s">
        <v>1380</v>
      </c>
      <c r="D750" s="28" t="s">
        <v>44</v>
      </c>
      <c r="E750" s="87" t="s">
        <v>72</v>
      </c>
      <c r="F750" t="s">
        <v>73</v>
      </c>
      <c r="G750" s="28">
        <f t="shared" ref="G750:G762" si="71">G749+365</f>
        <v>730</v>
      </c>
      <c r="H750" s="180">
        <f t="shared" si="63"/>
        <v>0.14285714285714285</v>
      </c>
      <c r="I750" s="208"/>
      <c r="J750" s="32"/>
      <c r="K750" s="32" t="s">
        <v>100</v>
      </c>
      <c r="L750" s="32"/>
      <c r="M750" s="321">
        <v>81.855670099999998</v>
      </c>
      <c r="N750" s="63">
        <f t="shared" si="64"/>
        <v>2.0864512414917686</v>
      </c>
      <c r="O750" s="71">
        <v>6.5979381500000001</v>
      </c>
      <c r="P750" s="2">
        <v>10</v>
      </c>
      <c r="Q750" s="2">
        <v>15.05154639</v>
      </c>
      <c r="R750">
        <f t="shared" si="65"/>
        <v>9.5688857054714056</v>
      </c>
      <c r="S750">
        <v>2.4742268100000002</v>
      </c>
      <c r="T750" s="2">
        <v>10</v>
      </c>
      <c r="U750" s="339">
        <f t="shared" si="67"/>
        <v>-1.6934768396174542</v>
      </c>
      <c r="V750" s="181">
        <f t="shared" si="68"/>
        <v>0.10270219554733598</v>
      </c>
    </row>
    <row r="751" spans="1:22">
      <c r="A751" s="161" t="s">
        <v>498</v>
      </c>
      <c r="B751" s="28" t="s">
        <v>524</v>
      </c>
      <c r="C751" s="225" t="s">
        <v>1380</v>
      </c>
      <c r="D751" s="28" t="s">
        <v>44</v>
      </c>
      <c r="E751" s="87" t="s">
        <v>72</v>
      </c>
      <c r="F751" t="s">
        <v>73</v>
      </c>
      <c r="G751" s="28">
        <f t="shared" si="71"/>
        <v>1095</v>
      </c>
      <c r="H751" s="180">
        <f t="shared" si="63"/>
        <v>0.21428571428571427</v>
      </c>
      <c r="I751" s="208"/>
      <c r="J751" s="32"/>
      <c r="K751" s="32" t="s">
        <v>100</v>
      </c>
      <c r="L751" s="32"/>
      <c r="M751" s="321">
        <v>95.051546389999999</v>
      </c>
      <c r="N751" s="63">
        <f t="shared" si="64"/>
        <v>2.8688704424256475</v>
      </c>
      <c r="O751" s="71">
        <v>9.0721649099999997</v>
      </c>
      <c r="P751" s="2">
        <v>10</v>
      </c>
      <c r="Q751" s="2">
        <v>24.12371134</v>
      </c>
      <c r="R751">
        <f t="shared" si="65"/>
        <v>10.844495965227878</v>
      </c>
      <c r="S751">
        <v>4.9484536099999996</v>
      </c>
      <c r="T751" s="2">
        <v>10</v>
      </c>
      <c r="U751" s="339">
        <f t="shared" si="67"/>
        <v>-1.3712241081890011</v>
      </c>
      <c r="V751" s="181">
        <f t="shared" si="68"/>
        <v>0.10420775805696433</v>
      </c>
    </row>
    <row r="752" spans="1:22">
      <c r="A752" s="161" t="s">
        <v>498</v>
      </c>
      <c r="B752" s="28" t="s">
        <v>524</v>
      </c>
      <c r="C752" s="225" t="s">
        <v>1380</v>
      </c>
      <c r="D752" s="28" t="s">
        <v>44</v>
      </c>
      <c r="E752" s="87" t="s">
        <v>72</v>
      </c>
      <c r="F752" t="s">
        <v>73</v>
      </c>
      <c r="G752" s="28">
        <f t="shared" si="71"/>
        <v>1460</v>
      </c>
      <c r="H752" s="180">
        <f t="shared" si="63"/>
        <v>0.2857142857142857</v>
      </c>
      <c r="I752" s="208"/>
      <c r="J752" s="32"/>
      <c r="K752" s="32" t="s">
        <v>100</v>
      </c>
      <c r="L752" s="32"/>
      <c r="M752" s="321">
        <v>81.030927840000004</v>
      </c>
      <c r="N752" s="63">
        <f t="shared" si="64"/>
        <v>1.5648384271659792</v>
      </c>
      <c r="O752" s="71">
        <v>4.9484535999999997</v>
      </c>
      <c r="P752" s="2">
        <v>10</v>
      </c>
      <c r="Q752" s="2">
        <v>29.072164950000001</v>
      </c>
      <c r="R752">
        <f t="shared" si="65"/>
        <v>12.09955026117148</v>
      </c>
      <c r="S752">
        <v>5.7731958700000003</v>
      </c>
      <c r="T752" s="2">
        <v>10</v>
      </c>
      <c r="U752" s="339">
        <f t="shared" si="67"/>
        <v>-1.0250497214989702</v>
      </c>
      <c r="V752" s="181">
        <f t="shared" si="68"/>
        <v>0.10394346359945977</v>
      </c>
    </row>
    <row r="753" spans="1:22">
      <c r="A753" s="161" t="s">
        <v>498</v>
      </c>
      <c r="B753" s="28" t="s">
        <v>524</v>
      </c>
      <c r="C753" s="225" t="s">
        <v>1380</v>
      </c>
      <c r="D753" s="28" t="s">
        <v>44</v>
      </c>
      <c r="E753" s="87" t="s">
        <v>72</v>
      </c>
      <c r="F753" t="s">
        <v>73</v>
      </c>
      <c r="G753" s="28">
        <f t="shared" si="71"/>
        <v>1825</v>
      </c>
      <c r="H753" s="180">
        <f t="shared" si="63"/>
        <v>0.35714285714285715</v>
      </c>
      <c r="I753" s="208"/>
      <c r="J753" s="32"/>
      <c r="K753" s="32" t="s">
        <v>100</v>
      </c>
      <c r="L753" s="32"/>
      <c r="M753" s="321">
        <v>71.958762890000003</v>
      </c>
      <c r="N753" s="63">
        <f t="shared" si="64"/>
        <v>2.0864512383294906</v>
      </c>
      <c r="O753" s="71">
        <v>6.5979381400000001</v>
      </c>
      <c r="P753" s="2">
        <v>10</v>
      </c>
      <c r="Q753" s="2">
        <v>37.319587630000001</v>
      </c>
      <c r="R753">
        <f t="shared" si="65"/>
        <v>14.528899396620822</v>
      </c>
      <c r="S753">
        <v>6.5979381400000001</v>
      </c>
      <c r="T753" s="2">
        <v>10</v>
      </c>
      <c r="U753" s="339">
        <f t="shared" si="67"/>
        <v>-0.65657489095349275</v>
      </c>
      <c r="V753" s="181">
        <f t="shared" si="68"/>
        <v>0.10312566771036832</v>
      </c>
    </row>
    <row r="754" spans="1:22">
      <c r="A754" s="161" t="s">
        <v>498</v>
      </c>
      <c r="B754" s="28" t="s">
        <v>524</v>
      </c>
      <c r="C754" s="225" t="s">
        <v>1380</v>
      </c>
      <c r="D754" s="28" t="s">
        <v>44</v>
      </c>
      <c r="E754" s="87" t="s">
        <v>72</v>
      </c>
      <c r="F754" t="s">
        <v>73</v>
      </c>
      <c r="G754" s="28">
        <f t="shared" si="71"/>
        <v>2190</v>
      </c>
      <c r="H754" s="180">
        <f t="shared" si="63"/>
        <v>0.42857142857142855</v>
      </c>
      <c r="I754" s="208"/>
      <c r="J754" s="32"/>
      <c r="K754" s="32" t="s">
        <v>100</v>
      </c>
      <c r="L754" s="32"/>
      <c r="M754" s="321">
        <v>72.783505149999996</v>
      </c>
      <c r="N754" s="63">
        <f t="shared" si="64"/>
        <v>2.0864512414917686</v>
      </c>
      <c r="O754" s="71">
        <v>6.5979381500000001</v>
      </c>
      <c r="P754" s="2">
        <v>10</v>
      </c>
      <c r="Q754" s="2">
        <v>42.268041240000002</v>
      </c>
      <c r="R754">
        <f t="shared" si="65"/>
        <v>16.455383295139054</v>
      </c>
      <c r="S754">
        <v>6.5979381400000001</v>
      </c>
      <c r="T754" s="2">
        <v>10</v>
      </c>
      <c r="U754" s="339">
        <f t="shared" si="67"/>
        <v>-0.54345807766285636</v>
      </c>
      <c r="V754" s="181">
        <f t="shared" si="68"/>
        <v>0.10243664485072251</v>
      </c>
    </row>
    <row r="755" spans="1:22">
      <c r="A755" s="161" t="s">
        <v>498</v>
      </c>
      <c r="B755" s="28" t="s">
        <v>524</v>
      </c>
      <c r="C755" s="225" t="s">
        <v>1380</v>
      </c>
      <c r="D755" s="28" t="s">
        <v>44</v>
      </c>
      <c r="E755" s="87" t="s">
        <v>72</v>
      </c>
      <c r="F755" t="s">
        <v>73</v>
      </c>
      <c r="G755" s="28">
        <f t="shared" si="71"/>
        <v>2555</v>
      </c>
      <c r="H755" s="180">
        <f t="shared" si="63"/>
        <v>0.5</v>
      </c>
      <c r="I755" s="208"/>
      <c r="J755" s="32"/>
      <c r="K755" s="32" t="s">
        <v>100</v>
      </c>
      <c r="L755" s="32"/>
      <c r="M755" s="321">
        <v>73.608247419999998</v>
      </c>
      <c r="N755" s="63">
        <f t="shared" si="64"/>
        <v>1.8256448359100128</v>
      </c>
      <c r="O755" s="71">
        <v>5.7731958800000003</v>
      </c>
      <c r="P755" s="2">
        <v>10</v>
      </c>
      <c r="Q755" s="2">
        <v>52.164948449999997</v>
      </c>
      <c r="R755">
        <f t="shared" si="65"/>
        <v>16.581699219485241</v>
      </c>
      <c r="S755">
        <v>9.8969072199999992</v>
      </c>
      <c r="T755" s="2">
        <v>10</v>
      </c>
      <c r="U755" s="339">
        <f t="shared" si="67"/>
        <v>-0.34434629308487419</v>
      </c>
      <c r="V755" s="181">
        <f t="shared" si="68"/>
        <v>0.10359949382422898</v>
      </c>
    </row>
    <row r="756" spans="1:22">
      <c r="A756" s="161" t="s">
        <v>498</v>
      </c>
      <c r="B756" s="28" t="s">
        <v>524</v>
      </c>
      <c r="C756" s="225" t="s">
        <v>1380</v>
      </c>
      <c r="D756" s="28" t="s">
        <v>44</v>
      </c>
      <c r="E756" s="87" t="s">
        <v>72</v>
      </c>
      <c r="F756" t="s">
        <v>73</v>
      </c>
      <c r="G756" s="28">
        <f t="shared" si="71"/>
        <v>2920</v>
      </c>
      <c r="H756" s="180">
        <f t="shared" si="63"/>
        <v>0.5714285714285714</v>
      </c>
      <c r="I756" s="208"/>
      <c r="J756" s="32"/>
      <c r="K756" s="32" t="s">
        <v>100</v>
      </c>
      <c r="L756" s="32"/>
      <c r="M756" s="321">
        <v>71.134020620000001</v>
      </c>
      <c r="N756" s="63">
        <f t="shared" si="64"/>
        <v>2.6080640494930023</v>
      </c>
      <c r="O756" s="71">
        <v>8.2474226799999997</v>
      </c>
      <c r="P756" s="2">
        <v>10</v>
      </c>
      <c r="Q756" s="2">
        <v>49.69072165</v>
      </c>
      <c r="R756">
        <f t="shared" si="65"/>
        <v>18.23874380542674</v>
      </c>
      <c r="S756">
        <v>7.4226804099999999</v>
      </c>
      <c r="T756" s="2">
        <v>10</v>
      </c>
      <c r="U756" s="339">
        <f t="shared" si="67"/>
        <v>-0.35874748355062114</v>
      </c>
      <c r="V756" s="181">
        <f t="shared" si="68"/>
        <v>0.10223136653836042</v>
      </c>
    </row>
    <row r="757" spans="1:22">
      <c r="A757" s="161" t="s">
        <v>498</v>
      </c>
      <c r="B757" s="28" t="s">
        <v>524</v>
      </c>
      <c r="C757" s="225" t="s">
        <v>1380</v>
      </c>
      <c r="D757" s="28" t="s">
        <v>44</v>
      </c>
      <c r="E757" s="87" t="s">
        <v>72</v>
      </c>
      <c r="F757" t="s">
        <v>73</v>
      </c>
      <c r="G757" s="28">
        <f t="shared" si="71"/>
        <v>3285</v>
      </c>
      <c r="H757" s="180">
        <f t="shared" si="63"/>
        <v>0.6428571428571429</v>
      </c>
      <c r="I757" s="208"/>
      <c r="J757" s="32"/>
      <c r="K757" s="32" t="s">
        <v>100</v>
      </c>
      <c r="L757" s="32"/>
      <c r="M757" s="321">
        <v>63.711340210000003</v>
      </c>
      <c r="N757" s="63">
        <f t="shared" si="64"/>
        <v>2.0864512383294906</v>
      </c>
      <c r="O757" s="71">
        <v>6.5979381400000001</v>
      </c>
      <c r="P757" s="2">
        <v>10</v>
      </c>
      <c r="Q757" s="2">
        <v>54.639175260000002</v>
      </c>
      <c r="R757">
        <f t="shared" si="65"/>
        <v>21.271593039488078</v>
      </c>
      <c r="S757">
        <v>6.5979381400000001</v>
      </c>
      <c r="T757" s="2">
        <v>10</v>
      </c>
      <c r="U757" s="339">
        <f t="shared" si="67"/>
        <v>-0.15361145092988437</v>
      </c>
      <c r="V757" s="181">
        <f t="shared" si="68"/>
        <v>0.10145817016528441</v>
      </c>
    </row>
    <row r="758" spans="1:22">
      <c r="A758" s="161" t="s">
        <v>498</v>
      </c>
      <c r="B758" s="28" t="s">
        <v>524</v>
      </c>
      <c r="C758" s="225" t="s">
        <v>1380</v>
      </c>
      <c r="D758" s="28" t="s">
        <v>44</v>
      </c>
      <c r="E758" s="87" t="s">
        <v>72</v>
      </c>
      <c r="F758" t="s">
        <v>73</v>
      </c>
      <c r="G758" s="28">
        <f t="shared" si="71"/>
        <v>3650</v>
      </c>
      <c r="H758" s="180">
        <f t="shared" si="63"/>
        <v>0.7142857142857143</v>
      </c>
      <c r="I758" s="208"/>
      <c r="J758" s="32"/>
      <c r="K758" s="32" t="s">
        <v>100</v>
      </c>
      <c r="L758" s="32"/>
      <c r="M758" s="321">
        <v>62.886597940000001</v>
      </c>
      <c r="N758" s="63">
        <f t="shared" si="64"/>
        <v>2.3472576439112465</v>
      </c>
      <c r="O758" s="71">
        <v>7.4226804099999999</v>
      </c>
      <c r="P758" s="2">
        <v>10</v>
      </c>
      <c r="Q758" s="2">
        <v>56.288659789999997</v>
      </c>
      <c r="R758">
        <f t="shared" si="65"/>
        <v>17.190563217267634</v>
      </c>
      <c r="S758">
        <v>10.721649490000001</v>
      </c>
      <c r="T758" s="2">
        <v>10</v>
      </c>
      <c r="U758" s="339">
        <f t="shared" si="67"/>
        <v>-0.11083998151972571</v>
      </c>
      <c r="V758" s="181">
        <f t="shared" si="68"/>
        <v>0.10362811791802182</v>
      </c>
    </row>
    <row r="759" spans="1:22">
      <c r="A759" s="161" t="s">
        <v>498</v>
      </c>
      <c r="B759" s="28" t="s">
        <v>524</v>
      </c>
      <c r="C759" s="225" t="s">
        <v>1380</v>
      </c>
      <c r="D759" s="28" t="s">
        <v>44</v>
      </c>
      <c r="E759" s="87" t="s">
        <v>72</v>
      </c>
      <c r="F759" t="s">
        <v>73</v>
      </c>
      <c r="G759" s="28">
        <f t="shared" si="71"/>
        <v>4015</v>
      </c>
      <c r="H759" s="180">
        <f t="shared" si="63"/>
        <v>0.7857142857142857</v>
      </c>
      <c r="I759" s="208"/>
      <c r="J759" s="32"/>
      <c r="K759" s="32" t="s">
        <v>100</v>
      </c>
      <c r="L759" s="32"/>
      <c r="M759" s="321">
        <v>58.762886600000002</v>
      </c>
      <c r="N759" s="63">
        <f t="shared" si="64"/>
        <v>1.825644832747735</v>
      </c>
      <c r="O759" s="71">
        <v>5.7731958700000003</v>
      </c>
      <c r="P759" s="2">
        <v>10</v>
      </c>
      <c r="Q759" s="2">
        <v>57.113402059999999</v>
      </c>
      <c r="R759">
        <f t="shared" si="65"/>
        <v>22.234834969950807</v>
      </c>
      <c r="S759">
        <v>6.5979381500000001</v>
      </c>
      <c r="T759" s="2">
        <v>10</v>
      </c>
      <c r="U759" s="339">
        <f t="shared" si="67"/>
        <v>-2.8471674148890742E-2</v>
      </c>
      <c r="V759" s="181">
        <f t="shared" si="68"/>
        <v>0.10133456711520618</v>
      </c>
    </row>
    <row r="760" spans="1:22">
      <c r="A760" s="161" t="s">
        <v>498</v>
      </c>
      <c r="B760" s="28" t="s">
        <v>524</v>
      </c>
      <c r="C760" s="225" t="s">
        <v>1380</v>
      </c>
      <c r="D760" s="28" t="s">
        <v>44</v>
      </c>
      <c r="E760" s="87" t="s">
        <v>72</v>
      </c>
      <c r="F760" t="s">
        <v>73</v>
      </c>
      <c r="G760" s="28">
        <f t="shared" si="71"/>
        <v>4380</v>
      </c>
      <c r="H760" s="180">
        <f t="shared" si="63"/>
        <v>0.8571428571428571</v>
      </c>
      <c r="I760" s="208"/>
      <c r="J760" s="32"/>
      <c r="K760" s="32" t="s">
        <v>100</v>
      </c>
      <c r="L760" s="32"/>
      <c r="M760" s="321">
        <v>58.762886600000002</v>
      </c>
      <c r="N760" s="63">
        <f t="shared" si="64"/>
        <v>2.8688704550747577</v>
      </c>
      <c r="O760" s="71">
        <v>9.0721649499999995</v>
      </c>
      <c r="P760" s="2">
        <v>10</v>
      </c>
      <c r="Q760" s="2">
        <v>62.06185567</v>
      </c>
      <c r="R760">
        <f t="shared" si="65"/>
        <v>18.95369791631007</v>
      </c>
      <c r="S760">
        <v>10.72164948</v>
      </c>
      <c r="T760" s="2">
        <v>10</v>
      </c>
      <c r="U760" s="339">
        <f t="shared" si="67"/>
        <v>5.4621084443476402E-2</v>
      </c>
      <c r="V760" s="181">
        <f t="shared" si="68"/>
        <v>0.10298451451719184</v>
      </c>
    </row>
    <row r="761" spans="1:22">
      <c r="A761" s="161" t="s">
        <v>498</v>
      </c>
      <c r="B761" s="28" t="s">
        <v>524</v>
      </c>
      <c r="C761" s="225" t="s">
        <v>1380</v>
      </c>
      <c r="D761" s="28" t="s">
        <v>44</v>
      </c>
      <c r="E761" s="87" t="s">
        <v>72</v>
      </c>
      <c r="F761" t="s">
        <v>73</v>
      </c>
      <c r="G761" s="28">
        <f t="shared" si="71"/>
        <v>4745</v>
      </c>
      <c r="H761" s="180">
        <f t="shared" si="63"/>
        <v>0.9285714285714286</v>
      </c>
      <c r="I761" s="208"/>
      <c r="J761" s="32"/>
      <c r="K761" s="32" t="s">
        <v>100</v>
      </c>
      <c r="L761" s="32"/>
      <c r="M761" s="321">
        <v>62.06185567</v>
      </c>
      <c r="N761" s="63">
        <f t="shared" si="64"/>
        <v>2.8688704550747577</v>
      </c>
      <c r="O761" s="71">
        <v>9.0721649499999995</v>
      </c>
      <c r="P761" s="2">
        <v>10</v>
      </c>
      <c r="Q761" s="2">
        <v>59.587628870000003</v>
      </c>
      <c r="R761">
        <f t="shared" si="65"/>
        <v>18.198068764758496</v>
      </c>
      <c r="S761">
        <v>10.72164948</v>
      </c>
      <c r="T761" s="2">
        <v>10</v>
      </c>
      <c r="U761" s="339">
        <f t="shared" si="67"/>
        <v>-4.0683576567308373E-2</v>
      </c>
      <c r="V761" s="181">
        <f t="shared" si="68"/>
        <v>0.10323750912626417</v>
      </c>
    </row>
    <row r="762" spans="1:22">
      <c r="A762" s="161" t="s">
        <v>498</v>
      </c>
      <c r="B762" s="28" t="s">
        <v>524</v>
      </c>
      <c r="C762" s="225" t="s">
        <v>1380</v>
      </c>
      <c r="D762" s="28" t="s">
        <v>44</v>
      </c>
      <c r="E762" s="87" t="s">
        <v>72</v>
      </c>
      <c r="F762" t="s">
        <v>73</v>
      </c>
      <c r="G762" s="28">
        <f t="shared" si="71"/>
        <v>5110</v>
      </c>
      <c r="H762" s="180">
        <f t="shared" si="63"/>
        <v>1</v>
      </c>
      <c r="I762" s="208"/>
      <c r="J762" s="32"/>
      <c r="K762" s="32" t="s">
        <v>100</v>
      </c>
      <c r="L762" s="32" t="s">
        <v>100</v>
      </c>
      <c r="M762" s="321">
        <v>55.463917530000003</v>
      </c>
      <c r="N762" s="63">
        <f t="shared" si="64"/>
        <v>2.3472576439112465</v>
      </c>
      <c r="O762" s="71">
        <v>7.4226804099999999</v>
      </c>
      <c r="P762" s="2">
        <v>10</v>
      </c>
      <c r="Q762" s="2">
        <v>48.865979379999999</v>
      </c>
      <c r="R762">
        <f t="shared" si="65"/>
        <v>17.936026065201766</v>
      </c>
      <c r="S762">
        <v>7.4226804099999999</v>
      </c>
      <c r="T762" s="2">
        <v>10</v>
      </c>
      <c r="U762" s="339">
        <f t="shared" si="67"/>
        <v>-0.126651238572452</v>
      </c>
      <c r="V762" s="181">
        <f t="shared" si="68"/>
        <v>0.10230732254312619</v>
      </c>
    </row>
    <row r="763" spans="1:22">
      <c r="A763" s="161" t="s">
        <v>498</v>
      </c>
      <c r="B763" s="28" t="s">
        <v>525</v>
      </c>
      <c r="C763" s="225" t="s">
        <v>1380</v>
      </c>
      <c r="D763" s="28" t="s">
        <v>44</v>
      </c>
      <c r="E763" s="87" t="s">
        <v>72</v>
      </c>
      <c r="F763" t="s">
        <v>73</v>
      </c>
      <c r="G763" s="87">
        <v>0</v>
      </c>
      <c r="H763" s="180">
        <f t="shared" si="63"/>
        <v>0</v>
      </c>
      <c r="I763" s="208" t="s">
        <v>100</v>
      </c>
      <c r="J763" s="32"/>
      <c r="K763" s="32"/>
      <c r="L763" s="32"/>
      <c r="M763" s="321">
        <v>10</v>
      </c>
      <c r="N763" s="63" t="e">
        <f t="shared" si="64"/>
        <v>#VALUE!</v>
      </c>
      <c r="O763" s="63" t="s">
        <v>16</v>
      </c>
      <c r="P763" s="2">
        <v>10</v>
      </c>
      <c r="Q763" s="2">
        <v>3.6666666669999999</v>
      </c>
      <c r="R763" t="e">
        <f t="shared" si="65"/>
        <v>#VALUE!</v>
      </c>
      <c r="S763" t="s">
        <v>16</v>
      </c>
      <c r="T763" s="2">
        <v>10</v>
      </c>
      <c r="U763" s="339">
        <f t="shared" si="67"/>
        <v>-1.0033021087728757</v>
      </c>
      <c r="V763" s="181" t="e">
        <f t="shared" si="68"/>
        <v>#VALUE!</v>
      </c>
    </row>
    <row r="764" spans="1:22">
      <c r="A764" s="161" t="s">
        <v>498</v>
      </c>
      <c r="B764" s="28" t="s">
        <v>525</v>
      </c>
      <c r="C764" s="225" t="s">
        <v>1380</v>
      </c>
      <c r="D764" s="28" t="s">
        <v>44</v>
      </c>
      <c r="E764" s="87" t="s">
        <v>72</v>
      </c>
      <c r="F764" t="s">
        <v>73</v>
      </c>
      <c r="G764" s="28">
        <v>365</v>
      </c>
      <c r="H764" s="180">
        <f t="shared" ref="H764:H827" si="72">G764/5110</f>
        <v>7.1428571428571425E-2</v>
      </c>
      <c r="I764" s="208"/>
      <c r="J764" s="32" t="s">
        <v>100</v>
      </c>
      <c r="K764" s="32" t="s">
        <v>100</v>
      </c>
      <c r="L764" s="32"/>
      <c r="M764" s="321">
        <v>10.16666667</v>
      </c>
      <c r="N764" s="63">
        <f t="shared" ref="N764:N827" si="73">O764/SQRT(P764)</f>
        <v>0.79056941504209477</v>
      </c>
      <c r="O764" s="71">
        <v>2.5</v>
      </c>
      <c r="P764" s="2">
        <v>10</v>
      </c>
      <c r="Q764" s="2">
        <v>-0.16666666699999999</v>
      </c>
      <c r="R764" t="e">
        <f t="shared" ref="R764:R827" si="74">Q764/SQRT(S764)</f>
        <v>#VALUE!</v>
      </c>
      <c r="S764" t="s">
        <v>16</v>
      </c>
      <c r="T764" s="2">
        <v>10</v>
      </c>
      <c r="U764" s="339" t="e">
        <f t="shared" si="67"/>
        <v>#NUM!</v>
      </c>
      <c r="V764" s="181" t="e">
        <f t="shared" si="68"/>
        <v>#VALUE!</v>
      </c>
    </row>
    <row r="765" spans="1:22">
      <c r="A765" s="161" t="s">
        <v>498</v>
      </c>
      <c r="B765" s="28" t="s">
        <v>525</v>
      </c>
      <c r="C765" s="225" t="s">
        <v>1380</v>
      </c>
      <c r="D765" s="28" t="s">
        <v>44</v>
      </c>
      <c r="E765" s="87" t="s">
        <v>72</v>
      </c>
      <c r="F765" t="s">
        <v>73</v>
      </c>
      <c r="G765" s="28">
        <f t="shared" ref="G765:G777" si="75">G764+365</f>
        <v>730</v>
      </c>
      <c r="H765" s="180">
        <f t="shared" si="72"/>
        <v>0.14285714285714285</v>
      </c>
      <c r="I765" s="208"/>
      <c r="J765" s="32"/>
      <c r="K765" s="32" t="s">
        <v>100</v>
      </c>
      <c r="L765" s="32"/>
      <c r="M765" s="321">
        <v>9.3333333330000006</v>
      </c>
      <c r="N765" s="63">
        <f t="shared" si="73"/>
        <v>0.79056941504209477</v>
      </c>
      <c r="O765" s="71">
        <v>2.5</v>
      </c>
      <c r="P765" s="2">
        <v>10</v>
      </c>
      <c r="Q765" s="2">
        <v>-0.16666666699999999</v>
      </c>
      <c r="R765" t="e">
        <f t="shared" si="74"/>
        <v>#VALUE!</v>
      </c>
      <c r="S765" t="s">
        <v>16</v>
      </c>
      <c r="T765" s="2">
        <v>10</v>
      </c>
      <c r="U765" s="339" t="e">
        <f t="shared" si="67"/>
        <v>#NUM!</v>
      </c>
      <c r="V765" s="181" t="e">
        <f t="shared" si="68"/>
        <v>#VALUE!</v>
      </c>
    </row>
    <row r="766" spans="1:22">
      <c r="A766" s="161" t="s">
        <v>498</v>
      </c>
      <c r="B766" s="28" t="s">
        <v>525</v>
      </c>
      <c r="C766" s="225" t="s">
        <v>1380</v>
      </c>
      <c r="D766" s="28" t="s">
        <v>44</v>
      </c>
      <c r="E766" s="87" t="s">
        <v>72</v>
      </c>
      <c r="F766" t="s">
        <v>73</v>
      </c>
      <c r="G766" s="28">
        <f t="shared" si="75"/>
        <v>1095</v>
      </c>
      <c r="H766" s="180">
        <f t="shared" si="72"/>
        <v>0.21428571428571427</v>
      </c>
      <c r="I766" s="208"/>
      <c r="J766" s="32"/>
      <c r="K766" s="32" t="s">
        <v>100</v>
      </c>
      <c r="L766" s="32"/>
      <c r="M766" s="321">
        <v>11.16666667</v>
      </c>
      <c r="N766" s="63">
        <f t="shared" si="73"/>
        <v>1.1067971810589328</v>
      </c>
      <c r="O766" s="71">
        <v>3.5</v>
      </c>
      <c r="P766" s="2">
        <v>10</v>
      </c>
      <c r="Q766" s="2">
        <v>-0.16666666699999999</v>
      </c>
      <c r="R766" t="e">
        <f t="shared" si="74"/>
        <v>#VALUE!</v>
      </c>
      <c r="S766" s="22" t="s">
        <v>16</v>
      </c>
      <c r="T766" s="2">
        <v>10</v>
      </c>
      <c r="U766" s="339" t="e">
        <f t="shared" si="67"/>
        <v>#NUM!</v>
      </c>
      <c r="V766" s="181" t="e">
        <f t="shared" si="68"/>
        <v>#VALUE!</v>
      </c>
    </row>
    <row r="767" spans="1:22">
      <c r="A767" s="161" t="s">
        <v>498</v>
      </c>
      <c r="B767" s="28" t="s">
        <v>525</v>
      </c>
      <c r="C767" s="225" t="s">
        <v>1380</v>
      </c>
      <c r="D767" s="28" t="s">
        <v>44</v>
      </c>
      <c r="E767" s="87" t="s">
        <v>72</v>
      </c>
      <c r="F767" t="s">
        <v>73</v>
      </c>
      <c r="G767" s="28">
        <f t="shared" si="75"/>
        <v>1460</v>
      </c>
      <c r="H767" s="180">
        <f t="shared" si="72"/>
        <v>0.2857142857142857</v>
      </c>
      <c r="I767" s="208"/>
      <c r="J767" s="32"/>
      <c r="K767" s="32" t="s">
        <v>100</v>
      </c>
      <c r="L767" s="32"/>
      <c r="M767" s="321">
        <v>11</v>
      </c>
      <c r="N767" s="63">
        <f t="shared" si="73"/>
        <v>0.8432740437656604</v>
      </c>
      <c r="O767" s="71">
        <v>2.6666666700000001</v>
      </c>
      <c r="P767" s="2">
        <v>10</v>
      </c>
      <c r="Q767" s="2">
        <v>-0.16666666699999999</v>
      </c>
      <c r="R767" t="e">
        <f t="shared" si="74"/>
        <v>#VALUE!</v>
      </c>
      <c r="S767" s="22" t="s">
        <v>16</v>
      </c>
      <c r="T767" s="2">
        <v>10</v>
      </c>
      <c r="U767" s="339" t="e">
        <f t="shared" si="67"/>
        <v>#NUM!</v>
      </c>
      <c r="V767" s="181" t="e">
        <f t="shared" si="68"/>
        <v>#VALUE!</v>
      </c>
    </row>
    <row r="768" spans="1:22">
      <c r="A768" s="161" t="s">
        <v>498</v>
      </c>
      <c r="B768" s="28" t="s">
        <v>525</v>
      </c>
      <c r="C768" s="225" t="s">
        <v>1380</v>
      </c>
      <c r="D768" s="28" t="s">
        <v>44</v>
      </c>
      <c r="E768" s="87" t="s">
        <v>72</v>
      </c>
      <c r="F768" t="s">
        <v>73</v>
      </c>
      <c r="G768" s="28">
        <f t="shared" si="75"/>
        <v>1825</v>
      </c>
      <c r="H768" s="180">
        <f t="shared" si="72"/>
        <v>0.35714285714285715</v>
      </c>
      <c r="I768" s="208"/>
      <c r="J768" s="32"/>
      <c r="K768" s="32" t="s">
        <v>100</v>
      </c>
      <c r="L768" s="32"/>
      <c r="M768" s="321">
        <v>8</v>
      </c>
      <c r="N768" s="63">
        <f t="shared" si="73"/>
        <v>0.63245553203367588</v>
      </c>
      <c r="O768" s="71">
        <v>2</v>
      </c>
      <c r="P768" s="2">
        <v>10</v>
      </c>
      <c r="Q768" s="325">
        <v>-1.42E-14</v>
      </c>
      <c r="R768" t="e">
        <f t="shared" si="74"/>
        <v>#VALUE!</v>
      </c>
      <c r="S768" s="22" t="s">
        <v>16</v>
      </c>
      <c r="T768" s="2">
        <v>10</v>
      </c>
      <c r="U768" s="339" t="e">
        <f t="shared" si="67"/>
        <v>#NUM!</v>
      </c>
      <c r="V768" s="181" t="e">
        <f t="shared" si="68"/>
        <v>#VALUE!</v>
      </c>
    </row>
    <row r="769" spans="1:22">
      <c r="A769" s="161" t="s">
        <v>498</v>
      </c>
      <c r="B769" s="28" t="s">
        <v>525</v>
      </c>
      <c r="C769" s="225" t="s">
        <v>1380</v>
      </c>
      <c r="D769" s="28" t="s">
        <v>44</v>
      </c>
      <c r="E769" s="87" t="s">
        <v>72</v>
      </c>
      <c r="F769" t="s">
        <v>73</v>
      </c>
      <c r="G769" s="28">
        <f t="shared" si="75"/>
        <v>2190</v>
      </c>
      <c r="H769" s="180">
        <f t="shared" si="72"/>
        <v>0.42857142857142855</v>
      </c>
      <c r="I769" s="208"/>
      <c r="J769" s="32"/>
      <c r="K769" s="32" t="s">
        <v>100</v>
      </c>
      <c r="L769" s="32"/>
      <c r="M769" s="321">
        <v>8.6666666669999994</v>
      </c>
      <c r="N769" s="63">
        <f t="shared" si="73"/>
        <v>0.84327404060338274</v>
      </c>
      <c r="O769" s="71">
        <v>2.6666666600000002</v>
      </c>
      <c r="P769" s="2">
        <v>10</v>
      </c>
      <c r="Q769" s="325">
        <v>-1.42E-14</v>
      </c>
      <c r="R769" t="e">
        <f t="shared" si="74"/>
        <v>#VALUE!</v>
      </c>
      <c r="S769" s="22" t="s">
        <v>16</v>
      </c>
      <c r="T769" s="2">
        <v>10</v>
      </c>
      <c r="U769" s="339" t="e">
        <f t="shared" ref="U769:U832" si="76">LN(Q769/M769)</f>
        <v>#NUM!</v>
      </c>
      <c r="V769" s="181" t="e">
        <f t="shared" ref="V769:V832" si="77">M769^2/(P769*M769^2)+S769^2/(T769*Q769^2)</f>
        <v>#VALUE!</v>
      </c>
    </row>
    <row r="770" spans="1:22">
      <c r="A770" s="161" t="s">
        <v>498</v>
      </c>
      <c r="B770" s="28" t="s">
        <v>525</v>
      </c>
      <c r="C770" s="225" t="s">
        <v>1380</v>
      </c>
      <c r="D770" s="28" t="s">
        <v>44</v>
      </c>
      <c r="E770" s="87" t="s">
        <v>72</v>
      </c>
      <c r="F770" t="s">
        <v>73</v>
      </c>
      <c r="G770" s="28">
        <f t="shared" si="75"/>
        <v>2555</v>
      </c>
      <c r="H770" s="180">
        <f t="shared" si="72"/>
        <v>0.5</v>
      </c>
      <c r="I770" s="208"/>
      <c r="J770" s="32"/>
      <c r="K770" s="32" t="s">
        <v>100</v>
      </c>
      <c r="L770" s="32"/>
      <c r="M770" s="321">
        <v>6.3333333329999997</v>
      </c>
      <c r="N770" s="63">
        <f t="shared" si="73"/>
        <v>0.57975090331011037</v>
      </c>
      <c r="O770" s="71">
        <v>1.8333333300000001</v>
      </c>
      <c r="P770" s="2">
        <v>10</v>
      </c>
      <c r="Q770" s="325">
        <v>-1.42E-14</v>
      </c>
      <c r="R770" t="e">
        <f t="shared" si="74"/>
        <v>#VALUE!</v>
      </c>
      <c r="S770" s="22" t="s">
        <v>16</v>
      </c>
      <c r="T770" s="2">
        <v>10</v>
      </c>
      <c r="U770" s="339" t="e">
        <f t="shared" si="76"/>
        <v>#NUM!</v>
      </c>
      <c r="V770" s="181" t="e">
        <f t="shared" si="77"/>
        <v>#VALUE!</v>
      </c>
    </row>
    <row r="771" spans="1:22">
      <c r="A771" s="161" t="s">
        <v>498</v>
      </c>
      <c r="B771" s="28" t="s">
        <v>525</v>
      </c>
      <c r="C771" s="225" t="s">
        <v>1380</v>
      </c>
      <c r="D771" s="28" t="s">
        <v>44</v>
      </c>
      <c r="E771" s="87" t="s">
        <v>72</v>
      </c>
      <c r="F771" t="s">
        <v>73</v>
      </c>
      <c r="G771" s="28">
        <f t="shared" si="75"/>
        <v>2920</v>
      </c>
      <c r="H771" s="180">
        <f t="shared" si="72"/>
        <v>0.5714285714285714</v>
      </c>
      <c r="I771" s="208"/>
      <c r="J771" s="32"/>
      <c r="K771" s="32" t="s">
        <v>100</v>
      </c>
      <c r="L771" s="32"/>
      <c r="M771" s="321">
        <v>6.6666666670000003</v>
      </c>
      <c r="N771" s="63">
        <f t="shared" si="73"/>
        <v>0.57975090331011037</v>
      </c>
      <c r="O771" s="71">
        <v>1.8333333300000001</v>
      </c>
      <c r="P771" s="2">
        <v>10</v>
      </c>
      <c r="Q771" s="325">
        <v>-1.42E-14</v>
      </c>
      <c r="R771" t="e">
        <f t="shared" si="74"/>
        <v>#VALUE!</v>
      </c>
      <c r="S771" s="22" t="s">
        <v>16</v>
      </c>
      <c r="T771" s="2">
        <v>10</v>
      </c>
      <c r="U771" s="339" t="e">
        <f t="shared" si="76"/>
        <v>#NUM!</v>
      </c>
      <c r="V771" s="181" t="e">
        <f t="shared" si="77"/>
        <v>#VALUE!</v>
      </c>
    </row>
    <row r="772" spans="1:22">
      <c r="A772" s="161" t="s">
        <v>498</v>
      </c>
      <c r="B772" s="28" t="s">
        <v>525</v>
      </c>
      <c r="C772" s="225" t="s">
        <v>1380</v>
      </c>
      <c r="D772" s="28" t="s">
        <v>44</v>
      </c>
      <c r="E772" s="87" t="s">
        <v>72</v>
      </c>
      <c r="F772" t="s">
        <v>73</v>
      </c>
      <c r="G772" s="28">
        <f t="shared" si="75"/>
        <v>3285</v>
      </c>
      <c r="H772" s="180">
        <f t="shared" si="72"/>
        <v>0.6428571428571429</v>
      </c>
      <c r="I772" s="208"/>
      <c r="J772" s="32"/>
      <c r="K772" s="32" t="s">
        <v>100</v>
      </c>
      <c r="L772" s="32"/>
      <c r="M772" s="321">
        <v>6.1666666670000003</v>
      </c>
      <c r="N772" s="63">
        <f t="shared" si="73"/>
        <v>0.73786478631852925</v>
      </c>
      <c r="O772" s="71">
        <v>2.3333333299999999</v>
      </c>
      <c r="P772" s="2">
        <v>10</v>
      </c>
      <c r="Q772" s="325">
        <v>-1.42E-14</v>
      </c>
      <c r="R772" t="e">
        <f t="shared" si="74"/>
        <v>#VALUE!</v>
      </c>
      <c r="S772" s="22" t="s">
        <v>16</v>
      </c>
      <c r="T772" s="2">
        <v>10</v>
      </c>
      <c r="U772" s="339" t="e">
        <f t="shared" si="76"/>
        <v>#NUM!</v>
      </c>
      <c r="V772" s="181" t="e">
        <f t="shared" si="77"/>
        <v>#VALUE!</v>
      </c>
    </row>
    <row r="773" spans="1:22">
      <c r="A773" s="161" t="s">
        <v>498</v>
      </c>
      <c r="B773" s="28" t="s">
        <v>525</v>
      </c>
      <c r="C773" s="225" t="s">
        <v>1380</v>
      </c>
      <c r="D773" s="28" t="s">
        <v>44</v>
      </c>
      <c r="E773" s="87" t="s">
        <v>72</v>
      </c>
      <c r="F773" t="s">
        <v>73</v>
      </c>
      <c r="G773" s="28">
        <f t="shared" si="75"/>
        <v>3650</v>
      </c>
      <c r="H773" s="180">
        <f t="shared" si="72"/>
        <v>0.7142857142857143</v>
      </c>
      <c r="I773" s="208"/>
      <c r="J773" s="32"/>
      <c r="K773" s="32" t="s">
        <v>100</v>
      </c>
      <c r="L773" s="32"/>
      <c r="M773" s="321">
        <v>2.8333333330000001</v>
      </c>
      <c r="N773" s="63">
        <f t="shared" si="73"/>
        <v>0.5270462777488224</v>
      </c>
      <c r="O773" s="71">
        <v>1.6666666699999999</v>
      </c>
      <c r="P773" s="2">
        <v>10</v>
      </c>
      <c r="Q773" s="325">
        <v>-1.42E-14</v>
      </c>
      <c r="R773" t="e">
        <f t="shared" si="74"/>
        <v>#VALUE!</v>
      </c>
      <c r="S773" s="22" t="s">
        <v>16</v>
      </c>
      <c r="T773" s="2">
        <v>10</v>
      </c>
      <c r="U773" s="339" t="e">
        <f t="shared" si="76"/>
        <v>#NUM!</v>
      </c>
      <c r="V773" s="181" t="e">
        <f t="shared" si="77"/>
        <v>#VALUE!</v>
      </c>
    </row>
    <row r="774" spans="1:22">
      <c r="A774" s="161" t="s">
        <v>498</v>
      </c>
      <c r="B774" s="28" t="s">
        <v>525</v>
      </c>
      <c r="C774" s="225" t="s">
        <v>1380</v>
      </c>
      <c r="D774" s="28" t="s">
        <v>44</v>
      </c>
      <c r="E774" s="87" t="s">
        <v>72</v>
      </c>
      <c r="F774" t="s">
        <v>73</v>
      </c>
      <c r="G774" s="28">
        <f t="shared" si="75"/>
        <v>4015</v>
      </c>
      <c r="H774" s="180">
        <f t="shared" si="72"/>
        <v>0.7857142857142857</v>
      </c>
      <c r="I774" s="208"/>
      <c r="J774" s="32"/>
      <c r="K774" s="32" t="s">
        <v>100</v>
      </c>
      <c r="L774" s="32"/>
      <c r="M774" s="321">
        <v>4.1666666670000003</v>
      </c>
      <c r="N774" s="63">
        <f t="shared" si="73"/>
        <v>0.5270462777488224</v>
      </c>
      <c r="O774" s="71">
        <v>1.6666666699999999</v>
      </c>
      <c r="P774" s="2">
        <v>10</v>
      </c>
      <c r="Q774" s="2">
        <v>0.66666666699999999</v>
      </c>
      <c r="R774">
        <f t="shared" si="74"/>
        <v>0.81649657929473285</v>
      </c>
      <c r="S774" s="22">
        <v>0.66666667000000002</v>
      </c>
      <c r="T774" s="2">
        <v>10</v>
      </c>
      <c r="U774" s="339">
        <f t="shared" si="76"/>
        <v>-1.8325814633283102</v>
      </c>
      <c r="V774" s="181">
        <f t="shared" si="77"/>
        <v>0.20000000089999997</v>
      </c>
    </row>
    <row r="775" spans="1:22">
      <c r="A775" s="161" t="s">
        <v>498</v>
      </c>
      <c r="B775" s="28" t="s">
        <v>525</v>
      </c>
      <c r="C775" s="225" t="s">
        <v>1380</v>
      </c>
      <c r="D775" s="28" t="s">
        <v>44</v>
      </c>
      <c r="E775" s="87" t="s">
        <v>72</v>
      </c>
      <c r="F775" t="s">
        <v>73</v>
      </c>
      <c r="G775" s="28">
        <f t="shared" si="75"/>
        <v>4380</v>
      </c>
      <c r="H775" s="180">
        <f t="shared" si="72"/>
        <v>0.8571428571428571</v>
      </c>
      <c r="I775" s="208"/>
      <c r="J775" s="32"/>
      <c r="K775" s="32" t="s">
        <v>100</v>
      </c>
      <c r="L775" s="32"/>
      <c r="M775" s="321">
        <v>1.8333333329999999</v>
      </c>
      <c r="N775" s="63">
        <f t="shared" si="73"/>
        <v>0.3689323947404034</v>
      </c>
      <c r="O775" s="71">
        <v>1.1666666699999999</v>
      </c>
      <c r="P775" s="2">
        <v>10</v>
      </c>
      <c r="Q775" s="2">
        <v>0.33333333300000001</v>
      </c>
      <c r="R775">
        <f t="shared" si="74"/>
        <v>0.47140452031962715</v>
      </c>
      <c r="S775" s="22">
        <v>0.5</v>
      </c>
      <c r="T775" s="2">
        <v>10</v>
      </c>
      <c r="U775" s="339">
        <f t="shared" si="76"/>
        <v>-1.704748093056607</v>
      </c>
      <c r="V775" s="181">
        <f t="shared" si="77"/>
        <v>0.32500000044999999</v>
      </c>
    </row>
    <row r="776" spans="1:22">
      <c r="A776" s="161" t="s">
        <v>498</v>
      </c>
      <c r="B776" s="28" t="s">
        <v>525</v>
      </c>
      <c r="C776" s="225" t="s">
        <v>1380</v>
      </c>
      <c r="D776" s="28" t="s">
        <v>44</v>
      </c>
      <c r="E776" s="87" t="s">
        <v>72</v>
      </c>
      <c r="F776" t="s">
        <v>73</v>
      </c>
      <c r="G776" s="28">
        <f t="shared" si="75"/>
        <v>4745</v>
      </c>
      <c r="H776" s="180">
        <f t="shared" si="72"/>
        <v>0.9285714285714286</v>
      </c>
      <c r="I776" s="208"/>
      <c r="J776" s="32"/>
      <c r="K776" s="32" t="s">
        <v>100</v>
      </c>
      <c r="L776" s="32"/>
      <c r="M776" s="321">
        <v>3.1666666669999999</v>
      </c>
      <c r="N776" s="63">
        <f t="shared" si="73"/>
        <v>0.57975090331011037</v>
      </c>
      <c r="O776" s="71">
        <v>1.8333333300000001</v>
      </c>
      <c r="P776" s="2">
        <v>10</v>
      </c>
      <c r="Q776" s="2">
        <v>0.33333333300000001</v>
      </c>
      <c r="R776">
        <f t="shared" si="74"/>
        <v>0.47140452031962715</v>
      </c>
      <c r="S776" s="22">
        <v>0.5</v>
      </c>
      <c r="T776" s="2">
        <v>10</v>
      </c>
      <c r="U776" s="339">
        <f t="shared" si="76"/>
        <v>-2.2512917997117583</v>
      </c>
      <c r="V776" s="181">
        <f t="shared" si="77"/>
        <v>0.32500000044999999</v>
      </c>
    </row>
    <row r="777" spans="1:22">
      <c r="A777" s="161" t="s">
        <v>498</v>
      </c>
      <c r="B777" s="28" t="s">
        <v>525</v>
      </c>
      <c r="C777" s="225" t="s">
        <v>1380</v>
      </c>
      <c r="D777" s="28" t="s">
        <v>44</v>
      </c>
      <c r="E777" s="87" t="s">
        <v>72</v>
      </c>
      <c r="F777" t="s">
        <v>73</v>
      </c>
      <c r="G777" s="28">
        <f t="shared" si="75"/>
        <v>5110</v>
      </c>
      <c r="H777" s="180">
        <f t="shared" si="72"/>
        <v>1</v>
      </c>
      <c r="I777" s="208"/>
      <c r="J777" s="32"/>
      <c r="K777" s="32" t="s">
        <v>100</v>
      </c>
      <c r="L777" s="32" t="s">
        <v>100</v>
      </c>
      <c r="M777" s="321">
        <v>2.8333333330000001</v>
      </c>
      <c r="N777" s="63">
        <f t="shared" si="73"/>
        <v>0.5270462777488224</v>
      </c>
      <c r="O777" s="71">
        <v>1.6666666699999999</v>
      </c>
      <c r="P777" s="2">
        <v>10</v>
      </c>
      <c r="Q777" s="2">
        <v>1</v>
      </c>
      <c r="R777">
        <f t="shared" si="74"/>
        <v>1.2247448683297268</v>
      </c>
      <c r="S777" s="22">
        <v>0.66666667000000002</v>
      </c>
      <c r="T777" s="2">
        <v>10</v>
      </c>
      <c r="U777" s="339">
        <f t="shared" si="76"/>
        <v>-1.041453874710514</v>
      </c>
      <c r="V777" s="181">
        <f t="shared" si="77"/>
        <v>0.14444444488888888</v>
      </c>
    </row>
    <row r="778" spans="1:22">
      <c r="A778" s="161" t="s">
        <v>501</v>
      </c>
      <c r="B778" s="28" t="s">
        <v>523</v>
      </c>
      <c r="C778" s="225" t="s">
        <v>1380</v>
      </c>
      <c r="D778" s="28" t="s">
        <v>44</v>
      </c>
      <c r="E778" s="87" t="s">
        <v>72</v>
      </c>
      <c r="F778" t="s">
        <v>73</v>
      </c>
      <c r="G778" s="87">
        <v>0</v>
      </c>
      <c r="H778" s="180">
        <f t="shared" si="72"/>
        <v>0</v>
      </c>
      <c r="I778" s="208" t="s">
        <v>100</v>
      </c>
      <c r="J778" s="32"/>
      <c r="K778" s="32"/>
      <c r="L778" s="32"/>
      <c r="M778" s="321">
        <v>16.712578950000001</v>
      </c>
      <c r="N778" s="63" t="e">
        <f t="shared" si="73"/>
        <v>#VALUE!</v>
      </c>
      <c r="O778" s="63" t="s">
        <v>16</v>
      </c>
      <c r="P778" s="2">
        <v>10</v>
      </c>
      <c r="Q778" s="2">
        <v>19.452096489999999</v>
      </c>
      <c r="R778" t="e">
        <f t="shared" si="74"/>
        <v>#VALUE!</v>
      </c>
      <c r="S778" t="s">
        <v>16</v>
      </c>
      <c r="T778" s="2">
        <v>10</v>
      </c>
      <c r="U778" s="339">
        <f t="shared" si="76"/>
        <v>0.1517931865187391</v>
      </c>
      <c r="V778" s="181" t="e">
        <f t="shared" si="77"/>
        <v>#VALUE!</v>
      </c>
    </row>
    <row r="779" spans="1:22">
      <c r="A779" s="161" t="s">
        <v>501</v>
      </c>
      <c r="B779" s="28" t="s">
        <v>523</v>
      </c>
      <c r="C779" s="225" t="s">
        <v>1380</v>
      </c>
      <c r="D779" s="28" t="s">
        <v>44</v>
      </c>
      <c r="E779" s="87" t="s">
        <v>72</v>
      </c>
      <c r="F779" t="s">
        <v>73</v>
      </c>
      <c r="G779" s="28">
        <v>365</v>
      </c>
      <c r="H779" s="180">
        <f t="shared" si="72"/>
        <v>7.1428571428571425E-2</v>
      </c>
      <c r="I779" s="208"/>
      <c r="J779" s="32" t="s">
        <v>100</v>
      </c>
      <c r="K779" s="32" t="s">
        <v>100</v>
      </c>
      <c r="L779" s="32"/>
      <c r="M779" s="321">
        <v>23.330035769999999</v>
      </c>
      <c r="N779" s="63">
        <f t="shared" si="73"/>
        <v>2.0791476260341777</v>
      </c>
      <c r="O779" s="71">
        <v>6.5748420899999998</v>
      </c>
      <c r="P779" s="2">
        <v>10</v>
      </c>
      <c r="Q779" s="2">
        <v>9.0875884639999995</v>
      </c>
      <c r="R779">
        <f t="shared" si="74"/>
        <v>6.1428288852083384</v>
      </c>
      <c r="S779" s="22">
        <v>2.18857013</v>
      </c>
      <c r="T779" s="2">
        <v>10</v>
      </c>
      <c r="U779" s="339">
        <f t="shared" si="76"/>
        <v>-0.94283204174842961</v>
      </c>
      <c r="V779" s="181">
        <f t="shared" si="77"/>
        <v>0.10579994175240065</v>
      </c>
    </row>
    <row r="780" spans="1:22">
      <c r="A780" s="161" t="s">
        <v>501</v>
      </c>
      <c r="B780" s="28" t="s">
        <v>523</v>
      </c>
      <c r="C780" s="225" t="s">
        <v>1380</v>
      </c>
      <c r="D780" s="28" t="s">
        <v>44</v>
      </c>
      <c r="E780" s="87" t="s">
        <v>72</v>
      </c>
      <c r="F780" t="s">
        <v>73</v>
      </c>
      <c r="G780" s="28">
        <f t="shared" ref="G780:G792" si="78">G779+365</f>
        <v>730</v>
      </c>
      <c r="H780" s="180">
        <f t="shared" si="72"/>
        <v>0.14285714285714285</v>
      </c>
      <c r="I780" s="208"/>
      <c r="J780" s="32"/>
      <c r="K780" s="32" t="s">
        <v>100</v>
      </c>
      <c r="L780" s="32"/>
      <c r="M780" s="321">
        <v>18.441518909999999</v>
      </c>
      <c r="N780" s="63">
        <f t="shared" si="73"/>
        <v>1.5583981514569463</v>
      </c>
      <c r="O780" s="71">
        <v>4.9280876600000001</v>
      </c>
      <c r="P780" s="2">
        <v>10</v>
      </c>
      <c r="Q780" s="2">
        <v>14.606194350000001</v>
      </c>
      <c r="R780">
        <f t="shared" si="74"/>
        <v>6.5775442653319267</v>
      </c>
      <c r="S780" s="22">
        <v>4.9311315799999997</v>
      </c>
      <c r="T780" s="2">
        <v>10</v>
      </c>
      <c r="U780" s="339">
        <f t="shared" si="76"/>
        <v>-0.23315887584171294</v>
      </c>
      <c r="V780" s="181">
        <f t="shared" si="77"/>
        <v>0.11139774751729187</v>
      </c>
    </row>
    <row r="781" spans="1:22">
      <c r="A781" s="161" t="s">
        <v>501</v>
      </c>
      <c r="B781" s="28" t="s">
        <v>523</v>
      </c>
      <c r="C781" s="225" t="s">
        <v>1380</v>
      </c>
      <c r="D781" s="28" t="s">
        <v>44</v>
      </c>
      <c r="E781" s="87" t="s">
        <v>72</v>
      </c>
      <c r="F781" t="s">
        <v>73</v>
      </c>
      <c r="G781" s="28">
        <f t="shared" si="78"/>
        <v>1095</v>
      </c>
      <c r="H781" s="180">
        <f t="shared" si="72"/>
        <v>0.21428571428571427</v>
      </c>
      <c r="I781" s="208"/>
      <c r="J781" s="32"/>
      <c r="K781" s="32" t="s">
        <v>100</v>
      </c>
      <c r="L781" s="32"/>
      <c r="M781" s="321">
        <v>16.843467010000001</v>
      </c>
      <c r="N781" s="63">
        <f t="shared" si="73"/>
        <v>1.7316604544170306</v>
      </c>
      <c r="O781" s="71">
        <v>5.4759911700000004</v>
      </c>
      <c r="P781" s="2">
        <v>10</v>
      </c>
      <c r="Q781" s="2">
        <v>16.2955635</v>
      </c>
      <c r="R781">
        <f t="shared" si="74"/>
        <v>7.7861577387941567</v>
      </c>
      <c r="S781" s="22">
        <v>4.3801841599999998</v>
      </c>
      <c r="T781" s="2">
        <v>10</v>
      </c>
      <c r="U781" s="339">
        <f t="shared" si="76"/>
        <v>-3.3069974226120763E-2</v>
      </c>
      <c r="V781" s="181">
        <f t="shared" si="77"/>
        <v>0.1072251351421417</v>
      </c>
    </row>
    <row r="782" spans="1:22">
      <c r="A782" s="161" t="s">
        <v>501</v>
      </c>
      <c r="B782" s="28" t="s">
        <v>523</v>
      </c>
      <c r="C782" s="225" t="s">
        <v>1380</v>
      </c>
      <c r="D782" s="28" t="s">
        <v>44</v>
      </c>
      <c r="E782" s="87" t="s">
        <v>72</v>
      </c>
      <c r="F782" t="s">
        <v>73</v>
      </c>
      <c r="G782" s="28">
        <f t="shared" si="78"/>
        <v>1460</v>
      </c>
      <c r="H782" s="180">
        <f t="shared" si="72"/>
        <v>0.2857142857142857</v>
      </c>
      <c r="I782" s="208"/>
      <c r="J782" s="32"/>
      <c r="K782" s="32" t="s">
        <v>100</v>
      </c>
      <c r="L782" s="32"/>
      <c r="M782" s="321">
        <v>10.30515181</v>
      </c>
      <c r="N782" s="63">
        <f t="shared" si="73"/>
        <v>1.0405363834574839</v>
      </c>
      <c r="O782" s="71">
        <v>3.29046496</v>
      </c>
      <c r="P782" s="2">
        <v>10</v>
      </c>
      <c r="Q782" s="2">
        <v>14.69142379</v>
      </c>
      <c r="R782">
        <f t="shared" si="74"/>
        <v>7.0196862579799397</v>
      </c>
      <c r="S782" s="22">
        <v>4.3801841499999998</v>
      </c>
      <c r="T782" s="2">
        <v>10</v>
      </c>
      <c r="U782" s="339">
        <f t="shared" si="76"/>
        <v>0.35461996196774098</v>
      </c>
      <c r="V782" s="181">
        <f t="shared" si="77"/>
        <v>0.10888908308342728</v>
      </c>
    </row>
    <row r="783" spans="1:22">
      <c r="A783" s="161" t="s">
        <v>501</v>
      </c>
      <c r="B783" s="28" t="s">
        <v>523</v>
      </c>
      <c r="C783" s="225" t="s">
        <v>1380</v>
      </c>
      <c r="D783" s="28" t="s">
        <v>44</v>
      </c>
      <c r="E783" s="87" t="s">
        <v>72</v>
      </c>
      <c r="F783" t="s">
        <v>73</v>
      </c>
      <c r="G783" s="28">
        <f t="shared" si="78"/>
        <v>1825</v>
      </c>
      <c r="H783" s="180">
        <f t="shared" si="72"/>
        <v>0.35714285714285715</v>
      </c>
      <c r="I783" s="208"/>
      <c r="J783" s="32"/>
      <c r="K783" s="32" t="s">
        <v>100</v>
      </c>
      <c r="L783" s="32"/>
      <c r="M783" s="321">
        <v>13.63518758</v>
      </c>
      <c r="N783" s="63">
        <f t="shared" si="73"/>
        <v>1.3860984205183962</v>
      </c>
      <c r="O783" s="71">
        <v>4.3832280700000004</v>
      </c>
      <c r="P783" s="2">
        <v>10</v>
      </c>
      <c r="Q783" s="2">
        <v>20.757933189999999</v>
      </c>
      <c r="R783">
        <f t="shared" si="74"/>
        <v>7.4949381193091105</v>
      </c>
      <c r="S783" s="22">
        <v>7.6706491100000003</v>
      </c>
      <c r="T783" s="2">
        <v>10</v>
      </c>
      <c r="U783" s="339">
        <f t="shared" si="76"/>
        <v>0.42027472257444326</v>
      </c>
      <c r="V783" s="181">
        <f t="shared" si="77"/>
        <v>0.11365513548656349</v>
      </c>
    </row>
    <row r="784" spans="1:22">
      <c r="A784" s="161" t="s">
        <v>501</v>
      </c>
      <c r="B784" s="28" t="s">
        <v>523</v>
      </c>
      <c r="C784" s="225" t="s">
        <v>1380</v>
      </c>
      <c r="D784" s="28" t="s">
        <v>44</v>
      </c>
      <c r="E784" s="87" t="s">
        <v>72</v>
      </c>
      <c r="F784" t="s">
        <v>73</v>
      </c>
      <c r="G784" s="28">
        <f t="shared" si="78"/>
        <v>2190</v>
      </c>
      <c r="H784" s="180">
        <f t="shared" si="72"/>
        <v>0.42857142857142855</v>
      </c>
      <c r="I784" s="208"/>
      <c r="J784" s="32"/>
      <c r="K784" s="32" t="s">
        <v>100</v>
      </c>
      <c r="L784" s="32"/>
      <c r="M784" s="321">
        <v>14.228749710000001</v>
      </c>
      <c r="N784" s="63">
        <f t="shared" si="73"/>
        <v>1.2118735486990555</v>
      </c>
      <c r="O784" s="71">
        <v>3.83228065</v>
      </c>
      <c r="P784" s="2">
        <v>10</v>
      </c>
      <c r="Q784" s="2">
        <v>21.899398829999999</v>
      </c>
      <c r="R784">
        <f t="shared" si="74"/>
        <v>8.922642813839726</v>
      </c>
      <c r="S784" s="22">
        <v>6.0238946799999997</v>
      </c>
      <c r="T784" s="2">
        <v>10</v>
      </c>
      <c r="U784" s="339">
        <f t="shared" si="76"/>
        <v>0.43119464048472783</v>
      </c>
      <c r="V784" s="181">
        <f t="shared" si="77"/>
        <v>0.10756641842760502</v>
      </c>
    </row>
    <row r="785" spans="1:22">
      <c r="A785" s="161" t="s">
        <v>501</v>
      </c>
      <c r="B785" s="28" t="s">
        <v>523</v>
      </c>
      <c r="C785" s="225" t="s">
        <v>1380</v>
      </c>
      <c r="D785" s="28" t="s">
        <v>44</v>
      </c>
      <c r="E785" s="87" t="s">
        <v>72</v>
      </c>
      <c r="F785" t="s">
        <v>73</v>
      </c>
      <c r="G785" s="28">
        <f t="shared" si="78"/>
        <v>2555</v>
      </c>
      <c r="H785" s="180">
        <f t="shared" si="72"/>
        <v>0.5</v>
      </c>
      <c r="I785" s="208"/>
      <c r="J785" s="32"/>
      <c r="K785" s="32" t="s">
        <v>100</v>
      </c>
      <c r="L785" s="32"/>
      <c r="M785" s="321">
        <v>16.459934560000001</v>
      </c>
      <c r="N785" s="63">
        <f t="shared" si="73"/>
        <v>1.560323289175459</v>
      </c>
      <c r="O785" s="71">
        <v>4.9341754800000004</v>
      </c>
      <c r="P785" s="2">
        <v>10</v>
      </c>
      <c r="Q785" s="2">
        <v>21.942013549999999</v>
      </c>
      <c r="R785">
        <f t="shared" si="74"/>
        <v>9.3792010930386098</v>
      </c>
      <c r="S785" s="22">
        <v>5.4729472599999998</v>
      </c>
      <c r="T785" s="2">
        <v>10</v>
      </c>
      <c r="U785" s="339">
        <f t="shared" si="76"/>
        <v>0.28747400638989451</v>
      </c>
      <c r="V785" s="181">
        <f t="shared" si="77"/>
        <v>0.10622142067841527</v>
      </c>
    </row>
    <row r="786" spans="1:22">
      <c r="A786" s="161" t="s">
        <v>501</v>
      </c>
      <c r="B786" s="28" t="s">
        <v>523</v>
      </c>
      <c r="C786" s="225" t="s">
        <v>1380</v>
      </c>
      <c r="D786" s="28" t="s">
        <v>44</v>
      </c>
      <c r="E786" s="87" t="s">
        <v>72</v>
      </c>
      <c r="F786" t="s">
        <v>73</v>
      </c>
      <c r="G786" s="28">
        <f t="shared" si="78"/>
        <v>2920</v>
      </c>
      <c r="H786" s="180">
        <f t="shared" si="72"/>
        <v>0.5714285714285714</v>
      </c>
      <c r="I786" s="208"/>
      <c r="J786" s="32"/>
      <c r="K786" s="32" t="s">
        <v>100</v>
      </c>
      <c r="L786" s="32"/>
      <c r="M786" s="321">
        <v>11.02047028</v>
      </c>
      <c r="N786" s="63">
        <f t="shared" si="73"/>
        <v>1.0405363834574839</v>
      </c>
      <c r="O786" s="71">
        <v>3.29046496</v>
      </c>
      <c r="P786" s="2">
        <v>10</v>
      </c>
      <c r="Q786" s="2">
        <v>18.69416331</v>
      </c>
      <c r="R786">
        <f t="shared" si="74"/>
        <v>9.54563825417911</v>
      </c>
      <c r="S786" s="22">
        <v>3.8353245500000002</v>
      </c>
      <c r="T786" s="2">
        <v>10</v>
      </c>
      <c r="U786" s="339">
        <f t="shared" si="76"/>
        <v>0.52845687472996794</v>
      </c>
      <c r="V786" s="181">
        <f t="shared" si="77"/>
        <v>0.1042091284192258</v>
      </c>
    </row>
    <row r="787" spans="1:22">
      <c r="A787" s="161" t="s">
        <v>501</v>
      </c>
      <c r="B787" s="28" t="s">
        <v>523</v>
      </c>
      <c r="C787" s="225" t="s">
        <v>1380</v>
      </c>
      <c r="D787" s="28" t="s">
        <v>44</v>
      </c>
      <c r="E787" s="87" t="s">
        <v>72</v>
      </c>
      <c r="F787" t="s">
        <v>73</v>
      </c>
      <c r="G787" s="28">
        <f t="shared" si="78"/>
        <v>3285</v>
      </c>
      <c r="H787" s="180">
        <f t="shared" si="72"/>
        <v>0.6428571428571429</v>
      </c>
      <c r="I787" s="208"/>
      <c r="J787" s="32"/>
      <c r="K787" s="32" t="s">
        <v>100</v>
      </c>
      <c r="L787" s="32"/>
      <c r="M787" s="321">
        <v>9.4224183850000003</v>
      </c>
      <c r="N787" s="63">
        <f t="shared" si="73"/>
        <v>1.2128361175583118</v>
      </c>
      <c r="O787" s="71">
        <v>3.8353245600000001</v>
      </c>
      <c r="P787" s="2">
        <v>10</v>
      </c>
      <c r="Q787" s="2">
        <v>15.99726048</v>
      </c>
      <c r="R787">
        <f t="shared" si="74"/>
        <v>8.1717855912074722</v>
      </c>
      <c r="S787" s="22">
        <v>3.83228065</v>
      </c>
      <c r="T787" s="2">
        <v>10</v>
      </c>
      <c r="U787" s="339">
        <f t="shared" si="76"/>
        <v>0.52932570317230554</v>
      </c>
      <c r="V787" s="181">
        <f t="shared" si="77"/>
        <v>0.10573883026349909</v>
      </c>
    </row>
    <row r="788" spans="1:22">
      <c r="A788" s="161" t="s">
        <v>501</v>
      </c>
      <c r="B788" s="28" t="s">
        <v>523</v>
      </c>
      <c r="C788" s="225" t="s">
        <v>1380</v>
      </c>
      <c r="D788" s="28" t="s">
        <v>44</v>
      </c>
      <c r="E788" s="87" t="s">
        <v>72</v>
      </c>
      <c r="F788" t="s">
        <v>73</v>
      </c>
      <c r="G788" s="28">
        <f t="shared" si="78"/>
        <v>3650</v>
      </c>
      <c r="H788" s="180">
        <f t="shared" si="72"/>
        <v>0.7142857142857143</v>
      </c>
      <c r="I788" s="208"/>
      <c r="J788" s="32"/>
      <c r="K788" s="32" t="s">
        <v>100</v>
      </c>
      <c r="L788" s="32"/>
      <c r="M788" s="321">
        <v>11.65664713</v>
      </c>
      <c r="N788" s="63">
        <f t="shared" si="73"/>
        <v>1.2128361175583118</v>
      </c>
      <c r="O788" s="71">
        <v>3.8353245600000001</v>
      </c>
      <c r="P788" s="2">
        <v>10</v>
      </c>
      <c r="Q788" s="2">
        <v>14.941024280000001</v>
      </c>
      <c r="R788">
        <f t="shared" si="74"/>
        <v>8.2404837312241686</v>
      </c>
      <c r="S788" s="22">
        <v>3.2874210399999999</v>
      </c>
      <c r="T788" s="2">
        <v>10</v>
      </c>
      <c r="U788" s="339">
        <f t="shared" si="76"/>
        <v>0.24823415052842765</v>
      </c>
      <c r="V788" s="181">
        <f t="shared" si="77"/>
        <v>0.10484116536706201</v>
      </c>
    </row>
    <row r="789" spans="1:22">
      <c r="A789" s="161" t="s">
        <v>501</v>
      </c>
      <c r="B789" s="28" t="s">
        <v>523</v>
      </c>
      <c r="C789" s="225" t="s">
        <v>1380</v>
      </c>
      <c r="D789" s="28" t="s">
        <v>44</v>
      </c>
      <c r="E789" s="87" t="s">
        <v>72</v>
      </c>
      <c r="F789" t="s">
        <v>73</v>
      </c>
      <c r="G789" s="28">
        <f t="shared" si="78"/>
        <v>4015</v>
      </c>
      <c r="H789" s="180">
        <f t="shared" si="72"/>
        <v>0.7857142857142857</v>
      </c>
      <c r="I789" s="208"/>
      <c r="J789" s="32"/>
      <c r="K789" s="32" t="s">
        <v>100</v>
      </c>
      <c r="L789" s="32"/>
      <c r="M789" s="321">
        <v>16.079446010000002</v>
      </c>
      <c r="N789" s="63">
        <f t="shared" si="73"/>
        <v>1.560323289175459</v>
      </c>
      <c r="O789" s="71">
        <v>4.9341754800000004</v>
      </c>
      <c r="P789" s="2">
        <v>10</v>
      </c>
      <c r="Q789" s="2">
        <v>16.630393430000002</v>
      </c>
      <c r="R789">
        <f t="shared" si="74"/>
        <v>7.9461423136423521</v>
      </c>
      <c r="S789" s="22">
        <v>4.3801841499999998</v>
      </c>
      <c r="T789" s="2">
        <v>10</v>
      </c>
      <c r="U789" s="339">
        <f t="shared" si="76"/>
        <v>3.3690139729353162E-2</v>
      </c>
      <c r="V789" s="181">
        <f t="shared" si="77"/>
        <v>0.10693712773775879</v>
      </c>
    </row>
    <row r="790" spans="1:22">
      <c r="A790" s="161" t="s">
        <v>501</v>
      </c>
      <c r="B790" s="28" t="s">
        <v>523</v>
      </c>
      <c r="C790" s="225" t="s">
        <v>1380</v>
      </c>
      <c r="D790" s="28" t="s">
        <v>44</v>
      </c>
      <c r="E790" s="87" t="s">
        <v>72</v>
      </c>
      <c r="F790" t="s">
        <v>73</v>
      </c>
      <c r="G790" s="28">
        <f t="shared" si="78"/>
        <v>4380</v>
      </c>
      <c r="H790" s="180">
        <f t="shared" si="72"/>
        <v>0.8571428571428571</v>
      </c>
      <c r="I790" s="208"/>
      <c r="J790" s="32"/>
      <c r="K790" s="32" t="s">
        <v>100</v>
      </c>
      <c r="L790" s="32"/>
      <c r="M790" s="321">
        <v>20.505288790000002</v>
      </c>
      <c r="N790" s="63">
        <f t="shared" si="73"/>
        <v>2.2524099321565396</v>
      </c>
      <c r="O790" s="71">
        <v>7.1227456099999999</v>
      </c>
      <c r="P790" s="2">
        <v>10</v>
      </c>
      <c r="Q790" s="2">
        <v>21.604139719999999</v>
      </c>
      <c r="R790">
        <f t="shared" si="74"/>
        <v>8.0966632834549763</v>
      </c>
      <c r="S790" s="22">
        <v>7.1197016900000003</v>
      </c>
      <c r="T790" s="2">
        <v>10</v>
      </c>
      <c r="U790" s="339">
        <f t="shared" si="76"/>
        <v>5.2202107403772409E-2</v>
      </c>
      <c r="V790" s="181">
        <f t="shared" si="77"/>
        <v>0.11086049550498969</v>
      </c>
    </row>
    <row r="791" spans="1:22">
      <c r="A791" s="161" t="s">
        <v>501</v>
      </c>
      <c r="B791" s="28" t="s">
        <v>523</v>
      </c>
      <c r="C791" s="225" t="s">
        <v>1380</v>
      </c>
      <c r="D791" s="28" t="s">
        <v>44</v>
      </c>
      <c r="E791" s="87" t="s">
        <v>72</v>
      </c>
      <c r="F791" t="s">
        <v>73</v>
      </c>
      <c r="G791" s="28">
        <f t="shared" si="78"/>
        <v>4745</v>
      </c>
      <c r="H791" s="180">
        <f t="shared" si="72"/>
        <v>0.9285714285714286</v>
      </c>
      <c r="I791" s="208"/>
      <c r="J791" s="32"/>
      <c r="K791" s="32" t="s">
        <v>100</v>
      </c>
      <c r="L791" s="32"/>
      <c r="M791" s="321">
        <v>17.260482459999999</v>
      </c>
      <c r="N791" s="63">
        <f t="shared" si="73"/>
        <v>2.2524099289942616</v>
      </c>
      <c r="O791" s="71">
        <v>7.1227456</v>
      </c>
      <c r="P791" s="2">
        <v>10</v>
      </c>
      <c r="Q791" s="2">
        <v>12.877254389999999</v>
      </c>
      <c r="R791">
        <f t="shared" si="74"/>
        <v>3.8900594285941006</v>
      </c>
      <c r="S791" s="22">
        <v>10.9580702</v>
      </c>
      <c r="T791" s="2">
        <v>10</v>
      </c>
      <c r="U791" s="339">
        <f t="shared" si="76"/>
        <v>-0.29295710828161037</v>
      </c>
      <c r="V791" s="181">
        <f t="shared" si="77"/>
        <v>0.17241384466663928</v>
      </c>
    </row>
    <row r="792" spans="1:22">
      <c r="A792" s="161" t="s">
        <v>501</v>
      </c>
      <c r="B792" s="28" t="s">
        <v>523</v>
      </c>
      <c r="C792" s="225" t="s">
        <v>1380</v>
      </c>
      <c r="D792" s="28" t="s">
        <v>44</v>
      </c>
      <c r="E792" s="87" t="s">
        <v>72</v>
      </c>
      <c r="F792" t="s">
        <v>73</v>
      </c>
      <c r="G792" s="28">
        <f t="shared" si="78"/>
        <v>5110</v>
      </c>
      <c r="H792" s="180">
        <f t="shared" si="72"/>
        <v>1</v>
      </c>
      <c r="I792" s="208"/>
      <c r="J792" s="32"/>
      <c r="K792" s="32" t="s">
        <v>100</v>
      </c>
      <c r="L792" s="32" t="s">
        <v>100</v>
      </c>
      <c r="M792" s="321">
        <v>14.015676129999999</v>
      </c>
      <c r="N792" s="63">
        <f t="shared" si="73"/>
        <v>1.3860984173561186</v>
      </c>
      <c r="O792" s="71">
        <v>4.3832280600000004</v>
      </c>
      <c r="P792" s="2">
        <v>10</v>
      </c>
      <c r="Q792" s="2">
        <v>14.015676129999999</v>
      </c>
      <c r="R792">
        <f t="shared" si="74"/>
        <v>6.3116187583186099</v>
      </c>
      <c r="S792" s="22">
        <v>4.9311315699999998</v>
      </c>
      <c r="T792" s="2">
        <v>10</v>
      </c>
      <c r="U792" s="339">
        <f t="shared" si="76"/>
        <v>0</v>
      </c>
      <c r="V792" s="181">
        <f t="shared" si="77"/>
        <v>0.11237841599869994</v>
      </c>
    </row>
    <row r="793" spans="1:22">
      <c r="A793" s="161" t="s">
        <v>501</v>
      </c>
      <c r="B793" s="28" t="s">
        <v>524</v>
      </c>
      <c r="C793" s="225" t="s">
        <v>1380</v>
      </c>
      <c r="D793" s="28" t="s">
        <v>44</v>
      </c>
      <c r="E793" s="87" t="s">
        <v>72</v>
      </c>
      <c r="F793" t="s">
        <v>73</v>
      </c>
      <c r="G793" s="87">
        <v>0</v>
      </c>
      <c r="H793" s="180">
        <f t="shared" si="72"/>
        <v>0</v>
      </c>
      <c r="I793" s="208" t="s">
        <v>100</v>
      </c>
      <c r="J793" s="32"/>
      <c r="K793" s="32"/>
      <c r="L793" s="32"/>
      <c r="M793" s="321">
        <v>55.140186919999998</v>
      </c>
      <c r="N793" s="63" t="e">
        <f t="shared" si="73"/>
        <v>#VALUE!</v>
      </c>
      <c r="O793" s="63" t="s">
        <v>16</v>
      </c>
      <c r="P793" s="2">
        <v>10</v>
      </c>
      <c r="Q793" s="2">
        <v>58.130841119999999</v>
      </c>
      <c r="R793" t="e">
        <f t="shared" si="74"/>
        <v>#VALUE!</v>
      </c>
      <c r="S793" t="s">
        <v>16</v>
      </c>
      <c r="T793" s="2">
        <v>10</v>
      </c>
      <c r="U793" s="339">
        <f t="shared" si="76"/>
        <v>5.2817555739114681E-2</v>
      </c>
      <c r="V793" s="181" t="e">
        <f t="shared" si="77"/>
        <v>#VALUE!</v>
      </c>
    </row>
    <row r="794" spans="1:22">
      <c r="A794" s="161" t="s">
        <v>501</v>
      </c>
      <c r="B794" s="28" t="s">
        <v>524</v>
      </c>
      <c r="C794" s="225" t="s">
        <v>1380</v>
      </c>
      <c r="D794" s="28" t="s">
        <v>44</v>
      </c>
      <c r="E794" s="87" t="s">
        <v>72</v>
      </c>
      <c r="F794" t="s">
        <v>73</v>
      </c>
      <c r="G794" s="28">
        <v>365</v>
      </c>
      <c r="H794" s="180">
        <f t="shared" si="72"/>
        <v>7.1428571428571425E-2</v>
      </c>
      <c r="I794" s="208"/>
      <c r="J794" s="32" t="s">
        <v>100</v>
      </c>
      <c r="K794" s="32" t="s">
        <v>100</v>
      </c>
      <c r="L794" s="32"/>
      <c r="M794" s="321">
        <v>76.074766359999998</v>
      </c>
      <c r="N794" s="63">
        <f t="shared" si="73"/>
        <v>2.8371836929468985</v>
      </c>
      <c r="O794" s="71">
        <v>8.9719626100000003</v>
      </c>
      <c r="P794" s="2">
        <v>10</v>
      </c>
      <c r="Q794" s="2">
        <v>20</v>
      </c>
      <c r="R794">
        <f t="shared" si="74"/>
        <v>10.344080428650967</v>
      </c>
      <c r="S794">
        <v>3.7383177600000002</v>
      </c>
      <c r="T794" s="2">
        <v>10</v>
      </c>
      <c r="U794" s="339">
        <f t="shared" si="76"/>
        <v>-1.3359843510445708</v>
      </c>
      <c r="V794" s="181">
        <f t="shared" si="77"/>
        <v>0.10349375491868285</v>
      </c>
    </row>
    <row r="795" spans="1:22">
      <c r="A795" s="161" t="s">
        <v>501</v>
      </c>
      <c r="B795" s="28" t="s">
        <v>524</v>
      </c>
      <c r="C795" s="225" t="s">
        <v>1380</v>
      </c>
      <c r="D795" s="28" t="s">
        <v>44</v>
      </c>
      <c r="E795" s="87" t="s">
        <v>72</v>
      </c>
      <c r="F795" t="s">
        <v>73</v>
      </c>
      <c r="G795" s="28">
        <f t="shared" ref="G795:G807" si="79">G794+365</f>
        <v>730</v>
      </c>
      <c r="H795" s="180">
        <f t="shared" si="72"/>
        <v>0.14285714285714285</v>
      </c>
      <c r="I795" s="208"/>
      <c r="J795" s="32"/>
      <c r="K795" s="32" t="s">
        <v>100</v>
      </c>
      <c r="L795" s="32"/>
      <c r="M795" s="321">
        <v>63.364485979999998</v>
      </c>
      <c r="N795" s="63">
        <f t="shared" si="73"/>
        <v>2.8371836961091756</v>
      </c>
      <c r="O795" s="71">
        <v>8.9719626199999993</v>
      </c>
      <c r="P795" s="2">
        <v>10</v>
      </c>
      <c r="Q795" s="2">
        <v>33.457943929999999</v>
      </c>
      <c r="R795">
        <f t="shared" si="74"/>
        <v>13.680474184878069</v>
      </c>
      <c r="S795">
        <v>5.9813084099999996</v>
      </c>
      <c r="T795" s="2">
        <v>10</v>
      </c>
      <c r="U795" s="339">
        <f t="shared" si="76"/>
        <v>-0.63861430137658826</v>
      </c>
      <c r="V795" s="181">
        <f t="shared" si="77"/>
        <v>0.10319590524419416</v>
      </c>
    </row>
    <row r="796" spans="1:22">
      <c r="A796" s="161" t="s">
        <v>501</v>
      </c>
      <c r="B796" s="28" t="s">
        <v>524</v>
      </c>
      <c r="C796" s="225" t="s">
        <v>1380</v>
      </c>
      <c r="D796" s="28" t="s">
        <v>44</v>
      </c>
      <c r="E796" s="87" t="s">
        <v>72</v>
      </c>
      <c r="F796" t="s">
        <v>73</v>
      </c>
      <c r="G796" s="28">
        <f t="shared" si="79"/>
        <v>1095</v>
      </c>
      <c r="H796" s="180">
        <f t="shared" si="72"/>
        <v>0.21428571428571427</v>
      </c>
      <c r="I796" s="208"/>
      <c r="J796" s="32"/>
      <c r="K796" s="32" t="s">
        <v>100</v>
      </c>
      <c r="L796" s="32"/>
      <c r="M796" s="321">
        <v>64.859813079999995</v>
      </c>
      <c r="N796" s="63">
        <f t="shared" si="73"/>
        <v>2.6007517219604579</v>
      </c>
      <c r="O796" s="71">
        <v>8.2242990700000007</v>
      </c>
      <c r="P796" s="2">
        <v>10</v>
      </c>
      <c r="Q796" s="2">
        <v>40.186915890000002</v>
      </c>
      <c r="R796">
        <f t="shared" si="74"/>
        <v>12.890207161933834</v>
      </c>
      <c r="S796">
        <v>9.7196261699999997</v>
      </c>
      <c r="T796" s="2">
        <v>10</v>
      </c>
      <c r="U796" s="339">
        <f t="shared" si="76"/>
        <v>-0.47868675170230734</v>
      </c>
      <c r="V796" s="181">
        <f t="shared" si="77"/>
        <v>0.10584964846013788</v>
      </c>
    </row>
    <row r="797" spans="1:22">
      <c r="A797" s="161" t="s">
        <v>501</v>
      </c>
      <c r="B797" s="28" t="s">
        <v>524</v>
      </c>
      <c r="C797" s="225" t="s">
        <v>1380</v>
      </c>
      <c r="D797" s="28" t="s">
        <v>44</v>
      </c>
      <c r="E797" s="87" t="s">
        <v>72</v>
      </c>
      <c r="F797" t="s">
        <v>73</v>
      </c>
      <c r="G797" s="28">
        <f t="shared" si="79"/>
        <v>1460</v>
      </c>
      <c r="H797" s="180">
        <f t="shared" si="72"/>
        <v>0.2857142857142857</v>
      </c>
      <c r="I797" s="208"/>
      <c r="J797" s="32"/>
      <c r="K797" s="32" t="s">
        <v>100</v>
      </c>
      <c r="L797" s="32"/>
      <c r="M797" s="321">
        <v>67.102803739999999</v>
      </c>
      <c r="N797" s="63">
        <f t="shared" si="73"/>
        <v>1.8914557963520247</v>
      </c>
      <c r="O797" s="71">
        <v>5.9813084099999996</v>
      </c>
      <c r="P797" s="2">
        <v>10</v>
      </c>
      <c r="Q797" s="2">
        <v>46.168224299999999</v>
      </c>
      <c r="R797">
        <f t="shared" si="74"/>
        <v>16.098808122064938</v>
      </c>
      <c r="S797">
        <v>8.2242990599999999</v>
      </c>
      <c r="T797" s="2">
        <v>10</v>
      </c>
      <c r="U797" s="339">
        <f t="shared" si="76"/>
        <v>-0.37393405186512835</v>
      </c>
      <c r="V797" s="181">
        <f t="shared" si="77"/>
        <v>0.10317330229534925</v>
      </c>
    </row>
    <row r="798" spans="1:22">
      <c r="A798" s="161" t="s">
        <v>501</v>
      </c>
      <c r="B798" s="28" t="s">
        <v>524</v>
      </c>
      <c r="C798" s="225" t="s">
        <v>1380</v>
      </c>
      <c r="D798" s="28" t="s">
        <v>44</v>
      </c>
      <c r="E798" s="87" t="s">
        <v>72</v>
      </c>
      <c r="F798" t="s">
        <v>73</v>
      </c>
      <c r="G798" s="28">
        <f t="shared" si="79"/>
        <v>1825</v>
      </c>
      <c r="H798" s="180">
        <f t="shared" si="72"/>
        <v>0.35714285714285715</v>
      </c>
      <c r="I798" s="208"/>
      <c r="J798" s="32"/>
      <c r="K798" s="32" t="s">
        <v>100</v>
      </c>
      <c r="L798" s="32"/>
      <c r="M798" s="321">
        <v>61.121495330000002</v>
      </c>
      <c r="N798" s="63">
        <f t="shared" si="73"/>
        <v>2.1278877705007431</v>
      </c>
      <c r="O798" s="71">
        <v>6.72897196</v>
      </c>
      <c r="P798" s="2">
        <v>10</v>
      </c>
      <c r="Q798" s="2">
        <v>47.663551400000003</v>
      </c>
      <c r="R798">
        <f t="shared" si="74"/>
        <v>15.28838523715539</v>
      </c>
      <c r="S798">
        <v>9.7196261699999997</v>
      </c>
      <c r="T798" s="2">
        <v>10</v>
      </c>
      <c r="U798" s="339">
        <f t="shared" si="76"/>
        <v>-0.24869662582544347</v>
      </c>
      <c r="V798" s="181">
        <f t="shared" si="77"/>
        <v>0.10415840061699359</v>
      </c>
    </row>
    <row r="799" spans="1:22">
      <c r="A799" s="161" t="s">
        <v>501</v>
      </c>
      <c r="B799" s="28" t="s">
        <v>524</v>
      </c>
      <c r="C799" s="225" t="s">
        <v>1380</v>
      </c>
      <c r="D799" s="28" t="s">
        <v>44</v>
      </c>
      <c r="E799" s="87" t="s">
        <v>72</v>
      </c>
      <c r="F799" t="s">
        <v>73</v>
      </c>
      <c r="G799" s="28">
        <f t="shared" si="79"/>
        <v>2190</v>
      </c>
      <c r="H799" s="180">
        <f t="shared" si="72"/>
        <v>0.42857142857142855</v>
      </c>
      <c r="I799" s="208"/>
      <c r="J799" s="32"/>
      <c r="K799" s="32" t="s">
        <v>100</v>
      </c>
      <c r="L799" s="32"/>
      <c r="M799" s="321">
        <v>64.112149529999996</v>
      </c>
      <c r="N799" s="63">
        <f t="shared" si="73"/>
        <v>3.5464796280421642</v>
      </c>
      <c r="O799" s="71">
        <v>11.214953299999999</v>
      </c>
      <c r="P799" s="2">
        <v>10</v>
      </c>
      <c r="Q799" s="2">
        <v>50.654205609999998</v>
      </c>
      <c r="R799">
        <f t="shared" si="74"/>
        <v>16.24765646916855</v>
      </c>
      <c r="S799">
        <v>9.7196261699999997</v>
      </c>
      <c r="T799" s="2">
        <v>10</v>
      </c>
      <c r="U799" s="339">
        <f t="shared" si="76"/>
        <v>-0.23561162619414944</v>
      </c>
      <c r="V799" s="181">
        <f t="shared" si="77"/>
        <v>0.10368186707795181</v>
      </c>
    </row>
    <row r="800" spans="1:22">
      <c r="A800" s="161" t="s">
        <v>501</v>
      </c>
      <c r="B800" s="28" t="s">
        <v>524</v>
      </c>
      <c r="C800" s="225" t="s">
        <v>1380</v>
      </c>
      <c r="D800" s="28" t="s">
        <v>44</v>
      </c>
      <c r="E800" s="87" t="s">
        <v>72</v>
      </c>
      <c r="F800" t="s">
        <v>73</v>
      </c>
      <c r="G800" s="28">
        <f t="shared" si="79"/>
        <v>2555</v>
      </c>
      <c r="H800" s="180">
        <f t="shared" si="72"/>
        <v>0.5</v>
      </c>
      <c r="I800" s="208"/>
      <c r="J800" s="32"/>
      <c r="K800" s="32" t="s">
        <v>100</v>
      </c>
      <c r="L800" s="32"/>
      <c r="M800" s="321">
        <v>65.607476640000002</v>
      </c>
      <c r="N800" s="63">
        <f t="shared" si="73"/>
        <v>2.3643197446494617</v>
      </c>
      <c r="O800" s="71">
        <v>7.4766355100000004</v>
      </c>
      <c r="P800" s="2">
        <v>10</v>
      </c>
      <c r="Q800" s="2">
        <v>55.140186919999998</v>
      </c>
      <c r="R800">
        <f t="shared" si="74"/>
        <v>12.753962187102877</v>
      </c>
      <c r="S800">
        <v>18.69158878</v>
      </c>
      <c r="T800" s="2">
        <v>10</v>
      </c>
      <c r="U800" s="339">
        <f t="shared" si="76"/>
        <v>-0.17381086711984586</v>
      </c>
      <c r="V800" s="181">
        <f t="shared" si="77"/>
        <v>0.11149095086826599</v>
      </c>
    </row>
    <row r="801" spans="1:22">
      <c r="A801" s="161" t="s">
        <v>501</v>
      </c>
      <c r="B801" s="28" t="s">
        <v>524</v>
      </c>
      <c r="C801" s="225" t="s">
        <v>1380</v>
      </c>
      <c r="D801" s="28" t="s">
        <v>44</v>
      </c>
      <c r="E801" s="87" t="s">
        <v>72</v>
      </c>
      <c r="F801" t="s">
        <v>73</v>
      </c>
      <c r="G801" s="28">
        <f t="shared" si="79"/>
        <v>2920</v>
      </c>
      <c r="H801" s="180">
        <f t="shared" si="72"/>
        <v>0.5714285714285714</v>
      </c>
      <c r="I801" s="208"/>
      <c r="J801" s="32"/>
      <c r="K801" s="32" t="s">
        <v>100</v>
      </c>
      <c r="L801" s="32"/>
      <c r="M801" s="321">
        <v>56.635514020000002</v>
      </c>
      <c r="N801" s="63">
        <f t="shared" si="73"/>
        <v>2.6007517187981799</v>
      </c>
      <c r="O801" s="71">
        <v>8.2242990599999999</v>
      </c>
      <c r="P801" s="2">
        <v>10</v>
      </c>
      <c r="Q801" s="2">
        <v>55.140186919999998</v>
      </c>
      <c r="R801">
        <f t="shared" si="74"/>
        <v>17.043198864540901</v>
      </c>
      <c r="S801">
        <v>10.46728972</v>
      </c>
      <c r="T801" s="2">
        <v>10</v>
      </c>
      <c r="U801" s="339">
        <f t="shared" si="76"/>
        <v>-2.6757449118075455E-2</v>
      </c>
      <c r="V801" s="181">
        <f t="shared" si="77"/>
        <v>0.10360356219449154</v>
      </c>
    </row>
    <row r="802" spans="1:22">
      <c r="A802" s="161" t="s">
        <v>501</v>
      </c>
      <c r="B802" s="28" t="s">
        <v>524</v>
      </c>
      <c r="C802" s="225" t="s">
        <v>1380</v>
      </c>
      <c r="D802" s="28" t="s">
        <v>44</v>
      </c>
      <c r="E802" s="87" t="s">
        <v>72</v>
      </c>
      <c r="F802" t="s">
        <v>73</v>
      </c>
      <c r="G802" s="28">
        <f t="shared" si="79"/>
        <v>3285</v>
      </c>
      <c r="H802" s="180">
        <f t="shared" si="72"/>
        <v>0.6428571428571429</v>
      </c>
      <c r="I802" s="208"/>
      <c r="J802" s="32"/>
      <c r="K802" s="32" t="s">
        <v>100</v>
      </c>
      <c r="L802" s="32"/>
      <c r="M802" s="321">
        <v>52.897196260000001</v>
      </c>
      <c r="N802" s="63">
        <f t="shared" si="73"/>
        <v>2.3643197478117393</v>
      </c>
      <c r="O802" s="71">
        <v>7.4766355200000003</v>
      </c>
      <c r="P802" s="2">
        <v>10</v>
      </c>
      <c r="Q802" s="2">
        <v>48.411214950000002</v>
      </c>
      <c r="R802">
        <f t="shared" si="74"/>
        <v>15.52820304435679</v>
      </c>
      <c r="S802">
        <v>9.7196261699999997</v>
      </c>
      <c r="T802" s="2">
        <v>10</v>
      </c>
      <c r="U802" s="339">
        <f t="shared" si="76"/>
        <v>-8.8618835979465294E-2</v>
      </c>
      <c r="V802" s="181">
        <f t="shared" si="77"/>
        <v>0.10403094766230885</v>
      </c>
    </row>
    <row r="803" spans="1:22">
      <c r="A803" s="161" t="s">
        <v>501</v>
      </c>
      <c r="B803" s="28" t="s">
        <v>524</v>
      </c>
      <c r="C803" s="225" t="s">
        <v>1380</v>
      </c>
      <c r="D803" s="28" t="s">
        <v>44</v>
      </c>
      <c r="E803" s="87" t="s">
        <v>72</v>
      </c>
      <c r="F803" t="s">
        <v>73</v>
      </c>
      <c r="G803" s="28">
        <f t="shared" si="79"/>
        <v>3650</v>
      </c>
      <c r="H803" s="180">
        <f t="shared" si="72"/>
        <v>0.7142857142857143</v>
      </c>
      <c r="I803" s="208"/>
      <c r="J803" s="32"/>
      <c r="K803" s="32" t="s">
        <v>100</v>
      </c>
      <c r="L803" s="32"/>
      <c r="M803" s="321">
        <v>49.1588785</v>
      </c>
      <c r="N803" s="63">
        <f t="shared" si="73"/>
        <v>2.3643197478117393</v>
      </c>
      <c r="O803" s="71">
        <v>7.4766355200000003</v>
      </c>
      <c r="P803" s="2">
        <v>10</v>
      </c>
      <c r="Q803" s="2">
        <v>55.140186919999998</v>
      </c>
      <c r="R803">
        <f t="shared" si="74"/>
        <v>21.256603646435046</v>
      </c>
      <c r="S803">
        <v>6.72897196</v>
      </c>
      <c r="T803" s="2">
        <v>10</v>
      </c>
      <c r="U803" s="339">
        <f t="shared" si="76"/>
        <v>0.11482132433168854</v>
      </c>
      <c r="V803" s="181">
        <f t="shared" si="77"/>
        <v>0.10148922723217317</v>
      </c>
    </row>
    <row r="804" spans="1:22">
      <c r="A804" s="161" t="s">
        <v>501</v>
      </c>
      <c r="B804" s="28" t="s">
        <v>524</v>
      </c>
      <c r="C804" s="225" t="s">
        <v>1380</v>
      </c>
      <c r="D804" s="28" t="s">
        <v>44</v>
      </c>
      <c r="E804" s="87" t="s">
        <v>72</v>
      </c>
      <c r="F804" t="s">
        <v>73</v>
      </c>
      <c r="G804" s="28">
        <f t="shared" si="79"/>
        <v>4015</v>
      </c>
      <c r="H804" s="180">
        <f t="shared" si="72"/>
        <v>0.7857142857142857</v>
      </c>
      <c r="I804" s="208"/>
      <c r="J804" s="32"/>
      <c r="K804" s="32" t="s">
        <v>100</v>
      </c>
      <c r="L804" s="32"/>
      <c r="M804" s="321">
        <v>46.168224299999999</v>
      </c>
      <c r="N804" s="63">
        <f t="shared" si="73"/>
        <v>1.8914557963520247</v>
      </c>
      <c r="O804" s="71">
        <v>5.9813084099999996</v>
      </c>
      <c r="P804" s="2">
        <v>10</v>
      </c>
      <c r="Q804" s="2">
        <v>54.392523359999998</v>
      </c>
      <c r="R804">
        <f t="shared" si="74"/>
        <v>19.892350466820155</v>
      </c>
      <c r="S804">
        <v>7.4766355200000003</v>
      </c>
      <c r="T804" s="2">
        <v>10</v>
      </c>
      <c r="U804" s="339">
        <f t="shared" si="76"/>
        <v>0.16393493044079824</v>
      </c>
      <c r="V804" s="181">
        <f t="shared" si="77"/>
        <v>0.10188944391637313</v>
      </c>
    </row>
    <row r="805" spans="1:22">
      <c r="A805" s="161" t="s">
        <v>501</v>
      </c>
      <c r="B805" s="28" t="s">
        <v>524</v>
      </c>
      <c r="C805" s="225" t="s">
        <v>1380</v>
      </c>
      <c r="D805" s="28" t="s">
        <v>44</v>
      </c>
      <c r="E805" s="87" t="s">
        <v>72</v>
      </c>
      <c r="F805" t="s">
        <v>73</v>
      </c>
      <c r="G805" s="28">
        <f t="shared" si="79"/>
        <v>4380</v>
      </c>
      <c r="H805" s="180">
        <f t="shared" si="72"/>
        <v>0.8571428571428571</v>
      </c>
      <c r="I805" s="208"/>
      <c r="J805" s="32"/>
      <c r="K805" s="32" t="s">
        <v>100</v>
      </c>
      <c r="L805" s="32"/>
      <c r="M805" s="321">
        <v>46.168224299999999</v>
      </c>
      <c r="N805" s="63">
        <f t="shared" si="73"/>
        <v>1.6550238222033065</v>
      </c>
      <c r="O805" s="71">
        <v>5.2336448600000001</v>
      </c>
      <c r="P805" s="2">
        <v>10</v>
      </c>
      <c r="Q805" s="2">
        <v>57.383177570000001</v>
      </c>
      <c r="R805">
        <f t="shared" si="74"/>
        <v>20.009449758547063</v>
      </c>
      <c r="S805">
        <v>8.2242990700000007</v>
      </c>
      <c r="T805" s="2">
        <v>10</v>
      </c>
      <c r="U805" s="339">
        <f t="shared" si="76"/>
        <v>0.21745941093734847</v>
      </c>
      <c r="V805" s="181">
        <f t="shared" si="77"/>
        <v>0.10205413320264652</v>
      </c>
    </row>
    <row r="806" spans="1:22">
      <c r="A806" s="161" t="s">
        <v>501</v>
      </c>
      <c r="B806" s="28" t="s">
        <v>524</v>
      </c>
      <c r="C806" s="225" t="s">
        <v>1380</v>
      </c>
      <c r="D806" s="28" t="s">
        <v>44</v>
      </c>
      <c r="E806" s="87" t="s">
        <v>72</v>
      </c>
      <c r="F806" t="s">
        <v>73</v>
      </c>
      <c r="G806" s="28">
        <f t="shared" si="79"/>
        <v>4745</v>
      </c>
      <c r="H806" s="180">
        <f t="shared" si="72"/>
        <v>0.9285714285714286</v>
      </c>
      <c r="I806" s="208"/>
      <c r="J806" s="32"/>
      <c r="K806" s="32" t="s">
        <v>100</v>
      </c>
      <c r="L806" s="32"/>
      <c r="M806" s="321">
        <v>43.177570090000003</v>
      </c>
      <c r="N806" s="63">
        <f t="shared" si="73"/>
        <v>2.3643197478117393</v>
      </c>
      <c r="O806" s="71">
        <v>7.4766355200000003</v>
      </c>
      <c r="P806" s="2">
        <v>10</v>
      </c>
      <c r="Q806" s="2">
        <v>51.401869159999997</v>
      </c>
      <c r="R806">
        <f t="shared" si="74"/>
        <v>17.160707307624591</v>
      </c>
      <c r="S806">
        <v>8.9719626199999993</v>
      </c>
      <c r="T806" s="2">
        <v>10</v>
      </c>
      <c r="U806" s="339">
        <f t="shared" si="76"/>
        <v>0.17435338724668231</v>
      </c>
      <c r="V806" s="181">
        <f t="shared" si="77"/>
        <v>0.103046611572273</v>
      </c>
    </row>
    <row r="807" spans="1:22">
      <c r="A807" s="161" t="s">
        <v>501</v>
      </c>
      <c r="B807" s="28" t="s">
        <v>524</v>
      </c>
      <c r="C807" s="225" t="s">
        <v>1380</v>
      </c>
      <c r="D807" s="28" t="s">
        <v>44</v>
      </c>
      <c r="E807" s="87" t="s">
        <v>72</v>
      </c>
      <c r="F807" t="s">
        <v>73</v>
      </c>
      <c r="G807" s="28">
        <f t="shared" si="79"/>
        <v>5110</v>
      </c>
      <c r="H807" s="180">
        <f t="shared" si="72"/>
        <v>1</v>
      </c>
      <c r="I807" s="208"/>
      <c r="J807" s="32"/>
      <c r="K807" s="32" t="s">
        <v>100</v>
      </c>
      <c r="L807" s="32" t="s">
        <v>100</v>
      </c>
      <c r="M807" s="321">
        <v>48.411214950000002</v>
      </c>
      <c r="N807" s="63">
        <f t="shared" si="73"/>
        <v>2.1278877736630211</v>
      </c>
      <c r="O807" s="71">
        <v>6.7289719699999999</v>
      </c>
      <c r="P807" s="2">
        <v>10</v>
      </c>
      <c r="Q807" s="2">
        <v>46.168224299999999</v>
      </c>
      <c r="R807">
        <f t="shared" si="74"/>
        <v>16.098808122064938</v>
      </c>
      <c r="S807">
        <v>8.2242990599999999</v>
      </c>
      <c r="T807" s="2">
        <v>10</v>
      </c>
      <c r="U807" s="339">
        <f t="shared" si="76"/>
        <v>-4.7439724983750119E-2</v>
      </c>
      <c r="V807" s="181">
        <f t="shared" si="77"/>
        <v>0.10317330229534925</v>
      </c>
    </row>
    <row r="808" spans="1:22">
      <c r="A808" s="161" t="s">
        <v>501</v>
      </c>
      <c r="B808" s="28" t="s">
        <v>525</v>
      </c>
      <c r="C808" s="225" t="s">
        <v>1380</v>
      </c>
      <c r="D808" s="28" t="s">
        <v>44</v>
      </c>
      <c r="E808" s="87" t="s">
        <v>72</v>
      </c>
      <c r="F808" t="s">
        <v>73</v>
      </c>
      <c r="G808" s="87">
        <v>0</v>
      </c>
      <c r="H808" s="180">
        <f t="shared" si="72"/>
        <v>0</v>
      </c>
      <c r="I808" s="208" t="s">
        <v>100</v>
      </c>
      <c r="J808" s="32"/>
      <c r="K808" s="32"/>
      <c r="L808" s="32"/>
      <c r="M808" s="321">
        <v>21.608391610000002</v>
      </c>
      <c r="N808" s="63" t="e">
        <f t="shared" si="73"/>
        <v>#VALUE!</v>
      </c>
      <c r="O808" s="63" t="s">
        <v>16</v>
      </c>
      <c r="P808" s="2">
        <v>10</v>
      </c>
      <c r="Q808" s="2">
        <v>-6.9930069999999997E-2</v>
      </c>
      <c r="R808" t="e">
        <f t="shared" si="74"/>
        <v>#VALUE!</v>
      </c>
      <c r="S808" t="s">
        <v>16</v>
      </c>
      <c r="T808" s="2">
        <v>10</v>
      </c>
      <c r="U808" s="339" t="e">
        <f t="shared" si="76"/>
        <v>#NUM!</v>
      </c>
      <c r="V808" s="181" t="e">
        <f t="shared" si="77"/>
        <v>#VALUE!</v>
      </c>
    </row>
    <row r="809" spans="1:22">
      <c r="A809" s="161" t="s">
        <v>501</v>
      </c>
      <c r="B809" s="28" t="s">
        <v>525</v>
      </c>
      <c r="C809" s="225" t="s">
        <v>1380</v>
      </c>
      <c r="D809" s="28" t="s">
        <v>44</v>
      </c>
      <c r="E809" s="87" t="s">
        <v>72</v>
      </c>
      <c r="F809" t="s">
        <v>73</v>
      </c>
      <c r="G809" s="28">
        <v>365</v>
      </c>
      <c r="H809" s="180">
        <f t="shared" si="72"/>
        <v>7.1428571428571425E-2</v>
      </c>
      <c r="I809" s="208"/>
      <c r="J809" s="32" t="s">
        <v>100</v>
      </c>
      <c r="K809" s="32" t="s">
        <v>100</v>
      </c>
      <c r="L809" s="32"/>
      <c r="M809" s="321">
        <v>20.034965029999999</v>
      </c>
      <c r="N809" s="63">
        <f t="shared" si="73"/>
        <v>1.8796755309853157</v>
      </c>
      <c r="O809" s="63">
        <v>5.9440559400000001</v>
      </c>
      <c r="P809" s="2">
        <v>10</v>
      </c>
      <c r="Q809" s="2">
        <v>1.153846154</v>
      </c>
      <c r="R809">
        <f t="shared" si="74"/>
        <v>1.9513309088388877</v>
      </c>
      <c r="S809">
        <v>0.34965034900000003</v>
      </c>
      <c r="T809" s="2">
        <v>10</v>
      </c>
      <c r="U809" s="339">
        <f t="shared" si="76"/>
        <v>-2.8543781548671077</v>
      </c>
      <c r="V809" s="181">
        <f t="shared" si="77"/>
        <v>0.10918273641885523</v>
      </c>
    </row>
    <row r="810" spans="1:22">
      <c r="A810" s="161" t="s">
        <v>501</v>
      </c>
      <c r="B810" s="28" t="s">
        <v>525</v>
      </c>
      <c r="C810" s="225" t="s">
        <v>1380</v>
      </c>
      <c r="D810" s="28" t="s">
        <v>44</v>
      </c>
      <c r="E810" s="87" t="s">
        <v>72</v>
      </c>
      <c r="F810" t="s">
        <v>73</v>
      </c>
      <c r="G810" s="28">
        <f t="shared" ref="G810:G822" si="80">G809+365</f>
        <v>730</v>
      </c>
      <c r="H810" s="180">
        <f t="shared" si="72"/>
        <v>0.14285714285714285</v>
      </c>
      <c r="I810" s="208"/>
      <c r="J810" s="32"/>
      <c r="K810" s="32" t="s">
        <v>100</v>
      </c>
      <c r="L810" s="32"/>
      <c r="M810" s="321">
        <v>19.86013986</v>
      </c>
      <c r="N810" s="63">
        <f t="shared" si="73"/>
        <v>1.6032526598976906</v>
      </c>
      <c r="O810" s="63">
        <v>5.0699300699999998</v>
      </c>
      <c r="P810" s="2">
        <v>10</v>
      </c>
      <c r="Q810" s="2">
        <v>0.97902097899999996</v>
      </c>
      <c r="R810">
        <f t="shared" si="74"/>
        <v>1.0471406288624274</v>
      </c>
      <c r="S810">
        <v>0.87412587399999997</v>
      </c>
      <c r="T810" s="2">
        <v>10</v>
      </c>
      <c r="U810" s="339">
        <f t="shared" si="76"/>
        <v>-3.0099169085603337</v>
      </c>
      <c r="V810" s="181">
        <f t="shared" si="77"/>
        <v>0.1797193877355594</v>
      </c>
    </row>
    <row r="811" spans="1:22">
      <c r="A811" s="161" t="s">
        <v>501</v>
      </c>
      <c r="B811" s="28" t="s">
        <v>525</v>
      </c>
      <c r="C811" s="225" t="s">
        <v>1380</v>
      </c>
      <c r="D811" s="28" t="s">
        <v>44</v>
      </c>
      <c r="E811" s="87" t="s">
        <v>72</v>
      </c>
      <c r="F811" t="s">
        <v>73</v>
      </c>
      <c r="G811" s="28">
        <f t="shared" si="80"/>
        <v>1095</v>
      </c>
      <c r="H811" s="180">
        <f t="shared" si="72"/>
        <v>0.21428571428571427</v>
      </c>
      <c r="I811" s="208"/>
      <c r="J811" s="32"/>
      <c r="K811" s="32" t="s">
        <v>100</v>
      </c>
      <c r="L811" s="32"/>
      <c r="M811" s="321">
        <v>21.608391610000002</v>
      </c>
      <c r="N811" s="63">
        <f t="shared" si="73"/>
        <v>1.6032526598976906</v>
      </c>
      <c r="O811" s="63">
        <v>5.0699300699999998</v>
      </c>
      <c r="P811" s="2">
        <v>10</v>
      </c>
      <c r="Q811" s="2">
        <v>2.3776223779999999</v>
      </c>
      <c r="R811">
        <f t="shared" si="74"/>
        <v>2.5430558134100005</v>
      </c>
      <c r="S811">
        <v>0.87412587399999997</v>
      </c>
      <c r="T811" s="2">
        <v>10</v>
      </c>
      <c r="U811" s="339">
        <f t="shared" si="76"/>
        <v>-2.2069807521971945</v>
      </c>
      <c r="V811" s="181">
        <f t="shared" si="77"/>
        <v>0.11351643597797298</v>
      </c>
    </row>
    <row r="812" spans="1:22">
      <c r="A812" s="161" t="s">
        <v>501</v>
      </c>
      <c r="B812" s="28" t="s">
        <v>525</v>
      </c>
      <c r="C812" s="225" t="s">
        <v>1380</v>
      </c>
      <c r="D812" s="28" t="s">
        <v>44</v>
      </c>
      <c r="E812" s="87" t="s">
        <v>72</v>
      </c>
      <c r="F812" t="s">
        <v>73</v>
      </c>
      <c r="G812" s="28">
        <f t="shared" si="80"/>
        <v>1460</v>
      </c>
      <c r="H812" s="180">
        <f t="shared" si="72"/>
        <v>0.2857142857142857</v>
      </c>
      <c r="I812" s="208"/>
      <c r="J812" s="32"/>
      <c r="K812" s="32" t="s">
        <v>100</v>
      </c>
      <c r="L812" s="32"/>
      <c r="M812" s="321">
        <v>20.38461538</v>
      </c>
      <c r="N812" s="63">
        <f t="shared" si="73"/>
        <v>1.7138218089651962</v>
      </c>
      <c r="O812" s="63">
        <v>5.41958042</v>
      </c>
      <c r="P812" s="2">
        <v>10</v>
      </c>
      <c r="Q812" s="2">
        <v>4.6503496499999999</v>
      </c>
      <c r="R812">
        <f t="shared" si="74"/>
        <v>4.5405451338454705</v>
      </c>
      <c r="S812">
        <v>1.048951049</v>
      </c>
      <c r="T812" s="2">
        <v>10</v>
      </c>
      <c r="U812" s="339">
        <f t="shared" si="76"/>
        <v>-1.4778380579775114</v>
      </c>
      <c r="V812" s="181">
        <f t="shared" si="77"/>
        <v>0.10508790774051296</v>
      </c>
    </row>
    <row r="813" spans="1:22">
      <c r="A813" s="161" t="s">
        <v>501</v>
      </c>
      <c r="B813" s="28" t="s">
        <v>525</v>
      </c>
      <c r="C813" s="225" t="s">
        <v>1380</v>
      </c>
      <c r="D813" s="28" t="s">
        <v>44</v>
      </c>
      <c r="E813" s="87" t="s">
        <v>72</v>
      </c>
      <c r="F813" t="s">
        <v>73</v>
      </c>
      <c r="G813" s="28">
        <f t="shared" si="80"/>
        <v>1825</v>
      </c>
      <c r="H813" s="180">
        <f t="shared" si="72"/>
        <v>0.35714285714285715</v>
      </c>
      <c r="I813" s="208"/>
      <c r="J813" s="32"/>
      <c r="K813" s="32" t="s">
        <v>100</v>
      </c>
      <c r="L813" s="32"/>
      <c r="M813" s="321">
        <v>15.489510490000001</v>
      </c>
      <c r="N813" s="63">
        <f t="shared" si="73"/>
        <v>1.8243909580327016</v>
      </c>
      <c r="O813" s="63">
        <v>5.7692307700000001</v>
      </c>
      <c r="P813" s="2">
        <v>10</v>
      </c>
      <c r="Q813" s="2">
        <v>5</v>
      </c>
      <c r="R813">
        <f t="shared" si="74"/>
        <v>5.9791303728362113</v>
      </c>
      <c r="S813">
        <v>0.69930069900000003</v>
      </c>
      <c r="T813" s="2">
        <v>10</v>
      </c>
      <c r="U813" s="339">
        <f t="shared" si="76"/>
        <v>-1.130725139816831</v>
      </c>
      <c r="V813" s="181">
        <f t="shared" si="77"/>
        <v>0.10195608587048756</v>
      </c>
    </row>
    <row r="814" spans="1:22">
      <c r="A814" s="161" t="s">
        <v>501</v>
      </c>
      <c r="B814" s="28" t="s">
        <v>525</v>
      </c>
      <c r="C814" s="225" t="s">
        <v>1380</v>
      </c>
      <c r="D814" s="28" t="s">
        <v>44</v>
      </c>
      <c r="E814" s="87" t="s">
        <v>72</v>
      </c>
      <c r="F814" t="s">
        <v>73</v>
      </c>
      <c r="G814" s="28">
        <f t="shared" si="80"/>
        <v>2190</v>
      </c>
      <c r="H814" s="180">
        <f t="shared" si="72"/>
        <v>0.42857142857142855</v>
      </c>
      <c r="I814" s="208"/>
      <c r="J814" s="32"/>
      <c r="K814" s="32" t="s">
        <v>100</v>
      </c>
      <c r="L814" s="32"/>
      <c r="M814" s="321">
        <v>21.083916080000002</v>
      </c>
      <c r="N814" s="63">
        <f t="shared" si="73"/>
        <v>1.6585372328503045</v>
      </c>
      <c r="O814" s="63">
        <v>5.2447552399999999</v>
      </c>
      <c r="P814" s="2">
        <v>10</v>
      </c>
      <c r="Q814" s="2">
        <v>6.7482517480000004</v>
      </c>
      <c r="R814">
        <f t="shared" si="74"/>
        <v>5.1037487923250691</v>
      </c>
      <c r="S814">
        <v>1.748251749</v>
      </c>
      <c r="T814" s="2">
        <v>10</v>
      </c>
      <c r="U814" s="339">
        <f t="shared" si="76"/>
        <v>-1.1392270076738678</v>
      </c>
      <c r="V814" s="181">
        <f t="shared" si="77"/>
        <v>0.10671158957912032</v>
      </c>
    </row>
    <row r="815" spans="1:22">
      <c r="A815" s="161" t="s">
        <v>501</v>
      </c>
      <c r="B815" s="28" t="s">
        <v>525</v>
      </c>
      <c r="C815" s="225" t="s">
        <v>1380</v>
      </c>
      <c r="D815" s="28" t="s">
        <v>44</v>
      </c>
      <c r="E815" s="87" t="s">
        <v>72</v>
      </c>
      <c r="F815" t="s">
        <v>73</v>
      </c>
      <c r="G815" s="28">
        <f t="shared" si="80"/>
        <v>2555</v>
      </c>
      <c r="H815" s="180">
        <f t="shared" si="72"/>
        <v>0.5</v>
      </c>
      <c r="I815" s="208"/>
      <c r="J815" s="32"/>
      <c r="K815" s="32" t="s">
        <v>100</v>
      </c>
      <c r="L815" s="32"/>
      <c r="M815" s="321">
        <v>20.034965029999999</v>
      </c>
      <c r="N815" s="63">
        <f t="shared" si="73"/>
        <v>1.9349601071002072</v>
      </c>
      <c r="O815" s="63">
        <v>6.1188811200000002</v>
      </c>
      <c r="P815" s="2">
        <v>10</v>
      </c>
      <c r="Q815" s="2">
        <v>7.7972027969999997</v>
      </c>
      <c r="R815">
        <f t="shared" si="74"/>
        <v>4.983940246890004</v>
      </c>
      <c r="S815">
        <v>2.4475524430000002</v>
      </c>
      <c r="T815" s="2">
        <v>10</v>
      </c>
      <c r="U815" s="339">
        <f t="shared" si="76"/>
        <v>-0.94371394503281125</v>
      </c>
      <c r="V815" s="181">
        <f t="shared" si="77"/>
        <v>0.10985340542143798</v>
      </c>
    </row>
    <row r="816" spans="1:22">
      <c r="A816" s="161" t="s">
        <v>501</v>
      </c>
      <c r="B816" s="28" t="s">
        <v>525</v>
      </c>
      <c r="C816" s="225" t="s">
        <v>1380</v>
      </c>
      <c r="D816" s="28" t="s">
        <v>44</v>
      </c>
      <c r="E816" s="87" t="s">
        <v>72</v>
      </c>
      <c r="F816" t="s">
        <v>73</v>
      </c>
      <c r="G816" s="28">
        <f t="shared" si="80"/>
        <v>2920</v>
      </c>
      <c r="H816" s="180">
        <f t="shared" si="72"/>
        <v>0.5714285714285714</v>
      </c>
      <c r="I816" s="208"/>
      <c r="J816" s="32"/>
      <c r="K816" s="32" t="s">
        <v>100</v>
      </c>
      <c r="L816" s="32"/>
      <c r="M816" s="321">
        <v>21.258741260000001</v>
      </c>
      <c r="N816" s="63">
        <f t="shared" si="73"/>
        <v>1.7138218089651962</v>
      </c>
      <c r="O816" s="63">
        <v>5.41958042</v>
      </c>
      <c r="P816" s="2">
        <v>10</v>
      </c>
      <c r="Q816" s="2">
        <v>10.06993007</v>
      </c>
      <c r="R816">
        <f t="shared" si="74"/>
        <v>6.2184026489226314</v>
      </c>
      <c r="S816">
        <v>2.62237762</v>
      </c>
      <c r="T816" s="2">
        <v>10</v>
      </c>
      <c r="U816" s="339">
        <f t="shared" si="76"/>
        <v>-0.74721440188248722</v>
      </c>
      <c r="V816" s="181">
        <f t="shared" si="77"/>
        <v>0.10678168401538614</v>
      </c>
    </row>
    <row r="817" spans="1:22">
      <c r="A817" s="161" t="s">
        <v>501</v>
      </c>
      <c r="B817" s="28" t="s">
        <v>525</v>
      </c>
      <c r="C817" s="225" t="s">
        <v>1380</v>
      </c>
      <c r="D817" s="28" t="s">
        <v>44</v>
      </c>
      <c r="E817" s="87" t="s">
        <v>72</v>
      </c>
      <c r="F817" t="s">
        <v>73</v>
      </c>
      <c r="G817" s="28">
        <f t="shared" si="80"/>
        <v>3285</v>
      </c>
      <c r="H817" s="180">
        <f t="shared" si="72"/>
        <v>0.6428571428571429</v>
      </c>
      <c r="I817" s="208"/>
      <c r="J817" s="32"/>
      <c r="K817" s="32" t="s">
        <v>100</v>
      </c>
      <c r="L817" s="32"/>
      <c r="M817" s="321">
        <v>18.46153846</v>
      </c>
      <c r="N817" s="63">
        <f t="shared" si="73"/>
        <v>2.0455292561677125</v>
      </c>
      <c r="O817" s="63">
        <v>6.4685314700000003</v>
      </c>
      <c r="P817" s="2">
        <v>10</v>
      </c>
      <c r="Q817" s="2">
        <v>11.293706289999999</v>
      </c>
      <c r="R817">
        <f t="shared" si="74"/>
        <v>6.5510368471563334</v>
      </c>
      <c r="S817">
        <v>2.97202798</v>
      </c>
      <c r="T817" s="2">
        <v>10</v>
      </c>
      <c r="U817" s="339">
        <f t="shared" si="76"/>
        <v>-0.4914439607284451</v>
      </c>
      <c r="V817" s="181">
        <f t="shared" si="77"/>
        <v>0.10692520779792973</v>
      </c>
    </row>
    <row r="818" spans="1:22">
      <c r="A818" s="161" t="s">
        <v>501</v>
      </c>
      <c r="B818" s="28" t="s">
        <v>525</v>
      </c>
      <c r="C818" s="225" t="s">
        <v>1380</v>
      </c>
      <c r="D818" s="28" t="s">
        <v>44</v>
      </c>
      <c r="E818" s="87" t="s">
        <v>72</v>
      </c>
      <c r="F818" t="s">
        <v>73</v>
      </c>
      <c r="G818" s="28">
        <f t="shared" si="80"/>
        <v>3650</v>
      </c>
      <c r="H818" s="180">
        <f t="shared" si="72"/>
        <v>0.7142857142857143</v>
      </c>
      <c r="I818" s="208"/>
      <c r="J818" s="32"/>
      <c r="K818" s="32" t="s">
        <v>100</v>
      </c>
      <c r="L818" s="32"/>
      <c r="M818" s="321">
        <v>20.209790210000001</v>
      </c>
      <c r="N818" s="63">
        <f t="shared" si="73"/>
        <v>1.7138218089651962</v>
      </c>
      <c r="O818" s="63">
        <v>5.41958042</v>
      </c>
      <c r="P818" s="2">
        <v>10</v>
      </c>
      <c r="Q818" s="2">
        <v>10.24475524</v>
      </c>
      <c r="R818">
        <f t="shared" si="74"/>
        <v>7.0730866446045546</v>
      </c>
      <c r="S818">
        <v>2.0979021000000002</v>
      </c>
      <c r="T818" s="2">
        <v>10</v>
      </c>
      <c r="U818" s="339">
        <f t="shared" si="76"/>
        <v>-0.6794012601298548</v>
      </c>
      <c r="V818" s="181">
        <f t="shared" si="77"/>
        <v>0.10419340937057156</v>
      </c>
    </row>
    <row r="819" spans="1:22">
      <c r="A819" s="161" t="s">
        <v>501</v>
      </c>
      <c r="B819" s="28" t="s">
        <v>525</v>
      </c>
      <c r="C819" s="225" t="s">
        <v>1380</v>
      </c>
      <c r="D819" s="28" t="s">
        <v>44</v>
      </c>
      <c r="E819" s="87" t="s">
        <v>72</v>
      </c>
      <c r="F819" t="s">
        <v>73</v>
      </c>
      <c r="G819" s="28">
        <f t="shared" si="80"/>
        <v>4015</v>
      </c>
      <c r="H819" s="180">
        <f t="shared" si="72"/>
        <v>0.7857142857142857</v>
      </c>
      <c r="I819" s="208"/>
      <c r="J819" s="32"/>
      <c r="K819" s="32" t="s">
        <v>100</v>
      </c>
      <c r="L819" s="32"/>
      <c r="M819" s="321">
        <v>18.286713290000002</v>
      </c>
      <c r="N819" s="63">
        <f t="shared" si="73"/>
        <v>1.7138218089651962</v>
      </c>
      <c r="O819" s="63">
        <v>5.41958042</v>
      </c>
      <c r="P819" s="2">
        <v>10</v>
      </c>
      <c r="Q819" s="2">
        <v>11.99300699</v>
      </c>
      <c r="R819">
        <f t="shared" si="74"/>
        <v>6.4137363466430388</v>
      </c>
      <c r="S819">
        <v>3.4965035000000002</v>
      </c>
      <c r="T819" s="2">
        <v>10</v>
      </c>
      <c r="U819" s="339">
        <f t="shared" si="76"/>
        <v>-0.42185101732944436</v>
      </c>
      <c r="V819" s="181">
        <f t="shared" si="77"/>
        <v>0.10849985977357614</v>
      </c>
    </row>
    <row r="820" spans="1:22">
      <c r="A820" s="161" t="s">
        <v>501</v>
      </c>
      <c r="B820" s="28" t="s">
        <v>525</v>
      </c>
      <c r="C820" s="225" t="s">
        <v>1380</v>
      </c>
      <c r="D820" s="28" t="s">
        <v>44</v>
      </c>
      <c r="E820" s="87" t="s">
        <v>72</v>
      </c>
      <c r="F820" t="s">
        <v>73</v>
      </c>
      <c r="G820" s="28">
        <f t="shared" si="80"/>
        <v>4380</v>
      </c>
      <c r="H820" s="180">
        <f t="shared" si="72"/>
        <v>0.8571428571428571</v>
      </c>
      <c r="I820" s="208"/>
      <c r="J820" s="32"/>
      <c r="K820" s="32" t="s">
        <v>100</v>
      </c>
      <c r="L820" s="32"/>
      <c r="M820" s="321">
        <v>17.41258741</v>
      </c>
      <c r="N820" s="63">
        <f t="shared" si="73"/>
        <v>1.9902446800528211</v>
      </c>
      <c r="O820" s="63">
        <v>6.2937062900000003</v>
      </c>
      <c r="P820" s="2">
        <v>10</v>
      </c>
      <c r="Q820" s="2">
        <v>9.3706293709999997</v>
      </c>
      <c r="R820">
        <f t="shared" si="74"/>
        <v>5.4355352288933192</v>
      </c>
      <c r="S820">
        <v>2.972027969</v>
      </c>
      <c r="T820" s="2">
        <v>10</v>
      </c>
      <c r="U820" s="339">
        <f t="shared" si="76"/>
        <v>-0.61961309632564965</v>
      </c>
      <c r="V820" s="181">
        <f t="shared" si="77"/>
        <v>0.11005931162940864</v>
      </c>
    </row>
    <row r="821" spans="1:22">
      <c r="A821" s="161" t="s">
        <v>501</v>
      </c>
      <c r="B821" s="28" t="s">
        <v>525</v>
      </c>
      <c r="C821" s="225" t="s">
        <v>1380</v>
      </c>
      <c r="D821" s="28" t="s">
        <v>44</v>
      </c>
      <c r="E821" s="87" t="s">
        <v>72</v>
      </c>
      <c r="F821" t="s">
        <v>73</v>
      </c>
      <c r="G821" s="28">
        <f t="shared" si="80"/>
        <v>4745</v>
      </c>
      <c r="H821" s="180">
        <f t="shared" si="72"/>
        <v>0.9285714285714286</v>
      </c>
      <c r="I821" s="208"/>
      <c r="J821" s="32"/>
      <c r="K821" s="32" t="s">
        <v>100</v>
      </c>
      <c r="L821" s="32"/>
      <c r="M821" s="321">
        <v>16.188811189999999</v>
      </c>
      <c r="N821" s="63">
        <f t="shared" si="73"/>
        <v>1.7691063850800877</v>
      </c>
      <c r="O821" s="63">
        <v>5.5944056</v>
      </c>
      <c r="P821" s="2">
        <v>10</v>
      </c>
      <c r="Q821" s="2">
        <v>10.94405594</v>
      </c>
      <c r="R821">
        <f t="shared" si="74"/>
        <v>5.8527681523574806</v>
      </c>
      <c r="S821">
        <v>3.4965035000000002</v>
      </c>
      <c r="T821" s="2">
        <v>10</v>
      </c>
      <c r="U821" s="339">
        <f t="shared" si="76"/>
        <v>-0.39152386399012185</v>
      </c>
      <c r="V821" s="181">
        <f t="shared" si="77"/>
        <v>0.11020731050374316</v>
      </c>
    </row>
    <row r="822" spans="1:22">
      <c r="A822" s="161" t="s">
        <v>501</v>
      </c>
      <c r="B822" s="28" t="s">
        <v>525</v>
      </c>
      <c r="C822" s="225" t="s">
        <v>1380</v>
      </c>
      <c r="D822" s="28" t="s">
        <v>44</v>
      </c>
      <c r="E822" s="87" t="s">
        <v>72</v>
      </c>
      <c r="F822" t="s">
        <v>73</v>
      </c>
      <c r="G822" s="28">
        <f t="shared" si="80"/>
        <v>5110</v>
      </c>
      <c r="H822" s="180">
        <f t="shared" si="72"/>
        <v>1</v>
      </c>
      <c r="I822" s="208"/>
      <c r="J822" s="32"/>
      <c r="K822" s="32" t="s">
        <v>100</v>
      </c>
      <c r="L822" s="32" t="s">
        <v>100</v>
      </c>
      <c r="M822" s="321">
        <v>27.55244755</v>
      </c>
      <c r="N822" s="63">
        <f t="shared" si="73"/>
        <v>1.492683510830185</v>
      </c>
      <c r="O822" s="63">
        <v>4.7202797199999997</v>
      </c>
      <c r="P822" s="2">
        <v>10</v>
      </c>
      <c r="Q822" s="2">
        <v>10.06993007</v>
      </c>
      <c r="R822">
        <f t="shared" si="74"/>
        <v>5.1346769901771374</v>
      </c>
      <c r="S822">
        <v>3.8461538499999999</v>
      </c>
      <c r="T822" s="2">
        <v>10</v>
      </c>
      <c r="U822" s="339">
        <f t="shared" si="76"/>
        <v>-1.0065376096261562</v>
      </c>
      <c r="V822" s="181">
        <f t="shared" si="77"/>
        <v>0.11458815589317121</v>
      </c>
    </row>
    <row r="823" spans="1:22">
      <c r="A823" s="161" t="s">
        <v>504</v>
      </c>
      <c r="B823" s="28" t="s">
        <v>523</v>
      </c>
      <c r="C823" s="225" t="s">
        <v>1380</v>
      </c>
      <c r="D823" s="28" t="s">
        <v>44</v>
      </c>
      <c r="E823" s="87" t="s">
        <v>72</v>
      </c>
      <c r="F823" t="s">
        <v>73</v>
      </c>
      <c r="G823" s="87">
        <v>0</v>
      </c>
      <c r="H823" s="180">
        <f t="shared" si="72"/>
        <v>0</v>
      </c>
      <c r="I823" s="208" t="s">
        <v>100</v>
      </c>
      <c r="J823" s="32"/>
      <c r="K823" s="32"/>
      <c r="L823" s="32"/>
      <c r="M823" s="321">
        <v>16.712578950000001</v>
      </c>
      <c r="N823" s="63" t="e">
        <f t="shared" si="73"/>
        <v>#VALUE!</v>
      </c>
      <c r="O823" s="63" t="s">
        <v>16</v>
      </c>
      <c r="P823" s="2">
        <v>10</v>
      </c>
      <c r="Q823" s="2">
        <v>15.06886843</v>
      </c>
      <c r="R823" t="e">
        <f t="shared" si="74"/>
        <v>#VALUE!</v>
      </c>
      <c r="S823" t="s">
        <v>16</v>
      </c>
      <c r="T823" s="2">
        <v>10</v>
      </c>
      <c r="U823" s="339">
        <f t="shared" si="76"/>
        <v>-0.10353074419792999</v>
      </c>
      <c r="V823" s="181" t="e">
        <f t="shared" si="77"/>
        <v>#VALUE!</v>
      </c>
    </row>
    <row r="824" spans="1:22">
      <c r="A824" s="161" t="s">
        <v>504</v>
      </c>
      <c r="B824" s="28" t="s">
        <v>523</v>
      </c>
      <c r="C824" s="225" t="s">
        <v>1380</v>
      </c>
      <c r="D824" s="28" t="s">
        <v>44</v>
      </c>
      <c r="E824" s="87" t="s">
        <v>72</v>
      </c>
      <c r="F824" t="s">
        <v>73</v>
      </c>
      <c r="G824" s="28">
        <v>365</v>
      </c>
      <c r="H824" s="180">
        <f t="shared" si="72"/>
        <v>7.1428571428571425E-2</v>
      </c>
      <c r="I824" s="208"/>
      <c r="J824" s="32" t="s">
        <v>100</v>
      </c>
      <c r="K824" s="32" t="s">
        <v>100</v>
      </c>
      <c r="L824" s="32"/>
      <c r="M824" s="321">
        <v>23.330035769999999</v>
      </c>
      <c r="N824" s="63">
        <f t="shared" si="73"/>
        <v>2.0791476260341777</v>
      </c>
      <c r="O824" s="71">
        <v>6.5748420899999998</v>
      </c>
      <c r="P824" s="2">
        <v>10</v>
      </c>
      <c r="Q824" s="2">
        <v>6.3450270150000003</v>
      </c>
      <c r="R824">
        <f t="shared" si="74"/>
        <v>6.0613091654409939</v>
      </c>
      <c r="S824" s="22">
        <v>1.0958070200000001</v>
      </c>
      <c r="T824" s="2">
        <v>10</v>
      </c>
      <c r="U824" s="339">
        <f t="shared" si="76"/>
        <v>-1.3020702604106922</v>
      </c>
      <c r="V824" s="181">
        <f t="shared" si="77"/>
        <v>0.1029826425253815</v>
      </c>
    </row>
    <row r="825" spans="1:22">
      <c r="A825" s="161" t="s">
        <v>504</v>
      </c>
      <c r="B825" s="28" t="s">
        <v>523</v>
      </c>
      <c r="C825" s="225" t="s">
        <v>1380</v>
      </c>
      <c r="D825" s="28" t="s">
        <v>44</v>
      </c>
      <c r="E825" s="87" t="s">
        <v>72</v>
      </c>
      <c r="F825" t="s">
        <v>73</v>
      </c>
      <c r="G825" s="28">
        <f t="shared" ref="G825:G837" si="81">G824+365</f>
        <v>730</v>
      </c>
      <c r="H825" s="180">
        <f t="shared" si="72"/>
        <v>0.14285714285714285</v>
      </c>
      <c r="I825" s="208"/>
      <c r="J825" s="32"/>
      <c r="K825" s="32" t="s">
        <v>100</v>
      </c>
      <c r="L825" s="32"/>
      <c r="M825" s="321">
        <v>18.441518909999999</v>
      </c>
      <c r="N825" s="63">
        <f t="shared" si="73"/>
        <v>1.5583981514569463</v>
      </c>
      <c r="O825" s="71">
        <v>4.9280876600000001</v>
      </c>
      <c r="P825" s="2">
        <v>10</v>
      </c>
      <c r="Q825" s="2">
        <v>12.414580320000001</v>
      </c>
      <c r="R825">
        <f t="shared" si="74"/>
        <v>6.3391493212369685</v>
      </c>
      <c r="S825" s="22">
        <v>3.8353245600000001</v>
      </c>
      <c r="T825" s="2">
        <v>10</v>
      </c>
      <c r="U825" s="339">
        <f t="shared" si="76"/>
        <v>-0.3957329710069255</v>
      </c>
      <c r="V825" s="181">
        <f t="shared" si="77"/>
        <v>0.10954421376403306</v>
      </c>
    </row>
    <row r="826" spans="1:22">
      <c r="A826" s="161" t="s">
        <v>504</v>
      </c>
      <c r="B826" s="28" t="s">
        <v>523</v>
      </c>
      <c r="C826" s="225" t="s">
        <v>1380</v>
      </c>
      <c r="D826" s="28" t="s">
        <v>44</v>
      </c>
      <c r="E826" s="87" t="s">
        <v>72</v>
      </c>
      <c r="F826" t="s">
        <v>73</v>
      </c>
      <c r="G826" s="28">
        <f t="shared" si="81"/>
        <v>1095</v>
      </c>
      <c r="H826" s="180">
        <f t="shared" si="72"/>
        <v>0.21428571428571427</v>
      </c>
      <c r="I826" s="208"/>
      <c r="J826" s="32"/>
      <c r="K826" s="32" t="s">
        <v>100</v>
      </c>
      <c r="L826" s="32"/>
      <c r="M826" s="321">
        <v>16.843467010000001</v>
      </c>
      <c r="N826" s="63">
        <f t="shared" si="73"/>
        <v>1.7316604544170306</v>
      </c>
      <c r="O826" s="71">
        <v>5.4759911700000004</v>
      </c>
      <c r="P826" s="2">
        <v>10</v>
      </c>
      <c r="Q826" s="2">
        <v>11.36138802</v>
      </c>
      <c r="R826">
        <f t="shared" si="74"/>
        <v>5.803670386815706</v>
      </c>
      <c r="S826" s="22">
        <v>3.83228065</v>
      </c>
      <c r="T826" s="2">
        <v>10</v>
      </c>
      <c r="U826" s="339">
        <f t="shared" si="76"/>
        <v>-0.39374227638939785</v>
      </c>
      <c r="V826" s="181">
        <f t="shared" si="77"/>
        <v>0.11137763056429865</v>
      </c>
    </row>
    <row r="827" spans="1:22">
      <c r="A827" s="161" t="s">
        <v>504</v>
      </c>
      <c r="B827" s="28" t="s">
        <v>523</v>
      </c>
      <c r="C827" s="225" t="s">
        <v>1380</v>
      </c>
      <c r="D827" s="28" t="s">
        <v>44</v>
      </c>
      <c r="E827" s="87" t="s">
        <v>72</v>
      </c>
      <c r="F827" t="s">
        <v>73</v>
      </c>
      <c r="G827" s="28">
        <f t="shared" si="81"/>
        <v>1460</v>
      </c>
      <c r="H827" s="180">
        <f t="shared" si="72"/>
        <v>0.2857142857142857</v>
      </c>
      <c r="I827" s="208"/>
      <c r="J827" s="32"/>
      <c r="K827" s="32" t="s">
        <v>100</v>
      </c>
      <c r="L827" s="32"/>
      <c r="M827" s="321">
        <v>10.30515181</v>
      </c>
      <c r="N827" s="63">
        <f t="shared" si="73"/>
        <v>1.0405363834574839</v>
      </c>
      <c r="O827" s="71">
        <v>3.29046496</v>
      </c>
      <c r="P827" s="2">
        <v>10</v>
      </c>
      <c r="Q827" s="2">
        <v>15.7841869</v>
      </c>
      <c r="R827">
        <f t="shared" si="74"/>
        <v>7.1058317367930295</v>
      </c>
      <c r="S827" s="22">
        <v>4.9341754800000004</v>
      </c>
      <c r="T827" s="2">
        <v>10</v>
      </c>
      <c r="U827" s="339">
        <f t="shared" si="76"/>
        <v>0.42636466383756438</v>
      </c>
      <c r="V827" s="181">
        <f t="shared" si="77"/>
        <v>0.10977202911044104</v>
      </c>
    </row>
    <row r="828" spans="1:22">
      <c r="A828" s="161" t="s">
        <v>504</v>
      </c>
      <c r="B828" s="28" t="s">
        <v>523</v>
      </c>
      <c r="C828" s="225" t="s">
        <v>1380</v>
      </c>
      <c r="D828" s="28" t="s">
        <v>44</v>
      </c>
      <c r="E828" s="87" t="s">
        <v>72</v>
      </c>
      <c r="F828" t="s">
        <v>73</v>
      </c>
      <c r="G828" s="28">
        <f t="shared" si="81"/>
        <v>1825</v>
      </c>
      <c r="H828" s="180">
        <f t="shared" ref="H828:H891" si="82">G828/5110</f>
        <v>0.35714285714285715</v>
      </c>
      <c r="I828" s="208"/>
      <c r="J828" s="32"/>
      <c r="K828" s="32" t="s">
        <v>100</v>
      </c>
      <c r="L828" s="32"/>
      <c r="M828" s="321">
        <v>13.63518758</v>
      </c>
      <c r="N828" s="63">
        <f t="shared" ref="N828:N891" si="83">O828/SQRT(P828)</f>
        <v>1.3860984205183962</v>
      </c>
      <c r="O828" s="71">
        <v>4.3832280700000004</v>
      </c>
      <c r="P828" s="2">
        <v>10</v>
      </c>
      <c r="Q828" s="2">
        <v>22.401643709999998</v>
      </c>
      <c r="R828">
        <f t="shared" ref="R828:R891" si="84">Q828/SQRT(S828)</f>
        <v>8.0884224763833608</v>
      </c>
      <c r="S828" s="22">
        <v>7.6706491100000003</v>
      </c>
      <c r="T828" s="2">
        <v>10</v>
      </c>
      <c r="U828" s="339">
        <f t="shared" si="76"/>
        <v>0.49648056263422169</v>
      </c>
      <c r="V828" s="181">
        <f t="shared" si="77"/>
        <v>0.11172477350503524</v>
      </c>
    </row>
    <row r="829" spans="1:22">
      <c r="A829" s="161" t="s">
        <v>504</v>
      </c>
      <c r="B829" s="28" t="s">
        <v>523</v>
      </c>
      <c r="C829" s="225" t="s">
        <v>1380</v>
      </c>
      <c r="D829" s="28" t="s">
        <v>44</v>
      </c>
      <c r="E829" s="87" t="s">
        <v>72</v>
      </c>
      <c r="F829" t="s">
        <v>73</v>
      </c>
      <c r="G829" s="28">
        <f t="shared" si="81"/>
        <v>2190</v>
      </c>
      <c r="H829" s="180">
        <f t="shared" si="82"/>
        <v>0.42857142857142855</v>
      </c>
      <c r="I829" s="208"/>
      <c r="J829" s="32"/>
      <c r="K829" s="32" t="s">
        <v>100</v>
      </c>
      <c r="L829" s="32"/>
      <c r="M829" s="321">
        <v>14.228749710000001</v>
      </c>
      <c r="N829" s="63">
        <f t="shared" si="83"/>
        <v>1.2118735486990555</v>
      </c>
      <c r="O829" s="71">
        <v>3.83228065</v>
      </c>
      <c r="P829" s="2">
        <v>10</v>
      </c>
      <c r="Q829" s="2">
        <v>15.321512820000001</v>
      </c>
      <c r="R829">
        <f t="shared" si="84"/>
        <v>5.9752899640955093</v>
      </c>
      <c r="S829" s="22">
        <v>6.5748420999999997</v>
      </c>
      <c r="T829" s="2">
        <v>10</v>
      </c>
      <c r="U829" s="339">
        <f t="shared" si="76"/>
        <v>7.399336220293487E-2</v>
      </c>
      <c r="V829" s="181">
        <f t="shared" si="77"/>
        <v>0.11841481486141577</v>
      </c>
    </row>
    <row r="830" spans="1:22">
      <c r="A830" s="161" t="s">
        <v>504</v>
      </c>
      <c r="B830" s="28" t="s">
        <v>523</v>
      </c>
      <c r="C830" s="225" t="s">
        <v>1380</v>
      </c>
      <c r="D830" s="28" t="s">
        <v>44</v>
      </c>
      <c r="E830" s="87" t="s">
        <v>72</v>
      </c>
      <c r="F830" t="s">
        <v>73</v>
      </c>
      <c r="G830" s="28">
        <f t="shared" si="81"/>
        <v>2555</v>
      </c>
      <c r="H830" s="180">
        <f t="shared" si="82"/>
        <v>0.5</v>
      </c>
      <c r="I830" s="208"/>
      <c r="J830" s="32"/>
      <c r="K830" s="32" t="s">
        <v>100</v>
      </c>
      <c r="L830" s="32"/>
      <c r="M830" s="321">
        <v>16.459934560000001</v>
      </c>
      <c r="N830" s="63">
        <f t="shared" si="83"/>
        <v>1.560323289175459</v>
      </c>
      <c r="O830" s="71">
        <v>4.9341754800000004</v>
      </c>
      <c r="P830" s="2">
        <v>10</v>
      </c>
      <c r="Q830" s="2">
        <v>17.555741569999999</v>
      </c>
      <c r="R830">
        <f t="shared" si="84"/>
        <v>7.5021856938081521</v>
      </c>
      <c r="S830" s="22">
        <v>5.4759911700000004</v>
      </c>
      <c r="T830" s="2">
        <v>10</v>
      </c>
      <c r="U830" s="339">
        <f t="shared" si="76"/>
        <v>6.4451831851749034E-2</v>
      </c>
      <c r="V830" s="181">
        <f t="shared" si="77"/>
        <v>0.10972942377600847</v>
      </c>
    </row>
    <row r="831" spans="1:22">
      <c r="A831" s="161" t="s">
        <v>504</v>
      </c>
      <c r="B831" s="28" t="s">
        <v>523</v>
      </c>
      <c r="C831" s="225" t="s">
        <v>1380</v>
      </c>
      <c r="D831" s="28" t="s">
        <v>44</v>
      </c>
      <c r="E831" s="87" t="s">
        <v>72</v>
      </c>
      <c r="F831" t="s">
        <v>73</v>
      </c>
      <c r="G831" s="28">
        <f t="shared" si="81"/>
        <v>2920</v>
      </c>
      <c r="H831" s="180">
        <f t="shared" si="82"/>
        <v>0.5714285714285714</v>
      </c>
      <c r="I831" s="208"/>
      <c r="J831" s="32"/>
      <c r="K831" s="32" t="s">
        <v>100</v>
      </c>
      <c r="L831" s="32"/>
      <c r="M831" s="321">
        <v>11.02047028</v>
      </c>
      <c r="N831" s="63">
        <f t="shared" si="83"/>
        <v>1.0405363834574839</v>
      </c>
      <c r="O831" s="71">
        <v>3.29046496</v>
      </c>
      <c r="P831" s="2">
        <v>10</v>
      </c>
      <c r="Q831" s="2">
        <v>15.40674226</v>
      </c>
      <c r="R831">
        <f t="shared" si="84"/>
        <v>6.9380515467715833</v>
      </c>
      <c r="S831" s="22">
        <v>4.9311315699999998</v>
      </c>
      <c r="T831" s="2">
        <v>10</v>
      </c>
      <c r="U831" s="339">
        <f t="shared" si="76"/>
        <v>0.33505074474972907</v>
      </c>
      <c r="V831" s="181">
        <f t="shared" si="77"/>
        <v>0.11024404661493503</v>
      </c>
    </row>
    <row r="832" spans="1:22">
      <c r="A832" s="161" t="s">
        <v>504</v>
      </c>
      <c r="B832" s="28" t="s">
        <v>523</v>
      </c>
      <c r="C832" s="225" t="s">
        <v>1380</v>
      </c>
      <c r="D832" s="28" t="s">
        <v>44</v>
      </c>
      <c r="E832" s="87" t="s">
        <v>72</v>
      </c>
      <c r="F832" t="s">
        <v>73</v>
      </c>
      <c r="G832" s="28">
        <f t="shared" si="81"/>
        <v>3285</v>
      </c>
      <c r="H832" s="180">
        <f t="shared" si="82"/>
        <v>0.6428571428571429</v>
      </c>
      <c r="I832" s="208"/>
      <c r="J832" s="32"/>
      <c r="K832" s="32" t="s">
        <v>100</v>
      </c>
      <c r="L832" s="32"/>
      <c r="M832" s="321">
        <v>9.4224183850000003</v>
      </c>
      <c r="N832" s="63">
        <f t="shared" si="83"/>
        <v>1.2128361175583118</v>
      </c>
      <c r="O832" s="71">
        <v>3.8353245600000001</v>
      </c>
      <c r="P832" s="2">
        <v>10</v>
      </c>
      <c r="Q832" s="2">
        <v>13.254699029999999</v>
      </c>
      <c r="R832">
        <f t="shared" si="84"/>
        <v>6.7681318412239975</v>
      </c>
      <c r="S832" s="22">
        <v>3.8353245600000001</v>
      </c>
      <c r="T832" s="2">
        <v>10</v>
      </c>
      <c r="U832" s="339">
        <f t="shared" si="76"/>
        <v>0.34126034892691903</v>
      </c>
      <c r="V832" s="181">
        <f t="shared" si="77"/>
        <v>0.10837268016280935</v>
      </c>
    </row>
    <row r="833" spans="1:22">
      <c r="A833" s="161" t="s">
        <v>504</v>
      </c>
      <c r="B833" s="28" t="s">
        <v>523</v>
      </c>
      <c r="C833" s="225" t="s">
        <v>1380</v>
      </c>
      <c r="D833" s="28" t="s">
        <v>44</v>
      </c>
      <c r="E833" s="87" t="s">
        <v>72</v>
      </c>
      <c r="F833" t="s">
        <v>73</v>
      </c>
      <c r="G833" s="28">
        <f t="shared" si="81"/>
        <v>3650</v>
      </c>
      <c r="H833" s="180">
        <f t="shared" si="82"/>
        <v>0.7142857142857143</v>
      </c>
      <c r="I833" s="208"/>
      <c r="J833" s="32"/>
      <c r="K833" s="32" t="s">
        <v>100</v>
      </c>
      <c r="L833" s="32"/>
      <c r="M833" s="321">
        <v>11.65664713</v>
      </c>
      <c r="N833" s="63">
        <f t="shared" si="83"/>
        <v>1.2128361175583118</v>
      </c>
      <c r="O833" s="71">
        <v>3.8353245600000001</v>
      </c>
      <c r="P833" s="2">
        <v>10</v>
      </c>
      <c r="Q833" s="2">
        <v>13.297313750000001</v>
      </c>
      <c r="R833">
        <f t="shared" si="84"/>
        <v>6.7898918255649505</v>
      </c>
      <c r="S833" s="22">
        <v>3.8353245600000001</v>
      </c>
      <c r="T833" s="2">
        <v>10</v>
      </c>
      <c r="U833" s="339">
        <f t="shared" ref="U833:U896" si="85">LN(Q833/M833)</f>
        <v>0.13168545474630294</v>
      </c>
      <c r="V833" s="181">
        <f t="shared" ref="V833:V896" si="86">M833^2/(P833*M833^2)+S833^2/(T833*Q833^2)</f>
        <v>0.10831910126725942</v>
      </c>
    </row>
    <row r="834" spans="1:22">
      <c r="A834" s="161" t="s">
        <v>504</v>
      </c>
      <c r="B834" s="28" t="s">
        <v>523</v>
      </c>
      <c r="C834" s="225" t="s">
        <v>1380</v>
      </c>
      <c r="D834" s="28" t="s">
        <v>44</v>
      </c>
      <c r="E834" s="87" t="s">
        <v>72</v>
      </c>
      <c r="F834" t="s">
        <v>73</v>
      </c>
      <c r="G834" s="28">
        <f t="shared" si="81"/>
        <v>4015</v>
      </c>
      <c r="H834" s="180">
        <f t="shared" si="82"/>
        <v>0.7857142857142857</v>
      </c>
      <c r="I834" s="208"/>
      <c r="J834" s="32"/>
      <c r="K834" s="32" t="s">
        <v>100</v>
      </c>
      <c r="L834" s="32"/>
      <c r="M834" s="321">
        <v>16.079446010000002</v>
      </c>
      <c r="N834" s="63">
        <f t="shared" si="83"/>
        <v>1.560323289175459</v>
      </c>
      <c r="O834" s="71">
        <v>4.9341754800000004</v>
      </c>
      <c r="P834" s="2">
        <v>10</v>
      </c>
      <c r="Q834" s="2">
        <v>11.69621794</v>
      </c>
      <c r="R834">
        <f t="shared" si="84"/>
        <v>7.0665658348356102</v>
      </c>
      <c r="S834" s="22">
        <v>2.73951754</v>
      </c>
      <c r="T834" s="2">
        <v>10</v>
      </c>
      <c r="U834" s="339">
        <f t="shared" si="85"/>
        <v>-0.31827627448815754</v>
      </c>
      <c r="V834" s="181">
        <f t="shared" si="86"/>
        <v>0.10548601848549924</v>
      </c>
    </row>
    <row r="835" spans="1:22">
      <c r="A835" s="161" t="s">
        <v>504</v>
      </c>
      <c r="B835" s="28" t="s">
        <v>523</v>
      </c>
      <c r="C835" s="225" t="s">
        <v>1380</v>
      </c>
      <c r="D835" s="28" t="s">
        <v>44</v>
      </c>
      <c r="E835" s="87" t="s">
        <v>72</v>
      </c>
      <c r="F835" t="s">
        <v>73</v>
      </c>
      <c r="G835" s="28">
        <f t="shared" si="81"/>
        <v>4380</v>
      </c>
      <c r="H835" s="180">
        <f t="shared" si="82"/>
        <v>0.8571428571428571</v>
      </c>
      <c r="I835" s="208"/>
      <c r="J835" s="32"/>
      <c r="K835" s="32" t="s">
        <v>100</v>
      </c>
      <c r="L835" s="32"/>
      <c r="M835" s="321">
        <v>20.505288790000002</v>
      </c>
      <c r="N835" s="63">
        <f t="shared" si="83"/>
        <v>2.2524099321565396</v>
      </c>
      <c r="O835" s="71">
        <v>7.1227456099999999</v>
      </c>
      <c r="P835" s="2">
        <v>10</v>
      </c>
      <c r="Q835" s="2">
        <v>23.244806329999999</v>
      </c>
      <c r="R835">
        <f t="shared" si="84"/>
        <v>8.1082711214404082</v>
      </c>
      <c r="S835" s="22">
        <v>8.2185526200000005</v>
      </c>
      <c r="T835" s="2">
        <v>10</v>
      </c>
      <c r="U835" s="339">
        <f t="shared" si="85"/>
        <v>0.12539888079678052</v>
      </c>
      <c r="V835" s="181">
        <f t="shared" si="86"/>
        <v>0.11250082904470325</v>
      </c>
    </row>
    <row r="836" spans="1:22">
      <c r="A836" s="161" t="s">
        <v>504</v>
      </c>
      <c r="B836" s="28" t="s">
        <v>523</v>
      </c>
      <c r="C836" s="225" t="s">
        <v>1380</v>
      </c>
      <c r="D836" s="28" t="s">
        <v>44</v>
      </c>
      <c r="E836" s="87" t="s">
        <v>72</v>
      </c>
      <c r="F836" t="s">
        <v>73</v>
      </c>
      <c r="G836" s="28">
        <f t="shared" si="81"/>
        <v>4745</v>
      </c>
      <c r="H836" s="180">
        <f t="shared" si="82"/>
        <v>0.9285714285714286</v>
      </c>
      <c r="I836" s="208"/>
      <c r="J836" s="32"/>
      <c r="K836" s="32" t="s">
        <v>100</v>
      </c>
      <c r="L836" s="32"/>
      <c r="M836" s="321">
        <v>17.260482459999999</v>
      </c>
      <c r="N836" s="63">
        <f t="shared" si="83"/>
        <v>2.2524099289942616</v>
      </c>
      <c r="O836" s="71">
        <v>7.1227456</v>
      </c>
      <c r="P836" s="2">
        <v>10</v>
      </c>
      <c r="Q836" s="2">
        <v>15.06886843</v>
      </c>
      <c r="R836">
        <f t="shared" si="84"/>
        <v>7.1975320451777449</v>
      </c>
      <c r="S836" s="22">
        <v>4.3832280600000004</v>
      </c>
      <c r="T836" s="2">
        <v>10</v>
      </c>
      <c r="U836" s="339">
        <f t="shared" si="85"/>
        <v>-0.13578871552797867</v>
      </c>
      <c r="V836" s="181">
        <f t="shared" si="86"/>
        <v>0.108461100495822</v>
      </c>
    </row>
    <row r="837" spans="1:22">
      <c r="A837" s="161" t="s">
        <v>504</v>
      </c>
      <c r="B837" s="28" t="s">
        <v>523</v>
      </c>
      <c r="C837" s="225" t="s">
        <v>1380</v>
      </c>
      <c r="D837" s="28" t="s">
        <v>44</v>
      </c>
      <c r="E837" s="87" t="s">
        <v>72</v>
      </c>
      <c r="F837" t="s">
        <v>73</v>
      </c>
      <c r="G837" s="28">
        <f t="shared" si="81"/>
        <v>5110</v>
      </c>
      <c r="H837" s="180">
        <f t="shared" si="82"/>
        <v>1</v>
      </c>
      <c r="I837" s="208"/>
      <c r="J837" s="32"/>
      <c r="K837" s="32" t="s">
        <v>100</v>
      </c>
      <c r="L837" s="32" t="s">
        <v>100</v>
      </c>
      <c r="M837" s="321">
        <v>14.015676129999999</v>
      </c>
      <c r="N837" s="63">
        <f t="shared" si="83"/>
        <v>1.3860984173561186</v>
      </c>
      <c r="O837" s="71">
        <v>4.3832280600000004</v>
      </c>
      <c r="P837" s="2">
        <v>10</v>
      </c>
      <c r="Q837" s="2">
        <v>12.91986911</v>
      </c>
      <c r="R837">
        <f t="shared" si="84"/>
        <v>6.5971605473592829</v>
      </c>
      <c r="S837" s="22">
        <v>3.8353245600000001</v>
      </c>
      <c r="T837" s="2">
        <v>10</v>
      </c>
      <c r="U837" s="339">
        <f t="shared" si="85"/>
        <v>-8.1410059265633661E-2</v>
      </c>
      <c r="V837" s="181">
        <f t="shared" si="86"/>
        <v>0.10881227446800808</v>
      </c>
    </row>
    <row r="838" spans="1:22">
      <c r="A838" s="161" t="s">
        <v>504</v>
      </c>
      <c r="B838" s="28" t="s">
        <v>524</v>
      </c>
      <c r="C838" s="225" t="s">
        <v>1380</v>
      </c>
      <c r="D838" s="28" t="s">
        <v>44</v>
      </c>
      <c r="E838" s="87" t="s">
        <v>72</v>
      </c>
      <c r="F838" t="s">
        <v>73</v>
      </c>
      <c r="G838" s="87">
        <v>0</v>
      </c>
      <c r="H838" s="180">
        <f t="shared" si="82"/>
        <v>0</v>
      </c>
      <c r="I838" s="208" t="s">
        <v>100</v>
      </c>
      <c r="J838" s="32"/>
      <c r="K838" s="32"/>
      <c r="L838" s="32"/>
      <c r="M838" s="321">
        <v>55.140186919999998</v>
      </c>
      <c r="N838" s="63" t="e">
        <f t="shared" si="83"/>
        <v>#VALUE!</v>
      </c>
      <c r="O838" s="63" t="s">
        <v>16</v>
      </c>
      <c r="P838" s="2">
        <v>10</v>
      </c>
      <c r="Q838" s="2">
        <v>53.64485981</v>
      </c>
      <c r="R838" t="e">
        <f t="shared" si="84"/>
        <v>#VALUE!</v>
      </c>
      <c r="S838" t="s">
        <v>16</v>
      </c>
      <c r="T838" s="2">
        <v>10</v>
      </c>
      <c r="U838" s="339">
        <f t="shared" si="85"/>
        <v>-2.7493140712266224E-2</v>
      </c>
      <c r="V838" s="181" t="e">
        <f t="shared" si="86"/>
        <v>#VALUE!</v>
      </c>
    </row>
    <row r="839" spans="1:22">
      <c r="A839" s="161" t="s">
        <v>504</v>
      </c>
      <c r="B839" s="28" t="s">
        <v>524</v>
      </c>
      <c r="C839" s="225" t="s">
        <v>1380</v>
      </c>
      <c r="D839" s="28" t="s">
        <v>44</v>
      </c>
      <c r="E839" s="87" t="s">
        <v>72</v>
      </c>
      <c r="F839" t="s">
        <v>73</v>
      </c>
      <c r="G839" s="28">
        <v>365</v>
      </c>
      <c r="H839" s="180">
        <f t="shared" si="82"/>
        <v>7.1428571428571425E-2</v>
      </c>
      <c r="I839" s="208"/>
      <c r="J839" s="32" t="s">
        <v>100</v>
      </c>
      <c r="K839" s="32" t="s">
        <v>100</v>
      </c>
      <c r="L839" s="32"/>
      <c r="M839" s="321">
        <v>76.074766359999998</v>
      </c>
      <c r="N839" s="63">
        <f t="shared" si="83"/>
        <v>2.8371836929468985</v>
      </c>
      <c r="O839" s="71">
        <v>8.9719626100000003</v>
      </c>
      <c r="P839" s="2">
        <v>10</v>
      </c>
      <c r="Q839" s="2">
        <v>21.495327100000001</v>
      </c>
      <c r="R839">
        <f t="shared" si="84"/>
        <v>11.117469618128039</v>
      </c>
      <c r="S839" s="22">
        <v>3.7383177600000002</v>
      </c>
      <c r="T839" s="2">
        <v>10</v>
      </c>
      <c r="U839" s="339">
        <f t="shared" si="85"/>
        <v>-1.2638810572736616</v>
      </c>
      <c r="V839" s="181">
        <f t="shared" si="86"/>
        <v>0.10302457467481548</v>
      </c>
    </row>
    <row r="840" spans="1:22">
      <c r="A840" s="161" t="s">
        <v>504</v>
      </c>
      <c r="B840" s="28" t="s">
        <v>524</v>
      </c>
      <c r="C840" s="225" t="s">
        <v>1380</v>
      </c>
      <c r="D840" s="28" t="s">
        <v>44</v>
      </c>
      <c r="E840" s="87" t="s">
        <v>72</v>
      </c>
      <c r="F840" t="s">
        <v>73</v>
      </c>
      <c r="G840" s="28">
        <f t="shared" ref="G840:G852" si="87">G839+365</f>
        <v>730</v>
      </c>
      <c r="H840" s="180">
        <f t="shared" si="82"/>
        <v>0.14285714285714285</v>
      </c>
      <c r="I840" s="208"/>
      <c r="J840" s="32"/>
      <c r="K840" s="32" t="s">
        <v>100</v>
      </c>
      <c r="L840" s="32"/>
      <c r="M840" s="321">
        <v>63.364485979999998</v>
      </c>
      <c r="N840" s="63">
        <f t="shared" si="83"/>
        <v>2.8371836961091756</v>
      </c>
      <c r="O840" s="71">
        <v>8.9719626199999993</v>
      </c>
      <c r="P840" s="2">
        <v>10</v>
      </c>
      <c r="Q840" s="2">
        <v>35.700934580000002</v>
      </c>
      <c r="R840">
        <f t="shared" si="84"/>
        <v>18.46466693367633</v>
      </c>
      <c r="S840" s="22">
        <v>3.7383177600000002</v>
      </c>
      <c r="T840" s="2">
        <v>10</v>
      </c>
      <c r="U840" s="339">
        <f t="shared" si="85"/>
        <v>-0.57372667929746457</v>
      </c>
      <c r="V840" s="181">
        <f t="shared" si="86"/>
        <v>0.10109646117328866</v>
      </c>
    </row>
    <row r="841" spans="1:22">
      <c r="A841" s="161" t="s">
        <v>504</v>
      </c>
      <c r="B841" s="28" t="s">
        <v>524</v>
      </c>
      <c r="C841" s="225" t="s">
        <v>1380</v>
      </c>
      <c r="D841" s="28" t="s">
        <v>44</v>
      </c>
      <c r="E841" s="87" t="s">
        <v>72</v>
      </c>
      <c r="F841" t="s">
        <v>73</v>
      </c>
      <c r="G841" s="28">
        <f t="shared" si="87"/>
        <v>1095</v>
      </c>
      <c r="H841" s="180">
        <f t="shared" si="82"/>
        <v>0.21428571428571427</v>
      </c>
      <c r="I841" s="208"/>
      <c r="J841" s="32"/>
      <c r="K841" s="32" t="s">
        <v>100</v>
      </c>
      <c r="L841" s="32"/>
      <c r="M841" s="321">
        <v>64.859813079999995</v>
      </c>
      <c r="N841" s="63">
        <f t="shared" si="83"/>
        <v>2.6007517219604579</v>
      </c>
      <c r="O841" s="71">
        <v>8.2242990700000007</v>
      </c>
      <c r="P841" s="2">
        <v>10</v>
      </c>
      <c r="Q841" s="2">
        <v>41.682242989999999</v>
      </c>
      <c r="R841">
        <f t="shared" si="84"/>
        <v>17.0432723058398</v>
      </c>
      <c r="S841" s="22">
        <v>5.9813084099999996</v>
      </c>
      <c r="T841" s="2">
        <v>10</v>
      </c>
      <c r="U841" s="339">
        <f t="shared" si="85"/>
        <v>-0.44215300843903477</v>
      </c>
      <c r="V841" s="181">
        <f t="shared" si="86"/>
        <v>0.10205916064995503</v>
      </c>
    </row>
    <row r="842" spans="1:22">
      <c r="A842" s="161" t="s">
        <v>504</v>
      </c>
      <c r="B842" s="28" t="s">
        <v>524</v>
      </c>
      <c r="C842" s="225" t="s">
        <v>1380</v>
      </c>
      <c r="D842" s="28" t="s">
        <v>44</v>
      </c>
      <c r="E842" s="87" t="s">
        <v>72</v>
      </c>
      <c r="F842" t="s">
        <v>73</v>
      </c>
      <c r="G842" s="28">
        <f t="shared" si="87"/>
        <v>1460</v>
      </c>
      <c r="H842" s="180">
        <f t="shared" si="82"/>
        <v>0.2857142857142857</v>
      </c>
      <c r="I842" s="208"/>
      <c r="J842" s="32"/>
      <c r="K842" s="32" t="s">
        <v>100</v>
      </c>
      <c r="L842" s="32"/>
      <c r="M842" s="321">
        <v>67.102803739999999</v>
      </c>
      <c r="N842" s="63">
        <f t="shared" si="83"/>
        <v>1.8914557963520247</v>
      </c>
      <c r="O842" s="71">
        <v>5.9813084099999996</v>
      </c>
      <c r="P842" s="2">
        <v>10</v>
      </c>
      <c r="Q842" s="2">
        <v>44.672897200000001</v>
      </c>
      <c r="R842">
        <f t="shared" si="84"/>
        <v>19.527290821631571</v>
      </c>
      <c r="S842" s="22">
        <v>5.2336448600000001</v>
      </c>
      <c r="T842" s="2">
        <v>10</v>
      </c>
      <c r="U842" s="339">
        <f t="shared" si="85"/>
        <v>-0.4068588364981558</v>
      </c>
      <c r="V842" s="181">
        <f t="shared" si="86"/>
        <v>0.10137252499067731</v>
      </c>
    </row>
    <row r="843" spans="1:22">
      <c r="A843" s="161" t="s">
        <v>504</v>
      </c>
      <c r="B843" s="28" t="s">
        <v>524</v>
      </c>
      <c r="C843" s="225" t="s">
        <v>1380</v>
      </c>
      <c r="D843" s="28" t="s">
        <v>44</v>
      </c>
      <c r="E843" s="87" t="s">
        <v>72</v>
      </c>
      <c r="F843" t="s">
        <v>73</v>
      </c>
      <c r="G843" s="28">
        <f t="shared" si="87"/>
        <v>1825</v>
      </c>
      <c r="H843" s="180">
        <f t="shared" si="82"/>
        <v>0.35714285714285715</v>
      </c>
      <c r="I843" s="208"/>
      <c r="J843" s="32"/>
      <c r="K843" s="32" t="s">
        <v>100</v>
      </c>
      <c r="L843" s="32"/>
      <c r="M843" s="321">
        <v>61.121495330000002</v>
      </c>
      <c r="N843" s="63">
        <f t="shared" si="83"/>
        <v>2.1278877705007431</v>
      </c>
      <c r="O843" s="71">
        <v>6.72897196</v>
      </c>
      <c r="P843" s="2">
        <v>10</v>
      </c>
      <c r="Q843" s="2">
        <v>50.654205609999998</v>
      </c>
      <c r="R843">
        <f t="shared" si="84"/>
        <v>19.527252840817837</v>
      </c>
      <c r="S843" s="22">
        <v>6.72897196</v>
      </c>
      <c r="T843" s="2">
        <v>10</v>
      </c>
      <c r="U843" s="339">
        <f t="shared" si="85"/>
        <v>-0.18784135001513771</v>
      </c>
      <c r="V843" s="181">
        <f t="shared" si="86"/>
        <v>0.10176468185191226</v>
      </c>
    </row>
    <row r="844" spans="1:22">
      <c r="A844" s="161" t="s">
        <v>504</v>
      </c>
      <c r="B844" s="28" t="s">
        <v>524</v>
      </c>
      <c r="C844" s="225" t="s">
        <v>1380</v>
      </c>
      <c r="D844" s="28" t="s">
        <v>44</v>
      </c>
      <c r="E844" s="87" t="s">
        <v>72</v>
      </c>
      <c r="F844" t="s">
        <v>73</v>
      </c>
      <c r="G844" s="28">
        <f t="shared" si="87"/>
        <v>2190</v>
      </c>
      <c r="H844" s="180">
        <f t="shared" si="82"/>
        <v>0.42857142857142855</v>
      </c>
      <c r="I844" s="208"/>
      <c r="J844" s="32"/>
      <c r="K844" s="32" t="s">
        <v>100</v>
      </c>
      <c r="L844" s="32"/>
      <c r="M844" s="321">
        <v>64.112149529999996</v>
      </c>
      <c r="N844" s="63">
        <f t="shared" si="83"/>
        <v>3.5464796280421642</v>
      </c>
      <c r="O844" s="71">
        <v>11.214953299999999</v>
      </c>
      <c r="P844" s="2">
        <v>10</v>
      </c>
      <c r="Q844" s="2">
        <v>58.130841119999999</v>
      </c>
      <c r="R844">
        <f t="shared" si="84"/>
        <v>20.270159201166763</v>
      </c>
      <c r="S844" s="22">
        <v>8.2242990700000007</v>
      </c>
      <c r="T844" s="2">
        <v>10</v>
      </c>
      <c r="U844" s="339">
        <f t="shared" si="85"/>
        <v>-9.7937534970155185E-2</v>
      </c>
      <c r="V844" s="181">
        <f t="shared" si="86"/>
        <v>0.10200163356691473</v>
      </c>
    </row>
    <row r="845" spans="1:22">
      <c r="A845" s="161" t="s">
        <v>504</v>
      </c>
      <c r="B845" s="28" t="s">
        <v>524</v>
      </c>
      <c r="C845" s="225" t="s">
        <v>1380</v>
      </c>
      <c r="D845" s="28" t="s">
        <v>44</v>
      </c>
      <c r="E845" s="87" t="s">
        <v>72</v>
      </c>
      <c r="F845" t="s">
        <v>73</v>
      </c>
      <c r="G845" s="28">
        <f t="shared" si="87"/>
        <v>2555</v>
      </c>
      <c r="H845" s="180">
        <f t="shared" si="82"/>
        <v>0.5</v>
      </c>
      <c r="I845" s="208"/>
      <c r="J845" s="32"/>
      <c r="K845" s="32" t="s">
        <v>100</v>
      </c>
      <c r="L845" s="32"/>
      <c r="M845" s="321">
        <v>65.607476640000002</v>
      </c>
      <c r="N845" s="63">
        <f t="shared" si="83"/>
        <v>2.3643197446494617</v>
      </c>
      <c r="O845" s="71">
        <v>7.4766355100000004</v>
      </c>
      <c r="P845" s="2">
        <v>10</v>
      </c>
      <c r="Q845" s="2">
        <v>56.635514020000002</v>
      </c>
      <c r="R845">
        <f t="shared" si="84"/>
        <v>19.748740327933703</v>
      </c>
      <c r="S845" s="22">
        <v>8.2242990599999999</v>
      </c>
      <c r="T845" s="2">
        <v>10</v>
      </c>
      <c r="U845" s="339">
        <f t="shared" si="85"/>
        <v>-0.14705341800177044</v>
      </c>
      <c r="V845" s="181">
        <f t="shared" si="86"/>
        <v>0.10210872572118045</v>
      </c>
    </row>
    <row r="846" spans="1:22">
      <c r="A846" s="161" t="s">
        <v>504</v>
      </c>
      <c r="B846" s="28" t="s">
        <v>524</v>
      </c>
      <c r="C846" s="225" t="s">
        <v>1380</v>
      </c>
      <c r="D846" s="28" t="s">
        <v>44</v>
      </c>
      <c r="E846" s="87" t="s">
        <v>72</v>
      </c>
      <c r="F846" t="s">
        <v>73</v>
      </c>
      <c r="G846" s="28">
        <f t="shared" si="87"/>
        <v>2920</v>
      </c>
      <c r="H846" s="180">
        <f t="shared" si="82"/>
        <v>0.5714285714285714</v>
      </c>
      <c r="I846" s="208"/>
      <c r="J846" s="32"/>
      <c r="K846" s="32" t="s">
        <v>100</v>
      </c>
      <c r="L846" s="32"/>
      <c r="M846" s="321">
        <v>56.635514020000002</v>
      </c>
      <c r="N846" s="63">
        <f t="shared" si="83"/>
        <v>2.6007517187981799</v>
      </c>
      <c r="O846" s="71">
        <v>8.2242990599999999</v>
      </c>
      <c r="P846" s="2">
        <v>10</v>
      </c>
      <c r="Q846" s="2">
        <v>56.635514020000002</v>
      </c>
      <c r="R846">
        <f t="shared" si="84"/>
        <v>19.748740327933703</v>
      </c>
      <c r="S846" s="22">
        <v>8.2242990599999999</v>
      </c>
      <c r="T846" s="2">
        <v>10</v>
      </c>
      <c r="U846" s="339">
        <f t="shared" si="85"/>
        <v>0</v>
      </c>
      <c r="V846" s="181">
        <f t="shared" si="86"/>
        <v>0.10210872572118045</v>
      </c>
    </row>
    <row r="847" spans="1:22">
      <c r="A847" s="161" t="s">
        <v>504</v>
      </c>
      <c r="B847" s="28" t="s">
        <v>524</v>
      </c>
      <c r="C847" s="225" t="s">
        <v>1380</v>
      </c>
      <c r="D847" s="28" t="s">
        <v>44</v>
      </c>
      <c r="E847" s="87" t="s">
        <v>72</v>
      </c>
      <c r="F847" t="s">
        <v>73</v>
      </c>
      <c r="G847" s="28">
        <f t="shared" si="87"/>
        <v>3285</v>
      </c>
      <c r="H847" s="180">
        <f t="shared" si="82"/>
        <v>0.6428571428571429</v>
      </c>
      <c r="I847" s="208"/>
      <c r="J847" s="32"/>
      <c r="K847" s="32" t="s">
        <v>100</v>
      </c>
      <c r="L847" s="32"/>
      <c r="M847" s="321">
        <v>52.897196260000001</v>
      </c>
      <c r="N847" s="63">
        <f t="shared" si="83"/>
        <v>2.3643197478117393</v>
      </c>
      <c r="O847" s="71">
        <v>7.4766355200000003</v>
      </c>
      <c r="P847" s="2">
        <v>10</v>
      </c>
      <c r="Q847" s="2">
        <v>50.654205609999998</v>
      </c>
      <c r="R847">
        <f t="shared" si="84"/>
        <v>17.66306478222112</v>
      </c>
      <c r="S847" s="22">
        <v>8.2242990599999999</v>
      </c>
      <c r="T847" s="2">
        <v>10</v>
      </c>
      <c r="U847" s="339">
        <f t="shared" si="85"/>
        <v>-4.3328076681919174E-2</v>
      </c>
      <c r="V847" s="181">
        <f t="shared" si="86"/>
        <v>0.10263612967859248</v>
      </c>
    </row>
    <row r="848" spans="1:22">
      <c r="A848" s="161" t="s">
        <v>504</v>
      </c>
      <c r="B848" s="28" t="s">
        <v>524</v>
      </c>
      <c r="C848" s="225" t="s">
        <v>1380</v>
      </c>
      <c r="D848" s="28" t="s">
        <v>44</v>
      </c>
      <c r="E848" s="87" t="s">
        <v>72</v>
      </c>
      <c r="F848" t="s">
        <v>73</v>
      </c>
      <c r="G848" s="28">
        <f t="shared" si="87"/>
        <v>3650</v>
      </c>
      <c r="H848" s="180">
        <f t="shared" si="82"/>
        <v>0.7142857142857143</v>
      </c>
      <c r="I848" s="208"/>
      <c r="J848" s="32"/>
      <c r="K848" s="32" t="s">
        <v>100</v>
      </c>
      <c r="L848" s="32"/>
      <c r="M848" s="321">
        <v>49.1588785</v>
      </c>
      <c r="N848" s="63">
        <f t="shared" si="83"/>
        <v>2.3643197478117393</v>
      </c>
      <c r="O848" s="71">
        <v>7.4766355200000003</v>
      </c>
      <c r="P848" s="2">
        <v>10</v>
      </c>
      <c r="Q848" s="2">
        <v>52.897196260000001</v>
      </c>
      <c r="R848">
        <f t="shared" si="84"/>
        <v>20.391928241698938</v>
      </c>
      <c r="S848" s="22">
        <v>6.72897196</v>
      </c>
      <c r="T848" s="2">
        <v>10</v>
      </c>
      <c r="U848" s="339">
        <f t="shared" si="85"/>
        <v>7.3292865528727907E-2</v>
      </c>
      <c r="V848" s="181">
        <f t="shared" si="86"/>
        <v>0.10161819975161937</v>
      </c>
    </row>
    <row r="849" spans="1:22">
      <c r="A849" s="161" t="s">
        <v>504</v>
      </c>
      <c r="B849" s="28" t="s">
        <v>524</v>
      </c>
      <c r="C849" s="225" t="s">
        <v>1380</v>
      </c>
      <c r="D849" s="28" t="s">
        <v>44</v>
      </c>
      <c r="E849" s="87" t="s">
        <v>72</v>
      </c>
      <c r="F849" t="s">
        <v>73</v>
      </c>
      <c r="G849" s="28">
        <f t="shared" si="87"/>
        <v>4015</v>
      </c>
      <c r="H849" s="180">
        <f t="shared" si="82"/>
        <v>0.7857142857142857</v>
      </c>
      <c r="I849" s="208"/>
      <c r="J849" s="32"/>
      <c r="K849" s="32" t="s">
        <v>100</v>
      </c>
      <c r="L849" s="32"/>
      <c r="M849" s="321">
        <v>46.168224299999999</v>
      </c>
      <c r="N849" s="63">
        <f t="shared" si="83"/>
        <v>1.8914557963520247</v>
      </c>
      <c r="O849" s="71">
        <v>5.9813084099999996</v>
      </c>
      <c r="P849" s="2">
        <v>10</v>
      </c>
      <c r="Q849" s="2">
        <v>49.90654206</v>
      </c>
      <c r="R849">
        <f t="shared" si="84"/>
        <v>16.661486741635024</v>
      </c>
      <c r="S849" s="22">
        <v>8.9719626100000003</v>
      </c>
      <c r="T849" s="2">
        <v>10</v>
      </c>
      <c r="U849" s="339">
        <f t="shared" si="85"/>
        <v>7.7860321830681131E-2</v>
      </c>
      <c r="V849" s="181">
        <f t="shared" si="86"/>
        <v>0.1032319151568034</v>
      </c>
    </row>
    <row r="850" spans="1:22">
      <c r="A850" s="161" t="s">
        <v>504</v>
      </c>
      <c r="B850" s="28" t="s">
        <v>524</v>
      </c>
      <c r="C850" s="225" t="s">
        <v>1380</v>
      </c>
      <c r="D850" s="28" t="s">
        <v>44</v>
      </c>
      <c r="E850" s="87" t="s">
        <v>72</v>
      </c>
      <c r="F850" t="s">
        <v>73</v>
      </c>
      <c r="G850" s="28">
        <f t="shared" si="87"/>
        <v>4380</v>
      </c>
      <c r="H850" s="180">
        <f t="shared" si="82"/>
        <v>0.8571428571428571</v>
      </c>
      <c r="I850" s="208"/>
      <c r="J850" s="32"/>
      <c r="K850" s="32" t="s">
        <v>100</v>
      </c>
      <c r="L850" s="32"/>
      <c r="M850" s="321">
        <v>46.168224299999999</v>
      </c>
      <c r="N850" s="63">
        <f t="shared" si="83"/>
        <v>1.6550238222033065</v>
      </c>
      <c r="O850" s="71">
        <v>5.2336448600000001</v>
      </c>
      <c r="P850" s="2">
        <v>10</v>
      </c>
      <c r="Q850" s="2">
        <v>54.392523359999998</v>
      </c>
      <c r="R850">
        <f t="shared" si="84"/>
        <v>16.242036128292227</v>
      </c>
      <c r="S850" s="22">
        <v>11.214953299999999</v>
      </c>
      <c r="T850" s="2">
        <v>10</v>
      </c>
      <c r="U850" s="339">
        <f t="shared" si="85"/>
        <v>0.16393493044079824</v>
      </c>
      <c r="V850" s="181">
        <f t="shared" si="86"/>
        <v>0.1042512488270023</v>
      </c>
    </row>
    <row r="851" spans="1:22">
      <c r="A851" s="161" t="s">
        <v>504</v>
      </c>
      <c r="B851" s="28" t="s">
        <v>524</v>
      </c>
      <c r="C851" s="225" t="s">
        <v>1380</v>
      </c>
      <c r="D851" s="28" t="s">
        <v>44</v>
      </c>
      <c r="E851" s="87" t="s">
        <v>72</v>
      </c>
      <c r="F851" t="s">
        <v>73</v>
      </c>
      <c r="G851" s="28">
        <f t="shared" si="87"/>
        <v>4745</v>
      </c>
      <c r="H851" s="180">
        <f t="shared" si="82"/>
        <v>0.9285714285714286</v>
      </c>
      <c r="I851" s="208"/>
      <c r="J851" s="32"/>
      <c r="K851" s="32" t="s">
        <v>100</v>
      </c>
      <c r="L851" s="32"/>
      <c r="M851" s="321">
        <v>43.177570090000003</v>
      </c>
      <c r="N851" s="63">
        <f t="shared" si="83"/>
        <v>2.3643197478117393</v>
      </c>
      <c r="O851" s="71">
        <v>7.4766355200000003</v>
      </c>
      <c r="P851" s="2">
        <v>10</v>
      </c>
      <c r="Q851" s="2">
        <v>48.411214950000002</v>
      </c>
      <c r="R851">
        <f t="shared" si="84"/>
        <v>16.162266153736304</v>
      </c>
      <c r="S851" s="22">
        <v>8.9719626199999993</v>
      </c>
      <c r="T851" s="2">
        <v>10</v>
      </c>
      <c r="U851" s="339">
        <f t="shared" si="85"/>
        <v>0.1144103511902632</v>
      </c>
      <c r="V851" s="181">
        <f t="shared" si="86"/>
        <v>0.10343465363060084</v>
      </c>
    </row>
    <row r="852" spans="1:22">
      <c r="A852" s="161" t="s">
        <v>504</v>
      </c>
      <c r="B852" s="28" t="s">
        <v>524</v>
      </c>
      <c r="C852" s="225" t="s">
        <v>1380</v>
      </c>
      <c r="D852" s="28" t="s">
        <v>44</v>
      </c>
      <c r="E852" s="87" t="s">
        <v>72</v>
      </c>
      <c r="F852" t="s">
        <v>73</v>
      </c>
      <c r="G852" s="28">
        <f t="shared" si="87"/>
        <v>5110</v>
      </c>
      <c r="H852" s="180">
        <f t="shared" si="82"/>
        <v>1</v>
      </c>
      <c r="I852" s="208"/>
      <c r="J852" s="32"/>
      <c r="K852" s="32" t="s">
        <v>100</v>
      </c>
      <c r="L852" s="32" t="s">
        <v>100</v>
      </c>
      <c r="M852" s="321">
        <v>48.411214950000002</v>
      </c>
      <c r="N852" s="63">
        <f t="shared" si="83"/>
        <v>2.1278877736630211</v>
      </c>
      <c r="O852" s="71">
        <v>6.7289719699999999</v>
      </c>
      <c r="P852" s="2">
        <v>10</v>
      </c>
      <c r="Q852" s="2">
        <v>43.925233640000002</v>
      </c>
      <c r="R852">
        <f t="shared" si="84"/>
        <v>14.66460442457314</v>
      </c>
      <c r="S852" s="22">
        <v>8.9719626199999993</v>
      </c>
      <c r="T852" s="2">
        <v>10</v>
      </c>
      <c r="U852" s="339">
        <f t="shared" si="85"/>
        <v>-9.7242547598449566E-2</v>
      </c>
      <c r="V852" s="181">
        <f t="shared" si="86"/>
        <v>0.10417202354394174</v>
      </c>
    </row>
    <row r="853" spans="1:22">
      <c r="A853" s="161" t="s">
        <v>504</v>
      </c>
      <c r="B853" s="28" t="s">
        <v>525</v>
      </c>
      <c r="C853" s="225" t="s">
        <v>1380</v>
      </c>
      <c r="D853" s="28" t="s">
        <v>44</v>
      </c>
      <c r="E853" s="87" t="s">
        <v>72</v>
      </c>
      <c r="F853" t="s">
        <v>73</v>
      </c>
      <c r="G853" s="87">
        <v>0</v>
      </c>
      <c r="H853" s="180">
        <f t="shared" si="82"/>
        <v>0</v>
      </c>
      <c r="I853" s="208" t="s">
        <v>100</v>
      </c>
      <c r="J853" s="32"/>
      <c r="K853" s="32"/>
      <c r="L853" s="32"/>
      <c r="M853" s="321">
        <v>21.608391610000002</v>
      </c>
      <c r="N853" s="63" t="e">
        <f t="shared" si="83"/>
        <v>#VALUE!</v>
      </c>
      <c r="O853" s="63" t="s">
        <v>16</v>
      </c>
      <c r="P853" s="2">
        <v>10</v>
      </c>
      <c r="Q853" s="2">
        <v>20.209790210000001</v>
      </c>
      <c r="R853" t="e">
        <f t="shared" si="84"/>
        <v>#VALUE!</v>
      </c>
      <c r="S853" t="s">
        <v>16</v>
      </c>
      <c r="T853" s="2">
        <v>10</v>
      </c>
      <c r="U853" s="339">
        <f t="shared" si="85"/>
        <v>-6.6914588849366324E-2</v>
      </c>
      <c r="V853" s="181" t="e">
        <f t="shared" si="86"/>
        <v>#VALUE!</v>
      </c>
    </row>
    <row r="854" spans="1:22">
      <c r="A854" s="161" t="s">
        <v>504</v>
      </c>
      <c r="B854" s="28" t="s">
        <v>525</v>
      </c>
      <c r="C854" s="225" t="s">
        <v>1380</v>
      </c>
      <c r="D854" s="28" t="s">
        <v>44</v>
      </c>
      <c r="E854" s="87" t="s">
        <v>72</v>
      </c>
      <c r="F854" t="s">
        <v>73</v>
      </c>
      <c r="G854" s="28">
        <v>365</v>
      </c>
      <c r="H854" s="180">
        <f t="shared" si="82"/>
        <v>7.1428571428571425E-2</v>
      </c>
      <c r="I854" s="208"/>
      <c r="J854" s="32" t="s">
        <v>100</v>
      </c>
      <c r="K854" s="32" t="s">
        <v>100</v>
      </c>
      <c r="L854" s="32"/>
      <c r="M854" s="321">
        <v>20.034965029999999</v>
      </c>
      <c r="N854" s="63">
        <f t="shared" si="83"/>
        <v>1.8796755309853157</v>
      </c>
      <c r="O854" s="63">
        <v>5.9440559400000001</v>
      </c>
      <c r="P854" s="2">
        <v>10</v>
      </c>
      <c r="Q854" s="2">
        <v>0.104895105</v>
      </c>
      <c r="R854">
        <f t="shared" si="84"/>
        <v>9.4820931427268176E-2</v>
      </c>
      <c r="S854" s="22">
        <v>1.22377622</v>
      </c>
      <c r="T854" s="2">
        <v>10</v>
      </c>
      <c r="U854" s="339">
        <f t="shared" si="85"/>
        <v>-5.2522734267988112</v>
      </c>
      <c r="V854" s="181">
        <f t="shared" si="86"/>
        <v>13.711110999888886</v>
      </c>
    </row>
    <row r="855" spans="1:22">
      <c r="A855" s="161" t="s">
        <v>504</v>
      </c>
      <c r="B855" s="28" t="s">
        <v>525</v>
      </c>
      <c r="C855" s="225" t="s">
        <v>1380</v>
      </c>
      <c r="D855" s="28" t="s">
        <v>44</v>
      </c>
      <c r="E855" s="87" t="s">
        <v>72</v>
      </c>
      <c r="F855" t="s">
        <v>73</v>
      </c>
      <c r="G855" s="28">
        <f t="shared" ref="G855:G867" si="88">G854+365</f>
        <v>730</v>
      </c>
      <c r="H855" s="180">
        <f t="shared" si="82"/>
        <v>0.14285714285714285</v>
      </c>
      <c r="I855" s="208"/>
      <c r="J855" s="32"/>
      <c r="K855" s="32" t="s">
        <v>100</v>
      </c>
      <c r="L855" s="32"/>
      <c r="M855" s="321">
        <v>19.86013986</v>
      </c>
      <c r="N855" s="63">
        <f t="shared" si="83"/>
        <v>1.6032526598976906</v>
      </c>
      <c r="O855" s="63">
        <v>5.0699300699999998</v>
      </c>
      <c r="P855" s="2">
        <v>10</v>
      </c>
      <c r="Q855" s="2">
        <v>0.80419580400000001</v>
      </c>
      <c r="R855">
        <f t="shared" si="84"/>
        <v>0.96167831079316757</v>
      </c>
      <c r="S855" s="22">
        <v>0.6993007</v>
      </c>
      <c r="T855" s="2">
        <v>10</v>
      </c>
      <c r="U855" s="339">
        <f t="shared" si="85"/>
        <v>-3.2066272030284377</v>
      </c>
      <c r="V855" s="181">
        <f t="shared" si="86"/>
        <v>0.1756143669177283</v>
      </c>
    </row>
    <row r="856" spans="1:22">
      <c r="A856" s="161" t="s">
        <v>504</v>
      </c>
      <c r="B856" s="28" t="s">
        <v>525</v>
      </c>
      <c r="C856" s="225" t="s">
        <v>1380</v>
      </c>
      <c r="D856" s="28" t="s">
        <v>44</v>
      </c>
      <c r="E856" s="87" t="s">
        <v>72</v>
      </c>
      <c r="F856" t="s">
        <v>73</v>
      </c>
      <c r="G856" s="28">
        <f t="shared" si="88"/>
        <v>1095</v>
      </c>
      <c r="H856" s="180">
        <f t="shared" si="82"/>
        <v>0.21428571428571427</v>
      </c>
      <c r="I856" s="208"/>
      <c r="J856" s="32"/>
      <c r="K856" s="32" t="s">
        <v>100</v>
      </c>
      <c r="L856" s="32"/>
      <c r="M856" s="321">
        <v>21.608391610000002</v>
      </c>
      <c r="N856" s="63">
        <f t="shared" si="83"/>
        <v>1.6032526598976906</v>
      </c>
      <c r="O856" s="63">
        <v>5.0699300699999998</v>
      </c>
      <c r="P856" s="2">
        <v>10</v>
      </c>
      <c r="Q856" s="2">
        <v>3.076923077</v>
      </c>
      <c r="R856">
        <f t="shared" si="84"/>
        <v>2.6017745411161206</v>
      </c>
      <c r="S856" s="22">
        <v>1.3986014</v>
      </c>
      <c r="T856" s="2">
        <v>10</v>
      </c>
      <c r="U856" s="339">
        <f t="shared" si="85"/>
        <v>-1.9491516430289182</v>
      </c>
      <c r="V856" s="181">
        <f t="shared" si="86"/>
        <v>0.12066115706508265</v>
      </c>
    </row>
    <row r="857" spans="1:22">
      <c r="A857" s="161" t="s">
        <v>504</v>
      </c>
      <c r="B857" s="28" t="s">
        <v>525</v>
      </c>
      <c r="C857" s="225" t="s">
        <v>1380</v>
      </c>
      <c r="D857" s="28" t="s">
        <v>44</v>
      </c>
      <c r="E857" s="87" t="s">
        <v>72</v>
      </c>
      <c r="F857" t="s">
        <v>73</v>
      </c>
      <c r="G857" s="28">
        <f t="shared" si="88"/>
        <v>1460</v>
      </c>
      <c r="H857" s="180">
        <f t="shared" si="82"/>
        <v>0.2857142857142857</v>
      </c>
      <c r="I857" s="208"/>
      <c r="J857" s="32"/>
      <c r="K857" s="32" t="s">
        <v>100</v>
      </c>
      <c r="L857" s="32"/>
      <c r="M857" s="321">
        <v>20.38461538</v>
      </c>
      <c r="N857" s="63">
        <f t="shared" si="83"/>
        <v>1.7138218089651962</v>
      </c>
      <c r="O857" s="63">
        <v>5.41958042</v>
      </c>
      <c r="P857" s="2">
        <v>10</v>
      </c>
      <c r="Q857" s="2">
        <v>5.1748251749999996</v>
      </c>
      <c r="R857">
        <f t="shared" si="84"/>
        <v>4.3757117282791826</v>
      </c>
      <c r="S857" s="22">
        <v>1.3986014</v>
      </c>
      <c r="T857" s="2">
        <v>10</v>
      </c>
      <c r="U857" s="339">
        <f t="shared" si="85"/>
        <v>-1.3709749123261785</v>
      </c>
      <c r="V857" s="181">
        <f t="shared" si="86"/>
        <v>0.10730460191331213</v>
      </c>
    </row>
    <row r="858" spans="1:22">
      <c r="A858" s="161" t="s">
        <v>504</v>
      </c>
      <c r="B858" s="28" t="s">
        <v>525</v>
      </c>
      <c r="C858" s="225" t="s">
        <v>1380</v>
      </c>
      <c r="D858" s="28" t="s">
        <v>44</v>
      </c>
      <c r="E858" s="87" t="s">
        <v>72</v>
      </c>
      <c r="F858" t="s">
        <v>73</v>
      </c>
      <c r="G858" s="28">
        <f t="shared" si="88"/>
        <v>1825</v>
      </c>
      <c r="H858" s="180">
        <f t="shared" si="82"/>
        <v>0.35714285714285715</v>
      </c>
      <c r="I858" s="208"/>
      <c r="J858" s="32"/>
      <c r="K858" s="32" t="s">
        <v>100</v>
      </c>
      <c r="L858" s="32"/>
      <c r="M858" s="321">
        <v>15.489510490000001</v>
      </c>
      <c r="N858" s="63">
        <f t="shared" si="83"/>
        <v>1.8243909580327016</v>
      </c>
      <c r="O858" s="63">
        <v>5.7692307700000001</v>
      </c>
      <c r="P858" s="2">
        <v>10</v>
      </c>
      <c r="Q858" s="2">
        <v>5.1748251749999996</v>
      </c>
      <c r="R858">
        <f t="shared" si="84"/>
        <v>4.1254605873331887</v>
      </c>
      <c r="S858" s="22">
        <v>1.5734265700000001</v>
      </c>
      <c r="T858" s="2">
        <v>10</v>
      </c>
      <c r="U858" s="339">
        <f t="shared" si="85"/>
        <v>-1.0963574962788396</v>
      </c>
      <c r="V858" s="181">
        <f t="shared" si="86"/>
        <v>0.1092448867377793</v>
      </c>
    </row>
    <row r="859" spans="1:22">
      <c r="A859" s="161" t="s">
        <v>504</v>
      </c>
      <c r="B859" s="28" t="s">
        <v>525</v>
      </c>
      <c r="C859" s="225" t="s">
        <v>1380</v>
      </c>
      <c r="D859" s="28" t="s">
        <v>44</v>
      </c>
      <c r="E859" s="87" t="s">
        <v>72</v>
      </c>
      <c r="F859" t="s">
        <v>73</v>
      </c>
      <c r="G859" s="28">
        <f t="shared" si="88"/>
        <v>2190</v>
      </c>
      <c r="H859" s="180">
        <f t="shared" si="82"/>
        <v>0.42857142857142855</v>
      </c>
      <c r="I859" s="208"/>
      <c r="J859" s="32"/>
      <c r="K859" s="32" t="s">
        <v>100</v>
      </c>
      <c r="L859" s="32"/>
      <c r="M859" s="321">
        <v>21.083916080000002</v>
      </c>
      <c r="N859" s="63">
        <f t="shared" si="83"/>
        <v>1.6585372328503045</v>
      </c>
      <c r="O859" s="63">
        <v>5.2447552399999999</v>
      </c>
      <c r="P859" s="2">
        <v>10</v>
      </c>
      <c r="Q859" s="2">
        <v>7.6223776220000001</v>
      </c>
      <c r="R859">
        <f t="shared" si="84"/>
        <v>5.262569587587417</v>
      </c>
      <c r="S859" s="22">
        <v>2.0979021000000002</v>
      </c>
      <c r="T859" s="2">
        <v>10</v>
      </c>
      <c r="U859" s="339">
        <f t="shared" si="85"/>
        <v>-1.0174221338018998</v>
      </c>
      <c r="V859" s="181">
        <f t="shared" si="86"/>
        <v>0.10757511995529984</v>
      </c>
    </row>
    <row r="860" spans="1:22">
      <c r="A860" s="161" t="s">
        <v>504</v>
      </c>
      <c r="B860" s="28" t="s">
        <v>525</v>
      </c>
      <c r="C860" s="225" t="s">
        <v>1380</v>
      </c>
      <c r="D860" s="28" t="s">
        <v>44</v>
      </c>
      <c r="E860" s="87" t="s">
        <v>72</v>
      </c>
      <c r="F860" t="s">
        <v>73</v>
      </c>
      <c r="G860" s="28">
        <f t="shared" si="88"/>
        <v>2555</v>
      </c>
      <c r="H860" s="180">
        <f t="shared" si="82"/>
        <v>0.5</v>
      </c>
      <c r="I860" s="208"/>
      <c r="J860" s="32"/>
      <c r="K860" s="32" t="s">
        <v>100</v>
      </c>
      <c r="L860" s="32"/>
      <c r="M860" s="321">
        <v>20.034965029999999</v>
      </c>
      <c r="N860" s="63">
        <f t="shared" si="83"/>
        <v>1.9349601071002072</v>
      </c>
      <c r="O860" s="63">
        <v>6.1188811200000002</v>
      </c>
      <c r="P860" s="2">
        <v>10</v>
      </c>
      <c r="Q860" s="2">
        <v>8.6713286709999995</v>
      </c>
      <c r="R860">
        <f t="shared" si="84"/>
        <v>5.9867764116370106</v>
      </c>
      <c r="S860" s="22">
        <v>2.0979021000000002</v>
      </c>
      <c r="T860" s="2">
        <v>10</v>
      </c>
      <c r="U860" s="339">
        <f t="shared" si="85"/>
        <v>-0.83745697033984201</v>
      </c>
      <c r="V860" s="181">
        <f t="shared" si="86"/>
        <v>0.10585327784773821</v>
      </c>
    </row>
    <row r="861" spans="1:22">
      <c r="A861" s="161" t="s">
        <v>504</v>
      </c>
      <c r="B861" s="28" t="s">
        <v>525</v>
      </c>
      <c r="C861" s="225" t="s">
        <v>1380</v>
      </c>
      <c r="D861" s="28" t="s">
        <v>44</v>
      </c>
      <c r="E861" s="87" t="s">
        <v>72</v>
      </c>
      <c r="F861" t="s">
        <v>73</v>
      </c>
      <c r="G861" s="28">
        <f t="shared" si="88"/>
        <v>2920</v>
      </c>
      <c r="H861" s="180">
        <f t="shared" si="82"/>
        <v>0.5714285714285714</v>
      </c>
      <c r="I861" s="208"/>
      <c r="J861" s="32"/>
      <c r="K861" s="32" t="s">
        <v>100</v>
      </c>
      <c r="L861" s="32"/>
      <c r="M861" s="321">
        <v>21.258741260000001</v>
      </c>
      <c r="N861" s="63">
        <f t="shared" si="83"/>
        <v>1.7138218089651962</v>
      </c>
      <c r="O861" s="63">
        <v>5.41958042</v>
      </c>
      <c r="P861" s="2">
        <v>10</v>
      </c>
      <c r="Q861" s="2">
        <v>9.0209790210000005</v>
      </c>
      <c r="R861">
        <f t="shared" si="84"/>
        <v>5.7661730129833204</v>
      </c>
      <c r="S861" s="22">
        <v>2.4475524499999999</v>
      </c>
      <c r="T861" s="2">
        <v>10</v>
      </c>
      <c r="U861" s="339">
        <f t="shared" si="85"/>
        <v>-0.85721529710143451</v>
      </c>
      <c r="V861" s="181">
        <f t="shared" si="86"/>
        <v>0.10736133647283398</v>
      </c>
    </row>
    <row r="862" spans="1:22">
      <c r="A862" s="161" t="s">
        <v>504</v>
      </c>
      <c r="B862" s="28" t="s">
        <v>525</v>
      </c>
      <c r="C862" s="225" t="s">
        <v>1380</v>
      </c>
      <c r="D862" s="28" t="s">
        <v>44</v>
      </c>
      <c r="E862" s="87" t="s">
        <v>72</v>
      </c>
      <c r="F862" t="s">
        <v>73</v>
      </c>
      <c r="G862" s="28">
        <f t="shared" si="88"/>
        <v>3285</v>
      </c>
      <c r="H862" s="180">
        <f t="shared" si="82"/>
        <v>0.6428571428571429</v>
      </c>
      <c r="I862" s="208"/>
      <c r="J862" s="32"/>
      <c r="K862" s="32" t="s">
        <v>100</v>
      </c>
      <c r="L862" s="32"/>
      <c r="M862" s="321">
        <v>18.46153846</v>
      </c>
      <c r="N862" s="63">
        <f t="shared" si="83"/>
        <v>2.0455292561677125</v>
      </c>
      <c r="O862" s="63">
        <v>6.4685314700000003</v>
      </c>
      <c r="P862" s="2">
        <v>10</v>
      </c>
      <c r="Q862" s="2">
        <v>12.342657340000001</v>
      </c>
      <c r="R862">
        <f t="shared" si="84"/>
        <v>6.4416487401897511</v>
      </c>
      <c r="S862" s="22">
        <v>3.6713286699999998</v>
      </c>
      <c r="T862" s="2">
        <v>10</v>
      </c>
      <c r="U862" s="339">
        <f t="shared" si="85"/>
        <v>-0.40262822690492878</v>
      </c>
      <c r="V862" s="181">
        <f t="shared" si="86"/>
        <v>0.10884767552646062</v>
      </c>
    </row>
    <row r="863" spans="1:22">
      <c r="A863" s="161" t="s">
        <v>504</v>
      </c>
      <c r="B863" s="28" t="s">
        <v>525</v>
      </c>
      <c r="C863" s="225" t="s">
        <v>1380</v>
      </c>
      <c r="D863" s="28" t="s">
        <v>44</v>
      </c>
      <c r="E863" s="87" t="s">
        <v>72</v>
      </c>
      <c r="F863" t="s">
        <v>73</v>
      </c>
      <c r="G863" s="28">
        <f t="shared" si="88"/>
        <v>3650</v>
      </c>
      <c r="H863" s="180">
        <f t="shared" si="82"/>
        <v>0.7142857142857143</v>
      </c>
      <c r="I863" s="208"/>
      <c r="J863" s="32"/>
      <c r="K863" s="32" t="s">
        <v>100</v>
      </c>
      <c r="L863" s="32"/>
      <c r="M863" s="321">
        <v>20.209790210000001</v>
      </c>
      <c r="N863" s="63">
        <f t="shared" si="83"/>
        <v>1.7138218089651962</v>
      </c>
      <c r="O863" s="63">
        <v>5.41958042</v>
      </c>
      <c r="P863" s="2">
        <v>10</v>
      </c>
      <c r="Q863" s="2">
        <v>11.64335664</v>
      </c>
      <c r="R863">
        <f t="shared" si="84"/>
        <v>6.226746948547853</v>
      </c>
      <c r="S863" s="22">
        <v>3.4965035000000002</v>
      </c>
      <c r="T863" s="2">
        <v>10</v>
      </c>
      <c r="U863" s="339">
        <f t="shared" si="85"/>
        <v>-0.55143137899060257</v>
      </c>
      <c r="V863" s="181">
        <f t="shared" si="86"/>
        <v>0.10901802705928069</v>
      </c>
    </row>
    <row r="864" spans="1:22">
      <c r="A864" s="161" t="s">
        <v>504</v>
      </c>
      <c r="B864" s="28" t="s">
        <v>525</v>
      </c>
      <c r="C864" s="225" t="s">
        <v>1380</v>
      </c>
      <c r="D864" s="28" t="s">
        <v>44</v>
      </c>
      <c r="E864" s="87" t="s">
        <v>72</v>
      </c>
      <c r="F864" t="s">
        <v>73</v>
      </c>
      <c r="G864" s="28">
        <f t="shared" si="88"/>
        <v>4015</v>
      </c>
      <c r="H864" s="180">
        <f t="shared" si="82"/>
        <v>0.7857142857142857</v>
      </c>
      <c r="I864" s="208"/>
      <c r="J864" s="32"/>
      <c r="K864" s="32" t="s">
        <v>100</v>
      </c>
      <c r="L864" s="32"/>
      <c r="M864" s="321">
        <v>18.286713290000002</v>
      </c>
      <c r="N864" s="63">
        <f t="shared" si="83"/>
        <v>1.7138218089651962</v>
      </c>
      <c r="O864" s="63">
        <v>5.41958042</v>
      </c>
      <c r="P864" s="2">
        <v>10</v>
      </c>
      <c r="Q864" s="2">
        <v>15.83916084</v>
      </c>
      <c r="R864">
        <f t="shared" si="84"/>
        <v>7.0344668012536049</v>
      </c>
      <c r="S864" s="22">
        <v>5.0699300699999998</v>
      </c>
      <c r="T864" s="2">
        <v>10</v>
      </c>
      <c r="U864" s="339">
        <f t="shared" si="85"/>
        <v>-0.14368933870864115</v>
      </c>
      <c r="V864" s="181">
        <f t="shared" si="86"/>
        <v>0.11024565199301795</v>
      </c>
    </row>
    <row r="865" spans="1:22">
      <c r="A865" s="161" t="s">
        <v>504</v>
      </c>
      <c r="B865" s="28" t="s">
        <v>525</v>
      </c>
      <c r="C865" s="225" t="s">
        <v>1380</v>
      </c>
      <c r="D865" s="28" t="s">
        <v>44</v>
      </c>
      <c r="E865" s="87" t="s">
        <v>72</v>
      </c>
      <c r="F865" t="s">
        <v>73</v>
      </c>
      <c r="G865" s="28">
        <f t="shared" si="88"/>
        <v>4380</v>
      </c>
      <c r="H865" s="180">
        <f t="shared" si="82"/>
        <v>0.8571428571428571</v>
      </c>
      <c r="I865" s="208"/>
      <c r="J865" s="32"/>
      <c r="K865" s="32" t="s">
        <v>100</v>
      </c>
      <c r="L865" s="32"/>
      <c r="M865" s="321">
        <v>17.41258741</v>
      </c>
      <c r="N865" s="63">
        <f t="shared" si="83"/>
        <v>1.9902446800528211</v>
      </c>
      <c r="O865" s="63">
        <v>6.2937062900000003</v>
      </c>
      <c r="P865" s="2">
        <v>10</v>
      </c>
      <c r="Q865" s="2">
        <v>12.342657340000001</v>
      </c>
      <c r="R865">
        <f t="shared" si="84"/>
        <v>6.1552084986709552</v>
      </c>
      <c r="S865" s="22">
        <v>4.0209790200000004</v>
      </c>
      <c r="T865" s="2">
        <v>10</v>
      </c>
      <c r="U865" s="339">
        <f t="shared" si="85"/>
        <v>-0.34413202015805922</v>
      </c>
      <c r="V865" s="181">
        <f t="shared" si="86"/>
        <v>0.11061319808300733</v>
      </c>
    </row>
    <row r="866" spans="1:22">
      <c r="A866" s="161" t="s">
        <v>504</v>
      </c>
      <c r="B866" s="28" t="s">
        <v>525</v>
      </c>
      <c r="C866" s="225" t="s">
        <v>1380</v>
      </c>
      <c r="D866" s="28" t="s">
        <v>44</v>
      </c>
      <c r="E866" s="87" t="s">
        <v>72</v>
      </c>
      <c r="F866" t="s">
        <v>73</v>
      </c>
      <c r="G866" s="28">
        <f t="shared" si="88"/>
        <v>4745</v>
      </c>
      <c r="H866" s="180">
        <f t="shared" si="82"/>
        <v>0.9285714285714286</v>
      </c>
      <c r="I866" s="208"/>
      <c r="J866" s="32"/>
      <c r="K866" s="32" t="s">
        <v>100</v>
      </c>
      <c r="L866" s="32"/>
      <c r="M866" s="321">
        <v>16.188811189999999</v>
      </c>
      <c r="N866" s="63">
        <f t="shared" si="83"/>
        <v>1.7691063850800877</v>
      </c>
      <c r="O866" s="63">
        <v>5.5944056</v>
      </c>
      <c r="P866" s="2">
        <v>10</v>
      </c>
      <c r="Q866" s="2">
        <v>13.91608392</v>
      </c>
      <c r="R866">
        <f t="shared" si="84"/>
        <v>6.2897884403977562</v>
      </c>
      <c r="S866" s="22">
        <v>4.8951048899999998</v>
      </c>
      <c r="T866" s="2">
        <v>10</v>
      </c>
      <c r="U866" s="339">
        <f t="shared" si="85"/>
        <v>-0.15127504859382335</v>
      </c>
      <c r="V866" s="181">
        <f t="shared" si="86"/>
        <v>0.11237342488074091</v>
      </c>
    </row>
    <row r="867" spans="1:22">
      <c r="A867" s="161" t="s">
        <v>504</v>
      </c>
      <c r="B867" s="28" t="s">
        <v>525</v>
      </c>
      <c r="C867" s="225" t="s">
        <v>1380</v>
      </c>
      <c r="D867" s="28" t="s">
        <v>44</v>
      </c>
      <c r="E867" s="87" t="s">
        <v>72</v>
      </c>
      <c r="F867" t="s">
        <v>73</v>
      </c>
      <c r="G867" s="28">
        <f t="shared" si="88"/>
        <v>5110</v>
      </c>
      <c r="H867" s="180">
        <f t="shared" si="82"/>
        <v>1</v>
      </c>
      <c r="I867" s="208"/>
      <c r="J867" s="32"/>
      <c r="K867" s="32" t="s">
        <v>100</v>
      </c>
      <c r="L867" s="32" t="s">
        <v>100</v>
      </c>
      <c r="M867" s="321">
        <v>27.55244755</v>
      </c>
      <c r="N867" s="63">
        <f t="shared" si="83"/>
        <v>1.492683510830185</v>
      </c>
      <c r="O867" s="63">
        <v>4.7202797199999997</v>
      </c>
      <c r="P867" s="2">
        <v>10</v>
      </c>
      <c r="Q867" s="2">
        <v>13.21678322</v>
      </c>
      <c r="R867">
        <f t="shared" si="84"/>
        <v>6.321989597647474</v>
      </c>
      <c r="S867" s="22">
        <v>4.3706293699999996</v>
      </c>
      <c r="T867" s="2">
        <v>10</v>
      </c>
      <c r="U867" s="339">
        <f t="shared" si="85"/>
        <v>-0.73460389390607272</v>
      </c>
      <c r="V867" s="181">
        <f t="shared" si="86"/>
        <v>0.11093544412802984</v>
      </c>
    </row>
    <row r="868" spans="1:22">
      <c r="A868" s="161" t="s">
        <v>507</v>
      </c>
      <c r="B868" s="28" t="s">
        <v>523</v>
      </c>
      <c r="C868" s="225" t="s">
        <v>1380</v>
      </c>
      <c r="D868" s="28" t="s">
        <v>44</v>
      </c>
      <c r="E868" s="87" t="s">
        <v>72</v>
      </c>
      <c r="F868" t="s">
        <v>73</v>
      </c>
      <c r="G868" s="87">
        <v>0</v>
      </c>
      <c r="H868" s="180">
        <f t="shared" si="82"/>
        <v>0</v>
      </c>
      <c r="I868" s="208" t="s">
        <v>100</v>
      </c>
      <c r="J868" s="32"/>
      <c r="K868" s="32"/>
      <c r="L868" s="32"/>
      <c r="M868" s="321">
        <v>16.712578950000001</v>
      </c>
      <c r="N868" s="63" t="e">
        <f t="shared" si="83"/>
        <v>#VALUE!</v>
      </c>
      <c r="O868" s="63" t="s">
        <v>16</v>
      </c>
      <c r="P868" s="2">
        <v>10</v>
      </c>
      <c r="Q868" s="2">
        <v>25.482078990000002</v>
      </c>
      <c r="R868" t="e">
        <f t="shared" si="84"/>
        <v>#VALUE!</v>
      </c>
      <c r="S868" t="s">
        <v>16</v>
      </c>
      <c r="T868" s="2">
        <v>10</v>
      </c>
      <c r="U868" s="339">
        <f t="shared" si="85"/>
        <v>0.42181375396368365</v>
      </c>
      <c r="V868" s="181" t="e">
        <f t="shared" si="86"/>
        <v>#VALUE!</v>
      </c>
    </row>
    <row r="869" spans="1:22">
      <c r="A869" s="161" t="s">
        <v>507</v>
      </c>
      <c r="B869" s="28" t="s">
        <v>523</v>
      </c>
      <c r="C869" s="225" t="s">
        <v>1380</v>
      </c>
      <c r="D869" s="28" t="s">
        <v>44</v>
      </c>
      <c r="E869" s="87" t="s">
        <v>72</v>
      </c>
      <c r="F869" t="s">
        <v>73</v>
      </c>
      <c r="G869" s="28">
        <v>365</v>
      </c>
      <c r="H869" s="180">
        <f t="shared" si="82"/>
        <v>7.1428571428571425E-2</v>
      </c>
      <c r="I869" s="208"/>
      <c r="J869" s="32" t="s">
        <v>100</v>
      </c>
      <c r="K869" s="32" t="s">
        <v>100</v>
      </c>
      <c r="L869" s="32"/>
      <c r="M869" s="321">
        <v>23.330035769999999</v>
      </c>
      <c r="N869" s="63">
        <f t="shared" si="83"/>
        <v>2.0791476260341777</v>
      </c>
      <c r="O869" s="71">
        <v>6.5748420899999998</v>
      </c>
      <c r="P869" s="2">
        <v>10</v>
      </c>
      <c r="Q869" s="2">
        <v>3.0576059660000001</v>
      </c>
      <c r="R869">
        <f t="shared" si="84"/>
        <v>1.4604425673326926</v>
      </c>
      <c r="S869" s="22">
        <v>4.3832280700000004</v>
      </c>
      <c r="T869" s="2">
        <v>10</v>
      </c>
      <c r="U869" s="339">
        <f t="shared" si="85"/>
        <v>-2.0321093735456679</v>
      </c>
      <c r="V869" s="181">
        <f t="shared" si="86"/>
        <v>0.30550628245256661</v>
      </c>
    </row>
    <row r="870" spans="1:22">
      <c r="A870" s="161" t="s">
        <v>507</v>
      </c>
      <c r="B870" s="28" t="s">
        <v>523</v>
      </c>
      <c r="C870" s="225" t="s">
        <v>1380</v>
      </c>
      <c r="D870" s="28" t="s">
        <v>44</v>
      </c>
      <c r="E870" s="87" t="s">
        <v>72</v>
      </c>
      <c r="F870" t="s">
        <v>73</v>
      </c>
      <c r="G870" s="28">
        <f t="shared" ref="G870:G882" si="89">G869+365</f>
        <v>730</v>
      </c>
      <c r="H870" s="180">
        <f t="shared" si="82"/>
        <v>0.14285714285714285</v>
      </c>
      <c r="I870" s="208"/>
      <c r="J870" s="32"/>
      <c r="K870" s="32" t="s">
        <v>100</v>
      </c>
      <c r="L870" s="32"/>
      <c r="M870" s="321">
        <v>18.441518909999999</v>
      </c>
      <c r="N870" s="63">
        <f t="shared" si="83"/>
        <v>1.5583981514569463</v>
      </c>
      <c r="O870" s="71">
        <v>4.9280876600000001</v>
      </c>
      <c r="P870" s="2">
        <v>10</v>
      </c>
      <c r="Q870" s="2">
        <v>13.510387339999999</v>
      </c>
      <c r="R870">
        <f t="shared" si="84"/>
        <v>8.1671807395071276</v>
      </c>
      <c r="S870" s="22">
        <v>2.7364736299999999</v>
      </c>
      <c r="T870" s="2">
        <v>10</v>
      </c>
      <c r="U870" s="339">
        <f t="shared" si="85"/>
        <v>-0.31114576295117591</v>
      </c>
      <c r="V870" s="181">
        <f t="shared" si="86"/>
        <v>0.10410248436118549</v>
      </c>
    </row>
    <row r="871" spans="1:22">
      <c r="A871" s="161" t="s">
        <v>507</v>
      </c>
      <c r="B871" s="28" t="s">
        <v>523</v>
      </c>
      <c r="C871" s="225" t="s">
        <v>1380</v>
      </c>
      <c r="D871" s="28" t="s">
        <v>44</v>
      </c>
      <c r="E871" s="87" t="s">
        <v>72</v>
      </c>
      <c r="F871" t="s">
        <v>73</v>
      </c>
      <c r="G871" s="28">
        <f t="shared" si="89"/>
        <v>1095</v>
      </c>
      <c r="H871" s="180">
        <f t="shared" si="82"/>
        <v>0.21428571428571427</v>
      </c>
      <c r="I871" s="208"/>
      <c r="J871" s="32"/>
      <c r="K871" s="32" t="s">
        <v>100</v>
      </c>
      <c r="L871" s="32"/>
      <c r="M871" s="321">
        <v>16.843467010000001</v>
      </c>
      <c r="N871" s="63">
        <f t="shared" si="83"/>
        <v>1.7316604544170306</v>
      </c>
      <c r="O871" s="71">
        <v>5.4759911700000004</v>
      </c>
      <c r="P871" s="2">
        <v>10</v>
      </c>
      <c r="Q871" s="2">
        <v>15.744616089999999</v>
      </c>
      <c r="R871">
        <f t="shared" si="84"/>
        <v>8.0395365737322173</v>
      </c>
      <c r="S871" s="22">
        <v>3.8353245500000002</v>
      </c>
      <c r="T871" s="2">
        <v>10</v>
      </c>
      <c r="U871" s="339">
        <f t="shared" si="85"/>
        <v>-6.746439580060129E-2</v>
      </c>
      <c r="V871" s="181">
        <f t="shared" si="86"/>
        <v>0.10593389817869819</v>
      </c>
    </row>
    <row r="872" spans="1:22">
      <c r="A872" s="161" t="s">
        <v>507</v>
      </c>
      <c r="B872" s="28" t="s">
        <v>523</v>
      </c>
      <c r="C872" s="225" t="s">
        <v>1380</v>
      </c>
      <c r="D872" s="28" t="s">
        <v>44</v>
      </c>
      <c r="E872" s="87" t="s">
        <v>72</v>
      </c>
      <c r="F872" t="s">
        <v>73</v>
      </c>
      <c r="G872" s="28">
        <f t="shared" si="89"/>
        <v>1460</v>
      </c>
      <c r="H872" s="180">
        <f t="shared" si="82"/>
        <v>0.2857142857142857</v>
      </c>
      <c r="I872" s="208"/>
      <c r="J872" s="32"/>
      <c r="K872" s="32" t="s">
        <v>100</v>
      </c>
      <c r="L872" s="32"/>
      <c r="M872" s="321">
        <v>10.30515181</v>
      </c>
      <c r="N872" s="63">
        <f t="shared" si="83"/>
        <v>1.0405363834574839</v>
      </c>
      <c r="O872" s="71">
        <v>3.29046496</v>
      </c>
      <c r="P872" s="2">
        <v>10</v>
      </c>
      <c r="Q872" s="2">
        <v>17.975800929999998</v>
      </c>
      <c r="R872">
        <f t="shared" si="84"/>
        <v>7.6774254050276998</v>
      </c>
      <c r="S872" s="22">
        <v>5.4820789899999998</v>
      </c>
      <c r="T872" s="2">
        <v>10</v>
      </c>
      <c r="U872" s="339">
        <f t="shared" si="85"/>
        <v>0.55638251469408961</v>
      </c>
      <c r="V872" s="181">
        <f t="shared" si="86"/>
        <v>0.109300666630303</v>
      </c>
    </row>
    <row r="873" spans="1:22">
      <c r="A873" s="161" t="s">
        <v>507</v>
      </c>
      <c r="B873" s="28" t="s">
        <v>523</v>
      </c>
      <c r="C873" s="225" t="s">
        <v>1380</v>
      </c>
      <c r="D873" s="28" t="s">
        <v>44</v>
      </c>
      <c r="E873" s="87" t="s">
        <v>72</v>
      </c>
      <c r="F873" t="s">
        <v>73</v>
      </c>
      <c r="G873" s="28">
        <f t="shared" si="89"/>
        <v>1825</v>
      </c>
      <c r="H873" s="180">
        <f t="shared" si="82"/>
        <v>0.35714285714285715</v>
      </c>
      <c r="I873" s="208"/>
      <c r="J873" s="32"/>
      <c r="K873" s="32" t="s">
        <v>100</v>
      </c>
      <c r="L873" s="32"/>
      <c r="M873" s="321">
        <v>13.63518758</v>
      </c>
      <c r="N873" s="63">
        <f t="shared" si="83"/>
        <v>1.3860984205183962</v>
      </c>
      <c r="O873" s="71">
        <v>4.3832280700000004</v>
      </c>
      <c r="P873" s="2">
        <v>10</v>
      </c>
      <c r="Q873" s="2">
        <v>25.14116125</v>
      </c>
      <c r="R873">
        <f t="shared" si="84"/>
        <v>9.8048887383192422</v>
      </c>
      <c r="S873" s="22">
        <v>6.5748420999999997</v>
      </c>
      <c r="T873" s="2">
        <v>10</v>
      </c>
      <c r="U873" s="339">
        <f t="shared" si="85"/>
        <v>0.611852619978562</v>
      </c>
      <c r="V873" s="181">
        <f t="shared" si="86"/>
        <v>0.10683911627874056</v>
      </c>
    </row>
    <row r="874" spans="1:22">
      <c r="A874" s="161" t="s">
        <v>507</v>
      </c>
      <c r="B874" s="28" t="s">
        <v>523</v>
      </c>
      <c r="C874" s="225" t="s">
        <v>1380</v>
      </c>
      <c r="D874" s="28" t="s">
        <v>44</v>
      </c>
      <c r="E874" s="87" t="s">
        <v>72</v>
      </c>
      <c r="F874" t="s">
        <v>73</v>
      </c>
      <c r="G874" s="28">
        <f t="shared" si="89"/>
        <v>2190</v>
      </c>
      <c r="H874" s="180">
        <f t="shared" si="82"/>
        <v>0.42857142857142855</v>
      </c>
      <c r="I874" s="208"/>
      <c r="J874" s="32"/>
      <c r="K874" s="32" t="s">
        <v>100</v>
      </c>
      <c r="L874" s="32"/>
      <c r="M874" s="321">
        <v>14.228749710000001</v>
      </c>
      <c r="N874" s="63">
        <f t="shared" si="83"/>
        <v>1.2118735486990555</v>
      </c>
      <c r="O874" s="71">
        <v>3.83228065</v>
      </c>
      <c r="P874" s="2">
        <v>10</v>
      </c>
      <c r="Q874" s="2">
        <v>22.992161939999999</v>
      </c>
      <c r="R874">
        <f t="shared" si="84"/>
        <v>8.6150160938381042</v>
      </c>
      <c r="S874" s="22">
        <v>7.1227456</v>
      </c>
      <c r="T874" s="2">
        <v>10</v>
      </c>
      <c r="U874" s="339">
        <f t="shared" si="85"/>
        <v>0.47988882735526162</v>
      </c>
      <c r="V874" s="181">
        <f t="shared" si="86"/>
        <v>0.10959699452232051</v>
      </c>
    </row>
    <row r="875" spans="1:22">
      <c r="A875" s="161" t="s">
        <v>507</v>
      </c>
      <c r="B875" s="28" t="s">
        <v>523</v>
      </c>
      <c r="C875" s="225" t="s">
        <v>1380</v>
      </c>
      <c r="D875" s="28" t="s">
        <v>44</v>
      </c>
      <c r="E875" s="87" t="s">
        <v>72</v>
      </c>
      <c r="F875" t="s">
        <v>73</v>
      </c>
      <c r="G875" s="28">
        <f t="shared" si="89"/>
        <v>2555</v>
      </c>
      <c r="H875" s="180">
        <f t="shared" si="82"/>
        <v>0.5</v>
      </c>
      <c r="I875" s="208"/>
      <c r="J875" s="32"/>
      <c r="K875" s="32" t="s">
        <v>100</v>
      </c>
      <c r="L875" s="32"/>
      <c r="M875" s="321">
        <v>16.459934560000001</v>
      </c>
      <c r="N875" s="63">
        <f t="shared" si="83"/>
        <v>1.560323289175459</v>
      </c>
      <c r="O875" s="71">
        <v>4.9341754800000004</v>
      </c>
      <c r="P875" s="2">
        <v>10</v>
      </c>
      <c r="Q875" s="2">
        <v>21.38802222</v>
      </c>
      <c r="R875">
        <f t="shared" si="84"/>
        <v>9.1347776822050601</v>
      </c>
      <c r="S875" s="22">
        <v>5.4820789899999998</v>
      </c>
      <c r="T875" s="2">
        <v>10</v>
      </c>
      <c r="U875" s="339">
        <f t="shared" si="85"/>
        <v>0.26190183644390608</v>
      </c>
      <c r="V875" s="181">
        <f t="shared" si="86"/>
        <v>0.10656975727598006</v>
      </c>
    </row>
    <row r="876" spans="1:22">
      <c r="A876" s="161" t="s">
        <v>507</v>
      </c>
      <c r="B876" s="28" t="s">
        <v>523</v>
      </c>
      <c r="C876" s="225" t="s">
        <v>1380</v>
      </c>
      <c r="D876" s="28" t="s">
        <v>44</v>
      </c>
      <c r="E876" s="87" t="s">
        <v>72</v>
      </c>
      <c r="F876" t="s">
        <v>73</v>
      </c>
      <c r="G876" s="28">
        <f t="shared" si="89"/>
        <v>2920</v>
      </c>
      <c r="H876" s="180">
        <f t="shared" si="82"/>
        <v>0.5714285714285714</v>
      </c>
      <c r="I876" s="208"/>
      <c r="J876" s="32"/>
      <c r="K876" s="32" t="s">
        <v>100</v>
      </c>
      <c r="L876" s="32"/>
      <c r="M876" s="321">
        <v>11.02047028</v>
      </c>
      <c r="N876" s="63">
        <f t="shared" si="83"/>
        <v>1.0405363834574839</v>
      </c>
      <c r="O876" s="71">
        <v>3.29046496</v>
      </c>
      <c r="P876" s="2">
        <v>10</v>
      </c>
      <c r="Q876" s="2">
        <v>17.598356290000002</v>
      </c>
      <c r="R876">
        <f t="shared" si="84"/>
        <v>7.5162196217965711</v>
      </c>
      <c r="S876" s="22">
        <v>5.4820789899999998</v>
      </c>
      <c r="T876" s="2">
        <v>10</v>
      </c>
      <c r="U876" s="339">
        <f t="shared" si="85"/>
        <v>0.46805102711878127</v>
      </c>
      <c r="V876" s="181">
        <f t="shared" si="86"/>
        <v>0.10970390119157399</v>
      </c>
    </row>
    <row r="877" spans="1:22">
      <c r="A877" s="161" t="s">
        <v>507</v>
      </c>
      <c r="B877" s="28" t="s">
        <v>523</v>
      </c>
      <c r="C877" s="225" t="s">
        <v>1380</v>
      </c>
      <c r="D877" s="28" t="s">
        <v>44</v>
      </c>
      <c r="E877" s="87" t="s">
        <v>72</v>
      </c>
      <c r="F877" t="s">
        <v>73</v>
      </c>
      <c r="G877" s="28">
        <f t="shared" si="89"/>
        <v>3285</v>
      </c>
      <c r="H877" s="180">
        <f t="shared" si="82"/>
        <v>0.6428571428571429</v>
      </c>
      <c r="I877" s="208"/>
      <c r="J877" s="32"/>
      <c r="K877" s="32" t="s">
        <v>100</v>
      </c>
      <c r="L877" s="32"/>
      <c r="M877" s="321">
        <v>9.4224183850000003</v>
      </c>
      <c r="N877" s="63">
        <f t="shared" si="83"/>
        <v>1.2128361175583118</v>
      </c>
      <c r="O877" s="71">
        <v>3.8353245600000001</v>
      </c>
      <c r="P877" s="2">
        <v>10</v>
      </c>
      <c r="Q877" s="2">
        <v>14.898409559999999</v>
      </c>
      <c r="R877">
        <f t="shared" si="84"/>
        <v>6.7049986689059482</v>
      </c>
      <c r="S877" s="22">
        <v>4.9372193900000001</v>
      </c>
      <c r="T877" s="2">
        <v>10</v>
      </c>
      <c r="U877" s="339">
        <f t="shared" si="85"/>
        <v>0.45816268190693843</v>
      </c>
      <c r="V877" s="181">
        <f t="shared" si="86"/>
        <v>0.11098209089747348</v>
      </c>
    </row>
    <row r="878" spans="1:22">
      <c r="A878" s="161" t="s">
        <v>507</v>
      </c>
      <c r="B878" s="28" t="s">
        <v>523</v>
      </c>
      <c r="C878" s="225" t="s">
        <v>1380</v>
      </c>
      <c r="D878" s="28" t="s">
        <v>44</v>
      </c>
      <c r="E878" s="87" t="s">
        <v>72</v>
      </c>
      <c r="F878" t="s">
        <v>73</v>
      </c>
      <c r="G878" s="28">
        <f t="shared" si="89"/>
        <v>3650</v>
      </c>
      <c r="H878" s="180">
        <f t="shared" si="82"/>
        <v>0.7142857142857143</v>
      </c>
      <c r="I878" s="208"/>
      <c r="J878" s="32"/>
      <c r="K878" s="32" t="s">
        <v>100</v>
      </c>
      <c r="L878" s="32"/>
      <c r="M878" s="321">
        <v>11.65664713</v>
      </c>
      <c r="N878" s="63">
        <f t="shared" si="83"/>
        <v>1.2128361175583118</v>
      </c>
      <c r="O878" s="71">
        <v>3.8353245600000001</v>
      </c>
      <c r="P878" s="2">
        <v>10</v>
      </c>
      <c r="Q878" s="2">
        <v>14.39616468</v>
      </c>
      <c r="R878">
        <f t="shared" si="84"/>
        <v>6.4829625199203171</v>
      </c>
      <c r="S878" s="22">
        <v>4.9311315699999998</v>
      </c>
      <c r="T878" s="2">
        <v>10</v>
      </c>
      <c r="U878" s="339">
        <f t="shared" si="85"/>
        <v>0.21108524304228399</v>
      </c>
      <c r="V878" s="181">
        <f t="shared" si="86"/>
        <v>0.11173274329494877</v>
      </c>
    </row>
    <row r="879" spans="1:22">
      <c r="A879" s="161" t="s">
        <v>507</v>
      </c>
      <c r="B879" s="28" t="s">
        <v>523</v>
      </c>
      <c r="C879" s="225" t="s">
        <v>1380</v>
      </c>
      <c r="D879" s="28" t="s">
        <v>44</v>
      </c>
      <c r="E879" s="87" t="s">
        <v>72</v>
      </c>
      <c r="F879" t="s">
        <v>73</v>
      </c>
      <c r="G879" s="28">
        <f t="shared" si="89"/>
        <v>4015</v>
      </c>
      <c r="H879" s="180">
        <f t="shared" si="82"/>
        <v>0.7857142857142857</v>
      </c>
      <c r="I879" s="208"/>
      <c r="J879" s="32"/>
      <c r="K879" s="32" t="s">
        <v>100</v>
      </c>
      <c r="L879" s="32"/>
      <c r="M879" s="321">
        <v>16.079446010000002</v>
      </c>
      <c r="N879" s="63">
        <f t="shared" si="83"/>
        <v>1.560323289175459</v>
      </c>
      <c r="O879" s="71">
        <v>4.9341754800000004</v>
      </c>
      <c r="P879" s="2">
        <v>10</v>
      </c>
      <c r="Q879" s="2">
        <v>18.818963549999999</v>
      </c>
      <c r="R879">
        <f t="shared" si="84"/>
        <v>8.0397706633615869</v>
      </c>
      <c r="S879" s="22">
        <v>5.4790350800000001</v>
      </c>
      <c r="T879" s="2">
        <v>10</v>
      </c>
      <c r="U879" s="339">
        <f t="shared" si="85"/>
        <v>0.15732324986562535</v>
      </c>
      <c r="V879" s="181">
        <f t="shared" si="86"/>
        <v>0.10847650377834271</v>
      </c>
    </row>
    <row r="880" spans="1:22">
      <c r="A880" s="161" t="s">
        <v>507</v>
      </c>
      <c r="B880" s="28" t="s">
        <v>523</v>
      </c>
      <c r="C880" s="225" t="s">
        <v>1380</v>
      </c>
      <c r="D880" s="28" t="s">
        <v>44</v>
      </c>
      <c r="E880" s="87" t="s">
        <v>72</v>
      </c>
      <c r="F880" t="s">
        <v>73</v>
      </c>
      <c r="G880" s="28">
        <f t="shared" si="89"/>
        <v>4380</v>
      </c>
      <c r="H880" s="180">
        <f t="shared" si="82"/>
        <v>0.8571428571428571</v>
      </c>
      <c r="I880" s="208"/>
      <c r="J880" s="32"/>
      <c r="K880" s="32" t="s">
        <v>100</v>
      </c>
      <c r="L880" s="32"/>
      <c r="M880" s="321">
        <v>20.505288790000002</v>
      </c>
      <c r="N880" s="63">
        <f t="shared" si="83"/>
        <v>2.2524099321565396</v>
      </c>
      <c r="O880" s="71">
        <v>7.1227456099999999</v>
      </c>
      <c r="P880" s="2">
        <v>10</v>
      </c>
      <c r="Q880" s="2">
        <v>23.795753749999999</v>
      </c>
      <c r="R880">
        <f t="shared" si="84"/>
        <v>9.2823375367578489</v>
      </c>
      <c r="S880" s="22">
        <v>6.57179819</v>
      </c>
      <c r="T880" s="2">
        <v>10</v>
      </c>
      <c r="U880" s="339">
        <f t="shared" si="85"/>
        <v>0.14882430826740994</v>
      </c>
      <c r="V880" s="181">
        <f t="shared" si="86"/>
        <v>0.10762727675323482</v>
      </c>
    </row>
    <row r="881" spans="1:22">
      <c r="A881" s="161" t="s">
        <v>507</v>
      </c>
      <c r="B881" s="28" t="s">
        <v>523</v>
      </c>
      <c r="C881" s="225" t="s">
        <v>1380</v>
      </c>
      <c r="D881" s="28" t="s">
        <v>44</v>
      </c>
      <c r="E881" s="87" t="s">
        <v>72</v>
      </c>
      <c r="F881" t="s">
        <v>73</v>
      </c>
      <c r="G881" s="28">
        <f t="shared" si="89"/>
        <v>4745</v>
      </c>
      <c r="H881" s="180">
        <f t="shared" si="82"/>
        <v>0.9285714285714286</v>
      </c>
      <c r="I881" s="208"/>
      <c r="J881" s="32"/>
      <c r="K881" s="32" t="s">
        <v>100</v>
      </c>
      <c r="L881" s="32"/>
      <c r="M881" s="321">
        <v>17.260482459999999</v>
      </c>
      <c r="N881" s="63">
        <f t="shared" si="83"/>
        <v>2.2524099289942616</v>
      </c>
      <c r="O881" s="71">
        <v>7.1227456</v>
      </c>
      <c r="P881" s="2">
        <v>10</v>
      </c>
      <c r="Q881" s="2">
        <v>20</v>
      </c>
      <c r="R881">
        <f t="shared" si="84"/>
        <v>7.8016755714307635</v>
      </c>
      <c r="S881" s="22">
        <v>6.57179819</v>
      </c>
      <c r="T881" s="2">
        <v>10</v>
      </c>
      <c r="U881" s="339">
        <f t="shared" si="85"/>
        <v>0.14731263579806345</v>
      </c>
      <c r="V881" s="181">
        <f t="shared" si="86"/>
        <v>0.11079713286252182</v>
      </c>
    </row>
    <row r="882" spans="1:22">
      <c r="A882" s="161" t="s">
        <v>507</v>
      </c>
      <c r="B882" s="28" t="s">
        <v>523</v>
      </c>
      <c r="C882" s="225" t="s">
        <v>1380</v>
      </c>
      <c r="D882" s="28" t="s">
        <v>44</v>
      </c>
      <c r="E882" s="87" t="s">
        <v>72</v>
      </c>
      <c r="F882" t="s">
        <v>73</v>
      </c>
      <c r="G882" s="28">
        <f t="shared" si="89"/>
        <v>5110</v>
      </c>
      <c r="H882" s="180">
        <f t="shared" si="82"/>
        <v>1</v>
      </c>
      <c r="I882" s="208"/>
      <c r="J882" s="32"/>
      <c r="K882" s="32" t="s">
        <v>100</v>
      </c>
      <c r="L882" s="32" t="s">
        <v>100</v>
      </c>
      <c r="M882" s="321">
        <v>14.015676129999999</v>
      </c>
      <c r="N882" s="63">
        <f t="shared" si="83"/>
        <v>1.3860984173561186</v>
      </c>
      <c r="O882" s="71">
        <v>4.3832280600000004</v>
      </c>
      <c r="P882" s="2">
        <v>10</v>
      </c>
      <c r="Q882" s="2">
        <v>18.395860280000001</v>
      </c>
      <c r="R882">
        <f t="shared" si="84"/>
        <v>7.4932758260572134</v>
      </c>
      <c r="S882" s="22">
        <v>6.0269385900000003</v>
      </c>
      <c r="T882" s="2">
        <v>10</v>
      </c>
      <c r="U882" s="339">
        <f t="shared" si="85"/>
        <v>0.2719492277556394</v>
      </c>
      <c r="V882" s="181">
        <f t="shared" si="86"/>
        <v>0.11073379577465699</v>
      </c>
    </row>
    <row r="883" spans="1:22">
      <c r="A883" s="161" t="s">
        <v>507</v>
      </c>
      <c r="B883" s="28" t="s">
        <v>524</v>
      </c>
      <c r="C883" s="225" t="s">
        <v>1380</v>
      </c>
      <c r="D883" s="28" t="s">
        <v>44</v>
      </c>
      <c r="E883" s="87" t="s">
        <v>72</v>
      </c>
      <c r="F883" t="s">
        <v>73</v>
      </c>
      <c r="G883" s="87">
        <v>0</v>
      </c>
      <c r="H883" s="180">
        <f t="shared" si="82"/>
        <v>0</v>
      </c>
      <c r="I883" s="208" t="s">
        <v>100</v>
      </c>
      <c r="J883" s="32"/>
      <c r="K883" s="32"/>
      <c r="L883" s="32"/>
      <c r="M883" s="321">
        <v>55.140186919999998</v>
      </c>
      <c r="N883" s="63" t="e">
        <f t="shared" si="83"/>
        <v>#VALUE!</v>
      </c>
      <c r="O883" s="63" t="s">
        <v>16</v>
      </c>
      <c r="P883" s="2">
        <v>10</v>
      </c>
      <c r="Q883" s="2">
        <v>40.93457944</v>
      </c>
      <c r="R883" t="e">
        <f t="shared" si="84"/>
        <v>#VALUE!</v>
      </c>
      <c r="S883" t="s">
        <v>16</v>
      </c>
      <c r="T883" s="2">
        <v>10</v>
      </c>
      <c r="U883" s="339">
        <f t="shared" si="85"/>
        <v>-0.29790362657963038</v>
      </c>
      <c r="V883" s="181" t="e">
        <f t="shared" si="86"/>
        <v>#VALUE!</v>
      </c>
    </row>
    <row r="884" spans="1:22">
      <c r="A884" s="161" t="s">
        <v>507</v>
      </c>
      <c r="B884" s="28" t="s">
        <v>524</v>
      </c>
      <c r="C884" s="225" t="s">
        <v>1380</v>
      </c>
      <c r="D884" s="28" t="s">
        <v>44</v>
      </c>
      <c r="E884" s="87" t="s">
        <v>72</v>
      </c>
      <c r="F884" t="s">
        <v>73</v>
      </c>
      <c r="G884" s="28">
        <v>365</v>
      </c>
      <c r="H884" s="180">
        <f t="shared" si="82"/>
        <v>7.1428571428571425E-2</v>
      </c>
      <c r="I884" s="208"/>
      <c r="J884" s="32" t="s">
        <v>100</v>
      </c>
      <c r="K884" s="32" t="s">
        <v>100</v>
      </c>
      <c r="L884" s="32"/>
      <c r="M884" s="321">
        <v>76.074766359999998</v>
      </c>
      <c r="N884" s="63">
        <f t="shared" si="83"/>
        <v>2.8371836929468985</v>
      </c>
      <c r="O884" s="71">
        <v>8.9719626100000003</v>
      </c>
      <c r="P884" s="2">
        <v>10</v>
      </c>
      <c r="Q884" s="2">
        <v>11.028037380000001</v>
      </c>
      <c r="R884">
        <f t="shared" si="84"/>
        <v>6.3769810856944442</v>
      </c>
      <c r="S884">
        <v>2.9906542100000002</v>
      </c>
      <c r="T884" s="2">
        <v>10</v>
      </c>
      <c r="U884" s="339">
        <f t="shared" si="85"/>
        <v>-1.9312757418888931</v>
      </c>
      <c r="V884" s="181">
        <f t="shared" si="86"/>
        <v>0.1073542085865994</v>
      </c>
    </row>
    <row r="885" spans="1:22">
      <c r="A885" s="161" t="s">
        <v>507</v>
      </c>
      <c r="B885" s="28" t="s">
        <v>524</v>
      </c>
      <c r="C885" s="225" t="s">
        <v>1380</v>
      </c>
      <c r="D885" s="28" t="s">
        <v>44</v>
      </c>
      <c r="E885" s="87" t="s">
        <v>72</v>
      </c>
      <c r="F885" t="s">
        <v>73</v>
      </c>
      <c r="G885" s="28">
        <f t="shared" ref="G885:G897" si="90">G884+365</f>
        <v>730</v>
      </c>
      <c r="H885" s="180">
        <f t="shared" si="82"/>
        <v>0.14285714285714285</v>
      </c>
      <c r="I885" s="208"/>
      <c r="J885" s="32"/>
      <c r="K885" s="32" t="s">
        <v>100</v>
      </c>
      <c r="L885" s="32"/>
      <c r="M885" s="321">
        <v>63.364485979999998</v>
      </c>
      <c r="N885" s="63">
        <f t="shared" si="83"/>
        <v>2.8371836961091756</v>
      </c>
      <c r="O885" s="71">
        <v>8.9719626199999993</v>
      </c>
      <c r="P885" s="2">
        <v>10</v>
      </c>
      <c r="Q885" s="2">
        <v>17.009345790000001</v>
      </c>
      <c r="R885">
        <f t="shared" si="84"/>
        <v>8.0308012934111055</v>
      </c>
      <c r="S885">
        <v>4.4859813099999997</v>
      </c>
      <c r="T885" s="2">
        <v>10</v>
      </c>
      <c r="U885" s="339">
        <f t="shared" si="85"/>
        <v>-1.315140601101193</v>
      </c>
      <c r="V885" s="181">
        <f t="shared" si="86"/>
        <v>0.10695568168947585</v>
      </c>
    </row>
    <row r="886" spans="1:22">
      <c r="A886" s="161" t="s">
        <v>507</v>
      </c>
      <c r="B886" s="28" t="s">
        <v>524</v>
      </c>
      <c r="C886" s="225" t="s">
        <v>1380</v>
      </c>
      <c r="D886" s="28" t="s">
        <v>44</v>
      </c>
      <c r="E886" s="87" t="s">
        <v>72</v>
      </c>
      <c r="F886" t="s">
        <v>73</v>
      </c>
      <c r="G886" s="28">
        <f t="shared" si="90"/>
        <v>1095</v>
      </c>
      <c r="H886" s="180">
        <f t="shared" si="82"/>
        <v>0.21428571428571427</v>
      </c>
      <c r="I886" s="208"/>
      <c r="J886" s="32"/>
      <c r="K886" s="32" t="s">
        <v>100</v>
      </c>
      <c r="L886" s="32"/>
      <c r="M886" s="321">
        <v>64.859813079999995</v>
      </c>
      <c r="N886" s="63">
        <f t="shared" si="83"/>
        <v>2.6007517219604579</v>
      </c>
      <c r="O886" s="71">
        <v>8.2242990700000007</v>
      </c>
      <c r="P886" s="2">
        <v>10</v>
      </c>
      <c r="Q886" s="2">
        <v>21.495327100000001</v>
      </c>
      <c r="R886">
        <f t="shared" si="84"/>
        <v>9.3959767531665346</v>
      </c>
      <c r="S886">
        <v>5.2336448600000001</v>
      </c>
      <c r="T886" s="2">
        <v>10</v>
      </c>
      <c r="U886" s="339">
        <f t="shared" si="85"/>
        <v>-1.1043926516506433</v>
      </c>
      <c r="V886" s="181">
        <f t="shared" si="86"/>
        <v>0.10592816635357671</v>
      </c>
    </row>
    <row r="887" spans="1:22">
      <c r="A887" s="161" t="s">
        <v>507</v>
      </c>
      <c r="B887" s="28" t="s">
        <v>524</v>
      </c>
      <c r="C887" s="225" t="s">
        <v>1380</v>
      </c>
      <c r="D887" s="28" t="s">
        <v>44</v>
      </c>
      <c r="E887" s="87" t="s">
        <v>72</v>
      </c>
      <c r="F887" t="s">
        <v>73</v>
      </c>
      <c r="G887" s="28">
        <f t="shared" si="90"/>
        <v>1460</v>
      </c>
      <c r="H887" s="180">
        <f t="shared" si="82"/>
        <v>0.2857142857142857</v>
      </c>
      <c r="I887" s="208"/>
      <c r="J887" s="32"/>
      <c r="K887" s="32" t="s">
        <v>100</v>
      </c>
      <c r="L887" s="32"/>
      <c r="M887" s="321">
        <v>67.102803739999999</v>
      </c>
      <c r="N887" s="63">
        <f t="shared" si="83"/>
        <v>1.8914557963520247</v>
      </c>
      <c r="O887" s="71">
        <v>5.9813084099999996</v>
      </c>
      <c r="P887" s="2">
        <v>10</v>
      </c>
      <c r="Q887" s="2">
        <v>27.476635510000001</v>
      </c>
      <c r="R887">
        <f t="shared" si="84"/>
        <v>11.234802809583034</v>
      </c>
      <c r="S887">
        <v>5.9813084200000004</v>
      </c>
      <c r="T887" s="2">
        <v>10</v>
      </c>
      <c r="U887" s="339">
        <f t="shared" si="85"/>
        <v>-0.89288980188087064</v>
      </c>
      <c r="V887" s="181">
        <f t="shared" si="86"/>
        <v>0.10473876627010754</v>
      </c>
    </row>
    <row r="888" spans="1:22">
      <c r="A888" s="161" t="s">
        <v>507</v>
      </c>
      <c r="B888" s="28" t="s">
        <v>524</v>
      </c>
      <c r="C888" s="225" t="s">
        <v>1380</v>
      </c>
      <c r="D888" s="28" t="s">
        <v>44</v>
      </c>
      <c r="E888" s="87" t="s">
        <v>72</v>
      </c>
      <c r="F888" t="s">
        <v>73</v>
      </c>
      <c r="G888" s="28">
        <f t="shared" si="90"/>
        <v>1825</v>
      </c>
      <c r="H888" s="180">
        <f t="shared" si="82"/>
        <v>0.35714285714285715</v>
      </c>
      <c r="I888" s="208"/>
      <c r="J888" s="32"/>
      <c r="K888" s="32" t="s">
        <v>100</v>
      </c>
      <c r="L888" s="32"/>
      <c r="M888" s="321">
        <v>61.121495330000002</v>
      </c>
      <c r="N888" s="63">
        <f t="shared" si="83"/>
        <v>2.1278877705007431</v>
      </c>
      <c r="O888" s="71">
        <v>6.72897196</v>
      </c>
      <c r="P888" s="2">
        <v>10</v>
      </c>
      <c r="Q888" s="2">
        <v>27.476635510000001</v>
      </c>
      <c r="R888">
        <f t="shared" si="84"/>
        <v>10.592273671234116</v>
      </c>
      <c r="S888">
        <v>6.7289719699999999</v>
      </c>
      <c r="T888" s="2">
        <v>10</v>
      </c>
      <c r="U888" s="339">
        <f t="shared" si="85"/>
        <v>-0.79952758431217619</v>
      </c>
      <c r="V888" s="181">
        <f t="shared" si="86"/>
        <v>0.10599750105614839</v>
      </c>
    </row>
    <row r="889" spans="1:22">
      <c r="A889" s="161" t="s">
        <v>507</v>
      </c>
      <c r="B889" s="28" t="s">
        <v>524</v>
      </c>
      <c r="C889" s="225" t="s">
        <v>1380</v>
      </c>
      <c r="D889" s="28" t="s">
        <v>44</v>
      </c>
      <c r="E889" s="87" t="s">
        <v>72</v>
      </c>
      <c r="F889" t="s">
        <v>73</v>
      </c>
      <c r="G889" s="28">
        <f t="shared" si="90"/>
        <v>2190</v>
      </c>
      <c r="H889" s="180">
        <f t="shared" si="82"/>
        <v>0.42857142857142855</v>
      </c>
      <c r="I889" s="208"/>
      <c r="J889" s="32"/>
      <c r="K889" s="32" t="s">
        <v>100</v>
      </c>
      <c r="L889" s="32"/>
      <c r="M889" s="321">
        <v>64.112149529999996</v>
      </c>
      <c r="N889" s="63">
        <f t="shared" si="83"/>
        <v>3.5464796280421642</v>
      </c>
      <c r="O889" s="71">
        <v>11.214953299999999</v>
      </c>
      <c r="P889" s="2">
        <v>10</v>
      </c>
      <c r="Q889" s="2">
        <v>34.953271030000003</v>
      </c>
      <c r="R889">
        <f t="shared" si="84"/>
        <v>13.474525023085116</v>
      </c>
      <c r="S889">
        <v>6.72897196</v>
      </c>
      <c r="T889" s="2">
        <v>10</v>
      </c>
      <c r="U889" s="339">
        <f t="shared" si="85"/>
        <v>-0.60662183021292937</v>
      </c>
      <c r="V889" s="181">
        <f t="shared" si="86"/>
        <v>0.10370613972045657</v>
      </c>
    </row>
    <row r="890" spans="1:22">
      <c r="A890" s="161" t="s">
        <v>507</v>
      </c>
      <c r="B890" s="28" t="s">
        <v>524</v>
      </c>
      <c r="C890" s="225" t="s">
        <v>1380</v>
      </c>
      <c r="D890" s="28" t="s">
        <v>44</v>
      </c>
      <c r="E890" s="87" t="s">
        <v>72</v>
      </c>
      <c r="F890" t="s">
        <v>73</v>
      </c>
      <c r="G890" s="28">
        <f t="shared" si="90"/>
        <v>2555</v>
      </c>
      <c r="H890" s="180">
        <f t="shared" si="82"/>
        <v>0.5</v>
      </c>
      <c r="I890" s="208"/>
      <c r="J890" s="32"/>
      <c r="K890" s="32" t="s">
        <v>100</v>
      </c>
      <c r="L890" s="32"/>
      <c r="M890" s="321">
        <v>65.607476640000002</v>
      </c>
      <c r="N890" s="63">
        <f t="shared" si="83"/>
        <v>2.3643197446494617</v>
      </c>
      <c r="O890" s="71">
        <v>7.4766355100000004</v>
      </c>
      <c r="P890" s="2">
        <v>10</v>
      </c>
      <c r="Q890" s="2">
        <v>29.719626170000002</v>
      </c>
      <c r="R890">
        <f t="shared" si="84"/>
        <v>12.990959165544393</v>
      </c>
      <c r="S890">
        <v>5.2336448600000001</v>
      </c>
      <c r="T890" s="2">
        <v>10</v>
      </c>
      <c r="U890" s="339">
        <f t="shared" si="85"/>
        <v>-0.79188202125426199</v>
      </c>
      <c r="V890" s="181">
        <f t="shared" si="86"/>
        <v>0.10310114315083389</v>
      </c>
    </row>
    <row r="891" spans="1:22">
      <c r="A891" s="161" t="s">
        <v>507</v>
      </c>
      <c r="B891" s="28" t="s">
        <v>524</v>
      </c>
      <c r="C891" s="225" t="s">
        <v>1380</v>
      </c>
      <c r="D891" s="28" t="s">
        <v>44</v>
      </c>
      <c r="E891" s="87" t="s">
        <v>72</v>
      </c>
      <c r="F891" t="s">
        <v>73</v>
      </c>
      <c r="G891" s="28">
        <f t="shared" si="90"/>
        <v>2920</v>
      </c>
      <c r="H891" s="180">
        <f t="shared" si="82"/>
        <v>0.5714285714285714</v>
      </c>
      <c r="I891" s="208"/>
      <c r="J891" s="32"/>
      <c r="K891" s="32" t="s">
        <v>100</v>
      </c>
      <c r="L891" s="32"/>
      <c r="M891" s="321">
        <v>56.635514020000002</v>
      </c>
      <c r="N891" s="63">
        <f t="shared" si="83"/>
        <v>2.6007517187981799</v>
      </c>
      <c r="O891" s="71">
        <v>8.2242990599999999</v>
      </c>
      <c r="P891" s="2">
        <v>10</v>
      </c>
      <c r="Q891" s="2">
        <v>32.71028037</v>
      </c>
      <c r="R891">
        <f t="shared" si="84"/>
        <v>12.609849608979186</v>
      </c>
      <c r="S891">
        <v>6.7289719699999999</v>
      </c>
      <c r="T891" s="2">
        <v>10</v>
      </c>
      <c r="U891" s="339">
        <f t="shared" si="85"/>
        <v>-0.54894683172610037</v>
      </c>
      <c r="V891" s="181">
        <f t="shared" si="86"/>
        <v>0.10423183674497187</v>
      </c>
    </row>
    <row r="892" spans="1:22">
      <c r="A892" s="161" t="s">
        <v>507</v>
      </c>
      <c r="B892" s="28" t="s">
        <v>524</v>
      </c>
      <c r="C892" s="225" t="s">
        <v>1380</v>
      </c>
      <c r="D892" s="28" t="s">
        <v>44</v>
      </c>
      <c r="E892" s="87" t="s">
        <v>72</v>
      </c>
      <c r="F892" t="s">
        <v>73</v>
      </c>
      <c r="G892" s="28">
        <f t="shared" si="90"/>
        <v>3285</v>
      </c>
      <c r="H892" s="180">
        <f t="shared" ref="H892:H912" si="91">G892/5110</f>
        <v>0.6428571428571429</v>
      </c>
      <c r="I892" s="208"/>
      <c r="J892" s="32"/>
      <c r="K892" s="32" t="s">
        <v>100</v>
      </c>
      <c r="L892" s="32"/>
      <c r="M892" s="321">
        <v>52.897196260000001</v>
      </c>
      <c r="N892" s="63">
        <f t="shared" ref="N892:N912" si="92">O892/SQRT(P892)</f>
        <v>2.3643197478117393</v>
      </c>
      <c r="O892" s="71">
        <v>7.4766355200000003</v>
      </c>
      <c r="P892" s="2">
        <v>10</v>
      </c>
      <c r="Q892" s="2">
        <v>29.719626170000002</v>
      </c>
      <c r="R892">
        <f t="shared" ref="R892:R912" si="93">Q892/SQRT(S892)</f>
        <v>11.456949083840874</v>
      </c>
      <c r="S892">
        <v>6.72897196</v>
      </c>
      <c r="T892" s="2">
        <v>10</v>
      </c>
      <c r="U892" s="339">
        <f t="shared" si="85"/>
        <v>-0.57654269533145552</v>
      </c>
      <c r="V892" s="181">
        <f t="shared" si="86"/>
        <v>0.10512637948988224</v>
      </c>
    </row>
    <row r="893" spans="1:22">
      <c r="A893" s="161" t="s">
        <v>507</v>
      </c>
      <c r="B893" s="28" t="s">
        <v>524</v>
      </c>
      <c r="C893" s="225" t="s">
        <v>1380</v>
      </c>
      <c r="D893" s="28" t="s">
        <v>44</v>
      </c>
      <c r="E893" s="87" t="s">
        <v>72</v>
      </c>
      <c r="F893" t="s">
        <v>73</v>
      </c>
      <c r="G893" s="28">
        <f t="shared" si="90"/>
        <v>3650</v>
      </c>
      <c r="H893" s="180">
        <f t="shared" si="91"/>
        <v>0.7142857142857143</v>
      </c>
      <c r="I893" s="208"/>
      <c r="J893" s="32"/>
      <c r="K893" s="32" t="s">
        <v>100</v>
      </c>
      <c r="L893" s="32"/>
      <c r="M893" s="321">
        <v>49.1588785</v>
      </c>
      <c r="N893" s="63">
        <f t="shared" si="92"/>
        <v>2.3643197478117393</v>
      </c>
      <c r="O893" s="71">
        <v>7.4766355200000003</v>
      </c>
      <c r="P893" s="2">
        <v>10</v>
      </c>
      <c r="Q893" s="2">
        <v>27.476635510000001</v>
      </c>
      <c r="R893">
        <f t="shared" si="93"/>
        <v>9.5810720328371524</v>
      </c>
      <c r="S893">
        <v>8.2242990700000007</v>
      </c>
      <c r="T893" s="2">
        <v>10</v>
      </c>
      <c r="U893" s="339">
        <f t="shared" si="85"/>
        <v>-0.58172144545022975</v>
      </c>
      <c r="V893" s="181">
        <f t="shared" si="86"/>
        <v>0.10895922996308165</v>
      </c>
    </row>
    <row r="894" spans="1:22">
      <c r="A894" s="161" t="s">
        <v>507</v>
      </c>
      <c r="B894" s="28" t="s">
        <v>524</v>
      </c>
      <c r="C894" s="225" t="s">
        <v>1380</v>
      </c>
      <c r="D894" s="28" t="s">
        <v>44</v>
      </c>
      <c r="E894" s="87" t="s">
        <v>72</v>
      </c>
      <c r="F894" t="s">
        <v>73</v>
      </c>
      <c r="G894" s="28">
        <f t="shared" si="90"/>
        <v>4015</v>
      </c>
      <c r="H894" s="180">
        <f t="shared" si="91"/>
        <v>0.7857142857142857</v>
      </c>
      <c r="I894" s="208"/>
      <c r="J894" s="32"/>
      <c r="K894" s="32" t="s">
        <v>100</v>
      </c>
      <c r="L894" s="32"/>
      <c r="M894" s="321">
        <v>46.168224299999999</v>
      </c>
      <c r="N894" s="63">
        <f t="shared" si="92"/>
        <v>1.8914557963520247</v>
      </c>
      <c r="O894" s="71">
        <v>5.9813084099999996</v>
      </c>
      <c r="P894" s="2">
        <v>10</v>
      </c>
      <c r="Q894" s="2">
        <v>28.971962619999999</v>
      </c>
      <c r="R894">
        <f t="shared" si="93"/>
        <v>12.664142583395709</v>
      </c>
      <c r="S894">
        <v>5.2336448600000001</v>
      </c>
      <c r="T894" s="2">
        <v>10</v>
      </c>
      <c r="U894" s="339">
        <f t="shared" si="85"/>
        <v>-0.46596321961929599</v>
      </c>
      <c r="V894" s="181">
        <f t="shared" si="86"/>
        <v>0.10326326742927795</v>
      </c>
    </row>
    <row r="895" spans="1:22">
      <c r="A895" s="161" t="s">
        <v>507</v>
      </c>
      <c r="B895" s="28" t="s">
        <v>524</v>
      </c>
      <c r="C895" s="225" t="s">
        <v>1380</v>
      </c>
      <c r="D895" s="28" t="s">
        <v>44</v>
      </c>
      <c r="E895" s="87" t="s">
        <v>72</v>
      </c>
      <c r="F895" t="s">
        <v>73</v>
      </c>
      <c r="G895" s="28">
        <f t="shared" si="90"/>
        <v>4380</v>
      </c>
      <c r="H895" s="180">
        <f t="shared" si="91"/>
        <v>0.8571428571428571</v>
      </c>
      <c r="I895" s="208"/>
      <c r="J895" s="32"/>
      <c r="K895" s="32" t="s">
        <v>100</v>
      </c>
      <c r="L895" s="32"/>
      <c r="M895" s="321">
        <v>46.168224299999999</v>
      </c>
      <c r="N895" s="63">
        <f t="shared" si="92"/>
        <v>1.6550238222033065</v>
      </c>
      <c r="O895" s="71">
        <v>5.2336448600000001</v>
      </c>
      <c r="P895" s="2">
        <v>10</v>
      </c>
      <c r="Q895" s="2">
        <v>26.728971959999999</v>
      </c>
      <c r="R895">
        <f t="shared" si="93"/>
        <v>9.7752787515855513</v>
      </c>
      <c r="S895">
        <v>7.4766355200000003</v>
      </c>
      <c r="T895" s="2">
        <v>10</v>
      </c>
      <c r="U895" s="339">
        <f t="shared" si="85"/>
        <v>-0.54654370648621486</v>
      </c>
      <c r="V895" s="181">
        <f t="shared" si="86"/>
        <v>0.10782434350273015</v>
      </c>
    </row>
    <row r="896" spans="1:22">
      <c r="A896" s="161" t="s">
        <v>507</v>
      </c>
      <c r="B896" s="28" t="s">
        <v>524</v>
      </c>
      <c r="C896" s="225" t="s">
        <v>1380</v>
      </c>
      <c r="D896" s="28" t="s">
        <v>44</v>
      </c>
      <c r="E896" s="87" t="s">
        <v>72</v>
      </c>
      <c r="F896" t="s">
        <v>73</v>
      </c>
      <c r="G896" s="28">
        <f t="shared" si="90"/>
        <v>4745</v>
      </c>
      <c r="H896" s="180">
        <f t="shared" si="91"/>
        <v>0.9285714285714286</v>
      </c>
      <c r="I896" s="208"/>
      <c r="J896" s="32"/>
      <c r="K896" s="32" t="s">
        <v>100</v>
      </c>
      <c r="L896" s="32"/>
      <c r="M896" s="321">
        <v>43.177570090000003</v>
      </c>
      <c r="N896" s="63">
        <f t="shared" si="92"/>
        <v>2.3643197478117393</v>
      </c>
      <c r="O896" s="71">
        <v>7.4766355200000003</v>
      </c>
      <c r="P896" s="2">
        <v>10</v>
      </c>
      <c r="Q896" s="2">
        <v>39.439252340000003</v>
      </c>
      <c r="R896">
        <f t="shared" si="93"/>
        <v>12.190220204995818</v>
      </c>
      <c r="S896">
        <v>10.46728972</v>
      </c>
      <c r="T896" s="2">
        <v>10</v>
      </c>
      <c r="U896" s="339">
        <f t="shared" si="85"/>
        <v>-9.0559576875593101E-2</v>
      </c>
      <c r="V896" s="181">
        <f t="shared" si="86"/>
        <v>0.10704386693843179</v>
      </c>
    </row>
    <row r="897" spans="1:22">
      <c r="A897" s="161" t="s">
        <v>507</v>
      </c>
      <c r="B897" s="28" t="s">
        <v>524</v>
      </c>
      <c r="C897" s="225" t="s">
        <v>1380</v>
      </c>
      <c r="D897" s="28" t="s">
        <v>44</v>
      </c>
      <c r="E897" s="87" t="s">
        <v>72</v>
      </c>
      <c r="F897" t="s">
        <v>73</v>
      </c>
      <c r="G897" s="28">
        <f t="shared" si="90"/>
        <v>5110</v>
      </c>
      <c r="H897" s="180">
        <f t="shared" si="91"/>
        <v>1</v>
      </c>
      <c r="I897" s="208"/>
      <c r="J897" s="32"/>
      <c r="K897" s="32" t="s">
        <v>100</v>
      </c>
      <c r="L897" s="32" t="s">
        <v>100</v>
      </c>
      <c r="M897" s="321">
        <v>48.411214950000002</v>
      </c>
      <c r="N897" s="63">
        <f t="shared" si="92"/>
        <v>2.1278877736630211</v>
      </c>
      <c r="O897" s="71">
        <v>6.7289719699999999</v>
      </c>
      <c r="P897" s="2">
        <v>10</v>
      </c>
      <c r="Q897" s="2">
        <v>33.457943929999999</v>
      </c>
      <c r="R897">
        <f t="shared" si="93"/>
        <v>14.625042080658979</v>
      </c>
      <c r="S897">
        <v>5.2336448600000001</v>
      </c>
      <c r="T897" s="2">
        <v>10</v>
      </c>
      <c r="U897" s="339">
        <f t="shared" ref="U897:U948" si="94">LN(Q897/M897)</f>
        <v>-0.36944225564875716</v>
      </c>
      <c r="V897" s="181">
        <f t="shared" ref="V897:V948" si="95">M897^2/(P897*M897^2)+S897^2/(T897*Q897^2)</f>
        <v>0.10244686495375496</v>
      </c>
    </row>
    <row r="898" spans="1:22">
      <c r="A898" s="161" t="s">
        <v>507</v>
      </c>
      <c r="B898" s="28" t="s">
        <v>525</v>
      </c>
      <c r="C898" s="225" t="s">
        <v>1380</v>
      </c>
      <c r="D898" s="28" t="s">
        <v>44</v>
      </c>
      <c r="E898" s="87" t="s">
        <v>72</v>
      </c>
      <c r="F898" t="s">
        <v>73</v>
      </c>
      <c r="G898" s="87">
        <v>0</v>
      </c>
      <c r="H898" s="180">
        <f t="shared" si="91"/>
        <v>0</v>
      </c>
      <c r="I898" s="208" t="s">
        <v>100</v>
      </c>
      <c r="J898" s="32"/>
      <c r="K898" s="32"/>
      <c r="L898" s="32"/>
      <c r="M898" s="321">
        <v>21.608391610000002</v>
      </c>
      <c r="N898" s="63" t="e">
        <f t="shared" si="92"/>
        <v>#VALUE!</v>
      </c>
      <c r="O898" s="63" t="s">
        <v>16</v>
      </c>
      <c r="P898" s="2">
        <v>10</v>
      </c>
      <c r="Q898" s="2">
        <v>-6.9930069999999997E-2</v>
      </c>
      <c r="R898" t="e">
        <f t="shared" si="93"/>
        <v>#VALUE!</v>
      </c>
      <c r="S898" s="22" t="s">
        <v>16</v>
      </c>
      <c r="T898" s="2">
        <v>10</v>
      </c>
      <c r="U898" s="339" t="e">
        <f t="shared" si="94"/>
        <v>#NUM!</v>
      </c>
      <c r="V898" s="181" t="e">
        <f t="shared" si="95"/>
        <v>#VALUE!</v>
      </c>
    </row>
    <row r="899" spans="1:22">
      <c r="A899" s="161" t="s">
        <v>507</v>
      </c>
      <c r="B899" s="28" t="s">
        <v>525</v>
      </c>
      <c r="C899" s="225" t="s">
        <v>1380</v>
      </c>
      <c r="D899" s="28" t="s">
        <v>44</v>
      </c>
      <c r="E899" s="87" t="s">
        <v>72</v>
      </c>
      <c r="F899" t="s">
        <v>73</v>
      </c>
      <c r="G899" s="28">
        <v>365</v>
      </c>
      <c r="H899" s="180">
        <f t="shared" si="91"/>
        <v>7.1428571428571425E-2</v>
      </c>
      <c r="I899" s="208"/>
      <c r="J899" s="32" t="s">
        <v>100</v>
      </c>
      <c r="K899" s="32" t="s">
        <v>100</v>
      </c>
      <c r="L899" s="32"/>
      <c r="M899" s="321">
        <v>20.034965029999999</v>
      </c>
      <c r="N899" s="63">
        <f t="shared" si="92"/>
        <v>1.8796755309853157</v>
      </c>
      <c r="O899" s="63">
        <v>5.9440559400000001</v>
      </c>
      <c r="P899" s="2">
        <v>10</v>
      </c>
      <c r="Q899" s="2">
        <v>-0.24475524500000001</v>
      </c>
      <c r="R899" t="e">
        <f t="shared" si="93"/>
        <v>#VALUE!</v>
      </c>
      <c r="S899" s="22" t="s">
        <v>16</v>
      </c>
      <c r="T899" s="2">
        <v>10</v>
      </c>
      <c r="U899" s="339" t="e">
        <f t="shared" si="94"/>
        <v>#NUM!</v>
      </c>
      <c r="V899" s="181" t="e">
        <f t="shared" si="95"/>
        <v>#VALUE!</v>
      </c>
    </row>
    <row r="900" spans="1:22">
      <c r="A900" s="161" t="s">
        <v>507</v>
      </c>
      <c r="B900" s="28" t="s">
        <v>525</v>
      </c>
      <c r="C900" s="225" t="s">
        <v>1380</v>
      </c>
      <c r="D900" s="28" t="s">
        <v>44</v>
      </c>
      <c r="E900" s="87" t="s">
        <v>72</v>
      </c>
      <c r="F900" t="s">
        <v>73</v>
      </c>
      <c r="G900" s="28">
        <f t="shared" ref="G900:G912" si="96">G899+365</f>
        <v>730</v>
      </c>
      <c r="H900" s="180">
        <f t="shared" si="91"/>
        <v>0.14285714285714285</v>
      </c>
      <c r="I900" s="208"/>
      <c r="J900" s="32"/>
      <c r="K900" s="32" t="s">
        <v>100</v>
      </c>
      <c r="L900" s="32"/>
      <c r="M900" s="321">
        <v>19.86013986</v>
      </c>
      <c r="N900" s="63">
        <f t="shared" si="92"/>
        <v>1.6032526598976906</v>
      </c>
      <c r="O900" s="63">
        <v>5.0699300699999998</v>
      </c>
      <c r="P900" s="2">
        <v>10</v>
      </c>
      <c r="Q900" s="2">
        <v>-6.9930069999999997E-2</v>
      </c>
      <c r="R900" t="e">
        <f t="shared" si="93"/>
        <v>#VALUE!</v>
      </c>
      <c r="S900" s="22" t="s">
        <v>16</v>
      </c>
      <c r="T900" s="2">
        <v>10</v>
      </c>
      <c r="U900" s="339" t="e">
        <f t="shared" si="94"/>
        <v>#NUM!</v>
      </c>
      <c r="V900" s="181" t="e">
        <f t="shared" si="95"/>
        <v>#VALUE!</v>
      </c>
    </row>
    <row r="901" spans="1:22">
      <c r="A901" s="161" t="s">
        <v>507</v>
      </c>
      <c r="B901" s="28" t="s">
        <v>525</v>
      </c>
      <c r="C901" s="225" t="s">
        <v>1380</v>
      </c>
      <c r="D901" s="28" t="s">
        <v>44</v>
      </c>
      <c r="E901" s="87" t="s">
        <v>72</v>
      </c>
      <c r="F901" t="s">
        <v>73</v>
      </c>
      <c r="G901" s="28">
        <f t="shared" si="96"/>
        <v>1095</v>
      </c>
      <c r="H901" s="180">
        <f t="shared" si="91"/>
        <v>0.21428571428571427</v>
      </c>
      <c r="I901" s="208"/>
      <c r="J901" s="32"/>
      <c r="K901" s="32" t="s">
        <v>100</v>
      </c>
      <c r="L901" s="32"/>
      <c r="M901" s="321">
        <v>21.608391610000002</v>
      </c>
      <c r="N901" s="63">
        <f t="shared" si="92"/>
        <v>1.6032526598976906</v>
      </c>
      <c r="O901" s="63">
        <v>5.0699300699999998</v>
      </c>
      <c r="P901" s="2">
        <v>10</v>
      </c>
      <c r="Q901" s="2">
        <v>0.104895105</v>
      </c>
      <c r="R901" t="e">
        <f t="shared" si="93"/>
        <v>#VALUE!</v>
      </c>
      <c r="S901" s="22" t="s">
        <v>16</v>
      </c>
      <c r="T901" s="2">
        <v>10</v>
      </c>
      <c r="U901" s="339">
        <f t="shared" si="94"/>
        <v>-5.327876167864015</v>
      </c>
      <c r="V901" s="181" t="e">
        <f t="shared" si="95"/>
        <v>#VALUE!</v>
      </c>
    </row>
    <row r="902" spans="1:22">
      <c r="A902" s="161" t="s">
        <v>507</v>
      </c>
      <c r="B902" s="28" t="s">
        <v>525</v>
      </c>
      <c r="C902" s="225" t="s">
        <v>1380</v>
      </c>
      <c r="D902" s="28" t="s">
        <v>44</v>
      </c>
      <c r="E902" s="87" t="s">
        <v>72</v>
      </c>
      <c r="F902" t="s">
        <v>73</v>
      </c>
      <c r="G902" s="28">
        <f t="shared" si="96"/>
        <v>1460</v>
      </c>
      <c r="H902" s="180">
        <f t="shared" si="91"/>
        <v>0.2857142857142857</v>
      </c>
      <c r="I902" s="208"/>
      <c r="J902" s="32"/>
      <c r="K902" s="32" t="s">
        <v>100</v>
      </c>
      <c r="L902" s="32"/>
      <c r="M902" s="321">
        <v>20.38461538</v>
      </c>
      <c r="N902" s="63">
        <f t="shared" si="92"/>
        <v>1.7138218089651962</v>
      </c>
      <c r="O902" s="63">
        <v>5.41958042</v>
      </c>
      <c r="P902" s="2">
        <v>10</v>
      </c>
      <c r="Q902" s="2">
        <v>0.104895105</v>
      </c>
      <c r="R902" t="e">
        <f t="shared" si="93"/>
        <v>#VALUE!</v>
      </c>
      <c r="S902" s="22" t="s">
        <v>16</v>
      </c>
      <c r="T902" s="2">
        <v>10</v>
      </c>
      <c r="U902" s="339">
        <f t="shared" si="94"/>
        <v>-5.2695748964559677</v>
      </c>
      <c r="V902" s="181" t="e">
        <f t="shared" si="95"/>
        <v>#VALUE!</v>
      </c>
    </row>
    <row r="903" spans="1:22">
      <c r="A903" s="161" t="s">
        <v>507</v>
      </c>
      <c r="B903" s="28" t="s">
        <v>525</v>
      </c>
      <c r="C903" s="225" t="s">
        <v>1380</v>
      </c>
      <c r="D903" s="28" t="s">
        <v>44</v>
      </c>
      <c r="E903" s="87" t="s">
        <v>72</v>
      </c>
      <c r="F903" t="s">
        <v>73</v>
      </c>
      <c r="G903" s="28">
        <f t="shared" si="96"/>
        <v>1825</v>
      </c>
      <c r="H903" s="180">
        <f t="shared" si="91"/>
        <v>0.35714285714285715</v>
      </c>
      <c r="I903" s="208"/>
      <c r="J903" s="32"/>
      <c r="K903" s="32" t="s">
        <v>100</v>
      </c>
      <c r="L903" s="32"/>
      <c r="M903" s="321">
        <v>15.489510490000001</v>
      </c>
      <c r="N903" s="63">
        <f t="shared" si="92"/>
        <v>1.8243909580327016</v>
      </c>
      <c r="O903" s="63">
        <v>5.7692307700000001</v>
      </c>
      <c r="P903" s="2">
        <v>10</v>
      </c>
      <c r="Q903" s="2">
        <v>0.104895105</v>
      </c>
      <c r="R903" t="e">
        <f t="shared" si="93"/>
        <v>#VALUE!</v>
      </c>
      <c r="S903" s="22" t="s">
        <v>16</v>
      </c>
      <c r="T903" s="2">
        <v>10</v>
      </c>
      <c r="U903" s="339">
        <f t="shared" si="94"/>
        <v>-4.9949574804086287</v>
      </c>
      <c r="V903" s="181" t="e">
        <f t="shared" si="95"/>
        <v>#VALUE!</v>
      </c>
    </row>
    <row r="904" spans="1:22">
      <c r="A904" s="161" t="s">
        <v>507</v>
      </c>
      <c r="B904" s="28" t="s">
        <v>525</v>
      </c>
      <c r="C904" s="225" t="s">
        <v>1380</v>
      </c>
      <c r="D904" s="28" t="s">
        <v>44</v>
      </c>
      <c r="E904" s="87" t="s">
        <v>72</v>
      </c>
      <c r="F904" t="s">
        <v>73</v>
      </c>
      <c r="G904" s="28">
        <f t="shared" si="96"/>
        <v>2190</v>
      </c>
      <c r="H904" s="180">
        <f t="shared" si="91"/>
        <v>0.42857142857142855</v>
      </c>
      <c r="I904" s="208"/>
      <c r="J904" s="32"/>
      <c r="K904" s="32" t="s">
        <v>100</v>
      </c>
      <c r="L904" s="32"/>
      <c r="M904" s="321">
        <v>21.083916080000002</v>
      </c>
      <c r="N904" s="63">
        <f t="shared" si="92"/>
        <v>1.6585372328503045</v>
      </c>
      <c r="O904" s="63">
        <v>5.2447552399999999</v>
      </c>
      <c r="P904" s="2">
        <v>10</v>
      </c>
      <c r="Q904" s="2">
        <v>-6.9930069999999997E-2</v>
      </c>
      <c r="R904" t="e">
        <f t="shared" si="93"/>
        <v>#VALUE!</v>
      </c>
      <c r="S904" s="22" t="s">
        <v>16</v>
      </c>
      <c r="T904" s="2">
        <v>10</v>
      </c>
      <c r="U904" s="339" t="e">
        <f t="shared" si="94"/>
        <v>#NUM!</v>
      </c>
      <c r="V904" s="181" t="e">
        <f t="shared" si="95"/>
        <v>#VALUE!</v>
      </c>
    </row>
    <row r="905" spans="1:22">
      <c r="A905" s="161" t="s">
        <v>507</v>
      </c>
      <c r="B905" s="28" t="s">
        <v>525</v>
      </c>
      <c r="C905" s="225" t="s">
        <v>1380</v>
      </c>
      <c r="D905" s="28" t="s">
        <v>44</v>
      </c>
      <c r="E905" s="87" t="s">
        <v>72</v>
      </c>
      <c r="F905" t="s">
        <v>73</v>
      </c>
      <c r="G905" s="28">
        <f t="shared" si="96"/>
        <v>2555</v>
      </c>
      <c r="H905" s="180">
        <f t="shared" si="91"/>
        <v>0.5</v>
      </c>
      <c r="I905" s="208"/>
      <c r="J905" s="32"/>
      <c r="K905" s="32" t="s">
        <v>100</v>
      </c>
      <c r="L905" s="32"/>
      <c r="M905" s="321">
        <v>20.034965029999999</v>
      </c>
      <c r="N905" s="63">
        <f t="shared" si="92"/>
        <v>1.9349601071002072</v>
      </c>
      <c r="O905" s="63">
        <v>6.1188811200000002</v>
      </c>
      <c r="P905" s="2">
        <v>10</v>
      </c>
      <c r="Q905" s="2">
        <v>-6.9930069999999997E-2</v>
      </c>
      <c r="R905" t="e">
        <f t="shared" si="93"/>
        <v>#VALUE!</v>
      </c>
      <c r="S905" s="22" t="s">
        <v>16</v>
      </c>
      <c r="T905" s="2">
        <v>10</v>
      </c>
      <c r="U905" s="339" t="e">
        <f t="shared" si="94"/>
        <v>#NUM!</v>
      </c>
      <c r="V905" s="181" t="e">
        <f t="shared" si="95"/>
        <v>#VALUE!</v>
      </c>
    </row>
    <row r="906" spans="1:22">
      <c r="A906" s="161" t="s">
        <v>507</v>
      </c>
      <c r="B906" s="28" t="s">
        <v>525</v>
      </c>
      <c r="C906" s="225" t="s">
        <v>1380</v>
      </c>
      <c r="D906" s="28" t="s">
        <v>44</v>
      </c>
      <c r="E906" s="87" t="s">
        <v>72</v>
      </c>
      <c r="F906" t="s">
        <v>73</v>
      </c>
      <c r="G906" s="28">
        <f t="shared" si="96"/>
        <v>2920</v>
      </c>
      <c r="H906" s="180">
        <f t="shared" si="91"/>
        <v>0.5714285714285714</v>
      </c>
      <c r="I906" s="208"/>
      <c r="J906" s="32"/>
      <c r="K906" s="32" t="s">
        <v>100</v>
      </c>
      <c r="L906" s="32"/>
      <c r="M906" s="321">
        <v>21.258741260000001</v>
      </c>
      <c r="N906" s="63">
        <f t="shared" si="92"/>
        <v>1.7138218089651962</v>
      </c>
      <c r="O906" s="63">
        <v>5.41958042</v>
      </c>
      <c r="P906" s="2">
        <v>10</v>
      </c>
      <c r="Q906" s="2">
        <v>0.104895105</v>
      </c>
      <c r="R906" t="e">
        <f t="shared" si="93"/>
        <v>#VALUE!</v>
      </c>
      <c r="S906" s="22" t="s">
        <v>16</v>
      </c>
      <c r="T906" s="2">
        <v>10</v>
      </c>
      <c r="U906" s="339">
        <f t="shared" si="94"/>
        <v>-5.3115625923572676</v>
      </c>
      <c r="V906" s="181" t="e">
        <f t="shared" si="95"/>
        <v>#VALUE!</v>
      </c>
    </row>
    <row r="907" spans="1:22">
      <c r="A907" s="161" t="s">
        <v>507</v>
      </c>
      <c r="B907" s="28" t="s">
        <v>525</v>
      </c>
      <c r="C907" s="225" t="s">
        <v>1380</v>
      </c>
      <c r="D907" s="28" t="s">
        <v>44</v>
      </c>
      <c r="E907" s="87" t="s">
        <v>72</v>
      </c>
      <c r="F907" t="s">
        <v>73</v>
      </c>
      <c r="G907" s="28">
        <f t="shared" si="96"/>
        <v>3285</v>
      </c>
      <c r="H907" s="180">
        <f t="shared" si="91"/>
        <v>0.6428571428571429</v>
      </c>
      <c r="I907" s="208"/>
      <c r="J907" s="32"/>
      <c r="K907" s="32" t="s">
        <v>100</v>
      </c>
      <c r="L907" s="32"/>
      <c r="M907" s="321">
        <v>18.46153846</v>
      </c>
      <c r="N907" s="63">
        <f t="shared" si="92"/>
        <v>2.0455292561677125</v>
      </c>
      <c r="O907" s="63">
        <v>6.4685314700000003</v>
      </c>
      <c r="P907" s="2">
        <v>10</v>
      </c>
      <c r="Q907" s="2">
        <v>0.104895105</v>
      </c>
      <c r="R907" t="e">
        <f t="shared" si="93"/>
        <v>#VALUE!</v>
      </c>
      <c r="S907" s="22" t="s">
        <v>16</v>
      </c>
      <c r="T907" s="2">
        <v>10</v>
      </c>
      <c r="U907" s="339">
        <f t="shared" si="94"/>
        <v>-5.1704839939548188</v>
      </c>
      <c r="V907" s="181" t="e">
        <f t="shared" si="95"/>
        <v>#VALUE!</v>
      </c>
    </row>
    <row r="908" spans="1:22">
      <c r="A908" s="161" t="s">
        <v>507</v>
      </c>
      <c r="B908" s="28" t="s">
        <v>525</v>
      </c>
      <c r="C908" s="225" t="s">
        <v>1380</v>
      </c>
      <c r="D908" s="28" t="s">
        <v>44</v>
      </c>
      <c r="E908" s="87" t="s">
        <v>72</v>
      </c>
      <c r="F908" t="s">
        <v>73</v>
      </c>
      <c r="G908" s="28">
        <f t="shared" si="96"/>
        <v>3650</v>
      </c>
      <c r="H908" s="180">
        <f t="shared" si="91"/>
        <v>0.7142857142857143</v>
      </c>
      <c r="I908" s="208"/>
      <c r="J908" s="32"/>
      <c r="K908" s="32" t="s">
        <v>100</v>
      </c>
      <c r="L908" s="32"/>
      <c r="M908" s="321">
        <v>20.209790210000001</v>
      </c>
      <c r="N908" s="63">
        <f t="shared" si="92"/>
        <v>1.7138218089651962</v>
      </c>
      <c r="O908" s="63">
        <v>5.41958042</v>
      </c>
      <c r="P908" s="2">
        <v>10</v>
      </c>
      <c r="Q908" s="2">
        <v>-6.9930069999999997E-2</v>
      </c>
      <c r="R908" t="e">
        <f t="shared" si="93"/>
        <v>#VALUE!</v>
      </c>
      <c r="S908" s="22" t="s">
        <v>16</v>
      </c>
      <c r="T908" s="2">
        <v>10</v>
      </c>
      <c r="U908" s="339" t="e">
        <f t="shared" si="94"/>
        <v>#NUM!</v>
      </c>
      <c r="V908" s="181" t="e">
        <f t="shared" si="95"/>
        <v>#VALUE!</v>
      </c>
    </row>
    <row r="909" spans="1:22">
      <c r="A909" s="161" t="s">
        <v>507</v>
      </c>
      <c r="B909" s="28" t="s">
        <v>525</v>
      </c>
      <c r="C909" s="225" t="s">
        <v>1380</v>
      </c>
      <c r="D909" s="28" t="s">
        <v>44</v>
      </c>
      <c r="E909" s="87" t="s">
        <v>72</v>
      </c>
      <c r="F909" t="s">
        <v>73</v>
      </c>
      <c r="G909" s="28">
        <f t="shared" si="96"/>
        <v>4015</v>
      </c>
      <c r="H909" s="180">
        <f t="shared" si="91"/>
        <v>0.7857142857142857</v>
      </c>
      <c r="I909" s="208"/>
      <c r="J909" s="32"/>
      <c r="K909" s="32" t="s">
        <v>100</v>
      </c>
      <c r="L909" s="32"/>
      <c r="M909" s="321">
        <v>18.286713290000002</v>
      </c>
      <c r="N909" s="63">
        <f t="shared" si="92"/>
        <v>1.7138218089651962</v>
      </c>
      <c r="O909" s="63">
        <v>5.41958042</v>
      </c>
      <c r="P909" s="2">
        <v>10</v>
      </c>
      <c r="Q909" s="2">
        <v>0.104895105</v>
      </c>
      <c r="R909" t="e">
        <f t="shared" si="93"/>
        <v>#VALUE!</v>
      </c>
      <c r="S909" s="22" t="s">
        <v>16</v>
      </c>
      <c r="T909" s="2">
        <v>10</v>
      </c>
      <c r="U909" s="339">
        <f t="shared" si="94"/>
        <v>-5.1609691745765458</v>
      </c>
      <c r="V909" s="181" t="e">
        <f t="shared" si="95"/>
        <v>#VALUE!</v>
      </c>
    </row>
    <row r="910" spans="1:22">
      <c r="A910" s="161" t="s">
        <v>507</v>
      </c>
      <c r="B910" s="28" t="s">
        <v>525</v>
      </c>
      <c r="C910" s="225" t="s">
        <v>1380</v>
      </c>
      <c r="D910" s="28" t="s">
        <v>44</v>
      </c>
      <c r="E910" s="87" t="s">
        <v>72</v>
      </c>
      <c r="F910" t="s">
        <v>73</v>
      </c>
      <c r="G910" s="28">
        <f t="shared" si="96"/>
        <v>4380</v>
      </c>
      <c r="H910" s="180">
        <f t="shared" si="91"/>
        <v>0.8571428571428571</v>
      </c>
      <c r="I910" s="208"/>
      <c r="J910" s="32"/>
      <c r="K910" s="32" t="s">
        <v>100</v>
      </c>
      <c r="L910" s="32"/>
      <c r="M910" s="321">
        <v>17.41258741</v>
      </c>
      <c r="N910" s="63">
        <f t="shared" si="92"/>
        <v>1.9902446800528211</v>
      </c>
      <c r="O910" s="63">
        <v>6.2937062900000003</v>
      </c>
      <c r="P910" s="2">
        <v>10</v>
      </c>
      <c r="Q910" s="2">
        <v>0.27972027999999999</v>
      </c>
      <c r="R910" t="e">
        <f t="shared" si="93"/>
        <v>#VALUE!</v>
      </c>
      <c r="S910" s="22" t="s">
        <v>16</v>
      </c>
      <c r="T910" s="2">
        <v>10</v>
      </c>
      <c r="U910" s="339">
        <f t="shared" si="94"/>
        <v>-4.1311585341962225</v>
      </c>
      <c r="V910" s="181" t="e">
        <f t="shared" si="95"/>
        <v>#VALUE!</v>
      </c>
    </row>
    <row r="911" spans="1:22">
      <c r="A911" s="161" t="s">
        <v>507</v>
      </c>
      <c r="B911" s="28" t="s">
        <v>525</v>
      </c>
      <c r="C911" s="225" t="s">
        <v>1380</v>
      </c>
      <c r="D911" s="28" t="s">
        <v>44</v>
      </c>
      <c r="E911" s="87" t="s">
        <v>72</v>
      </c>
      <c r="F911" t="s">
        <v>73</v>
      </c>
      <c r="G911" s="28">
        <f t="shared" si="96"/>
        <v>4745</v>
      </c>
      <c r="H911" s="180">
        <f t="shared" si="91"/>
        <v>0.9285714285714286</v>
      </c>
      <c r="I911" s="208"/>
      <c r="J911" s="32"/>
      <c r="K911" s="32" t="s">
        <v>100</v>
      </c>
      <c r="L911" s="32"/>
      <c r="M911" s="321">
        <v>16.188811189999999</v>
      </c>
      <c r="N911" s="63">
        <f t="shared" si="92"/>
        <v>1.7691063850800877</v>
      </c>
      <c r="O911" s="63">
        <v>5.5944056</v>
      </c>
      <c r="P911" s="2">
        <v>10</v>
      </c>
      <c r="Q911" s="2">
        <v>0.80419580400000001</v>
      </c>
      <c r="R911" t="e">
        <f t="shared" si="93"/>
        <v>#VALUE!</v>
      </c>
      <c r="S911" s="22" t="s">
        <v>16</v>
      </c>
      <c r="T911" s="2">
        <v>10</v>
      </c>
      <c r="U911" s="339">
        <f t="shared" si="94"/>
        <v>-3.0022328384739967</v>
      </c>
      <c r="V911" s="181" t="e">
        <f t="shared" si="95"/>
        <v>#VALUE!</v>
      </c>
    </row>
    <row r="912" spans="1:22">
      <c r="A912" s="161" t="s">
        <v>507</v>
      </c>
      <c r="B912" s="28" t="s">
        <v>525</v>
      </c>
      <c r="C912" s="225" t="s">
        <v>1380</v>
      </c>
      <c r="D912" s="28" t="s">
        <v>44</v>
      </c>
      <c r="E912" s="87" t="s">
        <v>72</v>
      </c>
      <c r="F912" t="s">
        <v>73</v>
      </c>
      <c r="G912" s="28">
        <f t="shared" si="96"/>
        <v>5110</v>
      </c>
      <c r="H912" s="180">
        <f t="shared" si="91"/>
        <v>1</v>
      </c>
      <c r="I912" s="208"/>
      <c r="J912" s="32"/>
      <c r="K912" s="32" t="s">
        <v>100</v>
      </c>
      <c r="L912" s="32" t="s">
        <v>100</v>
      </c>
      <c r="M912" s="321">
        <v>27.55244755</v>
      </c>
      <c r="N912" s="63">
        <f t="shared" si="92"/>
        <v>1.492683510830185</v>
      </c>
      <c r="O912" s="63">
        <v>4.7202797199999997</v>
      </c>
      <c r="P912" s="2">
        <v>10</v>
      </c>
      <c r="Q912" s="2">
        <v>0.104895105</v>
      </c>
      <c r="R912" t="e">
        <f t="shared" si="93"/>
        <v>#VALUE!</v>
      </c>
      <c r="S912" s="22" t="s">
        <v>16</v>
      </c>
      <c r="T912" s="2">
        <v>10</v>
      </c>
      <c r="U912" s="339">
        <f t="shared" si="94"/>
        <v>-5.5708858001009371</v>
      </c>
      <c r="V912" s="181" t="e">
        <f t="shared" si="95"/>
        <v>#VALUE!</v>
      </c>
    </row>
    <row r="913" spans="1:22" s="16" customFormat="1">
      <c r="A913" s="34" t="s">
        <v>526</v>
      </c>
      <c r="B913" s="16" t="s">
        <v>538</v>
      </c>
      <c r="C913" s="221" t="s">
        <v>1399</v>
      </c>
      <c r="D913" s="16" t="s">
        <v>44</v>
      </c>
      <c r="E913" s="16" t="s">
        <v>539</v>
      </c>
      <c r="F913" s="16" t="s">
        <v>60</v>
      </c>
      <c r="G913" s="16">
        <v>0</v>
      </c>
      <c r="H913" s="173">
        <v>0</v>
      </c>
      <c r="I913" s="19" t="s">
        <v>100</v>
      </c>
      <c r="M913" s="320">
        <v>6.2275449101796001</v>
      </c>
      <c r="N913" s="69" t="s">
        <v>16</v>
      </c>
      <c r="O913" s="69" t="s">
        <v>16</v>
      </c>
      <c r="P913" s="19">
        <v>15</v>
      </c>
      <c r="Q913" s="19">
        <v>6.6666666666666599</v>
      </c>
      <c r="R913" s="16" t="s">
        <v>16</v>
      </c>
      <c r="S913" s="16" t="s">
        <v>16</v>
      </c>
      <c r="T913" s="19">
        <v>15</v>
      </c>
      <c r="U913" s="340">
        <f t="shared" si="94"/>
        <v>6.8137805167223633E-2</v>
      </c>
      <c r="V913" s="183" t="e">
        <f t="shared" si="95"/>
        <v>#VALUE!</v>
      </c>
    </row>
    <row r="914" spans="1:22">
      <c r="A914" s="35" t="s">
        <v>526</v>
      </c>
      <c r="B914" t="s">
        <v>538</v>
      </c>
      <c r="C914" s="219" t="s">
        <v>1399</v>
      </c>
      <c r="D914" t="s">
        <v>44</v>
      </c>
      <c r="E914" t="s">
        <v>539</v>
      </c>
      <c r="F914" t="s">
        <v>60</v>
      </c>
      <c r="G914">
        <v>22</v>
      </c>
      <c r="H914" s="123">
        <v>0.57894736842105265</v>
      </c>
      <c r="K914" s="27" t="s">
        <v>100</v>
      </c>
      <c r="M914" s="321">
        <v>9.1017964071856099</v>
      </c>
      <c r="N914" s="63" t="s">
        <v>16</v>
      </c>
      <c r="O914" s="63" t="s">
        <v>16</v>
      </c>
      <c r="P914" s="2">
        <v>15</v>
      </c>
      <c r="Q914" s="2">
        <v>8.09523809523807</v>
      </c>
      <c r="R914" t="s">
        <v>16</v>
      </c>
      <c r="S914" t="s">
        <v>16</v>
      </c>
      <c r="T914" s="2">
        <v>15</v>
      </c>
      <c r="U914" s="339">
        <f t="shared" si="94"/>
        <v>-0.11719580209672918</v>
      </c>
      <c r="V914" s="181" t="e">
        <f t="shared" si="95"/>
        <v>#VALUE!</v>
      </c>
    </row>
    <row r="915" spans="1:22">
      <c r="A915" s="35" t="s">
        <v>526</v>
      </c>
      <c r="B915" t="s">
        <v>538</v>
      </c>
      <c r="C915" s="219" t="s">
        <v>1399</v>
      </c>
      <c r="D915" t="s">
        <v>44</v>
      </c>
      <c r="E915" t="s">
        <v>539</v>
      </c>
      <c r="F915" t="s">
        <v>60</v>
      </c>
      <c r="G915">
        <v>38</v>
      </c>
      <c r="H915" s="123">
        <v>1</v>
      </c>
      <c r="K915" s="27" t="s">
        <v>100</v>
      </c>
      <c r="L915" t="s">
        <v>100</v>
      </c>
      <c r="M915" s="321">
        <v>7.1856287425149397</v>
      </c>
      <c r="N915" s="63" t="s">
        <v>16</v>
      </c>
      <c r="O915" s="63" t="s">
        <v>16</v>
      </c>
      <c r="P915" s="2">
        <v>15</v>
      </c>
      <c r="Q915" s="2">
        <v>8.09523809523807</v>
      </c>
      <c r="R915" t="s">
        <v>16</v>
      </c>
      <c r="S915" t="s">
        <v>16</v>
      </c>
      <c r="T915" s="2">
        <v>15</v>
      </c>
      <c r="U915" s="339">
        <f t="shared" si="94"/>
        <v>0.11919297596750338</v>
      </c>
      <c r="V915" s="181" t="e">
        <f t="shared" si="95"/>
        <v>#VALUE!</v>
      </c>
    </row>
    <row r="916" spans="1:22">
      <c r="A916" s="35" t="s">
        <v>526</v>
      </c>
      <c r="B916" t="s">
        <v>537</v>
      </c>
      <c r="C916" s="219" t="s">
        <v>1399</v>
      </c>
      <c r="D916" t="s">
        <v>44</v>
      </c>
      <c r="E916" t="s">
        <v>539</v>
      </c>
      <c r="F916" t="s">
        <v>60</v>
      </c>
      <c r="G916">
        <v>0</v>
      </c>
      <c r="H916" s="123">
        <v>0</v>
      </c>
      <c r="I916" s="2" t="s">
        <v>100</v>
      </c>
      <c r="M916" s="321">
        <v>16.287425149700599</v>
      </c>
      <c r="N916" s="63" t="s">
        <v>16</v>
      </c>
      <c r="O916" s="63" t="s">
        <v>16</v>
      </c>
      <c r="P916" s="2">
        <v>15</v>
      </c>
      <c r="Q916" s="2">
        <v>19.999999999999901</v>
      </c>
      <c r="R916" t="s">
        <v>16</v>
      </c>
      <c r="S916" t="s">
        <v>16</v>
      </c>
      <c r="T916" s="2">
        <v>15</v>
      </c>
      <c r="U916" s="339">
        <f t="shared" si="94"/>
        <v>0.20533892668069809</v>
      </c>
      <c r="V916" s="181" t="e">
        <f t="shared" si="95"/>
        <v>#VALUE!</v>
      </c>
    </row>
    <row r="917" spans="1:22">
      <c r="A917" s="35" t="s">
        <v>526</v>
      </c>
      <c r="B917" t="s">
        <v>537</v>
      </c>
      <c r="C917" s="219" t="s">
        <v>1399</v>
      </c>
      <c r="D917" t="s">
        <v>44</v>
      </c>
      <c r="E917" t="s">
        <v>539</v>
      </c>
      <c r="F917" t="s">
        <v>60</v>
      </c>
      <c r="G917">
        <v>22</v>
      </c>
      <c r="H917" s="123">
        <v>0.57894736842105265</v>
      </c>
      <c r="K917" s="27" t="s">
        <v>100</v>
      </c>
      <c r="M917" s="321">
        <v>16.766467065868198</v>
      </c>
      <c r="N917" s="63" t="s">
        <v>16</v>
      </c>
      <c r="O917" s="63" t="s">
        <v>16</v>
      </c>
      <c r="P917" s="2">
        <v>15</v>
      </c>
      <c r="Q917" s="2">
        <v>16.6666666666666</v>
      </c>
      <c r="R917" t="s">
        <v>16</v>
      </c>
      <c r="S917" t="s">
        <v>16</v>
      </c>
      <c r="T917" s="2">
        <v>15</v>
      </c>
      <c r="U917" s="339">
        <f t="shared" si="94"/>
        <v>-5.9701669865039079E-3</v>
      </c>
      <c r="V917" s="181" t="e">
        <f t="shared" si="95"/>
        <v>#VALUE!</v>
      </c>
    </row>
    <row r="918" spans="1:22">
      <c r="A918" s="35" t="s">
        <v>526</v>
      </c>
      <c r="B918" t="s">
        <v>537</v>
      </c>
      <c r="C918" s="219" t="s">
        <v>1399</v>
      </c>
      <c r="D918" t="s">
        <v>44</v>
      </c>
      <c r="E918" t="s">
        <v>539</v>
      </c>
      <c r="F918" t="s">
        <v>60</v>
      </c>
      <c r="G918">
        <v>38</v>
      </c>
      <c r="H918" s="123">
        <v>1</v>
      </c>
      <c r="K918" s="27" t="s">
        <v>100</v>
      </c>
      <c r="L918" t="s">
        <v>100</v>
      </c>
      <c r="M918" s="321">
        <v>14.8502994011975</v>
      </c>
      <c r="N918" s="63" t="s">
        <v>16</v>
      </c>
      <c r="O918" s="63" t="s">
        <v>16</v>
      </c>
      <c r="P918" s="2">
        <v>15</v>
      </c>
      <c r="Q918" s="2">
        <v>12.857142857142801</v>
      </c>
      <c r="R918" t="s">
        <v>16</v>
      </c>
      <c r="S918" t="s">
        <v>16</v>
      </c>
      <c r="T918" s="2">
        <v>15</v>
      </c>
      <c r="U918" s="339">
        <f t="shared" si="94"/>
        <v>-0.14412050546731825</v>
      </c>
      <c r="V918" s="181" t="e">
        <f t="shared" si="95"/>
        <v>#VALUE!</v>
      </c>
    </row>
    <row r="919" spans="1:22">
      <c r="A919" s="35" t="s">
        <v>526</v>
      </c>
      <c r="B919" t="s">
        <v>536</v>
      </c>
      <c r="C919" s="219" t="s">
        <v>1399</v>
      </c>
      <c r="D919" t="s">
        <v>44</v>
      </c>
      <c r="E919" t="s">
        <v>539</v>
      </c>
      <c r="F919" t="s">
        <v>60</v>
      </c>
      <c r="G919">
        <v>0</v>
      </c>
      <c r="H919" s="123">
        <v>0</v>
      </c>
      <c r="I919" s="2" t="s">
        <v>100</v>
      </c>
      <c r="M919" s="321">
        <v>33.053892215568801</v>
      </c>
      <c r="N919" s="63" t="s">
        <v>16</v>
      </c>
      <c r="O919" s="63" t="s">
        <v>16</v>
      </c>
      <c r="P919" s="2">
        <v>15</v>
      </c>
      <c r="Q919" s="2">
        <v>35.238095238095198</v>
      </c>
      <c r="R919" t="s">
        <v>16</v>
      </c>
      <c r="S919" t="s">
        <v>16</v>
      </c>
      <c r="T919" s="2">
        <v>15</v>
      </c>
      <c r="U919" s="339">
        <f t="shared" si="94"/>
        <v>6.3988421620407271E-2</v>
      </c>
      <c r="V919" s="181" t="e">
        <f t="shared" si="95"/>
        <v>#VALUE!</v>
      </c>
    </row>
    <row r="920" spans="1:22">
      <c r="A920" s="35" t="s">
        <v>526</v>
      </c>
      <c r="B920" t="s">
        <v>536</v>
      </c>
      <c r="C920" s="219" t="s">
        <v>1399</v>
      </c>
      <c r="D920" t="s">
        <v>44</v>
      </c>
      <c r="E920" t="s">
        <v>539</v>
      </c>
      <c r="F920" t="s">
        <v>60</v>
      </c>
      <c r="G920">
        <v>22</v>
      </c>
      <c r="H920" s="123">
        <v>0.57894736842105265</v>
      </c>
      <c r="K920" s="27" t="s">
        <v>100</v>
      </c>
      <c r="M920" s="321">
        <v>32.574850299401199</v>
      </c>
      <c r="N920" s="63" t="s">
        <v>16</v>
      </c>
      <c r="O920" s="63" t="s">
        <v>16</v>
      </c>
      <c r="P920" s="2">
        <v>15</v>
      </c>
      <c r="Q920" s="2">
        <v>33.3333333333333</v>
      </c>
      <c r="R920" t="s">
        <v>16</v>
      </c>
      <c r="S920" t="s">
        <v>16</v>
      </c>
      <c r="T920" s="2">
        <v>15</v>
      </c>
      <c r="U920" s="339">
        <f t="shared" si="94"/>
        <v>2.3017369886747525E-2</v>
      </c>
      <c r="V920" s="181" t="e">
        <f t="shared" si="95"/>
        <v>#VALUE!</v>
      </c>
    </row>
    <row r="921" spans="1:22">
      <c r="A921" s="35" t="s">
        <v>526</v>
      </c>
      <c r="B921" t="s">
        <v>536</v>
      </c>
      <c r="C921" s="219" t="s">
        <v>1399</v>
      </c>
      <c r="D921" t="s">
        <v>44</v>
      </c>
      <c r="E921" t="s">
        <v>539</v>
      </c>
      <c r="F921" t="s">
        <v>60</v>
      </c>
      <c r="G921">
        <v>38</v>
      </c>
      <c r="H921" s="123">
        <v>1</v>
      </c>
      <c r="K921" s="27" t="s">
        <v>100</v>
      </c>
      <c r="L921" t="s">
        <v>100</v>
      </c>
      <c r="M921" s="321">
        <v>28.742514970059801</v>
      </c>
      <c r="N921" s="63" t="s">
        <v>16</v>
      </c>
      <c r="O921" s="63" t="s">
        <v>16</v>
      </c>
      <c r="P921" s="2">
        <v>15</v>
      </c>
      <c r="Q921" s="2">
        <v>27.619047619047599</v>
      </c>
      <c r="R921" t="s">
        <v>16</v>
      </c>
      <c r="S921" t="s">
        <v>16</v>
      </c>
      <c r="T921" s="2">
        <v>15</v>
      </c>
      <c r="U921" s="339">
        <f t="shared" si="94"/>
        <v>-3.987171866218317E-2</v>
      </c>
      <c r="V921" s="181" t="e">
        <f t="shared" si="95"/>
        <v>#VALUE!</v>
      </c>
    </row>
    <row r="922" spans="1:22">
      <c r="A922" s="35" t="s">
        <v>526</v>
      </c>
      <c r="B922" t="s">
        <v>534</v>
      </c>
      <c r="C922" s="219" t="s">
        <v>1399</v>
      </c>
      <c r="D922" t="s">
        <v>44</v>
      </c>
      <c r="E922" t="s">
        <v>539</v>
      </c>
      <c r="F922" t="s">
        <v>60</v>
      </c>
      <c r="G922">
        <v>0</v>
      </c>
      <c r="H922" s="123">
        <v>0</v>
      </c>
      <c r="I922" s="2" t="s">
        <v>100</v>
      </c>
      <c r="M922" s="321">
        <v>37.365269461077801</v>
      </c>
      <c r="N922" s="63" t="s">
        <v>16</v>
      </c>
      <c r="O922" s="63" t="s">
        <v>16</v>
      </c>
      <c r="P922" s="2">
        <v>15</v>
      </c>
      <c r="Q922" s="2">
        <v>41.904761904761898</v>
      </c>
      <c r="R922" t="s">
        <v>16</v>
      </c>
      <c r="S922" t="s">
        <v>16</v>
      </c>
      <c r="T922" s="2">
        <v>15</v>
      </c>
      <c r="U922" s="339">
        <f t="shared" si="94"/>
        <v>0.11465782080211191</v>
      </c>
      <c r="V922" s="181" t="e">
        <f t="shared" si="95"/>
        <v>#VALUE!</v>
      </c>
    </row>
    <row r="923" spans="1:22">
      <c r="A923" s="35" t="s">
        <v>526</v>
      </c>
      <c r="B923" t="s">
        <v>534</v>
      </c>
      <c r="C923" s="219" t="s">
        <v>1399</v>
      </c>
      <c r="D923" t="s">
        <v>44</v>
      </c>
      <c r="E923" t="s">
        <v>539</v>
      </c>
      <c r="F923" t="s">
        <v>60</v>
      </c>
      <c r="G923">
        <v>22</v>
      </c>
      <c r="H923" s="123">
        <v>0.57894736842105265</v>
      </c>
      <c r="K923" s="27" t="s">
        <v>100</v>
      </c>
      <c r="M923" s="321">
        <v>36.407185628742504</v>
      </c>
      <c r="N923" s="63" t="s">
        <v>16</v>
      </c>
      <c r="O923" s="63" t="s">
        <v>16</v>
      </c>
      <c r="P923" s="2">
        <v>15</v>
      </c>
      <c r="Q923" s="2">
        <v>38.095238095238003</v>
      </c>
      <c r="R923" t="s">
        <v>16</v>
      </c>
      <c r="S923" t="s">
        <v>16</v>
      </c>
      <c r="T923" s="2">
        <v>15</v>
      </c>
      <c r="U923" s="339">
        <f t="shared" si="94"/>
        <v>4.5323127401044674E-2</v>
      </c>
      <c r="V923" s="181" t="e">
        <f t="shared" si="95"/>
        <v>#VALUE!</v>
      </c>
    </row>
    <row r="924" spans="1:22">
      <c r="A924" s="35" t="s">
        <v>526</v>
      </c>
      <c r="B924" t="s">
        <v>534</v>
      </c>
      <c r="C924" s="219" t="s">
        <v>1399</v>
      </c>
      <c r="D924" t="s">
        <v>44</v>
      </c>
      <c r="E924" t="s">
        <v>539</v>
      </c>
      <c r="F924" t="s">
        <v>60</v>
      </c>
      <c r="G924">
        <v>38</v>
      </c>
      <c r="H924" s="123">
        <v>1</v>
      </c>
      <c r="K924" s="27" t="s">
        <v>100</v>
      </c>
      <c r="L924" t="s">
        <v>100</v>
      </c>
      <c r="M924" s="321">
        <v>32.095808383233503</v>
      </c>
      <c r="N924" s="63" t="s">
        <v>16</v>
      </c>
      <c r="O924" s="63" t="s">
        <v>16</v>
      </c>
      <c r="P924" s="2">
        <v>15</v>
      </c>
      <c r="Q924" s="2">
        <v>30.952380952380899</v>
      </c>
      <c r="R924" t="s">
        <v>16</v>
      </c>
      <c r="S924" t="s">
        <v>16</v>
      </c>
      <c r="T924" s="2">
        <v>15</v>
      </c>
      <c r="U924" s="339">
        <f t="shared" si="94"/>
        <v>-3.6275516481833588E-2</v>
      </c>
      <c r="V924" s="181" t="e">
        <f t="shared" si="95"/>
        <v>#VALUE!</v>
      </c>
    </row>
    <row r="925" spans="1:22">
      <c r="A925" s="35" t="s">
        <v>526</v>
      </c>
      <c r="B925" t="s">
        <v>535</v>
      </c>
      <c r="C925" s="219" t="s">
        <v>1399</v>
      </c>
      <c r="D925" t="s">
        <v>44</v>
      </c>
      <c r="E925" t="s">
        <v>539</v>
      </c>
      <c r="F925" t="s">
        <v>60</v>
      </c>
      <c r="G925">
        <v>0</v>
      </c>
      <c r="H925" s="123">
        <v>0</v>
      </c>
      <c r="I925" s="2" t="s">
        <v>100</v>
      </c>
      <c r="M925" s="321">
        <v>42.634730538922099</v>
      </c>
      <c r="N925" s="63" t="s">
        <v>16</v>
      </c>
      <c r="O925" s="63" t="s">
        <v>16</v>
      </c>
      <c r="P925" s="2">
        <v>15</v>
      </c>
      <c r="Q925" s="2">
        <v>47.619047619047599</v>
      </c>
      <c r="R925" t="s">
        <v>16</v>
      </c>
      <c r="S925" t="s">
        <v>16</v>
      </c>
      <c r="T925" s="2">
        <v>15</v>
      </c>
      <c r="U925" s="339">
        <f t="shared" si="94"/>
        <v>0.1105636492694486</v>
      </c>
      <c r="V925" s="181" t="e">
        <f t="shared" si="95"/>
        <v>#VALUE!</v>
      </c>
    </row>
    <row r="926" spans="1:22">
      <c r="A926" s="35" t="s">
        <v>526</v>
      </c>
      <c r="B926" t="s">
        <v>535</v>
      </c>
      <c r="C926" s="219" t="s">
        <v>1399</v>
      </c>
      <c r="D926" t="s">
        <v>44</v>
      </c>
      <c r="E926" t="s">
        <v>539</v>
      </c>
      <c r="F926" t="s">
        <v>60</v>
      </c>
      <c r="G926">
        <v>22</v>
      </c>
      <c r="H926" s="123">
        <v>0.57894736842105265</v>
      </c>
      <c r="K926" s="27" t="s">
        <v>100</v>
      </c>
      <c r="M926" s="321">
        <v>45.029940119760397</v>
      </c>
      <c r="N926" s="63" t="s">
        <v>16</v>
      </c>
      <c r="O926" s="63" t="s">
        <v>16</v>
      </c>
      <c r="P926" s="2">
        <v>15</v>
      </c>
      <c r="Q926" s="2">
        <v>44.285714285714199</v>
      </c>
      <c r="R926" t="s">
        <v>16</v>
      </c>
      <c r="S926" t="s">
        <v>16</v>
      </c>
      <c r="T926" s="2">
        <v>15</v>
      </c>
      <c r="U926" s="339">
        <f t="shared" si="94"/>
        <v>-1.6665456103251958E-2</v>
      </c>
      <c r="V926" s="181" t="e">
        <f t="shared" si="95"/>
        <v>#VALUE!</v>
      </c>
    </row>
    <row r="927" spans="1:22">
      <c r="A927" s="35" t="s">
        <v>526</v>
      </c>
      <c r="B927" t="s">
        <v>535</v>
      </c>
      <c r="C927" s="219" t="s">
        <v>1399</v>
      </c>
      <c r="D927" t="s">
        <v>44</v>
      </c>
      <c r="E927" t="s">
        <v>539</v>
      </c>
      <c r="F927" t="s">
        <v>60</v>
      </c>
      <c r="G927">
        <v>38</v>
      </c>
      <c r="H927" s="123">
        <v>1</v>
      </c>
      <c r="K927" s="27" t="s">
        <v>100</v>
      </c>
      <c r="L927" t="s">
        <v>100</v>
      </c>
      <c r="M927" s="321">
        <v>40.239520958083801</v>
      </c>
      <c r="N927" s="63" t="s">
        <v>16</v>
      </c>
      <c r="O927" s="63" t="s">
        <v>16</v>
      </c>
      <c r="P927" s="2">
        <v>15</v>
      </c>
      <c r="Q927" s="2">
        <v>35.714285714285701</v>
      </c>
      <c r="R927" t="s">
        <v>16</v>
      </c>
      <c r="S927" t="s">
        <v>16</v>
      </c>
      <c r="T927" s="2">
        <v>15</v>
      </c>
      <c r="U927" s="339">
        <f t="shared" si="94"/>
        <v>-0.11929885229350658</v>
      </c>
      <c r="V927" s="181" t="e">
        <f t="shared" si="95"/>
        <v>#VALUE!</v>
      </c>
    </row>
    <row r="928" spans="1:22">
      <c r="A928" s="35" t="s">
        <v>526</v>
      </c>
      <c r="B928" t="s">
        <v>533</v>
      </c>
      <c r="C928" s="219" t="s">
        <v>1399</v>
      </c>
      <c r="D928" t="s">
        <v>44</v>
      </c>
      <c r="E928" t="s">
        <v>539</v>
      </c>
      <c r="F928" t="s">
        <v>60</v>
      </c>
      <c r="G928">
        <v>0</v>
      </c>
      <c r="H928" s="123">
        <v>0</v>
      </c>
      <c r="I928" s="2" t="s">
        <v>100</v>
      </c>
      <c r="M928" s="321">
        <v>57.005988023952099</v>
      </c>
      <c r="N928" s="63" t="s">
        <v>16</v>
      </c>
      <c r="O928" s="63" t="s">
        <v>16</v>
      </c>
      <c r="P928" s="2">
        <v>15</v>
      </c>
      <c r="Q928" s="2">
        <v>61.904761904761898</v>
      </c>
      <c r="R928" t="s">
        <v>16</v>
      </c>
      <c r="S928" t="s">
        <v>16</v>
      </c>
      <c r="T928" s="2">
        <v>15</v>
      </c>
      <c r="U928" s="339">
        <f t="shared" si="94"/>
        <v>8.2440790357548963E-2</v>
      </c>
      <c r="V928" s="181" t="e">
        <f t="shared" si="95"/>
        <v>#VALUE!</v>
      </c>
    </row>
    <row r="929" spans="1:22">
      <c r="A929" s="35" t="s">
        <v>526</v>
      </c>
      <c r="B929" t="s">
        <v>533</v>
      </c>
      <c r="C929" s="219" t="s">
        <v>1399</v>
      </c>
      <c r="D929" t="s">
        <v>44</v>
      </c>
      <c r="E929" t="s">
        <v>539</v>
      </c>
      <c r="F929" t="s">
        <v>60</v>
      </c>
      <c r="G929">
        <v>22</v>
      </c>
      <c r="H929" s="123">
        <v>0.57894736842105265</v>
      </c>
      <c r="K929" s="27" t="s">
        <v>100</v>
      </c>
      <c r="M929" s="321">
        <v>57.005988023952099</v>
      </c>
      <c r="N929" s="63" t="s">
        <v>16</v>
      </c>
      <c r="O929" s="63" t="s">
        <v>16</v>
      </c>
      <c r="P929" s="2">
        <v>15</v>
      </c>
      <c r="Q929" s="2">
        <v>52.857142857142797</v>
      </c>
      <c r="R929" t="s">
        <v>16</v>
      </c>
      <c r="S929" t="s">
        <v>16</v>
      </c>
      <c r="T929" s="2">
        <v>15</v>
      </c>
      <c r="U929" s="339">
        <f t="shared" si="94"/>
        <v>-7.5563458785700297E-2</v>
      </c>
      <c r="V929" s="181" t="e">
        <f t="shared" si="95"/>
        <v>#VALUE!</v>
      </c>
    </row>
    <row r="930" spans="1:22">
      <c r="A930" s="35" t="s">
        <v>526</v>
      </c>
      <c r="B930" t="s">
        <v>533</v>
      </c>
      <c r="C930" s="219" t="s">
        <v>1399</v>
      </c>
      <c r="D930" t="s">
        <v>44</v>
      </c>
      <c r="E930" t="s">
        <v>539</v>
      </c>
      <c r="F930" t="s">
        <v>60</v>
      </c>
      <c r="G930">
        <v>38</v>
      </c>
      <c r="H930" s="123">
        <v>1</v>
      </c>
      <c r="K930" s="27" t="s">
        <v>100</v>
      </c>
      <c r="L930" t="s">
        <v>100</v>
      </c>
      <c r="M930" s="321">
        <v>49.341317365269397</v>
      </c>
      <c r="N930" s="63" t="s">
        <v>16</v>
      </c>
      <c r="O930" s="63" t="s">
        <v>16</v>
      </c>
      <c r="P930" s="2">
        <v>15</v>
      </c>
      <c r="Q930" s="2">
        <v>45.476190476190503</v>
      </c>
      <c r="R930" t="s">
        <v>16</v>
      </c>
      <c r="S930" t="s">
        <v>16</v>
      </c>
      <c r="T930" s="2">
        <v>15</v>
      </c>
      <c r="U930" s="339">
        <f t="shared" si="94"/>
        <v>-8.1572907729453137E-2</v>
      </c>
      <c r="V930" s="181" t="e">
        <f t="shared" si="95"/>
        <v>#VALUE!</v>
      </c>
    </row>
    <row r="931" spans="1:22">
      <c r="A931" s="35" t="s">
        <v>526</v>
      </c>
      <c r="B931" t="s">
        <v>532</v>
      </c>
      <c r="C931" s="219" t="s">
        <v>1399</v>
      </c>
      <c r="D931" t="s">
        <v>44</v>
      </c>
      <c r="E931" t="s">
        <v>539</v>
      </c>
      <c r="F931" t="s">
        <v>60</v>
      </c>
      <c r="G931">
        <v>0</v>
      </c>
      <c r="H931" s="123">
        <v>0</v>
      </c>
      <c r="I931" s="2" t="s">
        <v>100</v>
      </c>
      <c r="M931" s="321">
        <v>62.275449101796397</v>
      </c>
      <c r="N931" s="63" t="s">
        <v>16</v>
      </c>
      <c r="O931" s="63" t="s">
        <v>16</v>
      </c>
      <c r="P931" s="2">
        <v>15</v>
      </c>
      <c r="Q931" s="2">
        <v>65.238095238095198</v>
      </c>
      <c r="R931" t="s">
        <v>16</v>
      </c>
      <c r="S931" t="s">
        <v>16</v>
      </c>
      <c r="T931" s="2">
        <v>15</v>
      </c>
      <c r="U931" s="339">
        <f t="shared" si="94"/>
        <v>4.6476308386038306E-2</v>
      </c>
      <c r="V931" s="181" t="e">
        <f t="shared" si="95"/>
        <v>#VALUE!</v>
      </c>
    </row>
    <row r="932" spans="1:22">
      <c r="A932" s="35" t="s">
        <v>526</v>
      </c>
      <c r="B932" t="s">
        <v>532</v>
      </c>
      <c r="C932" s="219" t="s">
        <v>1399</v>
      </c>
      <c r="D932" t="s">
        <v>44</v>
      </c>
      <c r="E932" t="s">
        <v>539</v>
      </c>
      <c r="F932" t="s">
        <v>60</v>
      </c>
      <c r="G932">
        <v>22</v>
      </c>
      <c r="H932" s="123">
        <v>0.57894736842105265</v>
      </c>
      <c r="K932" s="27" t="s">
        <v>100</v>
      </c>
      <c r="M932" s="321">
        <v>60.838323353293397</v>
      </c>
      <c r="N932" s="63" t="s">
        <v>16</v>
      </c>
      <c r="O932" s="63" t="s">
        <v>16</v>
      </c>
      <c r="P932" s="2">
        <v>15</v>
      </c>
      <c r="Q932" s="2">
        <v>56.190476190476097</v>
      </c>
      <c r="R932" t="s">
        <v>16</v>
      </c>
      <c r="S932" t="s">
        <v>16</v>
      </c>
      <c r="T932" s="2">
        <v>15</v>
      </c>
      <c r="U932" s="339">
        <f t="shared" si="94"/>
        <v>-7.947262897943172E-2</v>
      </c>
      <c r="V932" s="181" t="e">
        <f t="shared" si="95"/>
        <v>#VALUE!</v>
      </c>
    </row>
    <row r="933" spans="1:22">
      <c r="A933" s="35" t="s">
        <v>526</v>
      </c>
      <c r="B933" t="s">
        <v>532</v>
      </c>
      <c r="C933" s="219" t="s">
        <v>1399</v>
      </c>
      <c r="D933" t="s">
        <v>44</v>
      </c>
      <c r="E933" t="s">
        <v>539</v>
      </c>
      <c r="F933" t="s">
        <v>60</v>
      </c>
      <c r="G933">
        <v>38</v>
      </c>
      <c r="H933" s="123">
        <v>1</v>
      </c>
      <c r="K933" s="27" t="s">
        <v>100</v>
      </c>
      <c r="L933" t="s">
        <v>100</v>
      </c>
      <c r="M933" s="321">
        <v>53.173652694610702</v>
      </c>
      <c r="N933" s="63" t="s">
        <v>16</v>
      </c>
      <c r="O933" s="63" t="s">
        <v>16</v>
      </c>
      <c r="P933" s="2">
        <v>15</v>
      </c>
      <c r="Q933" s="2">
        <v>46.6666666666666</v>
      </c>
      <c r="R933" t="s">
        <v>16</v>
      </c>
      <c r="S933" t="s">
        <v>16</v>
      </c>
      <c r="T933" s="2">
        <v>15</v>
      </c>
      <c r="U933" s="339">
        <f t="shared" si="94"/>
        <v>-0.13053288962826595</v>
      </c>
      <c r="V933" s="181" t="e">
        <f t="shared" si="95"/>
        <v>#VALUE!</v>
      </c>
    </row>
    <row r="934" spans="1:22">
      <c r="A934" s="35" t="s">
        <v>526</v>
      </c>
      <c r="B934" t="s">
        <v>531</v>
      </c>
      <c r="C934" s="219" t="s">
        <v>1399</v>
      </c>
      <c r="D934" t="s">
        <v>44</v>
      </c>
      <c r="E934" t="s">
        <v>539</v>
      </c>
      <c r="F934" t="s">
        <v>60</v>
      </c>
      <c r="G934">
        <v>0</v>
      </c>
      <c r="H934" s="123">
        <v>0</v>
      </c>
      <c r="I934" s="2" t="s">
        <v>100</v>
      </c>
      <c r="M934" s="321">
        <v>62.754491017964</v>
      </c>
      <c r="N934" s="63" t="s">
        <v>16</v>
      </c>
      <c r="O934" s="63" t="s">
        <v>16</v>
      </c>
      <c r="P934" s="2">
        <v>15</v>
      </c>
      <c r="Q934" s="2">
        <v>67.142857142857096</v>
      </c>
      <c r="R934" t="s">
        <v>16</v>
      </c>
      <c r="S934" t="s">
        <v>16</v>
      </c>
      <c r="T934" s="2">
        <v>15</v>
      </c>
      <c r="U934" s="339">
        <f t="shared" si="94"/>
        <v>6.7592400190513366E-2</v>
      </c>
      <c r="V934" s="181" t="e">
        <f t="shared" si="95"/>
        <v>#VALUE!</v>
      </c>
    </row>
    <row r="935" spans="1:22">
      <c r="A935" s="35" t="s">
        <v>526</v>
      </c>
      <c r="B935" t="s">
        <v>531</v>
      </c>
      <c r="C935" s="219" t="s">
        <v>1399</v>
      </c>
      <c r="D935" t="s">
        <v>44</v>
      </c>
      <c r="E935" t="s">
        <v>539</v>
      </c>
      <c r="F935" t="s">
        <v>60</v>
      </c>
      <c r="G935">
        <v>22</v>
      </c>
      <c r="H935" s="123">
        <v>0.57894736842105265</v>
      </c>
      <c r="K935" s="27" t="s">
        <v>100</v>
      </c>
      <c r="M935" s="321">
        <v>65.149700598802397</v>
      </c>
      <c r="N935" s="63" t="s">
        <v>16</v>
      </c>
      <c r="O935" s="63" t="s">
        <v>16</v>
      </c>
      <c r="P935" s="2">
        <v>15</v>
      </c>
      <c r="Q935" s="2">
        <v>62.857142857142797</v>
      </c>
      <c r="R935" t="s">
        <v>16</v>
      </c>
      <c r="S935" t="s">
        <v>16</v>
      </c>
      <c r="T935" s="2">
        <v>15</v>
      </c>
      <c r="U935" s="339">
        <f t="shared" si="94"/>
        <v>-3.5823130136185995E-2</v>
      </c>
      <c r="V935" s="181" t="e">
        <f t="shared" si="95"/>
        <v>#VALUE!</v>
      </c>
    </row>
    <row r="936" spans="1:22">
      <c r="A936" s="35" t="s">
        <v>526</v>
      </c>
      <c r="B936" t="s">
        <v>531</v>
      </c>
      <c r="C936" s="219" t="s">
        <v>1399</v>
      </c>
      <c r="D936" t="s">
        <v>44</v>
      </c>
      <c r="E936" t="s">
        <v>539</v>
      </c>
      <c r="F936" t="s">
        <v>60</v>
      </c>
      <c r="G936">
        <v>38</v>
      </c>
      <c r="H936" s="123">
        <v>1</v>
      </c>
      <c r="K936" s="27" t="s">
        <v>100</v>
      </c>
      <c r="L936" t="s">
        <v>100</v>
      </c>
      <c r="M936" s="321">
        <v>57.964071856287397</v>
      </c>
      <c r="N936" s="63" t="s">
        <v>16</v>
      </c>
      <c r="O936" s="63" t="s">
        <v>16</v>
      </c>
      <c r="P936" s="2">
        <v>15</v>
      </c>
      <c r="Q936" s="2">
        <v>53.3333333333333</v>
      </c>
      <c r="R936" t="s">
        <v>16</v>
      </c>
      <c r="S936" t="s">
        <v>16</v>
      </c>
      <c r="T936" s="2">
        <v>15</v>
      </c>
      <c r="U936" s="339">
        <f t="shared" si="94"/>
        <v>-8.326184128815052E-2</v>
      </c>
      <c r="V936" s="181" t="e">
        <f t="shared" si="95"/>
        <v>#VALUE!</v>
      </c>
    </row>
    <row r="937" spans="1:22">
      <c r="A937" s="35" t="s">
        <v>526</v>
      </c>
      <c r="B937" t="s">
        <v>530</v>
      </c>
      <c r="C937" s="219" t="s">
        <v>1399</v>
      </c>
      <c r="D937" t="s">
        <v>44</v>
      </c>
      <c r="E937" t="s">
        <v>539</v>
      </c>
      <c r="F937" t="s">
        <v>60</v>
      </c>
      <c r="G937">
        <v>0</v>
      </c>
      <c r="H937" s="123">
        <v>0</v>
      </c>
      <c r="I937" s="2" t="s">
        <v>100</v>
      </c>
      <c r="M937" s="321">
        <v>73.293413173652695</v>
      </c>
      <c r="N937" s="63" t="s">
        <v>16</v>
      </c>
      <c r="O937" s="63" t="s">
        <v>16</v>
      </c>
      <c r="P937" s="2">
        <v>15</v>
      </c>
      <c r="Q937" s="2">
        <v>74.761904761904702</v>
      </c>
      <c r="R937" t="s">
        <v>16</v>
      </c>
      <c r="S937" t="s">
        <v>16</v>
      </c>
      <c r="T937" s="2">
        <v>15</v>
      </c>
      <c r="U937" s="339">
        <f t="shared" si="94"/>
        <v>1.983771696936798E-2</v>
      </c>
      <c r="V937" s="181" t="e">
        <f t="shared" si="95"/>
        <v>#VALUE!</v>
      </c>
    </row>
    <row r="938" spans="1:22">
      <c r="A938" s="35" t="s">
        <v>526</v>
      </c>
      <c r="B938" t="s">
        <v>530</v>
      </c>
      <c r="C938" s="219" t="s">
        <v>1399</v>
      </c>
      <c r="D938" t="s">
        <v>44</v>
      </c>
      <c r="E938" t="s">
        <v>539</v>
      </c>
      <c r="F938" t="s">
        <v>60</v>
      </c>
      <c r="G938">
        <v>22</v>
      </c>
      <c r="H938" s="123">
        <v>0.57894736842105265</v>
      </c>
      <c r="K938" s="27" t="s">
        <v>100</v>
      </c>
      <c r="M938" s="321">
        <v>71.377245508982</v>
      </c>
      <c r="N938" s="63" t="s">
        <v>16</v>
      </c>
      <c r="O938" s="63" t="s">
        <v>16</v>
      </c>
      <c r="P938" s="2">
        <v>15</v>
      </c>
      <c r="Q938" s="2">
        <v>70.476190476190396</v>
      </c>
      <c r="R938" t="s">
        <v>16</v>
      </c>
      <c r="S938" t="s">
        <v>16</v>
      </c>
      <c r="T938" s="2">
        <v>15</v>
      </c>
      <c r="U938" s="339">
        <f t="shared" si="94"/>
        <v>-1.2704199167848538E-2</v>
      </c>
      <c r="V938" s="181" t="e">
        <f t="shared" si="95"/>
        <v>#VALUE!</v>
      </c>
    </row>
    <row r="939" spans="1:22">
      <c r="A939" s="35" t="s">
        <v>526</v>
      </c>
      <c r="B939" t="s">
        <v>530</v>
      </c>
      <c r="C939" s="219" t="s">
        <v>1399</v>
      </c>
      <c r="D939" t="s">
        <v>44</v>
      </c>
      <c r="E939" t="s">
        <v>539</v>
      </c>
      <c r="F939" t="s">
        <v>60</v>
      </c>
      <c r="G939">
        <v>38</v>
      </c>
      <c r="H939" s="123">
        <v>1</v>
      </c>
      <c r="K939" s="27" t="s">
        <v>100</v>
      </c>
      <c r="L939" t="s">
        <v>100</v>
      </c>
      <c r="M939" s="321">
        <v>69.461077844311305</v>
      </c>
      <c r="N939" s="63" t="s">
        <v>16</v>
      </c>
      <c r="O939" s="63" t="s">
        <v>16</v>
      </c>
      <c r="P939" s="2">
        <v>15</v>
      </c>
      <c r="Q939" s="2">
        <v>65.714285714285694</v>
      </c>
      <c r="R939" t="s">
        <v>16</v>
      </c>
      <c r="S939" t="s">
        <v>16</v>
      </c>
      <c r="T939" s="2">
        <v>15</v>
      </c>
      <c r="U939" s="339">
        <f t="shared" si="94"/>
        <v>-5.5450224249872795E-2</v>
      </c>
      <c r="V939" s="181" t="e">
        <f t="shared" si="95"/>
        <v>#VALUE!</v>
      </c>
    </row>
    <row r="940" spans="1:22">
      <c r="A940" s="35" t="s">
        <v>526</v>
      </c>
      <c r="B940" t="s">
        <v>529</v>
      </c>
      <c r="C940" s="219" t="s">
        <v>1399</v>
      </c>
      <c r="D940" t="s">
        <v>44</v>
      </c>
      <c r="E940" t="s">
        <v>539</v>
      </c>
      <c r="F940" t="s">
        <v>60</v>
      </c>
      <c r="G940">
        <v>0</v>
      </c>
      <c r="H940" s="123">
        <v>0</v>
      </c>
      <c r="I940" s="2" t="s">
        <v>100</v>
      </c>
      <c r="M940" s="321">
        <v>93.413173652694596</v>
      </c>
      <c r="N940" s="63" t="s">
        <v>16</v>
      </c>
      <c r="O940" s="63" t="s">
        <v>16</v>
      </c>
      <c r="P940" s="2">
        <v>15</v>
      </c>
      <c r="Q940" s="2">
        <v>94.285714285714207</v>
      </c>
      <c r="R940" t="s">
        <v>16</v>
      </c>
      <c r="S940" t="s">
        <v>16</v>
      </c>
      <c r="T940" s="2">
        <v>15</v>
      </c>
      <c r="U940" s="339">
        <f t="shared" si="94"/>
        <v>9.2973051442839239E-3</v>
      </c>
      <c r="V940" s="181" t="e">
        <f t="shared" si="95"/>
        <v>#VALUE!</v>
      </c>
    </row>
    <row r="941" spans="1:22">
      <c r="A941" s="35" t="s">
        <v>526</v>
      </c>
      <c r="B941" t="s">
        <v>529</v>
      </c>
      <c r="C941" s="219" t="s">
        <v>1399</v>
      </c>
      <c r="D941" t="s">
        <v>44</v>
      </c>
      <c r="E941" t="s">
        <v>539</v>
      </c>
      <c r="F941" t="s">
        <v>60</v>
      </c>
      <c r="G941">
        <v>22</v>
      </c>
      <c r="H941" s="123">
        <v>0.57894736842105265</v>
      </c>
      <c r="K941" s="27" t="s">
        <v>100</v>
      </c>
      <c r="M941" s="321">
        <v>95.329341317365305</v>
      </c>
      <c r="N941" s="63" t="s">
        <v>16</v>
      </c>
      <c r="O941" s="63" t="s">
        <v>16</v>
      </c>
      <c r="P941" s="2">
        <v>15</v>
      </c>
      <c r="Q941" s="2">
        <v>94.285714285714207</v>
      </c>
      <c r="R941" t="s">
        <v>16</v>
      </c>
      <c r="S941" t="s">
        <v>16</v>
      </c>
      <c r="T941" s="2">
        <v>15</v>
      </c>
      <c r="U941" s="339">
        <f t="shared" si="94"/>
        <v>-1.100796101646216E-2</v>
      </c>
      <c r="V941" s="181" t="e">
        <f t="shared" si="95"/>
        <v>#VALUE!</v>
      </c>
    </row>
    <row r="942" spans="1:22">
      <c r="A942" s="35" t="s">
        <v>526</v>
      </c>
      <c r="B942" t="s">
        <v>529</v>
      </c>
      <c r="C942" s="219" t="s">
        <v>1399</v>
      </c>
      <c r="D942" t="s">
        <v>44</v>
      </c>
      <c r="E942" t="s">
        <v>539</v>
      </c>
      <c r="F942" t="s">
        <v>60</v>
      </c>
      <c r="G942">
        <v>38</v>
      </c>
      <c r="H942" s="123">
        <v>1</v>
      </c>
      <c r="K942" s="27" t="s">
        <v>100</v>
      </c>
      <c r="L942" t="s">
        <v>100</v>
      </c>
      <c r="M942" s="321">
        <v>96.287425149700596</v>
      </c>
      <c r="N942" s="63" t="s">
        <v>16</v>
      </c>
      <c r="O942" s="63" t="s">
        <v>16</v>
      </c>
      <c r="P942" s="2">
        <v>15</v>
      </c>
      <c r="Q942" s="2">
        <v>93.3333333333333</v>
      </c>
      <c r="R942" t="s">
        <v>16</v>
      </c>
      <c r="S942" t="s">
        <v>16</v>
      </c>
      <c r="T942" s="2">
        <v>15</v>
      </c>
      <c r="U942" s="339">
        <f t="shared" si="94"/>
        <v>-3.1160415815062712E-2</v>
      </c>
      <c r="V942" s="181" t="e">
        <f t="shared" si="95"/>
        <v>#VALUE!</v>
      </c>
    </row>
    <row r="943" spans="1:22">
      <c r="A943" s="35" t="s">
        <v>526</v>
      </c>
      <c r="B943" t="s">
        <v>528</v>
      </c>
      <c r="C943" s="219" t="s">
        <v>1399</v>
      </c>
      <c r="D943" t="s">
        <v>44</v>
      </c>
      <c r="E943" t="s">
        <v>539</v>
      </c>
      <c r="F943" t="s">
        <v>60</v>
      </c>
      <c r="G943">
        <v>0</v>
      </c>
      <c r="H943" s="123">
        <v>0</v>
      </c>
      <c r="I943" s="2" t="s">
        <v>100</v>
      </c>
      <c r="M943" s="321">
        <v>96.766467065868198</v>
      </c>
      <c r="N943" s="63" t="s">
        <v>16</v>
      </c>
      <c r="O943" s="63" t="s">
        <v>16</v>
      </c>
      <c r="P943" s="2">
        <v>15</v>
      </c>
      <c r="Q943" s="2">
        <v>96.190476190476105</v>
      </c>
      <c r="R943" t="s">
        <v>16</v>
      </c>
      <c r="S943" t="s">
        <v>16</v>
      </c>
      <c r="T943" s="2">
        <v>15</v>
      </c>
      <c r="U943" s="339">
        <f t="shared" si="94"/>
        <v>-5.9701669865040198E-3</v>
      </c>
      <c r="V943" s="181" t="e">
        <f t="shared" si="95"/>
        <v>#VALUE!</v>
      </c>
    </row>
    <row r="944" spans="1:22">
      <c r="A944" s="35" t="s">
        <v>526</v>
      </c>
      <c r="B944" t="s">
        <v>528</v>
      </c>
      <c r="C944" s="219" t="s">
        <v>1399</v>
      </c>
      <c r="D944" t="s">
        <v>44</v>
      </c>
      <c r="E944" t="s">
        <v>539</v>
      </c>
      <c r="F944" t="s">
        <v>60</v>
      </c>
      <c r="G944">
        <v>22</v>
      </c>
      <c r="H944" s="123">
        <v>0.57894736842105265</v>
      </c>
      <c r="K944" s="27" t="s">
        <v>100</v>
      </c>
      <c r="M944" s="321">
        <v>97.245508982035901</v>
      </c>
      <c r="N944" s="63" t="s">
        <v>16</v>
      </c>
      <c r="O944" s="63" t="s">
        <v>16</v>
      </c>
      <c r="P944" s="2">
        <v>15</v>
      </c>
      <c r="Q944" s="2">
        <v>96.190476190476105</v>
      </c>
      <c r="R944" t="s">
        <v>16</v>
      </c>
      <c r="S944" t="s">
        <v>16</v>
      </c>
      <c r="T944" s="2">
        <v>15</v>
      </c>
      <c r="U944" s="339">
        <f t="shared" si="94"/>
        <v>-1.0908448627086949E-2</v>
      </c>
      <c r="V944" s="181" t="e">
        <f t="shared" si="95"/>
        <v>#VALUE!</v>
      </c>
    </row>
    <row r="945" spans="1:22">
      <c r="A945" s="35" t="s">
        <v>526</v>
      </c>
      <c r="B945" t="s">
        <v>528</v>
      </c>
      <c r="C945" s="219" t="s">
        <v>1399</v>
      </c>
      <c r="D945" t="s">
        <v>44</v>
      </c>
      <c r="E945" t="s">
        <v>539</v>
      </c>
      <c r="F945" t="s">
        <v>60</v>
      </c>
      <c r="G945">
        <v>38</v>
      </c>
      <c r="H945" s="123">
        <v>1</v>
      </c>
      <c r="K945" s="27" t="s">
        <v>100</v>
      </c>
      <c r="L945" t="s">
        <v>100</v>
      </c>
      <c r="M945" s="321">
        <v>97.724550898203603</v>
      </c>
      <c r="N945" s="63" t="s">
        <v>16</v>
      </c>
      <c r="O945" s="63" t="s">
        <v>16</v>
      </c>
      <c r="P945" s="2">
        <v>15</v>
      </c>
      <c r="Q945" s="2">
        <v>97.142857142857096</v>
      </c>
      <c r="R945" t="s">
        <v>16</v>
      </c>
      <c r="S945" t="s">
        <v>16</v>
      </c>
      <c r="T945" s="2">
        <v>15</v>
      </c>
      <c r="U945" s="339">
        <f t="shared" si="94"/>
        <v>-5.9701669865043546E-3</v>
      </c>
      <c r="V945" s="181" t="e">
        <f t="shared" si="95"/>
        <v>#VALUE!</v>
      </c>
    </row>
    <row r="946" spans="1:22">
      <c r="A946" s="35" t="s">
        <v>526</v>
      </c>
      <c r="B946" t="s">
        <v>527</v>
      </c>
      <c r="C946" s="219" t="s">
        <v>1399</v>
      </c>
      <c r="D946" t="s">
        <v>44</v>
      </c>
      <c r="E946" t="s">
        <v>539</v>
      </c>
      <c r="F946" t="s">
        <v>60</v>
      </c>
      <c r="G946">
        <v>0</v>
      </c>
      <c r="H946" s="123">
        <v>0</v>
      </c>
      <c r="I946" s="2" t="s">
        <v>100</v>
      </c>
      <c r="M946" s="321">
        <v>100.11976047904101</v>
      </c>
      <c r="N946" s="63" t="s">
        <v>16</v>
      </c>
      <c r="O946" s="63" t="s">
        <v>16</v>
      </c>
      <c r="P946" s="2">
        <v>15</v>
      </c>
      <c r="Q946" s="2">
        <v>99.523809523809504</v>
      </c>
      <c r="R946" t="s">
        <v>16</v>
      </c>
      <c r="S946" t="s">
        <v>16</v>
      </c>
      <c r="T946" s="2">
        <v>15</v>
      </c>
      <c r="U946" s="339">
        <f t="shared" si="94"/>
        <v>-5.9701669864949732E-3</v>
      </c>
      <c r="V946" s="181" t="e">
        <f t="shared" si="95"/>
        <v>#VALUE!</v>
      </c>
    </row>
    <row r="947" spans="1:22">
      <c r="A947" s="35" t="s">
        <v>526</v>
      </c>
      <c r="B947" t="s">
        <v>527</v>
      </c>
      <c r="C947" s="219" t="s">
        <v>1399</v>
      </c>
      <c r="D947" t="s">
        <v>44</v>
      </c>
      <c r="E947" t="s">
        <v>539</v>
      </c>
      <c r="F947" t="s">
        <v>60</v>
      </c>
      <c r="G947">
        <v>22</v>
      </c>
      <c r="H947" s="123">
        <v>0.57894736842105265</v>
      </c>
      <c r="K947" s="27" t="s">
        <v>100</v>
      </c>
      <c r="M947" s="321">
        <v>100.59880239520901</v>
      </c>
      <c r="N947" s="63" t="s">
        <v>16</v>
      </c>
      <c r="O947" s="63" t="s">
        <v>16</v>
      </c>
      <c r="P947" s="2">
        <v>15</v>
      </c>
      <c r="Q947" s="2">
        <v>99.523809523809504</v>
      </c>
      <c r="R947" t="s">
        <v>16</v>
      </c>
      <c r="S947" t="s">
        <v>16</v>
      </c>
      <c r="T947" s="2">
        <v>15</v>
      </c>
      <c r="U947" s="339">
        <f t="shared" si="94"/>
        <v>-1.074344573915594E-2</v>
      </c>
      <c r="V947" s="181" t="e">
        <f t="shared" si="95"/>
        <v>#VALUE!</v>
      </c>
    </row>
    <row r="948" spans="1:22" s="11" customFormat="1">
      <c r="A948" s="35" t="s">
        <v>526</v>
      </c>
      <c r="B948" t="s">
        <v>527</v>
      </c>
      <c r="C948" s="219" t="s">
        <v>1399</v>
      </c>
      <c r="D948" t="s">
        <v>44</v>
      </c>
      <c r="E948" t="s">
        <v>539</v>
      </c>
      <c r="F948" t="s">
        <v>60</v>
      </c>
      <c r="G948">
        <v>38</v>
      </c>
      <c r="H948" s="123">
        <v>1</v>
      </c>
      <c r="I948" s="2"/>
      <c r="J948"/>
      <c r="K948" s="27" t="s">
        <v>100</v>
      </c>
      <c r="L948" t="s">
        <v>100</v>
      </c>
      <c r="M948" s="322">
        <v>100.11976047904101</v>
      </c>
      <c r="N948" s="70" t="s">
        <v>16</v>
      </c>
      <c r="O948" s="70" t="s">
        <v>16</v>
      </c>
      <c r="P948" s="12">
        <v>15</v>
      </c>
      <c r="Q948" s="12">
        <v>99.523809523809504</v>
      </c>
      <c r="R948" s="11" t="s">
        <v>16</v>
      </c>
      <c r="S948" s="11" t="s">
        <v>16</v>
      </c>
      <c r="T948" s="12">
        <v>15</v>
      </c>
      <c r="U948" s="341">
        <f t="shared" si="94"/>
        <v>-5.9701669864949732E-3</v>
      </c>
      <c r="V948" s="184" t="e">
        <f t="shared" si="95"/>
        <v>#VALUE!</v>
      </c>
    </row>
    <row r="949" spans="1:22">
      <c r="A949" s="34" t="s">
        <v>526</v>
      </c>
      <c r="B949" s="16" t="s">
        <v>1400</v>
      </c>
      <c r="C949" s="221" t="s">
        <v>822</v>
      </c>
      <c r="D949" s="16" t="s">
        <v>44</v>
      </c>
      <c r="E949" s="16" t="s">
        <v>539</v>
      </c>
      <c r="F949" s="16" t="s">
        <v>60</v>
      </c>
      <c r="G949" s="16">
        <v>0</v>
      </c>
      <c r="H949" s="173">
        <v>0</v>
      </c>
      <c r="I949" s="19" t="s">
        <v>100</v>
      </c>
      <c r="J949" s="16"/>
      <c r="K949" s="16"/>
      <c r="L949" s="16"/>
      <c r="M949" s="2">
        <v>2.8571428571428599</v>
      </c>
      <c r="N949" s="63" t="s">
        <v>16</v>
      </c>
      <c r="O949" s="63" t="s">
        <v>16</v>
      </c>
      <c r="P949" s="2">
        <v>15</v>
      </c>
      <c r="Q949" s="2">
        <v>2.8571428571428599</v>
      </c>
      <c r="R949" s="63" t="s">
        <v>16</v>
      </c>
      <c r="S949" s="63" t="s">
        <v>16</v>
      </c>
      <c r="T949" s="2">
        <v>15</v>
      </c>
      <c r="V949" s="181"/>
    </row>
    <row r="950" spans="1:22">
      <c r="A950" s="35" t="s">
        <v>526</v>
      </c>
      <c r="B950" t="s">
        <v>1401</v>
      </c>
      <c r="C950" s="219" t="s">
        <v>822</v>
      </c>
      <c r="D950" t="s">
        <v>44</v>
      </c>
      <c r="E950" t="s">
        <v>539</v>
      </c>
      <c r="F950" t="s">
        <v>60</v>
      </c>
      <c r="G950">
        <v>0</v>
      </c>
      <c r="H950" s="123">
        <v>0</v>
      </c>
      <c r="I950" s="2" t="s">
        <v>100</v>
      </c>
      <c r="M950" s="2">
        <v>9.7619047619047414</v>
      </c>
      <c r="N950" s="63" t="s">
        <v>16</v>
      </c>
      <c r="O950" s="63" t="s">
        <v>16</v>
      </c>
      <c r="P950" s="2">
        <v>15</v>
      </c>
      <c r="Q950" s="2">
        <v>9.7619047619047414</v>
      </c>
      <c r="R950" s="63" t="s">
        <v>16</v>
      </c>
      <c r="S950" s="63" t="s">
        <v>16</v>
      </c>
      <c r="T950" s="2">
        <v>15</v>
      </c>
      <c r="V950" s="181"/>
    </row>
    <row r="951" spans="1:22">
      <c r="A951" s="35" t="s">
        <v>526</v>
      </c>
      <c r="B951" t="s">
        <v>1402</v>
      </c>
      <c r="C951" s="219" t="s">
        <v>822</v>
      </c>
      <c r="D951" t="s">
        <v>44</v>
      </c>
      <c r="E951" t="s">
        <v>539</v>
      </c>
      <c r="F951" t="s">
        <v>60</v>
      </c>
      <c r="G951">
        <v>0</v>
      </c>
      <c r="H951" s="123">
        <v>0</v>
      </c>
      <c r="I951" s="2" t="s">
        <v>100</v>
      </c>
      <c r="M951" s="2">
        <v>35.476190476190503</v>
      </c>
      <c r="N951" s="63" t="s">
        <v>16</v>
      </c>
      <c r="O951" s="63" t="s">
        <v>16</v>
      </c>
      <c r="P951" s="2">
        <v>15</v>
      </c>
      <c r="Q951" s="2">
        <v>35.476190476190503</v>
      </c>
      <c r="R951" s="63" t="s">
        <v>16</v>
      </c>
      <c r="S951" s="63" t="s">
        <v>16</v>
      </c>
      <c r="T951" s="2">
        <v>15</v>
      </c>
      <c r="V951" s="181"/>
    </row>
    <row r="952" spans="1:22">
      <c r="A952" s="35" t="s">
        <v>526</v>
      </c>
      <c r="B952" t="s">
        <v>1403</v>
      </c>
      <c r="C952" s="219" t="s">
        <v>822</v>
      </c>
      <c r="D952" t="s">
        <v>44</v>
      </c>
      <c r="E952" t="s">
        <v>539</v>
      </c>
      <c r="F952" t="s">
        <v>60</v>
      </c>
      <c r="G952">
        <v>0</v>
      </c>
      <c r="H952" s="123">
        <v>0</v>
      </c>
      <c r="I952" s="2" t="s">
        <v>100</v>
      </c>
      <c r="M952" s="2">
        <v>28.095238095238003</v>
      </c>
      <c r="N952" s="63" t="s">
        <v>16</v>
      </c>
      <c r="O952" s="63" t="s">
        <v>16</v>
      </c>
      <c r="P952" s="2">
        <v>15</v>
      </c>
      <c r="Q952" s="2">
        <v>28.095238095238003</v>
      </c>
      <c r="R952" s="63" t="s">
        <v>16</v>
      </c>
      <c r="S952" s="63" t="s">
        <v>16</v>
      </c>
      <c r="T952" s="2">
        <v>15</v>
      </c>
      <c r="V952" s="181"/>
    </row>
    <row r="953" spans="1:22">
      <c r="A953" s="35" t="s">
        <v>526</v>
      </c>
      <c r="B953" t="s">
        <v>1404</v>
      </c>
      <c r="C953" s="219" t="s">
        <v>822</v>
      </c>
      <c r="D953" t="s">
        <v>44</v>
      </c>
      <c r="E953" t="s">
        <v>539</v>
      </c>
      <c r="F953" t="s">
        <v>60</v>
      </c>
      <c r="G953">
        <v>0</v>
      </c>
      <c r="H953" s="123">
        <v>0</v>
      </c>
      <c r="I953" s="2" t="s">
        <v>100</v>
      </c>
      <c r="M953" s="2">
        <v>14.285714285714292</v>
      </c>
      <c r="N953" s="63" t="s">
        <v>16</v>
      </c>
      <c r="O953" s="63" t="s">
        <v>16</v>
      </c>
      <c r="P953" s="2">
        <v>15</v>
      </c>
      <c r="Q953" s="2">
        <v>14.285714285714292</v>
      </c>
      <c r="R953" s="63" t="s">
        <v>16</v>
      </c>
      <c r="S953" s="63" t="s">
        <v>16</v>
      </c>
      <c r="T953" s="2">
        <v>15</v>
      </c>
      <c r="V953" s="181"/>
    </row>
    <row r="954" spans="1:22">
      <c r="A954" s="35" t="s">
        <v>526</v>
      </c>
      <c r="B954" t="s">
        <v>1405</v>
      </c>
      <c r="C954" s="219" t="s">
        <v>822</v>
      </c>
      <c r="D954" t="s">
        <v>44</v>
      </c>
      <c r="E954" t="s">
        <v>539</v>
      </c>
      <c r="F954" t="s">
        <v>60</v>
      </c>
      <c r="G954">
        <v>0</v>
      </c>
      <c r="H954" s="123">
        <v>0</v>
      </c>
      <c r="I954" s="2" t="s">
        <v>100</v>
      </c>
      <c r="M954" s="2">
        <v>7.6190476190476062</v>
      </c>
      <c r="N954" s="63" t="s">
        <v>16</v>
      </c>
      <c r="O954" s="63" t="s">
        <v>16</v>
      </c>
      <c r="P954" s="2">
        <v>15</v>
      </c>
      <c r="Q954" s="2">
        <v>7.6190476190476062</v>
      </c>
      <c r="R954" s="63" t="s">
        <v>16</v>
      </c>
      <c r="S954" s="63" t="s">
        <v>16</v>
      </c>
      <c r="T954" s="2">
        <v>15</v>
      </c>
      <c r="V954" s="181"/>
    </row>
    <row r="955" spans="1:22">
      <c r="A955" s="35" t="s">
        <v>526</v>
      </c>
      <c r="B955" t="s">
        <v>1406</v>
      </c>
      <c r="C955" s="219" t="s">
        <v>822</v>
      </c>
      <c r="D955" t="s">
        <v>44</v>
      </c>
      <c r="E955" t="s">
        <v>539</v>
      </c>
      <c r="F955" t="s">
        <v>60</v>
      </c>
      <c r="G955">
        <v>0</v>
      </c>
      <c r="H955" s="123">
        <v>0</v>
      </c>
      <c r="I955" s="2" t="s">
        <v>100</v>
      </c>
      <c r="M955" s="2">
        <v>1.6666666666666998</v>
      </c>
      <c r="N955" s="63" t="s">
        <v>16</v>
      </c>
      <c r="O955" s="63" t="s">
        <v>16</v>
      </c>
      <c r="P955" s="2">
        <v>15</v>
      </c>
      <c r="Q955" s="2">
        <v>1.6666666666666998</v>
      </c>
      <c r="R955" s="63" t="s">
        <v>16</v>
      </c>
      <c r="S955" s="63" t="s">
        <v>16</v>
      </c>
      <c r="T955" s="2">
        <v>15</v>
      </c>
      <c r="V955" s="181"/>
    </row>
    <row r="956" spans="1:22">
      <c r="A956" s="35" t="s">
        <v>526</v>
      </c>
      <c r="B956" t="s">
        <v>1400</v>
      </c>
      <c r="C956" s="219" t="s">
        <v>822</v>
      </c>
      <c r="D956" t="s">
        <v>44</v>
      </c>
      <c r="E956" t="s">
        <v>539</v>
      </c>
      <c r="F956" t="s">
        <v>60</v>
      </c>
      <c r="G956">
        <v>22</v>
      </c>
      <c r="H956" s="123">
        <v>0.57894736842105265</v>
      </c>
      <c r="K956" s="27" t="s">
        <v>100</v>
      </c>
      <c r="M956" s="2">
        <v>2.1428571428571499</v>
      </c>
      <c r="N956" s="63" t="s">
        <v>16</v>
      </c>
      <c r="O956" s="63" t="s">
        <v>16</v>
      </c>
      <c r="P956" s="2">
        <v>15</v>
      </c>
      <c r="Q956" s="2">
        <v>2.3809523809523898</v>
      </c>
      <c r="R956" s="63" t="s">
        <v>16</v>
      </c>
      <c r="S956" s="63" t="s">
        <v>16</v>
      </c>
      <c r="T956" s="2">
        <v>15</v>
      </c>
      <c r="V956" s="181"/>
    </row>
    <row r="957" spans="1:22">
      <c r="A957" s="35" t="s">
        <v>526</v>
      </c>
      <c r="B957" t="s">
        <v>1401</v>
      </c>
      <c r="C957" s="219" t="s">
        <v>822</v>
      </c>
      <c r="D957" t="s">
        <v>44</v>
      </c>
      <c r="E957" t="s">
        <v>539</v>
      </c>
      <c r="F957" t="s">
        <v>60</v>
      </c>
      <c r="G957">
        <v>22</v>
      </c>
      <c r="H957" s="123">
        <v>0.57894736842105265</v>
      </c>
      <c r="K957" s="27" t="s">
        <v>100</v>
      </c>
      <c r="M957" s="2">
        <v>7.1428571428571406</v>
      </c>
      <c r="N957" s="63" t="s">
        <v>16</v>
      </c>
      <c r="O957" s="63" t="s">
        <v>16</v>
      </c>
      <c r="P957" s="2">
        <v>15</v>
      </c>
      <c r="Q957" s="2">
        <v>9.9999999999999094</v>
      </c>
      <c r="R957" s="63" t="s">
        <v>16</v>
      </c>
      <c r="S957" s="63" t="s">
        <v>16</v>
      </c>
      <c r="T957" s="2">
        <v>15</v>
      </c>
      <c r="V957" s="181"/>
    </row>
    <row r="958" spans="1:22">
      <c r="A958" s="35" t="s">
        <v>526</v>
      </c>
      <c r="B958" t="s">
        <v>1402</v>
      </c>
      <c r="C958" s="219" t="s">
        <v>822</v>
      </c>
      <c r="D958" t="s">
        <v>44</v>
      </c>
      <c r="E958" t="s">
        <v>539</v>
      </c>
      <c r="F958" t="s">
        <v>60</v>
      </c>
      <c r="G958">
        <v>22</v>
      </c>
      <c r="H958" s="123">
        <v>0.57894736842105265</v>
      </c>
      <c r="K958" s="27" t="s">
        <v>100</v>
      </c>
      <c r="M958" s="2">
        <v>30.238095238095205</v>
      </c>
      <c r="N958" s="63" t="s">
        <v>16</v>
      </c>
      <c r="O958" s="63" t="s">
        <v>16</v>
      </c>
      <c r="P958" s="2">
        <v>15</v>
      </c>
      <c r="Q958" s="2">
        <v>46.904761904761898</v>
      </c>
      <c r="R958" s="63" t="s">
        <v>16</v>
      </c>
      <c r="S958" s="63" t="s">
        <v>16</v>
      </c>
      <c r="T958" s="2">
        <v>15</v>
      </c>
      <c r="V958" s="181"/>
    </row>
    <row r="959" spans="1:22">
      <c r="A959" s="35" t="s">
        <v>526</v>
      </c>
      <c r="B959" t="s">
        <v>1403</v>
      </c>
      <c r="C959" s="219" t="s">
        <v>822</v>
      </c>
      <c r="D959" t="s">
        <v>44</v>
      </c>
      <c r="E959" t="s">
        <v>539</v>
      </c>
      <c r="F959" t="s">
        <v>60</v>
      </c>
      <c r="G959">
        <v>22</v>
      </c>
      <c r="H959" s="123">
        <v>0.57894736842105265</v>
      </c>
      <c r="K959" s="27" t="s">
        <v>100</v>
      </c>
      <c r="M959" s="2">
        <v>38.571428571428605</v>
      </c>
      <c r="N959" s="63" t="s">
        <v>16</v>
      </c>
      <c r="O959" s="63" t="s">
        <v>16</v>
      </c>
      <c r="P959" s="2">
        <v>15</v>
      </c>
      <c r="Q959" s="2">
        <v>11.904761904761905</v>
      </c>
      <c r="R959" s="63" t="s">
        <v>16</v>
      </c>
      <c r="S959" s="63" t="s">
        <v>16</v>
      </c>
      <c r="T959" s="2">
        <v>15</v>
      </c>
      <c r="V959" s="181"/>
    </row>
    <row r="960" spans="1:22">
      <c r="A960" s="35" t="s">
        <v>526</v>
      </c>
      <c r="B960" t="s">
        <v>1404</v>
      </c>
      <c r="C960" s="219" t="s">
        <v>822</v>
      </c>
      <c r="D960" t="s">
        <v>44</v>
      </c>
      <c r="E960" t="s">
        <v>539</v>
      </c>
      <c r="F960" t="s">
        <v>60</v>
      </c>
      <c r="G960">
        <v>22</v>
      </c>
      <c r="H960" s="123">
        <v>0.57894736842105265</v>
      </c>
      <c r="K960" s="27" t="s">
        <v>100</v>
      </c>
      <c r="M960" s="2">
        <v>14.761904761904702</v>
      </c>
      <c r="N960" s="63" t="s">
        <v>16</v>
      </c>
      <c r="O960" s="63" t="s">
        <v>16</v>
      </c>
      <c r="P960" s="2">
        <v>15</v>
      </c>
      <c r="Q960" s="2">
        <v>20</v>
      </c>
      <c r="R960" s="63" t="s">
        <v>16</v>
      </c>
      <c r="S960" s="63" t="s">
        <v>16</v>
      </c>
      <c r="T960" s="2">
        <v>15</v>
      </c>
      <c r="V960" s="181"/>
    </row>
    <row r="961" spans="1:22">
      <c r="A961" s="35" t="s">
        <v>526</v>
      </c>
      <c r="B961" t="s">
        <v>1405</v>
      </c>
      <c r="C961" s="219" t="s">
        <v>822</v>
      </c>
      <c r="D961" t="s">
        <v>44</v>
      </c>
      <c r="E961" t="s">
        <v>539</v>
      </c>
      <c r="F961" t="s">
        <v>60</v>
      </c>
      <c r="G961">
        <v>22</v>
      </c>
      <c r="H961" s="123">
        <v>0.57894736842105265</v>
      </c>
      <c r="K961" s="27" t="s">
        <v>100</v>
      </c>
      <c r="M961" s="2">
        <v>3.095238095238102</v>
      </c>
      <c r="N961" s="63" t="s">
        <v>16</v>
      </c>
      <c r="O961" s="63" t="s">
        <v>16</v>
      </c>
      <c r="P961" s="2">
        <v>15</v>
      </c>
      <c r="Q961" s="2">
        <v>4.0476190476190936</v>
      </c>
      <c r="R961" s="63" t="s">
        <v>16</v>
      </c>
      <c r="S961" s="63" t="s">
        <v>16</v>
      </c>
      <c r="T961" s="2">
        <v>15</v>
      </c>
      <c r="V961" s="181"/>
    </row>
    <row r="962" spans="1:22">
      <c r="A962" s="35" t="s">
        <v>526</v>
      </c>
      <c r="B962" t="s">
        <v>1406</v>
      </c>
      <c r="C962" s="219" t="s">
        <v>822</v>
      </c>
      <c r="D962" t="s">
        <v>44</v>
      </c>
      <c r="E962" t="s">
        <v>539</v>
      </c>
      <c r="F962" t="s">
        <v>60</v>
      </c>
      <c r="G962">
        <v>22</v>
      </c>
      <c r="H962" s="123">
        <v>0.57894736842105265</v>
      </c>
      <c r="K962" s="27" t="s">
        <v>100</v>
      </c>
      <c r="M962" s="2">
        <v>4.0476190476190936</v>
      </c>
      <c r="N962" s="63" t="s">
        <v>16</v>
      </c>
      <c r="O962" s="63" t="s">
        <v>16</v>
      </c>
      <c r="P962" s="2">
        <v>15</v>
      </c>
      <c r="Q962" s="2">
        <v>4.7619047619048018</v>
      </c>
      <c r="R962" s="63" t="s">
        <v>16</v>
      </c>
      <c r="S962" s="63" t="s">
        <v>16</v>
      </c>
      <c r="T962" s="2">
        <v>15</v>
      </c>
      <c r="V962" s="181"/>
    </row>
    <row r="963" spans="1:22" s="16" customFormat="1">
      <c r="A963" s="35" t="s">
        <v>526</v>
      </c>
      <c r="B963" t="s">
        <v>1400</v>
      </c>
      <c r="C963" s="219" t="s">
        <v>822</v>
      </c>
      <c r="D963" t="s">
        <v>44</v>
      </c>
      <c r="E963" t="s">
        <v>539</v>
      </c>
      <c r="F963" t="s">
        <v>60</v>
      </c>
      <c r="G963">
        <v>38</v>
      </c>
      <c r="H963" s="123">
        <v>1</v>
      </c>
      <c r="I963" s="2"/>
      <c r="J963"/>
      <c r="K963" s="27" t="s">
        <v>100</v>
      </c>
      <c r="L963" t="s">
        <v>100</v>
      </c>
      <c r="M963" s="2">
        <v>6.1904761904761996</v>
      </c>
      <c r="N963" s="63" t="s">
        <v>16</v>
      </c>
      <c r="O963" s="63" t="s">
        <v>16</v>
      </c>
      <c r="P963" s="2">
        <v>15</v>
      </c>
      <c r="Q963" s="19">
        <v>1.19047619047619</v>
      </c>
      <c r="R963" s="63" t="s">
        <v>16</v>
      </c>
      <c r="S963" s="63" t="s">
        <v>16</v>
      </c>
      <c r="T963" s="2">
        <v>15</v>
      </c>
      <c r="U963" s="340"/>
      <c r="V963" s="183"/>
    </row>
    <row r="964" spans="1:22">
      <c r="A964" s="35" t="s">
        <v>526</v>
      </c>
      <c r="B964" t="s">
        <v>1401</v>
      </c>
      <c r="C964" s="219" t="s">
        <v>822</v>
      </c>
      <c r="D964" t="s">
        <v>44</v>
      </c>
      <c r="E964" t="s">
        <v>539</v>
      </c>
      <c r="F964" t="s">
        <v>60</v>
      </c>
      <c r="G964">
        <v>38</v>
      </c>
      <c r="H964" s="123">
        <v>1</v>
      </c>
      <c r="K964" s="27" t="s">
        <v>100</v>
      </c>
      <c r="L964" t="s">
        <v>100</v>
      </c>
      <c r="M964" s="2">
        <v>7.6190476190476</v>
      </c>
      <c r="N964" s="63" t="s">
        <v>16</v>
      </c>
      <c r="O964" s="63" t="s">
        <v>16</v>
      </c>
      <c r="P964" s="2">
        <v>15</v>
      </c>
      <c r="Q964" s="2">
        <v>19.28571428571421</v>
      </c>
      <c r="R964" s="63" t="s">
        <v>16</v>
      </c>
      <c r="S964" s="63" t="s">
        <v>16</v>
      </c>
      <c r="T964" s="2">
        <v>15</v>
      </c>
      <c r="V964" s="181"/>
    </row>
    <row r="965" spans="1:22">
      <c r="A965" s="35" t="s">
        <v>526</v>
      </c>
      <c r="B965" t="s">
        <v>1402</v>
      </c>
      <c r="C965" s="219" t="s">
        <v>822</v>
      </c>
      <c r="D965" t="s">
        <v>44</v>
      </c>
      <c r="E965" t="s">
        <v>539</v>
      </c>
      <c r="F965" t="s">
        <v>60</v>
      </c>
      <c r="G965">
        <v>38</v>
      </c>
      <c r="H965" s="123">
        <v>1</v>
      </c>
      <c r="K965" s="27" t="s">
        <v>100</v>
      </c>
      <c r="L965" t="s">
        <v>100</v>
      </c>
      <c r="M965" s="2">
        <v>36.190476190476204</v>
      </c>
      <c r="N965" s="63" t="s">
        <v>16</v>
      </c>
      <c r="O965" s="63" t="s">
        <v>16</v>
      </c>
      <c r="P965" s="2">
        <v>15</v>
      </c>
      <c r="Q965" s="2">
        <v>43.571428571428598</v>
      </c>
      <c r="R965" s="63" t="s">
        <v>16</v>
      </c>
      <c r="S965" s="63" t="s">
        <v>16</v>
      </c>
      <c r="T965" s="2">
        <v>15</v>
      </c>
      <c r="V965" s="181"/>
    </row>
    <row r="966" spans="1:22">
      <c r="A966" s="35" t="s">
        <v>526</v>
      </c>
      <c r="B966" t="s">
        <v>1403</v>
      </c>
      <c r="C966" s="219" t="s">
        <v>822</v>
      </c>
      <c r="D966" t="s">
        <v>44</v>
      </c>
      <c r="E966" t="s">
        <v>539</v>
      </c>
      <c r="F966" t="s">
        <v>60</v>
      </c>
      <c r="G966">
        <v>38</v>
      </c>
      <c r="H966" s="123">
        <v>1</v>
      </c>
      <c r="K966" s="27" t="s">
        <v>100</v>
      </c>
      <c r="L966" t="s">
        <v>100</v>
      </c>
      <c r="M966" s="2">
        <v>28.095238095238102</v>
      </c>
      <c r="N966" s="63" t="s">
        <v>16</v>
      </c>
      <c r="O966" s="63" t="s">
        <v>16</v>
      </c>
      <c r="P966" s="2">
        <v>15</v>
      </c>
      <c r="Q966" s="2">
        <v>10.47619047619051</v>
      </c>
      <c r="R966" s="63" t="s">
        <v>16</v>
      </c>
      <c r="S966" s="63" t="s">
        <v>16</v>
      </c>
      <c r="T966" s="2">
        <v>15</v>
      </c>
      <c r="V966" s="181"/>
    </row>
    <row r="967" spans="1:22">
      <c r="A967" s="35" t="s">
        <v>526</v>
      </c>
      <c r="B967" t="s">
        <v>1404</v>
      </c>
      <c r="C967" s="219" t="s">
        <v>822</v>
      </c>
      <c r="D967" t="s">
        <v>44</v>
      </c>
      <c r="E967" t="s">
        <v>539</v>
      </c>
      <c r="F967" t="s">
        <v>60</v>
      </c>
      <c r="G967">
        <v>38</v>
      </c>
      <c r="H967" s="123">
        <v>1</v>
      </c>
      <c r="K967" s="27" t="s">
        <v>100</v>
      </c>
      <c r="L967" t="s">
        <v>100</v>
      </c>
      <c r="M967" s="2">
        <v>12.619047619047592</v>
      </c>
      <c r="N967" s="63" t="s">
        <v>16</v>
      </c>
      <c r="O967" s="63" t="s">
        <v>16</v>
      </c>
      <c r="P967" s="2">
        <v>15</v>
      </c>
      <c r="Q967" s="2">
        <v>23.095238095238102</v>
      </c>
      <c r="R967" s="63" t="s">
        <v>16</v>
      </c>
      <c r="S967" s="63" t="s">
        <v>16</v>
      </c>
      <c r="T967" s="2">
        <v>15</v>
      </c>
      <c r="V967" s="181"/>
    </row>
    <row r="968" spans="1:22">
      <c r="A968" s="35" t="s">
        <v>526</v>
      </c>
      <c r="B968" t="s">
        <v>1405</v>
      </c>
      <c r="C968" s="219" t="s">
        <v>822</v>
      </c>
      <c r="D968" t="s">
        <v>44</v>
      </c>
      <c r="E968" t="s">
        <v>539</v>
      </c>
      <c r="F968" t="s">
        <v>60</v>
      </c>
      <c r="G968">
        <v>38</v>
      </c>
      <c r="H968" s="123">
        <v>1</v>
      </c>
      <c r="K968" s="27" t="s">
        <v>100</v>
      </c>
      <c r="L968" t="s">
        <v>100</v>
      </c>
      <c r="M968" s="2">
        <v>3.095238095238102</v>
      </c>
      <c r="N968" s="63" t="s">
        <v>16</v>
      </c>
      <c r="O968" s="63" t="s">
        <v>16</v>
      </c>
      <c r="P968" s="2">
        <v>15</v>
      </c>
      <c r="Q968" s="2">
        <v>1.6666666666666003</v>
      </c>
      <c r="R968" s="63" t="s">
        <v>16</v>
      </c>
      <c r="S968" s="63" t="s">
        <v>16</v>
      </c>
      <c r="T968" s="2">
        <v>15</v>
      </c>
      <c r="V968" s="181"/>
    </row>
    <row r="969" spans="1:22" s="11" customFormat="1">
      <c r="A969" s="36" t="s">
        <v>526</v>
      </c>
      <c r="B969" s="11" t="s">
        <v>1406</v>
      </c>
      <c r="C969" s="220" t="s">
        <v>822</v>
      </c>
      <c r="D969" s="11" t="s">
        <v>44</v>
      </c>
      <c r="E969" s="11" t="s">
        <v>539</v>
      </c>
      <c r="F969" s="11" t="s">
        <v>60</v>
      </c>
      <c r="G969" s="11">
        <v>38</v>
      </c>
      <c r="H969" s="172">
        <v>1</v>
      </c>
      <c r="I969" s="12"/>
      <c r="K969" s="30" t="s">
        <v>100</v>
      </c>
      <c r="L969" s="11" t="s">
        <v>100</v>
      </c>
      <c r="M969" s="2">
        <v>6.190476190476204</v>
      </c>
      <c r="N969" s="63" t="s">
        <v>16</v>
      </c>
      <c r="O969" s="63" t="s">
        <v>16</v>
      </c>
      <c r="P969" s="2">
        <v>15</v>
      </c>
      <c r="Q969" s="12">
        <v>0.71428571428579346</v>
      </c>
      <c r="R969" s="63" t="s">
        <v>16</v>
      </c>
      <c r="S969" s="63" t="s">
        <v>16</v>
      </c>
      <c r="T969" s="2">
        <v>15</v>
      </c>
      <c r="U969" s="341"/>
      <c r="V969" s="184"/>
    </row>
    <row r="970" spans="1:22">
      <c r="A970" s="26" t="s">
        <v>543</v>
      </c>
      <c r="B970" t="s">
        <v>544</v>
      </c>
      <c r="C970" s="219" t="s">
        <v>822</v>
      </c>
      <c r="D970" s="2" t="s">
        <v>44</v>
      </c>
      <c r="E970" s="3" t="s">
        <v>552</v>
      </c>
      <c r="F970" t="s">
        <v>73</v>
      </c>
      <c r="G970">
        <v>732</v>
      </c>
      <c r="H970" s="172">
        <f t="shared" ref="H970:H1005" si="97">G970/854</f>
        <v>0.8571428571428571</v>
      </c>
      <c r="I970" s="12"/>
      <c r="J970" s="11"/>
      <c r="K970" s="30"/>
      <c r="L970" t="s">
        <v>100</v>
      </c>
      <c r="M970" s="321">
        <v>2.82</v>
      </c>
      <c r="N970" s="63">
        <v>2.21</v>
      </c>
      <c r="O970" s="63">
        <f t="shared" ref="O970:O1005" si="98">N970*SQRT(P970)</f>
        <v>7.6556645694544372</v>
      </c>
      <c r="P970" s="2">
        <v>12</v>
      </c>
      <c r="Q970" s="2">
        <v>42.3</v>
      </c>
      <c r="R970">
        <v>11.75</v>
      </c>
      <c r="S970">
        <f t="shared" ref="S970:S1005" si="99">R970*SQRT(T970)</f>
        <v>37.15676250697846</v>
      </c>
      <c r="T970" s="2">
        <v>10</v>
      </c>
      <c r="U970" s="339">
        <f t="shared" ref="U970:U1005" si="100">LN(Q970/M970)</f>
        <v>2.7080502011022101</v>
      </c>
      <c r="V970" s="4">
        <f t="shared" ref="V970:V1005" si="101">M970^2/(P970*M970^2)+S970^2/(T970*Q970^2)</f>
        <v>0.16049382716049385</v>
      </c>
    </row>
    <row r="971" spans="1:22">
      <c r="A971" s="26" t="s">
        <v>543</v>
      </c>
      <c r="B971" t="s">
        <v>545</v>
      </c>
      <c r="C971" s="219" t="s">
        <v>822</v>
      </c>
      <c r="D971" s="2" t="s">
        <v>44</v>
      </c>
      <c r="E971" s="3" t="s">
        <v>552</v>
      </c>
      <c r="F971" t="s">
        <v>73</v>
      </c>
      <c r="G971">
        <v>732</v>
      </c>
      <c r="H971" s="173">
        <f t="shared" si="97"/>
        <v>0.8571428571428571</v>
      </c>
      <c r="I971" s="19"/>
      <c r="J971" s="16"/>
      <c r="K971" s="43"/>
      <c r="L971" t="s">
        <v>100</v>
      </c>
      <c r="M971" s="321">
        <v>22.9</v>
      </c>
      <c r="N971" s="63">
        <v>3.93</v>
      </c>
      <c r="O971" s="63">
        <f t="shared" si="98"/>
        <v>13.613919347491375</v>
      </c>
      <c r="P971" s="2">
        <v>12</v>
      </c>
      <c r="Q971" s="2">
        <v>19.2</v>
      </c>
      <c r="R971">
        <v>7.28</v>
      </c>
      <c r="S971">
        <f t="shared" si="99"/>
        <v>23.021381366025803</v>
      </c>
      <c r="T971" s="2">
        <v>10</v>
      </c>
      <c r="U971" s="339">
        <f t="shared" si="100"/>
        <v>-0.17622663152645801</v>
      </c>
      <c r="V971" s="4">
        <f t="shared" si="101"/>
        <v>0.22710069444444447</v>
      </c>
    </row>
    <row r="972" spans="1:22">
      <c r="A972" s="26" t="s">
        <v>543</v>
      </c>
      <c r="B972" t="s">
        <v>546</v>
      </c>
      <c r="C972" s="219" t="s">
        <v>822</v>
      </c>
      <c r="D972" s="2" t="s">
        <v>44</v>
      </c>
      <c r="E972" s="3" t="s">
        <v>552</v>
      </c>
      <c r="F972" t="s">
        <v>73</v>
      </c>
      <c r="G972">
        <v>732</v>
      </c>
      <c r="H972" s="123">
        <f t="shared" si="97"/>
        <v>0.8571428571428571</v>
      </c>
      <c r="K972" s="27"/>
      <c r="L972" t="s">
        <v>100</v>
      </c>
      <c r="M972" s="321">
        <v>20.9</v>
      </c>
      <c r="N972" s="63">
        <v>3.38</v>
      </c>
      <c r="O972" s="63">
        <f t="shared" si="98"/>
        <v>11.70866345916561</v>
      </c>
      <c r="P972" s="2">
        <v>12</v>
      </c>
      <c r="Q972" s="2">
        <v>12.1</v>
      </c>
      <c r="R972">
        <v>4.71</v>
      </c>
      <c r="S972">
        <f t="shared" si="99"/>
        <v>14.894327779393068</v>
      </c>
      <c r="T972" s="2">
        <v>10</v>
      </c>
      <c r="U972" s="339">
        <f t="shared" si="100"/>
        <v>-0.54654370636806993</v>
      </c>
      <c r="V972" s="4">
        <f t="shared" si="101"/>
        <v>0.234853721284976</v>
      </c>
    </row>
    <row r="973" spans="1:22" s="11" customFormat="1">
      <c r="A973" s="29" t="s">
        <v>543</v>
      </c>
      <c r="B973" s="11" t="s">
        <v>547</v>
      </c>
      <c r="C973" s="219" t="s">
        <v>822</v>
      </c>
      <c r="D973" s="12" t="s">
        <v>44</v>
      </c>
      <c r="E973" s="13" t="s">
        <v>552</v>
      </c>
      <c r="F973" s="11" t="s">
        <v>73</v>
      </c>
      <c r="G973" s="11">
        <v>732</v>
      </c>
      <c r="H973" s="172">
        <f t="shared" si="97"/>
        <v>0.8571428571428571</v>
      </c>
      <c r="I973" s="12"/>
      <c r="K973" s="30"/>
      <c r="L973" s="11" t="s">
        <v>100</v>
      </c>
      <c r="M973" s="321">
        <v>14.1</v>
      </c>
      <c r="N973" s="70">
        <v>3.88</v>
      </c>
      <c r="O973" s="70">
        <f t="shared" si="98"/>
        <v>13.440714266734487</v>
      </c>
      <c r="P973" s="2">
        <v>12</v>
      </c>
      <c r="Q973" s="2">
        <v>3.81</v>
      </c>
      <c r="R973">
        <v>2.73</v>
      </c>
      <c r="S973">
        <f t="shared" si="99"/>
        <v>8.6330180122596758</v>
      </c>
      <c r="T973" s="2">
        <v>10</v>
      </c>
      <c r="U973" s="339">
        <f t="shared" si="100"/>
        <v>-1.3085456082455129</v>
      </c>
      <c r="V973" s="4">
        <f t="shared" si="101"/>
        <v>0.59675636017938716</v>
      </c>
    </row>
    <row r="974" spans="1:22">
      <c r="A974" s="26" t="s">
        <v>543</v>
      </c>
      <c r="B974" t="s">
        <v>551</v>
      </c>
      <c r="C974" s="219" t="s">
        <v>822</v>
      </c>
      <c r="D974" s="2" t="s">
        <v>44</v>
      </c>
      <c r="E974" s="3" t="s">
        <v>552</v>
      </c>
      <c r="F974" t="s">
        <v>73</v>
      </c>
      <c r="G974" s="16">
        <v>732</v>
      </c>
      <c r="H974" s="173">
        <f t="shared" si="97"/>
        <v>0.8571428571428571</v>
      </c>
      <c r="I974" s="19"/>
      <c r="J974" s="16"/>
      <c r="K974" s="43"/>
      <c r="L974" t="s">
        <v>100</v>
      </c>
      <c r="M974" s="321">
        <v>0.39</v>
      </c>
      <c r="N974" s="63">
        <v>0.92</v>
      </c>
      <c r="O974" s="63">
        <f t="shared" si="98"/>
        <v>3.186973485926734</v>
      </c>
      <c r="P974" s="2">
        <v>12</v>
      </c>
      <c r="Q974" s="2">
        <v>12</v>
      </c>
      <c r="R974">
        <v>8.09</v>
      </c>
      <c r="S974">
        <f t="shared" si="99"/>
        <v>25.58282627076219</v>
      </c>
      <c r="T974" s="2">
        <v>10</v>
      </c>
      <c r="U974" s="339">
        <f t="shared" si="100"/>
        <v>3.426515189646445</v>
      </c>
      <c r="V974" s="4">
        <f t="shared" si="101"/>
        <v>0.53783402777777789</v>
      </c>
    </row>
    <row r="975" spans="1:22">
      <c r="A975" s="26" t="s">
        <v>543</v>
      </c>
      <c r="B975" t="s">
        <v>548</v>
      </c>
      <c r="C975" s="219" t="s">
        <v>822</v>
      </c>
      <c r="D975" s="2" t="s">
        <v>44</v>
      </c>
      <c r="E975" s="3" t="s">
        <v>552</v>
      </c>
      <c r="F975" t="s">
        <v>73</v>
      </c>
      <c r="G975">
        <v>732</v>
      </c>
      <c r="H975" s="123">
        <f t="shared" si="97"/>
        <v>0.8571428571428571</v>
      </c>
      <c r="K975" s="27"/>
      <c r="L975" t="s">
        <v>100</v>
      </c>
      <c r="M975" s="321">
        <v>4.91</v>
      </c>
      <c r="N975" s="63">
        <v>2.2000000000000002</v>
      </c>
      <c r="O975" s="63">
        <f t="shared" si="98"/>
        <v>7.6210235533030604</v>
      </c>
      <c r="P975" s="2">
        <v>12</v>
      </c>
      <c r="Q975" s="2">
        <v>4.41</v>
      </c>
      <c r="R975">
        <v>2.2799999999999998</v>
      </c>
      <c r="S975">
        <f t="shared" si="99"/>
        <v>7.2099930651839044</v>
      </c>
      <c r="T975" s="2">
        <v>10</v>
      </c>
      <c r="U975" s="339">
        <f t="shared" si="100"/>
        <v>-0.10739925234767453</v>
      </c>
      <c r="V975" s="4">
        <f t="shared" si="101"/>
        <v>0.35062936739321582</v>
      </c>
    </row>
    <row r="976" spans="1:22">
      <c r="A976" s="26" t="s">
        <v>543</v>
      </c>
      <c r="B976" t="s">
        <v>1409</v>
      </c>
      <c r="C976" s="219" t="s">
        <v>822</v>
      </c>
      <c r="D976" s="2" t="s">
        <v>44</v>
      </c>
      <c r="E976" s="3" t="s">
        <v>552</v>
      </c>
      <c r="F976" t="s">
        <v>73</v>
      </c>
      <c r="G976">
        <v>732</v>
      </c>
      <c r="H976" s="123">
        <f t="shared" si="97"/>
        <v>0.8571428571428571</v>
      </c>
      <c r="K976" s="27"/>
      <c r="L976" t="s">
        <v>100</v>
      </c>
      <c r="M976" s="321">
        <v>1.84</v>
      </c>
      <c r="N976" s="63">
        <v>1.79</v>
      </c>
      <c r="O976" s="63">
        <f t="shared" si="98"/>
        <v>6.2007418910965804</v>
      </c>
      <c r="P976" s="2">
        <v>12</v>
      </c>
      <c r="Q976" s="2">
        <v>5.87</v>
      </c>
      <c r="R976">
        <v>5.43</v>
      </c>
      <c r="S976">
        <f t="shared" si="99"/>
        <v>17.171167694714299</v>
      </c>
      <c r="T976" s="2">
        <v>10</v>
      </c>
      <c r="U976" s="339">
        <f t="shared" si="100"/>
        <v>1.1600890622191107</v>
      </c>
      <c r="V976" s="4">
        <f t="shared" si="101"/>
        <v>0.93903712560715935</v>
      </c>
    </row>
    <row r="977" spans="1:22" s="11" customFormat="1">
      <c r="A977" s="29" t="s">
        <v>543</v>
      </c>
      <c r="B977" s="11" t="s">
        <v>549</v>
      </c>
      <c r="C977" s="219" t="s">
        <v>822</v>
      </c>
      <c r="D977" s="12" t="s">
        <v>44</v>
      </c>
      <c r="E977" s="13" t="s">
        <v>552</v>
      </c>
      <c r="F977" s="11" t="s">
        <v>73</v>
      </c>
      <c r="G977" s="11">
        <v>732</v>
      </c>
      <c r="H977" s="172">
        <f t="shared" si="97"/>
        <v>0.8571428571428571</v>
      </c>
      <c r="I977" s="12"/>
      <c r="K977" s="30"/>
      <c r="L977" s="11" t="s">
        <v>100</v>
      </c>
      <c r="M977" s="321">
        <v>4.13</v>
      </c>
      <c r="N977" s="70">
        <v>1.66</v>
      </c>
      <c r="O977" s="63">
        <f t="shared" si="98"/>
        <v>5.7504086811286719</v>
      </c>
      <c r="P977" s="2">
        <v>12</v>
      </c>
      <c r="Q977" s="12">
        <v>0.4</v>
      </c>
      <c r="R977" s="11">
        <v>0.45</v>
      </c>
      <c r="S977">
        <f t="shared" si="99"/>
        <v>1.4230249470757708</v>
      </c>
      <c r="T977" s="2">
        <v>10</v>
      </c>
      <c r="U977" s="339">
        <f t="shared" si="100"/>
        <v>-2.3345681388470965</v>
      </c>
      <c r="V977" s="4">
        <f t="shared" si="101"/>
        <v>1.3489583333333333</v>
      </c>
    </row>
    <row r="978" spans="1:22">
      <c r="A978" s="26" t="s">
        <v>543</v>
      </c>
      <c r="B978" t="s">
        <v>550</v>
      </c>
      <c r="C978" s="219" t="s">
        <v>822</v>
      </c>
      <c r="D978" s="2" t="s">
        <v>44</v>
      </c>
      <c r="E978" s="3" t="s">
        <v>552</v>
      </c>
      <c r="F978" t="s">
        <v>73</v>
      </c>
      <c r="G978" s="16">
        <v>732</v>
      </c>
      <c r="H978" s="173">
        <f t="shared" si="97"/>
        <v>0.8571428571428571</v>
      </c>
      <c r="I978" s="19"/>
      <c r="J978" s="16"/>
      <c r="K978" s="43"/>
      <c r="L978" t="s">
        <v>100</v>
      </c>
      <c r="M978" s="321">
        <v>0.73</v>
      </c>
      <c r="N978" s="63">
        <v>0.46</v>
      </c>
      <c r="O978" s="63">
        <f t="shared" si="98"/>
        <v>1.593486742963367</v>
      </c>
      <c r="P978" s="2">
        <v>12</v>
      </c>
      <c r="Q978" s="2">
        <v>0.88</v>
      </c>
      <c r="R978">
        <v>0.59</v>
      </c>
      <c r="S978">
        <f t="shared" si="99"/>
        <v>1.8657438194993439</v>
      </c>
      <c r="T978" s="2">
        <v>10</v>
      </c>
      <c r="U978" s="339">
        <f t="shared" si="100"/>
        <v>0.1868773733298153</v>
      </c>
      <c r="V978" s="4">
        <f t="shared" si="101"/>
        <v>0.53284263085399453</v>
      </c>
    </row>
    <row r="979" spans="1:22">
      <c r="A979" s="26" t="s">
        <v>553</v>
      </c>
      <c r="B979" t="s">
        <v>544</v>
      </c>
      <c r="C979" s="219" t="s">
        <v>822</v>
      </c>
      <c r="D979" s="2" t="s">
        <v>44</v>
      </c>
      <c r="E979" s="3" t="s">
        <v>552</v>
      </c>
      <c r="F979" t="s">
        <v>73</v>
      </c>
      <c r="G979">
        <v>732</v>
      </c>
      <c r="H979" s="123">
        <f t="shared" si="97"/>
        <v>0.8571428571428571</v>
      </c>
      <c r="K979" s="27"/>
      <c r="L979" t="s">
        <v>100</v>
      </c>
      <c r="M979" s="321">
        <v>2.82</v>
      </c>
      <c r="N979" s="63">
        <v>2.21</v>
      </c>
      <c r="O979" s="63">
        <f t="shared" si="98"/>
        <v>7.6556645694544372</v>
      </c>
      <c r="P979" s="2">
        <v>12</v>
      </c>
      <c r="Q979" s="2">
        <v>3.96</v>
      </c>
      <c r="R979">
        <v>2.69</v>
      </c>
      <c r="S979">
        <f t="shared" si="99"/>
        <v>8.5065269058529402</v>
      </c>
      <c r="T979" s="2">
        <v>10</v>
      </c>
      <c r="U979" s="339">
        <f t="shared" si="100"/>
        <v>0.33950714031636697</v>
      </c>
      <c r="V979" s="4">
        <f t="shared" si="101"/>
        <v>0.54477221712070201</v>
      </c>
    </row>
    <row r="980" spans="1:22">
      <c r="A980" s="26" t="s">
        <v>553</v>
      </c>
      <c r="B980" t="s">
        <v>545</v>
      </c>
      <c r="C980" s="219" t="s">
        <v>822</v>
      </c>
      <c r="D980" s="2" t="s">
        <v>44</v>
      </c>
      <c r="E980" s="3" t="s">
        <v>552</v>
      </c>
      <c r="F980" t="s">
        <v>73</v>
      </c>
      <c r="G980">
        <v>732</v>
      </c>
      <c r="H980" s="123">
        <f t="shared" si="97"/>
        <v>0.8571428571428571</v>
      </c>
      <c r="K980" s="27"/>
      <c r="L980" t="s">
        <v>100</v>
      </c>
      <c r="M980" s="321">
        <v>22.9</v>
      </c>
      <c r="N980" s="63">
        <v>3.93</v>
      </c>
      <c r="O980" s="63">
        <f t="shared" si="98"/>
        <v>13.613919347491375</v>
      </c>
      <c r="P980" s="2">
        <v>12</v>
      </c>
      <c r="Q980" s="2">
        <v>19.600000000000001</v>
      </c>
      <c r="R980">
        <v>6.45</v>
      </c>
      <c r="S980">
        <f t="shared" si="99"/>
        <v>20.396690908086047</v>
      </c>
      <c r="T980" s="2">
        <v>10</v>
      </c>
      <c r="U980" s="339">
        <f t="shared" si="100"/>
        <v>-0.15560734432372228</v>
      </c>
      <c r="V980" s="4">
        <f t="shared" si="101"/>
        <v>0.19162805428293764</v>
      </c>
    </row>
    <row r="981" spans="1:22">
      <c r="A981" s="26" t="s">
        <v>553</v>
      </c>
      <c r="B981" t="s">
        <v>546</v>
      </c>
      <c r="C981" s="219" t="s">
        <v>822</v>
      </c>
      <c r="D981" s="2" t="s">
        <v>44</v>
      </c>
      <c r="E981" s="3" t="s">
        <v>552</v>
      </c>
      <c r="F981" t="s">
        <v>73</v>
      </c>
      <c r="G981">
        <v>732</v>
      </c>
      <c r="H981" s="123">
        <f t="shared" si="97"/>
        <v>0.8571428571428571</v>
      </c>
      <c r="K981" s="27"/>
      <c r="L981" t="s">
        <v>100</v>
      </c>
      <c r="M981" s="321">
        <v>20.9</v>
      </c>
      <c r="N981" s="63">
        <v>3.38</v>
      </c>
      <c r="O981" s="63">
        <f t="shared" si="98"/>
        <v>11.70866345916561</v>
      </c>
      <c r="P981" s="2">
        <v>12</v>
      </c>
      <c r="Q981" s="2">
        <v>11.7</v>
      </c>
      <c r="R981">
        <v>3.06</v>
      </c>
      <c r="S981">
        <f t="shared" si="99"/>
        <v>9.6765696401152415</v>
      </c>
      <c r="T981" s="2">
        <v>10</v>
      </c>
      <c r="U981" s="339">
        <f t="shared" si="100"/>
        <v>-0.58016031716705485</v>
      </c>
      <c r="V981" s="4">
        <f t="shared" si="101"/>
        <v>0.15173570019723867</v>
      </c>
    </row>
    <row r="982" spans="1:22">
      <c r="A982" s="26" t="s">
        <v>553</v>
      </c>
      <c r="B982" t="s">
        <v>547</v>
      </c>
      <c r="C982" s="219" t="s">
        <v>822</v>
      </c>
      <c r="D982" s="2" t="s">
        <v>44</v>
      </c>
      <c r="E982" s="3" t="s">
        <v>552</v>
      </c>
      <c r="F982" t="s">
        <v>73</v>
      </c>
      <c r="G982">
        <v>732</v>
      </c>
      <c r="H982" s="172">
        <f t="shared" si="97"/>
        <v>0.8571428571428571</v>
      </c>
      <c r="I982" s="12"/>
      <c r="J982" s="11"/>
      <c r="K982" s="30"/>
      <c r="L982" t="s">
        <v>100</v>
      </c>
      <c r="M982" s="321">
        <v>14.1</v>
      </c>
      <c r="N982" s="63">
        <v>3.88</v>
      </c>
      <c r="O982" s="63">
        <f t="shared" si="98"/>
        <v>13.440714266734487</v>
      </c>
      <c r="P982" s="2">
        <v>12</v>
      </c>
      <c r="Q982" s="2">
        <v>16.2</v>
      </c>
      <c r="R982">
        <v>4.88</v>
      </c>
      <c r="S982">
        <f t="shared" si="99"/>
        <v>15.431914981621691</v>
      </c>
      <c r="T982" s="2">
        <v>10</v>
      </c>
      <c r="U982" s="339">
        <f t="shared" si="100"/>
        <v>0.1388364448542157</v>
      </c>
      <c r="V982" s="4">
        <f t="shared" si="101"/>
        <v>0.17407559823197682</v>
      </c>
    </row>
    <row r="983" spans="1:22">
      <c r="A983" s="26" t="s">
        <v>553</v>
      </c>
      <c r="B983" t="s">
        <v>551</v>
      </c>
      <c r="C983" s="219" t="s">
        <v>822</v>
      </c>
      <c r="D983" s="2" t="s">
        <v>44</v>
      </c>
      <c r="E983" s="3" t="s">
        <v>552</v>
      </c>
      <c r="F983" t="s">
        <v>73</v>
      </c>
      <c r="G983">
        <v>732</v>
      </c>
      <c r="H983" s="173">
        <f t="shared" si="97"/>
        <v>0.8571428571428571</v>
      </c>
      <c r="I983" s="19"/>
      <c r="J983" s="16"/>
      <c r="K983" s="43"/>
      <c r="L983" t="s">
        <v>100</v>
      </c>
      <c r="M983" s="321">
        <v>0.39</v>
      </c>
      <c r="N983" s="63">
        <v>0.92</v>
      </c>
      <c r="O983" s="63">
        <f t="shared" si="98"/>
        <v>3.186973485926734</v>
      </c>
      <c r="P983" s="2">
        <v>12</v>
      </c>
      <c r="Q983" s="2">
        <v>0.92</v>
      </c>
      <c r="R983">
        <v>1.52</v>
      </c>
      <c r="S983">
        <f t="shared" si="99"/>
        <v>4.8066620434559368</v>
      </c>
      <c r="T983" s="2">
        <v>10</v>
      </c>
      <c r="U983" s="339">
        <f t="shared" si="100"/>
        <v>0.85822693091939395</v>
      </c>
      <c r="V983" s="4">
        <f t="shared" si="101"/>
        <v>2.8130119722747327</v>
      </c>
    </row>
    <row r="984" spans="1:22">
      <c r="A984" s="26" t="s">
        <v>553</v>
      </c>
      <c r="B984" t="s">
        <v>548</v>
      </c>
      <c r="C984" s="219" t="s">
        <v>822</v>
      </c>
      <c r="D984" s="2" t="s">
        <v>44</v>
      </c>
      <c r="E984" s="3" t="s">
        <v>552</v>
      </c>
      <c r="F984" t="s">
        <v>73</v>
      </c>
      <c r="G984">
        <v>732</v>
      </c>
      <c r="H984" s="123">
        <f t="shared" si="97"/>
        <v>0.8571428571428571</v>
      </c>
      <c r="K984" s="27"/>
      <c r="L984" t="s">
        <v>100</v>
      </c>
      <c r="M984" s="321">
        <v>4.91</v>
      </c>
      <c r="N984" s="63">
        <v>2.2000000000000002</v>
      </c>
      <c r="O984" s="63">
        <f t="shared" si="98"/>
        <v>7.6210235533030604</v>
      </c>
      <c r="P984" s="2">
        <v>12</v>
      </c>
      <c r="Q984" s="2">
        <v>0.89</v>
      </c>
      <c r="R984">
        <v>0.63</v>
      </c>
      <c r="S984">
        <f t="shared" si="99"/>
        <v>1.9922349259060792</v>
      </c>
      <c r="T984" s="2">
        <v>10</v>
      </c>
      <c r="U984" s="339">
        <f t="shared" si="100"/>
        <v>-1.7078077580623807</v>
      </c>
      <c r="V984" s="4">
        <f t="shared" si="101"/>
        <v>0.58440643016454163</v>
      </c>
    </row>
    <row r="985" spans="1:22">
      <c r="A985" s="29" t="s">
        <v>553</v>
      </c>
      <c r="B985" t="s">
        <v>1410</v>
      </c>
      <c r="C985" s="219" t="s">
        <v>822</v>
      </c>
      <c r="D985" s="12" t="s">
        <v>44</v>
      </c>
      <c r="E985" s="13" t="s">
        <v>552</v>
      </c>
      <c r="F985" s="11" t="s">
        <v>73</v>
      </c>
      <c r="G985" s="11">
        <v>732</v>
      </c>
      <c r="H985" s="172">
        <f t="shared" si="97"/>
        <v>0.8571428571428571</v>
      </c>
      <c r="I985" s="12"/>
      <c r="J985" s="11"/>
      <c r="K985" s="30"/>
      <c r="L985" s="11" t="s">
        <v>100</v>
      </c>
      <c r="M985" s="321">
        <v>1.84</v>
      </c>
      <c r="N985" s="63">
        <v>1.79</v>
      </c>
      <c r="O985" s="63">
        <f t="shared" si="98"/>
        <v>6.2007418910965804</v>
      </c>
      <c r="P985" s="2">
        <v>12</v>
      </c>
      <c r="Q985" s="2">
        <v>0.62</v>
      </c>
      <c r="R985">
        <v>0.48</v>
      </c>
      <c r="S985">
        <f t="shared" si="99"/>
        <v>1.5178932768808222</v>
      </c>
      <c r="T985" s="2">
        <v>10</v>
      </c>
      <c r="U985" s="339">
        <f t="shared" si="100"/>
        <v>-1.087801372563894</v>
      </c>
      <c r="V985" s="4">
        <f t="shared" si="101"/>
        <v>0.6827089836975373</v>
      </c>
    </row>
    <row r="986" spans="1:22">
      <c r="A986" s="26" t="s">
        <v>553</v>
      </c>
      <c r="B986" t="s">
        <v>549</v>
      </c>
      <c r="C986" s="219" t="s">
        <v>822</v>
      </c>
      <c r="D986" s="2" t="s">
        <v>44</v>
      </c>
      <c r="E986" s="3" t="s">
        <v>552</v>
      </c>
      <c r="F986" t="s">
        <v>73</v>
      </c>
      <c r="G986" s="16">
        <v>732</v>
      </c>
      <c r="H986" s="173">
        <f t="shared" si="97"/>
        <v>0.8571428571428571</v>
      </c>
      <c r="I986" s="19"/>
      <c r="J986" s="16"/>
      <c r="K986" s="43"/>
      <c r="L986" t="s">
        <v>100</v>
      </c>
      <c r="M986" s="321">
        <v>4.13</v>
      </c>
      <c r="N986" s="63">
        <v>1.66</v>
      </c>
      <c r="O986" s="63">
        <f t="shared" si="98"/>
        <v>5.7504086811286719</v>
      </c>
      <c r="P986" s="2">
        <v>12</v>
      </c>
      <c r="Q986" s="2">
        <v>0.45</v>
      </c>
      <c r="R986">
        <v>0.37</v>
      </c>
      <c r="S986">
        <f t="shared" si="99"/>
        <v>1.1700427342623003</v>
      </c>
      <c r="T986" s="2">
        <v>10</v>
      </c>
      <c r="U986" s="339">
        <f t="shared" si="100"/>
        <v>-2.2167851031907131</v>
      </c>
      <c r="V986" s="4">
        <f t="shared" si="101"/>
        <v>0.75938271604938268</v>
      </c>
    </row>
    <row r="987" spans="1:22">
      <c r="A987" s="26" t="s">
        <v>553</v>
      </c>
      <c r="B987" t="s">
        <v>550</v>
      </c>
      <c r="C987" s="219" t="s">
        <v>822</v>
      </c>
      <c r="D987" s="2" t="s">
        <v>44</v>
      </c>
      <c r="E987" s="3" t="s">
        <v>552</v>
      </c>
      <c r="F987" t="s">
        <v>73</v>
      </c>
      <c r="G987">
        <v>732</v>
      </c>
      <c r="H987" s="123">
        <f t="shared" si="97"/>
        <v>0.8571428571428571</v>
      </c>
      <c r="K987" s="27"/>
      <c r="L987" t="s">
        <v>100</v>
      </c>
      <c r="M987" s="321">
        <v>0.73</v>
      </c>
      <c r="N987" s="63">
        <v>0.46</v>
      </c>
      <c r="O987" s="63">
        <f t="shared" si="98"/>
        <v>1.593486742963367</v>
      </c>
      <c r="P987" s="2">
        <v>12</v>
      </c>
      <c r="Q987" s="2">
        <v>1.1100000000000001</v>
      </c>
      <c r="R987">
        <v>0.46</v>
      </c>
      <c r="S987">
        <f t="shared" si="99"/>
        <v>1.4546477236774547</v>
      </c>
      <c r="T987" s="2">
        <v>10</v>
      </c>
      <c r="U987" s="339">
        <f t="shared" si="100"/>
        <v>0.41907076016394307</v>
      </c>
      <c r="V987" s="4">
        <f t="shared" si="101"/>
        <v>0.25507264020777537</v>
      </c>
    </row>
    <row r="988" spans="1:22">
      <c r="A988" s="26" t="s">
        <v>554</v>
      </c>
      <c r="B988" t="s">
        <v>544</v>
      </c>
      <c r="C988" s="219" t="s">
        <v>822</v>
      </c>
      <c r="D988" s="2" t="s">
        <v>44</v>
      </c>
      <c r="E988" s="3" t="s">
        <v>552</v>
      </c>
      <c r="F988" t="s">
        <v>73</v>
      </c>
      <c r="G988">
        <v>732</v>
      </c>
      <c r="H988" s="123">
        <f t="shared" si="97"/>
        <v>0.8571428571428571</v>
      </c>
      <c r="K988" s="27"/>
      <c r="L988" t="s">
        <v>100</v>
      </c>
      <c r="M988" s="321">
        <v>2.82</v>
      </c>
      <c r="N988" s="63">
        <v>2.21</v>
      </c>
      <c r="O988" s="63">
        <f t="shared" si="98"/>
        <v>7.6556645694544372</v>
      </c>
      <c r="P988" s="2">
        <v>12</v>
      </c>
      <c r="Q988" s="2">
        <v>32.700000000000003</v>
      </c>
      <c r="R988">
        <v>5.2</v>
      </c>
      <c r="S988">
        <f t="shared" si="99"/>
        <v>16.443843832875576</v>
      </c>
      <c r="T988" s="2">
        <v>10</v>
      </c>
      <c r="U988" s="339">
        <f t="shared" si="100"/>
        <v>2.4506381929531855</v>
      </c>
      <c r="V988" s="4">
        <f t="shared" si="101"/>
        <v>0.10862114113103087</v>
      </c>
    </row>
    <row r="989" spans="1:22">
      <c r="A989" s="26" t="s">
        <v>554</v>
      </c>
      <c r="B989" t="s">
        <v>545</v>
      </c>
      <c r="C989" s="219" t="s">
        <v>822</v>
      </c>
      <c r="D989" s="2" t="s">
        <v>44</v>
      </c>
      <c r="E989" s="3" t="s">
        <v>552</v>
      </c>
      <c r="F989" t="s">
        <v>73</v>
      </c>
      <c r="G989">
        <v>732</v>
      </c>
      <c r="H989" s="123">
        <f t="shared" si="97"/>
        <v>0.8571428571428571</v>
      </c>
      <c r="K989" s="27"/>
      <c r="L989" t="s">
        <v>100</v>
      </c>
      <c r="M989" s="321">
        <v>22.9</v>
      </c>
      <c r="N989" s="63">
        <v>3.93</v>
      </c>
      <c r="O989" s="63">
        <f t="shared" si="98"/>
        <v>13.613919347491375</v>
      </c>
      <c r="P989" s="2">
        <v>12</v>
      </c>
      <c r="Q989" s="2">
        <v>12.2</v>
      </c>
      <c r="R989">
        <v>3.1</v>
      </c>
      <c r="S989">
        <f t="shared" si="99"/>
        <v>9.803060746521977</v>
      </c>
      <c r="T989" s="2">
        <v>10</v>
      </c>
      <c r="U989" s="339">
        <f t="shared" si="100"/>
        <v>-0.62970095882098309</v>
      </c>
      <c r="V989" s="4">
        <f t="shared" si="101"/>
        <v>0.14789931022126671</v>
      </c>
    </row>
    <row r="990" spans="1:22">
      <c r="A990" s="26" t="s">
        <v>554</v>
      </c>
      <c r="B990" t="s">
        <v>546</v>
      </c>
      <c r="C990" s="219" t="s">
        <v>822</v>
      </c>
      <c r="D990" s="2" t="s">
        <v>44</v>
      </c>
      <c r="E990" s="3" t="s">
        <v>552</v>
      </c>
      <c r="F990" t="s">
        <v>73</v>
      </c>
      <c r="G990">
        <v>732</v>
      </c>
      <c r="H990" s="172">
        <f t="shared" si="97"/>
        <v>0.8571428571428571</v>
      </c>
      <c r="I990" s="12"/>
      <c r="J990" s="11"/>
      <c r="K990" s="30"/>
      <c r="L990" t="s">
        <v>100</v>
      </c>
      <c r="M990" s="321">
        <v>20.9</v>
      </c>
      <c r="N990" s="63">
        <v>3.38</v>
      </c>
      <c r="O990" s="63">
        <f t="shared" si="98"/>
        <v>11.70866345916561</v>
      </c>
      <c r="P990" s="2">
        <v>12</v>
      </c>
      <c r="Q990" s="2">
        <v>7.32</v>
      </c>
      <c r="R990">
        <v>1.94</v>
      </c>
      <c r="S990">
        <f t="shared" si="99"/>
        <v>6.1348186607266557</v>
      </c>
      <c r="T990" s="2">
        <v>10</v>
      </c>
      <c r="U990" s="339">
        <f t="shared" si="100"/>
        <v>-1.0491388309975451</v>
      </c>
      <c r="V990" s="4">
        <f t="shared" si="101"/>
        <v>0.15357281495416403</v>
      </c>
    </row>
    <row r="991" spans="1:22">
      <c r="A991" s="26" t="s">
        <v>554</v>
      </c>
      <c r="B991" t="s">
        <v>547</v>
      </c>
      <c r="C991" s="219" t="s">
        <v>822</v>
      </c>
      <c r="D991" s="2" t="s">
        <v>44</v>
      </c>
      <c r="E991" s="3" t="s">
        <v>552</v>
      </c>
      <c r="F991" t="s">
        <v>73</v>
      </c>
      <c r="G991">
        <v>732</v>
      </c>
      <c r="H991" s="173">
        <f t="shared" si="97"/>
        <v>0.8571428571428571</v>
      </c>
      <c r="I991" s="19"/>
      <c r="J991" s="16"/>
      <c r="K991" s="43"/>
      <c r="L991" t="s">
        <v>100</v>
      </c>
      <c r="M991" s="321">
        <v>14.1</v>
      </c>
      <c r="N991" s="63">
        <v>3.88</v>
      </c>
      <c r="O991" s="63">
        <f t="shared" si="98"/>
        <v>13.440714266734487</v>
      </c>
      <c r="P991" s="2">
        <v>12</v>
      </c>
      <c r="Q991" s="2">
        <v>1.1499999999999999</v>
      </c>
      <c r="R991">
        <v>0.64</v>
      </c>
      <c r="S991">
        <f t="shared" si="99"/>
        <v>2.0238577025077631</v>
      </c>
      <c r="T991" s="2">
        <v>10</v>
      </c>
      <c r="U991" s="339">
        <f t="shared" si="100"/>
        <v>-2.5064128550089642</v>
      </c>
      <c r="V991" s="4">
        <f t="shared" si="101"/>
        <v>0.39304977945809716</v>
      </c>
    </row>
    <row r="992" spans="1:22">
      <c r="A992" s="26" t="s">
        <v>554</v>
      </c>
      <c r="B992" t="s">
        <v>551</v>
      </c>
      <c r="C992" s="219" t="s">
        <v>822</v>
      </c>
      <c r="D992" s="2" t="s">
        <v>44</v>
      </c>
      <c r="E992" s="3" t="s">
        <v>552</v>
      </c>
      <c r="F992" t="s">
        <v>73</v>
      </c>
      <c r="G992">
        <v>732</v>
      </c>
      <c r="H992" s="123">
        <f t="shared" si="97"/>
        <v>0.8571428571428571</v>
      </c>
      <c r="K992" s="27"/>
      <c r="L992" t="s">
        <v>100</v>
      </c>
      <c r="M992" s="321">
        <v>0.39</v>
      </c>
      <c r="N992" s="63">
        <v>0.92</v>
      </c>
      <c r="O992" s="63">
        <f t="shared" si="98"/>
        <v>3.186973485926734</v>
      </c>
      <c r="P992" s="2">
        <v>12</v>
      </c>
      <c r="Q992" s="2">
        <v>30.8</v>
      </c>
      <c r="R992">
        <v>5.48</v>
      </c>
      <c r="S992">
        <f t="shared" si="99"/>
        <v>17.329281577722721</v>
      </c>
      <c r="T992" s="2">
        <v>10</v>
      </c>
      <c r="U992" s="339">
        <f t="shared" si="100"/>
        <v>4.3691232298379736</v>
      </c>
      <c r="V992" s="4">
        <f t="shared" si="101"/>
        <v>0.11498959914544329</v>
      </c>
    </row>
    <row r="993" spans="1:24">
      <c r="A993" s="29" t="s">
        <v>554</v>
      </c>
      <c r="B993" t="s">
        <v>548</v>
      </c>
      <c r="C993" s="219" t="s">
        <v>822</v>
      </c>
      <c r="D993" s="12" t="s">
        <v>44</v>
      </c>
      <c r="E993" s="13" t="s">
        <v>552</v>
      </c>
      <c r="F993" s="11" t="s">
        <v>73</v>
      </c>
      <c r="G993" s="11">
        <v>732</v>
      </c>
      <c r="H993" s="172">
        <f t="shared" si="97"/>
        <v>0.8571428571428571</v>
      </c>
      <c r="I993" s="12"/>
      <c r="J993" s="11"/>
      <c r="K993" s="30"/>
      <c r="L993" s="11" t="s">
        <v>100</v>
      </c>
      <c r="M993" s="321">
        <v>4.91</v>
      </c>
      <c r="N993" s="63">
        <v>2.2000000000000002</v>
      </c>
      <c r="O993" s="63">
        <f t="shared" si="98"/>
        <v>7.6210235533030604</v>
      </c>
      <c r="P993" s="2">
        <v>12</v>
      </c>
      <c r="Q993" s="2">
        <v>3.72</v>
      </c>
      <c r="R993">
        <v>1.1100000000000001</v>
      </c>
      <c r="S993">
        <f t="shared" si="99"/>
        <v>3.5101282027869014</v>
      </c>
      <c r="T993" s="2">
        <v>10</v>
      </c>
      <c r="U993" s="339">
        <f t="shared" si="100"/>
        <v>-0.27755027352137396</v>
      </c>
      <c r="V993" s="4">
        <f t="shared" si="101"/>
        <v>0.17236819285466531</v>
      </c>
    </row>
    <row r="994" spans="1:24">
      <c r="A994" s="26" t="s">
        <v>554</v>
      </c>
      <c r="B994" t="s">
        <v>1410</v>
      </c>
      <c r="C994" s="219" t="s">
        <v>822</v>
      </c>
      <c r="D994" s="2" t="s">
        <v>44</v>
      </c>
      <c r="E994" s="3" t="s">
        <v>552</v>
      </c>
      <c r="F994" t="s">
        <v>73</v>
      </c>
      <c r="G994" s="16">
        <v>732</v>
      </c>
      <c r="H994" s="173">
        <f t="shared" si="97"/>
        <v>0.8571428571428571</v>
      </c>
      <c r="I994" s="19"/>
      <c r="J994" s="16"/>
      <c r="K994" s="43"/>
      <c r="L994" t="s">
        <v>100</v>
      </c>
      <c r="M994" s="321">
        <v>1.84</v>
      </c>
      <c r="N994" s="63">
        <v>1.79</v>
      </c>
      <c r="O994" s="63">
        <f t="shared" si="98"/>
        <v>6.2007418910965804</v>
      </c>
      <c r="P994" s="2">
        <v>12</v>
      </c>
      <c r="Q994" s="2">
        <v>3.23</v>
      </c>
      <c r="R994">
        <v>1.36</v>
      </c>
      <c r="S994">
        <f t="shared" si="99"/>
        <v>4.3006976178289964</v>
      </c>
      <c r="T994" s="2">
        <v>10</v>
      </c>
      <c r="U994" s="339">
        <f t="shared" si="100"/>
        <v>0.56271656561367089</v>
      </c>
      <c r="V994" s="4">
        <f t="shared" si="101"/>
        <v>0.26061865189289019</v>
      </c>
    </row>
    <row r="995" spans="1:24">
      <c r="A995" s="26" t="s">
        <v>554</v>
      </c>
      <c r="B995" t="s">
        <v>549</v>
      </c>
      <c r="C995" s="219" t="s">
        <v>822</v>
      </c>
      <c r="D995" s="2" t="s">
        <v>44</v>
      </c>
      <c r="E995" s="3" t="s">
        <v>552</v>
      </c>
      <c r="F995" t="s">
        <v>73</v>
      </c>
      <c r="G995">
        <v>732</v>
      </c>
      <c r="H995" s="123">
        <f t="shared" si="97"/>
        <v>0.8571428571428571</v>
      </c>
      <c r="K995" s="27"/>
      <c r="L995" t="s">
        <v>100</v>
      </c>
      <c r="M995" s="321">
        <v>4.13</v>
      </c>
      <c r="N995" s="63">
        <v>1.66</v>
      </c>
      <c r="O995" s="63">
        <f t="shared" si="98"/>
        <v>5.7504086811286719</v>
      </c>
      <c r="P995" s="2">
        <v>12</v>
      </c>
      <c r="Q995" s="2">
        <v>0.03</v>
      </c>
      <c r="R995">
        <v>0.03</v>
      </c>
      <c r="S995">
        <f t="shared" si="99"/>
        <v>9.4868329805051388E-2</v>
      </c>
      <c r="T995" s="2">
        <v>10</v>
      </c>
      <c r="U995" s="339">
        <f t="shared" si="100"/>
        <v>-4.9248353042929232</v>
      </c>
      <c r="V995" s="4">
        <f t="shared" si="101"/>
        <v>1.0833333333333335</v>
      </c>
    </row>
    <row r="996" spans="1:24">
      <c r="A996" s="26" t="s">
        <v>554</v>
      </c>
      <c r="B996" t="s">
        <v>550</v>
      </c>
      <c r="C996" s="219" t="s">
        <v>822</v>
      </c>
      <c r="D996" s="2" t="s">
        <v>44</v>
      </c>
      <c r="E996" s="3" t="s">
        <v>552</v>
      </c>
      <c r="F996" t="s">
        <v>73</v>
      </c>
      <c r="G996">
        <v>732</v>
      </c>
      <c r="H996" s="123">
        <f t="shared" si="97"/>
        <v>0.8571428571428571</v>
      </c>
      <c r="K996" s="27"/>
      <c r="L996" t="s">
        <v>100</v>
      </c>
      <c r="M996" s="321">
        <v>0.73</v>
      </c>
      <c r="N996" s="63">
        <v>0.46</v>
      </c>
      <c r="O996" s="63">
        <f t="shared" si="98"/>
        <v>1.593486742963367</v>
      </c>
      <c r="P996" s="2">
        <v>12</v>
      </c>
      <c r="Q996" s="2">
        <v>0.54</v>
      </c>
      <c r="R996">
        <v>0.32</v>
      </c>
      <c r="S996">
        <f t="shared" si="99"/>
        <v>1.0119288512538815</v>
      </c>
      <c r="T996" s="2">
        <v>10</v>
      </c>
      <c r="U996" s="339">
        <f t="shared" si="100"/>
        <v>-0.30147539458411665</v>
      </c>
      <c r="V996" s="4">
        <f t="shared" si="101"/>
        <v>0.43449931412894377</v>
      </c>
    </row>
    <row r="997" spans="1:24">
      <c r="A997" s="26" t="s">
        <v>555</v>
      </c>
      <c r="B997" t="s">
        <v>544</v>
      </c>
      <c r="C997" s="219" t="s">
        <v>822</v>
      </c>
      <c r="D997" s="2" t="s">
        <v>44</v>
      </c>
      <c r="E997" s="3" t="s">
        <v>552</v>
      </c>
      <c r="F997" t="s">
        <v>73</v>
      </c>
      <c r="G997">
        <v>732</v>
      </c>
      <c r="H997" s="123">
        <f t="shared" si="97"/>
        <v>0.8571428571428571</v>
      </c>
      <c r="K997" s="27"/>
      <c r="L997" t="s">
        <v>100</v>
      </c>
      <c r="M997" s="321">
        <v>2.82</v>
      </c>
      <c r="N997" s="63">
        <v>2.21</v>
      </c>
      <c r="O997" s="63">
        <f t="shared" si="98"/>
        <v>7.6556645694544372</v>
      </c>
      <c r="P997" s="2">
        <v>12</v>
      </c>
      <c r="Q997" s="2">
        <v>3.55</v>
      </c>
      <c r="R997">
        <v>1.2</v>
      </c>
      <c r="S997">
        <f t="shared" si="99"/>
        <v>3.7947331922020551</v>
      </c>
      <c r="T997" s="2">
        <v>10</v>
      </c>
      <c r="U997" s="339">
        <f t="shared" si="100"/>
        <v>0.23021071853730229</v>
      </c>
      <c r="V997" s="4">
        <f t="shared" si="101"/>
        <v>0.19759637638034783</v>
      </c>
    </row>
    <row r="998" spans="1:24">
      <c r="A998" s="26" t="s">
        <v>555</v>
      </c>
      <c r="B998" t="s">
        <v>545</v>
      </c>
      <c r="C998" s="219" t="s">
        <v>822</v>
      </c>
      <c r="D998" s="2" t="s">
        <v>44</v>
      </c>
      <c r="E998" s="3" t="s">
        <v>552</v>
      </c>
      <c r="F998" t="s">
        <v>73</v>
      </c>
      <c r="G998">
        <v>732</v>
      </c>
      <c r="H998" s="172">
        <f t="shared" si="97"/>
        <v>0.8571428571428571</v>
      </c>
      <c r="I998" s="12"/>
      <c r="J998" s="11"/>
      <c r="K998" s="30"/>
      <c r="L998" t="s">
        <v>100</v>
      </c>
      <c r="M998" s="321">
        <v>22.9</v>
      </c>
      <c r="N998" s="63">
        <v>3.93</v>
      </c>
      <c r="O998" s="63">
        <f t="shared" si="98"/>
        <v>13.613919347491375</v>
      </c>
      <c r="P998" s="2">
        <v>12</v>
      </c>
      <c r="Q998" s="2">
        <v>9.81</v>
      </c>
      <c r="R998">
        <v>2.38</v>
      </c>
      <c r="S998">
        <f t="shared" si="99"/>
        <v>7.5262208312007433</v>
      </c>
      <c r="T998" s="2">
        <v>10</v>
      </c>
      <c r="U998" s="339">
        <f t="shared" si="100"/>
        <v>-0.84773463698292217</v>
      </c>
      <c r="V998" s="4">
        <f t="shared" si="101"/>
        <v>0.14219274264023585</v>
      </c>
    </row>
    <row r="999" spans="1:24">
      <c r="A999" s="26" t="s">
        <v>555</v>
      </c>
      <c r="B999" t="s">
        <v>546</v>
      </c>
      <c r="C999" s="219" t="s">
        <v>822</v>
      </c>
      <c r="D999" s="2" t="s">
        <v>44</v>
      </c>
      <c r="E999" s="3" t="s">
        <v>552</v>
      </c>
      <c r="F999" t="s">
        <v>73</v>
      </c>
      <c r="G999">
        <v>732</v>
      </c>
      <c r="H999" s="173">
        <f t="shared" si="97"/>
        <v>0.8571428571428571</v>
      </c>
      <c r="I999" s="19"/>
      <c r="J999" s="16"/>
      <c r="K999" s="43"/>
      <c r="L999" t="s">
        <v>100</v>
      </c>
      <c r="M999" s="321">
        <v>20.9</v>
      </c>
      <c r="N999" s="63">
        <v>3.38</v>
      </c>
      <c r="O999" s="63">
        <f t="shared" si="98"/>
        <v>11.70866345916561</v>
      </c>
      <c r="P999" s="2">
        <v>12</v>
      </c>
      <c r="Q999" s="2">
        <v>14.3</v>
      </c>
      <c r="R999">
        <v>2.06</v>
      </c>
      <c r="S999">
        <f t="shared" si="99"/>
        <v>6.5142919799468624</v>
      </c>
      <c r="T999" s="2">
        <v>10</v>
      </c>
      <c r="U999" s="339">
        <f t="shared" si="100"/>
        <v>-0.37948962170490352</v>
      </c>
      <c r="V999" s="4">
        <f t="shared" si="101"/>
        <v>0.10408544835118262</v>
      </c>
    </row>
    <row r="1000" spans="1:24">
      <c r="A1000" s="26" t="s">
        <v>555</v>
      </c>
      <c r="B1000" t="s">
        <v>547</v>
      </c>
      <c r="C1000" s="219" t="s">
        <v>822</v>
      </c>
      <c r="D1000" s="2" t="s">
        <v>44</v>
      </c>
      <c r="E1000" s="3" t="s">
        <v>552</v>
      </c>
      <c r="F1000" t="s">
        <v>73</v>
      </c>
      <c r="G1000">
        <v>732</v>
      </c>
      <c r="H1000" s="123">
        <f t="shared" si="97"/>
        <v>0.8571428571428571</v>
      </c>
      <c r="K1000" s="27"/>
      <c r="L1000" t="s">
        <v>100</v>
      </c>
      <c r="M1000" s="321">
        <v>14.1</v>
      </c>
      <c r="N1000" s="63">
        <v>3.88</v>
      </c>
      <c r="O1000" s="63">
        <f t="shared" si="98"/>
        <v>13.440714266734487</v>
      </c>
      <c r="P1000" s="2">
        <v>12</v>
      </c>
      <c r="Q1000" s="2">
        <v>9.9</v>
      </c>
      <c r="R1000">
        <v>2.27</v>
      </c>
      <c r="S1000">
        <f t="shared" si="99"/>
        <v>7.1783702885822214</v>
      </c>
      <c r="T1000" s="2">
        <v>10</v>
      </c>
      <c r="U1000" s="339">
        <f t="shared" si="100"/>
        <v>-0.35364004024357831</v>
      </c>
      <c r="V1000" s="4">
        <f t="shared" si="101"/>
        <v>0.13590858075706561</v>
      </c>
    </row>
    <row r="1001" spans="1:24">
      <c r="A1001" s="26" t="s">
        <v>555</v>
      </c>
      <c r="B1001" t="s">
        <v>551</v>
      </c>
      <c r="C1001" s="219" t="s">
        <v>822</v>
      </c>
      <c r="D1001" s="2" t="s">
        <v>44</v>
      </c>
      <c r="E1001" s="3" t="s">
        <v>552</v>
      </c>
      <c r="F1001" t="s">
        <v>73</v>
      </c>
      <c r="G1001">
        <v>732</v>
      </c>
      <c r="H1001" s="123">
        <f t="shared" si="97"/>
        <v>0.8571428571428571</v>
      </c>
      <c r="K1001" s="27"/>
      <c r="L1001" t="s">
        <v>100</v>
      </c>
      <c r="M1001" s="321">
        <v>0.39</v>
      </c>
      <c r="N1001" s="63">
        <v>0.92</v>
      </c>
      <c r="O1001" s="63">
        <f t="shared" si="98"/>
        <v>3.186973485926734</v>
      </c>
      <c r="P1001" s="2">
        <v>12</v>
      </c>
      <c r="Q1001" s="2">
        <v>0.91</v>
      </c>
      <c r="R1001">
        <v>0.85</v>
      </c>
      <c r="S1001">
        <f t="shared" si="99"/>
        <v>2.6879360111431225</v>
      </c>
      <c r="T1001" s="2">
        <v>10</v>
      </c>
      <c r="U1001" s="339">
        <f t="shared" si="100"/>
        <v>0.84729786038720367</v>
      </c>
      <c r="V1001" s="4">
        <f t="shared" si="101"/>
        <v>0.9558125025157993</v>
      </c>
    </row>
    <row r="1002" spans="1:24" s="16" customFormat="1">
      <c r="A1002" s="37" t="s">
        <v>555</v>
      </c>
      <c r="B1002" s="16" t="s">
        <v>548</v>
      </c>
      <c r="C1002" s="219" t="s">
        <v>822</v>
      </c>
      <c r="D1002" s="19" t="s">
        <v>44</v>
      </c>
      <c r="E1002" s="17" t="s">
        <v>552</v>
      </c>
      <c r="F1002" s="16" t="s">
        <v>73</v>
      </c>
      <c r="G1002" s="16">
        <v>732</v>
      </c>
      <c r="H1002" s="173">
        <f t="shared" si="97"/>
        <v>0.8571428571428571</v>
      </c>
      <c r="I1002" s="19"/>
      <c r="K1002" s="43"/>
      <c r="L1002" s="16" t="s">
        <v>100</v>
      </c>
      <c r="M1002" s="321">
        <v>4.91</v>
      </c>
      <c r="N1002" s="63">
        <v>2.2000000000000002</v>
      </c>
      <c r="O1002" s="69">
        <f t="shared" si="98"/>
        <v>7.6210235533030604</v>
      </c>
      <c r="P1002" s="19">
        <v>12</v>
      </c>
      <c r="Q1002" s="2">
        <v>1.73</v>
      </c>
      <c r="R1002">
        <v>0.63</v>
      </c>
      <c r="S1002" s="16">
        <f t="shared" si="99"/>
        <v>1.9922349259060792</v>
      </c>
      <c r="T1002" s="19">
        <v>10</v>
      </c>
      <c r="U1002" s="339">
        <f t="shared" si="100"/>
        <v>-1.0431525332967417</v>
      </c>
      <c r="V1002" s="4">
        <f t="shared" si="101"/>
        <v>0.21594718611825767</v>
      </c>
    </row>
    <row r="1003" spans="1:24">
      <c r="A1003" s="37" t="s">
        <v>555</v>
      </c>
      <c r="B1003" t="s">
        <v>1411</v>
      </c>
      <c r="C1003" s="219" t="s">
        <v>822</v>
      </c>
      <c r="D1003" s="2" t="s">
        <v>44</v>
      </c>
      <c r="E1003" s="3" t="s">
        <v>552</v>
      </c>
      <c r="F1003" t="s">
        <v>73</v>
      </c>
      <c r="G1003">
        <v>732</v>
      </c>
      <c r="H1003" s="123">
        <f t="shared" si="97"/>
        <v>0.8571428571428571</v>
      </c>
      <c r="K1003" s="27"/>
      <c r="L1003" t="s">
        <v>100</v>
      </c>
      <c r="M1003" s="321">
        <v>1.84</v>
      </c>
      <c r="N1003" s="63">
        <v>1.79</v>
      </c>
      <c r="O1003" s="69">
        <f t="shared" si="98"/>
        <v>6.2007418910965804</v>
      </c>
      <c r="P1003" s="2">
        <v>12</v>
      </c>
      <c r="Q1003" s="2">
        <v>2.23</v>
      </c>
      <c r="R1003">
        <v>1.1100000000000001</v>
      </c>
      <c r="S1003" s="16">
        <f t="shared" si="99"/>
        <v>3.5101282027869014</v>
      </c>
      <c r="T1003" s="2">
        <v>10</v>
      </c>
      <c r="U1003" s="339">
        <f t="shared" si="100"/>
        <v>0.19223601385113309</v>
      </c>
      <c r="V1003" s="4">
        <f t="shared" si="101"/>
        <v>0.33109620811464813</v>
      </c>
    </row>
    <row r="1004" spans="1:24">
      <c r="A1004" s="37" t="s">
        <v>555</v>
      </c>
      <c r="B1004" t="s">
        <v>549</v>
      </c>
      <c r="C1004" s="219" t="s">
        <v>822</v>
      </c>
      <c r="D1004" s="2" t="s">
        <v>44</v>
      </c>
      <c r="E1004" s="3" t="s">
        <v>552</v>
      </c>
      <c r="F1004" t="s">
        <v>73</v>
      </c>
      <c r="G1004">
        <v>732</v>
      </c>
      <c r="H1004" s="123">
        <f t="shared" si="97"/>
        <v>0.8571428571428571</v>
      </c>
      <c r="K1004" s="27"/>
      <c r="L1004" t="s">
        <v>100</v>
      </c>
      <c r="M1004" s="321">
        <v>4.13</v>
      </c>
      <c r="N1004" s="63">
        <v>1.66</v>
      </c>
      <c r="O1004" s="69">
        <f t="shared" si="98"/>
        <v>5.7504086811286719</v>
      </c>
      <c r="P1004" s="2">
        <v>12</v>
      </c>
      <c r="Q1004" s="2">
        <v>0.74</v>
      </c>
      <c r="R1004">
        <v>0.75</v>
      </c>
      <c r="S1004" s="16">
        <f t="shared" si="99"/>
        <v>2.3717082451262845</v>
      </c>
      <c r="T1004" s="2">
        <v>10</v>
      </c>
      <c r="U1004" s="339">
        <f t="shared" si="100"/>
        <v>-1.719382499756863</v>
      </c>
      <c r="V1004" s="4">
        <f t="shared" si="101"/>
        <v>1.1105429754078402</v>
      </c>
    </row>
    <row r="1005" spans="1:24" s="11" customFormat="1">
      <c r="A1005" s="37" t="s">
        <v>555</v>
      </c>
      <c r="B1005" s="11" t="s">
        <v>550</v>
      </c>
      <c r="C1005" s="220" t="s">
        <v>822</v>
      </c>
      <c r="D1005" s="12" t="s">
        <v>44</v>
      </c>
      <c r="E1005" s="13" t="s">
        <v>552</v>
      </c>
      <c r="F1005" s="11" t="s">
        <v>73</v>
      </c>
      <c r="G1005" s="11">
        <v>732</v>
      </c>
      <c r="H1005" s="172">
        <f t="shared" si="97"/>
        <v>0.8571428571428571</v>
      </c>
      <c r="I1005" s="12"/>
      <c r="K1005" s="30"/>
      <c r="L1005" s="11" t="s">
        <v>100</v>
      </c>
      <c r="M1005" s="322">
        <v>0.73</v>
      </c>
      <c r="N1005" s="70">
        <v>0.46</v>
      </c>
      <c r="O1005" s="72">
        <f t="shared" si="98"/>
        <v>1.593486742963367</v>
      </c>
      <c r="P1005" s="12">
        <v>12</v>
      </c>
      <c r="Q1005" s="12">
        <v>0.86</v>
      </c>
      <c r="R1005" s="11">
        <v>0.22</v>
      </c>
      <c r="S1005" s="58">
        <f t="shared" si="99"/>
        <v>0.69570108523704355</v>
      </c>
      <c r="T1005" s="12">
        <v>10</v>
      </c>
      <c r="U1005" s="341">
        <f t="shared" si="100"/>
        <v>0.16388785510511664</v>
      </c>
      <c r="V1005" s="116">
        <f t="shared" si="101"/>
        <v>0.14877411213268438</v>
      </c>
    </row>
    <row r="1006" spans="1:24">
      <c r="A1006" t="s">
        <v>2017</v>
      </c>
      <c r="B1006" t="s">
        <v>2034</v>
      </c>
      <c r="C1006" t="s">
        <v>2035</v>
      </c>
      <c r="D1006" s="19" t="s">
        <v>44</v>
      </c>
      <c r="E1006" t="s">
        <v>60</v>
      </c>
      <c r="F1006" t="s">
        <v>60</v>
      </c>
      <c r="G1006">
        <v>14</v>
      </c>
      <c r="H1006" s="123">
        <f>G1006/126</f>
        <v>0.1111111111111111</v>
      </c>
      <c r="K1006" t="s">
        <v>100</v>
      </c>
      <c r="M1006">
        <v>1.5</v>
      </c>
      <c r="N1006"/>
      <c r="O1006">
        <v>1.91485421551268</v>
      </c>
      <c r="P1006">
        <v>4</v>
      </c>
      <c r="Q1006">
        <v>4</v>
      </c>
      <c r="S1006">
        <v>4.9665548085837798</v>
      </c>
      <c r="T1006">
        <v>4</v>
      </c>
      <c r="U1006"/>
      <c r="V1006" s="2"/>
      <c r="W1006" s="339"/>
      <c r="X1006" s="4"/>
    </row>
    <row r="1007" spans="1:24">
      <c r="A1007" t="s">
        <v>2017</v>
      </c>
      <c r="B1007" t="s">
        <v>2034</v>
      </c>
      <c r="C1007" t="s">
        <v>2035</v>
      </c>
      <c r="D1007" s="2" t="s">
        <v>44</v>
      </c>
      <c r="E1007" t="s">
        <v>60</v>
      </c>
      <c r="F1007" t="s">
        <v>60</v>
      </c>
      <c r="G1007">
        <v>28</v>
      </c>
      <c r="H1007" s="123">
        <f t="shared" ref="H1007:H1070" si="102">G1007/126</f>
        <v>0.22222222222222221</v>
      </c>
      <c r="K1007" t="s">
        <v>100</v>
      </c>
      <c r="M1007">
        <v>25.25</v>
      </c>
      <c r="N1007"/>
      <c r="O1007">
        <v>22.529610146057401</v>
      </c>
      <c r="P1007">
        <v>4</v>
      </c>
      <c r="Q1007">
        <v>8.75</v>
      </c>
      <c r="S1007">
        <v>12.737739202857</v>
      </c>
      <c r="T1007">
        <v>4</v>
      </c>
      <c r="U1007" s="16"/>
      <c r="V1007" s="2"/>
      <c r="W1007" s="339"/>
      <c r="X1007" s="4"/>
    </row>
    <row r="1008" spans="1:24">
      <c r="A1008" t="s">
        <v>2017</v>
      </c>
      <c r="B1008" t="s">
        <v>2034</v>
      </c>
      <c r="C1008" t="s">
        <v>2035</v>
      </c>
      <c r="D1008" s="2" t="s">
        <v>44</v>
      </c>
      <c r="E1008" t="s">
        <v>60</v>
      </c>
      <c r="F1008" t="s">
        <v>60</v>
      </c>
      <c r="G1008">
        <v>63</v>
      </c>
      <c r="H1008" s="123">
        <f t="shared" si="102"/>
        <v>0.5</v>
      </c>
      <c r="K1008" t="s">
        <v>100</v>
      </c>
      <c r="M1008">
        <v>12.5</v>
      </c>
      <c r="N1008"/>
      <c r="O1008">
        <v>18.411952639521999</v>
      </c>
      <c r="P1008">
        <v>4</v>
      </c>
      <c r="Q1008">
        <v>8.5</v>
      </c>
      <c r="S1008">
        <v>8.7368949480541005</v>
      </c>
      <c r="T1008">
        <v>4</v>
      </c>
      <c r="U1008" s="16"/>
      <c r="V1008" s="2"/>
      <c r="W1008" s="339"/>
      <c r="X1008" s="4"/>
    </row>
    <row r="1009" spans="1:24">
      <c r="A1009" t="s">
        <v>2017</v>
      </c>
      <c r="B1009" t="s">
        <v>2034</v>
      </c>
      <c r="C1009" t="s">
        <v>2035</v>
      </c>
      <c r="D1009" s="12" t="s">
        <v>44</v>
      </c>
      <c r="E1009" t="s">
        <v>60</v>
      </c>
      <c r="F1009" t="s">
        <v>60</v>
      </c>
      <c r="G1009">
        <v>126</v>
      </c>
      <c r="H1009" s="123">
        <f t="shared" si="102"/>
        <v>1</v>
      </c>
      <c r="K1009" t="s">
        <v>100</v>
      </c>
      <c r="L1009" t="s">
        <v>100</v>
      </c>
      <c r="M1009">
        <v>2.75</v>
      </c>
      <c r="N1009"/>
      <c r="O1009">
        <v>2.62995563967658</v>
      </c>
      <c r="P1009">
        <v>4</v>
      </c>
      <c r="Q1009">
        <v>10.75</v>
      </c>
      <c r="S1009">
        <v>12.8160056179763</v>
      </c>
      <c r="T1009">
        <v>4</v>
      </c>
      <c r="U1009" s="16"/>
      <c r="V1009" s="2"/>
      <c r="W1009" s="339"/>
      <c r="X1009" s="4"/>
    </row>
    <row r="1010" spans="1:24" s="16" customFormat="1">
      <c r="A1010" t="s">
        <v>2017</v>
      </c>
      <c r="B1010" t="s">
        <v>1660</v>
      </c>
      <c r="C1010" t="s">
        <v>2035</v>
      </c>
      <c r="D1010" s="19" t="s">
        <v>44</v>
      </c>
      <c r="E1010" t="s">
        <v>60</v>
      </c>
      <c r="F1010" t="s">
        <v>60</v>
      </c>
      <c r="G1010">
        <v>14</v>
      </c>
      <c r="H1010" s="123">
        <f t="shared" si="102"/>
        <v>0.1111111111111111</v>
      </c>
      <c r="K1010" t="s">
        <v>100</v>
      </c>
      <c r="L1010"/>
      <c r="M1010">
        <v>0</v>
      </c>
      <c r="N1010"/>
      <c r="O1010">
        <v>0</v>
      </c>
      <c r="P1010">
        <v>4</v>
      </c>
      <c r="Q1010">
        <v>2.75</v>
      </c>
      <c r="R1010"/>
      <c r="S1010">
        <v>4.2720018726587696</v>
      </c>
      <c r="T1010">
        <v>4</v>
      </c>
      <c r="V1010" s="19"/>
      <c r="W1010" s="339"/>
      <c r="X1010" s="4"/>
    </row>
    <row r="1011" spans="1:24">
      <c r="A1011" t="s">
        <v>2017</v>
      </c>
      <c r="B1011" t="s">
        <v>1660</v>
      </c>
      <c r="C1011" t="s">
        <v>2035</v>
      </c>
      <c r="D1011" s="2" t="s">
        <v>44</v>
      </c>
      <c r="E1011" t="s">
        <v>60</v>
      </c>
      <c r="F1011" t="s">
        <v>60</v>
      </c>
      <c r="G1011">
        <v>28</v>
      </c>
      <c r="H1011" s="123">
        <f t="shared" si="102"/>
        <v>0.22222222222222221</v>
      </c>
      <c r="K1011" t="s">
        <v>100</v>
      </c>
      <c r="M1011">
        <v>15</v>
      </c>
      <c r="N1011"/>
      <c r="O1011">
        <v>5.6568542494923797</v>
      </c>
      <c r="P1011">
        <v>4</v>
      </c>
      <c r="Q1011">
        <v>10.75</v>
      </c>
      <c r="S1011">
        <v>19.5170865312082</v>
      </c>
      <c r="T1011">
        <v>4</v>
      </c>
      <c r="U1011" s="16"/>
      <c r="V1011" s="2"/>
      <c r="W1011" s="339"/>
      <c r="X1011" s="4"/>
    </row>
    <row r="1012" spans="1:24">
      <c r="A1012" t="s">
        <v>2017</v>
      </c>
      <c r="B1012" t="s">
        <v>1660</v>
      </c>
      <c r="C1012" t="s">
        <v>2035</v>
      </c>
      <c r="D1012" s="2" t="s">
        <v>44</v>
      </c>
      <c r="E1012" t="s">
        <v>60</v>
      </c>
      <c r="F1012" t="s">
        <v>60</v>
      </c>
      <c r="G1012">
        <v>63</v>
      </c>
      <c r="H1012" s="123">
        <f t="shared" si="102"/>
        <v>0.5</v>
      </c>
      <c r="K1012" t="s">
        <v>100</v>
      </c>
      <c r="M1012">
        <v>0</v>
      </c>
      <c r="N1012"/>
      <c r="O1012">
        <v>0</v>
      </c>
      <c r="P1012">
        <v>4</v>
      </c>
      <c r="Q1012">
        <v>1</v>
      </c>
      <c r="S1012">
        <v>1.4142135623731</v>
      </c>
      <c r="T1012">
        <v>4</v>
      </c>
      <c r="U1012" s="16"/>
      <c r="V1012" s="2"/>
      <c r="W1012" s="339"/>
      <c r="X1012" s="4"/>
    </row>
    <row r="1013" spans="1:24">
      <c r="A1013" t="s">
        <v>2017</v>
      </c>
      <c r="B1013" t="s">
        <v>1660</v>
      </c>
      <c r="C1013" t="s">
        <v>2035</v>
      </c>
      <c r="D1013" s="12" t="s">
        <v>44</v>
      </c>
      <c r="E1013" t="s">
        <v>60</v>
      </c>
      <c r="F1013" t="s">
        <v>60</v>
      </c>
      <c r="G1013">
        <v>126</v>
      </c>
      <c r="H1013" s="123">
        <f t="shared" si="102"/>
        <v>1</v>
      </c>
      <c r="K1013" t="s">
        <v>100</v>
      </c>
      <c r="L1013" t="s">
        <v>100</v>
      </c>
      <c r="M1013">
        <v>2.25</v>
      </c>
      <c r="N1013"/>
      <c r="O1013">
        <v>3.8622100754188202</v>
      </c>
      <c r="P1013">
        <v>4</v>
      </c>
      <c r="Q1013">
        <v>0</v>
      </c>
      <c r="S1013">
        <v>0</v>
      </c>
      <c r="T1013">
        <v>4</v>
      </c>
      <c r="U1013" s="16"/>
      <c r="V1013" s="2"/>
      <c r="W1013" s="339"/>
      <c r="X1013" s="4"/>
    </row>
    <row r="1014" spans="1:24">
      <c r="A1014" t="s">
        <v>2015</v>
      </c>
      <c r="B1014" t="s">
        <v>2034</v>
      </c>
      <c r="C1014" t="s">
        <v>2035</v>
      </c>
      <c r="D1014" s="19" t="s">
        <v>44</v>
      </c>
      <c r="E1014" t="s">
        <v>60</v>
      </c>
      <c r="F1014" t="s">
        <v>60</v>
      </c>
      <c r="G1014">
        <v>14</v>
      </c>
      <c r="H1014" s="123">
        <f t="shared" si="102"/>
        <v>0.1111111111111111</v>
      </c>
      <c r="K1014" t="s">
        <v>100</v>
      </c>
      <c r="M1014">
        <v>0</v>
      </c>
      <c r="N1014"/>
      <c r="O1014">
        <v>0</v>
      </c>
      <c r="P1014">
        <v>4</v>
      </c>
      <c r="Q1014">
        <v>4</v>
      </c>
      <c r="S1014">
        <v>4.9665548085837798</v>
      </c>
      <c r="T1014">
        <v>4</v>
      </c>
      <c r="U1014" s="16"/>
      <c r="V1014" s="2"/>
      <c r="W1014" s="339"/>
      <c r="X1014" s="4"/>
    </row>
    <row r="1015" spans="1:24">
      <c r="A1015" t="s">
        <v>2015</v>
      </c>
      <c r="B1015" t="s">
        <v>2034</v>
      </c>
      <c r="C1015" t="s">
        <v>2035</v>
      </c>
      <c r="D1015" s="2" t="s">
        <v>44</v>
      </c>
      <c r="E1015" t="s">
        <v>60</v>
      </c>
      <c r="F1015" t="s">
        <v>60</v>
      </c>
      <c r="G1015">
        <v>28</v>
      </c>
      <c r="H1015" s="123">
        <f t="shared" si="102"/>
        <v>0.22222222222222221</v>
      </c>
      <c r="K1015" t="s">
        <v>100</v>
      </c>
      <c r="M1015">
        <v>1.25</v>
      </c>
      <c r="N1015"/>
      <c r="O1015">
        <v>0.95742710775633799</v>
      </c>
      <c r="P1015">
        <v>4</v>
      </c>
      <c r="Q1015">
        <v>8.75</v>
      </c>
      <c r="S1015">
        <v>12.737739202857</v>
      </c>
      <c r="T1015">
        <v>4</v>
      </c>
      <c r="U1015" s="16"/>
      <c r="V1015" s="2"/>
      <c r="W1015" s="339"/>
      <c r="X1015" s="4"/>
    </row>
    <row r="1016" spans="1:24">
      <c r="A1016" t="s">
        <v>2015</v>
      </c>
      <c r="B1016" t="s">
        <v>2034</v>
      </c>
      <c r="C1016" t="s">
        <v>2035</v>
      </c>
      <c r="D1016" s="2" t="s">
        <v>44</v>
      </c>
      <c r="E1016" t="s">
        <v>60</v>
      </c>
      <c r="F1016" t="s">
        <v>60</v>
      </c>
      <c r="G1016">
        <v>63</v>
      </c>
      <c r="H1016" s="123">
        <f t="shared" si="102"/>
        <v>0.5</v>
      </c>
      <c r="K1016" t="s">
        <v>100</v>
      </c>
      <c r="M1016">
        <v>1</v>
      </c>
      <c r="N1016"/>
      <c r="O1016">
        <v>2</v>
      </c>
      <c r="P1016">
        <v>4</v>
      </c>
      <c r="Q1016">
        <v>8.5</v>
      </c>
      <c r="S1016">
        <v>8.7368949480541005</v>
      </c>
      <c r="T1016">
        <v>4</v>
      </c>
      <c r="U1016" s="16"/>
      <c r="V1016" s="2"/>
      <c r="W1016" s="339"/>
      <c r="X1016" s="4"/>
    </row>
    <row r="1017" spans="1:24" s="11" customFormat="1">
      <c r="A1017" t="s">
        <v>2015</v>
      </c>
      <c r="B1017" t="s">
        <v>2034</v>
      </c>
      <c r="C1017" t="s">
        <v>2035</v>
      </c>
      <c r="D1017" s="12" t="s">
        <v>44</v>
      </c>
      <c r="E1017" t="s">
        <v>60</v>
      </c>
      <c r="F1017" t="s">
        <v>60</v>
      </c>
      <c r="G1017">
        <v>126</v>
      </c>
      <c r="H1017" s="123">
        <f t="shared" si="102"/>
        <v>1</v>
      </c>
      <c r="K1017" t="s">
        <v>100</v>
      </c>
      <c r="L1017" t="s">
        <v>100</v>
      </c>
      <c r="M1017">
        <v>0</v>
      </c>
      <c r="N1017"/>
      <c r="O1017">
        <v>0</v>
      </c>
      <c r="P1017">
        <v>4</v>
      </c>
      <c r="Q1017">
        <v>10.75</v>
      </c>
      <c r="R1017"/>
      <c r="S1017">
        <v>12.8160056179763</v>
      </c>
      <c r="T1017">
        <v>4</v>
      </c>
      <c r="U1017" s="58"/>
      <c r="V1017" s="12"/>
      <c r="W1017" s="339"/>
      <c r="X1017" s="4"/>
    </row>
    <row r="1018" spans="1:24">
      <c r="A1018" t="s">
        <v>2015</v>
      </c>
      <c r="B1018" t="s">
        <v>1660</v>
      </c>
      <c r="C1018" t="s">
        <v>2035</v>
      </c>
      <c r="D1018" s="19" t="s">
        <v>44</v>
      </c>
      <c r="E1018" t="s">
        <v>60</v>
      </c>
      <c r="F1018" t="s">
        <v>60</v>
      </c>
      <c r="G1018">
        <v>14</v>
      </c>
      <c r="H1018" s="123">
        <f t="shared" si="102"/>
        <v>0.1111111111111111</v>
      </c>
      <c r="K1018" t="s">
        <v>100</v>
      </c>
      <c r="M1018">
        <v>0</v>
      </c>
      <c r="N1018"/>
      <c r="O1018">
        <v>0</v>
      </c>
      <c r="P1018">
        <v>4</v>
      </c>
      <c r="Q1018">
        <v>2.75</v>
      </c>
      <c r="S1018">
        <v>4.2720018726587696</v>
      </c>
      <c r="T1018">
        <v>4</v>
      </c>
      <c r="U1018" s="58"/>
      <c r="V1018" s="19"/>
      <c r="W1018" s="339"/>
      <c r="X1018" s="4"/>
    </row>
    <row r="1019" spans="1:24">
      <c r="A1019" t="s">
        <v>2015</v>
      </c>
      <c r="B1019" t="s">
        <v>1660</v>
      </c>
      <c r="C1019" t="s">
        <v>2035</v>
      </c>
      <c r="D1019" s="2" t="s">
        <v>44</v>
      </c>
      <c r="E1019" t="s">
        <v>60</v>
      </c>
      <c r="F1019" t="s">
        <v>60</v>
      </c>
      <c r="G1019">
        <v>28</v>
      </c>
      <c r="H1019" s="123">
        <f t="shared" si="102"/>
        <v>0.22222222222222221</v>
      </c>
      <c r="K1019" t="s">
        <v>100</v>
      </c>
      <c r="M1019">
        <v>0</v>
      </c>
      <c r="N1019"/>
      <c r="O1019">
        <v>0</v>
      </c>
      <c r="P1019">
        <v>4</v>
      </c>
      <c r="Q1019">
        <v>10.75</v>
      </c>
      <c r="S1019">
        <v>19.5170865312082</v>
      </c>
      <c r="T1019">
        <v>4</v>
      </c>
      <c r="U1019" s="58"/>
      <c r="V1019" s="2"/>
      <c r="W1019" s="339"/>
      <c r="X1019" s="4"/>
    </row>
    <row r="1020" spans="1:24">
      <c r="A1020" t="s">
        <v>2015</v>
      </c>
      <c r="B1020" t="s">
        <v>1660</v>
      </c>
      <c r="C1020" t="s">
        <v>2035</v>
      </c>
      <c r="D1020" s="2" t="s">
        <v>44</v>
      </c>
      <c r="E1020" t="s">
        <v>60</v>
      </c>
      <c r="F1020" t="s">
        <v>60</v>
      </c>
      <c r="G1020">
        <v>63</v>
      </c>
      <c r="H1020" s="123">
        <f t="shared" si="102"/>
        <v>0.5</v>
      </c>
      <c r="K1020" t="s">
        <v>100</v>
      </c>
      <c r="M1020">
        <v>0</v>
      </c>
      <c r="N1020"/>
      <c r="O1020">
        <v>0</v>
      </c>
      <c r="P1020">
        <v>4</v>
      </c>
      <c r="Q1020">
        <v>1</v>
      </c>
      <c r="S1020">
        <v>1.4142135623731</v>
      </c>
      <c r="T1020">
        <v>4</v>
      </c>
      <c r="U1020" s="58"/>
      <c r="V1020" s="2"/>
      <c r="W1020" s="339"/>
      <c r="X1020" s="4"/>
    </row>
    <row r="1021" spans="1:24">
      <c r="A1021" t="s">
        <v>2015</v>
      </c>
      <c r="B1021" t="s">
        <v>1660</v>
      </c>
      <c r="C1021" t="s">
        <v>2035</v>
      </c>
      <c r="D1021" s="12" t="s">
        <v>44</v>
      </c>
      <c r="E1021" t="s">
        <v>60</v>
      </c>
      <c r="F1021" t="s">
        <v>60</v>
      </c>
      <c r="G1021">
        <v>126</v>
      </c>
      <c r="H1021" s="123">
        <f t="shared" si="102"/>
        <v>1</v>
      </c>
      <c r="K1021" t="s">
        <v>100</v>
      </c>
      <c r="L1021" t="s">
        <v>100</v>
      </c>
      <c r="M1021">
        <v>0</v>
      </c>
      <c r="N1021"/>
      <c r="O1021">
        <v>0</v>
      </c>
      <c r="P1021">
        <v>4</v>
      </c>
      <c r="Q1021">
        <v>0</v>
      </c>
      <c r="S1021">
        <v>0</v>
      </c>
      <c r="T1021">
        <v>4</v>
      </c>
      <c r="U1021" s="58"/>
      <c r="V1021" s="2"/>
      <c r="W1021" s="339"/>
      <c r="X1021" s="4"/>
    </row>
    <row r="1022" spans="1:24">
      <c r="A1022" t="s">
        <v>2014</v>
      </c>
      <c r="B1022" t="s">
        <v>2034</v>
      </c>
      <c r="C1022" t="s">
        <v>2035</v>
      </c>
      <c r="D1022" s="19" t="s">
        <v>44</v>
      </c>
      <c r="E1022" t="s">
        <v>60</v>
      </c>
      <c r="F1022" t="s">
        <v>60</v>
      </c>
      <c r="G1022">
        <v>14</v>
      </c>
      <c r="H1022" s="123">
        <f t="shared" si="102"/>
        <v>0.1111111111111111</v>
      </c>
      <c r="K1022" t="s">
        <v>100</v>
      </c>
      <c r="M1022">
        <v>4.25</v>
      </c>
      <c r="N1022"/>
      <c r="O1022">
        <v>1.7078251276599301</v>
      </c>
      <c r="P1022">
        <v>4</v>
      </c>
      <c r="Q1022">
        <v>4</v>
      </c>
      <c r="S1022">
        <v>4.9665548085837798</v>
      </c>
      <c r="T1022">
        <v>4</v>
      </c>
      <c r="U1022" s="58"/>
      <c r="V1022" s="2"/>
      <c r="W1022" s="339"/>
      <c r="X1022" s="4"/>
    </row>
    <row r="1023" spans="1:24">
      <c r="A1023" t="s">
        <v>2014</v>
      </c>
      <c r="B1023" t="s">
        <v>2034</v>
      </c>
      <c r="C1023" t="s">
        <v>2035</v>
      </c>
      <c r="D1023" s="2" t="s">
        <v>44</v>
      </c>
      <c r="E1023" t="s">
        <v>60</v>
      </c>
      <c r="F1023" t="s">
        <v>60</v>
      </c>
      <c r="G1023">
        <v>28</v>
      </c>
      <c r="H1023" s="123">
        <f t="shared" si="102"/>
        <v>0.22222222222222221</v>
      </c>
      <c r="K1023" t="s">
        <v>100</v>
      </c>
      <c r="M1023">
        <v>2.5</v>
      </c>
      <c r="N1023"/>
      <c r="O1023">
        <v>5</v>
      </c>
      <c r="P1023">
        <v>4</v>
      </c>
      <c r="Q1023">
        <v>8.75</v>
      </c>
      <c r="S1023">
        <v>12.737739202857</v>
      </c>
      <c r="T1023">
        <v>4</v>
      </c>
      <c r="U1023" s="58"/>
      <c r="V1023" s="2"/>
      <c r="W1023" s="339"/>
      <c r="X1023" s="4"/>
    </row>
    <row r="1024" spans="1:24">
      <c r="A1024" t="s">
        <v>2014</v>
      </c>
      <c r="B1024" t="s">
        <v>2034</v>
      </c>
      <c r="C1024" t="s">
        <v>2035</v>
      </c>
      <c r="D1024" s="2" t="s">
        <v>44</v>
      </c>
      <c r="E1024" t="s">
        <v>60</v>
      </c>
      <c r="F1024" t="s">
        <v>60</v>
      </c>
      <c r="G1024">
        <v>63</v>
      </c>
      <c r="H1024" s="123">
        <f t="shared" si="102"/>
        <v>0.5</v>
      </c>
      <c r="K1024" t="s">
        <v>100</v>
      </c>
      <c r="M1024">
        <v>35.75</v>
      </c>
      <c r="N1024"/>
      <c r="O1024">
        <v>32.857013457302102</v>
      </c>
      <c r="P1024">
        <v>4</v>
      </c>
      <c r="Q1024">
        <v>8.5</v>
      </c>
      <c r="S1024">
        <v>8.7368949480541005</v>
      </c>
      <c r="T1024">
        <v>4</v>
      </c>
      <c r="U1024" s="58"/>
      <c r="V1024" s="2"/>
      <c r="W1024" s="339"/>
      <c r="X1024" s="4"/>
    </row>
    <row r="1025" spans="1:24" s="11" customFormat="1">
      <c r="A1025" t="s">
        <v>2014</v>
      </c>
      <c r="B1025" t="s">
        <v>2034</v>
      </c>
      <c r="C1025" t="s">
        <v>2035</v>
      </c>
      <c r="D1025" s="12" t="s">
        <v>44</v>
      </c>
      <c r="E1025" t="s">
        <v>60</v>
      </c>
      <c r="F1025" t="s">
        <v>60</v>
      </c>
      <c r="G1025">
        <v>126</v>
      </c>
      <c r="H1025" s="123">
        <f t="shared" si="102"/>
        <v>1</v>
      </c>
      <c r="K1025" t="s">
        <v>100</v>
      </c>
      <c r="L1025" t="s">
        <v>100</v>
      </c>
      <c r="M1025">
        <v>38</v>
      </c>
      <c r="N1025"/>
      <c r="O1025">
        <v>30.495901363953799</v>
      </c>
      <c r="P1025">
        <v>4</v>
      </c>
      <c r="Q1025">
        <v>10.75</v>
      </c>
      <c r="R1025"/>
      <c r="S1025">
        <v>12.8160056179763</v>
      </c>
      <c r="T1025">
        <v>4</v>
      </c>
      <c r="U1025" s="58"/>
      <c r="V1025" s="12"/>
      <c r="W1025" s="339"/>
      <c r="X1025" s="4"/>
    </row>
    <row r="1026" spans="1:24">
      <c r="A1026" t="s">
        <v>2014</v>
      </c>
      <c r="B1026" t="s">
        <v>1660</v>
      </c>
      <c r="C1026" t="s">
        <v>2035</v>
      </c>
      <c r="D1026" s="19" t="s">
        <v>44</v>
      </c>
      <c r="E1026" t="s">
        <v>60</v>
      </c>
      <c r="F1026" t="s">
        <v>60</v>
      </c>
      <c r="G1026">
        <v>14</v>
      </c>
      <c r="H1026" s="123">
        <f t="shared" si="102"/>
        <v>0.1111111111111111</v>
      </c>
      <c r="K1026" t="s">
        <v>100</v>
      </c>
      <c r="M1026">
        <v>1.25</v>
      </c>
      <c r="N1026"/>
      <c r="O1026">
        <v>2.5</v>
      </c>
      <c r="P1026">
        <v>4</v>
      </c>
      <c r="Q1026">
        <v>2.75</v>
      </c>
      <c r="S1026">
        <v>4.2720018726587696</v>
      </c>
      <c r="T1026">
        <v>4</v>
      </c>
      <c r="U1026" s="58"/>
      <c r="V1026" s="19"/>
      <c r="W1026" s="339"/>
      <c r="X1026" s="4"/>
    </row>
    <row r="1027" spans="1:24">
      <c r="A1027" t="s">
        <v>2014</v>
      </c>
      <c r="B1027" t="s">
        <v>1660</v>
      </c>
      <c r="C1027" t="s">
        <v>2035</v>
      </c>
      <c r="D1027" s="2" t="s">
        <v>44</v>
      </c>
      <c r="E1027" t="s">
        <v>60</v>
      </c>
      <c r="F1027" t="s">
        <v>60</v>
      </c>
      <c r="G1027">
        <v>28</v>
      </c>
      <c r="H1027" s="123">
        <f t="shared" si="102"/>
        <v>0.22222222222222221</v>
      </c>
      <c r="K1027" t="s">
        <v>100</v>
      </c>
      <c r="M1027">
        <v>2</v>
      </c>
      <c r="N1027"/>
      <c r="O1027">
        <v>4</v>
      </c>
      <c r="P1027">
        <v>4</v>
      </c>
      <c r="Q1027">
        <v>10.75</v>
      </c>
      <c r="S1027">
        <v>19.5170865312082</v>
      </c>
      <c r="T1027">
        <v>4</v>
      </c>
      <c r="U1027" s="58"/>
      <c r="V1027" s="2"/>
      <c r="W1027" s="339"/>
      <c r="X1027" s="4"/>
    </row>
    <row r="1028" spans="1:24">
      <c r="A1028" t="s">
        <v>2014</v>
      </c>
      <c r="B1028" t="s">
        <v>1660</v>
      </c>
      <c r="C1028" t="s">
        <v>2035</v>
      </c>
      <c r="D1028" s="2" t="s">
        <v>44</v>
      </c>
      <c r="E1028" t="s">
        <v>60</v>
      </c>
      <c r="F1028" t="s">
        <v>60</v>
      </c>
      <c r="G1028">
        <v>63</v>
      </c>
      <c r="H1028" s="123">
        <f t="shared" si="102"/>
        <v>0.5</v>
      </c>
      <c r="K1028" t="s">
        <v>100</v>
      </c>
      <c r="M1028">
        <v>0</v>
      </c>
      <c r="N1028"/>
      <c r="O1028">
        <v>0</v>
      </c>
      <c r="P1028">
        <v>4</v>
      </c>
      <c r="Q1028">
        <v>1</v>
      </c>
      <c r="S1028">
        <v>1.4142135623731</v>
      </c>
      <c r="T1028">
        <v>4</v>
      </c>
      <c r="U1028" s="58"/>
      <c r="V1028" s="2"/>
      <c r="W1028" s="339"/>
      <c r="X1028" s="4"/>
    </row>
    <row r="1029" spans="1:24">
      <c r="A1029" t="s">
        <v>2014</v>
      </c>
      <c r="B1029" t="s">
        <v>1660</v>
      </c>
      <c r="C1029" t="s">
        <v>2035</v>
      </c>
      <c r="D1029" s="12" t="s">
        <v>44</v>
      </c>
      <c r="E1029" t="s">
        <v>60</v>
      </c>
      <c r="F1029" t="s">
        <v>60</v>
      </c>
      <c r="G1029">
        <v>126</v>
      </c>
      <c r="H1029" s="123">
        <f t="shared" si="102"/>
        <v>1</v>
      </c>
      <c r="K1029" t="s">
        <v>100</v>
      </c>
      <c r="L1029" t="s">
        <v>100</v>
      </c>
      <c r="M1029">
        <v>3.75</v>
      </c>
      <c r="N1029"/>
      <c r="O1029">
        <v>7.5</v>
      </c>
      <c r="P1029">
        <v>4</v>
      </c>
      <c r="Q1029">
        <v>0</v>
      </c>
      <c r="S1029">
        <v>0</v>
      </c>
      <c r="T1029">
        <v>4</v>
      </c>
      <c r="U1029" s="58"/>
      <c r="V1029" s="2"/>
      <c r="W1029" s="339"/>
      <c r="X1029" s="4"/>
    </row>
    <row r="1030" spans="1:24">
      <c r="A1030" t="s">
        <v>2012</v>
      </c>
      <c r="B1030" t="s">
        <v>2034</v>
      </c>
      <c r="C1030" t="s">
        <v>2035</v>
      </c>
      <c r="D1030" s="19" t="s">
        <v>44</v>
      </c>
      <c r="E1030" t="s">
        <v>60</v>
      </c>
      <c r="F1030" t="s">
        <v>60</v>
      </c>
      <c r="G1030">
        <v>14</v>
      </c>
      <c r="H1030" s="123">
        <f t="shared" si="102"/>
        <v>0.1111111111111111</v>
      </c>
      <c r="K1030" t="s">
        <v>100</v>
      </c>
      <c r="M1030">
        <v>0.5</v>
      </c>
      <c r="N1030"/>
      <c r="O1030">
        <v>1</v>
      </c>
      <c r="P1030">
        <v>4</v>
      </c>
      <c r="Q1030">
        <v>4</v>
      </c>
      <c r="S1030">
        <v>4.9665548085837798</v>
      </c>
      <c r="T1030">
        <v>4</v>
      </c>
      <c r="U1030" s="58"/>
      <c r="V1030" s="2"/>
      <c r="W1030" s="339"/>
      <c r="X1030" s="4"/>
    </row>
    <row r="1031" spans="1:24">
      <c r="A1031" t="s">
        <v>2012</v>
      </c>
      <c r="B1031" t="s">
        <v>2034</v>
      </c>
      <c r="C1031" t="s">
        <v>2035</v>
      </c>
      <c r="D1031" s="2" t="s">
        <v>44</v>
      </c>
      <c r="E1031" t="s">
        <v>60</v>
      </c>
      <c r="F1031" t="s">
        <v>60</v>
      </c>
      <c r="G1031">
        <v>28</v>
      </c>
      <c r="H1031" s="123">
        <f t="shared" si="102"/>
        <v>0.22222222222222221</v>
      </c>
      <c r="K1031" t="s">
        <v>100</v>
      </c>
      <c r="M1031">
        <v>0</v>
      </c>
      <c r="N1031"/>
      <c r="O1031">
        <v>0</v>
      </c>
      <c r="P1031">
        <v>4</v>
      </c>
      <c r="Q1031">
        <v>8.75</v>
      </c>
      <c r="S1031">
        <v>12.737739202857</v>
      </c>
      <c r="T1031">
        <v>4</v>
      </c>
      <c r="U1031" s="58"/>
      <c r="V1031" s="2"/>
      <c r="W1031" s="339"/>
      <c r="X1031" s="4"/>
    </row>
    <row r="1032" spans="1:24">
      <c r="A1032" t="s">
        <v>2012</v>
      </c>
      <c r="B1032" t="s">
        <v>2034</v>
      </c>
      <c r="C1032" t="s">
        <v>2035</v>
      </c>
      <c r="D1032" s="2" t="s">
        <v>44</v>
      </c>
      <c r="E1032" t="s">
        <v>60</v>
      </c>
      <c r="F1032" t="s">
        <v>60</v>
      </c>
      <c r="G1032">
        <v>63</v>
      </c>
      <c r="H1032" s="123">
        <f t="shared" si="102"/>
        <v>0.5</v>
      </c>
      <c r="K1032" t="s">
        <v>100</v>
      </c>
      <c r="M1032">
        <v>0.5</v>
      </c>
      <c r="N1032"/>
      <c r="O1032">
        <v>1</v>
      </c>
      <c r="P1032">
        <v>4</v>
      </c>
      <c r="Q1032">
        <v>8.5</v>
      </c>
      <c r="S1032">
        <v>8.7368949480541005</v>
      </c>
      <c r="T1032">
        <v>4</v>
      </c>
      <c r="U1032" s="58"/>
      <c r="V1032" s="2"/>
      <c r="W1032" s="339"/>
      <c r="X1032" s="4"/>
    </row>
    <row r="1033" spans="1:24" s="11" customFormat="1">
      <c r="A1033" t="s">
        <v>2012</v>
      </c>
      <c r="B1033" t="s">
        <v>2034</v>
      </c>
      <c r="C1033" t="s">
        <v>2035</v>
      </c>
      <c r="D1033" s="12" t="s">
        <v>44</v>
      </c>
      <c r="E1033" t="s">
        <v>60</v>
      </c>
      <c r="F1033" t="s">
        <v>60</v>
      </c>
      <c r="G1033">
        <v>126</v>
      </c>
      <c r="H1033" s="123">
        <f t="shared" si="102"/>
        <v>1</v>
      </c>
      <c r="K1033" t="s">
        <v>100</v>
      </c>
      <c r="L1033" t="s">
        <v>100</v>
      </c>
      <c r="M1033">
        <v>0</v>
      </c>
      <c r="N1033"/>
      <c r="O1033">
        <v>0</v>
      </c>
      <c r="P1033">
        <v>4</v>
      </c>
      <c r="Q1033">
        <v>10.75</v>
      </c>
      <c r="R1033"/>
      <c r="S1033">
        <v>12.8160056179763</v>
      </c>
      <c r="T1033">
        <v>4</v>
      </c>
      <c r="U1033" s="58"/>
      <c r="V1033" s="12"/>
      <c r="W1033" s="339"/>
      <c r="X1033" s="4"/>
    </row>
    <row r="1034" spans="1:24">
      <c r="A1034" t="s">
        <v>2012</v>
      </c>
      <c r="B1034" t="s">
        <v>1660</v>
      </c>
      <c r="C1034" t="s">
        <v>2035</v>
      </c>
      <c r="D1034" s="19" t="s">
        <v>44</v>
      </c>
      <c r="E1034" t="s">
        <v>60</v>
      </c>
      <c r="F1034" t="s">
        <v>60</v>
      </c>
      <c r="G1034">
        <v>14</v>
      </c>
      <c r="H1034" s="123">
        <f t="shared" si="102"/>
        <v>0.1111111111111111</v>
      </c>
      <c r="K1034" t="s">
        <v>100</v>
      </c>
      <c r="M1034">
        <v>0</v>
      </c>
      <c r="N1034"/>
      <c r="O1034">
        <v>0</v>
      </c>
      <c r="P1034">
        <v>4</v>
      </c>
      <c r="Q1034">
        <v>2.75</v>
      </c>
      <c r="S1034">
        <v>4.2720018726587696</v>
      </c>
      <c r="T1034">
        <v>4</v>
      </c>
      <c r="U1034" s="58"/>
      <c r="V1034" s="19"/>
      <c r="W1034" s="339"/>
      <c r="X1034" s="4"/>
    </row>
    <row r="1035" spans="1:24">
      <c r="A1035" t="s">
        <v>2012</v>
      </c>
      <c r="B1035" t="s">
        <v>1660</v>
      </c>
      <c r="C1035" t="s">
        <v>2035</v>
      </c>
      <c r="D1035" s="2" t="s">
        <v>44</v>
      </c>
      <c r="E1035" t="s">
        <v>60</v>
      </c>
      <c r="F1035" t="s">
        <v>60</v>
      </c>
      <c r="G1035">
        <v>28</v>
      </c>
      <c r="H1035" s="123">
        <f t="shared" si="102"/>
        <v>0.22222222222222221</v>
      </c>
      <c r="K1035" t="s">
        <v>100</v>
      </c>
      <c r="M1035">
        <v>0</v>
      </c>
      <c r="N1035"/>
      <c r="O1035">
        <v>0</v>
      </c>
      <c r="P1035">
        <v>4</v>
      </c>
      <c r="Q1035">
        <v>10.75</v>
      </c>
      <c r="S1035">
        <v>19.5170865312082</v>
      </c>
      <c r="T1035">
        <v>4</v>
      </c>
      <c r="U1035" s="58"/>
      <c r="V1035" s="2"/>
      <c r="W1035" s="339"/>
      <c r="X1035" s="4"/>
    </row>
    <row r="1036" spans="1:24">
      <c r="A1036" t="s">
        <v>2012</v>
      </c>
      <c r="B1036" t="s">
        <v>1660</v>
      </c>
      <c r="C1036" t="s">
        <v>2035</v>
      </c>
      <c r="D1036" s="2" t="s">
        <v>44</v>
      </c>
      <c r="E1036" t="s">
        <v>60</v>
      </c>
      <c r="F1036" t="s">
        <v>60</v>
      </c>
      <c r="G1036">
        <v>63</v>
      </c>
      <c r="H1036" s="123">
        <f t="shared" si="102"/>
        <v>0.5</v>
      </c>
      <c r="K1036" t="s">
        <v>100</v>
      </c>
      <c r="M1036">
        <v>0</v>
      </c>
      <c r="N1036"/>
      <c r="O1036">
        <v>0</v>
      </c>
      <c r="P1036">
        <v>4</v>
      </c>
      <c r="Q1036">
        <v>1</v>
      </c>
      <c r="S1036">
        <v>1.4142135623731</v>
      </c>
      <c r="T1036">
        <v>4</v>
      </c>
      <c r="U1036" s="58"/>
      <c r="V1036" s="2"/>
      <c r="W1036" s="339"/>
      <c r="X1036" s="4"/>
    </row>
    <row r="1037" spans="1:24">
      <c r="A1037" t="s">
        <v>2012</v>
      </c>
      <c r="B1037" t="s">
        <v>1660</v>
      </c>
      <c r="C1037" t="s">
        <v>2035</v>
      </c>
      <c r="D1037" s="12" t="s">
        <v>44</v>
      </c>
      <c r="E1037" t="s">
        <v>60</v>
      </c>
      <c r="F1037" t="s">
        <v>60</v>
      </c>
      <c r="G1037">
        <v>126</v>
      </c>
      <c r="H1037" s="123">
        <f t="shared" si="102"/>
        <v>1</v>
      </c>
      <c r="K1037" t="s">
        <v>100</v>
      </c>
      <c r="L1037" t="s">
        <v>100</v>
      </c>
      <c r="M1037">
        <v>0</v>
      </c>
      <c r="N1037"/>
      <c r="O1037">
        <v>0</v>
      </c>
      <c r="P1037">
        <v>4</v>
      </c>
      <c r="Q1037">
        <v>0</v>
      </c>
      <c r="S1037">
        <v>0</v>
      </c>
      <c r="T1037">
        <v>4</v>
      </c>
      <c r="U1037" s="58"/>
      <c r="V1037" s="2"/>
      <c r="W1037" s="339"/>
      <c r="X1037" s="4"/>
    </row>
    <row r="1038" spans="1:24">
      <c r="A1038" t="s">
        <v>2033</v>
      </c>
      <c r="B1038" t="s">
        <v>2037</v>
      </c>
      <c r="C1038" t="s">
        <v>2036</v>
      </c>
      <c r="D1038" s="19" t="s">
        <v>44</v>
      </c>
      <c r="E1038" t="s">
        <v>60</v>
      </c>
      <c r="F1038" t="s">
        <v>60</v>
      </c>
      <c r="G1038">
        <v>14</v>
      </c>
      <c r="H1038" s="123">
        <f t="shared" si="102"/>
        <v>0.1111111111111111</v>
      </c>
      <c r="K1038" t="s">
        <v>100</v>
      </c>
      <c r="M1038">
        <v>2</v>
      </c>
      <c r="N1038"/>
      <c r="O1038">
        <v>1.82574185835055</v>
      </c>
      <c r="P1038">
        <v>4</v>
      </c>
      <c r="Q1038">
        <v>9</v>
      </c>
      <c r="S1038">
        <v>6.1644140029689796</v>
      </c>
      <c r="T1038">
        <v>4</v>
      </c>
      <c r="U1038" s="58"/>
      <c r="V1038" s="2"/>
      <c r="W1038" s="339"/>
      <c r="X1038" s="4"/>
    </row>
    <row r="1039" spans="1:24">
      <c r="A1039" t="s">
        <v>2033</v>
      </c>
      <c r="B1039" t="s">
        <v>2037</v>
      </c>
      <c r="C1039" t="s">
        <v>2036</v>
      </c>
      <c r="D1039" s="2" t="s">
        <v>44</v>
      </c>
      <c r="E1039" t="s">
        <v>60</v>
      </c>
      <c r="F1039" t="s">
        <v>60</v>
      </c>
      <c r="G1039">
        <v>28</v>
      </c>
      <c r="H1039" s="123">
        <f t="shared" si="102"/>
        <v>0.22222222222222221</v>
      </c>
      <c r="K1039" t="s">
        <v>100</v>
      </c>
      <c r="M1039">
        <v>1</v>
      </c>
      <c r="N1039"/>
      <c r="O1039">
        <v>1.4142135623731</v>
      </c>
      <c r="P1039">
        <v>4</v>
      </c>
      <c r="Q1039">
        <v>1.5</v>
      </c>
      <c r="S1039">
        <v>3</v>
      </c>
      <c r="T1039">
        <v>4</v>
      </c>
      <c r="U1039" s="58"/>
      <c r="V1039" s="2"/>
      <c r="W1039" s="339"/>
      <c r="X1039" s="4"/>
    </row>
    <row r="1040" spans="1:24">
      <c r="A1040" t="s">
        <v>2033</v>
      </c>
      <c r="B1040" t="s">
        <v>2037</v>
      </c>
      <c r="C1040" t="s">
        <v>2036</v>
      </c>
      <c r="D1040" s="2" t="s">
        <v>44</v>
      </c>
      <c r="E1040" t="s">
        <v>60</v>
      </c>
      <c r="F1040" t="s">
        <v>60</v>
      </c>
      <c r="G1040">
        <v>63</v>
      </c>
      <c r="H1040" s="123">
        <f t="shared" si="102"/>
        <v>0.5</v>
      </c>
      <c r="K1040" t="s">
        <v>100</v>
      </c>
      <c r="M1040">
        <v>0</v>
      </c>
      <c r="N1040"/>
      <c r="O1040">
        <v>0</v>
      </c>
      <c r="P1040">
        <v>4</v>
      </c>
      <c r="Q1040">
        <v>0.5</v>
      </c>
      <c r="S1040">
        <v>1</v>
      </c>
      <c r="T1040">
        <v>4</v>
      </c>
      <c r="U1040" s="58"/>
      <c r="V1040" s="2"/>
      <c r="W1040" s="339"/>
      <c r="X1040" s="4"/>
    </row>
    <row r="1041" spans="1:24" s="11" customFormat="1">
      <c r="A1041" t="s">
        <v>2033</v>
      </c>
      <c r="B1041" t="s">
        <v>2037</v>
      </c>
      <c r="C1041" t="s">
        <v>2036</v>
      </c>
      <c r="D1041" s="12" t="s">
        <v>44</v>
      </c>
      <c r="E1041" t="s">
        <v>60</v>
      </c>
      <c r="F1041" t="s">
        <v>60</v>
      </c>
      <c r="G1041">
        <v>126</v>
      </c>
      <c r="H1041" s="123">
        <f t="shared" si="102"/>
        <v>1</v>
      </c>
      <c r="K1041" t="s">
        <v>100</v>
      </c>
      <c r="L1041" t="s">
        <v>100</v>
      </c>
      <c r="M1041">
        <v>0</v>
      </c>
      <c r="N1041"/>
      <c r="O1041">
        <v>0</v>
      </c>
      <c r="P1041">
        <v>4</v>
      </c>
      <c r="Q1041">
        <v>0</v>
      </c>
      <c r="R1041"/>
      <c r="S1041">
        <v>0</v>
      </c>
      <c r="T1041">
        <v>4</v>
      </c>
      <c r="U1041" s="58"/>
      <c r="V1041" s="12"/>
      <c r="W1041" s="339"/>
      <c r="X1041" s="4"/>
    </row>
    <row r="1042" spans="1:24">
      <c r="A1042" t="s">
        <v>2033</v>
      </c>
      <c r="B1042" t="s">
        <v>2038</v>
      </c>
      <c r="C1042" t="s">
        <v>2036</v>
      </c>
      <c r="D1042" s="19" t="s">
        <v>44</v>
      </c>
      <c r="E1042" t="s">
        <v>60</v>
      </c>
      <c r="F1042" t="s">
        <v>60</v>
      </c>
      <c r="G1042">
        <v>14</v>
      </c>
      <c r="H1042" s="123">
        <f t="shared" si="102"/>
        <v>0.1111111111111111</v>
      </c>
      <c r="K1042" t="s">
        <v>100</v>
      </c>
      <c r="M1042">
        <v>0</v>
      </c>
      <c r="N1042"/>
      <c r="O1042">
        <v>0</v>
      </c>
      <c r="P1042">
        <v>4</v>
      </c>
      <c r="Q1042">
        <v>0</v>
      </c>
      <c r="S1042">
        <v>0</v>
      </c>
      <c r="T1042">
        <v>4</v>
      </c>
      <c r="U1042" s="58"/>
      <c r="V1042" s="19"/>
      <c r="W1042" s="339"/>
      <c r="X1042" s="4"/>
    </row>
    <row r="1043" spans="1:24">
      <c r="A1043" t="s">
        <v>2033</v>
      </c>
      <c r="B1043" t="s">
        <v>2038</v>
      </c>
      <c r="C1043" t="s">
        <v>2036</v>
      </c>
      <c r="D1043" s="2" t="s">
        <v>44</v>
      </c>
      <c r="E1043" t="s">
        <v>60</v>
      </c>
      <c r="F1043" t="s">
        <v>60</v>
      </c>
      <c r="G1043">
        <v>28</v>
      </c>
      <c r="H1043" s="123">
        <f t="shared" si="102"/>
        <v>0.22222222222222221</v>
      </c>
      <c r="K1043" t="s">
        <v>100</v>
      </c>
      <c r="M1043">
        <v>0</v>
      </c>
      <c r="N1043"/>
      <c r="O1043">
        <v>0</v>
      </c>
      <c r="P1043">
        <v>4</v>
      </c>
      <c r="Q1043">
        <v>0</v>
      </c>
      <c r="S1043">
        <v>0</v>
      </c>
      <c r="T1043">
        <v>4</v>
      </c>
      <c r="U1043" s="58"/>
      <c r="V1043" s="2"/>
      <c r="W1043" s="339"/>
      <c r="X1043" s="4"/>
    </row>
    <row r="1044" spans="1:24">
      <c r="A1044" t="s">
        <v>2033</v>
      </c>
      <c r="B1044" t="s">
        <v>2038</v>
      </c>
      <c r="C1044" t="s">
        <v>2036</v>
      </c>
      <c r="D1044" s="2" t="s">
        <v>44</v>
      </c>
      <c r="E1044" t="s">
        <v>60</v>
      </c>
      <c r="F1044" t="s">
        <v>60</v>
      </c>
      <c r="G1044">
        <v>63</v>
      </c>
      <c r="H1044" s="123">
        <f t="shared" si="102"/>
        <v>0.5</v>
      </c>
      <c r="K1044" t="s">
        <v>100</v>
      </c>
      <c r="M1044">
        <v>0</v>
      </c>
      <c r="N1044"/>
      <c r="O1044">
        <v>0</v>
      </c>
      <c r="P1044">
        <v>4</v>
      </c>
      <c r="Q1044">
        <v>0</v>
      </c>
      <c r="S1044">
        <v>0</v>
      </c>
      <c r="T1044">
        <v>4</v>
      </c>
      <c r="U1044" s="58"/>
      <c r="V1044" s="2"/>
      <c r="W1044" s="339"/>
      <c r="X1044" s="4"/>
    </row>
    <row r="1045" spans="1:24">
      <c r="A1045" t="s">
        <v>2033</v>
      </c>
      <c r="B1045" t="s">
        <v>2038</v>
      </c>
      <c r="C1045" t="s">
        <v>2036</v>
      </c>
      <c r="D1045" s="12" t="s">
        <v>44</v>
      </c>
      <c r="E1045" t="s">
        <v>60</v>
      </c>
      <c r="F1045" t="s">
        <v>60</v>
      </c>
      <c r="G1045">
        <v>126</v>
      </c>
      <c r="H1045" s="123">
        <f t="shared" si="102"/>
        <v>1</v>
      </c>
      <c r="K1045" t="s">
        <v>100</v>
      </c>
      <c r="L1045" t="s">
        <v>100</v>
      </c>
      <c r="M1045">
        <v>0</v>
      </c>
      <c r="N1045"/>
      <c r="O1045">
        <v>0</v>
      </c>
      <c r="P1045">
        <v>4</v>
      </c>
      <c r="Q1045">
        <v>0</v>
      </c>
      <c r="S1045">
        <v>0</v>
      </c>
      <c r="T1045">
        <v>4</v>
      </c>
      <c r="U1045" s="58"/>
      <c r="V1045" s="2"/>
      <c r="W1045" s="339"/>
      <c r="X1045" s="4"/>
    </row>
    <row r="1046" spans="1:24">
      <c r="A1046" t="s">
        <v>2033</v>
      </c>
      <c r="B1046" t="s">
        <v>2039</v>
      </c>
      <c r="C1046" t="s">
        <v>2036</v>
      </c>
      <c r="D1046" s="19" t="s">
        <v>44</v>
      </c>
      <c r="E1046" t="s">
        <v>60</v>
      </c>
      <c r="F1046" t="s">
        <v>60</v>
      </c>
      <c r="G1046">
        <v>14</v>
      </c>
      <c r="H1046" s="123">
        <f t="shared" si="102"/>
        <v>0.1111111111111111</v>
      </c>
      <c r="K1046" t="s">
        <v>100</v>
      </c>
      <c r="M1046">
        <v>0</v>
      </c>
      <c r="N1046"/>
      <c r="O1046">
        <v>0</v>
      </c>
      <c r="P1046">
        <v>4</v>
      </c>
      <c r="Q1046">
        <v>0</v>
      </c>
      <c r="S1046">
        <v>0</v>
      </c>
      <c r="T1046">
        <v>4</v>
      </c>
      <c r="U1046" s="58"/>
      <c r="V1046" s="2"/>
      <c r="W1046" s="339"/>
      <c r="X1046" s="4"/>
    </row>
    <row r="1047" spans="1:24">
      <c r="A1047" t="s">
        <v>2033</v>
      </c>
      <c r="B1047" t="s">
        <v>2039</v>
      </c>
      <c r="C1047" t="s">
        <v>2036</v>
      </c>
      <c r="D1047" s="2" t="s">
        <v>44</v>
      </c>
      <c r="E1047" t="s">
        <v>60</v>
      </c>
      <c r="F1047" t="s">
        <v>60</v>
      </c>
      <c r="G1047">
        <v>28</v>
      </c>
      <c r="H1047" s="123">
        <f t="shared" si="102"/>
        <v>0.22222222222222221</v>
      </c>
      <c r="K1047" t="s">
        <v>100</v>
      </c>
      <c r="M1047">
        <v>0.75</v>
      </c>
      <c r="N1047"/>
      <c r="O1047">
        <v>1.5</v>
      </c>
      <c r="P1047">
        <v>4</v>
      </c>
      <c r="Q1047">
        <v>1.75</v>
      </c>
      <c r="S1047">
        <v>3.5</v>
      </c>
      <c r="T1047">
        <v>4</v>
      </c>
      <c r="U1047" s="58"/>
      <c r="V1047" s="2"/>
      <c r="W1047" s="339"/>
      <c r="X1047" s="4"/>
    </row>
    <row r="1048" spans="1:24">
      <c r="A1048" t="s">
        <v>2033</v>
      </c>
      <c r="B1048" t="s">
        <v>2039</v>
      </c>
      <c r="C1048" t="s">
        <v>2036</v>
      </c>
      <c r="D1048" s="2" t="s">
        <v>44</v>
      </c>
      <c r="E1048" t="s">
        <v>60</v>
      </c>
      <c r="F1048" t="s">
        <v>60</v>
      </c>
      <c r="G1048">
        <v>63</v>
      </c>
      <c r="H1048" s="123">
        <f t="shared" si="102"/>
        <v>0.5</v>
      </c>
      <c r="K1048" t="s">
        <v>100</v>
      </c>
      <c r="M1048">
        <v>0</v>
      </c>
      <c r="N1048"/>
      <c r="O1048">
        <v>0</v>
      </c>
      <c r="P1048">
        <v>4</v>
      </c>
      <c r="Q1048">
        <v>0</v>
      </c>
      <c r="S1048">
        <v>0</v>
      </c>
      <c r="T1048">
        <v>4</v>
      </c>
      <c r="U1048" s="58"/>
      <c r="V1048" s="2"/>
      <c r="W1048" s="339"/>
      <c r="X1048" s="4"/>
    </row>
    <row r="1049" spans="1:24" s="11" customFormat="1">
      <c r="A1049" t="s">
        <v>2033</v>
      </c>
      <c r="B1049" t="s">
        <v>2039</v>
      </c>
      <c r="C1049" t="s">
        <v>2036</v>
      </c>
      <c r="D1049" s="12" t="s">
        <v>44</v>
      </c>
      <c r="E1049" t="s">
        <v>60</v>
      </c>
      <c r="F1049" t="s">
        <v>60</v>
      </c>
      <c r="G1049">
        <v>126</v>
      </c>
      <c r="H1049" s="123">
        <f t="shared" si="102"/>
        <v>1</v>
      </c>
      <c r="K1049" t="s">
        <v>100</v>
      </c>
      <c r="L1049" t="s">
        <v>100</v>
      </c>
      <c r="M1049">
        <v>0</v>
      </c>
      <c r="N1049"/>
      <c r="O1049">
        <v>0</v>
      </c>
      <c r="P1049">
        <v>4</v>
      </c>
      <c r="Q1049">
        <v>0</v>
      </c>
      <c r="R1049"/>
      <c r="S1049">
        <v>0</v>
      </c>
      <c r="T1049">
        <v>4</v>
      </c>
      <c r="U1049" s="58"/>
      <c r="V1049" s="12"/>
      <c r="W1049" s="339"/>
      <c r="X1049" s="4"/>
    </row>
    <row r="1050" spans="1:24">
      <c r="A1050" t="s">
        <v>2033</v>
      </c>
      <c r="B1050" t="s">
        <v>2040</v>
      </c>
      <c r="C1050" t="s">
        <v>2036</v>
      </c>
      <c r="D1050" s="19" t="s">
        <v>44</v>
      </c>
      <c r="E1050" t="s">
        <v>60</v>
      </c>
      <c r="F1050" t="s">
        <v>60</v>
      </c>
      <c r="G1050">
        <v>14</v>
      </c>
      <c r="H1050" s="123">
        <f t="shared" si="102"/>
        <v>0.1111111111111111</v>
      </c>
      <c r="K1050" t="s">
        <v>100</v>
      </c>
      <c r="M1050">
        <v>0.5</v>
      </c>
      <c r="N1050"/>
      <c r="O1050">
        <v>1</v>
      </c>
      <c r="P1050">
        <v>4</v>
      </c>
      <c r="Q1050">
        <v>0</v>
      </c>
      <c r="S1050">
        <v>0</v>
      </c>
      <c r="T1050">
        <v>4</v>
      </c>
      <c r="U1050"/>
      <c r="V1050" s="2"/>
      <c r="W1050" s="339"/>
      <c r="X1050" s="4"/>
    </row>
    <row r="1051" spans="1:24">
      <c r="A1051" t="s">
        <v>2033</v>
      </c>
      <c r="B1051" t="s">
        <v>2040</v>
      </c>
      <c r="C1051" t="s">
        <v>2036</v>
      </c>
      <c r="D1051" s="2" t="s">
        <v>44</v>
      </c>
      <c r="E1051" t="s">
        <v>60</v>
      </c>
      <c r="F1051" t="s">
        <v>60</v>
      </c>
      <c r="G1051">
        <v>28</v>
      </c>
      <c r="H1051" s="123">
        <f t="shared" si="102"/>
        <v>0.22222222222222221</v>
      </c>
      <c r="K1051" t="s">
        <v>100</v>
      </c>
      <c r="M1051">
        <v>0</v>
      </c>
      <c r="N1051"/>
      <c r="O1051">
        <v>0</v>
      </c>
      <c r="P1051">
        <v>4</v>
      </c>
      <c r="Q1051">
        <v>0</v>
      </c>
      <c r="S1051">
        <v>0</v>
      </c>
      <c r="T1051">
        <v>4</v>
      </c>
      <c r="U1051"/>
      <c r="V1051" s="2"/>
      <c r="W1051" s="339"/>
      <c r="X1051" s="4"/>
    </row>
    <row r="1052" spans="1:24">
      <c r="A1052" t="s">
        <v>2033</v>
      </c>
      <c r="B1052" t="s">
        <v>2040</v>
      </c>
      <c r="C1052" t="s">
        <v>2036</v>
      </c>
      <c r="D1052" s="2" t="s">
        <v>44</v>
      </c>
      <c r="E1052" t="s">
        <v>60</v>
      </c>
      <c r="F1052" t="s">
        <v>60</v>
      </c>
      <c r="G1052">
        <v>63</v>
      </c>
      <c r="H1052" s="123">
        <f t="shared" si="102"/>
        <v>0.5</v>
      </c>
      <c r="K1052" t="s">
        <v>100</v>
      </c>
      <c r="M1052">
        <v>0</v>
      </c>
      <c r="N1052"/>
      <c r="O1052">
        <v>0</v>
      </c>
      <c r="P1052">
        <v>4</v>
      </c>
      <c r="Q1052">
        <v>0.25</v>
      </c>
      <c r="S1052">
        <v>0.5</v>
      </c>
      <c r="T1052">
        <v>4</v>
      </c>
      <c r="U1052"/>
      <c r="V1052" s="2"/>
      <c r="W1052" s="339"/>
      <c r="X1052" s="4"/>
    </row>
    <row r="1053" spans="1:24">
      <c r="A1053" t="s">
        <v>2033</v>
      </c>
      <c r="B1053" t="s">
        <v>2040</v>
      </c>
      <c r="C1053" t="s">
        <v>2036</v>
      </c>
      <c r="D1053" s="12" t="s">
        <v>44</v>
      </c>
      <c r="E1053" t="s">
        <v>60</v>
      </c>
      <c r="F1053" t="s">
        <v>60</v>
      </c>
      <c r="G1053">
        <v>126</v>
      </c>
      <c r="H1053" s="123">
        <f t="shared" si="102"/>
        <v>1</v>
      </c>
      <c r="K1053" t="s">
        <v>100</v>
      </c>
      <c r="L1053" t="s">
        <v>100</v>
      </c>
      <c r="M1053">
        <v>0</v>
      </c>
      <c r="N1053"/>
      <c r="O1053">
        <v>0</v>
      </c>
      <c r="P1053">
        <v>4</v>
      </c>
      <c r="Q1053">
        <v>0</v>
      </c>
      <c r="S1053">
        <v>0</v>
      </c>
      <c r="T1053">
        <v>4</v>
      </c>
      <c r="U1053"/>
      <c r="V1053" s="2"/>
      <c r="W1053" s="339"/>
      <c r="X1053" s="4"/>
    </row>
    <row r="1054" spans="1:24">
      <c r="A1054" t="s">
        <v>2033</v>
      </c>
      <c r="B1054" t="s">
        <v>2041</v>
      </c>
      <c r="C1054" t="s">
        <v>2036</v>
      </c>
      <c r="D1054" s="19" t="s">
        <v>44</v>
      </c>
      <c r="E1054" t="s">
        <v>60</v>
      </c>
      <c r="F1054" t="s">
        <v>60</v>
      </c>
      <c r="G1054">
        <v>28</v>
      </c>
      <c r="H1054" s="123">
        <f t="shared" si="102"/>
        <v>0.22222222222222221</v>
      </c>
      <c r="K1054" t="s">
        <v>100</v>
      </c>
      <c r="M1054">
        <v>0</v>
      </c>
      <c r="N1054"/>
      <c r="O1054">
        <v>0</v>
      </c>
      <c r="P1054">
        <v>4</v>
      </c>
      <c r="Q1054">
        <v>0</v>
      </c>
      <c r="S1054">
        <v>0</v>
      </c>
      <c r="T1054">
        <v>4</v>
      </c>
      <c r="U1054" s="2"/>
      <c r="V1054" s="2"/>
      <c r="W1054" s="339"/>
      <c r="X1054" s="4"/>
    </row>
    <row r="1055" spans="1:24">
      <c r="A1055" t="s">
        <v>2033</v>
      </c>
      <c r="B1055" t="s">
        <v>2042</v>
      </c>
      <c r="C1055" t="s">
        <v>2036</v>
      </c>
      <c r="D1055" s="2" t="s">
        <v>44</v>
      </c>
      <c r="E1055" t="s">
        <v>60</v>
      </c>
      <c r="F1055" t="s">
        <v>60</v>
      </c>
      <c r="G1055">
        <v>14</v>
      </c>
      <c r="H1055" s="123">
        <f t="shared" si="102"/>
        <v>0.1111111111111111</v>
      </c>
      <c r="K1055" t="s">
        <v>100</v>
      </c>
      <c r="M1055">
        <v>10</v>
      </c>
      <c r="N1055"/>
      <c r="O1055">
        <v>2.70801280154532</v>
      </c>
      <c r="P1055">
        <v>4</v>
      </c>
      <c r="Q1055">
        <v>4.75</v>
      </c>
      <c r="S1055">
        <v>3.5939764421413001</v>
      </c>
      <c r="T1055">
        <v>4</v>
      </c>
      <c r="U1055" s="2"/>
      <c r="V1055" s="2"/>
      <c r="W1055" s="339"/>
      <c r="X1055" s="4"/>
    </row>
    <row r="1056" spans="1:24">
      <c r="A1056" t="s">
        <v>2033</v>
      </c>
      <c r="B1056" t="s">
        <v>2042</v>
      </c>
      <c r="C1056" t="s">
        <v>2036</v>
      </c>
      <c r="D1056" s="2" t="s">
        <v>44</v>
      </c>
      <c r="E1056" t="s">
        <v>60</v>
      </c>
      <c r="F1056" t="s">
        <v>60</v>
      </c>
      <c r="G1056">
        <v>28</v>
      </c>
      <c r="H1056" s="123">
        <f t="shared" si="102"/>
        <v>0.22222222222222221</v>
      </c>
      <c r="K1056" t="s">
        <v>100</v>
      </c>
      <c r="M1056">
        <v>10.75</v>
      </c>
      <c r="N1056"/>
      <c r="O1056">
        <v>5.5602757725374303</v>
      </c>
      <c r="P1056">
        <v>4</v>
      </c>
      <c r="Q1056">
        <v>29.25</v>
      </c>
      <c r="S1056">
        <v>22.1114600754149</v>
      </c>
      <c r="T1056">
        <v>4</v>
      </c>
      <c r="U1056" s="2"/>
      <c r="V1056" s="2"/>
      <c r="W1056" s="339"/>
      <c r="X1056" s="4"/>
    </row>
    <row r="1057" spans="1:24">
      <c r="A1057" t="s">
        <v>2033</v>
      </c>
      <c r="B1057" t="s">
        <v>2042</v>
      </c>
      <c r="C1057" t="s">
        <v>2036</v>
      </c>
      <c r="D1057" s="12" t="s">
        <v>44</v>
      </c>
      <c r="E1057" t="s">
        <v>60</v>
      </c>
      <c r="F1057" t="s">
        <v>60</v>
      </c>
      <c r="G1057">
        <v>63</v>
      </c>
      <c r="H1057" s="123">
        <f t="shared" si="102"/>
        <v>0.5</v>
      </c>
      <c r="K1057" t="s">
        <v>100</v>
      </c>
      <c r="M1057">
        <v>9</v>
      </c>
      <c r="N1057"/>
      <c r="O1057">
        <v>8</v>
      </c>
      <c r="P1057">
        <v>4</v>
      </c>
      <c r="Q1057">
        <v>18.25</v>
      </c>
      <c r="S1057">
        <v>22.0359554667669</v>
      </c>
      <c r="T1057">
        <v>4</v>
      </c>
      <c r="U1057"/>
      <c r="V1057" s="2"/>
      <c r="W1057" s="339"/>
      <c r="X1057" s="4"/>
    </row>
    <row r="1058" spans="1:24">
      <c r="A1058" t="s">
        <v>2033</v>
      </c>
      <c r="B1058" t="s">
        <v>2042</v>
      </c>
      <c r="C1058" t="s">
        <v>2036</v>
      </c>
      <c r="D1058" s="19" t="s">
        <v>44</v>
      </c>
      <c r="E1058" t="s">
        <v>60</v>
      </c>
      <c r="F1058" t="s">
        <v>60</v>
      </c>
      <c r="G1058">
        <v>126</v>
      </c>
      <c r="H1058" s="123">
        <f t="shared" si="102"/>
        <v>1</v>
      </c>
      <c r="K1058" t="s">
        <v>100</v>
      </c>
      <c r="L1058" t="s">
        <v>100</v>
      </c>
      <c r="M1058">
        <v>6.75</v>
      </c>
      <c r="N1058"/>
      <c r="O1058">
        <v>6.6520673478250396</v>
      </c>
      <c r="P1058">
        <v>4</v>
      </c>
      <c r="Q1058">
        <v>19.75</v>
      </c>
      <c r="S1058">
        <v>17.442763542512399</v>
      </c>
      <c r="T1058">
        <v>4</v>
      </c>
      <c r="U1058"/>
      <c r="V1058" s="2"/>
      <c r="W1058" s="339"/>
      <c r="X1058" s="4"/>
    </row>
    <row r="1059" spans="1:24">
      <c r="A1059" t="s">
        <v>2033</v>
      </c>
      <c r="B1059" t="s">
        <v>1861</v>
      </c>
      <c r="C1059" t="s">
        <v>2036</v>
      </c>
      <c r="D1059" s="2" t="s">
        <v>44</v>
      </c>
      <c r="E1059" t="s">
        <v>60</v>
      </c>
      <c r="F1059" t="s">
        <v>60</v>
      </c>
      <c r="G1059">
        <v>14</v>
      </c>
      <c r="H1059" s="123">
        <f t="shared" si="102"/>
        <v>0.1111111111111111</v>
      </c>
      <c r="K1059" t="s">
        <v>100</v>
      </c>
      <c r="M1059">
        <v>15.5</v>
      </c>
      <c r="N1059"/>
      <c r="O1059">
        <v>6.5574385243020004</v>
      </c>
      <c r="P1059">
        <v>4</v>
      </c>
      <c r="Q1059">
        <v>3</v>
      </c>
      <c r="S1059">
        <v>4.0824829046386304</v>
      </c>
      <c r="T1059">
        <v>4</v>
      </c>
      <c r="U1059"/>
      <c r="V1059" s="2"/>
      <c r="W1059" s="339"/>
      <c r="X1059" s="4"/>
    </row>
    <row r="1060" spans="1:24">
      <c r="A1060" t="s">
        <v>2033</v>
      </c>
      <c r="B1060" t="s">
        <v>1861</v>
      </c>
      <c r="C1060" t="s">
        <v>2036</v>
      </c>
      <c r="D1060" s="2" t="s">
        <v>44</v>
      </c>
      <c r="E1060" t="s">
        <v>60</v>
      </c>
      <c r="F1060" t="s">
        <v>60</v>
      </c>
      <c r="G1060">
        <v>28</v>
      </c>
      <c r="H1060" s="123">
        <f t="shared" si="102"/>
        <v>0.22222222222222221</v>
      </c>
      <c r="K1060" t="s">
        <v>100</v>
      </c>
      <c r="M1060">
        <v>21.25</v>
      </c>
      <c r="N1060"/>
      <c r="O1060">
        <v>16.958282145704899</v>
      </c>
      <c r="P1060">
        <v>4</v>
      </c>
      <c r="Q1060">
        <v>8.75</v>
      </c>
      <c r="S1060">
        <v>7.6757192931129703</v>
      </c>
      <c r="T1060">
        <v>4</v>
      </c>
      <c r="U1060"/>
      <c r="V1060" s="2"/>
      <c r="W1060" s="339"/>
      <c r="X1060" s="4"/>
    </row>
    <row r="1061" spans="1:24">
      <c r="A1061" t="s">
        <v>2033</v>
      </c>
      <c r="B1061" t="s">
        <v>1861</v>
      </c>
      <c r="C1061" t="s">
        <v>2036</v>
      </c>
      <c r="D1061" s="12" t="s">
        <v>44</v>
      </c>
      <c r="E1061" t="s">
        <v>60</v>
      </c>
      <c r="F1061" t="s">
        <v>60</v>
      </c>
      <c r="G1061">
        <v>63</v>
      </c>
      <c r="H1061" s="123">
        <f t="shared" si="102"/>
        <v>0.5</v>
      </c>
      <c r="K1061" t="s">
        <v>100</v>
      </c>
      <c r="M1061">
        <v>17.25</v>
      </c>
      <c r="N1061"/>
      <c r="O1061">
        <v>20.758532382292</v>
      </c>
      <c r="P1061">
        <v>4</v>
      </c>
      <c r="Q1061">
        <v>29.5</v>
      </c>
      <c r="S1061">
        <v>10.1159939369957</v>
      </c>
      <c r="T1061">
        <v>4</v>
      </c>
      <c r="U1061" s="2"/>
      <c r="V1061" s="2"/>
      <c r="W1061" s="339"/>
      <c r="X1061" s="4"/>
    </row>
    <row r="1062" spans="1:24">
      <c r="A1062" t="s">
        <v>2033</v>
      </c>
      <c r="B1062" t="s">
        <v>1861</v>
      </c>
      <c r="C1062" t="s">
        <v>2036</v>
      </c>
      <c r="D1062" s="19" t="s">
        <v>44</v>
      </c>
      <c r="E1062" t="s">
        <v>60</v>
      </c>
      <c r="F1062" t="s">
        <v>60</v>
      </c>
      <c r="G1062">
        <v>126</v>
      </c>
      <c r="H1062" s="123">
        <f t="shared" si="102"/>
        <v>1</v>
      </c>
      <c r="K1062" t="s">
        <v>100</v>
      </c>
      <c r="L1062" t="s">
        <v>100</v>
      </c>
      <c r="M1062">
        <v>11.75</v>
      </c>
      <c r="N1062"/>
      <c r="O1062">
        <v>9.8784276751582993</v>
      </c>
      <c r="P1062">
        <v>4</v>
      </c>
      <c r="Q1062">
        <v>3.75</v>
      </c>
      <c r="S1062">
        <v>2.8722813232690099</v>
      </c>
      <c r="T1062">
        <v>4</v>
      </c>
      <c r="U1062"/>
      <c r="V1062" s="2"/>
      <c r="W1062" s="339"/>
      <c r="X1062" s="4"/>
    </row>
    <row r="1063" spans="1:24">
      <c r="A1063" t="s">
        <v>2033</v>
      </c>
      <c r="B1063" t="s">
        <v>2043</v>
      </c>
      <c r="C1063" t="s">
        <v>2036</v>
      </c>
      <c r="D1063" s="2" t="s">
        <v>44</v>
      </c>
      <c r="E1063" t="s">
        <v>60</v>
      </c>
      <c r="F1063" t="s">
        <v>60</v>
      </c>
      <c r="G1063">
        <v>14</v>
      </c>
      <c r="H1063" s="123">
        <f t="shared" si="102"/>
        <v>0.1111111111111111</v>
      </c>
      <c r="K1063" t="s">
        <v>100</v>
      </c>
      <c r="M1063">
        <v>1</v>
      </c>
      <c r="N1063"/>
      <c r="O1063">
        <v>1.1547005383792499</v>
      </c>
      <c r="P1063">
        <v>4</v>
      </c>
      <c r="Q1063">
        <v>1</v>
      </c>
      <c r="S1063">
        <v>1.4142135623731</v>
      </c>
      <c r="T1063">
        <v>4</v>
      </c>
      <c r="U1063" s="2"/>
      <c r="V1063" s="2"/>
      <c r="W1063" s="339"/>
      <c r="X1063" s="4"/>
    </row>
    <row r="1064" spans="1:24">
      <c r="A1064" t="s">
        <v>2033</v>
      </c>
      <c r="B1064" t="s">
        <v>2043</v>
      </c>
      <c r="C1064" t="s">
        <v>2036</v>
      </c>
      <c r="D1064" s="2" t="s">
        <v>44</v>
      </c>
      <c r="E1064" t="s">
        <v>60</v>
      </c>
      <c r="F1064" t="s">
        <v>60</v>
      </c>
      <c r="G1064">
        <v>28</v>
      </c>
      <c r="H1064" s="123">
        <f t="shared" si="102"/>
        <v>0.22222222222222221</v>
      </c>
      <c r="K1064" t="s">
        <v>100</v>
      </c>
      <c r="M1064">
        <v>1</v>
      </c>
      <c r="N1064"/>
      <c r="O1064">
        <v>1.1547005383792499</v>
      </c>
      <c r="P1064">
        <v>4</v>
      </c>
      <c r="Q1064">
        <v>1</v>
      </c>
      <c r="S1064">
        <v>2</v>
      </c>
      <c r="T1064">
        <v>4</v>
      </c>
      <c r="U1064"/>
      <c r="V1064" s="2"/>
      <c r="W1064" s="339"/>
      <c r="X1064" s="4"/>
    </row>
    <row r="1065" spans="1:24">
      <c r="A1065" t="s">
        <v>2033</v>
      </c>
      <c r="B1065" t="s">
        <v>2043</v>
      </c>
      <c r="C1065" t="s">
        <v>2036</v>
      </c>
      <c r="D1065" s="12" t="s">
        <v>44</v>
      </c>
      <c r="E1065" t="s">
        <v>60</v>
      </c>
      <c r="F1065" t="s">
        <v>60</v>
      </c>
      <c r="G1065">
        <v>63</v>
      </c>
      <c r="H1065" s="123">
        <f t="shared" si="102"/>
        <v>0.5</v>
      </c>
      <c r="K1065" t="s">
        <v>100</v>
      </c>
      <c r="M1065">
        <v>0.5</v>
      </c>
      <c r="N1065"/>
      <c r="O1065">
        <v>0.57735026918962595</v>
      </c>
      <c r="P1065">
        <v>4</v>
      </c>
      <c r="Q1065">
        <v>0.5</v>
      </c>
      <c r="S1065">
        <v>0.57735026918962595</v>
      </c>
      <c r="T1065">
        <v>4</v>
      </c>
      <c r="U1065"/>
      <c r="V1065" s="2"/>
      <c r="W1065" s="339"/>
      <c r="X1065" s="4"/>
    </row>
    <row r="1066" spans="1:24">
      <c r="A1066" t="s">
        <v>2033</v>
      </c>
      <c r="B1066" t="s">
        <v>2043</v>
      </c>
      <c r="C1066" t="s">
        <v>2036</v>
      </c>
      <c r="D1066" s="19" t="s">
        <v>44</v>
      </c>
      <c r="E1066" t="s">
        <v>60</v>
      </c>
      <c r="F1066" t="s">
        <v>60</v>
      </c>
      <c r="G1066">
        <v>126</v>
      </c>
      <c r="H1066" s="123">
        <f t="shared" si="102"/>
        <v>1</v>
      </c>
      <c r="K1066" t="s">
        <v>100</v>
      </c>
      <c r="L1066" t="s">
        <v>100</v>
      </c>
      <c r="M1066">
        <v>0.5</v>
      </c>
      <c r="N1066"/>
      <c r="O1066">
        <v>1</v>
      </c>
      <c r="P1066">
        <v>4</v>
      </c>
      <c r="Q1066">
        <v>1.25</v>
      </c>
      <c r="S1066">
        <v>2.5</v>
      </c>
      <c r="T1066">
        <v>4</v>
      </c>
      <c r="U1066" s="2"/>
      <c r="V1066" s="2"/>
      <c r="W1066" s="339"/>
      <c r="X1066" s="4"/>
    </row>
    <row r="1067" spans="1:24">
      <c r="A1067" t="s">
        <v>2032</v>
      </c>
      <c r="B1067" t="s">
        <v>2037</v>
      </c>
      <c r="C1067" t="s">
        <v>2036</v>
      </c>
      <c r="D1067" s="2" t="s">
        <v>44</v>
      </c>
      <c r="E1067" t="s">
        <v>60</v>
      </c>
      <c r="F1067" t="s">
        <v>60</v>
      </c>
      <c r="G1067">
        <v>14</v>
      </c>
      <c r="H1067" s="123">
        <f t="shared" si="102"/>
        <v>0.1111111111111111</v>
      </c>
      <c r="K1067" t="s">
        <v>100</v>
      </c>
      <c r="M1067">
        <v>20.25</v>
      </c>
      <c r="N1067"/>
      <c r="O1067">
        <v>14.7958327466441</v>
      </c>
      <c r="P1067">
        <v>4</v>
      </c>
      <c r="Q1067">
        <v>9</v>
      </c>
      <c r="S1067">
        <v>6.1644140029689796</v>
      </c>
      <c r="T1067">
        <v>4</v>
      </c>
      <c r="U1067"/>
      <c r="V1067" s="2"/>
      <c r="W1067" s="339"/>
      <c r="X1067" s="4"/>
    </row>
    <row r="1068" spans="1:24">
      <c r="A1068" t="s">
        <v>2032</v>
      </c>
      <c r="B1068" t="s">
        <v>2037</v>
      </c>
      <c r="C1068" t="s">
        <v>2036</v>
      </c>
      <c r="D1068" s="2" t="s">
        <v>44</v>
      </c>
      <c r="E1068" t="s">
        <v>60</v>
      </c>
      <c r="F1068" t="s">
        <v>60</v>
      </c>
      <c r="G1068">
        <v>28</v>
      </c>
      <c r="H1068" s="123">
        <f t="shared" si="102"/>
        <v>0.22222222222222221</v>
      </c>
      <c r="K1068" t="s">
        <v>100</v>
      </c>
      <c r="M1068">
        <v>3</v>
      </c>
      <c r="N1068"/>
      <c r="O1068">
        <v>4.0824829046386304</v>
      </c>
      <c r="P1068">
        <v>4</v>
      </c>
      <c r="Q1068">
        <v>1.5</v>
      </c>
      <c r="S1068">
        <v>3</v>
      </c>
      <c r="T1068">
        <v>4</v>
      </c>
      <c r="U1068"/>
      <c r="V1068" s="2"/>
      <c r="W1068" s="339"/>
      <c r="X1068" s="4"/>
    </row>
    <row r="1069" spans="1:24">
      <c r="A1069" t="s">
        <v>2032</v>
      </c>
      <c r="B1069" t="s">
        <v>2037</v>
      </c>
      <c r="C1069" t="s">
        <v>2036</v>
      </c>
      <c r="D1069" s="12" t="s">
        <v>44</v>
      </c>
      <c r="E1069" t="s">
        <v>60</v>
      </c>
      <c r="F1069" t="s">
        <v>60</v>
      </c>
      <c r="G1069">
        <v>63</v>
      </c>
      <c r="H1069" s="123">
        <f t="shared" si="102"/>
        <v>0.5</v>
      </c>
      <c r="K1069" t="s">
        <v>100</v>
      </c>
      <c r="M1069">
        <v>0</v>
      </c>
      <c r="N1069"/>
      <c r="O1069">
        <v>0</v>
      </c>
      <c r="P1069">
        <v>4</v>
      </c>
      <c r="Q1069">
        <v>0.5</v>
      </c>
      <c r="S1069">
        <v>1</v>
      </c>
      <c r="T1069">
        <v>4</v>
      </c>
      <c r="U1069" s="2"/>
      <c r="V1069" s="2"/>
      <c r="W1069" s="339"/>
      <c r="X1069" s="4"/>
    </row>
    <row r="1070" spans="1:24">
      <c r="A1070" t="s">
        <v>2032</v>
      </c>
      <c r="B1070" t="s">
        <v>2037</v>
      </c>
      <c r="C1070" t="s">
        <v>2036</v>
      </c>
      <c r="D1070" s="19" t="s">
        <v>44</v>
      </c>
      <c r="E1070" t="s">
        <v>60</v>
      </c>
      <c r="F1070" t="s">
        <v>60</v>
      </c>
      <c r="G1070">
        <v>126</v>
      </c>
      <c r="H1070" s="123">
        <f t="shared" si="102"/>
        <v>1</v>
      </c>
      <c r="K1070" t="s">
        <v>100</v>
      </c>
      <c r="L1070" t="s">
        <v>100</v>
      </c>
      <c r="M1070">
        <v>0</v>
      </c>
      <c r="N1070"/>
      <c r="O1070">
        <v>0</v>
      </c>
      <c r="P1070">
        <v>4</v>
      </c>
      <c r="Q1070">
        <v>0</v>
      </c>
      <c r="S1070">
        <v>0</v>
      </c>
      <c r="T1070">
        <v>4</v>
      </c>
      <c r="U1070"/>
      <c r="V1070" s="2"/>
      <c r="W1070" s="339"/>
      <c r="X1070" s="4"/>
    </row>
    <row r="1071" spans="1:24">
      <c r="A1071" t="s">
        <v>2032</v>
      </c>
      <c r="B1071" t="s">
        <v>2038</v>
      </c>
      <c r="C1071" t="s">
        <v>2036</v>
      </c>
      <c r="D1071" s="2" t="s">
        <v>44</v>
      </c>
      <c r="E1071" t="s">
        <v>60</v>
      </c>
      <c r="F1071" t="s">
        <v>60</v>
      </c>
      <c r="G1071">
        <v>14</v>
      </c>
      <c r="H1071" s="123">
        <f t="shared" ref="H1071:H1134" si="103">G1071/126</f>
        <v>0.1111111111111111</v>
      </c>
      <c r="K1071" t="s">
        <v>100</v>
      </c>
      <c r="M1071">
        <v>0</v>
      </c>
      <c r="N1071"/>
      <c r="O1071">
        <v>0</v>
      </c>
      <c r="P1071">
        <v>4</v>
      </c>
      <c r="Q1071">
        <v>0</v>
      </c>
      <c r="S1071">
        <v>0</v>
      </c>
      <c r="T1071">
        <v>4</v>
      </c>
      <c r="U1071" s="2"/>
      <c r="V1071" s="2"/>
      <c r="W1071" s="339"/>
      <c r="X1071" s="4"/>
    </row>
    <row r="1072" spans="1:24">
      <c r="A1072" t="s">
        <v>2032</v>
      </c>
      <c r="B1072" t="s">
        <v>2038</v>
      </c>
      <c r="C1072" t="s">
        <v>2036</v>
      </c>
      <c r="D1072" s="2" t="s">
        <v>44</v>
      </c>
      <c r="E1072" t="s">
        <v>60</v>
      </c>
      <c r="F1072" t="s">
        <v>60</v>
      </c>
      <c r="G1072">
        <v>28</v>
      </c>
      <c r="H1072" s="123">
        <f t="shared" si="103"/>
        <v>0.22222222222222221</v>
      </c>
      <c r="K1072" t="s">
        <v>100</v>
      </c>
      <c r="M1072">
        <v>0</v>
      </c>
      <c r="N1072"/>
      <c r="O1072">
        <v>0</v>
      </c>
      <c r="P1072">
        <v>4</v>
      </c>
      <c r="Q1072">
        <v>0</v>
      </c>
      <c r="S1072">
        <v>0</v>
      </c>
      <c r="T1072">
        <v>4</v>
      </c>
      <c r="U1072" s="2"/>
      <c r="V1072" s="2"/>
      <c r="W1072" s="339"/>
      <c r="X1072" s="4"/>
    </row>
    <row r="1073" spans="1:24">
      <c r="A1073" t="s">
        <v>2032</v>
      </c>
      <c r="B1073" t="s">
        <v>2038</v>
      </c>
      <c r="C1073" t="s">
        <v>2036</v>
      </c>
      <c r="D1073" s="12" t="s">
        <v>44</v>
      </c>
      <c r="E1073" t="s">
        <v>60</v>
      </c>
      <c r="F1073" t="s">
        <v>60</v>
      </c>
      <c r="G1073">
        <v>63</v>
      </c>
      <c r="H1073" s="123">
        <f t="shared" si="103"/>
        <v>0.5</v>
      </c>
      <c r="K1073" t="s">
        <v>100</v>
      </c>
      <c r="M1073">
        <v>0</v>
      </c>
      <c r="N1073"/>
      <c r="O1073">
        <v>0</v>
      </c>
      <c r="P1073">
        <v>4</v>
      </c>
      <c r="Q1073">
        <v>0</v>
      </c>
      <c r="S1073">
        <v>0</v>
      </c>
      <c r="T1073">
        <v>4</v>
      </c>
      <c r="U1073"/>
      <c r="V1073" s="2"/>
      <c r="W1073" s="339"/>
      <c r="X1073" s="4"/>
    </row>
    <row r="1074" spans="1:24">
      <c r="A1074" t="s">
        <v>2032</v>
      </c>
      <c r="B1074" t="s">
        <v>2038</v>
      </c>
      <c r="C1074" t="s">
        <v>2036</v>
      </c>
      <c r="D1074" s="19" t="s">
        <v>44</v>
      </c>
      <c r="E1074" t="s">
        <v>60</v>
      </c>
      <c r="F1074" t="s">
        <v>60</v>
      </c>
      <c r="G1074">
        <v>126</v>
      </c>
      <c r="H1074" s="123">
        <f t="shared" si="103"/>
        <v>1</v>
      </c>
      <c r="K1074" t="s">
        <v>100</v>
      </c>
      <c r="L1074" t="s">
        <v>100</v>
      </c>
      <c r="M1074">
        <v>0</v>
      </c>
      <c r="N1074"/>
      <c r="O1074">
        <v>0</v>
      </c>
      <c r="P1074">
        <v>4</v>
      </c>
      <c r="Q1074">
        <v>0</v>
      </c>
      <c r="S1074">
        <v>0</v>
      </c>
      <c r="T1074">
        <v>4</v>
      </c>
      <c r="U1074"/>
      <c r="V1074" s="2"/>
      <c r="W1074" s="339"/>
      <c r="X1074" s="4"/>
    </row>
    <row r="1075" spans="1:24">
      <c r="A1075" t="s">
        <v>2032</v>
      </c>
      <c r="B1075" t="s">
        <v>2039</v>
      </c>
      <c r="C1075" t="s">
        <v>2036</v>
      </c>
      <c r="D1075" s="2" t="s">
        <v>44</v>
      </c>
      <c r="E1075" t="s">
        <v>60</v>
      </c>
      <c r="F1075" t="s">
        <v>60</v>
      </c>
      <c r="G1075">
        <v>14</v>
      </c>
      <c r="H1075" s="123">
        <f t="shared" si="103"/>
        <v>0.1111111111111111</v>
      </c>
      <c r="K1075" t="s">
        <v>100</v>
      </c>
      <c r="M1075">
        <v>0.25</v>
      </c>
      <c r="N1075"/>
      <c r="O1075">
        <v>0.5</v>
      </c>
      <c r="P1075">
        <v>4</v>
      </c>
      <c r="Q1075">
        <v>0</v>
      </c>
      <c r="S1075">
        <v>0</v>
      </c>
      <c r="T1075">
        <v>4</v>
      </c>
      <c r="U1075"/>
      <c r="V1075" s="2"/>
      <c r="W1075" s="339"/>
      <c r="X1075" s="4"/>
    </row>
    <row r="1076" spans="1:24">
      <c r="A1076" t="s">
        <v>2032</v>
      </c>
      <c r="B1076" t="s">
        <v>2039</v>
      </c>
      <c r="C1076" t="s">
        <v>2036</v>
      </c>
      <c r="D1076" s="2" t="s">
        <v>44</v>
      </c>
      <c r="E1076" t="s">
        <v>60</v>
      </c>
      <c r="F1076" t="s">
        <v>60</v>
      </c>
      <c r="G1076">
        <v>28</v>
      </c>
      <c r="H1076" s="123">
        <f t="shared" si="103"/>
        <v>0.22222222222222221</v>
      </c>
      <c r="K1076" t="s">
        <v>100</v>
      </c>
      <c r="M1076">
        <v>0</v>
      </c>
      <c r="N1076"/>
      <c r="O1076">
        <v>0</v>
      </c>
      <c r="P1076">
        <v>4</v>
      </c>
      <c r="Q1076">
        <v>1.75</v>
      </c>
      <c r="S1076">
        <v>3.5</v>
      </c>
      <c r="T1076">
        <v>4</v>
      </c>
      <c r="U1076" s="2"/>
      <c r="V1076" s="2"/>
      <c r="W1076" s="339"/>
      <c r="X1076" s="4"/>
    </row>
    <row r="1077" spans="1:24">
      <c r="A1077" t="s">
        <v>2032</v>
      </c>
      <c r="B1077" t="s">
        <v>2039</v>
      </c>
      <c r="C1077" t="s">
        <v>2036</v>
      </c>
      <c r="D1077" s="12" t="s">
        <v>44</v>
      </c>
      <c r="E1077" t="s">
        <v>60</v>
      </c>
      <c r="F1077" t="s">
        <v>60</v>
      </c>
      <c r="G1077">
        <v>63</v>
      </c>
      <c r="H1077" s="123">
        <f t="shared" si="103"/>
        <v>0.5</v>
      </c>
      <c r="K1077" t="s">
        <v>100</v>
      </c>
      <c r="M1077">
        <v>0</v>
      </c>
      <c r="N1077"/>
      <c r="O1077">
        <v>0</v>
      </c>
      <c r="P1077">
        <v>4</v>
      </c>
      <c r="Q1077">
        <v>0</v>
      </c>
      <c r="S1077">
        <v>0</v>
      </c>
      <c r="T1077">
        <v>4</v>
      </c>
      <c r="U1077"/>
      <c r="V1077" s="2"/>
      <c r="W1077" s="339"/>
      <c r="X1077" s="4"/>
    </row>
    <row r="1078" spans="1:24">
      <c r="A1078" t="s">
        <v>2032</v>
      </c>
      <c r="B1078" t="s">
        <v>2039</v>
      </c>
      <c r="C1078" t="s">
        <v>2036</v>
      </c>
      <c r="D1078" s="19" t="s">
        <v>44</v>
      </c>
      <c r="E1078" t="s">
        <v>60</v>
      </c>
      <c r="F1078" t="s">
        <v>60</v>
      </c>
      <c r="G1078">
        <v>126</v>
      </c>
      <c r="H1078" s="123">
        <f t="shared" si="103"/>
        <v>1</v>
      </c>
      <c r="K1078" t="s">
        <v>100</v>
      </c>
      <c r="L1078" t="s">
        <v>100</v>
      </c>
      <c r="M1078">
        <v>0</v>
      </c>
      <c r="N1078"/>
      <c r="O1078">
        <v>0</v>
      </c>
      <c r="P1078">
        <v>4</v>
      </c>
      <c r="Q1078">
        <v>0</v>
      </c>
      <c r="S1078">
        <v>0</v>
      </c>
      <c r="T1078">
        <v>4</v>
      </c>
      <c r="U1078"/>
      <c r="V1078" s="2"/>
      <c r="W1078" s="339"/>
      <c r="X1078" s="4"/>
    </row>
    <row r="1079" spans="1:24">
      <c r="A1079" t="s">
        <v>2032</v>
      </c>
      <c r="B1079" t="s">
        <v>2040</v>
      </c>
      <c r="C1079" t="s">
        <v>2036</v>
      </c>
      <c r="D1079" s="2" t="s">
        <v>44</v>
      </c>
      <c r="E1079" t="s">
        <v>60</v>
      </c>
      <c r="F1079" t="s">
        <v>60</v>
      </c>
      <c r="G1079">
        <v>14</v>
      </c>
      <c r="H1079" s="123">
        <f t="shared" si="103"/>
        <v>0.1111111111111111</v>
      </c>
      <c r="K1079" t="s">
        <v>100</v>
      </c>
      <c r="M1079">
        <v>0</v>
      </c>
      <c r="N1079"/>
      <c r="O1079">
        <v>0</v>
      </c>
      <c r="P1079">
        <v>4</v>
      </c>
      <c r="Q1079">
        <v>0</v>
      </c>
      <c r="S1079">
        <v>0</v>
      </c>
      <c r="T1079">
        <v>4</v>
      </c>
      <c r="U1079"/>
      <c r="V1079" s="2"/>
      <c r="W1079" s="339"/>
      <c r="X1079" s="4"/>
    </row>
    <row r="1080" spans="1:24" s="11" customFormat="1">
      <c r="A1080" t="s">
        <v>2032</v>
      </c>
      <c r="B1080" t="s">
        <v>2040</v>
      </c>
      <c r="C1080" t="s">
        <v>2036</v>
      </c>
      <c r="D1080" s="2" t="s">
        <v>44</v>
      </c>
      <c r="E1080" t="s">
        <v>60</v>
      </c>
      <c r="F1080" t="s">
        <v>60</v>
      </c>
      <c r="G1080">
        <v>28</v>
      </c>
      <c r="H1080" s="123">
        <f t="shared" si="103"/>
        <v>0.22222222222222221</v>
      </c>
      <c r="K1080" t="s">
        <v>100</v>
      </c>
      <c r="L1080"/>
      <c r="M1080">
        <v>0</v>
      </c>
      <c r="N1080"/>
      <c r="O1080">
        <v>0</v>
      </c>
      <c r="P1080">
        <v>4</v>
      </c>
      <c r="Q1080">
        <v>0</v>
      </c>
      <c r="R1080"/>
      <c r="S1080">
        <v>0</v>
      </c>
      <c r="T1080">
        <v>4</v>
      </c>
      <c r="V1080" s="12"/>
      <c r="W1080" s="339"/>
      <c r="X1080" s="4"/>
    </row>
    <row r="1081" spans="1:24">
      <c r="A1081" t="s">
        <v>2032</v>
      </c>
      <c r="B1081" t="s">
        <v>2040</v>
      </c>
      <c r="C1081" t="s">
        <v>2036</v>
      </c>
      <c r="D1081" s="12" t="s">
        <v>44</v>
      </c>
      <c r="E1081" t="s">
        <v>60</v>
      </c>
      <c r="F1081" t="s">
        <v>60</v>
      </c>
      <c r="G1081">
        <v>63</v>
      </c>
      <c r="H1081" s="123">
        <f t="shared" si="103"/>
        <v>0.5</v>
      </c>
      <c r="K1081" t="s">
        <v>100</v>
      </c>
      <c r="M1081">
        <v>0</v>
      </c>
      <c r="N1081"/>
      <c r="O1081">
        <v>0</v>
      </c>
      <c r="P1081">
        <v>4</v>
      </c>
      <c r="Q1081">
        <v>0.25</v>
      </c>
      <c r="S1081">
        <v>0.5</v>
      </c>
      <c r="T1081">
        <v>4</v>
      </c>
      <c r="U1081"/>
      <c r="V1081" s="2"/>
      <c r="W1081" s="339"/>
      <c r="X1081" s="4"/>
    </row>
    <row r="1082" spans="1:24">
      <c r="A1082" t="s">
        <v>2032</v>
      </c>
      <c r="B1082" t="s">
        <v>2040</v>
      </c>
      <c r="C1082" t="s">
        <v>2036</v>
      </c>
      <c r="D1082" s="19" t="s">
        <v>44</v>
      </c>
      <c r="E1082" t="s">
        <v>60</v>
      </c>
      <c r="F1082" t="s">
        <v>60</v>
      </c>
      <c r="G1082">
        <v>126</v>
      </c>
      <c r="H1082" s="123">
        <f t="shared" si="103"/>
        <v>1</v>
      </c>
      <c r="K1082" t="s">
        <v>100</v>
      </c>
      <c r="L1082" t="s">
        <v>100</v>
      </c>
      <c r="M1082">
        <v>0</v>
      </c>
      <c r="N1082"/>
      <c r="O1082">
        <v>0</v>
      </c>
      <c r="P1082">
        <v>4</v>
      </c>
      <c r="Q1082">
        <v>0</v>
      </c>
      <c r="S1082">
        <v>0</v>
      </c>
      <c r="T1082">
        <v>4</v>
      </c>
      <c r="U1082"/>
      <c r="V1082" s="2"/>
      <c r="W1082" s="339"/>
      <c r="X1082" s="4"/>
    </row>
    <row r="1083" spans="1:24">
      <c r="A1083" t="s">
        <v>2032</v>
      </c>
      <c r="B1083" t="s">
        <v>2041</v>
      </c>
      <c r="C1083" t="s">
        <v>2036</v>
      </c>
      <c r="D1083" s="2" t="s">
        <v>44</v>
      </c>
      <c r="E1083" t="s">
        <v>60</v>
      </c>
      <c r="F1083" t="s">
        <v>60</v>
      </c>
      <c r="G1083">
        <v>28</v>
      </c>
      <c r="H1083" s="123">
        <f t="shared" si="103"/>
        <v>0.22222222222222221</v>
      </c>
      <c r="K1083" t="s">
        <v>100</v>
      </c>
      <c r="M1083">
        <v>0.5</v>
      </c>
      <c r="N1083"/>
      <c r="O1083">
        <v>0.57735026918962595</v>
      </c>
      <c r="P1083">
        <v>4</v>
      </c>
      <c r="Q1083">
        <v>0</v>
      </c>
      <c r="S1083">
        <v>0</v>
      </c>
      <c r="T1083">
        <v>4</v>
      </c>
      <c r="U1083"/>
      <c r="V1083" s="2"/>
      <c r="W1083" s="339"/>
      <c r="X1083" s="4"/>
    </row>
    <row r="1084" spans="1:24">
      <c r="A1084" t="s">
        <v>2032</v>
      </c>
      <c r="B1084" t="s">
        <v>2042</v>
      </c>
      <c r="C1084" t="s">
        <v>2036</v>
      </c>
      <c r="D1084" s="2" t="s">
        <v>44</v>
      </c>
      <c r="E1084" t="s">
        <v>60</v>
      </c>
      <c r="F1084" t="s">
        <v>60</v>
      </c>
      <c r="G1084">
        <v>14</v>
      </c>
      <c r="H1084" s="123">
        <f t="shared" si="103"/>
        <v>0.1111111111111111</v>
      </c>
      <c r="K1084" t="s">
        <v>100</v>
      </c>
      <c r="M1084">
        <v>26.75</v>
      </c>
      <c r="N1084"/>
      <c r="O1084">
        <v>16.090887690449701</v>
      </c>
      <c r="P1084">
        <v>4</v>
      </c>
      <c r="Q1084">
        <v>4.75</v>
      </c>
      <c r="S1084">
        <v>3.5939764421413001</v>
      </c>
      <c r="T1084">
        <v>4</v>
      </c>
      <c r="U1084"/>
      <c r="V1084" s="2"/>
      <c r="W1084" s="339"/>
      <c r="X1084" s="4"/>
    </row>
    <row r="1085" spans="1:24">
      <c r="A1085" t="s">
        <v>2032</v>
      </c>
      <c r="B1085" t="s">
        <v>2042</v>
      </c>
      <c r="C1085" t="s">
        <v>2036</v>
      </c>
      <c r="D1085" s="12" t="s">
        <v>44</v>
      </c>
      <c r="E1085" t="s">
        <v>60</v>
      </c>
      <c r="F1085" t="s">
        <v>60</v>
      </c>
      <c r="G1085">
        <v>28</v>
      </c>
      <c r="H1085" s="123">
        <f t="shared" si="103"/>
        <v>0.22222222222222221</v>
      </c>
      <c r="K1085" t="s">
        <v>100</v>
      </c>
      <c r="M1085">
        <v>16.5</v>
      </c>
      <c r="N1085"/>
      <c r="O1085">
        <v>8.5829287930558191</v>
      </c>
      <c r="P1085">
        <v>4</v>
      </c>
      <c r="Q1085">
        <v>29.25</v>
      </c>
      <c r="S1085">
        <v>22.1114600754149</v>
      </c>
      <c r="T1085">
        <v>4</v>
      </c>
      <c r="U1085"/>
      <c r="V1085" s="2"/>
      <c r="W1085" s="339"/>
      <c r="X1085" s="4"/>
    </row>
    <row r="1086" spans="1:24">
      <c r="A1086" t="s">
        <v>2032</v>
      </c>
      <c r="B1086" t="s">
        <v>2042</v>
      </c>
      <c r="C1086" t="s">
        <v>2036</v>
      </c>
      <c r="D1086" s="19" t="s">
        <v>44</v>
      </c>
      <c r="E1086" t="s">
        <v>60</v>
      </c>
      <c r="F1086" t="s">
        <v>60</v>
      </c>
      <c r="G1086">
        <v>63</v>
      </c>
      <c r="H1086" s="123">
        <f t="shared" si="103"/>
        <v>0.5</v>
      </c>
      <c r="K1086" t="s">
        <v>100</v>
      </c>
      <c r="M1086">
        <v>11.5</v>
      </c>
      <c r="N1086"/>
      <c r="O1086">
        <v>8.5440037453175304</v>
      </c>
      <c r="P1086">
        <v>4</v>
      </c>
      <c r="Q1086">
        <v>18.25</v>
      </c>
      <c r="S1086">
        <v>22.0359554667669</v>
      </c>
      <c r="T1086">
        <v>4</v>
      </c>
      <c r="U1086"/>
      <c r="V1086" s="2"/>
      <c r="W1086" s="339"/>
      <c r="X1086" s="4"/>
    </row>
    <row r="1087" spans="1:24">
      <c r="A1087" t="s">
        <v>2032</v>
      </c>
      <c r="B1087" t="s">
        <v>2042</v>
      </c>
      <c r="C1087" t="s">
        <v>2036</v>
      </c>
      <c r="D1087" s="2" t="s">
        <v>44</v>
      </c>
      <c r="E1087" t="s">
        <v>60</v>
      </c>
      <c r="F1087" t="s">
        <v>60</v>
      </c>
      <c r="G1087">
        <v>126</v>
      </c>
      <c r="H1087" s="123">
        <f t="shared" si="103"/>
        <v>1</v>
      </c>
      <c r="K1087" t="s">
        <v>100</v>
      </c>
      <c r="L1087" t="s">
        <v>100</v>
      </c>
      <c r="M1087">
        <v>19</v>
      </c>
      <c r="N1087"/>
      <c r="O1087">
        <v>9.9331096171675597</v>
      </c>
      <c r="P1087">
        <v>4</v>
      </c>
      <c r="Q1087">
        <v>19.75</v>
      </c>
      <c r="S1087">
        <v>17.442763542512399</v>
      </c>
      <c r="T1087">
        <v>4</v>
      </c>
      <c r="U1087"/>
      <c r="V1087" s="2"/>
      <c r="W1087" s="339"/>
      <c r="X1087" s="4"/>
    </row>
    <row r="1088" spans="1:24">
      <c r="A1088" t="s">
        <v>2032</v>
      </c>
      <c r="B1088" t="s">
        <v>1861</v>
      </c>
      <c r="C1088" t="s">
        <v>2036</v>
      </c>
      <c r="D1088" s="2" t="s">
        <v>44</v>
      </c>
      <c r="E1088" t="s">
        <v>60</v>
      </c>
      <c r="F1088" t="s">
        <v>60</v>
      </c>
      <c r="G1088">
        <v>14</v>
      </c>
      <c r="H1088" s="123">
        <f t="shared" si="103"/>
        <v>0.1111111111111111</v>
      </c>
      <c r="K1088" t="s">
        <v>100</v>
      </c>
      <c r="M1088">
        <v>13</v>
      </c>
      <c r="N1088"/>
      <c r="O1088">
        <v>8.0415587212098796</v>
      </c>
      <c r="P1088">
        <v>4</v>
      </c>
      <c r="Q1088">
        <v>3</v>
      </c>
      <c r="S1088">
        <v>4.0824829046386304</v>
      </c>
      <c r="T1088">
        <v>4</v>
      </c>
      <c r="U1088"/>
      <c r="V1088" s="2"/>
      <c r="W1088" s="339"/>
      <c r="X1088" s="4"/>
    </row>
    <row r="1089" spans="1:24">
      <c r="A1089" t="s">
        <v>2032</v>
      </c>
      <c r="B1089" t="s">
        <v>1861</v>
      </c>
      <c r="C1089" t="s">
        <v>2036</v>
      </c>
      <c r="D1089" s="12" t="s">
        <v>44</v>
      </c>
      <c r="E1089" t="s">
        <v>60</v>
      </c>
      <c r="F1089" t="s">
        <v>60</v>
      </c>
      <c r="G1089">
        <v>28</v>
      </c>
      <c r="H1089" s="123">
        <f t="shared" si="103"/>
        <v>0.22222222222222221</v>
      </c>
      <c r="K1089" t="s">
        <v>100</v>
      </c>
      <c r="M1089">
        <v>24</v>
      </c>
      <c r="N1089"/>
      <c r="O1089">
        <v>4.3204937989385703</v>
      </c>
      <c r="P1089">
        <v>4</v>
      </c>
      <c r="Q1089">
        <v>8.75</v>
      </c>
      <c r="S1089">
        <v>7.6757192931129703</v>
      </c>
      <c r="T1089">
        <v>4</v>
      </c>
      <c r="U1089"/>
      <c r="V1089" s="2"/>
      <c r="W1089" s="339"/>
      <c r="X1089" s="4"/>
    </row>
    <row r="1090" spans="1:24">
      <c r="A1090" t="s">
        <v>2032</v>
      </c>
      <c r="B1090" t="s">
        <v>1861</v>
      </c>
      <c r="C1090" t="s">
        <v>2036</v>
      </c>
      <c r="D1090" s="19" t="s">
        <v>44</v>
      </c>
      <c r="E1090" t="s">
        <v>60</v>
      </c>
      <c r="F1090" t="s">
        <v>60</v>
      </c>
      <c r="G1090">
        <v>63</v>
      </c>
      <c r="H1090" s="123">
        <f t="shared" si="103"/>
        <v>0.5</v>
      </c>
      <c r="K1090" t="s">
        <v>100</v>
      </c>
      <c r="M1090">
        <v>30.25</v>
      </c>
      <c r="N1090"/>
      <c r="O1090">
        <v>4.4253060157839199</v>
      </c>
      <c r="P1090">
        <v>4</v>
      </c>
      <c r="Q1090">
        <v>29.5</v>
      </c>
      <c r="S1090">
        <v>10.1159939369957</v>
      </c>
      <c r="T1090">
        <v>4</v>
      </c>
      <c r="U1090"/>
      <c r="V1090" s="2"/>
      <c r="W1090" s="339"/>
      <c r="X1090" s="4"/>
    </row>
    <row r="1091" spans="1:24">
      <c r="A1091" t="s">
        <v>2032</v>
      </c>
      <c r="B1091" t="s">
        <v>1861</v>
      </c>
      <c r="C1091" t="s">
        <v>2036</v>
      </c>
      <c r="D1091" s="2" t="s">
        <v>44</v>
      </c>
      <c r="E1091" t="s">
        <v>60</v>
      </c>
      <c r="F1091" t="s">
        <v>60</v>
      </c>
      <c r="G1091">
        <v>126</v>
      </c>
      <c r="H1091" s="123">
        <f t="shared" si="103"/>
        <v>1</v>
      </c>
      <c r="K1091" t="s">
        <v>100</v>
      </c>
      <c r="L1091" t="s">
        <v>100</v>
      </c>
      <c r="M1091">
        <v>6</v>
      </c>
      <c r="N1091"/>
      <c r="O1091">
        <v>2.8284271247461898</v>
      </c>
      <c r="P1091">
        <v>4</v>
      </c>
      <c r="Q1091">
        <v>3.75</v>
      </c>
      <c r="S1091">
        <v>2.8722813232690099</v>
      </c>
      <c r="T1091">
        <v>4</v>
      </c>
      <c r="U1091"/>
      <c r="V1091" s="2"/>
      <c r="W1091" s="339"/>
      <c r="X1091" s="4"/>
    </row>
    <row r="1092" spans="1:24">
      <c r="A1092" t="s">
        <v>2032</v>
      </c>
      <c r="B1092" t="s">
        <v>2043</v>
      </c>
      <c r="C1092" t="s">
        <v>2036</v>
      </c>
      <c r="D1092" s="2" t="s">
        <v>44</v>
      </c>
      <c r="E1092" t="s">
        <v>60</v>
      </c>
      <c r="F1092" t="s">
        <v>60</v>
      </c>
      <c r="G1092">
        <v>14</v>
      </c>
      <c r="H1092" s="123">
        <f t="shared" si="103"/>
        <v>0.1111111111111111</v>
      </c>
      <c r="K1092" t="s">
        <v>100</v>
      </c>
      <c r="M1092">
        <v>3.25</v>
      </c>
      <c r="N1092"/>
      <c r="O1092">
        <v>4.5734742446707504</v>
      </c>
      <c r="P1092">
        <v>4</v>
      </c>
      <c r="Q1092">
        <v>1</v>
      </c>
      <c r="S1092">
        <v>1.4142135623731</v>
      </c>
      <c r="T1092">
        <v>4</v>
      </c>
      <c r="U1092"/>
      <c r="V1092" s="2"/>
      <c r="W1092" s="339"/>
      <c r="X1092" s="4"/>
    </row>
    <row r="1093" spans="1:24">
      <c r="A1093" t="s">
        <v>2032</v>
      </c>
      <c r="B1093" t="s">
        <v>2043</v>
      </c>
      <c r="C1093" t="s">
        <v>2036</v>
      </c>
      <c r="D1093" s="12" t="s">
        <v>44</v>
      </c>
      <c r="E1093" t="s">
        <v>60</v>
      </c>
      <c r="F1093" t="s">
        <v>60</v>
      </c>
      <c r="G1093">
        <v>28</v>
      </c>
      <c r="H1093" s="123">
        <f t="shared" si="103"/>
        <v>0.22222222222222221</v>
      </c>
      <c r="K1093" t="s">
        <v>100</v>
      </c>
      <c r="M1093">
        <v>1.25</v>
      </c>
      <c r="N1093"/>
      <c r="O1093">
        <v>1.25830573921179</v>
      </c>
      <c r="P1093">
        <v>4</v>
      </c>
      <c r="Q1093">
        <v>1</v>
      </c>
      <c r="S1093">
        <v>2</v>
      </c>
      <c r="T1093">
        <v>4</v>
      </c>
      <c r="U1093"/>
      <c r="V1093" s="2"/>
      <c r="W1093" s="339"/>
      <c r="X1093" s="4"/>
    </row>
    <row r="1094" spans="1:24">
      <c r="A1094" t="s">
        <v>2032</v>
      </c>
      <c r="B1094" t="s">
        <v>2043</v>
      </c>
      <c r="C1094" t="s">
        <v>2036</v>
      </c>
      <c r="D1094" s="19" t="s">
        <v>44</v>
      </c>
      <c r="E1094" t="s">
        <v>60</v>
      </c>
      <c r="F1094" t="s">
        <v>60</v>
      </c>
      <c r="G1094">
        <v>63</v>
      </c>
      <c r="H1094" s="123">
        <f t="shared" si="103"/>
        <v>0.5</v>
      </c>
      <c r="K1094" t="s">
        <v>100</v>
      </c>
      <c r="M1094">
        <v>0</v>
      </c>
      <c r="N1094"/>
      <c r="O1094">
        <v>0</v>
      </c>
      <c r="P1094">
        <v>4</v>
      </c>
      <c r="Q1094">
        <v>0.5</v>
      </c>
      <c r="S1094">
        <v>0.57735026918962595</v>
      </c>
      <c r="T1094">
        <v>4</v>
      </c>
      <c r="U1094"/>
      <c r="V1094" s="2"/>
      <c r="W1094" s="339"/>
      <c r="X1094" s="4"/>
    </row>
    <row r="1095" spans="1:24">
      <c r="A1095" t="s">
        <v>2032</v>
      </c>
      <c r="B1095" t="s">
        <v>2043</v>
      </c>
      <c r="C1095" t="s">
        <v>2036</v>
      </c>
      <c r="D1095" s="2" t="s">
        <v>44</v>
      </c>
      <c r="E1095" t="s">
        <v>60</v>
      </c>
      <c r="F1095" t="s">
        <v>60</v>
      </c>
      <c r="G1095">
        <v>126</v>
      </c>
      <c r="H1095" s="123">
        <f t="shared" si="103"/>
        <v>1</v>
      </c>
      <c r="K1095" t="s">
        <v>100</v>
      </c>
      <c r="L1095" t="s">
        <v>100</v>
      </c>
      <c r="M1095">
        <v>1.25</v>
      </c>
      <c r="N1095"/>
      <c r="O1095">
        <v>1.5</v>
      </c>
      <c r="P1095">
        <v>4</v>
      </c>
      <c r="Q1095">
        <v>1.25</v>
      </c>
      <c r="S1095">
        <v>2.5</v>
      </c>
      <c r="T1095">
        <v>4</v>
      </c>
      <c r="U1095"/>
      <c r="V1095" s="2"/>
      <c r="W1095" s="339"/>
      <c r="X1095" s="4"/>
    </row>
    <row r="1096" spans="1:24">
      <c r="A1096" t="s">
        <v>2031</v>
      </c>
      <c r="B1096" t="s">
        <v>2037</v>
      </c>
      <c r="C1096" t="s">
        <v>2036</v>
      </c>
      <c r="D1096" s="2" t="s">
        <v>44</v>
      </c>
      <c r="E1096" t="s">
        <v>60</v>
      </c>
      <c r="F1096" t="s">
        <v>60</v>
      </c>
      <c r="G1096">
        <v>14</v>
      </c>
      <c r="H1096" s="123">
        <f t="shared" si="103"/>
        <v>0.1111111111111111</v>
      </c>
      <c r="K1096" t="s">
        <v>100</v>
      </c>
      <c r="M1096">
        <v>0</v>
      </c>
      <c r="N1096"/>
      <c r="O1096">
        <v>0</v>
      </c>
      <c r="P1096">
        <v>4</v>
      </c>
      <c r="Q1096">
        <v>9</v>
      </c>
      <c r="S1096">
        <v>6.1644140029689796</v>
      </c>
      <c r="T1096">
        <v>4</v>
      </c>
      <c r="U1096"/>
      <c r="V1096" s="2"/>
      <c r="W1096" s="339"/>
      <c r="X1096" s="4"/>
    </row>
    <row r="1097" spans="1:24">
      <c r="A1097" t="s">
        <v>2031</v>
      </c>
      <c r="B1097" t="s">
        <v>2037</v>
      </c>
      <c r="C1097" t="s">
        <v>2036</v>
      </c>
      <c r="D1097" s="12" t="s">
        <v>44</v>
      </c>
      <c r="E1097" t="s">
        <v>60</v>
      </c>
      <c r="F1097" t="s">
        <v>60</v>
      </c>
      <c r="G1097">
        <v>28</v>
      </c>
      <c r="H1097" s="123">
        <f t="shared" si="103"/>
        <v>0.22222222222222221</v>
      </c>
      <c r="K1097" t="s">
        <v>100</v>
      </c>
      <c r="M1097">
        <v>0.25</v>
      </c>
      <c r="N1097"/>
      <c r="O1097">
        <v>0.5</v>
      </c>
      <c r="P1097">
        <v>4</v>
      </c>
      <c r="Q1097">
        <v>1.5</v>
      </c>
      <c r="S1097">
        <v>3</v>
      </c>
      <c r="T1097">
        <v>4</v>
      </c>
      <c r="U1097"/>
      <c r="V1097" s="2"/>
      <c r="W1097" s="339"/>
      <c r="X1097" s="4"/>
    </row>
    <row r="1098" spans="1:24">
      <c r="A1098" t="s">
        <v>2031</v>
      </c>
      <c r="B1098" t="s">
        <v>2037</v>
      </c>
      <c r="C1098" t="s">
        <v>2036</v>
      </c>
      <c r="D1098" s="19" t="s">
        <v>44</v>
      </c>
      <c r="E1098" t="s">
        <v>60</v>
      </c>
      <c r="F1098" t="s">
        <v>60</v>
      </c>
      <c r="G1098">
        <v>63</v>
      </c>
      <c r="H1098" s="123">
        <f t="shared" si="103"/>
        <v>0.5</v>
      </c>
      <c r="K1098" t="s">
        <v>100</v>
      </c>
      <c r="M1098">
        <v>0.5</v>
      </c>
      <c r="N1098"/>
      <c r="O1098">
        <v>1</v>
      </c>
      <c r="P1098">
        <v>4</v>
      </c>
      <c r="Q1098">
        <v>0.5</v>
      </c>
      <c r="S1098">
        <v>1</v>
      </c>
      <c r="T1098">
        <v>4</v>
      </c>
      <c r="U1098"/>
      <c r="V1098" s="2"/>
      <c r="W1098" s="339"/>
      <c r="X1098" s="4"/>
    </row>
    <row r="1099" spans="1:24">
      <c r="A1099" t="s">
        <v>2031</v>
      </c>
      <c r="B1099" t="s">
        <v>2037</v>
      </c>
      <c r="C1099" t="s">
        <v>2036</v>
      </c>
      <c r="D1099" s="2" t="s">
        <v>44</v>
      </c>
      <c r="E1099" t="s">
        <v>60</v>
      </c>
      <c r="F1099" t="s">
        <v>60</v>
      </c>
      <c r="G1099">
        <v>126</v>
      </c>
      <c r="H1099" s="123">
        <f t="shared" si="103"/>
        <v>1</v>
      </c>
      <c r="K1099" t="s">
        <v>100</v>
      </c>
      <c r="L1099" t="s">
        <v>100</v>
      </c>
      <c r="M1099">
        <v>0</v>
      </c>
      <c r="N1099"/>
      <c r="O1099">
        <v>0</v>
      </c>
      <c r="P1099">
        <v>4</v>
      </c>
      <c r="Q1099">
        <v>0</v>
      </c>
      <c r="S1099">
        <v>0</v>
      </c>
      <c r="T1099">
        <v>4</v>
      </c>
      <c r="U1099"/>
      <c r="V1099" s="2"/>
      <c r="W1099" s="339"/>
      <c r="X1099" s="4"/>
    </row>
    <row r="1100" spans="1:24">
      <c r="A1100" t="s">
        <v>2031</v>
      </c>
      <c r="B1100" t="s">
        <v>2038</v>
      </c>
      <c r="C1100" t="s">
        <v>2036</v>
      </c>
      <c r="D1100" s="2" t="s">
        <v>44</v>
      </c>
      <c r="E1100" t="s">
        <v>60</v>
      </c>
      <c r="F1100" t="s">
        <v>60</v>
      </c>
      <c r="G1100">
        <v>14</v>
      </c>
      <c r="H1100" s="123">
        <f t="shared" si="103"/>
        <v>0.1111111111111111</v>
      </c>
      <c r="K1100" t="s">
        <v>100</v>
      </c>
      <c r="M1100">
        <v>0</v>
      </c>
      <c r="N1100"/>
      <c r="O1100">
        <v>0</v>
      </c>
      <c r="P1100">
        <v>4</v>
      </c>
      <c r="Q1100">
        <v>0</v>
      </c>
      <c r="S1100">
        <v>0</v>
      </c>
      <c r="T1100">
        <v>4</v>
      </c>
      <c r="U1100"/>
      <c r="V1100" s="2"/>
      <c r="W1100" s="339"/>
      <c r="X1100" s="4"/>
    </row>
    <row r="1101" spans="1:24">
      <c r="A1101" t="s">
        <v>2031</v>
      </c>
      <c r="B1101" t="s">
        <v>2038</v>
      </c>
      <c r="C1101" t="s">
        <v>2036</v>
      </c>
      <c r="D1101" s="12" t="s">
        <v>44</v>
      </c>
      <c r="E1101" t="s">
        <v>60</v>
      </c>
      <c r="F1101" t="s">
        <v>60</v>
      </c>
      <c r="G1101">
        <v>28</v>
      </c>
      <c r="H1101" s="123">
        <f t="shared" si="103"/>
        <v>0.22222222222222221</v>
      </c>
      <c r="K1101" t="s">
        <v>100</v>
      </c>
      <c r="M1101">
        <v>0</v>
      </c>
      <c r="N1101"/>
      <c r="O1101">
        <v>0</v>
      </c>
      <c r="P1101">
        <v>4</v>
      </c>
      <c r="Q1101">
        <v>0</v>
      </c>
      <c r="S1101">
        <v>0</v>
      </c>
      <c r="T1101">
        <v>4</v>
      </c>
      <c r="U1101"/>
      <c r="V1101" s="2"/>
      <c r="W1101" s="339"/>
      <c r="X1101" s="4"/>
    </row>
    <row r="1102" spans="1:24">
      <c r="A1102" t="s">
        <v>2031</v>
      </c>
      <c r="B1102" t="s">
        <v>2038</v>
      </c>
      <c r="C1102" t="s">
        <v>2036</v>
      </c>
      <c r="D1102" s="19" t="s">
        <v>44</v>
      </c>
      <c r="E1102" t="s">
        <v>60</v>
      </c>
      <c r="F1102" t="s">
        <v>60</v>
      </c>
      <c r="G1102">
        <v>63</v>
      </c>
      <c r="H1102" s="123">
        <f t="shared" si="103"/>
        <v>0.5</v>
      </c>
      <c r="K1102" t="s">
        <v>100</v>
      </c>
      <c r="M1102">
        <v>0</v>
      </c>
      <c r="N1102"/>
      <c r="O1102">
        <v>0</v>
      </c>
      <c r="P1102">
        <v>4</v>
      </c>
      <c r="Q1102">
        <v>0</v>
      </c>
      <c r="S1102">
        <v>0</v>
      </c>
      <c r="T1102">
        <v>4</v>
      </c>
      <c r="U1102"/>
      <c r="V1102" s="2"/>
      <c r="W1102" s="339"/>
      <c r="X1102" s="4"/>
    </row>
    <row r="1103" spans="1:24">
      <c r="A1103" t="s">
        <v>2031</v>
      </c>
      <c r="B1103" t="s">
        <v>2038</v>
      </c>
      <c r="C1103" t="s">
        <v>2036</v>
      </c>
      <c r="D1103" s="2" t="s">
        <v>44</v>
      </c>
      <c r="E1103" t="s">
        <v>60</v>
      </c>
      <c r="F1103" t="s">
        <v>60</v>
      </c>
      <c r="G1103">
        <v>126</v>
      </c>
      <c r="H1103" s="123">
        <f t="shared" si="103"/>
        <v>1</v>
      </c>
      <c r="K1103" t="s">
        <v>100</v>
      </c>
      <c r="L1103" t="s">
        <v>100</v>
      </c>
      <c r="M1103">
        <v>0</v>
      </c>
      <c r="N1103"/>
      <c r="O1103">
        <v>0</v>
      </c>
      <c r="P1103">
        <v>4</v>
      </c>
      <c r="Q1103">
        <v>0</v>
      </c>
      <c r="S1103">
        <v>0</v>
      </c>
      <c r="T1103">
        <v>4</v>
      </c>
      <c r="U1103"/>
      <c r="V1103" s="2"/>
      <c r="W1103" s="339"/>
      <c r="X1103" s="4"/>
    </row>
    <row r="1104" spans="1:24">
      <c r="A1104" t="s">
        <v>2031</v>
      </c>
      <c r="B1104" t="s">
        <v>2039</v>
      </c>
      <c r="C1104" t="s">
        <v>2036</v>
      </c>
      <c r="D1104" s="2" t="s">
        <v>44</v>
      </c>
      <c r="E1104" t="s">
        <v>60</v>
      </c>
      <c r="F1104" t="s">
        <v>60</v>
      </c>
      <c r="G1104">
        <v>14</v>
      </c>
      <c r="H1104" s="123">
        <f t="shared" si="103"/>
        <v>0.1111111111111111</v>
      </c>
      <c r="K1104" t="s">
        <v>100</v>
      </c>
      <c r="M1104">
        <v>0</v>
      </c>
      <c r="N1104"/>
      <c r="O1104">
        <v>0</v>
      </c>
      <c r="P1104">
        <v>4</v>
      </c>
      <c r="Q1104">
        <v>0</v>
      </c>
      <c r="S1104">
        <v>0</v>
      </c>
      <c r="T1104">
        <v>4</v>
      </c>
      <c r="U1104"/>
      <c r="V1104" s="2"/>
      <c r="W1104" s="339"/>
      <c r="X1104" s="4"/>
    </row>
    <row r="1105" spans="1:24">
      <c r="A1105" t="s">
        <v>2031</v>
      </c>
      <c r="B1105" t="s">
        <v>2039</v>
      </c>
      <c r="C1105" t="s">
        <v>2036</v>
      </c>
      <c r="D1105" s="12" t="s">
        <v>44</v>
      </c>
      <c r="E1105" t="s">
        <v>60</v>
      </c>
      <c r="F1105" t="s">
        <v>60</v>
      </c>
      <c r="G1105">
        <v>28</v>
      </c>
      <c r="H1105" s="123">
        <f t="shared" si="103"/>
        <v>0.22222222222222221</v>
      </c>
      <c r="K1105" t="s">
        <v>100</v>
      </c>
      <c r="M1105">
        <v>0</v>
      </c>
      <c r="N1105"/>
      <c r="O1105">
        <v>0</v>
      </c>
      <c r="P1105">
        <v>4</v>
      </c>
      <c r="Q1105">
        <v>1.75</v>
      </c>
      <c r="S1105">
        <v>3.5</v>
      </c>
      <c r="T1105">
        <v>4</v>
      </c>
      <c r="U1105"/>
      <c r="V1105" s="2"/>
      <c r="W1105" s="339"/>
      <c r="X1105" s="4"/>
    </row>
    <row r="1106" spans="1:24">
      <c r="A1106" t="s">
        <v>2031</v>
      </c>
      <c r="B1106" t="s">
        <v>2039</v>
      </c>
      <c r="C1106" t="s">
        <v>2036</v>
      </c>
      <c r="D1106" s="19" t="s">
        <v>44</v>
      </c>
      <c r="E1106" t="s">
        <v>60</v>
      </c>
      <c r="F1106" t="s">
        <v>60</v>
      </c>
      <c r="G1106">
        <v>63</v>
      </c>
      <c r="H1106" s="123">
        <f t="shared" si="103"/>
        <v>0.5</v>
      </c>
      <c r="K1106" t="s">
        <v>100</v>
      </c>
      <c r="M1106">
        <v>0</v>
      </c>
      <c r="N1106"/>
      <c r="O1106">
        <v>0</v>
      </c>
      <c r="P1106">
        <v>4</v>
      </c>
      <c r="Q1106">
        <v>0</v>
      </c>
      <c r="S1106">
        <v>0</v>
      </c>
      <c r="T1106">
        <v>4</v>
      </c>
      <c r="U1106"/>
      <c r="V1106" s="2"/>
      <c r="W1106" s="339"/>
      <c r="X1106" s="4"/>
    </row>
    <row r="1107" spans="1:24">
      <c r="A1107" t="s">
        <v>2031</v>
      </c>
      <c r="B1107" t="s">
        <v>2039</v>
      </c>
      <c r="C1107" t="s">
        <v>2036</v>
      </c>
      <c r="D1107" s="2" t="s">
        <v>44</v>
      </c>
      <c r="E1107" t="s">
        <v>60</v>
      </c>
      <c r="F1107" t="s">
        <v>60</v>
      </c>
      <c r="G1107">
        <v>126</v>
      </c>
      <c r="H1107" s="123">
        <f t="shared" si="103"/>
        <v>1</v>
      </c>
      <c r="K1107" t="s">
        <v>100</v>
      </c>
      <c r="L1107" t="s">
        <v>100</v>
      </c>
      <c r="M1107">
        <v>0.25</v>
      </c>
      <c r="N1107"/>
      <c r="O1107">
        <v>0.5</v>
      </c>
      <c r="P1107">
        <v>4</v>
      </c>
      <c r="Q1107">
        <v>0</v>
      </c>
      <c r="S1107">
        <v>0</v>
      </c>
      <c r="T1107">
        <v>4</v>
      </c>
      <c r="U1107"/>
      <c r="V1107" s="2"/>
      <c r="W1107" s="339"/>
      <c r="X1107" s="4"/>
    </row>
    <row r="1108" spans="1:24">
      <c r="A1108" t="s">
        <v>2031</v>
      </c>
      <c r="B1108" t="s">
        <v>2040</v>
      </c>
      <c r="C1108" t="s">
        <v>2036</v>
      </c>
      <c r="D1108" s="2" t="s">
        <v>44</v>
      </c>
      <c r="E1108" t="s">
        <v>60</v>
      </c>
      <c r="F1108" t="s">
        <v>60</v>
      </c>
      <c r="G1108">
        <v>14</v>
      </c>
      <c r="H1108" s="123">
        <f t="shared" si="103"/>
        <v>0.1111111111111111</v>
      </c>
      <c r="K1108" t="s">
        <v>100</v>
      </c>
      <c r="M1108">
        <v>0.25</v>
      </c>
      <c r="N1108"/>
      <c r="O1108">
        <v>0.5</v>
      </c>
      <c r="P1108">
        <v>4</v>
      </c>
      <c r="Q1108">
        <v>0</v>
      </c>
      <c r="S1108">
        <v>0</v>
      </c>
      <c r="T1108">
        <v>4</v>
      </c>
      <c r="U1108"/>
      <c r="V1108" s="2"/>
      <c r="W1108" s="339"/>
      <c r="X1108" s="4"/>
    </row>
    <row r="1109" spans="1:24">
      <c r="A1109" t="s">
        <v>2031</v>
      </c>
      <c r="B1109" t="s">
        <v>2040</v>
      </c>
      <c r="C1109" t="s">
        <v>2036</v>
      </c>
      <c r="D1109" s="12" t="s">
        <v>44</v>
      </c>
      <c r="E1109" t="s">
        <v>60</v>
      </c>
      <c r="F1109" t="s">
        <v>60</v>
      </c>
      <c r="G1109">
        <v>28</v>
      </c>
      <c r="H1109" s="123">
        <f t="shared" si="103"/>
        <v>0.22222222222222221</v>
      </c>
      <c r="K1109" t="s">
        <v>100</v>
      </c>
      <c r="M1109">
        <v>0</v>
      </c>
      <c r="N1109"/>
      <c r="O1109">
        <v>0</v>
      </c>
      <c r="P1109">
        <v>4</v>
      </c>
      <c r="Q1109">
        <v>0</v>
      </c>
      <c r="S1109">
        <v>0</v>
      </c>
      <c r="T1109">
        <v>4</v>
      </c>
      <c r="U1109"/>
      <c r="V1109" s="2"/>
      <c r="W1109" s="339"/>
      <c r="X1109" s="4"/>
    </row>
    <row r="1110" spans="1:24">
      <c r="A1110" t="s">
        <v>2031</v>
      </c>
      <c r="B1110" t="s">
        <v>2040</v>
      </c>
      <c r="C1110" t="s">
        <v>2036</v>
      </c>
      <c r="D1110" s="19" t="s">
        <v>44</v>
      </c>
      <c r="E1110" t="s">
        <v>60</v>
      </c>
      <c r="F1110" t="s">
        <v>60</v>
      </c>
      <c r="G1110">
        <v>63</v>
      </c>
      <c r="H1110" s="123">
        <f t="shared" si="103"/>
        <v>0.5</v>
      </c>
      <c r="K1110" t="s">
        <v>100</v>
      </c>
      <c r="M1110">
        <v>0</v>
      </c>
      <c r="N1110"/>
      <c r="O1110">
        <v>0</v>
      </c>
      <c r="P1110">
        <v>4</v>
      </c>
      <c r="Q1110">
        <v>0.25</v>
      </c>
      <c r="S1110">
        <v>0.5</v>
      </c>
      <c r="T1110">
        <v>4</v>
      </c>
      <c r="U1110"/>
      <c r="V1110" s="2"/>
      <c r="W1110" s="339"/>
      <c r="X1110" s="4"/>
    </row>
    <row r="1111" spans="1:24">
      <c r="A1111" t="s">
        <v>2031</v>
      </c>
      <c r="B1111" t="s">
        <v>2040</v>
      </c>
      <c r="C1111" t="s">
        <v>2036</v>
      </c>
      <c r="D1111" s="2" t="s">
        <v>44</v>
      </c>
      <c r="E1111" t="s">
        <v>60</v>
      </c>
      <c r="F1111" t="s">
        <v>60</v>
      </c>
      <c r="G1111">
        <v>126</v>
      </c>
      <c r="H1111" s="123">
        <f t="shared" si="103"/>
        <v>1</v>
      </c>
      <c r="K1111" t="s">
        <v>100</v>
      </c>
      <c r="L1111" t="s">
        <v>100</v>
      </c>
      <c r="M1111">
        <v>0</v>
      </c>
      <c r="N1111"/>
      <c r="O1111">
        <v>0</v>
      </c>
      <c r="P1111">
        <v>4</v>
      </c>
      <c r="Q1111">
        <v>0</v>
      </c>
      <c r="S1111">
        <v>0</v>
      </c>
      <c r="T1111">
        <v>4</v>
      </c>
      <c r="U1111"/>
      <c r="V1111" s="12"/>
      <c r="W1111" s="339"/>
      <c r="X1111" s="4"/>
    </row>
    <row r="1112" spans="1:24">
      <c r="A1112" t="s">
        <v>2031</v>
      </c>
      <c r="B1112" t="s">
        <v>2041</v>
      </c>
      <c r="C1112" t="s">
        <v>2036</v>
      </c>
      <c r="D1112" s="2" t="s">
        <v>44</v>
      </c>
      <c r="E1112" t="s">
        <v>60</v>
      </c>
      <c r="F1112" t="s">
        <v>60</v>
      </c>
      <c r="G1112">
        <v>28</v>
      </c>
      <c r="H1112" s="123">
        <f t="shared" si="103"/>
        <v>0.22222222222222221</v>
      </c>
      <c r="K1112" t="s">
        <v>100</v>
      </c>
      <c r="M1112">
        <v>0</v>
      </c>
      <c r="N1112"/>
      <c r="O1112">
        <v>0</v>
      </c>
      <c r="P1112">
        <v>4</v>
      </c>
      <c r="Q1112">
        <v>0</v>
      </c>
      <c r="S1112">
        <v>0</v>
      </c>
      <c r="T1112">
        <v>4</v>
      </c>
      <c r="U1112" s="16"/>
      <c r="V1112" s="2"/>
      <c r="W1112" s="339"/>
      <c r="X1112" s="4"/>
    </row>
    <row r="1113" spans="1:24">
      <c r="A1113" t="s">
        <v>2031</v>
      </c>
      <c r="B1113" t="s">
        <v>2042</v>
      </c>
      <c r="C1113" t="s">
        <v>2036</v>
      </c>
      <c r="D1113" s="12" t="s">
        <v>44</v>
      </c>
      <c r="E1113" t="s">
        <v>60</v>
      </c>
      <c r="F1113" t="s">
        <v>60</v>
      </c>
      <c r="G1113">
        <v>14</v>
      </c>
      <c r="H1113" s="123">
        <f t="shared" si="103"/>
        <v>0.1111111111111111</v>
      </c>
      <c r="K1113" t="s">
        <v>100</v>
      </c>
      <c r="M1113">
        <v>0</v>
      </c>
      <c r="N1113"/>
      <c r="O1113">
        <v>0</v>
      </c>
      <c r="P1113">
        <v>4</v>
      </c>
      <c r="Q1113">
        <v>4.75</v>
      </c>
      <c r="S1113">
        <v>3.5939764421413001</v>
      </c>
      <c r="T1113">
        <v>4</v>
      </c>
      <c r="U1113"/>
      <c r="V1113" s="2"/>
      <c r="W1113" s="339"/>
      <c r="X1113" s="4"/>
    </row>
    <row r="1114" spans="1:24">
      <c r="A1114" t="s">
        <v>2031</v>
      </c>
      <c r="B1114" t="s">
        <v>2042</v>
      </c>
      <c r="C1114" t="s">
        <v>2036</v>
      </c>
      <c r="D1114" s="19" t="s">
        <v>44</v>
      </c>
      <c r="E1114" t="s">
        <v>60</v>
      </c>
      <c r="F1114" t="s">
        <v>60</v>
      </c>
      <c r="G1114">
        <v>28</v>
      </c>
      <c r="H1114" s="123">
        <f t="shared" si="103"/>
        <v>0.22222222222222221</v>
      </c>
      <c r="K1114" t="s">
        <v>100</v>
      </c>
      <c r="M1114">
        <v>0</v>
      </c>
      <c r="N1114"/>
      <c r="O1114">
        <v>0</v>
      </c>
      <c r="P1114">
        <v>4</v>
      </c>
      <c r="Q1114">
        <v>29.25</v>
      </c>
      <c r="S1114">
        <v>22.1114600754149</v>
      </c>
      <c r="T1114">
        <v>4</v>
      </c>
      <c r="U1114"/>
      <c r="V1114" s="2"/>
      <c r="W1114" s="339"/>
      <c r="X1114" s="4"/>
    </row>
    <row r="1115" spans="1:24">
      <c r="A1115" t="s">
        <v>2031</v>
      </c>
      <c r="B1115" t="s">
        <v>2042</v>
      </c>
      <c r="C1115" t="s">
        <v>2036</v>
      </c>
      <c r="D1115" s="2" t="s">
        <v>44</v>
      </c>
      <c r="E1115" t="s">
        <v>60</v>
      </c>
      <c r="F1115" t="s">
        <v>60</v>
      </c>
      <c r="G1115">
        <v>63</v>
      </c>
      <c r="H1115" s="123">
        <f t="shared" si="103"/>
        <v>0.5</v>
      </c>
      <c r="K1115" t="s">
        <v>100</v>
      </c>
      <c r="M1115">
        <v>0</v>
      </c>
      <c r="N1115"/>
      <c r="O1115">
        <v>0</v>
      </c>
      <c r="P1115">
        <v>4</v>
      </c>
      <c r="Q1115">
        <v>18.25</v>
      </c>
      <c r="S1115">
        <v>22.0359554667669</v>
      </c>
      <c r="T1115">
        <v>4</v>
      </c>
      <c r="U1115"/>
      <c r="V1115" s="2"/>
      <c r="W1115" s="339"/>
      <c r="X1115" s="4"/>
    </row>
    <row r="1116" spans="1:24">
      <c r="A1116" t="s">
        <v>2031</v>
      </c>
      <c r="B1116" t="s">
        <v>2042</v>
      </c>
      <c r="C1116" t="s">
        <v>2036</v>
      </c>
      <c r="D1116" s="2" t="s">
        <v>44</v>
      </c>
      <c r="E1116" t="s">
        <v>60</v>
      </c>
      <c r="F1116" t="s">
        <v>60</v>
      </c>
      <c r="G1116">
        <v>126</v>
      </c>
      <c r="H1116" s="123">
        <f t="shared" si="103"/>
        <v>1</v>
      </c>
      <c r="K1116" t="s">
        <v>100</v>
      </c>
      <c r="M1116">
        <v>16.5</v>
      </c>
      <c r="N1116"/>
      <c r="O1116">
        <v>25.172736574847502</v>
      </c>
      <c r="P1116">
        <v>4</v>
      </c>
      <c r="Q1116">
        <v>19.75</v>
      </c>
      <c r="S1116">
        <v>17.442763542512399</v>
      </c>
      <c r="T1116">
        <v>4</v>
      </c>
      <c r="U1116"/>
      <c r="V1116" s="2"/>
      <c r="W1116" s="339"/>
      <c r="X1116" s="4"/>
    </row>
    <row r="1117" spans="1:24">
      <c r="A1117" t="s">
        <v>2031</v>
      </c>
      <c r="B1117" t="s">
        <v>1861</v>
      </c>
      <c r="C1117" t="s">
        <v>2036</v>
      </c>
      <c r="D1117" s="12" t="s">
        <v>44</v>
      </c>
      <c r="E1117" t="s">
        <v>60</v>
      </c>
      <c r="F1117" t="s">
        <v>60</v>
      </c>
      <c r="G1117">
        <v>14</v>
      </c>
      <c r="H1117" s="123">
        <f t="shared" si="103"/>
        <v>0.1111111111111111</v>
      </c>
      <c r="K1117" t="s">
        <v>100</v>
      </c>
      <c r="M1117">
        <v>0.25</v>
      </c>
      <c r="N1117"/>
      <c r="O1117">
        <v>0.5</v>
      </c>
      <c r="P1117">
        <v>4</v>
      </c>
      <c r="Q1117">
        <v>3</v>
      </c>
      <c r="S1117">
        <v>4.0824829046386304</v>
      </c>
      <c r="T1117">
        <v>4</v>
      </c>
      <c r="U1117"/>
      <c r="V1117" s="2"/>
      <c r="W1117" s="339"/>
      <c r="X1117" s="4"/>
    </row>
    <row r="1118" spans="1:24">
      <c r="A1118" t="s">
        <v>2031</v>
      </c>
      <c r="B1118" t="s">
        <v>1861</v>
      </c>
      <c r="C1118" t="s">
        <v>2036</v>
      </c>
      <c r="D1118" s="19" t="s">
        <v>44</v>
      </c>
      <c r="E1118" t="s">
        <v>60</v>
      </c>
      <c r="F1118" t="s">
        <v>60</v>
      </c>
      <c r="G1118">
        <v>28</v>
      </c>
      <c r="H1118" s="123">
        <f t="shared" si="103"/>
        <v>0.22222222222222221</v>
      </c>
      <c r="K1118" t="s">
        <v>100</v>
      </c>
      <c r="M1118">
        <v>0</v>
      </c>
      <c r="N1118"/>
      <c r="O1118">
        <v>0</v>
      </c>
      <c r="P1118">
        <v>4</v>
      </c>
      <c r="Q1118">
        <v>8.75</v>
      </c>
      <c r="S1118">
        <v>7.6757192931129703</v>
      </c>
      <c r="T1118">
        <v>4</v>
      </c>
      <c r="U1118"/>
      <c r="V1118" s="2"/>
      <c r="W1118" s="339"/>
      <c r="X1118" s="4"/>
    </row>
    <row r="1119" spans="1:24">
      <c r="A1119" t="s">
        <v>2031</v>
      </c>
      <c r="B1119" t="s">
        <v>1861</v>
      </c>
      <c r="C1119" t="s">
        <v>2036</v>
      </c>
      <c r="D1119" s="2" t="s">
        <v>44</v>
      </c>
      <c r="E1119" t="s">
        <v>60</v>
      </c>
      <c r="F1119" t="s">
        <v>60</v>
      </c>
      <c r="G1119">
        <v>63</v>
      </c>
      <c r="H1119" s="123">
        <f t="shared" si="103"/>
        <v>0.5</v>
      </c>
      <c r="K1119" t="s">
        <v>100</v>
      </c>
      <c r="M1119">
        <v>0</v>
      </c>
      <c r="N1119"/>
      <c r="O1119">
        <v>0</v>
      </c>
      <c r="P1119">
        <v>4</v>
      </c>
      <c r="Q1119">
        <v>29.5</v>
      </c>
      <c r="S1119">
        <v>10.1159939369957</v>
      </c>
      <c r="T1119">
        <v>4</v>
      </c>
      <c r="U1119"/>
      <c r="V1119" s="2"/>
      <c r="W1119" s="339"/>
      <c r="X1119" s="4"/>
    </row>
    <row r="1120" spans="1:24">
      <c r="A1120" t="s">
        <v>2031</v>
      </c>
      <c r="B1120" t="s">
        <v>1861</v>
      </c>
      <c r="C1120" t="s">
        <v>2036</v>
      </c>
      <c r="D1120" s="2" t="s">
        <v>44</v>
      </c>
      <c r="E1120" t="s">
        <v>60</v>
      </c>
      <c r="F1120" t="s">
        <v>60</v>
      </c>
      <c r="G1120">
        <v>126</v>
      </c>
      <c r="H1120" s="123">
        <f t="shared" si="103"/>
        <v>1</v>
      </c>
      <c r="K1120" t="s">
        <v>100</v>
      </c>
      <c r="L1120" t="s">
        <v>100</v>
      </c>
      <c r="M1120">
        <v>35.5</v>
      </c>
      <c r="N1120"/>
      <c r="O1120">
        <v>29.103264421710499</v>
      </c>
      <c r="P1120">
        <v>4</v>
      </c>
      <c r="Q1120">
        <v>3.75</v>
      </c>
      <c r="S1120">
        <v>2.8722813232690099</v>
      </c>
      <c r="T1120">
        <v>4</v>
      </c>
      <c r="U1120"/>
      <c r="V1120" s="2"/>
      <c r="W1120" s="339"/>
      <c r="X1120" s="4"/>
    </row>
    <row r="1121" spans="1:24">
      <c r="A1121" t="s">
        <v>2031</v>
      </c>
      <c r="B1121" t="s">
        <v>2043</v>
      </c>
      <c r="C1121" t="s">
        <v>2036</v>
      </c>
      <c r="D1121" s="12" t="s">
        <v>44</v>
      </c>
      <c r="E1121" t="s">
        <v>60</v>
      </c>
      <c r="F1121" t="s">
        <v>60</v>
      </c>
      <c r="G1121">
        <v>14</v>
      </c>
      <c r="H1121" s="123">
        <f t="shared" si="103"/>
        <v>0.1111111111111111</v>
      </c>
      <c r="K1121" t="s">
        <v>100</v>
      </c>
      <c r="M1121">
        <v>0.5</v>
      </c>
      <c r="N1121"/>
      <c r="O1121">
        <v>1</v>
      </c>
      <c r="P1121">
        <v>4</v>
      </c>
      <c r="Q1121">
        <v>1</v>
      </c>
      <c r="S1121">
        <v>1.4142135623731</v>
      </c>
      <c r="T1121">
        <v>4</v>
      </c>
      <c r="U1121"/>
      <c r="V1121" s="2"/>
      <c r="W1121" s="339"/>
      <c r="X1121" s="4"/>
    </row>
    <row r="1122" spans="1:24">
      <c r="A1122" t="s">
        <v>2031</v>
      </c>
      <c r="B1122" t="s">
        <v>2043</v>
      </c>
      <c r="C1122" t="s">
        <v>2036</v>
      </c>
      <c r="D1122" s="19" t="s">
        <v>44</v>
      </c>
      <c r="E1122" t="s">
        <v>60</v>
      </c>
      <c r="F1122" t="s">
        <v>60</v>
      </c>
      <c r="G1122">
        <v>28</v>
      </c>
      <c r="H1122" s="123">
        <f t="shared" si="103"/>
        <v>0.22222222222222221</v>
      </c>
      <c r="K1122" t="s">
        <v>100</v>
      </c>
      <c r="M1122">
        <v>0</v>
      </c>
      <c r="N1122"/>
      <c r="O1122">
        <v>0</v>
      </c>
      <c r="P1122">
        <v>4</v>
      </c>
      <c r="Q1122">
        <v>1</v>
      </c>
      <c r="S1122">
        <v>2</v>
      </c>
      <c r="T1122">
        <v>4</v>
      </c>
      <c r="U1122"/>
      <c r="V1122" s="2"/>
      <c r="W1122" s="339"/>
      <c r="X1122" s="4"/>
    </row>
    <row r="1123" spans="1:24">
      <c r="A1123" t="s">
        <v>2031</v>
      </c>
      <c r="B1123" t="s">
        <v>2043</v>
      </c>
      <c r="C1123" t="s">
        <v>2036</v>
      </c>
      <c r="D1123" s="2" t="s">
        <v>44</v>
      </c>
      <c r="E1123" t="s">
        <v>60</v>
      </c>
      <c r="F1123" t="s">
        <v>60</v>
      </c>
      <c r="G1123">
        <v>63</v>
      </c>
      <c r="H1123" s="123">
        <f t="shared" si="103"/>
        <v>0.5</v>
      </c>
      <c r="K1123" t="s">
        <v>100</v>
      </c>
      <c r="M1123">
        <v>0</v>
      </c>
      <c r="N1123"/>
      <c r="O1123">
        <v>0</v>
      </c>
      <c r="P1123">
        <v>4</v>
      </c>
      <c r="Q1123">
        <v>0.5</v>
      </c>
      <c r="S1123">
        <v>0.57735026918962595</v>
      </c>
      <c r="T1123">
        <v>4</v>
      </c>
      <c r="U1123"/>
      <c r="V1123" s="2"/>
      <c r="W1123" s="339"/>
      <c r="X1123" s="4"/>
    </row>
    <row r="1124" spans="1:24">
      <c r="A1124" t="s">
        <v>2031</v>
      </c>
      <c r="B1124" t="s">
        <v>2043</v>
      </c>
      <c r="C1124" t="s">
        <v>2036</v>
      </c>
      <c r="D1124" s="2" t="s">
        <v>44</v>
      </c>
      <c r="E1124" t="s">
        <v>60</v>
      </c>
      <c r="F1124" t="s">
        <v>60</v>
      </c>
      <c r="G1124">
        <v>126</v>
      </c>
      <c r="H1124" s="123">
        <f t="shared" si="103"/>
        <v>1</v>
      </c>
      <c r="K1124" t="s">
        <v>100</v>
      </c>
      <c r="L1124" t="s">
        <v>100</v>
      </c>
      <c r="M1124">
        <v>0</v>
      </c>
      <c r="N1124"/>
      <c r="O1124">
        <v>0</v>
      </c>
      <c r="P1124">
        <v>4</v>
      </c>
      <c r="Q1124">
        <v>1.25</v>
      </c>
      <c r="S1124">
        <v>2.5</v>
      </c>
      <c r="T1124">
        <v>4</v>
      </c>
      <c r="U1124"/>
      <c r="V1124" s="2"/>
      <c r="W1124" s="339"/>
      <c r="X1124" s="4"/>
    </row>
    <row r="1125" spans="1:24">
      <c r="A1125" t="s">
        <v>2030</v>
      </c>
      <c r="B1125" t="s">
        <v>2037</v>
      </c>
      <c r="C1125" t="s">
        <v>2036</v>
      </c>
      <c r="D1125" s="12" t="s">
        <v>44</v>
      </c>
      <c r="E1125" t="s">
        <v>60</v>
      </c>
      <c r="F1125" t="s">
        <v>60</v>
      </c>
      <c r="G1125">
        <v>14</v>
      </c>
      <c r="H1125" s="123">
        <f t="shared" si="103"/>
        <v>0.1111111111111111</v>
      </c>
      <c r="K1125" t="s">
        <v>100</v>
      </c>
      <c r="M1125">
        <v>0</v>
      </c>
      <c r="N1125"/>
      <c r="O1125">
        <v>0</v>
      </c>
      <c r="P1125">
        <v>4</v>
      </c>
      <c r="Q1125">
        <v>9</v>
      </c>
      <c r="S1125">
        <v>6.1644140029689796</v>
      </c>
      <c r="T1125">
        <v>4</v>
      </c>
      <c r="U1125"/>
      <c r="V1125" s="2"/>
      <c r="W1125" s="339"/>
      <c r="X1125" s="4"/>
    </row>
    <row r="1126" spans="1:24">
      <c r="A1126" t="s">
        <v>2030</v>
      </c>
      <c r="B1126" t="s">
        <v>2037</v>
      </c>
      <c r="C1126" t="s">
        <v>2036</v>
      </c>
      <c r="D1126" s="19" t="s">
        <v>44</v>
      </c>
      <c r="E1126" t="s">
        <v>60</v>
      </c>
      <c r="F1126" t="s">
        <v>60</v>
      </c>
      <c r="G1126">
        <v>28</v>
      </c>
      <c r="H1126" s="123">
        <f t="shared" si="103"/>
        <v>0.22222222222222221</v>
      </c>
      <c r="K1126" t="s">
        <v>100</v>
      </c>
      <c r="M1126">
        <v>0</v>
      </c>
      <c r="N1126"/>
      <c r="O1126">
        <v>0</v>
      </c>
      <c r="P1126">
        <v>4</v>
      </c>
      <c r="Q1126">
        <v>1.5</v>
      </c>
      <c r="S1126">
        <v>3</v>
      </c>
      <c r="T1126">
        <v>4</v>
      </c>
      <c r="U1126"/>
      <c r="V1126" s="2"/>
      <c r="W1126" s="339"/>
      <c r="X1126" s="4"/>
    </row>
    <row r="1127" spans="1:24">
      <c r="A1127" t="s">
        <v>2030</v>
      </c>
      <c r="B1127" t="s">
        <v>2037</v>
      </c>
      <c r="C1127" t="s">
        <v>2036</v>
      </c>
      <c r="D1127" s="2" t="s">
        <v>44</v>
      </c>
      <c r="E1127" t="s">
        <v>60</v>
      </c>
      <c r="F1127" t="s">
        <v>60</v>
      </c>
      <c r="G1127">
        <v>63</v>
      </c>
      <c r="H1127" s="123">
        <f t="shared" si="103"/>
        <v>0.5</v>
      </c>
      <c r="K1127" t="s">
        <v>100</v>
      </c>
      <c r="M1127">
        <v>0.5</v>
      </c>
      <c r="N1127"/>
      <c r="O1127">
        <v>0.57735026918962595</v>
      </c>
      <c r="P1127">
        <v>4</v>
      </c>
      <c r="Q1127">
        <v>0.5</v>
      </c>
      <c r="S1127">
        <v>1</v>
      </c>
      <c r="T1127">
        <v>4</v>
      </c>
      <c r="U1127"/>
      <c r="V1127" s="2"/>
      <c r="W1127" s="339"/>
      <c r="X1127" s="4"/>
    </row>
    <row r="1128" spans="1:24">
      <c r="A1128" t="s">
        <v>2030</v>
      </c>
      <c r="B1128" t="s">
        <v>2037</v>
      </c>
      <c r="C1128" t="s">
        <v>2036</v>
      </c>
      <c r="D1128" s="2" t="s">
        <v>44</v>
      </c>
      <c r="E1128" t="s">
        <v>60</v>
      </c>
      <c r="F1128" t="s">
        <v>60</v>
      </c>
      <c r="G1128">
        <v>126</v>
      </c>
      <c r="H1128" s="123">
        <f t="shared" si="103"/>
        <v>1</v>
      </c>
      <c r="K1128" t="s">
        <v>100</v>
      </c>
      <c r="L1128" t="s">
        <v>100</v>
      </c>
      <c r="M1128">
        <v>0</v>
      </c>
      <c r="N1128"/>
      <c r="O1128">
        <v>0</v>
      </c>
      <c r="P1128">
        <v>4</v>
      </c>
      <c r="Q1128">
        <v>0</v>
      </c>
      <c r="S1128">
        <v>0</v>
      </c>
      <c r="T1128">
        <v>4</v>
      </c>
      <c r="U1128"/>
      <c r="V1128" s="2"/>
      <c r="W1128" s="339"/>
      <c r="X1128" s="4"/>
    </row>
    <row r="1129" spans="1:24">
      <c r="A1129" t="s">
        <v>2030</v>
      </c>
      <c r="B1129" t="s">
        <v>2038</v>
      </c>
      <c r="C1129" t="s">
        <v>2036</v>
      </c>
      <c r="D1129" s="12" t="s">
        <v>44</v>
      </c>
      <c r="E1129" t="s">
        <v>60</v>
      </c>
      <c r="F1129" t="s">
        <v>60</v>
      </c>
      <c r="G1129">
        <v>14</v>
      </c>
      <c r="H1129" s="123">
        <f t="shared" si="103"/>
        <v>0.1111111111111111</v>
      </c>
      <c r="K1129" t="s">
        <v>100</v>
      </c>
      <c r="M1129">
        <v>0</v>
      </c>
      <c r="N1129"/>
      <c r="O1129">
        <v>0</v>
      </c>
      <c r="P1129">
        <v>4</v>
      </c>
      <c r="Q1129">
        <v>0</v>
      </c>
      <c r="S1129">
        <v>0</v>
      </c>
      <c r="T1129">
        <v>4</v>
      </c>
      <c r="U1129"/>
      <c r="V1129" s="2"/>
      <c r="W1129" s="339"/>
      <c r="X1129" s="4"/>
    </row>
    <row r="1130" spans="1:24">
      <c r="A1130" t="s">
        <v>2030</v>
      </c>
      <c r="B1130" t="s">
        <v>2038</v>
      </c>
      <c r="C1130" t="s">
        <v>2036</v>
      </c>
      <c r="D1130" s="19" t="s">
        <v>44</v>
      </c>
      <c r="E1130" t="s">
        <v>60</v>
      </c>
      <c r="F1130" t="s">
        <v>60</v>
      </c>
      <c r="G1130">
        <v>28</v>
      </c>
      <c r="H1130" s="123">
        <f t="shared" si="103"/>
        <v>0.22222222222222221</v>
      </c>
      <c r="K1130" t="s">
        <v>100</v>
      </c>
      <c r="M1130">
        <v>0</v>
      </c>
      <c r="N1130"/>
      <c r="O1130">
        <v>0</v>
      </c>
      <c r="P1130">
        <v>4</v>
      </c>
      <c r="Q1130">
        <v>0</v>
      </c>
      <c r="S1130">
        <v>0</v>
      </c>
      <c r="T1130">
        <v>4</v>
      </c>
      <c r="U1130"/>
      <c r="V1130" s="2"/>
      <c r="W1130" s="339"/>
      <c r="X1130" s="4"/>
    </row>
    <row r="1131" spans="1:24">
      <c r="A1131" t="s">
        <v>2030</v>
      </c>
      <c r="B1131" t="s">
        <v>2038</v>
      </c>
      <c r="C1131" t="s">
        <v>2036</v>
      </c>
      <c r="D1131" s="2" t="s">
        <v>44</v>
      </c>
      <c r="E1131" t="s">
        <v>60</v>
      </c>
      <c r="F1131" t="s">
        <v>60</v>
      </c>
      <c r="G1131">
        <v>63</v>
      </c>
      <c r="H1131" s="123">
        <f t="shared" si="103"/>
        <v>0.5</v>
      </c>
      <c r="K1131" t="s">
        <v>100</v>
      </c>
      <c r="M1131">
        <v>0</v>
      </c>
      <c r="N1131"/>
      <c r="O1131">
        <v>0</v>
      </c>
      <c r="P1131">
        <v>4</v>
      </c>
      <c r="Q1131">
        <v>0</v>
      </c>
      <c r="S1131">
        <v>0</v>
      </c>
      <c r="T1131">
        <v>4</v>
      </c>
      <c r="U1131"/>
      <c r="V1131" s="2"/>
      <c r="W1131" s="339"/>
      <c r="X1131" s="4"/>
    </row>
    <row r="1132" spans="1:24">
      <c r="A1132" t="s">
        <v>2030</v>
      </c>
      <c r="B1132" t="s">
        <v>2038</v>
      </c>
      <c r="C1132" t="s">
        <v>2036</v>
      </c>
      <c r="D1132" s="2" t="s">
        <v>44</v>
      </c>
      <c r="E1132" t="s">
        <v>60</v>
      </c>
      <c r="F1132" t="s">
        <v>60</v>
      </c>
      <c r="G1132">
        <v>126</v>
      </c>
      <c r="H1132" s="123">
        <f t="shared" si="103"/>
        <v>1</v>
      </c>
      <c r="K1132" t="s">
        <v>100</v>
      </c>
      <c r="L1132" t="s">
        <v>100</v>
      </c>
      <c r="M1132">
        <v>0</v>
      </c>
      <c r="N1132"/>
      <c r="O1132">
        <v>0</v>
      </c>
      <c r="P1132">
        <v>4</v>
      </c>
      <c r="Q1132">
        <v>0</v>
      </c>
      <c r="S1132">
        <v>0</v>
      </c>
      <c r="T1132">
        <v>4</v>
      </c>
      <c r="U1132"/>
      <c r="V1132" s="2"/>
      <c r="W1132" s="339"/>
      <c r="X1132" s="4"/>
    </row>
    <row r="1133" spans="1:24">
      <c r="A1133" t="s">
        <v>2030</v>
      </c>
      <c r="B1133" t="s">
        <v>2039</v>
      </c>
      <c r="C1133" t="s">
        <v>2036</v>
      </c>
      <c r="D1133" s="12" t="s">
        <v>44</v>
      </c>
      <c r="E1133" t="s">
        <v>60</v>
      </c>
      <c r="F1133" t="s">
        <v>60</v>
      </c>
      <c r="G1133">
        <v>14</v>
      </c>
      <c r="H1133" s="123">
        <f t="shared" si="103"/>
        <v>0.1111111111111111</v>
      </c>
      <c r="K1133" t="s">
        <v>100</v>
      </c>
      <c r="M1133">
        <v>0</v>
      </c>
      <c r="N1133"/>
      <c r="O1133">
        <v>0</v>
      </c>
      <c r="P1133">
        <v>4</v>
      </c>
      <c r="Q1133">
        <v>0</v>
      </c>
      <c r="S1133">
        <v>0</v>
      </c>
      <c r="T1133">
        <v>4</v>
      </c>
      <c r="U1133"/>
      <c r="V1133" s="2"/>
      <c r="W1133" s="339"/>
      <c r="X1133" s="4"/>
    </row>
    <row r="1134" spans="1:24">
      <c r="A1134" t="s">
        <v>2030</v>
      </c>
      <c r="B1134" t="s">
        <v>2039</v>
      </c>
      <c r="C1134" t="s">
        <v>2036</v>
      </c>
      <c r="D1134" s="19" t="s">
        <v>44</v>
      </c>
      <c r="E1134" t="s">
        <v>60</v>
      </c>
      <c r="F1134" t="s">
        <v>60</v>
      </c>
      <c r="G1134">
        <v>28</v>
      </c>
      <c r="H1134" s="123">
        <f t="shared" si="103"/>
        <v>0.22222222222222221</v>
      </c>
      <c r="K1134" t="s">
        <v>100</v>
      </c>
      <c r="M1134">
        <v>0</v>
      </c>
      <c r="N1134"/>
      <c r="O1134">
        <v>0</v>
      </c>
      <c r="P1134">
        <v>4</v>
      </c>
      <c r="Q1134">
        <v>1.75</v>
      </c>
      <c r="S1134">
        <v>3.5</v>
      </c>
      <c r="T1134">
        <v>4</v>
      </c>
      <c r="U1134"/>
      <c r="V1134" s="2"/>
      <c r="W1134" s="339"/>
      <c r="X1134" s="4"/>
    </row>
    <row r="1135" spans="1:24">
      <c r="A1135" t="s">
        <v>2030</v>
      </c>
      <c r="B1135" t="s">
        <v>2039</v>
      </c>
      <c r="C1135" t="s">
        <v>2036</v>
      </c>
      <c r="D1135" s="2" t="s">
        <v>44</v>
      </c>
      <c r="E1135" t="s">
        <v>60</v>
      </c>
      <c r="F1135" t="s">
        <v>60</v>
      </c>
      <c r="G1135">
        <v>63</v>
      </c>
      <c r="H1135" s="123">
        <f t="shared" ref="H1135:H1198" si="104">G1135/126</f>
        <v>0.5</v>
      </c>
      <c r="K1135" t="s">
        <v>100</v>
      </c>
      <c r="M1135">
        <v>0</v>
      </c>
      <c r="N1135"/>
      <c r="O1135">
        <v>0</v>
      </c>
      <c r="P1135">
        <v>4</v>
      </c>
      <c r="Q1135">
        <v>0</v>
      </c>
      <c r="S1135">
        <v>0</v>
      </c>
      <c r="T1135">
        <v>4</v>
      </c>
      <c r="U1135"/>
      <c r="V1135" s="2"/>
      <c r="W1135" s="339"/>
      <c r="X1135" s="4"/>
    </row>
    <row r="1136" spans="1:24">
      <c r="A1136" t="s">
        <v>2030</v>
      </c>
      <c r="B1136" t="s">
        <v>2039</v>
      </c>
      <c r="C1136" t="s">
        <v>2036</v>
      </c>
      <c r="D1136" s="2" t="s">
        <v>44</v>
      </c>
      <c r="E1136" t="s">
        <v>60</v>
      </c>
      <c r="F1136" t="s">
        <v>60</v>
      </c>
      <c r="G1136">
        <v>126</v>
      </c>
      <c r="H1136" s="123">
        <f t="shared" si="104"/>
        <v>1</v>
      </c>
      <c r="K1136" t="s">
        <v>100</v>
      </c>
      <c r="L1136" t="s">
        <v>100</v>
      </c>
      <c r="M1136">
        <v>0</v>
      </c>
      <c r="N1136"/>
      <c r="O1136">
        <v>0</v>
      </c>
      <c r="P1136">
        <v>4</v>
      </c>
      <c r="Q1136">
        <v>0</v>
      </c>
      <c r="S1136">
        <v>0</v>
      </c>
      <c r="T1136">
        <v>4</v>
      </c>
      <c r="U1136"/>
      <c r="V1136" s="2"/>
      <c r="W1136" s="339"/>
      <c r="X1136" s="4"/>
    </row>
    <row r="1137" spans="1:24">
      <c r="A1137" t="s">
        <v>2030</v>
      </c>
      <c r="B1137" t="s">
        <v>2040</v>
      </c>
      <c r="C1137" t="s">
        <v>2036</v>
      </c>
      <c r="D1137" s="12" t="s">
        <v>44</v>
      </c>
      <c r="E1137" t="s">
        <v>60</v>
      </c>
      <c r="F1137" t="s">
        <v>60</v>
      </c>
      <c r="G1137">
        <v>14</v>
      </c>
      <c r="H1137" s="123">
        <f t="shared" si="104"/>
        <v>0.1111111111111111</v>
      </c>
      <c r="K1137" t="s">
        <v>100</v>
      </c>
      <c r="M1137">
        <v>0</v>
      </c>
      <c r="N1137"/>
      <c r="O1137">
        <v>0</v>
      </c>
      <c r="P1137">
        <v>4</v>
      </c>
      <c r="Q1137">
        <v>0</v>
      </c>
      <c r="S1137">
        <v>0</v>
      </c>
      <c r="T1137">
        <v>4</v>
      </c>
      <c r="U1137"/>
      <c r="V1137" s="2"/>
      <c r="W1137" s="339"/>
      <c r="X1137" s="4"/>
    </row>
    <row r="1138" spans="1:24">
      <c r="A1138" t="s">
        <v>2030</v>
      </c>
      <c r="B1138" t="s">
        <v>2040</v>
      </c>
      <c r="C1138" t="s">
        <v>2036</v>
      </c>
      <c r="D1138" s="19" t="s">
        <v>44</v>
      </c>
      <c r="E1138" t="s">
        <v>60</v>
      </c>
      <c r="F1138" t="s">
        <v>60</v>
      </c>
      <c r="G1138">
        <v>28</v>
      </c>
      <c r="H1138" s="123">
        <f t="shared" si="104"/>
        <v>0.22222222222222221</v>
      </c>
      <c r="K1138" t="s">
        <v>100</v>
      </c>
      <c r="M1138">
        <v>0</v>
      </c>
      <c r="N1138"/>
      <c r="O1138">
        <v>0</v>
      </c>
      <c r="P1138">
        <v>4</v>
      </c>
      <c r="Q1138">
        <v>0</v>
      </c>
      <c r="S1138">
        <v>0</v>
      </c>
      <c r="T1138">
        <v>4</v>
      </c>
      <c r="U1138"/>
      <c r="V1138" s="2"/>
      <c r="W1138" s="339"/>
      <c r="X1138" s="4"/>
    </row>
    <row r="1139" spans="1:24">
      <c r="A1139" t="s">
        <v>2030</v>
      </c>
      <c r="B1139" t="s">
        <v>2040</v>
      </c>
      <c r="C1139" t="s">
        <v>2036</v>
      </c>
      <c r="D1139" s="2" t="s">
        <v>44</v>
      </c>
      <c r="E1139" t="s">
        <v>60</v>
      </c>
      <c r="F1139" t="s">
        <v>60</v>
      </c>
      <c r="G1139">
        <v>63</v>
      </c>
      <c r="H1139" s="123">
        <f t="shared" si="104"/>
        <v>0.5</v>
      </c>
      <c r="K1139" t="s">
        <v>100</v>
      </c>
      <c r="M1139">
        <v>0</v>
      </c>
      <c r="N1139"/>
      <c r="O1139">
        <v>0</v>
      </c>
      <c r="P1139">
        <v>4</v>
      </c>
      <c r="Q1139">
        <v>0.25</v>
      </c>
      <c r="S1139">
        <v>0.5</v>
      </c>
      <c r="T1139">
        <v>4</v>
      </c>
      <c r="U1139"/>
      <c r="V1139" s="2"/>
      <c r="W1139" s="339"/>
      <c r="X1139" s="4"/>
    </row>
    <row r="1140" spans="1:24">
      <c r="A1140" t="s">
        <v>2030</v>
      </c>
      <c r="B1140" t="s">
        <v>2040</v>
      </c>
      <c r="C1140" t="s">
        <v>2036</v>
      </c>
      <c r="D1140" s="2" t="s">
        <v>44</v>
      </c>
      <c r="E1140" t="s">
        <v>60</v>
      </c>
      <c r="F1140" t="s">
        <v>60</v>
      </c>
      <c r="G1140">
        <v>126</v>
      </c>
      <c r="H1140" s="123">
        <f t="shared" si="104"/>
        <v>1</v>
      </c>
      <c r="K1140" t="s">
        <v>100</v>
      </c>
      <c r="L1140" t="s">
        <v>100</v>
      </c>
      <c r="M1140">
        <v>0</v>
      </c>
      <c r="N1140"/>
      <c r="O1140">
        <v>0</v>
      </c>
      <c r="P1140">
        <v>4</v>
      </c>
      <c r="Q1140">
        <v>0</v>
      </c>
      <c r="S1140">
        <v>0</v>
      </c>
      <c r="T1140">
        <v>4</v>
      </c>
      <c r="U1140"/>
      <c r="V1140" s="2"/>
      <c r="W1140" s="339"/>
      <c r="X1140" s="4"/>
    </row>
    <row r="1141" spans="1:24">
      <c r="A1141" t="s">
        <v>2030</v>
      </c>
      <c r="B1141" t="s">
        <v>2041</v>
      </c>
      <c r="C1141" t="s">
        <v>2036</v>
      </c>
      <c r="D1141" s="12" t="s">
        <v>44</v>
      </c>
      <c r="E1141" t="s">
        <v>60</v>
      </c>
      <c r="F1141" t="s">
        <v>60</v>
      </c>
      <c r="G1141">
        <v>28</v>
      </c>
      <c r="H1141" s="123">
        <f t="shared" si="104"/>
        <v>0.22222222222222221</v>
      </c>
      <c r="K1141" t="s">
        <v>100</v>
      </c>
      <c r="M1141">
        <v>1.25</v>
      </c>
      <c r="N1141"/>
      <c r="O1141">
        <v>2.5</v>
      </c>
      <c r="P1141">
        <v>4</v>
      </c>
      <c r="Q1141">
        <v>0</v>
      </c>
      <c r="S1141">
        <v>0</v>
      </c>
      <c r="T1141">
        <v>4</v>
      </c>
      <c r="U1141"/>
      <c r="V1141" s="2"/>
      <c r="W1141" s="339"/>
      <c r="X1141" s="4"/>
    </row>
    <row r="1142" spans="1:24">
      <c r="A1142" t="s">
        <v>2030</v>
      </c>
      <c r="B1142" t="s">
        <v>2042</v>
      </c>
      <c r="C1142" t="s">
        <v>2036</v>
      </c>
      <c r="D1142" s="19" t="s">
        <v>44</v>
      </c>
      <c r="E1142" t="s">
        <v>60</v>
      </c>
      <c r="F1142" t="s">
        <v>60</v>
      </c>
      <c r="G1142">
        <v>14</v>
      </c>
      <c r="H1142" s="123">
        <f t="shared" si="104"/>
        <v>0.1111111111111111</v>
      </c>
      <c r="K1142" t="s">
        <v>100</v>
      </c>
      <c r="M1142">
        <v>0</v>
      </c>
      <c r="N1142"/>
      <c r="O1142">
        <v>0</v>
      </c>
      <c r="P1142">
        <v>4</v>
      </c>
      <c r="Q1142">
        <v>4.75</v>
      </c>
      <c r="S1142">
        <v>3.5939764421413001</v>
      </c>
      <c r="T1142">
        <v>4</v>
      </c>
      <c r="U1142" s="11"/>
      <c r="V1142" s="12"/>
      <c r="W1142" s="339"/>
      <c r="X1142" s="4"/>
    </row>
    <row r="1143" spans="1:24">
      <c r="A1143" t="s">
        <v>2030</v>
      </c>
      <c r="B1143" t="s">
        <v>2042</v>
      </c>
      <c r="C1143" t="s">
        <v>2036</v>
      </c>
      <c r="D1143" s="2" t="s">
        <v>44</v>
      </c>
      <c r="E1143" t="s">
        <v>60</v>
      </c>
      <c r="F1143" t="s">
        <v>60</v>
      </c>
      <c r="G1143">
        <v>28</v>
      </c>
      <c r="H1143" s="123">
        <f t="shared" si="104"/>
        <v>0.22222222222222221</v>
      </c>
      <c r="K1143" t="s">
        <v>100</v>
      </c>
      <c r="M1143">
        <v>0.5</v>
      </c>
      <c r="N1143"/>
      <c r="O1143">
        <v>1</v>
      </c>
      <c r="P1143">
        <v>4</v>
      </c>
      <c r="Q1143">
        <v>29.25</v>
      </c>
      <c r="S1143">
        <v>22.1114600754149</v>
      </c>
      <c r="T1143">
        <v>4</v>
      </c>
      <c r="U1143"/>
      <c r="V1143" s="19"/>
      <c r="W1143" s="339"/>
      <c r="X1143" s="4"/>
    </row>
    <row r="1144" spans="1:24">
      <c r="A1144" t="s">
        <v>2030</v>
      </c>
      <c r="B1144" t="s">
        <v>2042</v>
      </c>
      <c r="C1144" t="s">
        <v>2036</v>
      </c>
      <c r="D1144" s="2" t="s">
        <v>44</v>
      </c>
      <c r="E1144" t="s">
        <v>60</v>
      </c>
      <c r="F1144" t="s">
        <v>60</v>
      </c>
      <c r="G1144">
        <v>63</v>
      </c>
      <c r="H1144" s="123">
        <f t="shared" si="104"/>
        <v>0.5</v>
      </c>
      <c r="K1144" t="s">
        <v>100</v>
      </c>
      <c r="M1144">
        <v>1.25</v>
      </c>
      <c r="N1144"/>
      <c r="O1144">
        <v>1.8929694486000901</v>
      </c>
      <c r="P1144">
        <v>4</v>
      </c>
      <c r="Q1144">
        <v>18.25</v>
      </c>
      <c r="S1144">
        <v>22.0359554667669</v>
      </c>
      <c r="T1144">
        <v>4</v>
      </c>
      <c r="U1144"/>
      <c r="V1144" s="2"/>
      <c r="W1144" s="339"/>
      <c r="X1144" s="4"/>
    </row>
    <row r="1145" spans="1:24">
      <c r="A1145" t="s">
        <v>2030</v>
      </c>
      <c r="B1145" t="s">
        <v>2042</v>
      </c>
      <c r="C1145" t="s">
        <v>2036</v>
      </c>
      <c r="D1145" s="12" t="s">
        <v>44</v>
      </c>
      <c r="E1145" t="s">
        <v>60</v>
      </c>
      <c r="F1145" t="s">
        <v>60</v>
      </c>
      <c r="G1145">
        <v>126</v>
      </c>
      <c r="H1145" s="123">
        <f t="shared" si="104"/>
        <v>1</v>
      </c>
      <c r="K1145" t="s">
        <v>100</v>
      </c>
      <c r="L1145" t="s">
        <v>100</v>
      </c>
      <c r="M1145">
        <v>12.5</v>
      </c>
      <c r="N1145"/>
      <c r="O1145">
        <v>11.902380714238101</v>
      </c>
      <c r="P1145">
        <v>4</v>
      </c>
      <c r="Q1145">
        <v>19.75</v>
      </c>
      <c r="S1145">
        <v>17.442763542512399</v>
      </c>
      <c r="T1145">
        <v>4</v>
      </c>
      <c r="U1145"/>
      <c r="V1145" s="2"/>
      <c r="W1145" s="339"/>
      <c r="X1145" s="4"/>
    </row>
    <row r="1146" spans="1:24">
      <c r="A1146" t="s">
        <v>2030</v>
      </c>
      <c r="B1146" t="s">
        <v>1861</v>
      </c>
      <c r="C1146" t="s">
        <v>2036</v>
      </c>
      <c r="D1146" s="19" t="s">
        <v>44</v>
      </c>
      <c r="E1146" t="s">
        <v>60</v>
      </c>
      <c r="F1146" t="s">
        <v>60</v>
      </c>
      <c r="G1146">
        <v>14</v>
      </c>
      <c r="H1146" s="123">
        <f t="shared" si="104"/>
        <v>0.1111111111111111</v>
      </c>
      <c r="K1146" t="s">
        <v>100</v>
      </c>
      <c r="M1146">
        <v>0</v>
      </c>
      <c r="N1146"/>
      <c r="O1146">
        <v>0</v>
      </c>
      <c r="P1146">
        <v>4</v>
      </c>
      <c r="Q1146">
        <v>3</v>
      </c>
      <c r="S1146">
        <v>4.0824829046386304</v>
      </c>
      <c r="T1146">
        <v>4</v>
      </c>
      <c r="U1146"/>
      <c r="V1146" s="2"/>
      <c r="W1146" s="339"/>
      <c r="X1146" s="4"/>
    </row>
    <row r="1147" spans="1:24">
      <c r="A1147" t="s">
        <v>2030</v>
      </c>
      <c r="B1147" t="s">
        <v>1861</v>
      </c>
      <c r="C1147" t="s">
        <v>2036</v>
      </c>
      <c r="D1147" s="2" t="s">
        <v>44</v>
      </c>
      <c r="E1147" t="s">
        <v>60</v>
      </c>
      <c r="F1147" t="s">
        <v>60</v>
      </c>
      <c r="G1147">
        <v>28</v>
      </c>
      <c r="H1147" s="123">
        <f t="shared" si="104"/>
        <v>0.22222222222222221</v>
      </c>
      <c r="K1147" t="s">
        <v>100</v>
      </c>
      <c r="M1147">
        <v>0</v>
      </c>
      <c r="N1147"/>
      <c r="O1147">
        <v>0</v>
      </c>
      <c r="P1147">
        <v>4</v>
      </c>
      <c r="Q1147">
        <v>8.75</v>
      </c>
      <c r="S1147">
        <v>7.6757192931129703</v>
      </c>
      <c r="T1147">
        <v>4</v>
      </c>
      <c r="U1147"/>
      <c r="V1147" s="2"/>
      <c r="W1147" s="339"/>
      <c r="X1147" s="4"/>
    </row>
    <row r="1148" spans="1:24">
      <c r="A1148" t="s">
        <v>2030</v>
      </c>
      <c r="B1148" t="s">
        <v>1861</v>
      </c>
      <c r="C1148" t="s">
        <v>2036</v>
      </c>
      <c r="D1148" s="2" t="s">
        <v>44</v>
      </c>
      <c r="E1148" t="s">
        <v>60</v>
      </c>
      <c r="F1148" t="s">
        <v>60</v>
      </c>
      <c r="G1148">
        <v>63</v>
      </c>
      <c r="H1148" s="123">
        <f t="shared" si="104"/>
        <v>0.5</v>
      </c>
      <c r="K1148" t="s">
        <v>100</v>
      </c>
      <c r="M1148">
        <v>5.25</v>
      </c>
      <c r="N1148"/>
      <c r="O1148">
        <v>7.9320026895271996</v>
      </c>
      <c r="P1148">
        <v>4</v>
      </c>
      <c r="Q1148">
        <v>29.5</v>
      </c>
      <c r="S1148">
        <v>10.1159939369957</v>
      </c>
      <c r="T1148">
        <v>4</v>
      </c>
      <c r="U1148"/>
      <c r="V1148" s="2"/>
      <c r="W1148" s="339"/>
      <c r="X1148" s="4"/>
    </row>
    <row r="1149" spans="1:24">
      <c r="A1149" t="s">
        <v>2030</v>
      </c>
      <c r="B1149" t="s">
        <v>1861</v>
      </c>
      <c r="C1149" t="s">
        <v>2036</v>
      </c>
      <c r="D1149" s="12" t="s">
        <v>44</v>
      </c>
      <c r="E1149" t="s">
        <v>60</v>
      </c>
      <c r="F1149" t="s">
        <v>60</v>
      </c>
      <c r="G1149">
        <v>126</v>
      </c>
      <c r="H1149" s="123">
        <f t="shared" si="104"/>
        <v>1</v>
      </c>
      <c r="K1149" t="s">
        <v>100</v>
      </c>
      <c r="L1149" t="s">
        <v>100</v>
      </c>
      <c r="M1149">
        <v>7.5</v>
      </c>
      <c r="N1149"/>
      <c r="O1149">
        <v>7.0474581706219901</v>
      </c>
      <c r="P1149">
        <v>4</v>
      </c>
      <c r="Q1149">
        <v>3.75</v>
      </c>
      <c r="S1149">
        <v>2.8722813232690099</v>
      </c>
      <c r="T1149">
        <v>4</v>
      </c>
      <c r="U1149"/>
      <c r="V1149" s="2"/>
      <c r="W1149" s="339"/>
      <c r="X1149" s="4"/>
    </row>
    <row r="1150" spans="1:24">
      <c r="A1150" t="s">
        <v>2030</v>
      </c>
      <c r="B1150" t="s">
        <v>2043</v>
      </c>
      <c r="C1150" t="s">
        <v>2036</v>
      </c>
      <c r="D1150" s="19" t="s">
        <v>44</v>
      </c>
      <c r="E1150" t="s">
        <v>60</v>
      </c>
      <c r="F1150" t="s">
        <v>60</v>
      </c>
      <c r="G1150">
        <v>14</v>
      </c>
      <c r="H1150" s="123">
        <f t="shared" si="104"/>
        <v>0.1111111111111111</v>
      </c>
      <c r="K1150" t="s">
        <v>100</v>
      </c>
      <c r="M1150">
        <v>0</v>
      </c>
      <c r="N1150"/>
      <c r="O1150">
        <v>0</v>
      </c>
      <c r="P1150">
        <v>4</v>
      </c>
      <c r="Q1150">
        <v>1</v>
      </c>
      <c r="S1150">
        <v>1.4142135623731</v>
      </c>
      <c r="T1150">
        <v>4</v>
      </c>
      <c r="U1150"/>
      <c r="V1150" s="2"/>
      <c r="W1150" s="339"/>
      <c r="X1150" s="4"/>
    </row>
    <row r="1151" spans="1:24">
      <c r="A1151" t="s">
        <v>2030</v>
      </c>
      <c r="B1151" t="s">
        <v>2043</v>
      </c>
      <c r="C1151" t="s">
        <v>2036</v>
      </c>
      <c r="D1151" s="2" t="s">
        <v>44</v>
      </c>
      <c r="E1151" t="s">
        <v>60</v>
      </c>
      <c r="F1151" t="s">
        <v>60</v>
      </c>
      <c r="G1151">
        <v>28</v>
      </c>
      <c r="H1151" s="123">
        <f t="shared" si="104"/>
        <v>0.22222222222222221</v>
      </c>
      <c r="K1151" t="s">
        <v>100</v>
      </c>
      <c r="M1151">
        <v>0</v>
      </c>
      <c r="N1151"/>
      <c r="O1151">
        <v>0</v>
      </c>
      <c r="P1151">
        <v>4</v>
      </c>
      <c r="Q1151">
        <v>1</v>
      </c>
      <c r="S1151">
        <v>2</v>
      </c>
      <c r="T1151">
        <v>4</v>
      </c>
      <c r="U1151"/>
      <c r="V1151" s="2"/>
      <c r="W1151" s="339"/>
      <c r="X1151" s="4"/>
    </row>
    <row r="1152" spans="1:24">
      <c r="A1152" t="s">
        <v>2030</v>
      </c>
      <c r="B1152" t="s">
        <v>2043</v>
      </c>
      <c r="C1152" t="s">
        <v>2036</v>
      </c>
      <c r="D1152" s="2" t="s">
        <v>44</v>
      </c>
      <c r="E1152" t="s">
        <v>60</v>
      </c>
      <c r="F1152" t="s">
        <v>60</v>
      </c>
      <c r="G1152">
        <v>63</v>
      </c>
      <c r="H1152" s="123">
        <f t="shared" si="104"/>
        <v>0.5</v>
      </c>
      <c r="K1152" t="s">
        <v>100</v>
      </c>
      <c r="M1152">
        <v>0.75</v>
      </c>
      <c r="N1152"/>
      <c r="O1152">
        <v>0.95742710775633799</v>
      </c>
      <c r="P1152">
        <v>4</v>
      </c>
      <c r="Q1152">
        <v>0.5</v>
      </c>
      <c r="S1152">
        <v>0.57735026918962595</v>
      </c>
      <c r="T1152">
        <v>4</v>
      </c>
      <c r="U1152"/>
      <c r="V1152" s="2"/>
      <c r="W1152" s="339"/>
      <c r="X1152" s="4"/>
    </row>
    <row r="1153" spans="1:24">
      <c r="A1153" t="s">
        <v>2030</v>
      </c>
      <c r="B1153" t="s">
        <v>2043</v>
      </c>
      <c r="C1153" t="s">
        <v>2036</v>
      </c>
      <c r="D1153" s="12" t="s">
        <v>44</v>
      </c>
      <c r="E1153" t="s">
        <v>60</v>
      </c>
      <c r="F1153" t="s">
        <v>60</v>
      </c>
      <c r="G1153">
        <v>126</v>
      </c>
      <c r="H1153" s="123">
        <f t="shared" si="104"/>
        <v>1</v>
      </c>
      <c r="K1153" t="s">
        <v>100</v>
      </c>
      <c r="L1153" t="s">
        <v>100</v>
      </c>
      <c r="M1153">
        <v>0</v>
      </c>
      <c r="N1153"/>
      <c r="O1153">
        <v>0</v>
      </c>
      <c r="P1153">
        <v>4</v>
      </c>
      <c r="Q1153">
        <v>1.25</v>
      </c>
      <c r="S1153">
        <v>2.5</v>
      </c>
      <c r="T1153">
        <v>4</v>
      </c>
      <c r="U1153"/>
      <c r="V1153" s="2"/>
      <c r="W1153" s="339"/>
      <c r="X1153" s="4"/>
    </row>
    <row r="1154" spans="1:24">
      <c r="A1154" t="s">
        <v>2029</v>
      </c>
      <c r="B1154" t="s">
        <v>2034</v>
      </c>
      <c r="C1154" t="s">
        <v>2035</v>
      </c>
      <c r="D1154" s="19" t="s">
        <v>44</v>
      </c>
      <c r="E1154" t="s">
        <v>60</v>
      </c>
      <c r="F1154" t="s">
        <v>60</v>
      </c>
      <c r="G1154">
        <v>14</v>
      </c>
      <c r="H1154" s="123">
        <f t="shared" si="104"/>
        <v>0.1111111111111111</v>
      </c>
      <c r="K1154" t="s">
        <v>100</v>
      </c>
      <c r="M1154">
        <v>13.25</v>
      </c>
      <c r="N1154"/>
      <c r="O1154">
        <v>21.868927728629</v>
      </c>
      <c r="P1154">
        <v>4</v>
      </c>
      <c r="Q1154">
        <v>4</v>
      </c>
      <c r="S1154">
        <v>4.9665548085837798</v>
      </c>
      <c r="T1154">
        <v>4</v>
      </c>
      <c r="U1154"/>
      <c r="V1154" s="2"/>
      <c r="W1154" s="339"/>
      <c r="X1154" s="4"/>
    </row>
    <row r="1155" spans="1:24">
      <c r="A1155" t="s">
        <v>2029</v>
      </c>
      <c r="B1155" t="s">
        <v>2034</v>
      </c>
      <c r="C1155" t="s">
        <v>2035</v>
      </c>
      <c r="D1155" s="2" t="s">
        <v>44</v>
      </c>
      <c r="E1155" t="s">
        <v>60</v>
      </c>
      <c r="F1155" t="s">
        <v>60</v>
      </c>
      <c r="G1155">
        <v>28</v>
      </c>
      <c r="H1155" s="123">
        <f t="shared" si="104"/>
        <v>0.22222222222222221</v>
      </c>
      <c r="K1155" t="s">
        <v>100</v>
      </c>
      <c r="M1155">
        <v>11.25</v>
      </c>
      <c r="N1155"/>
      <c r="O1155">
        <v>22.5</v>
      </c>
      <c r="P1155">
        <v>4</v>
      </c>
      <c r="Q1155">
        <v>8.75</v>
      </c>
      <c r="S1155">
        <v>12.737739202857</v>
      </c>
      <c r="T1155">
        <v>4</v>
      </c>
      <c r="U1155"/>
      <c r="V1155" s="2"/>
      <c r="W1155" s="339"/>
      <c r="X1155" s="4"/>
    </row>
    <row r="1156" spans="1:24">
      <c r="A1156" t="s">
        <v>2029</v>
      </c>
      <c r="B1156" t="s">
        <v>2034</v>
      </c>
      <c r="C1156" t="s">
        <v>2035</v>
      </c>
      <c r="D1156" s="2" t="s">
        <v>44</v>
      </c>
      <c r="E1156" t="s">
        <v>60</v>
      </c>
      <c r="F1156" t="s">
        <v>60</v>
      </c>
      <c r="G1156">
        <v>63</v>
      </c>
      <c r="H1156" s="123">
        <f t="shared" si="104"/>
        <v>0.5</v>
      </c>
      <c r="K1156" t="s">
        <v>100</v>
      </c>
      <c r="M1156">
        <v>11</v>
      </c>
      <c r="N1156"/>
      <c r="O1156">
        <v>12.7279220613579</v>
      </c>
      <c r="P1156">
        <v>4</v>
      </c>
      <c r="Q1156">
        <v>8.5</v>
      </c>
      <c r="S1156">
        <v>8.7368949480541005</v>
      </c>
      <c r="T1156">
        <v>4</v>
      </c>
      <c r="U1156"/>
      <c r="V1156" s="2"/>
      <c r="W1156" s="339"/>
      <c r="X1156" s="4"/>
    </row>
    <row r="1157" spans="1:24">
      <c r="A1157" t="s">
        <v>2029</v>
      </c>
      <c r="B1157" t="s">
        <v>2034</v>
      </c>
      <c r="C1157" t="s">
        <v>2035</v>
      </c>
      <c r="D1157" s="12" t="s">
        <v>44</v>
      </c>
      <c r="E1157" t="s">
        <v>60</v>
      </c>
      <c r="F1157" t="s">
        <v>60</v>
      </c>
      <c r="G1157">
        <v>126</v>
      </c>
      <c r="H1157" s="123">
        <f t="shared" si="104"/>
        <v>1</v>
      </c>
      <c r="K1157" t="s">
        <v>100</v>
      </c>
      <c r="L1157" t="s">
        <v>100</v>
      </c>
      <c r="M1157">
        <v>5.75</v>
      </c>
      <c r="N1157"/>
      <c r="O1157">
        <v>5.4390562906935704</v>
      </c>
      <c r="P1157">
        <v>4</v>
      </c>
      <c r="Q1157">
        <v>10.75</v>
      </c>
      <c r="S1157">
        <v>12.8160056179763</v>
      </c>
      <c r="T1157">
        <v>4</v>
      </c>
      <c r="U1157"/>
      <c r="V1157" s="2"/>
      <c r="W1157" s="339"/>
      <c r="X1157" s="4"/>
    </row>
    <row r="1158" spans="1:24">
      <c r="A1158" t="s">
        <v>2029</v>
      </c>
      <c r="B1158" t="s">
        <v>1660</v>
      </c>
      <c r="C1158" t="s">
        <v>2035</v>
      </c>
      <c r="D1158" s="19" t="s">
        <v>44</v>
      </c>
      <c r="E1158" t="s">
        <v>60</v>
      </c>
      <c r="F1158" t="s">
        <v>60</v>
      </c>
      <c r="G1158">
        <v>14</v>
      </c>
      <c r="H1158" s="123">
        <f t="shared" si="104"/>
        <v>0.1111111111111111</v>
      </c>
      <c r="K1158" t="s">
        <v>100</v>
      </c>
      <c r="M1158">
        <v>3.25</v>
      </c>
      <c r="N1158"/>
      <c r="O1158">
        <v>4.7169905660282998</v>
      </c>
      <c r="P1158">
        <v>4</v>
      </c>
      <c r="Q1158">
        <v>2.75</v>
      </c>
      <c r="S1158">
        <v>4.2720018726587696</v>
      </c>
      <c r="T1158">
        <v>4</v>
      </c>
      <c r="U1158"/>
      <c r="V1158" s="2"/>
      <c r="W1158" s="339"/>
      <c r="X1158" s="4"/>
    </row>
    <row r="1159" spans="1:24">
      <c r="A1159" t="s">
        <v>2029</v>
      </c>
      <c r="B1159" t="s">
        <v>1660</v>
      </c>
      <c r="C1159" t="s">
        <v>2035</v>
      </c>
      <c r="D1159" s="2" t="s">
        <v>44</v>
      </c>
      <c r="E1159" t="s">
        <v>60</v>
      </c>
      <c r="F1159" t="s">
        <v>60</v>
      </c>
      <c r="G1159">
        <v>28</v>
      </c>
      <c r="H1159" s="123">
        <f t="shared" si="104"/>
        <v>0.22222222222222221</v>
      </c>
      <c r="K1159" t="s">
        <v>100</v>
      </c>
      <c r="M1159">
        <v>1.75</v>
      </c>
      <c r="N1159"/>
      <c r="O1159">
        <v>3.5</v>
      </c>
      <c r="P1159">
        <v>4</v>
      </c>
      <c r="Q1159">
        <v>10.75</v>
      </c>
      <c r="S1159">
        <v>19.5170865312082</v>
      </c>
      <c r="T1159">
        <v>4</v>
      </c>
      <c r="U1159"/>
      <c r="V1159" s="2"/>
      <c r="W1159" s="339"/>
      <c r="X1159" s="4"/>
    </row>
    <row r="1160" spans="1:24">
      <c r="A1160" t="s">
        <v>2029</v>
      </c>
      <c r="B1160" t="s">
        <v>1660</v>
      </c>
      <c r="C1160" t="s">
        <v>2035</v>
      </c>
      <c r="D1160" s="2" t="s">
        <v>44</v>
      </c>
      <c r="E1160" t="s">
        <v>60</v>
      </c>
      <c r="F1160" t="s">
        <v>60</v>
      </c>
      <c r="G1160">
        <v>63</v>
      </c>
      <c r="H1160" s="123">
        <f t="shared" si="104"/>
        <v>0.5</v>
      </c>
      <c r="K1160" t="s">
        <v>100</v>
      </c>
      <c r="M1160">
        <v>0.75</v>
      </c>
      <c r="N1160"/>
      <c r="O1160">
        <v>1.5</v>
      </c>
      <c r="P1160">
        <v>4</v>
      </c>
      <c r="Q1160">
        <v>1</v>
      </c>
      <c r="S1160">
        <v>1.4142135623731</v>
      </c>
      <c r="T1160">
        <v>4</v>
      </c>
      <c r="U1160"/>
      <c r="V1160" s="2"/>
      <c r="W1160" s="339"/>
      <c r="X1160" s="4"/>
    </row>
    <row r="1161" spans="1:24">
      <c r="A1161" t="s">
        <v>2029</v>
      </c>
      <c r="B1161" t="s">
        <v>1660</v>
      </c>
      <c r="C1161" t="s">
        <v>2035</v>
      </c>
      <c r="D1161" s="12" t="s">
        <v>44</v>
      </c>
      <c r="E1161" t="s">
        <v>60</v>
      </c>
      <c r="F1161" t="s">
        <v>60</v>
      </c>
      <c r="G1161">
        <v>126</v>
      </c>
      <c r="H1161" s="123">
        <f t="shared" si="104"/>
        <v>1</v>
      </c>
      <c r="K1161" t="s">
        <v>100</v>
      </c>
      <c r="L1161" t="s">
        <v>100</v>
      </c>
      <c r="M1161">
        <v>0</v>
      </c>
      <c r="N1161"/>
      <c r="O1161">
        <v>0</v>
      </c>
      <c r="P1161">
        <v>4</v>
      </c>
      <c r="Q1161">
        <v>0</v>
      </c>
      <c r="S1161">
        <v>0</v>
      </c>
      <c r="T1161">
        <v>4</v>
      </c>
      <c r="U1161"/>
      <c r="V1161" s="2"/>
      <c r="W1161" s="339"/>
      <c r="X1161" s="4"/>
    </row>
    <row r="1162" spans="1:24">
      <c r="A1162" t="s">
        <v>2028</v>
      </c>
      <c r="B1162" t="s">
        <v>2034</v>
      </c>
      <c r="C1162" t="s">
        <v>2035</v>
      </c>
      <c r="D1162" s="19" t="s">
        <v>44</v>
      </c>
      <c r="E1162" t="s">
        <v>60</v>
      </c>
      <c r="F1162" t="s">
        <v>60</v>
      </c>
      <c r="G1162">
        <v>14</v>
      </c>
      <c r="H1162" s="123">
        <f t="shared" si="104"/>
        <v>0.1111111111111111</v>
      </c>
      <c r="K1162" t="s">
        <v>100</v>
      </c>
      <c r="M1162">
        <v>1.25</v>
      </c>
      <c r="N1162"/>
      <c r="O1162">
        <v>1.8929694486000901</v>
      </c>
      <c r="P1162">
        <v>4</v>
      </c>
      <c r="Q1162">
        <v>4</v>
      </c>
      <c r="S1162">
        <v>4.9665548085837798</v>
      </c>
      <c r="T1162">
        <v>4</v>
      </c>
      <c r="U1162"/>
      <c r="V1162" s="2"/>
      <c r="W1162" s="339"/>
      <c r="X1162" s="4"/>
    </row>
    <row r="1163" spans="1:24">
      <c r="A1163" t="s">
        <v>2028</v>
      </c>
      <c r="B1163" t="s">
        <v>2034</v>
      </c>
      <c r="C1163" t="s">
        <v>2035</v>
      </c>
      <c r="D1163" s="2" t="s">
        <v>44</v>
      </c>
      <c r="E1163" t="s">
        <v>60</v>
      </c>
      <c r="F1163" t="s">
        <v>60</v>
      </c>
      <c r="G1163">
        <v>28</v>
      </c>
      <c r="H1163" s="123">
        <f t="shared" si="104"/>
        <v>0.22222222222222221</v>
      </c>
      <c r="K1163" t="s">
        <v>100</v>
      </c>
      <c r="M1163">
        <v>0.75</v>
      </c>
      <c r="N1163"/>
      <c r="O1163">
        <v>0.5</v>
      </c>
      <c r="P1163">
        <v>4</v>
      </c>
      <c r="Q1163">
        <v>8.75</v>
      </c>
      <c r="S1163">
        <v>12.737739202857</v>
      </c>
      <c r="T1163">
        <v>4</v>
      </c>
      <c r="U1163"/>
      <c r="V1163" s="2"/>
      <c r="W1163" s="339"/>
      <c r="X1163" s="4"/>
    </row>
    <row r="1164" spans="1:24">
      <c r="A1164" t="s">
        <v>2028</v>
      </c>
      <c r="B1164" t="s">
        <v>2034</v>
      </c>
      <c r="C1164" t="s">
        <v>2035</v>
      </c>
      <c r="D1164" s="2" t="s">
        <v>44</v>
      </c>
      <c r="E1164" t="s">
        <v>60</v>
      </c>
      <c r="F1164" t="s">
        <v>60</v>
      </c>
      <c r="G1164">
        <v>63</v>
      </c>
      <c r="H1164" s="123">
        <f t="shared" si="104"/>
        <v>0.5</v>
      </c>
      <c r="K1164" t="s">
        <v>100</v>
      </c>
      <c r="M1164">
        <v>7</v>
      </c>
      <c r="N1164"/>
      <c r="O1164">
        <v>3.4641016151377499</v>
      </c>
      <c r="P1164">
        <v>4</v>
      </c>
      <c r="Q1164">
        <v>8.5</v>
      </c>
      <c r="S1164">
        <v>8.7368949480541005</v>
      </c>
      <c r="T1164">
        <v>4</v>
      </c>
      <c r="U1164"/>
      <c r="V1164" s="2"/>
      <c r="W1164" s="339"/>
      <c r="X1164" s="4"/>
    </row>
    <row r="1165" spans="1:24">
      <c r="A1165" t="s">
        <v>2028</v>
      </c>
      <c r="B1165" t="s">
        <v>2034</v>
      </c>
      <c r="C1165" t="s">
        <v>2035</v>
      </c>
      <c r="D1165" s="12" t="s">
        <v>44</v>
      </c>
      <c r="E1165" t="s">
        <v>60</v>
      </c>
      <c r="F1165" t="s">
        <v>60</v>
      </c>
      <c r="G1165">
        <v>126</v>
      </c>
      <c r="H1165" s="123">
        <f t="shared" si="104"/>
        <v>1</v>
      </c>
      <c r="K1165" t="s">
        <v>100</v>
      </c>
      <c r="L1165" t="s">
        <v>100</v>
      </c>
      <c r="M1165">
        <v>2</v>
      </c>
      <c r="N1165"/>
      <c r="O1165">
        <v>2.70801280154532</v>
      </c>
      <c r="P1165">
        <v>4</v>
      </c>
      <c r="Q1165">
        <v>10.75</v>
      </c>
      <c r="S1165">
        <v>12.8160056179763</v>
      </c>
      <c r="T1165">
        <v>4</v>
      </c>
      <c r="U1165"/>
      <c r="V1165" s="2"/>
      <c r="W1165" s="339"/>
      <c r="X1165" s="4"/>
    </row>
    <row r="1166" spans="1:24">
      <c r="A1166" t="s">
        <v>2028</v>
      </c>
      <c r="B1166" t="s">
        <v>1660</v>
      </c>
      <c r="C1166" t="s">
        <v>2035</v>
      </c>
      <c r="D1166" s="19" t="s">
        <v>44</v>
      </c>
      <c r="E1166" t="s">
        <v>60</v>
      </c>
      <c r="F1166" t="s">
        <v>60</v>
      </c>
      <c r="G1166">
        <v>14</v>
      </c>
      <c r="H1166" s="123">
        <f t="shared" si="104"/>
        <v>0.1111111111111111</v>
      </c>
      <c r="K1166" t="s">
        <v>100</v>
      </c>
      <c r="M1166">
        <v>0</v>
      </c>
      <c r="N1166"/>
      <c r="O1166">
        <v>0</v>
      </c>
      <c r="P1166">
        <v>4</v>
      </c>
      <c r="Q1166">
        <v>2.75</v>
      </c>
      <c r="S1166">
        <v>4.2720018726587696</v>
      </c>
      <c r="T1166">
        <v>4</v>
      </c>
      <c r="U1166"/>
      <c r="V1166" s="2"/>
      <c r="W1166" s="339"/>
      <c r="X1166" s="4"/>
    </row>
    <row r="1167" spans="1:24">
      <c r="A1167" t="s">
        <v>2028</v>
      </c>
      <c r="B1167" t="s">
        <v>1660</v>
      </c>
      <c r="C1167" t="s">
        <v>2035</v>
      </c>
      <c r="D1167" s="2" t="s">
        <v>44</v>
      </c>
      <c r="E1167" t="s">
        <v>60</v>
      </c>
      <c r="F1167" t="s">
        <v>60</v>
      </c>
      <c r="G1167">
        <v>28</v>
      </c>
      <c r="H1167" s="123">
        <f t="shared" si="104"/>
        <v>0.22222222222222221</v>
      </c>
      <c r="K1167" t="s">
        <v>100</v>
      </c>
      <c r="M1167">
        <v>0.25</v>
      </c>
      <c r="N1167"/>
      <c r="O1167">
        <v>0.5</v>
      </c>
      <c r="P1167">
        <v>4</v>
      </c>
      <c r="Q1167">
        <v>10.75</v>
      </c>
      <c r="S1167">
        <v>19.5170865312082</v>
      </c>
      <c r="T1167">
        <v>4</v>
      </c>
      <c r="U1167"/>
      <c r="V1167" s="2"/>
      <c r="W1167" s="339"/>
      <c r="X1167" s="4"/>
    </row>
    <row r="1168" spans="1:24">
      <c r="A1168" t="s">
        <v>2028</v>
      </c>
      <c r="B1168" t="s">
        <v>1660</v>
      </c>
      <c r="C1168" t="s">
        <v>2035</v>
      </c>
      <c r="D1168" s="2" t="s">
        <v>44</v>
      </c>
      <c r="E1168" t="s">
        <v>60</v>
      </c>
      <c r="F1168" t="s">
        <v>60</v>
      </c>
      <c r="G1168">
        <v>63</v>
      </c>
      <c r="H1168" s="123">
        <f t="shared" si="104"/>
        <v>0.5</v>
      </c>
      <c r="K1168" t="s">
        <v>100</v>
      </c>
      <c r="M1168">
        <v>1.25</v>
      </c>
      <c r="N1168"/>
      <c r="O1168">
        <v>2.5</v>
      </c>
      <c r="P1168">
        <v>4</v>
      </c>
      <c r="Q1168">
        <v>1</v>
      </c>
      <c r="S1168">
        <v>1.4142135623731</v>
      </c>
      <c r="T1168">
        <v>4</v>
      </c>
      <c r="U1168"/>
      <c r="V1168" s="2"/>
      <c r="W1168" s="339"/>
      <c r="X1168" s="4"/>
    </row>
    <row r="1169" spans="1:24">
      <c r="A1169" t="s">
        <v>2028</v>
      </c>
      <c r="B1169" t="s">
        <v>1660</v>
      </c>
      <c r="C1169" t="s">
        <v>2035</v>
      </c>
      <c r="D1169" s="12" t="s">
        <v>44</v>
      </c>
      <c r="E1169" t="s">
        <v>60</v>
      </c>
      <c r="F1169" t="s">
        <v>60</v>
      </c>
      <c r="G1169">
        <v>126</v>
      </c>
      <c r="H1169" s="123">
        <f t="shared" si="104"/>
        <v>1</v>
      </c>
      <c r="K1169" t="s">
        <v>100</v>
      </c>
      <c r="L1169" t="s">
        <v>100</v>
      </c>
      <c r="M1169">
        <v>0</v>
      </c>
      <c r="N1169"/>
      <c r="O1169">
        <v>0</v>
      </c>
      <c r="P1169">
        <v>4</v>
      </c>
      <c r="Q1169">
        <v>0</v>
      </c>
      <c r="S1169">
        <v>0</v>
      </c>
      <c r="T1169">
        <v>4</v>
      </c>
      <c r="U1169"/>
      <c r="V1169" s="2"/>
      <c r="W1169" s="339"/>
      <c r="X1169" s="4"/>
    </row>
    <row r="1170" spans="1:24">
      <c r="A1170" t="s">
        <v>2027</v>
      </c>
      <c r="B1170" t="s">
        <v>2034</v>
      </c>
      <c r="C1170" t="s">
        <v>2035</v>
      </c>
      <c r="D1170" s="19" t="s">
        <v>44</v>
      </c>
      <c r="E1170" t="s">
        <v>60</v>
      </c>
      <c r="F1170" t="s">
        <v>60</v>
      </c>
      <c r="G1170">
        <v>14</v>
      </c>
      <c r="H1170" s="123">
        <f t="shared" si="104"/>
        <v>0.1111111111111111</v>
      </c>
      <c r="K1170" t="s">
        <v>100</v>
      </c>
      <c r="M1170">
        <v>1.5</v>
      </c>
      <c r="N1170"/>
      <c r="O1170">
        <v>3</v>
      </c>
      <c r="P1170">
        <v>4</v>
      </c>
      <c r="Q1170">
        <v>4</v>
      </c>
      <c r="S1170">
        <v>4.9665548085837798</v>
      </c>
      <c r="T1170">
        <v>4</v>
      </c>
      <c r="U1170"/>
      <c r="V1170" s="2"/>
      <c r="W1170" s="339"/>
      <c r="X1170" s="4"/>
    </row>
    <row r="1171" spans="1:24">
      <c r="A1171" t="s">
        <v>2027</v>
      </c>
      <c r="B1171" t="s">
        <v>2034</v>
      </c>
      <c r="C1171" t="s">
        <v>2035</v>
      </c>
      <c r="D1171" s="2" t="s">
        <v>44</v>
      </c>
      <c r="E1171" t="s">
        <v>60</v>
      </c>
      <c r="F1171" t="s">
        <v>60</v>
      </c>
      <c r="G1171">
        <v>28</v>
      </c>
      <c r="H1171" s="123">
        <f t="shared" si="104"/>
        <v>0.22222222222222221</v>
      </c>
      <c r="K1171" t="s">
        <v>100</v>
      </c>
      <c r="M1171">
        <v>19</v>
      </c>
      <c r="N1171"/>
      <c r="O1171">
        <v>19.078784028338902</v>
      </c>
      <c r="P1171">
        <v>4</v>
      </c>
      <c r="Q1171">
        <v>8.75</v>
      </c>
      <c r="S1171">
        <v>12.737739202857</v>
      </c>
      <c r="T1171">
        <v>4</v>
      </c>
      <c r="U1171"/>
      <c r="V1171" s="2"/>
      <c r="W1171" s="339"/>
      <c r="X1171" s="4"/>
    </row>
    <row r="1172" spans="1:24">
      <c r="A1172" t="s">
        <v>2027</v>
      </c>
      <c r="B1172" t="s">
        <v>2034</v>
      </c>
      <c r="C1172" t="s">
        <v>2035</v>
      </c>
      <c r="D1172" s="2" t="s">
        <v>44</v>
      </c>
      <c r="E1172" t="s">
        <v>60</v>
      </c>
      <c r="F1172" t="s">
        <v>60</v>
      </c>
      <c r="G1172">
        <v>63</v>
      </c>
      <c r="H1172" s="123">
        <f t="shared" si="104"/>
        <v>0.5</v>
      </c>
      <c r="K1172" t="s">
        <v>100</v>
      </c>
      <c r="M1172">
        <v>42.75</v>
      </c>
      <c r="N1172"/>
      <c r="O1172">
        <v>34.788647573597899</v>
      </c>
      <c r="P1172">
        <v>4</v>
      </c>
      <c r="Q1172">
        <v>8.5</v>
      </c>
      <c r="S1172">
        <v>8.7368949480541005</v>
      </c>
      <c r="T1172">
        <v>4</v>
      </c>
      <c r="U1172"/>
      <c r="V1172" s="2"/>
      <c r="W1172" s="339"/>
      <c r="X1172" s="4"/>
    </row>
    <row r="1173" spans="1:24">
      <c r="A1173" t="s">
        <v>2027</v>
      </c>
      <c r="B1173" t="s">
        <v>2034</v>
      </c>
      <c r="C1173" t="s">
        <v>2035</v>
      </c>
      <c r="D1173" s="12" t="s">
        <v>44</v>
      </c>
      <c r="E1173" t="s">
        <v>60</v>
      </c>
      <c r="F1173" t="s">
        <v>60</v>
      </c>
      <c r="G1173">
        <v>126</v>
      </c>
      <c r="H1173" s="123">
        <f t="shared" si="104"/>
        <v>1</v>
      </c>
      <c r="K1173" t="s">
        <v>100</v>
      </c>
      <c r="L1173" t="s">
        <v>100</v>
      </c>
      <c r="M1173">
        <v>13.25</v>
      </c>
      <c r="N1173"/>
      <c r="O1173">
        <v>15.4137384606504</v>
      </c>
      <c r="P1173">
        <v>4</v>
      </c>
      <c r="Q1173">
        <v>10.75</v>
      </c>
      <c r="S1173">
        <v>12.8160056179763</v>
      </c>
      <c r="T1173">
        <v>4</v>
      </c>
      <c r="U1173" s="11"/>
      <c r="V1173" s="12"/>
      <c r="W1173" s="339"/>
      <c r="X1173" s="4"/>
    </row>
    <row r="1174" spans="1:24">
      <c r="A1174" t="s">
        <v>2027</v>
      </c>
      <c r="B1174" t="s">
        <v>1660</v>
      </c>
      <c r="C1174" t="s">
        <v>2035</v>
      </c>
      <c r="D1174" s="19" t="s">
        <v>44</v>
      </c>
      <c r="E1174" t="s">
        <v>60</v>
      </c>
      <c r="F1174" t="s">
        <v>60</v>
      </c>
      <c r="G1174">
        <v>14</v>
      </c>
      <c r="H1174" s="123">
        <f t="shared" si="104"/>
        <v>0.1111111111111111</v>
      </c>
      <c r="K1174" t="s">
        <v>100</v>
      </c>
      <c r="M1174">
        <v>0</v>
      </c>
      <c r="N1174"/>
      <c r="O1174">
        <v>0</v>
      </c>
      <c r="P1174">
        <v>4</v>
      </c>
      <c r="Q1174">
        <v>2.75</v>
      </c>
      <c r="S1174">
        <v>4.2720018726587696</v>
      </c>
      <c r="T1174">
        <v>4</v>
      </c>
      <c r="U1174"/>
      <c r="V1174" s="19"/>
      <c r="W1174" s="339"/>
      <c r="X1174" s="4"/>
    </row>
    <row r="1175" spans="1:24">
      <c r="A1175" t="s">
        <v>2027</v>
      </c>
      <c r="B1175" t="s">
        <v>1660</v>
      </c>
      <c r="C1175" t="s">
        <v>2035</v>
      </c>
      <c r="D1175" s="2" t="s">
        <v>44</v>
      </c>
      <c r="E1175" t="s">
        <v>60</v>
      </c>
      <c r="F1175" t="s">
        <v>60</v>
      </c>
      <c r="G1175">
        <v>28</v>
      </c>
      <c r="H1175" s="123">
        <f t="shared" si="104"/>
        <v>0.22222222222222221</v>
      </c>
      <c r="K1175" t="s">
        <v>100</v>
      </c>
      <c r="M1175">
        <v>18</v>
      </c>
      <c r="N1175"/>
      <c r="O1175">
        <v>30.897680603350601</v>
      </c>
      <c r="P1175">
        <v>4</v>
      </c>
      <c r="Q1175">
        <v>10.75</v>
      </c>
      <c r="S1175">
        <v>19.5170865312082</v>
      </c>
      <c r="T1175">
        <v>4</v>
      </c>
      <c r="U1175"/>
      <c r="V1175" s="2"/>
      <c r="W1175" s="339"/>
      <c r="X1175" s="4"/>
    </row>
    <row r="1176" spans="1:24">
      <c r="A1176" t="s">
        <v>2027</v>
      </c>
      <c r="B1176" t="s">
        <v>1660</v>
      </c>
      <c r="C1176" t="s">
        <v>2035</v>
      </c>
      <c r="D1176" s="2" t="s">
        <v>44</v>
      </c>
      <c r="E1176" t="s">
        <v>60</v>
      </c>
      <c r="F1176" t="s">
        <v>60</v>
      </c>
      <c r="G1176">
        <v>63</v>
      </c>
      <c r="H1176" s="123">
        <f t="shared" si="104"/>
        <v>0.5</v>
      </c>
      <c r="K1176" t="s">
        <v>100</v>
      </c>
      <c r="M1176">
        <v>1</v>
      </c>
      <c r="N1176"/>
      <c r="O1176">
        <v>2</v>
      </c>
      <c r="P1176">
        <v>4</v>
      </c>
      <c r="Q1176">
        <v>1</v>
      </c>
      <c r="S1176">
        <v>1.4142135623731</v>
      </c>
      <c r="T1176">
        <v>4</v>
      </c>
      <c r="U1176"/>
      <c r="V1176" s="2"/>
      <c r="W1176" s="339"/>
      <c r="X1176" s="4"/>
    </row>
    <row r="1177" spans="1:24">
      <c r="A1177" t="s">
        <v>2027</v>
      </c>
      <c r="B1177" t="s">
        <v>1660</v>
      </c>
      <c r="C1177" t="s">
        <v>2035</v>
      </c>
      <c r="D1177" s="12" t="s">
        <v>44</v>
      </c>
      <c r="E1177" t="s">
        <v>60</v>
      </c>
      <c r="F1177" t="s">
        <v>60</v>
      </c>
      <c r="G1177">
        <v>126</v>
      </c>
      <c r="H1177" s="123">
        <f t="shared" si="104"/>
        <v>1</v>
      </c>
      <c r="K1177" t="s">
        <v>100</v>
      </c>
      <c r="L1177" t="s">
        <v>100</v>
      </c>
      <c r="M1177">
        <v>0.5</v>
      </c>
      <c r="N1177"/>
      <c r="O1177">
        <v>1</v>
      </c>
      <c r="P1177">
        <v>4</v>
      </c>
      <c r="Q1177">
        <v>0</v>
      </c>
      <c r="S1177">
        <v>0</v>
      </c>
      <c r="T1177">
        <v>4</v>
      </c>
      <c r="U1177"/>
      <c r="V1177" s="2"/>
      <c r="W1177" s="339"/>
      <c r="X1177" s="4"/>
    </row>
    <row r="1178" spans="1:24">
      <c r="A1178" t="s">
        <v>2026</v>
      </c>
      <c r="B1178" t="s">
        <v>2034</v>
      </c>
      <c r="C1178" t="s">
        <v>2035</v>
      </c>
      <c r="D1178" s="19" t="s">
        <v>44</v>
      </c>
      <c r="E1178" t="s">
        <v>60</v>
      </c>
      <c r="F1178" t="s">
        <v>60</v>
      </c>
      <c r="G1178">
        <v>14</v>
      </c>
      <c r="H1178" s="123">
        <f t="shared" si="104"/>
        <v>0.1111111111111111</v>
      </c>
      <c r="K1178" t="s">
        <v>100</v>
      </c>
      <c r="M1178">
        <v>0</v>
      </c>
      <c r="N1178"/>
      <c r="O1178">
        <v>0</v>
      </c>
      <c r="P1178">
        <v>4</v>
      </c>
      <c r="Q1178">
        <v>4</v>
      </c>
      <c r="S1178">
        <v>4.9665548085837798</v>
      </c>
      <c r="T1178">
        <v>4</v>
      </c>
      <c r="U1178"/>
      <c r="V1178" s="2"/>
      <c r="W1178" s="339"/>
      <c r="X1178" s="4"/>
    </row>
    <row r="1179" spans="1:24">
      <c r="A1179" t="s">
        <v>2026</v>
      </c>
      <c r="B1179" t="s">
        <v>2034</v>
      </c>
      <c r="C1179" t="s">
        <v>2035</v>
      </c>
      <c r="D1179" s="2" t="s">
        <v>44</v>
      </c>
      <c r="E1179" t="s">
        <v>60</v>
      </c>
      <c r="F1179" t="s">
        <v>60</v>
      </c>
      <c r="G1179">
        <v>28</v>
      </c>
      <c r="H1179" s="123">
        <f t="shared" si="104"/>
        <v>0.22222222222222221</v>
      </c>
      <c r="K1179" t="s">
        <v>100</v>
      </c>
      <c r="M1179">
        <v>0.5</v>
      </c>
      <c r="N1179"/>
      <c r="O1179">
        <v>1</v>
      </c>
      <c r="P1179">
        <v>4</v>
      </c>
      <c r="Q1179">
        <v>8.75</v>
      </c>
      <c r="S1179">
        <v>12.737739202857</v>
      </c>
      <c r="T1179">
        <v>4</v>
      </c>
      <c r="U1179"/>
      <c r="V1179" s="2"/>
      <c r="W1179" s="339"/>
      <c r="X1179" s="4"/>
    </row>
    <row r="1180" spans="1:24">
      <c r="A1180" t="s">
        <v>2026</v>
      </c>
      <c r="B1180" t="s">
        <v>2034</v>
      </c>
      <c r="C1180" t="s">
        <v>2035</v>
      </c>
      <c r="D1180" s="2" t="s">
        <v>44</v>
      </c>
      <c r="E1180" t="s">
        <v>60</v>
      </c>
      <c r="F1180" t="s">
        <v>60</v>
      </c>
      <c r="G1180">
        <v>63</v>
      </c>
      <c r="H1180" s="123">
        <f t="shared" si="104"/>
        <v>0.5</v>
      </c>
      <c r="K1180" t="s">
        <v>100</v>
      </c>
      <c r="M1180">
        <v>3.25</v>
      </c>
      <c r="N1180"/>
      <c r="O1180">
        <v>2.5</v>
      </c>
      <c r="P1180">
        <v>4</v>
      </c>
      <c r="Q1180">
        <v>8.5</v>
      </c>
      <c r="S1180">
        <v>8.7368949480541005</v>
      </c>
      <c r="T1180">
        <v>4</v>
      </c>
      <c r="U1180"/>
      <c r="V1180" s="2"/>
      <c r="W1180" s="339"/>
      <c r="X1180" s="4"/>
    </row>
    <row r="1181" spans="1:24">
      <c r="A1181" t="s">
        <v>2026</v>
      </c>
      <c r="B1181" t="s">
        <v>2034</v>
      </c>
      <c r="C1181" t="s">
        <v>2035</v>
      </c>
      <c r="D1181" s="12" t="s">
        <v>44</v>
      </c>
      <c r="E1181" t="s">
        <v>60</v>
      </c>
      <c r="F1181" t="s">
        <v>60</v>
      </c>
      <c r="G1181">
        <v>126</v>
      </c>
      <c r="H1181" s="123">
        <f t="shared" si="104"/>
        <v>1</v>
      </c>
      <c r="K1181" t="s">
        <v>100</v>
      </c>
      <c r="L1181" t="s">
        <v>100</v>
      </c>
      <c r="M1181">
        <v>0</v>
      </c>
      <c r="N1181"/>
      <c r="O1181">
        <v>0</v>
      </c>
      <c r="P1181">
        <v>4</v>
      </c>
      <c r="Q1181">
        <v>10.75</v>
      </c>
      <c r="S1181">
        <v>12.8160056179763</v>
      </c>
      <c r="T1181">
        <v>4</v>
      </c>
      <c r="U1181"/>
      <c r="V1181" s="2"/>
      <c r="W1181" s="339"/>
      <c r="X1181" s="4"/>
    </row>
    <row r="1182" spans="1:24">
      <c r="A1182" t="s">
        <v>2026</v>
      </c>
      <c r="B1182" t="s">
        <v>1660</v>
      </c>
      <c r="C1182" t="s">
        <v>2035</v>
      </c>
      <c r="D1182" s="19" t="s">
        <v>44</v>
      </c>
      <c r="E1182" t="s">
        <v>60</v>
      </c>
      <c r="F1182" t="s">
        <v>60</v>
      </c>
      <c r="G1182">
        <v>14</v>
      </c>
      <c r="H1182" s="123">
        <f t="shared" si="104"/>
        <v>0.1111111111111111</v>
      </c>
      <c r="K1182" t="s">
        <v>100</v>
      </c>
      <c r="M1182">
        <v>0.5</v>
      </c>
      <c r="N1182"/>
      <c r="O1182">
        <v>1</v>
      </c>
      <c r="P1182">
        <v>4</v>
      </c>
      <c r="Q1182">
        <v>2.75</v>
      </c>
      <c r="S1182">
        <v>4.2720018726587696</v>
      </c>
      <c r="T1182">
        <v>4</v>
      </c>
      <c r="U1182"/>
      <c r="V1182" s="2"/>
      <c r="W1182" s="339"/>
      <c r="X1182" s="4"/>
    </row>
    <row r="1183" spans="1:24">
      <c r="A1183" t="s">
        <v>2026</v>
      </c>
      <c r="B1183" t="s">
        <v>1660</v>
      </c>
      <c r="C1183" t="s">
        <v>2035</v>
      </c>
      <c r="D1183" s="2" t="s">
        <v>44</v>
      </c>
      <c r="E1183" t="s">
        <v>60</v>
      </c>
      <c r="F1183" t="s">
        <v>60</v>
      </c>
      <c r="G1183">
        <v>28</v>
      </c>
      <c r="H1183" s="123">
        <f t="shared" si="104"/>
        <v>0.22222222222222221</v>
      </c>
      <c r="K1183" t="s">
        <v>100</v>
      </c>
      <c r="M1183">
        <v>0</v>
      </c>
      <c r="N1183"/>
      <c r="O1183">
        <v>0</v>
      </c>
      <c r="P1183">
        <v>4</v>
      </c>
      <c r="Q1183">
        <v>10.75</v>
      </c>
      <c r="S1183">
        <v>19.5170865312082</v>
      </c>
      <c r="T1183">
        <v>4</v>
      </c>
      <c r="U1183"/>
      <c r="V1183" s="2"/>
      <c r="W1183" s="339"/>
      <c r="X1183" s="4"/>
    </row>
    <row r="1184" spans="1:24">
      <c r="A1184" t="s">
        <v>2026</v>
      </c>
      <c r="B1184" t="s">
        <v>1660</v>
      </c>
      <c r="C1184" t="s">
        <v>2035</v>
      </c>
      <c r="D1184" s="2" t="s">
        <v>44</v>
      </c>
      <c r="E1184" t="s">
        <v>60</v>
      </c>
      <c r="F1184" t="s">
        <v>60</v>
      </c>
      <c r="G1184">
        <v>63</v>
      </c>
      <c r="H1184" s="123">
        <f t="shared" si="104"/>
        <v>0.5</v>
      </c>
      <c r="K1184" t="s">
        <v>100</v>
      </c>
      <c r="M1184">
        <v>0</v>
      </c>
      <c r="N1184"/>
      <c r="O1184">
        <v>0</v>
      </c>
      <c r="P1184">
        <v>4</v>
      </c>
      <c r="Q1184">
        <v>1</v>
      </c>
      <c r="S1184">
        <v>1.4142135623731</v>
      </c>
      <c r="T1184">
        <v>4</v>
      </c>
      <c r="U1184"/>
      <c r="V1184" s="2"/>
      <c r="W1184" s="339"/>
      <c r="X1184" s="4"/>
    </row>
    <row r="1185" spans="1:24">
      <c r="A1185" t="s">
        <v>2026</v>
      </c>
      <c r="B1185" t="s">
        <v>1660</v>
      </c>
      <c r="C1185" t="s">
        <v>2035</v>
      </c>
      <c r="D1185" s="12" t="s">
        <v>44</v>
      </c>
      <c r="E1185" t="s">
        <v>60</v>
      </c>
      <c r="F1185" t="s">
        <v>60</v>
      </c>
      <c r="G1185">
        <v>126</v>
      </c>
      <c r="H1185" s="123">
        <f t="shared" si="104"/>
        <v>1</v>
      </c>
      <c r="K1185" t="s">
        <v>100</v>
      </c>
      <c r="L1185" t="s">
        <v>100</v>
      </c>
      <c r="M1185">
        <v>0</v>
      </c>
      <c r="N1185"/>
      <c r="O1185">
        <v>0</v>
      </c>
      <c r="P1185">
        <v>4</v>
      </c>
      <c r="Q1185">
        <v>0</v>
      </c>
      <c r="S1185">
        <v>0</v>
      </c>
      <c r="T1185">
        <v>4</v>
      </c>
      <c r="U1185"/>
      <c r="V1185" s="2"/>
      <c r="W1185" s="339"/>
      <c r="X1185" s="4"/>
    </row>
    <row r="1186" spans="1:24">
      <c r="A1186" t="s">
        <v>2025</v>
      </c>
      <c r="B1186" t="s">
        <v>2037</v>
      </c>
      <c r="C1186" t="s">
        <v>2036</v>
      </c>
      <c r="D1186" s="19" t="s">
        <v>44</v>
      </c>
      <c r="E1186" t="s">
        <v>60</v>
      </c>
      <c r="F1186" t="s">
        <v>60</v>
      </c>
      <c r="G1186">
        <v>14</v>
      </c>
      <c r="H1186" s="123">
        <f t="shared" si="104"/>
        <v>0.1111111111111111</v>
      </c>
      <c r="K1186" t="s">
        <v>100</v>
      </c>
      <c r="M1186">
        <v>2.75</v>
      </c>
      <c r="N1186"/>
      <c r="O1186">
        <v>3.77491721763537</v>
      </c>
      <c r="P1186">
        <v>4</v>
      </c>
      <c r="Q1186">
        <v>9</v>
      </c>
      <c r="S1186">
        <v>6.1644140029689796</v>
      </c>
      <c r="T1186">
        <v>4</v>
      </c>
      <c r="U1186"/>
      <c r="V1186" s="2"/>
      <c r="W1186" s="339"/>
      <c r="X1186" s="4"/>
    </row>
    <row r="1187" spans="1:24">
      <c r="A1187" t="s">
        <v>2025</v>
      </c>
      <c r="B1187" t="s">
        <v>2037</v>
      </c>
      <c r="C1187" t="s">
        <v>2036</v>
      </c>
      <c r="D1187" s="2" t="s">
        <v>44</v>
      </c>
      <c r="E1187" t="s">
        <v>60</v>
      </c>
      <c r="F1187" t="s">
        <v>60</v>
      </c>
      <c r="G1187">
        <v>28</v>
      </c>
      <c r="H1187" s="123">
        <f t="shared" si="104"/>
        <v>0.22222222222222221</v>
      </c>
      <c r="K1187" t="s">
        <v>100</v>
      </c>
      <c r="M1187">
        <v>0</v>
      </c>
      <c r="N1187"/>
      <c r="O1187">
        <v>0</v>
      </c>
      <c r="P1187">
        <v>4</v>
      </c>
      <c r="Q1187">
        <v>1.5</v>
      </c>
      <c r="S1187">
        <v>3</v>
      </c>
      <c r="T1187">
        <v>4</v>
      </c>
      <c r="U1187"/>
      <c r="V1187" s="2"/>
      <c r="W1187" s="339"/>
      <c r="X1187" s="4"/>
    </row>
    <row r="1188" spans="1:24">
      <c r="A1188" t="s">
        <v>2025</v>
      </c>
      <c r="B1188" t="s">
        <v>2037</v>
      </c>
      <c r="C1188" t="s">
        <v>2036</v>
      </c>
      <c r="D1188" s="2" t="s">
        <v>44</v>
      </c>
      <c r="E1188" t="s">
        <v>60</v>
      </c>
      <c r="F1188" t="s">
        <v>60</v>
      </c>
      <c r="G1188">
        <v>63</v>
      </c>
      <c r="H1188" s="123">
        <f t="shared" si="104"/>
        <v>0.5</v>
      </c>
      <c r="K1188" t="s">
        <v>100</v>
      </c>
      <c r="M1188">
        <v>0</v>
      </c>
      <c r="N1188"/>
      <c r="O1188">
        <v>0</v>
      </c>
      <c r="P1188">
        <v>4</v>
      </c>
      <c r="Q1188">
        <v>0.5</v>
      </c>
      <c r="S1188">
        <v>1</v>
      </c>
      <c r="T1188">
        <v>4</v>
      </c>
      <c r="U1188"/>
      <c r="V1188" s="2"/>
      <c r="W1188" s="339"/>
      <c r="X1188" s="4"/>
    </row>
    <row r="1189" spans="1:24">
      <c r="A1189" t="s">
        <v>2025</v>
      </c>
      <c r="B1189" t="s">
        <v>2037</v>
      </c>
      <c r="C1189" t="s">
        <v>2036</v>
      </c>
      <c r="D1189" s="12" t="s">
        <v>44</v>
      </c>
      <c r="E1189" t="s">
        <v>60</v>
      </c>
      <c r="F1189" t="s">
        <v>60</v>
      </c>
      <c r="G1189">
        <v>126</v>
      </c>
      <c r="H1189" s="123">
        <f t="shared" si="104"/>
        <v>1</v>
      </c>
      <c r="K1189" t="s">
        <v>100</v>
      </c>
      <c r="L1189" t="s">
        <v>100</v>
      </c>
      <c r="M1189">
        <v>0</v>
      </c>
      <c r="N1189"/>
      <c r="O1189">
        <v>0</v>
      </c>
      <c r="P1189">
        <v>4</v>
      </c>
      <c r="Q1189">
        <v>0</v>
      </c>
      <c r="S1189">
        <v>0</v>
      </c>
      <c r="T1189">
        <v>4</v>
      </c>
      <c r="U1189"/>
      <c r="V1189" s="2"/>
      <c r="W1189" s="339"/>
      <c r="X1189" s="4"/>
    </row>
    <row r="1190" spans="1:24">
      <c r="A1190" t="s">
        <v>2025</v>
      </c>
      <c r="B1190" t="s">
        <v>2038</v>
      </c>
      <c r="C1190" t="s">
        <v>2036</v>
      </c>
      <c r="D1190" s="19" t="s">
        <v>44</v>
      </c>
      <c r="E1190" t="s">
        <v>60</v>
      </c>
      <c r="F1190" t="s">
        <v>60</v>
      </c>
      <c r="G1190">
        <v>14</v>
      </c>
      <c r="H1190" s="123">
        <f t="shared" si="104"/>
        <v>0.1111111111111111</v>
      </c>
      <c r="K1190" t="s">
        <v>100</v>
      </c>
      <c r="M1190">
        <v>0</v>
      </c>
      <c r="N1190"/>
      <c r="O1190">
        <v>0</v>
      </c>
      <c r="P1190">
        <v>4</v>
      </c>
      <c r="Q1190">
        <v>0</v>
      </c>
      <c r="S1190">
        <v>0</v>
      </c>
      <c r="T1190">
        <v>4</v>
      </c>
      <c r="U1190"/>
      <c r="V1190" s="2"/>
      <c r="W1190" s="339"/>
      <c r="X1190" s="4"/>
    </row>
    <row r="1191" spans="1:24">
      <c r="A1191" t="s">
        <v>2025</v>
      </c>
      <c r="B1191" t="s">
        <v>2038</v>
      </c>
      <c r="C1191" t="s">
        <v>2036</v>
      </c>
      <c r="D1191" s="2" t="s">
        <v>44</v>
      </c>
      <c r="E1191" t="s">
        <v>60</v>
      </c>
      <c r="F1191" t="s">
        <v>60</v>
      </c>
      <c r="G1191">
        <v>28</v>
      </c>
      <c r="H1191" s="123">
        <f t="shared" si="104"/>
        <v>0.22222222222222221</v>
      </c>
      <c r="K1191" t="s">
        <v>100</v>
      </c>
      <c r="M1191">
        <v>0</v>
      </c>
      <c r="N1191"/>
      <c r="O1191">
        <v>0</v>
      </c>
      <c r="P1191">
        <v>4</v>
      </c>
      <c r="Q1191">
        <v>0</v>
      </c>
      <c r="S1191">
        <v>0</v>
      </c>
      <c r="T1191">
        <v>4</v>
      </c>
      <c r="U1191"/>
      <c r="V1191" s="2"/>
      <c r="W1191" s="339"/>
      <c r="X1191" s="4"/>
    </row>
    <row r="1192" spans="1:24">
      <c r="A1192" t="s">
        <v>2025</v>
      </c>
      <c r="B1192" t="s">
        <v>2038</v>
      </c>
      <c r="C1192" t="s">
        <v>2036</v>
      </c>
      <c r="D1192" s="2" t="s">
        <v>44</v>
      </c>
      <c r="E1192" t="s">
        <v>60</v>
      </c>
      <c r="F1192" t="s">
        <v>60</v>
      </c>
      <c r="G1192">
        <v>63</v>
      </c>
      <c r="H1192" s="123">
        <f t="shared" si="104"/>
        <v>0.5</v>
      </c>
      <c r="K1192" t="s">
        <v>100</v>
      </c>
      <c r="M1192">
        <v>0</v>
      </c>
      <c r="N1192"/>
      <c r="O1192">
        <v>0</v>
      </c>
      <c r="P1192">
        <v>4</v>
      </c>
      <c r="Q1192">
        <v>0</v>
      </c>
      <c r="S1192">
        <v>0</v>
      </c>
      <c r="T1192">
        <v>4</v>
      </c>
      <c r="U1192"/>
      <c r="V1192" s="2"/>
      <c r="W1192" s="339"/>
      <c r="X1192" s="4"/>
    </row>
    <row r="1193" spans="1:24">
      <c r="A1193" t="s">
        <v>2025</v>
      </c>
      <c r="B1193" t="s">
        <v>2038</v>
      </c>
      <c r="C1193" t="s">
        <v>2036</v>
      </c>
      <c r="D1193" s="12" t="s">
        <v>44</v>
      </c>
      <c r="E1193" t="s">
        <v>60</v>
      </c>
      <c r="F1193" t="s">
        <v>60</v>
      </c>
      <c r="G1193">
        <v>126</v>
      </c>
      <c r="H1193" s="123">
        <f t="shared" si="104"/>
        <v>1</v>
      </c>
      <c r="K1193" t="s">
        <v>100</v>
      </c>
      <c r="L1193" t="s">
        <v>100</v>
      </c>
      <c r="M1193">
        <v>0</v>
      </c>
      <c r="N1193"/>
      <c r="O1193">
        <v>0</v>
      </c>
      <c r="P1193">
        <v>4</v>
      </c>
      <c r="Q1193">
        <v>0</v>
      </c>
      <c r="S1193">
        <v>0</v>
      </c>
      <c r="T1193">
        <v>4</v>
      </c>
      <c r="U1193"/>
      <c r="V1193" s="2"/>
      <c r="W1193" s="339"/>
      <c r="X1193" s="4"/>
    </row>
    <row r="1194" spans="1:24">
      <c r="A1194" t="s">
        <v>2025</v>
      </c>
      <c r="B1194" t="s">
        <v>2039</v>
      </c>
      <c r="C1194" t="s">
        <v>2036</v>
      </c>
      <c r="D1194" s="19" t="s">
        <v>44</v>
      </c>
      <c r="E1194" t="s">
        <v>60</v>
      </c>
      <c r="F1194" t="s">
        <v>60</v>
      </c>
      <c r="G1194">
        <v>14</v>
      </c>
      <c r="H1194" s="123">
        <f t="shared" si="104"/>
        <v>0.1111111111111111</v>
      </c>
      <c r="K1194" t="s">
        <v>100</v>
      </c>
      <c r="M1194">
        <v>0</v>
      </c>
      <c r="N1194"/>
      <c r="O1194">
        <v>0</v>
      </c>
      <c r="P1194">
        <v>4</v>
      </c>
      <c r="Q1194">
        <v>0</v>
      </c>
      <c r="S1194">
        <v>0</v>
      </c>
      <c r="T1194">
        <v>4</v>
      </c>
      <c r="U1194"/>
      <c r="V1194" s="2"/>
      <c r="W1194" s="339"/>
      <c r="X1194" s="4"/>
    </row>
    <row r="1195" spans="1:24">
      <c r="A1195" t="s">
        <v>2025</v>
      </c>
      <c r="B1195" t="s">
        <v>2039</v>
      </c>
      <c r="C1195" t="s">
        <v>2036</v>
      </c>
      <c r="D1195" s="2" t="s">
        <v>44</v>
      </c>
      <c r="E1195" t="s">
        <v>60</v>
      </c>
      <c r="F1195" t="s">
        <v>60</v>
      </c>
      <c r="G1195">
        <v>28</v>
      </c>
      <c r="H1195" s="123">
        <f t="shared" si="104"/>
        <v>0.22222222222222221</v>
      </c>
      <c r="K1195" t="s">
        <v>100</v>
      </c>
      <c r="M1195">
        <v>0</v>
      </c>
      <c r="N1195"/>
      <c r="O1195">
        <v>0</v>
      </c>
      <c r="P1195">
        <v>4</v>
      </c>
      <c r="Q1195">
        <v>1.75</v>
      </c>
      <c r="S1195">
        <v>3.5</v>
      </c>
      <c r="T1195">
        <v>4</v>
      </c>
      <c r="U1195"/>
      <c r="V1195" s="2"/>
      <c r="W1195" s="339"/>
      <c r="X1195" s="4"/>
    </row>
    <row r="1196" spans="1:24">
      <c r="A1196" t="s">
        <v>2025</v>
      </c>
      <c r="B1196" t="s">
        <v>2039</v>
      </c>
      <c r="C1196" t="s">
        <v>2036</v>
      </c>
      <c r="D1196" s="2" t="s">
        <v>44</v>
      </c>
      <c r="E1196" t="s">
        <v>60</v>
      </c>
      <c r="F1196" t="s">
        <v>60</v>
      </c>
      <c r="G1196">
        <v>63</v>
      </c>
      <c r="H1196" s="123">
        <f t="shared" si="104"/>
        <v>0.5</v>
      </c>
      <c r="K1196" t="s">
        <v>100</v>
      </c>
      <c r="M1196">
        <v>0</v>
      </c>
      <c r="N1196"/>
      <c r="O1196">
        <v>0</v>
      </c>
      <c r="P1196">
        <v>4</v>
      </c>
      <c r="Q1196">
        <v>0</v>
      </c>
      <c r="S1196">
        <v>0</v>
      </c>
      <c r="T1196">
        <v>4</v>
      </c>
      <c r="U1196"/>
      <c r="V1196" s="2"/>
      <c r="W1196" s="339"/>
      <c r="X1196" s="4"/>
    </row>
    <row r="1197" spans="1:24">
      <c r="A1197" t="s">
        <v>2025</v>
      </c>
      <c r="B1197" t="s">
        <v>2039</v>
      </c>
      <c r="C1197" t="s">
        <v>2036</v>
      </c>
      <c r="D1197" s="12" t="s">
        <v>44</v>
      </c>
      <c r="E1197" t="s">
        <v>60</v>
      </c>
      <c r="F1197" t="s">
        <v>60</v>
      </c>
      <c r="G1197">
        <v>126</v>
      </c>
      <c r="H1197" s="123">
        <f t="shared" si="104"/>
        <v>1</v>
      </c>
      <c r="K1197" t="s">
        <v>100</v>
      </c>
      <c r="L1197" t="s">
        <v>100</v>
      </c>
      <c r="M1197">
        <v>0</v>
      </c>
      <c r="N1197"/>
      <c r="O1197">
        <v>0</v>
      </c>
      <c r="P1197">
        <v>4</v>
      </c>
      <c r="Q1197">
        <v>0</v>
      </c>
      <c r="S1197">
        <v>0</v>
      </c>
      <c r="T1197">
        <v>4</v>
      </c>
      <c r="U1197"/>
      <c r="V1197" s="2"/>
      <c r="W1197" s="339"/>
      <c r="X1197" s="4"/>
    </row>
    <row r="1198" spans="1:24">
      <c r="A1198" t="s">
        <v>2025</v>
      </c>
      <c r="B1198" t="s">
        <v>2040</v>
      </c>
      <c r="C1198" t="s">
        <v>2036</v>
      </c>
      <c r="D1198" s="19" t="s">
        <v>44</v>
      </c>
      <c r="E1198" t="s">
        <v>60</v>
      </c>
      <c r="F1198" t="s">
        <v>60</v>
      </c>
      <c r="G1198">
        <v>14</v>
      </c>
      <c r="H1198" s="123">
        <f t="shared" si="104"/>
        <v>0.1111111111111111</v>
      </c>
      <c r="K1198" t="s">
        <v>100</v>
      </c>
      <c r="M1198">
        <v>0</v>
      </c>
      <c r="N1198"/>
      <c r="O1198">
        <v>0</v>
      </c>
      <c r="P1198">
        <v>4</v>
      </c>
      <c r="Q1198">
        <v>0</v>
      </c>
      <c r="S1198">
        <v>0</v>
      </c>
      <c r="T1198">
        <v>4</v>
      </c>
      <c r="U1198"/>
      <c r="V1198" s="2"/>
      <c r="W1198" s="339"/>
      <c r="X1198" s="4"/>
    </row>
    <row r="1199" spans="1:24">
      <c r="A1199" t="s">
        <v>2025</v>
      </c>
      <c r="B1199" t="s">
        <v>2040</v>
      </c>
      <c r="C1199" t="s">
        <v>2036</v>
      </c>
      <c r="D1199" s="2" t="s">
        <v>44</v>
      </c>
      <c r="E1199" t="s">
        <v>60</v>
      </c>
      <c r="F1199" t="s">
        <v>60</v>
      </c>
      <c r="G1199">
        <v>28</v>
      </c>
      <c r="H1199" s="123">
        <f t="shared" ref="H1199:H1262" si="105">G1199/126</f>
        <v>0.22222222222222221</v>
      </c>
      <c r="K1199" t="s">
        <v>100</v>
      </c>
      <c r="M1199">
        <v>0</v>
      </c>
      <c r="N1199"/>
      <c r="O1199">
        <v>0</v>
      </c>
      <c r="P1199">
        <v>4</v>
      </c>
      <c r="Q1199">
        <v>0</v>
      </c>
      <c r="S1199">
        <v>0</v>
      </c>
      <c r="T1199">
        <v>4</v>
      </c>
      <c r="U1199"/>
      <c r="V1199" s="2"/>
      <c r="W1199" s="339"/>
      <c r="X1199" s="4"/>
    </row>
    <row r="1200" spans="1:24">
      <c r="A1200" t="s">
        <v>2025</v>
      </c>
      <c r="B1200" t="s">
        <v>2040</v>
      </c>
      <c r="C1200" t="s">
        <v>2036</v>
      </c>
      <c r="D1200" s="2" t="s">
        <v>44</v>
      </c>
      <c r="E1200" t="s">
        <v>60</v>
      </c>
      <c r="F1200" t="s">
        <v>60</v>
      </c>
      <c r="G1200">
        <v>63</v>
      </c>
      <c r="H1200" s="123">
        <f t="shared" si="105"/>
        <v>0.5</v>
      </c>
      <c r="K1200" t="s">
        <v>100</v>
      </c>
      <c r="M1200">
        <v>0</v>
      </c>
      <c r="N1200"/>
      <c r="O1200">
        <v>0</v>
      </c>
      <c r="P1200">
        <v>4</v>
      </c>
      <c r="Q1200">
        <v>0.25</v>
      </c>
      <c r="S1200">
        <v>0.5</v>
      </c>
      <c r="T1200">
        <v>4</v>
      </c>
      <c r="U1200"/>
      <c r="V1200" s="2"/>
      <c r="W1200" s="339"/>
      <c r="X1200" s="4"/>
    </row>
    <row r="1201" spans="1:24">
      <c r="A1201" t="s">
        <v>2025</v>
      </c>
      <c r="B1201" t="s">
        <v>2040</v>
      </c>
      <c r="C1201" t="s">
        <v>2036</v>
      </c>
      <c r="D1201" s="12" t="s">
        <v>44</v>
      </c>
      <c r="E1201" t="s">
        <v>60</v>
      </c>
      <c r="F1201" t="s">
        <v>60</v>
      </c>
      <c r="G1201">
        <v>126</v>
      </c>
      <c r="H1201" s="123">
        <f t="shared" si="105"/>
        <v>1</v>
      </c>
      <c r="K1201" t="s">
        <v>100</v>
      </c>
      <c r="L1201" t="s">
        <v>100</v>
      </c>
      <c r="M1201">
        <v>0</v>
      </c>
      <c r="N1201"/>
      <c r="O1201">
        <v>0</v>
      </c>
      <c r="P1201">
        <v>4</v>
      </c>
      <c r="Q1201">
        <v>0</v>
      </c>
      <c r="S1201">
        <v>0</v>
      </c>
      <c r="T1201">
        <v>4</v>
      </c>
      <c r="U1201"/>
      <c r="V1201" s="2"/>
      <c r="W1201" s="339"/>
      <c r="X1201" s="4"/>
    </row>
    <row r="1202" spans="1:24">
      <c r="A1202" t="s">
        <v>2025</v>
      </c>
      <c r="B1202" t="s">
        <v>2041</v>
      </c>
      <c r="C1202" t="s">
        <v>2036</v>
      </c>
      <c r="D1202" s="19" t="s">
        <v>44</v>
      </c>
      <c r="E1202" t="s">
        <v>60</v>
      </c>
      <c r="F1202" t="s">
        <v>60</v>
      </c>
      <c r="G1202">
        <v>28</v>
      </c>
      <c r="H1202" s="123">
        <f t="shared" si="105"/>
        <v>0.22222222222222221</v>
      </c>
      <c r="K1202" t="s">
        <v>100</v>
      </c>
      <c r="M1202">
        <v>0</v>
      </c>
      <c r="N1202"/>
      <c r="O1202">
        <v>0</v>
      </c>
      <c r="P1202">
        <v>4</v>
      </c>
      <c r="Q1202">
        <v>0</v>
      </c>
      <c r="S1202">
        <v>0</v>
      </c>
      <c r="T1202">
        <v>4</v>
      </c>
      <c r="U1202"/>
      <c r="V1202" s="2"/>
      <c r="W1202" s="339"/>
      <c r="X1202" s="4"/>
    </row>
    <row r="1203" spans="1:24">
      <c r="A1203" t="s">
        <v>2025</v>
      </c>
      <c r="B1203" t="s">
        <v>2042</v>
      </c>
      <c r="C1203" t="s">
        <v>2036</v>
      </c>
      <c r="D1203" s="2" t="s">
        <v>44</v>
      </c>
      <c r="E1203" t="s">
        <v>60</v>
      </c>
      <c r="F1203" t="s">
        <v>60</v>
      </c>
      <c r="G1203">
        <v>14</v>
      </c>
      <c r="H1203" s="123">
        <f t="shared" si="105"/>
        <v>0.1111111111111111</v>
      </c>
      <c r="K1203" t="s">
        <v>100</v>
      </c>
      <c r="M1203">
        <v>1.25</v>
      </c>
      <c r="N1203"/>
      <c r="O1203">
        <v>1.5</v>
      </c>
      <c r="P1203">
        <v>4</v>
      </c>
      <c r="Q1203">
        <v>4.75</v>
      </c>
      <c r="S1203">
        <v>3.5939764421413001</v>
      </c>
      <c r="T1203">
        <v>4</v>
      </c>
      <c r="U1203"/>
      <c r="V1203" s="2"/>
      <c r="W1203" s="339"/>
      <c r="X1203" s="4"/>
    </row>
    <row r="1204" spans="1:24" s="11" customFormat="1">
      <c r="A1204" t="s">
        <v>2025</v>
      </c>
      <c r="B1204" t="s">
        <v>2042</v>
      </c>
      <c r="C1204" t="s">
        <v>2036</v>
      </c>
      <c r="D1204" s="2" t="s">
        <v>44</v>
      </c>
      <c r="E1204" t="s">
        <v>60</v>
      </c>
      <c r="F1204" t="s">
        <v>60</v>
      </c>
      <c r="G1204">
        <v>28</v>
      </c>
      <c r="H1204" s="123">
        <f t="shared" si="105"/>
        <v>0.22222222222222221</v>
      </c>
      <c r="K1204" t="s">
        <v>100</v>
      </c>
      <c r="L1204"/>
      <c r="M1204">
        <v>0.25</v>
      </c>
      <c r="N1204"/>
      <c r="O1204">
        <v>0.5</v>
      </c>
      <c r="P1204">
        <v>4</v>
      </c>
      <c r="Q1204">
        <v>29.25</v>
      </c>
      <c r="R1204"/>
      <c r="S1204">
        <v>22.1114600754149</v>
      </c>
      <c r="T1204">
        <v>4</v>
      </c>
      <c r="V1204" s="12"/>
      <c r="W1204" s="339"/>
      <c r="X1204" s="4"/>
    </row>
    <row r="1205" spans="1:24">
      <c r="A1205" t="s">
        <v>2025</v>
      </c>
      <c r="B1205" t="s">
        <v>2042</v>
      </c>
      <c r="C1205" t="s">
        <v>2036</v>
      </c>
      <c r="D1205" s="12" t="s">
        <v>44</v>
      </c>
      <c r="E1205" t="s">
        <v>60</v>
      </c>
      <c r="F1205" t="s">
        <v>60</v>
      </c>
      <c r="G1205">
        <v>63</v>
      </c>
      <c r="H1205" s="123">
        <f t="shared" si="105"/>
        <v>0.5</v>
      </c>
      <c r="K1205" t="s">
        <v>100</v>
      </c>
      <c r="M1205">
        <v>0</v>
      </c>
      <c r="N1205"/>
      <c r="O1205">
        <v>0</v>
      </c>
      <c r="P1205">
        <v>4</v>
      </c>
      <c r="Q1205">
        <v>18.25</v>
      </c>
      <c r="S1205">
        <v>22.0359554667669</v>
      </c>
      <c r="T1205">
        <v>4</v>
      </c>
      <c r="U1205"/>
      <c r="V1205" s="2"/>
      <c r="W1205" s="339"/>
      <c r="X1205" s="4"/>
    </row>
    <row r="1206" spans="1:24">
      <c r="A1206" t="s">
        <v>2025</v>
      </c>
      <c r="B1206" t="s">
        <v>2042</v>
      </c>
      <c r="C1206" t="s">
        <v>2036</v>
      </c>
      <c r="D1206" s="19" t="s">
        <v>44</v>
      </c>
      <c r="E1206" t="s">
        <v>60</v>
      </c>
      <c r="F1206" t="s">
        <v>60</v>
      </c>
      <c r="G1206">
        <v>126</v>
      </c>
      <c r="H1206" s="123">
        <f t="shared" si="105"/>
        <v>1</v>
      </c>
      <c r="K1206" t="s">
        <v>100</v>
      </c>
      <c r="L1206" t="s">
        <v>100</v>
      </c>
      <c r="M1206">
        <v>0.25</v>
      </c>
      <c r="N1206"/>
      <c r="O1206">
        <v>0.5</v>
      </c>
      <c r="P1206">
        <v>4</v>
      </c>
      <c r="Q1206">
        <v>19.75</v>
      </c>
      <c r="S1206">
        <v>17.442763542512399</v>
      </c>
      <c r="T1206">
        <v>4</v>
      </c>
      <c r="U1206"/>
      <c r="V1206" s="2"/>
      <c r="W1206" s="339"/>
      <c r="X1206" s="4"/>
    </row>
    <row r="1207" spans="1:24">
      <c r="A1207" t="s">
        <v>2025</v>
      </c>
      <c r="B1207" t="s">
        <v>1861</v>
      </c>
      <c r="C1207" t="s">
        <v>2036</v>
      </c>
      <c r="D1207" s="2" t="s">
        <v>44</v>
      </c>
      <c r="E1207" t="s">
        <v>60</v>
      </c>
      <c r="F1207" t="s">
        <v>60</v>
      </c>
      <c r="G1207">
        <v>14</v>
      </c>
      <c r="H1207" s="123">
        <f t="shared" si="105"/>
        <v>0.1111111111111111</v>
      </c>
      <c r="K1207" t="s">
        <v>100</v>
      </c>
      <c r="M1207">
        <v>0</v>
      </c>
      <c r="N1207"/>
      <c r="O1207">
        <v>0</v>
      </c>
      <c r="P1207">
        <v>4</v>
      </c>
      <c r="Q1207">
        <v>3</v>
      </c>
      <c r="S1207">
        <v>4.0824829046386304</v>
      </c>
      <c r="T1207">
        <v>4</v>
      </c>
      <c r="U1207"/>
      <c r="V1207" s="12"/>
      <c r="W1207" s="339"/>
      <c r="X1207" s="4"/>
    </row>
    <row r="1208" spans="1:24">
      <c r="A1208" t="s">
        <v>2025</v>
      </c>
      <c r="B1208" t="s">
        <v>1861</v>
      </c>
      <c r="C1208" t="s">
        <v>2036</v>
      </c>
      <c r="D1208" s="2" t="s">
        <v>44</v>
      </c>
      <c r="E1208" t="s">
        <v>60</v>
      </c>
      <c r="F1208" t="s">
        <v>60</v>
      </c>
      <c r="G1208">
        <v>28</v>
      </c>
      <c r="H1208" s="123">
        <f t="shared" si="105"/>
        <v>0.22222222222222221</v>
      </c>
      <c r="K1208" t="s">
        <v>100</v>
      </c>
      <c r="M1208">
        <v>0</v>
      </c>
      <c r="N1208"/>
      <c r="O1208">
        <v>0</v>
      </c>
      <c r="P1208">
        <v>4</v>
      </c>
      <c r="Q1208">
        <v>8.75</v>
      </c>
      <c r="S1208">
        <v>7.6757192931129703</v>
      </c>
      <c r="T1208">
        <v>4</v>
      </c>
      <c r="U1208"/>
      <c r="V1208" s="2"/>
      <c r="W1208" s="339"/>
      <c r="X1208" s="4"/>
    </row>
    <row r="1209" spans="1:24">
      <c r="A1209" t="s">
        <v>2025</v>
      </c>
      <c r="B1209" t="s">
        <v>1861</v>
      </c>
      <c r="C1209" t="s">
        <v>2036</v>
      </c>
      <c r="D1209" s="12" t="s">
        <v>44</v>
      </c>
      <c r="E1209" t="s">
        <v>60</v>
      </c>
      <c r="F1209" t="s">
        <v>60</v>
      </c>
      <c r="G1209">
        <v>63</v>
      </c>
      <c r="H1209" s="123">
        <f t="shared" si="105"/>
        <v>0.5</v>
      </c>
      <c r="K1209" t="s">
        <v>100</v>
      </c>
      <c r="M1209">
        <v>0.5</v>
      </c>
      <c r="N1209"/>
      <c r="O1209">
        <v>1</v>
      </c>
      <c r="P1209">
        <v>4</v>
      </c>
      <c r="Q1209">
        <v>29.5</v>
      </c>
      <c r="S1209">
        <v>10.1159939369957</v>
      </c>
      <c r="T1209">
        <v>4</v>
      </c>
      <c r="U1209"/>
      <c r="V1209" s="2"/>
      <c r="W1209" s="339"/>
      <c r="X1209" s="4"/>
    </row>
    <row r="1210" spans="1:24">
      <c r="A1210" t="s">
        <v>2025</v>
      </c>
      <c r="B1210" t="s">
        <v>1861</v>
      </c>
      <c r="C1210" t="s">
        <v>2036</v>
      </c>
      <c r="D1210" s="19" t="s">
        <v>44</v>
      </c>
      <c r="E1210" t="s">
        <v>60</v>
      </c>
      <c r="F1210" t="s">
        <v>60</v>
      </c>
      <c r="G1210">
        <v>126</v>
      </c>
      <c r="H1210" s="123">
        <f t="shared" si="105"/>
        <v>1</v>
      </c>
      <c r="K1210" t="s">
        <v>100</v>
      </c>
      <c r="L1210" t="s">
        <v>100</v>
      </c>
      <c r="M1210">
        <v>0</v>
      </c>
      <c r="N1210"/>
      <c r="O1210">
        <v>0</v>
      </c>
      <c r="P1210">
        <v>4</v>
      </c>
      <c r="Q1210">
        <v>3.75</v>
      </c>
      <c r="S1210">
        <v>2.8722813232690099</v>
      </c>
      <c r="T1210">
        <v>4</v>
      </c>
      <c r="U1210"/>
      <c r="V1210" s="12"/>
      <c r="W1210" s="339"/>
      <c r="X1210" s="4"/>
    </row>
    <row r="1211" spans="1:24">
      <c r="A1211" t="s">
        <v>2025</v>
      </c>
      <c r="B1211" t="s">
        <v>2043</v>
      </c>
      <c r="C1211" t="s">
        <v>2036</v>
      </c>
      <c r="D1211" s="2" t="s">
        <v>44</v>
      </c>
      <c r="E1211" t="s">
        <v>60</v>
      </c>
      <c r="F1211" t="s">
        <v>60</v>
      </c>
      <c r="G1211">
        <v>14</v>
      </c>
      <c r="H1211" s="123">
        <f t="shared" si="105"/>
        <v>0.1111111111111111</v>
      </c>
      <c r="K1211" t="s">
        <v>100</v>
      </c>
      <c r="M1211">
        <v>0</v>
      </c>
      <c r="N1211"/>
      <c r="O1211">
        <v>0</v>
      </c>
      <c r="P1211">
        <v>4</v>
      </c>
      <c r="Q1211">
        <v>1</v>
      </c>
      <c r="S1211">
        <v>1.4142135623731</v>
      </c>
      <c r="T1211">
        <v>4</v>
      </c>
      <c r="U1211"/>
      <c r="V1211" s="2"/>
      <c r="W1211" s="339"/>
      <c r="X1211" s="4"/>
    </row>
    <row r="1212" spans="1:24">
      <c r="A1212" t="s">
        <v>2025</v>
      </c>
      <c r="B1212" t="s">
        <v>2043</v>
      </c>
      <c r="C1212" t="s">
        <v>2036</v>
      </c>
      <c r="D1212" s="2" t="s">
        <v>44</v>
      </c>
      <c r="E1212" t="s">
        <v>60</v>
      </c>
      <c r="F1212" t="s">
        <v>60</v>
      </c>
      <c r="G1212">
        <v>28</v>
      </c>
      <c r="H1212" s="123">
        <f t="shared" si="105"/>
        <v>0.22222222222222221</v>
      </c>
      <c r="K1212" t="s">
        <v>100</v>
      </c>
      <c r="M1212">
        <v>0</v>
      </c>
      <c r="N1212"/>
      <c r="O1212">
        <v>0</v>
      </c>
      <c r="P1212">
        <v>4</v>
      </c>
      <c r="Q1212">
        <v>1</v>
      </c>
      <c r="S1212">
        <v>2</v>
      </c>
      <c r="T1212">
        <v>4</v>
      </c>
      <c r="U1212"/>
      <c r="V1212" s="2"/>
      <c r="W1212" s="339"/>
      <c r="X1212" s="4"/>
    </row>
    <row r="1213" spans="1:24">
      <c r="A1213" t="s">
        <v>2025</v>
      </c>
      <c r="B1213" t="s">
        <v>2043</v>
      </c>
      <c r="C1213" t="s">
        <v>2036</v>
      </c>
      <c r="D1213" s="12" t="s">
        <v>44</v>
      </c>
      <c r="E1213" t="s">
        <v>60</v>
      </c>
      <c r="F1213" t="s">
        <v>60</v>
      </c>
      <c r="G1213">
        <v>63</v>
      </c>
      <c r="H1213" s="123">
        <f t="shared" si="105"/>
        <v>0.5</v>
      </c>
      <c r="K1213" t="s">
        <v>100</v>
      </c>
      <c r="M1213">
        <v>0</v>
      </c>
      <c r="N1213"/>
      <c r="O1213">
        <v>0</v>
      </c>
      <c r="P1213">
        <v>4</v>
      </c>
      <c r="Q1213">
        <v>0.5</v>
      </c>
      <c r="S1213">
        <v>0.57735026918962595</v>
      </c>
      <c r="T1213">
        <v>4</v>
      </c>
      <c r="U1213"/>
      <c r="V1213" s="12"/>
      <c r="W1213" s="339"/>
      <c r="X1213" s="4"/>
    </row>
    <row r="1214" spans="1:24">
      <c r="A1214" t="s">
        <v>2025</v>
      </c>
      <c r="B1214" t="s">
        <v>2043</v>
      </c>
      <c r="C1214" t="s">
        <v>2036</v>
      </c>
      <c r="D1214" s="19" t="s">
        <v>44</v>
      </c>
      <c r="E1214" t="s">
        <v>60</v>
      </c>
      <c r="F1214" t="s">
        <v>60</v>
      </c>
      <c r="G1214">
        <v>126</v>
      </c>
      <c r="H1214" s="123">
        <f t="shared" si="105"/>
        <v>1</v>
      </c>
      <c r="K1214" t="s">
        <v>100</v>
      </c>
      <c r="L1214" t="s">
        <v>100</v>
      </c>
      <c r="M1214">
        <v>0</v>
      </c>
      <c r="N1214"/>
      <c r="O1214">
        <v>0</v>
      </c>
      <c r="P1214">
        <v>4</v>
      </c>
      <c r="Q1214">
        <v>1.25</v>
      </c>
      <c r="S1214">
        <v>2.5</v>
      </c>
      <c r="T1214">
        <v>4</v>
      </c>
      <c r="U1214"/>
      <c r="V1214" s="2"/>
      <c r="W1214" s="339"/>
      <c r="X1214" s="4"/>
    </row>
    <row r="1215" spans="1:24">
      <c r="A1215" t="s">
        <v>2024</v>
      </c>
      <c r="B1215" t="s">
        <v>2037</v>
      </c>
      <c r="C1215" t="s">
        <v>2036</v>
      </c>
      <c r="D1215" s="2" t="s">
        <v>44</v>
      </c>
      <c r="E1215" t="s">
        <v>60</v>
      </c>
      <c r="F1215" t="s">
        <v>60</v>
      </c>
      <c r="G1215">
        <v>14</v>
      </c>
      <c r="H1215" s="123">
        <f t="shared" si="105"/>
        <v>0.1111111111111111</v>
      </c>
      <c r="K1215" t="s">
        <v>100</v>
      </c>
      <c r="M1215">
        <v>2</v>
      </c>
      <c r="N1215"/>
      <c r="O1215">
        <v>3.3665016461206898</v>
      </c>
      <c r="P1215">
        <v>4</v>
      </c>
      <c r="Q1215">
        <v>9</v>
      </c>
      <c r="S1215">
        <v>6.1644140029689796</v>
      </c>
      <c r="T1215">
        <v>4</v>
      </c>
      <c r="U1215"/>
      <c r="V1215" s="2"/>
      <c r="W1215" s="339"/>
      <c r="X1215" s="4"/>
    </row>
    <row r="1216" spans="1:24">
      <c r="A1216" t="s">
        <v>2024</v>
      </c>
      <c r="B1216" t="s">
        <v>2037</v>
      </c>
      <c r="C1216" t="s">
        <v>2036</v>
      </c>
      <c r="D1216" s="2" t="s">
        <v>44</v>
      </c>
      <c r="E1216" t="s">
        <v>60</v>
      </c>
      <c r="F1216" t="s">
        <v>60</v>
      </c>
      <c r="G1216">
        <v>28</v>
      </c>
      <c r="H1216" s="123">
        <f t="shared" si="105"/>
        <v>0.22222222222222221</v>
      </c>
      <c r="K1216" t="s">
        <v>100</v>
      </c>
      <c r="M1216">
        <v>0</v>
      </c>
      <c r="N1216"/>
      <c r="O1216">
        <v>0</v>
      </c>
      <c r="P1216">
        <v>4</v>
      </c>
      <c r="Q1216">
        <v>1.5</v>
      </c>
      <c r="S1216">
        <v>3</v>
      </c>
      <c r="T1216">
        <v>4</v>
      </c>
      <c r="U1216"/>
      <c r="V1216" s="12"/>
      <c r="W1216" s="339"/>
      <c r="X1216" s="4"/>
    </row>
    <row r="1217" spans="1:24">
      <c r="A1217" t="s">
        <v>2024</v>
      </c>
      <c r="B1217" t="s">
        <v>2037</v>
      </c>
      <c r="C1217" t="s">
        <v>2036</v>
      </c>
      <c r="D1217" s="12" t="s">
        <v>44</v>
      </c>
      <c r="E1217" t="s">
        <v>60</v>
      </c>
      <c r="F1217" t="s">
        <v>60</v>
      </c>
      <c r="G1217">
        <v>63</v>
      </c>
      <c r="H1217" s="123">
        <f t="shared" si="105"/>
        <v>0.5</v>
      </c>
      <c r="K1217" t="s">
        <v>100</v>
      </c>
      <c r="M1217">
        <v>1.25</v>
      </c>
      <c r="N1217"/>
      <c r="O1217">
        <v>1.25830573921179</v>
      </c>
      <c r="P1217">
        <v>4</v>
      </c>
      <c r="Q1217">
        <v>0.5</v>
      </c>
      <c r="S1217">
        <v>1</v>
      </c>
      <c r="T1217">
        <v>4</v>
      </c>
      <c r="U1217"/>
      <c r="V1217" s="2"/>
      <c r="W1217" s="339"/>
      <c r="X1217" s="4"/>
    </row>
    <row r="1218" spans="1:24">
      <c r="A1218" t="s">
        <v>2024</v>
      </c>
      <c r="B1218" t="s">
        <v>2037</v>
      </c>
      <c r="C1218" t="s">
        <v>2036</v>
      </c>
      <c r="D1218" s="19" t="s">
        <v>44</v>
      </c>
      <c r="E1218" t="s">
        <v>60</v>
      </c>
      <c r="F1218" t="s">
        <v>60</v>
      </c>
      <c r="G1218">
        <v>126</v>
      </c>
      <c r="H1218" s="123">
        <f t="shared" si="105"/>
        <v>1</v>
      </c>
      <c r="K1218" t="s">
        <v>100</v>
      </c>
      <c r="L1218" t="s">
        <v>100</v>
      </c>
      <c r="M1218">
        <v>0</v>
      </c>
      <c r="N1218"/>
      <c r="O1218">
        <v>0</v>
      </c>
      <c r="P1218">
        <v>4</v>
      </c>
      <c r="Q1218">
        <v>0</v>
      </c>
      <c r="S1218">
        <v>0</v>
      </c>
      <c r="T1218">
        <v>4</v>
      </c>
      <c r="U1218"/>
      <c r="V1218" s="2"/>
      <c r="W1218" s="339"/>
      <c r="X1218" s="4"/>
    </row>
    <row r="1219" spans="1:24">
      <c r="A1219" t="s">
        <v>2024</v>
      </c>
      <c r="B1219" t="s">
        <v>2038</v>
      </c>
      <c r="C1219" t="s">
        <v>2036</v>
      </c>
      <c r="D1219" s="2" t="s">
        <v>44</v>
      </c>
      <c r="E1219" t="s">
        <v>60</v>
      </c>
      <c r="F1219" t="s">
        <v>60</v>
      </c>
      <c r="G1219">
        <v>14</v>
      </c>
      <c r="H1219" s="123">
        <f t="shared" si="105"/>
        <v>0.1111111111111111</v>
      </c>
      <c r="K1219" t="s">
        <v>100</v>
      </c>
      <c r="M1219">
        <v>0.25</v>
      </c>
      <c r="N1219"/>
      <c r="O1219">
        <v>0.5</v>
      </c>
      <c r="P1219">
        <v>4</v>
      </c>
      <c r="Q1219">
        <v>0</v>
      </c>
      <c r="S1219">
        <v>0</v>
      </c>
      <c r="T1219">
        <v>4</v>
      </c>
      <c r="U1219"/>
      <c r="V1219" s="12"/>
      <c r="W1219" s="339"/>
      <c r="X1219" s="4"/>
    </row>
    <row r="1220" spans="1:24">
      <c r="A1220" t="s">
        <v>2024</v>
      </c>
      <c r="B1220" t="s">
        <v>2038</v>
      </c>
      <c r="C1220" t="s">
        <v>2036</v>
      </c>
      <c r="D1220" s="2" t="s">
        <v>44</v>
      </c>
      <c r="E1220" t="s">
        <v>60</v>
      </c>
      <c r="F1220" t="s">
        <v>60</v>
      </c>
      <c r="G1220">
        <v>28</v>
      </c>
      <c r="H1220" s="123">
        <f t="shared" si="105"/>
        <v>0.22222222222222221</v>
      </c>
      <c r="K1220" t="s">
        <v>100</v>
      </c>
      <c r="M1220">
        <v>0</v>
      </c>
      <c r="N1220"/>
      <c r="O1220">
        <v>0</v>
      </c>
      <c r="P1220">
        <v>4</v>
      </c>
      <c r="Q1220">
        <v>0</v>
      </c>
      <c r="S1220">
        <v>0</v>
      </c>
      <c r="T1220">
        <v>4</v>
      </c>
      <c r="U1220"/>
      <c r="V1220" s="2"/>
      <c r="W1220" s="339"/>
      <c r="X1220" s="4"/>
    </row>
    <row r="1221" spans="1:24">
      <c r="A1221" t="s">
        <v>2024</v>
      </c>
      <c r="B1221" t="s">
        <v>2038</v>
      </c>
      <c r="C1221" t="s">
        <v>2036</v>
      </c>
      <c r="D1221" s="12" t="s">
        <v>44</v>
      </c>
      <c r="E1221" t="s">
        <v>60</v>
      </c>
      <c r="F1221" t="s">
        <v>60</v>
      </c>
      <c r="G1221">
        <v>63</v>
      </c>
      <c r="H1221" s="123">
        <f t="shared" si="105"/>
        <v>0.5</v>
      </c>
      <c r="K1221" t="s">
        <v>100</v>
      </c>
      <c r="M1221">
        <v>0</v>
      </c>
      <c r="N1221"/>
      <c r="O1221">
        <v>0</v>
      </c>
      <c r="P1221">
        <v>4</v>
      </c>
      <c r="Q1221">
        <v>0</v>
      </c>
      <c r="S1221">
        <v>0</v>
      </c>
      <c r="T1221">
        <v>4</v>
      </c>
      <c r="U1221"/>
      <c r="V1221" s="2"/>
      <c r="W1221" s="339"/>
      <c r="X1221" s="4"/>
    </row>
    <row r="1222" spans="1:24">
      <c r="A1222" t="s">
        <v>2024</v>
      </c>
      <c r="B1222" t="s">
        <v>2038</v>
      </c>
      <c r="C1222" t="s">
        <v>2036</v>
      </c>
      <c r="D1222" s="19" t="s">
        <v>44</v>
      </c>
      <c r="E1222" t="s">
        <v>60</v>
      </c>
      <c r="F1222" t="s">
        <v>60</v>
      </c>
      <c r="G1222">
        <v>126</v>
      </c>
      <c r="H1222" s="123">
        <f t="shared" si="105"/>
        <v>1</v>
      </c>
      <c r="K1222" t="s">
        <v>100</v>
      </c>
      <c r="L1222" t="s">
        <v>100</v>
      </c>
      <c r="M1222">
        <v>0.25</v>
      </c>
      <c r="N1222"/>
      <c r="O1222">
        <v>0.5</v>
      </c>
      <c r="P1222">
        <v>4</v>
      </c>
      <c r="Q1222">
        <v>0</v>
      </c>
      <c r="S1222">
        <v>0</v>
      </c>
      <c r="T1222">
        <v>4</v>
      </c>
      <c r="U1222"/>
      <c r="V1222" s="12"/>
      <c r="W1222" s="339"/>
      <c r="X1222" s="4"/>
    </row>
    <row r="1223" spans="1:24">
      <c r="A1223" t="s">
        <v>2024</v>
      </c>
      <c r="B1223" t="s">
        <v>2039</v>
      </c>
      <c r="C1223" t="s">
        <v>2036</v>
      </c>
      <c r="D1223" s="2" t="s">
        <v>44</v>
      </c>
      <c r="E1223" t="s">
        <v>60</v>
      </c>
      <c r="F1223" t="s">
        <v>60</v>
      </c>
      <c r="G1223">
        <v>14</v>
      </c>
      <c r="H1223" s="123">
        <f t="shared" si="105"/>
        <v>0.1111111111111111</v>
      </c>
      <c r="K1223" t="s">
        <v>100</v>
      </c>
      <c r="M1223">
        <v>0.25</v>
      </c>
      <c r="N1223"/>
      <c r="O1223">
        <v>0.5</v>
      </c>
      <c r="P1223">
        <v>4</v>
      </c>
      <c r="Q1223">
        <v>0</v>
      </c>
      <c r="S1223">
        <v>0</v>
      </c>
      <c r="T1223">
        <v>4</v>
      </c>
      <c r="U1223"/>
      <c r="V1223" s="2"/>
      <c r="W1223" s="339"/>
      <c r="X1223" s="4"/>
    </row>
    <row r="1224" spans="1:24">
      <c r="A1224" t="s">
        <v>2024</v>
      </c>
      <c r="B1224" t="s">
        <v>2039</v>
      </c>
      <c r="C1224" t="s">
        <v>2036</v>
      </c>
      <c r="D1224" s="2" t="s">
        <v>44</v>
      </c>
      <c r="E1224" t="s">
        <v>60</v>
      </c>
      <c r="F1224" t="s">
        <v>60</v>
      </c>
      <c r="G1224">
        <v>28</v>
      </c>
      <c r="H1224" s="123">
        <f t="shared" si="105"/>
        <v>0.22222222222222221</v>
      </c>
      <c r="K1224" t="s">
        <v>100</v>
      </c>
      <c r="M1224">
        <v>0</v>
      </c>
      <c r="N1224"/>
      <c r="O1224">
        <v>0</v>
      </c>
      <c r="P1224">
        <v>4</v>
      </c>
      <c r="Q1224">
        <v>1.75</v>
      </c>
      <c r="S1224">
        <v>3.5</v>
      </c>
      <c r="T1224">
        <v>4</v>
      </c>
      <c r="U1224"/>
      <c r="V1224" s="2"/>
      <c r="W1224" s="339"/>
      <c r="X1224" s="4"/>
    </row>
    <row r="1225" spans="1:24">
      <c r="A1225" t="s">
        <v>2024</v>
      </c>
      <c r="B1225" t="s">
        <v>2039</v>
      </c>
      <c r="C1225" t="s">
        <v>2036</v>
      </c>
      <c r="D1225" s="12" t="s">
        <v>44</v>
      </c>
      <c r="E1225" t="s">
        <v>60</v>
      </c>
      <c r="F1225" t="s">
        <v>60</v>
      </c>
      <c r="G1225">
        <v>63</v>
      </c>
      <c r="H1225" s="123">
        <f t="shared" si="105"/>
        <v>0.5</v>
      </c>
      <c r="K1225" t="s">
        <v>100</v>
      </c>
      <c r="M1225">
        <v>0</v>
      </c>
      <c r="N1225"/>
      <c r="O1225">
        <v>0</v>
      </c>
      <c r="P1225">
        <v>4</v>
      </c>
      <c r="Q1225">
        <v>0</v>
      </c>
      <c r="S1225">
        <v>0</v>
      </c>
      <c r="T1225">
        <v>4</v>
      </c>
      <c r="U1225"/>
      <c r="V1225" s="12"/>
      <c r="W1225" s="339"/>
      <c r="X1225" s="4"/>
    </row>
    <row r="1226" spans="1:24">
      <c r="A1226" t="s">
        <v>2024</v>
      </c>
      <c r="B1226" t="s">
        <v>2039</v>
      </c>
      <c r="C1226" t="s">
        <v>2036</v>
      </c>
      <c r="D1226" s="19" t="s">
        <v>44</v>
      </c>
      <c r="E1226" t="s">
        <v>60</v>
      </c>
      <c r="F1226" t="s">
        <v>60</v>
      </c>
      <c r="G1226">
        <v>126</v>
      </c>
      <c r="H1226" s="123">
        <f t="shared" si="105"/>
        <v>1</v>
      </c>
      <c r="K1226" t="s">
        <v>100</v>
      </c>
      <c r="L1226" t="s">
        <v>100</v>
      </c>
      <c r="M1226">
        <v>0</v>
      </c>
      <c r="N1226"/>
      <c r="O1226">
        <v>0</v>
      </c>
      <c r="P1226">
        <v>4</v>
      </c>
      <c r="Q1226">
        <v>0</v>
      </c>
      <c r="S1226">
        <v>0</v>
      </c>
      <c r="T1226">
        <v>4</v>
      </c>
      <c r="U1226"/>
      <c r="V1226" s="2"/>
      <c r="W1226" s="339"/>
      <c r="X1226" s="4"/>
    </row>
    <row r="1227" spans="1:24">
      <c r="A1227" t="s">
        <v>2024</v>
      </c>
      <c r="B1227" t="s">
        <v>2040</v>
      </c>
      <c r="C1227" t="s">
        <v>2036</v>
      </c>
      <c r="D1227" s="2" t="s">
        <v>44</v>
      </c>
      <c r="E1227" t="s">
        <v>60</v>
      </c>
      <c r="F1227" t="s">
        <v>60</v>
      </c>
      <c r="G1227">
        <v>14</v>
      </c>
      <c r="H1227" s="123">
        <f t="shared" si="105"/>
        <v>0.1111111111111111</v>
      </c>
      <c r="K1227" t="s">
        <v>100</v>
      </c>
      <c r="M1227">
        <v>1</v>
      </c>
      <c r="N1227"/>
      <c r="O1227">
        <v>2</v>
      </c>
      <c r="P1227">
        <v>4</v>
      </c>
      <c r="Q1227">
        <v>0</v>
      </c>
      <c r="S1227">
        <v>0</v>
      </c>
      <c r="T1227">
        <v>4</v>
      </c>
      <c r="U1227"/>
      <c r="V1227" s="2"/>
      <c r="W1227" s="339"/>
      <c r="X1227" s="4"/>
    </row>
    <row r="1228" spans="1:24">
      <c r="A1228" t="s">
        <v>2024</v>
      </c>
      <c r="B1228" t="s">
        <v>2040</v>
      </c>
      <c r="C1228" t="s">
        <v>2036</v>
      </c>
      <c r="D1228" s="2" t="s">
        <v>44</v>
      </c>
      <c r="E1228" t="s">
        <v>60</v>
      </c>
      <c r="F1228" t="s">
        <v>60</v>
      </c>
      <c r="G1228">
        <v>28</v>
      </c>
      <c r="H1228" s="123">
        <f t="shared" si="105"/>
        <v>0.22222222222222221</v>
      </c>
      <c r="K1228" t="s">
        <v>100</v>
      </c>
      <c r="M1228">
        <v>0</v>
      </c>
      <c r="N1228"/>
      <c r="O1228">
        <v>0</v>
      </c>
      <c r="P1228">
        <v>4</v>
      </c>
      <c r="Q1228">
        <v>0</v>
      </c>
      <c r="S1228">
        <v>0</v>
      </c>
      <c r="T1228">
        <v>4</v>
      </c>
      <c r="U1228"/>
      <c r="V1228" s="12"/>
      <c r="W1228" s="339"/>
      <c r="X1228" s="4"/>
    </row>
    <row r="1229" spans="1:24">
      <c r="A1229" t="s">
        <v>2024</v>
      </c>
      <c r="B1229" t="s">
        <v>2040</v>
      </c>
      <c r="C1229" t="s">
        <v>2036</v>
      </c>
      <c r="D1229" s="12" t="s">
        <v>44</v>
      </c>
      <c r="E1229" t="s">
        <v>60</v>
      </c>
      <c r="F1229" t="s">
        <v>60</v>
      </c>
      <c r="G1229">
        <v>63</v>
      </c>
      <c r="H1229" s="123">
        <f t="shared" si="105"/>
        <v>0.5</v>
      </c>
      <c r="K1229" t="s">
        <v>100</v>
      </c>
      <c r="M1229">
        <v>0</v>
      </c>
      <c r="N1229"/>
      <c r="O1229">
        <v>0</v>
      </c>
      <c r="P1229">
        <v>4</v>
      </c>
      <c r="Q1229">
        <v>0.25</v>
      </c>
      <c r="S1229">
        <v>0.5</v>
      </c>
      <c r="T1229">
        <v>4</v>
      </c>
      <c r="U1229"/>
      <c r="V1229" s="2"/>
      <c r="W1229" s="339"/>
      <c r="X1229" s="4"/>
    </row>
    <row r="1230" spans="1:24">
      <c r="A1230" t="s">
        <v>2024</v>
      </c>
      <c r="B1230" t="s">
        <v>2040</v>
      </c>
      <c r="C1230" t="s">
        <v>2036</v>
      </c>
      <c r="D1230" s="19" t="s">
        <v>44</v>
      </c>
      <c r="E1230" t="s">
        <v>60</v>
      </c>
      <c r="F1230" t="s">
        <v>60</v>
      </c>
      <c r="G1230">
        <v>126</v>
      </c>
      <c r="H1230" s="123">
        <f t="shared" si="105"/>
        <v>1</v>
      </c>
      <c r="K1230" t="s">
        <v>100</v>
      </c>
      <c r="L1230" t="s">
        <v>100</v>
      </c>
      <c r="M1230">
        <v>0</v>
      </c>
      <c r="N1230"/>
      <c r="O1230">
        <v>0</v>
      </c>
      <c r="P1230">
        <v>4</v>
      </c>
      <c r="Q1230">
        <v>0</v>
      </c>
      <c r="S1230">
        <v>0</v>
      </c>
      <c r="T1230">
        <v>4</v>
      </c>
      <c r="U1230"/>
      <c r="V1230" s="2"/>
      <c r="W1230" s="339"/>
      <c r="X1230" s="4"/>
    </row>
    <row r="1231" spans="1:24">
      <c r="A1231" t="s">
        <v>2024</v>
      </c>
      <c r="B1231" t="s">
        <v>2041</v>
      </c>
      <c r="C1231" t="s">
        <v>2036</v>
      </c>
      <c r="D1231" s="2" t="s">
        <v>44</v>
      </c>
      <c r="E1231" t="s">
        <v>60</v>
      </c>
      <c r="F1231" t="s">
        <v>60</v>
      </c>
      <c r="G1231">
        <v>28</v>
      </c>
      <c r="H1231" s="123">
        <f t="shared" si="105"/>
        <v>0.22222222222222221</v>
      </c>
      <c r="K1231" t="s">
        <v>100</v>
      </c>
      <c r="M1231">
        <v>0</v>
      </c>
      <c r="N1231"/>
      <c r="O1231">
        <v>0</v>
      </c>
      <c r="P1231">
        <v>4</v>
      </c>
      <c r="Q1231">
        <v>0</v>
      </c>
      <c r="S1231">
        <v>0</v>
      </c>
      <c r="T1231">
        <v>4</v>
      </c>
      <c r="U1231"/>
      <c r="V1231" s="12"/>
      <c r="W1231" s="339"/>
      <c r="X1231" s="4"/>
    </row>
    <row r="1232" spans="1:24">
      <c r="A1232" t="s">
        <v>2024</v>
      </c>
      <c r="B1232" t="s">
        <v>2042</v>
      </c>
      <c r="C1232" t="s">
        <v>2036</v>
      </c>
      <c r="D1232" s="2" t="s">
        <v>44</v>
      </c>
      <c r="E1232" t="s">
        <v>60</v>
      </c>
      <c r="F1232" t="s">
        <v>60</v>
      </c>
      <c r="G1232">
        <v>14</v>
      </c>
      <c r="H1232" s="123">
        <f t="shared" si="105"/>
        <v>0.1111111111111111</v>
      </c>
      <c r="K1232" t="s">
        <v>100</v>
      </c>
      <c r="M1232">
        <v>0.5</v>
      </c>
      <c r="N1232"/>
      <c r="O1232">
        <v>1</v>
      </c>
      <c r="P1232">
        <v>4</v>
      </c>
      <c r="Q1232">
        <v>4.75</v>
      </c>
      <c r="S1232">
        <v>3.5939764421413001</v>
      </c>
      <c r="T1232">
        <v>4</v>
      </c>
      <c r="U1232"/>
      <c r="V1232" s="2"/>
      <c r="W1232" s="339"/>
      <c r="X1232" s="4"/>
    </row>
    <row r="1233" spans="1:24">
      <c r="A1233" t="s">
        <v>2024</v>
      </c>
      <c r="B1233" t="s">
        <v>2042</v>
      </c>
      <c r="C1233" t="s">
        <v>2036</v>
      </c>
      <c r="D1233" s="12" t="s">
        <v>44</v>
      </c>
      <c r="E1233" t="s">
        <v>60</v>
      </c>
      <c r="F1233" t="s">
        <v>60</v>
      </c>
      <c r="G1233">
        <v>28</v>
      </c>
      <c r="H1233" s="123">
        <f t="shared" si="105"/>
        <v>0.22222222222222221</v>
      </c>
      <c r="K1233" t="s">
        <v>100</v>
      </c>
      <c r="M1233">
        <v>0.75</v>
      </c>
      <c r="N1233"/>
      <c r="O1233">
        <v>0.95742710775633799</v>
      </c>
      <c r="P1233">
        <v>4</v>
      </c>
      <c r="Q1233">
        <v>29.25</v>
      </c>
      <c r="S1233">
        <v>22.1114600754149</v>
      </c>
      <c r="T1233">
        <v>4</v>
      </c>
      <c r="U1233"/>
      <c r="V1233" s="2"/>
      <c r="W1233" s="339"/>
      <c r="X1233" s="4"/>
    </row>
    <row r="1234" spans="1:24">
      <c r="A1234" t="s">
        <v>2024</v>
      </c>
      <c r="B1234" t="s">
        <v>2042</v>
      </c>
      <c r="C1234" t="s">
        <v>2036</v>
      </c>
      <c r="D1234" s="19" t="s">
        <v>44</v>
      </c>
      <c r="E1234" t="s">
        <v>60</v>
      </c>
      <c r="F1234" t="s">
        <v>60</v>
      </c>
      <c r="G1234">
        <v>63</v>
      </c>
      <c r="H1234" s="123">
        <f t="shared" si="105"/>
        <v>0.5</v>
      </c>
      <c r="K1234" t="s">
        <v>100</v>
      </c>
      <c r="M1234">
        <v>15.25</v>
      </c>
      <c r="N1234"/>
      <c r="O1234">
        <v>11.3247516529061</v>
      </c>
      <c r="P1234">
        <v>4</v>
      </c>
      <c r="Q1234">
        <v>18.25</v>
      </c>
      <c r="S1234">
        <v>22.0359554667669</v>
      </c>
      <c r="T1234">
        <v>4</v>
      </c>
      <c r="U1234"/>
      <c r="V1234" s="2"/>
      <c r="W1234" s="339"/>
      <c r="X1234" s="4"/>
    </row>
    <row r="1235" spans="1:24">
      <c r="A1235" t="s">
        <v>2024</v>
      </c>
      <c r="B1235" t="s">
        <v>2042</v>
      </c>
      <c r="C1235" t="s">
        <v>2036</v>
      </c>
      <c r="D1235" s="2" t="s">
        <v>44</v>
      </c>
      <c r="E1235" t="s">
        <v>60</v>
      </c>
      <c r="F1235" t="s">
        <v>60</v>
      </c>
      <c r="G1235">
        <v>126</v>
      </c>
      <c r="H1235" s="123">
        <f t="shared" si="105"/>
        <v>1</v>
      </c>
      <c r="K1235" t="s">
        <v>100</v>
      </c>
      <c r="L1235" t="s">
        <v>100</v>
      </c>
      <c r="M1235">
        <v>5.75</v>
      </c>
      <c r="N1235"/>
      <c r="O1235">
        <v>4.0311288741492701</v>
      </c>
      <c r="P1235">
        <v>4</v>
      </c>
      <c r="Q1235">
        <v>19.75</v>
      </c>
      <c r="S1235">
        <v>17.442763542512399</v>
      </c>
      <c r="T1235">
        <v>4</v>
      </c>
      <c r="U1235" s="11"/>
      <c r="V1235" s="12"/>
      <c r="W1235" s="339"/>
      <c r="X1235" s="4"/>
    </row>
    <row r="1236" spans="1:24">
      <c r="A1236" t="s">
        <v>2024</v>
      </c>
      <c r="B1236" t="s">
        <v>1861</v>
      </c>
      <c r="C1236" t="s">
        <v>2036</v>
      </c>
      <c r="D1236" s="2" t="s">
        <v>44</v>
      </c>
      <c r="E1236" t="s">
        <v>60</v>
      </c>
      <c r="F1236" t="s">
        <v>60</v>
      </c>
      <c r="G1236">
        <v>14</v>
      </c>
      <c r="H1236" s="123">
        <f t="shared" si="105"/>
        <v>0.1111111111111111</v>
      </c>
      <c r="K1236" t="s">
        <v>100</v>
      </c>
      <c r="M1236">
        <v>0.25</v>
      </c>
      <c r="N1236"/>
      <c r="O1236">
        <v>0.5</v>
      </c>
      <c r="P1236">
        <v>4</v>
      </c>
      <c r="Q1236">
        <v>3</v>
      </c>
      <c r="S1236">
        <v>4.0824829046386304</v>
      </c>
      <c r="T1236">
        <v>4</v>
      </c>
      <c r="U1236" s="16"/>
      <c r="V1236" s="2"/>
      <c r="W1236" s="339"/>
      <c r="X1236" s="4"/>
    </row>
    <row r="1237" spans="1:24">
      <c r="A1237" t="s">
        <v>2024</v>
      </c>
      <c r="B1237" t="s">
        <v>1861</v>
      </c>
      <c r="C1237" t="s">
        <v>2036</v>
      </c>
      <c r="D1237" s="12" t="s">
        <v>44</v>
      </c>
      <c r="E1237" t="s">
        <v>60</v>
      </c>
      <c r="F1237" t="s">
        <v>60</v>
      </c>
      <c r="G1237">
        <v>28</v>
      </c>
      <c r="H1237" s="123">
        <f t="shared" si="105"/>
        <v>0.22222222222222221</v>
      </c>
      <c r="K1237" t="s">
        <v>100</v>
      </c>
      <c r="M1237">
        <v>2.25</v>
      </c>
      <c r="N1237"/>
      <c r="O1237">
        <v>2.62995563967658</v>
      </c>
      <c r="P1237">
        <v>4</v>
      </c>
      <c r="Q1237">
        <v>8.75</v>
      </c>
      <c r="S1237">
        <v>7.6757192931129703</v>
      </c>
      <c r="T1237">
        <v>4</v>
      </c>
      <c r="U1237"/>
      <c r="V1237" s="2"/>
      <c r="W1237" s="339"/>
      <c r="X1237" s="4"/>
    </row>
    <row r="1238" spans="1:24">
      <c r="A1238" t="s">
        <v>2024</v>
      </c>
      <c r="B1238" t="s">
        <v>1861</v>
      </c>
      <c r="C1238" t="s">
        <v>2036</v>
      </c>
      <c r="D1238" s="19" t="s">
        <v>44</v>
      </c>
      <c r="E1238" t="s">
        <v>60</v>
      </c>
      <c r="F1238" t="s">
        <v>60</v>
      </c>
      <c r="G1238">
        <v>63</v>
      </c>
      <c r="H1238" s="123">
        <f t="shared" si="105"/>
        <v>0.5</v>
      </c>
      <c r="K1238" t="s">
        <v>100</v>
      </c>
      <c r="M1238">
        <v>39.75</v>
      </c>
      <c r="N1238"/>
      <c r="O1238">
        <v>24.649205531483801</v>
      </c>
      <c r="P1238">
        <v>4</v>
      </c>
      <c r="Q1238">
        <v>29.5</v>
      </c>
      <c r="S1238">
        <v>10.1159939369957</v>
      </c>
      <c r="T1238">
        <v>4</v>
      </c>
      <c r="U1238"/>
      <c r="V1238" s="2"/>
      <c r="W1238" s="339"/>
      <c r="X1238" s="4"/>
    </row>
    <row r="1239" spans="1:24">
      <c r="A1239" t="s">
        <v>2024</v>
      </c>
      <c r="B1239" t="s">
        <v>1861</v>
      </c>
      <c r="C1239" t="s">
        <v>2036</v>
      </c>
      <c r="D1239" s="2" t="s">
        <v>44</v>
      </c>
      <c r="E1239" t="s">
        <v>60</v>
      </c>
      <c r="F1239" t="s">
        <v>60</v>
      </c>
      <c r="G1239">
        <v>126</v>
      </c>
      <c r="H1239" s="123">
        <f t="shared" si="105"/>
        <v>1</v>
      </c>
      <c r="K1239" t="s">
        <v>100</v>
      </c>
      <c r="L1239" t="s">
        <v>100</v>
      </c>
      <c r="M1239">
        <v>6.25</v>
      </c>
      <c r="N1239"/>
      <c r="O1239">
        <v>3.6855573979159999</v>
      </c>
      <c r="P1239">
        <v>4</v>
      </c>
      <c r="Q1239">
        <v>3.75</v>
      </c>
      <c r="S1239">
        <v>2.8722813232690099</v>
      </c>
      <c r="T1239">
        <v>4</v>
      </c>
      <c r="U1239"/>
      <c r="V1239" s="2"/>
      <c r="W1239" s="339"/>
      <c r="X1239" s="4"/>
    </row>
    <row r="1240" spans="1:24">
      <c r="A1240" t="s">
        <v>2024</v>
      </c>
      <c r="B1240" t="s">
        <v>2043</v>
      </c>
      <c r="C1240" t="s">
        <v>2036</v>
      </c>
      <c r="D1240" s="2" t="s">
        <v>44</v>
      </c>
      <c r="E1240" t="s">
        <v>60</v>
      </c>
      <c r="F1240" t="s">
        <v>60</v>
      </c>
      <c r="G1240">
        <v>14</v>
      </c>
      <c r="H1240" s="123">
        <f t="shared" si="105"/>
        <v>0.1111111111111111</v>
      </c>
      <c r="K1240" t="s">
        <v>100</v>
      </c>
      <c r="M1240">
        <v>2.75</v>
      </c>
      <c r="N1240"/>
      <c r="O1240">
        <v>5.5</v>
      </c>
      <c r="P1240">
        <v>4</v>
      </c>
      <c r="Q1240">
        <v>1</v>
      </c>
      <c r="S1240">
        <v>1.4142135623731</v>
      </c>
      <c r="T1240">
        <v>4</v>
      </c>
      <c r="U1240"/>
      <c r="V1240" s="2"/>
      <c r="W1240" s="339"/>
      <c r="X1240" s="4"/>
    </row>
    <row r="1241" spans="1:24">
      <c r="A1241" t="s">
        <v>2024</v>
      </c>
      <c r="B1241" t="s">
        <v>2043</v>
      </c>
      <c r="C1241" t="s">
        <v>2036</v>
      </c>
      <c r="D1241" s="12" t="s">
        <v>44</v>
      </c>
      <c r="E1241" t="s">
        <v>60</v>
      </c>
      <c r="F1241" t="s">
        <v>60</v>
      </c>
      <c r="G1241">
        <v>28</v>
      </c>
      <c r="H1241" s="123">
        <f t="shared" si="105"/>
        <v>0.22222222222222221</v>
      </c>
      <c r="K1241" t="s">
        <v>100</v>
      </c>
      <c r="M1241">
        <v>0.75</v>
      </c>
      <c r="N1241"/>
      <c r="O1241">
        <v>0.95742710775633799</v>
      </c>
      <c r="P1241">
        <v>4</v>
      </c>
      <c r="Q1241">
        <v>1</v>
      </c>
      <c r="S1241">
        <v>2</v>
      </c>
      <c r="T1241">
        <v>4</v>
      </c>
      <c r="U1241"/>
      <c r="V1241" s="2"/>
      <c r="W1241" s="339"/>
      <c r="X1241" s="4"/>
    </row>
    <row r="1242" spans="1:24">
      <c r="A1242" t="s">
        <v>2024</v>
      </c>
      <c r="B1242" t="s">
        <v>2043</v>
      </c>
      <c r="C1242" t="s">
        <v>2036</v>
      </c>
      <c r="D1242" s="19" t="s">
        <v>44</v>
      </c>
      <c r="E1242" t="s">
        <v>60</v>
      </c>
      <c r="F1242" t="s">
        <v>60</v>
      </c>
      <c r="G1242">
        <v>63</v>
      </c>
      <c r="H1242" s="123">
        <f t="shared" si="105"/>
        <v>0.5</v>
      </c>
      <c r="K1242" t="s">
        <v>100</v>
      </c>
      <c r="M1242">
        <v>5.5</v>
      </c>
      <c r="N1242"/>
      <c r="O1242">
        <v>9.1104335791442992</v>
      </c>
      <c r="P1242">
        <v>4</v>
      </c>
      <c r="Q1242">
        <v>0.5</v>
      </c>
      <c r="S1242">
        <v>0.57735026918962595</v>
      </c>
      <c r="T1242">
        <v>4</v>
      </c>
      <c r="U1242"/>
      <c r="V1242" s="2"/>
      <c r="W1242" s="339"/>
      <c r="X1242" s="4"/>
    </row>
    <row r="1243" spans="1:24">
      <c r="A1243" t="s">
        <v>2024</v>
      </c>
      <c r="B1243" t="s">
        <v>2043</v>
      </c>
      <c r="C1243" t="s">
        <v>2036</v>
      </c>
      <c r="D1243" s="2" t="s">
        <v>44</v>
      </c>
      <c r="E1243" t="s">
        <v>60</v>
      </c>
      <c r="F1243" t="s">
        <v>60</v>
      </c>
      <c r="G1243">
        <v>126</v>
      </c>
      <c r="H1243" s="123">
        <f t="shared" si="105"/>
        <v>1</v>
      </c>
      <c r="K1243" t="s">
        <v>100</v>
      </c>
      <c r="L1243" t="s">
        <v>100</v>
      </c>
      <c r="M1243">
        <v>0.75</v>
      </c>
      <c r="N1243"/>
      <c r="O1243">
        <v>0.95742710775633799</v>
      </c>
      <c r="P1243">
        <v>4</v>
      </c>
      <c r="Q1243">
        <v>1.25</v>
      </c>
      <c r="S1243">
        <v>2.5</v>
      </c>
      <c r="T1243">
        <v>4</v>
      </c>
      <c r="U1243"/>
      <c r="V1243" s="2"/>
      <c r="W1243" s="339"/>
      <c r="X1243" s="4"/>
    </row>
    <row r="1244" spans="1:24">
      <c r="A1244" t="s">
        <v>2023</v>
      </c>
      <c r="B1244" t="s">
        <v>2037</v>
      </c>
      <c r="C1244" t="s">
        <v>2036</v>
      </c>
      <c r="D1244" s="2" t="s">
        <v>44</v>
      </c>
      <c r="E1244" t="s">
        <v>60</v>
      </c>
      <c r="F1244" t="s">
        <v>60</v>
      </c>
      <c r="G1244">
        <v>14</v>
      </c>
      <c r="H1244" s="123">
        <f t="shared" si="105"/>
        <v>0.1111111111111111</v>
      </c>
      <c r="K1244" t="s">
        <v>100</v>
      </c>
      <c r="M1244">
        <v>7.25</v>
      </c>
      <c r="N1244"/>
      <c r="O1244">
        <v>10.012492197250401</v>
      </c>
      <c r="P1244">
        <v>4</v>
      </c>
      <c r="Q1244">
        <v>9</v>
      </c>
      <c r="S1244">
        <v>6.1644140029689796</v>
      </c>
      <c r="T1244">
        <v>4</v>
      </c>
      <c r="U1244"/>
      <c r="V1244" s="2"/>
      <c r="W1244" s="339"/>
      <c r="X1244" s="4"/>
    </row>
    <row r="1245" spans="1:24">
      <c r="A1245" t="s">
        <v>2023</v>
      </c>
      <c r="B1245" t="s">
        <v>2037</v>
      </c>
      <c r="C1245" t="s">
        <v>2036</v>
      </c>
      <c r="D1245" s="12" t="s">
        <v>44</v>
      </c>
      <c r="E1245" t="s">
        <v>60</v>
      </c>
      <c r="F1245" t="s">
        <v>60</v>
      </c>
      <c r="G1245">
        <v>28</v>
      </c>
      <c r="H1245" s="123">
        <f t="shared" si="105"/>
        <v>0.22222222222222221</v>
      </c>
      <c r="K1245" t="s">
        <v>100</v>
      </c>
      <c r="M1245">
        <v>4.75</v>
      </c>
      <c r="N1245"/>
      <c r="O1245">
        <v>4.6457866215887798</v>
      </c>
      <c r="P1245">
        <v>4</v>
      </c>
      <c r="Q1245">
        <v>1.5</v>
      </c>
      <c r="S1245">
        <v>3</v>
      </c>
      <c r="T1245">
        <v>4</v>
      </c>
      <c r="U1245"/>
      <c r="V1245" s="2"/>
      <c r="W1245" s="339"/>
      <c r="X1245" s="4"/>
    </row>
    <row r="1246" spans="1:24">
      <c r="A1246" t="s">
        <v>2023</v>
      </c>
      <c r="B1246" t="s">
        <v>2037</v>
      </c>
      <c r="C1246" t="s">
        <v>2036</v>
      </c>
      <c r="D1246" s="19" t="s">
        <v>44</v>
      </c>
      <c r="E1246" t="s">
        <v>60</v>
      </c>
      <c r="F1246" t="s">
        <v>60</v>
      </c>
      <c r="G1246">
        <v>63</v>
      </c>
      <c r="H1246" s="123">
        <f t="shared" si="105"/>
        <v>0.5</v>
      </c>
      <c r="K1246" t="s">
        <v>100</v>
      </c>
      <c r="M1246">
        <v>1.75</v>
      </c>
      <c r="N1246"/>
      <c r="O1246">
        <v>2.3629078131262999</v>
      </c>
      <c r="P1246">
        <v>4</v>
      </c>
      <c r="Q1246">
        <v>0.5</v>
      </c>
      <c r="S1246">
        <v>1</v>
      </c>
      <c r="T1246">
        <v>4</v>
      </c>
      <c r="U1246"/>
      <c r="V1246" s="2"/>
      <c r="W1246" s="339"/>
      <c r="X1246" s="4"/>
    </row>
    <row r="1247" spans="1:24">
      <c r="A1247" t="s">
        <v>2023</v>
      </c>
      <c r="B1247" t="s">
        <v>2037</v>
      </c>
      <c r="C1247" t="s">
        <v>2036</v>
      </c>
      <c r="D1247" s="2" t="s">
        <v>44</v>
      </c>
      <c r="E1247" t="s">
        <v>60</v>
      </c>
      <c r="F1247" t="s">
        <v>60</v>
      </c>
      <c r="G1247">
        <v>126</v>
      </c>
      <c r="H1247" s="123">
        <f t="shared" si="105"/>
        <v>1</v>
      </c>
      <c r="K1247" t="s">
        <v>100</v>
      </c>
      <c r="L1247" t="s">
        <v>100</v>
      </c>
      <c r="M1247">
        <v>0</v>
      </c>
      <c r="N1247"/>
      <c r="O1247">
        <v>0</v>
      </c>
      <c r="P1247">
        <v>4</v>
      </c>
      <c r="Q1247">
        <v>0</v>
      </c>
      <c r="S1247">
        <v>0</v>
      </c>
      <c r="T1247">
        <v>4</v>
      </c>
      <c r="U1247"/>
      <c r="V1247" s="2"/>
      <c r="W1247" s="339"/>
      <c r="X1247" s="4"/>
    </row>
    <row r="1248" spans="1:24">
      <c r="A1248" t="s">
        <v>2023</v>
      </c>
      <c r="B1248" t="s">
        <v>2038</v>
      </c>
      <c r="C1248" t="s">
        <v>2036</v>
      </c>
      <c r="D1248" s="2" t="s">
        <v>44</v>
      </c>
      <c r="E1248" t="s">
        <v>60</v>
      </c>
      <c r="F1248" t="s">
        <v>60</v>
      </c>
      <c r="G1248">
        <v>14</v>
      </c>
      <c r="H1248" s="123">
        <f t="shared" si="105"/>
        <v>0.1111111111111111</v>
      </c>
      <c r="K1248" t="s">
        <v>100</v>
      </c>
      <c r="M1248">
        <v>0</v>
      </c>
      <c r="N1248"/>
      <c r="O1248">
        <v>0</v>
      </c>
      <c r="P1248">
        <v>4</v>
      </c>
      <c r="Q1248">
        <v>0</v>
      </c>
      <c r="S1248">
        <v>0</v>
      </c>
      <c r="T1248">
        <v>4</v>
      </c>
      <c r="U1248"/>
      <c r="V1248" s="2"/>
      <c r="W1248" s="339"/>
      <c r="X1248" s="4"/>
    </row>
    <row r="1249" spans="1:24">
      <c r="A1249" t="s">
        <v>2023</v>
      </c>
      <c r="B1249" t="s">
        <v>2038</v>
      </c>
      <c r="C1249" t="s">
        <v>2036</v>
      </c>
      <c r="D1249" s="12" t="s">
        <v>44</v>
      </c>
      <c r="E1249" t="s">
        <v>60</v>
      </c>
      <c r="F1249" t="s">
        <v>60</v>
      </c>
      <c r="G1249">
        <v>28</v>
      </c>
      <c r="H1249" s="123">
        <f t="shared" si="105"/>
        <v>0.22222222222222221</v>
      </c>
      <c r="K1249" t="s">
        <v>100</v>
      </c>
      <c r="M1249">
        <v>0</v>
      </c>
      <c r="N1249"/>
      <c r="O1249">
        <v>0</v>
      </c>
      <c r="P1249">
        <v>4</v>
      </c>
      <c r="Q1249">
        <v>0</v>
      </c>
      <c r="S1249">
        <v>0</v>
      </c>
      <c r="T1249">
        <v>4</v>
      </c>
      <c r="U1249"/>
      <c r="V1249" s="2"/>
      <c r="W1249" s="339"/>
      <c r="X1249" s="4"/>
    </row>
    <row r="1250" spans="1:24">
      <c r="A1250" t="s">
        <v>2023</v>
      </c>
      <c r="B1250" t="s">
        <v>2038</v>
      </c>
      <c r="C1250" t="s">
        <v>2036</v>
      </c>
      <c r="D1250" s="19" t="s">
        <v>44</v>
      </c>
      <c r="E1250" t="s">
        <v>60</v>
      </c>
      <c r="F1250" t="s">
        <v>60</v>
      </c>
      <c r="G1250">
        <v>63</v>
      </c>
      <c r="H1250" s="123">
        <f t="shared" si="105"/>
        <v>0.5</v>
      </c>
      <c r="K1250" t="s">
        <v>100</v>
      </c>
      <c r="M1250">
        <v>0</v>
      </c>
      <c r="N1250"/>
      <c r="O1250">
        <v>0</v>
      </c>
      <c r="P1250">
        <v>4</v>
      </c>
      <c r="Q1250">
        <v>0</v>
      </c>
      <c r="S1250">
        <v>0</v>
      </c>
      <c r="T1250">
        <v>4</v>
      </c>
      <c r="U1250"/>
      <c r="V1250" s="2"/>
      <c r="W1250" s="339"/>
      <c r="X1250" s="4"/>
    </row>
    <row r="1251" spans="1:24">
      <c r="A1251" t="s">
        <v>2023</v>
      </c>
      <c r="B1251" t="s">
        <v>2038</v>
      </c>
      <c r="C1251" t="s">
        <v>2036</v>
      </c>
      <c r="D1251" s="2" t="s">
        <v>44</v>
      </c>
      <c r="E1251" t="s">
        <v>60</v>
      </c>
      <c r="F1251" t="s">
        <v>60</v>
      </c>
      <c r="G1251">
        <v>126</v>
      </c>
      <c r="H1251" s="123">
        <f t="shared" si="105"/>
        <v>1</v>
      </c>
      <c r="K1251" t="s">
        <v>100</v>
      </c>
      <c r="L1251" t="s">
        <v>100</v>
      </c>
      <c r="M1251">
        <v>0</v>
      </c>
      <c r="N1251"/>
      <c r="O1251">
        <v>0</v>
      </c>
      <c r="P1251">
        <v>4</v>
      </c>
      <c r="Q1251">
        <v>0</v>
      </c>
      <c r="S1251">
        <v>0</v>
      </c>
      <c r="T1251">
        <v>4</v>
      </c>
      <c r="U1251"/>
      <c r="V1251" s="2"/>
      <c r="W1251" s="339"/>
      <c r="X1251" s="4"/>
    </row>
    <row r="1252" spans="1:24">
      <c r="A1252" t="s">
        <v>2023</v>
      </c>
      <c r="B1252" t="s">
        <v>2039</v>
      </c>
      <c r="C1252" t="s">
        <v>2036</v>
      </c>
      <c r="D1252" s="2" t="s">
        <v>44</v>
      </c>
      <c r="E1252" t="s">
        <v>60</v>
      </c>
      <c r="F1252" t="s">
        <v>60</v>
      </c>
      <c r="G1252">
        <v>14</v>
      </c>
      <c r="H1252" s="123">
        <f t="shared" si="105"/>
        <v>0.1111111111111111</v>
      </c>
      <c r="K1252" t="s">
        <v>100</v>
      </c>
      <c r="M1252">
        <v>0</v>
      </c>
      <c r="N1252"/>
      <c r="O1252">
        <v>0</v>
      </c>
      <c r="P1252">
        <v>4</v>
      </c>
      <c r="Q1252">
        <v>0</v>
      </c>
      <c r="S1252">
        <v>0</v>
      </c>
      <c r="T1252">
        <v>4</v>
      </c>
      <c r="U1252"/>
      <c r="V1252" s="2"/>
      <c r="W1252" s="339"/>
      <c r="X1252" s="4"/>
    </row>
    <row r="1253" spans="1:24">
      <c r="A1253" t="s">
        <v>2023</v>
      </c>
      <c r="B1253" t="s">
        <v>2039</v>
      </c>
      <c r="C1253" t="s">
        <v>2036</v>
      </c>
      <c r="D1253" s="12" t="s">
        <v>44</v>
      </c>
      <c r="E1253" t="s">
        <v>60</v>
      </c>
      <c r="F1253" t="s">
        <v>60</v>
      </c>
      <c r="G1253">
        <v>28</v>
      </c>
      <c r="H1253" s="123">
        <f t="shared" si="105"/>
        <v>0.22222222222222221</v>
      </c>
      <c r="K1253" t="s">
        <v>100</v>
      </c>
      <c r="M1253">
        <v>0</v>
      </c>
      <c r="N1253"/>
      <c r="O1253">
        <v>0</v>
      </c>
      <c r="P1253">
        <v>4</v>
      </c>
      <c r="Q1253">
        <v>1.75</v>
      </c>
      <c r="S1253">
        <v>3.5</v>
      </c>
      <c r="T1253">
        <v>4</v>
      </c>
      <c r="U1253"/>
      <c r="V1253" s="2"/>
      <c r="W1253" s="339"/>
      <c r="X1253" s="4"/>
    </row>
    <row r="1254" spans="1:24">
      <c r="A1254" t="s">
        <v>2023</v>
      </c>
      <c r="B1254" t="s">
        <v>2039</v>
      </c>
      <c r="C1254" t="s">
        <v>2036</v>
      </c>
      <c r="D1254" s="19" t="s">
        <v>44</v>
      </c>
      <c r="E1254" t="s">
        <v>60</v>
      </c>
      <c r="F1254" t="s">
        <v>60</v>
      </c>
      <c r="G1254">
        <v>63</v>
      </c>
      <c r="H1254" s="123">
        <f t="shared" si="105"/>
        <v>0.5</v>
      </c>
      <c r="K1254" t="s">
        <v>100</v>
      </c>
      <c r="M1254">
        <v>0</v>
      </c>
      <c r="N1254"/>
      <c r="O1254">
        <v>0</v>
      </c>
      <c r="P1254">
        <v>4</v>
      </c>
      <c r="Q1254">
        <v>0</v>
      </c>
      <c r="S1254">
        <v>0</v>
      </c>
      <c r="T1254">
        <v>4</v>
      </c>
      <c r="U1254"/>
      <c r="V1254" s="2"/>
      <c r="W1254" s="339"/>
      <c r="X1254" s="4"/>
    </row>
    <row r="1255" spans="1:24">
      <c r="A1255" t="s">
        <v>2023</v>
      </c>
      <c r="B1255" t="s">
        <v>2039</v>
      </c>
      <c r="C1255" t="s">
        <v>2036</v>
      </c>
      <c r="D1255" s="2" t="s">
        <v>44</v>
      </c>
      <c r="E1255" t="s">
        <v>60</v>
      </c>
      <c r="F1255" t="s">
        <v>60</v>
      </c>
      <c r="G1255">
        <v>126</v>
      </c>
      <c r="H1255" s="123">
        <f t="shared" si="105"/>
        <v>1</v>
      </c>
      <c r="K1255" t="s">
        <v>100</v>
      </c>
      <c r="M1255">
        <v>0</v>
      </c>
      <c r="N1255"/>
      <c r="O1255">
        <v>0</v>
      </c>
      <c r="P1255">
        <v>4</v>
      </c>
      <c r="Q1255">
        <v>0</v>
      </c>
      <c r="S1255">
        <v>0</v>
      </c>
      <c r="T1255">
        <v>4</v>
      </c>
      <c r="U1255"/>
      <c r="V1255" s="2"/>
      <c r="W1255" s="339"/>
      <c r="X1255" s="4"/>
    </row>
    <row r="1256" spans="1:24">
      <c r="A1256" t="s">
        <v>2023</v>
      </c>
      <c r="B1256" t="s">
        <v>2040</v>
      </c>
      <c r="C1256" t="s">
        <v>2036</v>
      </c>
      <c r="D1256" s="2" t="s">
        <v>44</v>
      </c>
      <c r="E1256" t="s">
        <v>60</v>
      </c>
      <c r="F1256" t="s">
        <v>60</v>
      </c>
      <c r="G1256">
        <v>14</v>
      </c>
      <c r="H1256" s="123">
        <f t="shared" si="105"/>
        <v>0.1111111111111111</v>
      </c>
      <c r="K1256" t="s">
        <v>100</v>
      </c>
      <c r="L1256" t="s">
        <v>100</v>
      </c>
      <c r="M1256">
        <v>0</v>
      </c>
      <c r="N1256"/>
      <c r="O1256">
        <v>0</v>
      </c>
      <c r="P1256">
        <v>4</v>
      </c>
      <c r="Q1256">
        <v>0</v>
      </c>
      <c r="S1256">
        <v>0</v>
      </c>
      <c r="T1256">
        <v>4</v>
      </c>
      <c r="U1256"/>
      <c r="V1256" s="2"/>
      <c r="W1256" s="339"/>
      <c r="X1256" s="4"/>
    </row>
    <row r="1257" spans="1:24">
      <c r="A1257" t="s">
        <v>2023</v>
      </c>
      <c r="B1257" t="s">
        <v>2040</v>
      </c>
      <c r="C1257" t="s">
        <v>2036</v>
      </c>
      <c r="D1257" s="12" t="s">
        <v>44</v>
      </c>
      <c r="E1257" t="s">
        <v>60</v>
      </c>
      <c r="F1257" t="s">
        <v>60</v>
      </c>
      <c r="G1257">
        <v>28</v>
      </c>
      <c r="H1257" s="123">
        <f t="shared" si="105"/>
        <v>0.22222222222222221</v>
      </c>
      <c r="K1257" t="s">
        <v>100</v>
      </c>
      <c r="M1257">
        <v>0</v>
      </c>
      <c r="N1257"/>
      <c r="O1257">
        <v>0</v>
      </c>
      <c r="P1257">
        <v>4</v>
      </c>
      <c r="Q1257">
        <v>0</v>
      </c>
      <c r="S1257">
        <v>0</v>
      </c>
      <c r="T1257">
        <v>4</v>
      </c>
      <c r="U1257"/>
      <c r="V1257" s="2"/>
      <c r="W1257" s="339"/>
      <c r="X1257" s="4"/>
    </row>
    <row r="1258" spans="1:24">
      <c r="A1258" t="s">
        <v>2023</v>
      </c>
      <c r="B1258" t="s">
        <v>2040</v>
      </c>
      <c r="C1258" t="s">
        <v>2036</v>
      </c>
      <c r="D1258" s="19" t="s">
        <v>44</v>
      </c>
      <c r="E1258" t="s">
        <v>60</v>
      </c>
      <c r="F1258" t="s">
        <v>60</v>
      </c>
      <c r="G1258">
        <v>63</v>
      </c>
      <c r="H1258" s="123">
        <f t="shared" si="105"/>
        <v>0.5</v>
      </c>
      <c r="K1258" t="s">
        <v>100</v>
      </c>
      <c r="M1258">
        <v>0</v>
      </c>
      <c r="N1258"/>
      <c r="O1258">
        <v>0</v>
      </c>
      <c r="P1258">
        <v>4</v>
      </c>
      <c r="Q1258">
        <v>0.25</v>
      </c>
      <c r="S1258">
        <v>0.5</v>
      </c>
      <c r="T1258">
        <v>4</v>
      </c>
      <c r="U1258"/>
      <c r="V1258" s="2"/>
      <c r="W1258" s="339"/>
      <c r="X1258" s="4"/>
    </row>
    <row r="1259" spans="1:24">
      <c r="A1259" t="s">
        <v>2023</v>
      </c>
      <c r="B1259" t="s">
        <v>2040</v>
      </c>
      <c r="C1259" t="s">
        <v>2036</v>
      </c>
      <c r="D1259" s="2" t="s">
        <v>44</v>
      </c>
      <c r="E1259" t="s">
        <v>60</v>
      </c>
      <c r="F1259" t="s">
        <v>60</v>
      </c>
      <c r="G1259">
        <v>126</v>
      </c>
      <c r="H1259" s="123">
        <f t="shared" si="105"/>
        <v>1</v>
      </c>
      <c r="K1259" t="s">
        <v>100</v>
      </c>
      <c r="M1259">
        <v>0</v>
      </c>
      <c r="N1259"/>
      <c r="O1259">
        <v>0</v>
      </c>
      <c r="P1259">
        <v>4</v>
      </c>
      <c r="Q1259">
        <v>0</v>
      </c>
      <c r="S1259">
        <v>0</v>
      </c>
      <c r="T1259">
        <v>4</v>
      </c>
      <c r="U1259"/>
      <c r="V1259" s="2"/>
      <c r="W1259" s="339"/>
      <c r="X1259" s="4"/>
    </row>
    <row r="1260" spans="1:24">
      <c r="A1260" t="s">
        <v>2023</v>
      </c>
      <c r="B1260" t="s">
        <v>2041</v>
      </c>
      <c r="C1260" t="s">
        <v>2036</v>
      </c>
      <c r="D1260" s="2" t="s">
        <v>44</v>
      </c>
      <c r="E1260" t="s">
        <v>60</v>
      </c>
      <c r="F1260" t="s">
        <v>60</v>
      </c>
      <c r="G1260">
        <v>28</v>
      </c>
      <c r="H1260" s="123">
        <f t="shared" si="105"/>
        <v>0.22222222222222221</v>
      </c>
      <c r="K1260" t="s">
        <v>100</v>
      </c>
      <c r="L1260" t="s">
        <v>100</v>
      </c>
      <c r="M1260">
        <v>0</v>
      </c>
      <c r="N1260"/>
      <c r="O1260">
        <v>0</v>
      </c>
      <c r="P1260">
        <v>4</v>
      </c>
      <c r="Q1260">
        <v>0</v>
      </c>
      <c r="S1260">
        <v>0</v>
      </c>
      <c r="T1260">
        <v>4</v>
      </c>
      <c r="U1260"/>
      <c r="V1260" s="2"/>
      <c r="W1260" s="339"/>
      <c r="X1260" s="4"/>
    </row>
    <row r="1261" spans="1:24">
      <c r="A1261" t="s">
        <v>2023</v>
      </c>
      <c r="B1261" t="s">
        <v>2042</v>
      </c>
      <c r="C1261" t="s">
        <v>2036</v>
      </c>
      <c r="D1261" s="12" t="s">
        <v>44</v>
      </c>
      <c r="E1261" t="s">
        <v>60</v>
      </c>
      <c r="F1261" t="s">
        <v>60</v>
      </c>
      <c r="G1261">
        <v>14</v>
      </c>
      <c r="H1261" s="123">
        <f t="shared" si="105"/>
        <v>0.1111111111111111</v>
      </c>
      <c r="K1261" t="s">
        <v>100</v>
      </c>
      <c r="M1261">
        <v>15</v>
      </c>
      <c r="N1261"/>
      <c r="O1261">
        <v>4.2426406871192803</v>
      </c>
      <c r="P1261">
        <v>4</v>
      </c>
      <c r="Q1261">
        <v>4.75</v>
      </c>
      <c r="S1261">
        <v>3.5939764421413001</v>
      </c>
      <c r="T1261">
        <v>4</v>
      </c>
      <c r="U1261"/>
      <c r="V1261" s="2"/>
      <c r="W1261" s="339"/>
      <c r="X1261" s="4"/>
    </row>
    <row r="1262" spans="1:24">
      <c r="A1262" t="s">
        <v>2023</v>
      </c>
      <c r="B1262" t="s">
        <v>2042</v>
      </c>
      <c r="C1262" t="s">
        <v>2036</v>
      </c>
      <c r="D1262" s="19" t="s">
        <v>44</v>
      </c>
      <c r="E1262" t="s">
        <v>60</v>
      </c>
      <c r="F1262" t="s">
        <v>60</v>
      </c>
      <c r="G1262">
        <v>28</v>
      </c>
      <c r="H1262" s="123">
        <f t="shared" si="105"/>
        <v>0.22222222222222221</v>
      </c>
      <c r="K1262" t="s">
        <v>100</v>
      </c>
      <c r="M1262">
        <v>7</v>
      </c>
      <c r="N1262"/>
      <c r="O1262">
        <v>3.3665016461206898</v>
      </c>
      <c r="P1262">
        <v>4</v>
      </c>
      <c r="Q1262">
        <v>29.25</v>
      </c>
      <c r="S1262">
        <v>22.1114600754149</v>
      </c>
      <c r="T1262">
        <v>4</v>
      </c>
      <c r="U1262"/>
      <c r="V1262" s="2"/>
      <c r="W1262" s="339"/>
      <c r="X1262" s="4"/>
    </row>
    <row r="1263" spans="1:24">
      <c r="A1263" t="s">
        <v>2023</v>
      </c>
      <c r="B1263" t="s">
        <v>2042</v>
      </c>
      <c r="C1263" t="s">
        <v>2036</v>
      </c>
      <c r="D1263" s="2" t="s">
        <v>44</v>
      </c>
      <c r="E1263" t="s">
        <v>60</v>
      </c>
      <c r="F1263" t="s">
        <v>60</v>
      </c>
      <c r="G1263">
        <v>63</v>
      </c>
      <c r="H1263" s="123">
        <f t="shared" ref="H1263:H1326" si="106">G1263/126</f>
        <v>0.5</v>
      </c>
      <c r="K1263" t="s">
        <v>100</v>
      </c>
      <c r="M1263">
        <v>5.25</v>
      </c>
      <c r="N1263"/>
      <c r="O1263">
        <v>6.8495741960115097</v>
      </c>
      <c r="P1263">
        <v>4</v>
      </c>
      <c r="Q1263">
        <v>18.25</v>
      </c>
      <c r="S1263">
        <v>22.0359554667669</v>
      </c>
      <c r="T1263">
        <v>4</v>
      </c>
      <c r="U1263"/>
      <c r="V1263" s="2"/>
      <c r="W1263" s="339"/>
      <c r="X1263" s="4"/>
    </row>
    <row r="1264" spans="1:24">
      <c r="A1264" t="s">
        <v>2023</v>
      </c>
      <c r="B1264" t="s">
        <v>2042</v>
      </c>
      <c r="C1264" t="s">
        <v>2036</v>
      </c>
      <c r="D1264" s="2" t="s">
        <v>44</v>
      </c>
      <c r="E1264" t="s">
        <v>60</v>
      </c>
      <c r="F1264" t="s">
        <v>60</v>
      </c>
      <c r="G1264">
        <v>126</v>
      </c>
      <c r="H1264" s="123">
        <f t="shared" si="106"/>
        <v>1</v>
      </c>
      <c r="K1264" t="s">
        <v>100</v>
      </c>
      <c r="L1264" t="s">
        <v>100</v>
      </c>
      <c r="M1264">
        <v>13.25</v>
      </c>
      <c r="N1264"/>
      <c r="O1264">
        <v>18.874586088176901</v>
      </c>
      <c r="P1264">
        <v>4</v>
      </c>
      <c r="Q1264">
        <v>19.75</v>
      </c>
      <c r="S1264">
        <v>17.442763542512399</v>
      </c>
      <c r="T1264">
        <v>4</v>
      </c>
      <c r="U1264"/>
      <c r="V1264" s="2"/>
      <c r="W1264" s="339"/>
      <c r="X1264" s="4"/>
    </row>
    <row r="1265" spans="1:24">
      <c r="A1265" t="s">
        <v>2023</v>
      </c>
      <c r="B1265" t="s">
        <v>1861</v>
      </c>
      <c r="C1265" t="s">
        <v>2036</v>
      </c>
      <c r="D1265" s="12" t="s">
        <v>44</v>
      </c>
      <c r="E1265" t="s">
        <v>60</v>
      </c>
      <c r="F1265" t="s">
        <v>60</v>
      </c>
      <c r="G1265">
        <v>14</v>
      </c>
      <c r="H1265" s="123">
        <f t="shared" si="106"/>
        <v>0.1111111111111111</v>
      </c>
      <c r="K1265" t="s">
        <v>100</v>
      </c>
      <c r="M1265">
        <v>13.75</v>
      </c>
      <c r="N1265"/>
      <c r="O1265">
        <v>13.225606476327201</v>
      </c>
      <c r="P1265">
        <v>4</v>
      </c>
      <c r="Q1265">
        <v>3</v>
      </c>
      <c r="S1265">
        <v>4.0824829046386304</v>
      </c>
      <c r="T1265">
        <v>4</v>
      </c>
      <c r="U1265"/>
      <c r="V1265" s="2"/>
      <c r="W1265" s="339"/>
      <c r="X1265" s="4"/>
    </row>
    <row r="1266" spans="1:24">
      <c r="A1266" t="s">
        <v>2023</v>
      </c>
      <c r="B1266" t="s">
        <v>1861</v>
      </c>
      <c r="C1266" t="s">
        <v>2036</v>
      </c>
      <c r="D1266" s="19" t="s">
        <v>44</v>
      </c>
      <c r="E1266" t="s">
        <v>60</v>
      </c>
      <c r="F1266" t="s">
        <v>60</v>
      </c>
      <c r="G1266">
        <v>28</v>
      </c>
      <c r="H1266" s="123">
        <f t="shared" si="106"/>
        <v>0.22222222222222221</v>
      </c>
      <c r="K1266" t="s">
        <v>100</v>
      </c>
      <c r="M1266">
        <v>14.25</v>
      </c>
      <c r="N1266"/>
      <c r="O1266">
        <v>8.7321245982864895</v>
      </c>
      <c r="P1266">
        <v>4</v>
      </c>
      <c r="Q1266">
        <v>8.75</v>
      </c>
      <c r="S1266">
        <v>7.6757192931129703</v>
      </c>
      <c r="T1266">
        <v>4</v>
      </c>
      <c r="U1266" s="11"/>
      <c r="V1266" s="12"/>
      <c r="W1266" s="339"/>
      <c r="X1266" s="4"/>
    </row>
    <row r="1267" spans="1:24">
      <c r="A1267" t="s">
        <v>2023</v>
      </c>
      <c r="B1267" t="s">
        <v>1861</v>
      </c>
      <c r="C1267" t="s">
        <v>2036</v>
      </c>
      <c r="D1267" s="2" t="s">
        <v>44</v>
      </c>
      <c r="E1267" t="s">
        <v>60</v>
      </c>
      <c r="F1267" t="s">
        <v>60</v>
      </c>
      <c r="G1267">
        <v>63</v>
      </c>
      <c r="H1267" s="123">
        <f t="shared" si="106"/>
        <v>0.5</v>
      </c>
      <c r="K1267" t="s">
        <v>100</v>
      </c>
      <c r="M1267">
        <v>4.25</v>
      </c>
      <c r="N1267"/>
      <c r="O1267">
        <v>2.8722813232690099</v>
      </c>
      <c r="P1267">
        <v>4</v>
      </c>
      <c r="Q1267">
        <v>29.5</v>
      </c>
      <c r="S1267">
        <v>10.1159939369957</v>
      </c>
      <c r="T1267">
        <v>4</v>
      </c>
      <c r="U1267" s="16"/>
      <c r="V1267" s="2"/>
      <c r="W1267" s="339"/>
      <c r="X1267" s="4"/>
    </row>
    <row r="1268" spans="1:24">
      <c r="A1268" t="s">
        <v>2023</v>
      </c>
      <c r="B1268" t="s">
        <v>1861</v>
      </c>
      <c r="C1268" t="s">
        <v>2036</v>
      </c>
      <c r="D1268" s="2" t="s">
        <v>44</v>
      </c>
      <c r="E1268" t="s">
        <v>60</v>
      </c>
      <c r="F1268" t="s">
        <v>60</v>
      </c>
      <c r="G1268">
        <v>126</v>
      </c>
      <c r="H1268" s="123">
        <f t="shared" si="106"/>
        <v>1</v>
      </c>
      <c r="K1268" t="s">
        <v>100</v>
      </c>
      <c r="L1268" t="s">
        <v>100</v>
      </c>
      <c r="M1268">
        <v>10.25</v>
      </c>
      <c r="N1268"/>
      <c r="O1268">
        <v>10.0788557551606</v>
      </c>
      <c r="P1268">
        <v>4</v>
      </c>
      <c r="Q1268">
        <v>3.75</v>
      </c>
      <c r="S1268">
        <v>2.8722813232690099</v>
      </c>
      <c r="T1268">
        <v>4</v>
      </c>
      <c r="U1268"/>
      <c r="V1268" s="2"/>
      <c r="W1268" s="339"/>
      <c r="X1268" s="4"/>
    </row>
    <row r="1269" spans="1:24">
      <c r="A1269" t="s">
        <v>2023</v>
      </c>
      <c r="B1269" t="s">
        <v>2043</v>
      </c>
      <c r="C1269" t="s">
        <v>2036</v>
      </c>
      <c r="D1269" s="12" t="s">
        <v>44</v>
      </c>
      <c r="E1269" t="s">
        <v>60</v>
      </c>
      <c r="F1269" t="s">
        <v>60</v>
      </c>
      <c r="G1269">
        <v>14</v>
      </c>
      <c r="H1269" s="123">
        <f t="shared" si="106"/>
        <v>0.1111111111111111</v>
      </c>
      <c r="K1269" t="s">
        <v>100</v>
      </c>
      <c r="M1269">
        <v>3.75</v>
      </c>
      <c r="N1269"/>
      <c r="O1269">
        <v>4.5</v>
      </c>
      <c r="P1269">
        <v>4</v>
      </c>
      <c r="Q1269">
        <v>1</v>
      </c>
      <c r="S1269">
        <v>1.4142135623731</v>
      </c>
      <c r="T1269">
        <v>4</v>
      </c>
      <c r="U1269"/>
      <c r="V1269" s="2"/>
      <c r="W1269" s="339"/>
      <c r="X1269" s="4"/>
    </row>
    <row r="1270" spans="1:24">
      <c r="A1270" t="s">
        <v>2023</v>
      </c>
      <c r="B1270" t="s">
        <v>2043</v>
      </c>
      <c r="C1270" t="s">
        <v>2036</v>
      </c>
      <c r="D1270" s="19" t="s">
        <v>44</v>
      </c>
      <c r="E1270" t="s">
        <v>60</v>
      </c>
      <c r="F1270" t="s">
        <v>60</v>
      </c>
      <c r="G1270">
        <v>28</v>
      </c>
      <c r="H1270" s="123">
        <f t="shared" si="106"/>
        <v>0.22222222222222221</v>
      </c>
      <c r="K1270" t="s">
        <v>100</v>
      </c>
      <c r="M1270">
        <v>0</v>
      </c>
      <c r="N1270"/>
      <c r="O1270">
        <v>0</v>
      </c>
      <c r="P1270">
        <v>4</v>
      </c>
      <c r="Q1270">
        <v>1</v>
      </c>
      <c r="S1270">
        <v>2</v>
      </c>
      <c r="T1270">
        <v>4</v>
      </c>
      <c r="U1270"/>
      <c r="V1270" s="2"/>
      <c r="W1270" s="339"/>
      <c r="X1270" s="4"/>
    </row>
    <row r="1271" spans="1:24">
      <c r="A1271" t="s">
        <v>2023</v>
      </c>
      <c r="B1271" t="s">
        <v>2043</v>
      </c>
      <c r="C1271" t="s">
        <v>2036</v>
      </c>
      <c r="D1271" s="2" t="s">
        <v>44</v>
      </c>
      <c r="E1271" t="s">
        <v>60</v>
      </c>
      <c r="F1271" t="s">
        <v>60</v>
      </c>
      <c r="G1271">
        <v>63</v>
      </c>
      <c r="H1271" s="123">
        <f t="shared" si="106"/>
        <v>0.5</v>
      </c>
      <c r="K1271" t="s">
        <v>100</v>
      </c>
      <c r="M1271">
        <v>1</v>
      </c>
      <c r="N1271"/>
      <c r="O1271">
        <v>1.4142135623731</v>
      </c>
      <c r="P1271">
        <v>4</v>
      </c>
      <c r="Q1271">
        <v>0.5</v>
      </c>
      <c r="S1271">
        <v>0.57735026918962595</v>
      </c>
      <c r="T1271">
        <v>4</v>
      </c>
      <c r="U1271"/>
      <c r="V1271" s="2"/>
      <c r="W1271" s="339"/>
      <c r="X1271" s="4"/>
    </row>
    <row r="1272" spans="1:24">
      <c r="A1272" t="s">
        <v>2023</v>
      </c>
      <c r="B1272" t="s">
        <v>2043</v>
      </c>
      <c r="C1272" t="s">
        <v>2036</v>
      </c>
      <c r="D1272" s="2" t="s">
        <v>44</v>
      </c>
      <c r="E1272" t="s">
        <v>60</v>
      </c>
      <c r="F1272" t="s">
        <v>60</v>
      </c>
      <c r="G1272">
        <v>126</v>
      </c>
      <c r="H1272" s="123">
        <f t="shared" si="106"/>
        <v>1</v>
      </c>
      <c r="K1272" t="s">
        <v>100</v>
      </c>
      <c r="L1272" t="s">
        <v>100</v>
      </c>
      <c r="M1272">
        <v>1.5</v>
      </c>
      <c r="N1272"/>
      <c r="O1272">
        <v>2.3804761428476202</v>
      </c>
      <c r="P1272">
        <v>4</v>
      </c>
      <c r="Q1272">
        <v>1.25</v>
      </c>
      <c r="S1272">
        <v>2.5</v>
      </c>
      <c r="T1272">
        <v>4</v>
      </c>
      <c r="U1272"/>
      <c r="V1272" s="2"/>
      <c r="W1272" s="339"/>
      <c r="X1272" s="4"/>
    </row>
    <row r="1273" spans="1:24">
      <c r="A1273" t="s">
        <v>2022</v>
      </c>
      <c r="B1273" t="s">
        <v>2037</v>
      </c>
      <c r="C1273" t="s">
        <v>2036</v>
      </c>
      <c r="D1273" s="12" t="s">
        <v>44</v>
      </c>
      <c r="E1273" t="s">
        <v>60</v>
      </c>
      <c r="F1273" t="s">
        <v>60</v>
      </c>
      <c r="G1273">
        <v>14</v>
      </c>
      <c r="H1273" s="123">
        <f t="shared" si="106"/>
        <v>0.1111111111111111</v>
      </c>
      <c r="K1273" t="s">
        <v>100</v>
      </c>
      <c r="M1273">
        <v>0.5</v>
      </c>
      <c r="N1273"/>
      <c r="O1273">
        <v>1</v>
      </c>
      <c r="P1273">
        <v>4</v>
      </c>
      <c r="Q1273">
        <v>9</v>
      </c>
      <c r="S1273">
        <v>6.1644140029689796</v>
      </c>
      <c r="T1273">
        <v>4</v>
      </c>
      <c r="U1273"/>
      <c r="V1273" s="2"/>
      <c r="W1273" s="339"/>
      <c r="X1273" s="4"/>
    </row>
    <row r="1274" spans="1:24">
      <c r="A1274" t="s">
        <v>2022</v>
      </c>
      <c r="B1274" t="s">
        <v>2037</v>
      </c>
      <c r="C1274" t="s">
        <v>2036</v>
      </c>
      <c r="D1274" s="19" t="s">
        <v>44</v>
      </c>
      <c r="E1274" t="s">
        <v>60</v>
      </c>
      <c r="F1274" t="s">
        <v>60</v>
      </c>
      <c r="G1274">
        <v>28</v>
      </c>
      <c r="H1274" s="123">
        <f t="shared" si="106"/>
        <v>0.22222222222222221</v>
      </c>
      <c r="K1274" t="s">
        <v>100</v>
      </c>
      <c r="M1274">
        <v>0.75</v>
      </c>
      <c r="N1274"/>
      <c r="O1274">
        <v>1.5</v>
      </c>
      <c r="P1274">
        <v>4</v>
      </c>
      <c r="Q1274">
        <v>1.5</v>
      </c>
      <c r="S1274">
        <v>3</v>
      </c>
      <c r="T1274">
        <v>4</v>
      </c>
      <c r="U1274"/>
      <c r="V1274" s="2"/>
      <c r="W1274" s="339"/>
      <c r="X1274" s="4"/>
    </row>
    <row r="1275" spans="1:24">
      <c r="A1275" t="s">
        <v>2022</v>
      </c>
      <c r="B1275" t="s">
        <v>2037</v>
      </c>
      <c r="C1275" t="s">
        <v>2036</v>
      </c>
      <c r="D1275" s="2" t="s">
        <v>44</v>
      </c>
      <c r="E1275" t="s">
        <v>60</v>
      </c>
      <c r="F1275" t="s">
        <v>60</v>
      </c>
      <c r="G1275">
        <v>63</v>
      </c>
      <c r="H1275" s="123">
        <f t="shared" si="106"/>
        <v>0.5</v>
      </c>
      <c r="K1275" t="s">
        <v>100</v>
      </c>
      <c r="M1275">
        <v>0</v>
      </c>
      <c r="N1275"/>
      <c r="O1275">
        <v>0</v>
      </c>
      <c r="P1275">
        <v>4</v>
      </c>
      <c r="Q1275">
        <v>0.5</v>
      </c>
      <c r="S1275">
        <v>1</v>
      </c>
      <c r="T1275">
        <v>4</v>
      </c>
      <c r="U1275"/>
      <c r="V1275" s="2"/>
      <c r="W1275" s="339"/>
      <c r="X1275" s="4"/>
    </row>
    <row r="1276" spans="1:24">
      <c r="A1276" t="s">
        <v>2022</v>
      </c>
      <c r="B1276" t="s">
        <v>2037</v>
      </c>
      <c r="C1276" t="s">
        <v>2036</v>
      </c>
      <c r="D1276" s="2" t="s">
        <v>44</v>
      </c>
      <c r="E1276" t="s">
        <v>60</v>
      </c>
      <c r="F1276" t="s">
        <v>60</v>
      </c>
      <c r="G1276">
        <v>126</v>
      </c>
      <c r="H1276" s="123">
        <f t="shared" si="106"/>
        <v>1</v>
      </c>
      <c r="K1276" t="s">
        <v>100</v>
      </c>
      <c r="L1276" t="s">
        <v>100</v>
      </c>
      <c r="M1276">
        <v>0</v>
      </c>
      <c r="N1276"/>
      <c r="O1276">
        <v>0</v>
      </c>
      <c r="P1276">
        <v>4</v>
      </c>
      <c r="Q1276">
        <v>0</v>
      </c>
      <c r="S1276">
        <v>0</v>
      </c>
      <c r="T1276">
        <v>4</v>
      </c>
      <c r="U1276"/>
      <c r="V1276" s="2"/>
      <c r="W1276" s="339"/>
      <c r="X1276" s="4"/>
    </row>
    <row r="1277" spans="1:24">
      <c r="A1277" t="s">
        <v>2022</v>
      </c>
      <c r="B1277" t="s">
        <v>2038</v>
      </c>
      <c r="C1277" t="s">
        <v>2036</v>
      </c>
      <c r="D1277" s="12" t="s">
        <v>44</v>
      </c>
      <c r="E1277" t="s">
        <v>60</v>
      </c>
      <c r="F1277" t="s">
        <v>60</v>
      </c>
      <c r="G1277">
        <v>14</v>
      </c>
      <c r="H1277" s="123">
        <f t="shared" si="106"/>
        <v>0.1111111111111111</v>
      </c>
      <c r="K1277" t="s">
        <v>100</v>
      </c>
      <c r="M1277">
        <v>0</v>
      </c>
      <c r="N1277"/>
      <c r="O1277">
        <v>0</v>
      </c>
      <c r="P1277">
        <v>4</v>
      </c>
      <c r="Q1277">
        <v>0</v>
      </c>
      <c r="S1277">
        <v>0</v>
      </c>
      <c r="T1277">
        <v>4</v>
      </c>
      <c r="U1277"/>
      <c r="V1277" s="2"/>
      <c r="W1277" s="339"/>
      <c r="X1277" s="4"/>
    </row>
    <row r="1278" spans="1:24">
      <c r="A1278" t="s">
        <v>2022</v>
      </c>
      <c r="B1278" t="s">
        <v>2038</v>
      </c>
      <c r="C1278" t="s">
        <v>2036</v>
      </c>
      <c r="D1278" s="19" t="s">
        <v>44</v>
      </c>
      <c r="E1278" t="s">
        <v>60</v>
      </c>
      <c r="F1278" t="s">
        <v>60</v>
      </c>
      <c r="G1278">
        <v>28</v>
      </c>
      <c r="H1278" s="123">
        <f t="shared" si="106"/>
        <v>0.22222222222222221</v>
      </c>
      <c r="K1278" t="s">
        <v>100</v>
      </c>
      <c r="M1278">
        <v>0</v>
      </c>
      <c r="N1278"/>
      <c r="O1278">
        <v>0</v>
      </c>
      <c r="P1278">
        <v>4</v>
      </c>
      <c r="Q1278">
        <v>0</v>
      </c>
      <c r="S1278">
        <v>0</v>
      </c>
      <c r="T1278">
        <v>4</v>
      </c>
      <c r="U1278"/>
      <c r="V1278" s="2"/>
      <c r="W1278" s="339"/>
      <c r="X1278" s="4"/>
    </row>
    <row r="1279" spans="1:24">
      <c r="A1279" t="s">
        <v>2022</v>
      </c>
      <c r="B1279" t="s">
        <v>2038</v>
      </c>
      <c r="C1279" t="s">
        <v>2036</v>
      </c>
      <c r="D1279" s="2" t="s">
        <v>44</v>
      </c>
      <c r="E1279" t="s">
        <v>60</v>
      </c>
      <c r="F1279" t="s">
        <v>60</v>
      </c>
      <c r="G1279">
        <v>63</v>
      </c>
      <c r="H1279" s="123">
        <f t="shared" si="106"/>
        <v>0.5</v>
      </c>
      <c r="K1279" t="s">
        <v>100</v>
      </c>
      <c r="M1279">
        <v>0</v>
      </c>
      <c r="N1279"/>
      <c r="O1279">
        <v>0</v>
      </c>
      <c r="P1279">
        <v>4</v>
      </c>
      <c r="Q1279">
        <v>0</v>
      </c>
      <c r="S1279">
        <v>0</v>
      </c>
      <c r="T1279">
        <v>4</v>
      </c>
      <c r="U1279"/>
      <c r="V1279" s="2"/>
      <c r="W1279" s="339"/>
      <c r="X1279" s="4"/>
    </row>
    <row r="1280" spans="1:24">
      <c r="A1280" t="s">
        <v>2022</v>
      </c>
      <c r="B1280" t="s">
        <v>2038</v>
      </c>
      <c r="C1280" t="s">
        <v>2036</v>
      </c>
      <c r="D1280" s="2" t="s">
        <v>44</v>
      </c>
      <c r="E1280" t="s">
        <v>60</v>
      </c>
      <c r="F1280" t="s">
        <v>60</v>
      </c>
      <c r="G1280">
        <v>126</v>
      </c>
      <c r="H1280" s="123">
        <f t="shared" si="106"/>
        <v>1</v>
      </c>
      <c r="K1280" t="s">
        <v>100</v>
      </c>
      <c r="L1280" t="s">
        <v>100</v>
      </c>
      <c r="M1280">
        <v>0</v>
      </c>
      <c r="N1280"/>
      <c r="O1280">
        <v>0</v>
      </c>
      <c r="P1280">
        <v>4</v>
      </c>
      <c r="Q1280">
        <v>0</v>
      </c>
      <c r="S1280">
        <v>0</v>
      </c>
      <c r="T1280">
        <v>4</v>
      </c>
      <c r="U1280"/>
      <c r="V1280" s="2"/>
      <c r="W1280" s="339"/>
      <c r="X1280" s="4"/>
    </row>
    <row r="1281" spans="1:24">
      <c r="A1281" t="s">
        <v>2022</v>
      </c>
      <c r="B1281" t="s">
        <v>2039</v>
      </c>
      <c r="C1281" t="s">
        <v>2036</v>
      </c>
      <c r="D1281" s="12" t="s">
        <v>44</v>
      </c>
      <c r="E1281" t="s">
        <v>60</v>
      </c>
      <c r="F1281" t="s">
        <v>60</v>
      </c>
      <c r="G1281">
        <v>14</v>
      </c>
      <c r="H1281" s="123">
        <f t="shared" si="106"/>
        <v>0.1111111111111111</v>
      </c>
      <c r="K1281" t="s">
        <v>100</v>
      </c>
      <c r="M1281">
        <v>0.25</v>
      </c>
      <c r="N1281"/>
      <c r="O1281">
        <v>0.5</v>
      </c>
      <c r="P1281">
        <v>4</v>
      </c>
      <c r="Q1281">
        <v>0</v>
      </c>
      <c r="S1281">
        <v>0</v>
      </c>
      <c r="T1281">
        <v>4</v>
      </c>
      <c r="U1281"/>
      <c r="V1281" s="2"/>
      <c r="W1281" s="339"/>
      <c r="X1281" s="4"/>
    </row>
    <row r="1282" spans="1:24">
      <c r="A1282" t="s">
        <v>2022</v>
      </c>
      <c r="B1282" t="s">
        <v>2039</v>
      </c>
      <c r="C1282" t="s">
        <v>2036</v>
      </c>
      <c r="D1282" s="19" t="s">
        <v>44</v>
      </c>
      <c r="E1282" t="s">
        <v>60</v>
      </c>
      <c r="F1282" t="s">
        <v>60</v>
      </c>
      <c r="G1282">
        <v>28</v>
      </c>
      <c r="H1282" s="123">
        <f t="shared" si="106"/>
        <v>0.22222222222222221</v>
      </c>
      <c r="K1282" t="s">
        <v>100</v>
      </c>
      <c r="M1282">
        <v>0.25</v>
      </c>
      <c r="N1282"/>
      <c r="O1282">
        <v>0.5</v>
      </c>
      <c r="P1282">
        <v>4</v>
      </c>
      <c r="Q1282">
        <v>1.75</v>
      </c>
      <c r="S1282">
        <v>3.5</v>
      </c>
      <c r="T1282">
        <v>4</v>
      </c>
      <c r="U1282"/>
      <c r="V1282" s="2"/>
      <c r="W1282" s="339"/>
      <c r="X1282" s="4"/>
    </row>
    <row r="1283" spans="1:24">
      <c r="A1283" t="s">
        <v>2022</v>
      </c>
      <c r="B1283" t="s">
        <v>2039</v>
      </c>
      <c r="C1283" t="s">
        <v>2036</v>
      </c>
      <c r="D1283" s="2" t="s">
        <v>44</v>
      </c>
      <c r="E1283" t="s">
        <v>60</v>
      </c>
      <c r="F1283" t="s">
        <v>60</v>
      </c>
      <c r="G1283">
        <v>63</v>
      </c>
      <c r="H1283" s="123">
        <f t="shared" si="106"/>
        <v>0.5</v>
      </c>
      <c r="K1283" t="s">
        <v>100</v>
      </c>
      <c r="M1283">
        <v>0</v>
      </c>
      <c r="N1283"/>
      <c r="O1283">
        <v>0</v>
      </c>
      <c r="P1283">
        <v>4</v>
      </c>
      <c r="Q1283">
        <v>0</v>
      </c>
      <c r="S1283">
        <v>0</v>
      </c>
      <c r="T1283">
        <v>4</v>
      </c>
      <c r="U1283"/>
      <c r="V1283" s="2"/>
      <c r="W1283" s="339"/>
      <c r="X1283" s="4"/>
    </row>
    <row r="1284" spans="1:24">
      <c r="A1284" t="s">
        <v>2022</v>
      </c>
      <c r="B1284" t="s">
        <v>2039</v>
      </c>
      <c r="C1284" t="s">
        <v>2036</v>
      </c>
      <c r="D1284" s="2" t="s">
        <v>44</v>
      </c>
      <c r="E1284" t="s">
        <v>60</v>
      </c>
      <c r="F1284" t="s">
        <v>60</v>
      </c>
      <c r="G1284">
        <v>126</v>
      </c>
      <c r="H1284" s="123">
        <f t="shared" si="106"/>
        <v>1</v>
      </c>
      <c r="K1284" t="s">
        <v>100</v>
      </c>
      <c r="L1284" t="s">
        <v>100</v>
      </c>
      <c r="M1284">
        <v>0</v>
      </c>
      <c r="N1284"/>
      <c r="O1284">
        <v>0</v>
      </c>
      <c r="P1284">
        <v>4</v>
      </c>
      <c r="Q1284">
        <v>0</v>
      </c>
      <c r="S1284">
        <v>0</v>
      </c>
      <c r="T1284">
        <v>4</v>
      </c>
      <c r="U1284"/>
      <c r="V1284" s="2"/>
      <c r="W1284" s="339"/>
      <c r="X1284" s="4"/>
    </row>
    <row r="1285" spans="1:24">
      <c r="A1285" t="s">
        <v>2022</v>
      </c>
      <c r="B1285" t="s">
        <v>2040</v>
      </c>
      <c r="C1285" t="s">
        <v>2036</v>
      </c>
      <c r="D1285" s="12" t="s">
        <v>44</v>
      </c>
      <c r="E1285" t="s">
        <v>60</v>
      </c>
      <c r="F1285" t="s">
        <v>60</v>
      </c>
      <c r="G1285">
        <v>14</v>
      </c>
      <c r="H1285" s="123">
        <f t="shared" si="106"/>
        <v>0.1111111111111111</v>
      </c>
      <c r="K1285" t="s">
        <v>100</v>
      </c>
      <c r="M1285">
        <v>0</v>
      </c>
      <c r="N1285"/>
      <c r="O1285">
        <v>0</v>
      </c>
      <c r="P1285">
        <v>4</v>
      </c>
      <c r="Q1285">
        <v>0</v>
      </c>
      <c r="S1285">
        <v>0</v>
      </c>
      <c r="T1285">
        <v>4</v>
      </c>
      <c r="U1285"/>
      <c r="V1285" s="2"/>
      <c r="W1285" s="339"/>
      <c r="X1285" s="4"/>
    </row>
    <row r="1286" spans="1:24">
      <c r="A1286" t="s">
        <v>2022</v>
      </c>
      <c r="B1286" t="s">
        <v>2040</v>
      </c>
      <c r="C1286" t="s">
        <v>2036</v>
      </c>
      <c r="D1286" s="19" t="s">
        <v>44</v>
      </c>
      <c r="E1286" t="s">
        <v>60</v>
      </c>
      <c r="F1286" t="s">
        <v>60</v>
      </c>
      <c r="G1286">
        <v>28</v>
      </c>
      <c r="H1286" s="123">
        <f t="shared" si="106"/>
        <v>0.22222222222222221</v>
      </c>
      <c r="K1286" t="s">
        <v>100</v>
      </c>
      <c r="M1286">
        <v>0</v>
      </c>
      <c r="N1286"/>
      <c r="O1286">
        <v>0</v>
      </c>
      <c r="P1286">
        <v>4</v>
      </c>
      <c r="Q1286">
        <v>0</v>
      </c>
      <c r="S1286">
        <v>0</v>
      </c>
      <c r="T1286">
        <v>4</v>
      </c>
      <c r="U1286"/>
      <c r="V1286" s="2"/>
      <c r="W1286" s="339"/>
      <c r="X1286" s="4"/>
    </row>
    <row r="1287" spans="1:24">
      <c r="A1287" t="s">
        <v>2022</v>
      </c>
      <c r="B1287" t="s">
        <v>2040</v>
      </c>
      <c r="C1287" t="s">
        <v>2036</v>
      </c>
      <c r="D1287" s="2" t="s">
        <v>44</v>
      </c>
      <c r="E1287" t="s">
        <v>60</v>
      </c>
      <c r="F1287" t="s">
        <v>60</v>
      </c>
      <c r="G1287">
        <v>63</v>
      </c>
      <c r="H1287" s="123">
        <f t="shared" si="106"/>
        <v>0.5</v>
      </c>
      <c r="K1287" t="s">
        <v>100</v>
      </c>
      <c r="M1287">
        <v>0</v>
      </c>
      <c r="N1287"/>
      <c r="O1287">
        <v>0</v>
      </c>
      <c r="P1287">
        <v>4</v>
      </c>
      <c r="Q1287">
        <v>0.25</v>
      </c>
      <c r="S1287">
        <v>0.5</v>
      </c>
      <c r="T1287">
        <v>4</v>
      </c>
      <c r="U1287"/>
      <c r="V1287" s="2"/>
      <c r="W1287" s="339"/>
      <c r="X1287" s="4"/>
    </row>
    <row r="1288" spans="1:24">
      <c r="A1288" t="s">
        <v>2022</v>
      </c>
      <c r="B1288" t="s">
        <v>2040</v>
      </c>
      <c r="C1288" t="s">
        <v>2036</v>
      </c>
      <c r="D1288" s="2" t="s">
        <v>44</v>
      </c>
      <c r="E1288" t="s">
        <v>60</v>
      </c>
      <c r="F1288" t="s">
        <v>60</v>
      </c>
      <c r="G1288">
        <v>126</v>
      </c>
      <c r="H1288" s="123">
        <f t="shared" si="106"/>
        <v>1</v>
      </c>
      <c r="K1288" t="s">
        <v>100</v>
      </c>
      <c r="L1288" t="s">
        <v>100</v>
      </c>
      <c r="M1288">
        <v>0</v>
      </c>
      <c r="N1288"/>
      <c r="O1288">
        <v>0</v>
      </c>
      <c r="P1288">
        <v>4</v>
      </c>
      <c r="Q1288">
        <v>0</v>
      </c>
      <c r="S1288">
        <v>0</v>
      </c>
      <c r="T1288">
        <v>4</v>
      </c>
      <c r="U1288"/>
      <c r="V1288" s="2"/>
      <c r="W1288" s="339"/>
      <c r="X1288" s="4"/>
    </row>
    <row r="1289" spans="1:24">
      <c r="A1289" t="s">
        <v>2022</v>
      </c>
      <c r="B1289" t="s">
        <v>2041</v>
      </c>
      <c r="C1289" t="s">
        <v>2036</v>
      </c>
      <c r="D1289" s="12" t="s">
        <v>44</v>
      </c>
      <c r="E1289" t="s">
        <v>60</v>
      </c>
      <c r="F1289" t="s">
        <v>60</v>
      </c>
      <c r="G1289">
        <v>28</v>
      </c>
      <c r="H1289" s="123">
        <f t="shared" si="106"/>
        <v>0.22222222222222221</v>
      </c>
      <c r="K1289" t="s">
        <v>100</v>
      </c>
      <c r="M1289">
        <v>0</v>
      </c>
      <c r="N1289"/>
      <c r="O1289">
        <v>0</v>
      </c>
      <c r="P1289">
        <v>4</v>
      </c>
      <c r="Q1289">
        <v>0</v>
      </c>
      <c r="S1289">
        <v>0</v>
      </c>
      <c r="T1289">
        <v>4</v>
      </c>
      <c r="U1289"/>
      <c r="V1289" s="2"/>
      <c r="W1289" s="339"/>
      <c r="X1289" s="4"/>
    </row>
    <row r="1290" spans="1:24">
      <c r="A1290" t="s">
        <v>2022</v>
      </c>
      <c r="B1290" t="s">
        <v>2042</v>
      </c>
      <c r="C1290" t="s">
        <v>2036</v>
      </c>
      <c r="D1290" s="19" t="s">
        <v>44</v>
      </c>
      <c r="E1290" t="s">
        <v>60</v>
      </c>
      <c r="F1290" t="s">
        <v>60</v>
      </c>
      <c r="G1290">
        <v>14</v>
      </c>
      <c r="H1290" s="123">
        <f t="shared" si="106"/>
        <v>0.1111111111111111</v>
      </c>
      <c r="K1290" t="s">
        <v>100</v>
      </c>
      <c r="M1290">
        <v>1.75</v>
      </c>
      <c r="N1290"/>
      <c r="O1290">
        <v>1.5</v>
      </c>
      <c r="P1290">
        <v>4</v>
      </c>
      <c r="Q1290">
        <v>4.75</v>
      </c>
      <c r="S1290">
        <v>3.5939764421413001</v>
      </c>
      <c r="T1290">
        <v>4</v>
      </c>
      <c r="U1290"/>
      <c r="V1290" s="2"/>
      <c r="W1290" s="339"/>
      <c r="X1290" s="4"/>
    </row>
    <row r="1291" spans="1:24">
      <c r="A1291" t="s">
        <v>2022</v>
      </c>
      <c r="B1291" t="s">
        <v>2042</v>
      </c>
      <c r="C1291" t="s">
        <v>2036</v>
      </c>
      <c r="D1291" s="2" t="s">
        <v>44</v>
      </c>
      <c r="E1291" t="s">
        <v>60</v>
      </c>
      <c r="F1291" t="s">
        <v>60</v>
      </c>
      <c r="G1291">
        <v>28</v>
      </c>
      <c r="H1291" s="123">
        <f t="shared" si="106"/>
        <v>0.22222222222222221</v>
      </c>
      <c r="K1291" t="s">
        <v>100</v>
      </c>
      <c r="M1291">
        <v>0</v>
      </c>
      <c r="N1291"/>
      <c r="O1291">
        <v>0</v>
      </c>
      <c r="P1291">
        <v>4</v>
      </c>
      <c r="Q1291">
        <v>29.25</v>
      </c>
      <c r="S1291">
        <v>22.1114600754149</v>
      </c>
      <c r="T1291">
        <v>4</v>
      </c>
      <c r="U1291"/>
      <c r="V1291" s="2"/>
      <c r="W1291" s="339"/>
      <c r="X1291" s="4"/>
    </row>
    <row r="1292" spans="1:24">
      <c r="A1292" t="s">
        <v>2022</v>
      </c>
      <c r="B1292" t="s">
        <v>2042</v>
      </c>
      <c r="C1292" t="s">
        <v>2036</v>
      </c>
      <c r="D1292" s="2" t="s">
        <v>44</v>
      </c>
      <c r="E1292" t="s">
        <v>60</v>
      </c>
      <c r="F1292" t="s">
        <v>60</v>
      </c>
      <c r="G1292">
        <v>63</v>
      </c>
      <c r="H1292" s="123">
        <f t="shared" si="106"/>
        <v>0.5</v>
      </c>
      <c r="K1292" t="s">
        <v>100</v>
      </c>
      <c r="M1292">
        <v>0</v>
      </c>
      <c r="N1292"/>
      <c r="O1292">
        <v>0</v>
      </c>
      <c r="P1292">
        <v>4</v>
      </c>
      <c r="Q1292">
        <v>18.25</v>
      </c>
      <c r="S1292">
        <v>22.0359554667669</v>
      </c>
      <c r="T1292">
        <v>4</v>
      </c>
      <c r="U1292"/>
      <c r="V1292" s="2"/>
      <c r="W1292" s="339"/>
      <c r="X1292" s="4"/>
    </row>
    <row r="1293" spans="1:24">
      <c r="A1293" t="s">
        <v>2022</v>
      </c>
      <c r="B1293" t="s">
        <v>2042</v>
      </c>
      <c r="C1293" t="s">
        <v>2036</v>
      </c>
      <c r="D1293" s="12" t="s">
        <v>44</v>
      </c>
      <c r="E1293" t="s">
        <v>60</v>
      </c>
      <c r="F1293" t="s">
        <v>60</v>
      </c>
      <c r="G1293">
        <v>126</v>
      </c>
      <c r="H1293" s="123">
        <f t="shared" si="106"/>
        <v>1</v>
      </c>
      <c r="K1293" t="s">
        <v>100</v>
      </c>
      <c r="L1293" t="s">
        <v>100</v>
      </c>
      <c r="M1293">
        <v>0</v>
      </c>
      <c r="N1293"/>
      <c r="O1293">
        <v>0</v>
      </c>
      <c r="P1293">
        <v>4</v>
      </c>
      <c r="Q1293">
        <v>19.75</v>
      </c>
      <c r="S1293">
        <v>17.442763542512399</v>
      </c>
      <c r="T1293">
        <v>4</v>
      </c>
      <c r="U1293"/>
      <c r="V1293" s="2"/>
      <c r="W1293" s="339"/>
      <c r="X1293" s="4"/>
    </row>
    <row r="1294" spans="1:24">
      <c r="A1294" t="s">
        <v>2022</v>
      </c>
      <c r="B1294" t="s">
        <v>1861</v>
      </c>
      <c r="C1294" t="s">
        <v>2036</v>
      </c>
      <c r="D1294" s="19" t="s">
        <v>44</v>
      </c>
      <c r="E1294" t="s">
        <v>60</v>
      </c>
      <c r="F1294" t="s">
        <v>60</v>
      </c>
      <c r="G1294">
        <v>14</v>
      </c>
      <c r="H1294" s="123">
        <f t="shared" si="106"/>
        <v>0.1111111111111111</v>
      </c>
      <c r="K1294" t="s">
        <v>100</v>
      </c>
      <c r="M1294">
        <v>0.5</v>
      </c>
      <c r="N1294"/>
      <c r="O1294">
        <v>0.57735026918962595</v>
      </c>
      <c r="P1294">
        <v>4</v>
      </c>
      <c r="Q1294">
        <v>3</v>
      </c>
      <c r="S1294">
        <v>4.0824829046386304</v>
      </c>
      <c r="T1294">
        <v>4</v>
      </c>
      <c r="U1294"/>
      <c r="V1294" s="2"/>
      <c r="W1294" s="339"/>
      <c r="X1294" s="4"/>
    </row>
    <row r="1295" spans="1:24">
      <c r="A1295" t="s">
        <v>2022</v>
      </c>
      <c r="B1295" t="s">
        <v>1861</v>
      </c>
      <c r="C1295" t="s">
        <v>2036</v>
      </c>
      <c r="D1295" s="2" t="s">
        <v>44</v>
      </c>
      <c r="E1295" t="s">
        <v>60</v>
      </c>
      <c r="F1295" t="s">
        <v>60</v>
      </c>
      <c r="G1295">
        <v>28</v>
      </c>
      <c r="H1295" s="123">
        <f t="shared" si="106"/>
        <v>0.22222222222222221</v>
      </c>
      <c r="K1295" t="s">
        <v>100</v>
      </c>
      <c r="M1295">
        <v>0</v>
      </c>
      <c r="N1295"/>
      <c r="O1295">
        <v>0</v>
      </c>
      <c r="P1295">
        <v>4</v>
      </c>
      <c r="Q1295">
        <v>8.75</v>
      </c>
      <c r="S1295">
        <v>7.6757192931129703</v>
      </c>
      <c r="T1295">
        <v>4</v>
      </c>
      <c r="U1295"/>
      <c r="V1295" s="2"/>
      <c r="W1295" s="339"/>
      <c r="X1295" s="4"/>
    </row>
    <row r="1296" spans="1:24">
      <c r="A1296" t="s">
        <v>2022</v>
      </c>
      <c r="B1296" t="s">
        <v>1861</v>
      </c>
      <c r="C1296" t="s">
        <v>2036</v>
      </c>
      <c r="D1296" s="2" t="s">
        <v>44</v>
      </c>
      <c r="E1296" t="s">
        <v>60</v>
      </c>
      <c r="F1296" t="s">
        <v>60</v>
      </c>
      <c r="G1296">
        <v>63</v>
      </c>
      <c r="H1296" s="123">
        <f t="shared" si="106"/>
        <v>0.5</v>
      </c>
      <c r="K1296" t="s">
        <v>100</v>
      </c>
      <c r="M1296">
        <v>0.75</v>
      </c>
      <c r="N1296"/>
      <c r="O1296">
        <v>0.95742710775633799</v>
      </c>
      <c r="P1296">
        <v>4</v>
      </c>
      <c r="Q1296">
        <v>29.5</v>
      </c>
      <c r="S1296">
        <v>10.1159939369957</v>
      </c>
      <c r="T1296">
        <v>4</v>
      </c>
      <c r="U1296"/>
      <c r="V1296" s="2"/>
      <c r="W1296" s="339"/>
      <c r="X1296" s="4"/>
    </row>
    <row r="1297" spans="1:24">
      <c r="A1297" t="s">
        <v>2022</v>
      </c>
      <c r="B1297" t="s">
        <v>1861</v>
      </c>
      <c r="C1297" t="s">
        <v>2036</v>
      </c>
      <c r="D1297" s="12" t="s">
        <v>44</v>
      </c>
      <c r="E1297" t="s">
        <v>60</v>
      </c>
      <c r="F1297" t="s">
        <v>60</v>
      </c>
      <c r="G1297">
        <v>126</v>
      </c>
      <c r="H1297" s="123">
        <f t="shared" si="106"/>
        <v>1</v>
      </c>
      <c r="K1297" t="s">
        <v>100</v>
      </c>
      <c r="L1297" t="s">
        <v>100</v>
      </c>
      <c r="M1297">
        <v>15.5</v>
      </c>
      <c r="N1297"/>
      <c r="O1297">
        <v>31</v>
      </c>
      <c r="P1297">
        <v>4</v>
      </c>
      <c r="Q1297">
        <v>3.75</v>
      </c>
      <c r="S1297">
        <v>2.8722813232690099</v>
      </c>
      <c r="T1297">
        <v>4</v>
      </c>
      <c r="U1297" s="11"/>
      <c r="V1297" s="12"/>
      <c r="W1297" s="339"/>
      <c r="X1297" s="4"/>
    </row>
    <row r="1298" spans="1:24">
      <c r="A1298" t="s">
        <v>2022</v>
      </c>
      <c r="B1298" t="s">
        <v>2043</v>
      </c>
      <c r="C1298" t="s">
        <v>2036</v>
      </c>
      <c r="D1298" s="19" t="s">
        <v>44</v>
      </c>
      <c r="E1298" t="s">
        <v>60</v>
      </c>
      <c r="F1298" t="s">
        <v>60</v>
      </c>
      <c r="G1298">
        <v>14</v>
      </c>
      <c r="H1298" s="123">
        <f t="shared" si="106"/>
        <v>0.1111111111111111</v>
      </c>
      <c r="K1298" t="s">
        <v>100</v>
      </c>
      <c r="M1298">
        <v>0.5</v>
      </c>
      <c r="N1298"/>
      <c r="O1298">
        <v>0.57735026918962595</v>
      </c>
      <c r="P1298">
        <v>4</v>
      </c>
      <c r="Q1298">
        <v>1</v>
      </c>
      <c r="S1298">
        <v>1.4142135623731</v>
      </c>
      <c r="T1298">
        <v>4</v>
      </c>
      <c r="U1298" s="16"/>
      <c r="V1298" s="2"/>
      <c r="W1298" s="339"/>
      <c r="X1298" s="4"/>
    </row>
    <row r="1299" spans="1:24">
      <c r="A1299" t="s">
        <v>2022</v>
      </c>
      <c r="B1299" t="s">
        <v>2043</v>
      </c>
      <c r="C1299" t="s">
        <v>2036</v>
      </c>
      <c r="D1299" s="2" t="s">
        <v>44</v>
      </c>
      <c r="E1299" t="s">
        <v>60</v>
      </c>
      <c r="F1299" t="s">
        <v>60</v>
      </c>
      <c r="G1299">
        <v>28</v>
      </c>
      <c r="H1299" s="123">
        <f t="shared" si="106"/>
        <v>0.22222222222222221</v>
      </c>
      <c r="K1299" t="s">
        <v>100</v>
      </c>
      <c r="M1299">
        <v>0</v>
      </c>
      <c r="N1299"/>
      <c r="O1299">
        <v>0</v>
      </c>
      <c r="P1299">
        <v>4</v>
      </c>
      <c r="Q1299">
        <v>1</v>
      </c>
      <c r="S1299">
        <v>2</v>
      </c>
      <c r="T1299">
        <v>4</v>
      </c>
      <c r="U1299"/>
      <c r="V1299" s="2"/>
      <c r="W1299" s="339"/>
      <c r="X1299" s="4"/>
    </row>
    <row r="1300" spans="1:24">
      <c r="A1300" t="s">
        <v>2022</v>
      </c>
      <c r="B1300" t="s">
        <v>2043</v>
      </c>
      <c r="C1300" t="s">
        <v>2036</v>
      </c>
      <c r="D1300" s="2" t="s">
        <v>44</v>
      </c>
      <c r="E1300" t="s">
        <v>60</v>
      </c>
      <c r="F1300" t="s">
        <v>60</v>
      </c>
      <c r="G1300">
        <v>63</v>
      </c>
      <c r="H1300" s="123">
        <f t="shared" si="106"/>
        <v>0.5</v>
      </c>
      <c r="K1300" t="s">
        <v>100</v>
      </c>
      <c r="M1300">
        <v>0.5</v>
      </c>
      <c r="N1300"/>
      <c r="O1300">
        <v>1</v>
      </c>
      <c r="P1300">
        <v>4</v>
      </c>
      <c r="Q1300">
        <v>0.5</v>
      </c>
      <c r="S1300">
        <v>0.57735026918962595</v>
      </c>
      <c r="T1300">
        <v>4</v>
      </c>
      <c r="U1300"/>
      <c r="V1300" s="2"/>
      <c r="W1300" s="339"/>
      <c r="X1300" s="4"/>
    </row>
    <row r="1301" spans="1:24">
      <c r="A1301" t="s">
        <v>2022</v>
      </c>
      <c r="B1301" t="s">
        <v>2043</v>
      </c>
      <c r="C1301" t="s">
        <v>2036</v>
      </c>
      <c r="D1301" s="12" t="s">
        <v>44</v>
      </c>
      <c r="E1301" t="s">
        <v>60</v>
      </c>
      <c r="F1301" t="s">
        <v>60</v>
      </c>
      <c r="G1301">
        <v>126</v>
      </c>
      <c r="H1301" s="123">
        <f t="shared" si="106"/>
        <v>1</v>
      </c>
      <c r="K1301" t="s">
        <v>100</v>
      </c>
      <c r="L1301" t="s">
        <v>100</v>
      </c>
      <c r="M1301">
        <v>0</v>
      </c>
      <c r="N1301"/>
      <c r="O1301">
        <v>0</v>
      </c>
      <c r="P1301">
        <v>4</v>
      </c>
      <c r="Q1301">
        <v>1.25</v>
      </c>
      <c r="S1301">
        <v>2.5</v>
      </c>
      <c r="T1301">
        <v>4</v>
      </c>
      <c r="U1301"/>
      <c r="V1301" s="2"/>
      <c r="W1301" s="339"/>
      <c r="X1301" s="4"/>
    </row>
    <row r="1302" spans="1:24">
      <c r="A1302" t="s">
        <v>2021</v>
      </c>
      <c r="B1302" t="s">
        <v>2037</v>
      </c>
      <c r="C1302" t="s">
        <v>2036</v>
      </c>
      <c r="D1302" s="19" t="s">
        <v>44</v>
      </c>
      <c r="E1302" t="s">
        <v>60</v>
      </c>
      <c r="F1302" t="s">
        <v>60</v>
      </c>
      <c r="G1302">
        <v>14</v>
      </c>
      <c r="H1302" s="123">
        <f t="shared" si="106"/>
        <v>0.1111111111111111</v>
      </c>
      <c r="K1302" t="s">
        <v>100</v>
      </c>
      <c r="M1302">
        <v>0</v>
      </c>
      <c r="N1302"/>
      <c r="O1302">
        <v>0</v>
      </c>
      <c r="P1302">
        <v>4</v>
      </c>
      <c r="Q1302">
        <v>9</v>
      </c>
      <c r="S1302">
        <v>6.1644140029689796</v>
      </c>
      <c r="T1302">
        <v>4</v>
      </c>
      <c r="U1302"/>
      <c r="V1302" s="2"/>
      <c r="W1302" s="339"/>
      <c r="X1302" s="4"/>
    </row>
    <row r="1303" spans="1:24">
      <c r="A1303" t="s">
        <v>2021</v>
      </c>
      <c r="B1303" t="s">
        <v>2037</v>
      </c>
      <c r="C1303" t="s">
        <v>2036</v>
      </c>
      <c r="D1303" s="2" t="s">
        <v>44</v>
      </c>
      <c r="E1303" t="s">
        <v>60</v>
      </c>
      <c r="F1303" t="s">
        <v>60</v>
      </c>
      <c r="G1303">
        <v>28</v>
      </c>
      <c r="H1303" s="123">
        <f t="shared" si="106"/>
        <v>0.22222222222222221</v>
      </c>
      <c r="K1303" t="s">
        <v>100</v>
      </c>
      <c r="M1303">
        <v>0.75</v>
      </c>
      <c r="N1303"/>
      <c r="O1303">
        <v>1.5</v>
      </c>
      <c r="P1303">
        <v>4</v>
      </c>
      <c r="Q1303">
        <v>1.5</v>
      </c>
      <c r="S1303">
        <v>3</v>
      </c>
      <c r="T1303">
        <v>4</v>
      </c>
      <c r="U1303"/>
      <c r="V1303" s="2"/>
      <c r="W1303" s="339"/>
      <c r="X1303" s="4"/>
    </row>
    <row r="1304" spans="1:24">
      <c r="A1304" t="s">
        <v>2021</v>
      </c>
      <c r="B1304" t="s">
        <v>2037</v>
      </c>
      <c r="C1304" t="s">
        <v>2036</v>
      </c>
      <c r="D1304" s="2" t="s">
        <v>44</v>
      </c>
      <c r="E1304" t="s">
        <v>60</v>
      </c>
      <c r="F1304" t="s">
        <v>60</v>
      </c>
      <c r="G1304">
        <v>63</v>
      </c>
      <c r="H1304" s="123">
        <f t="shared" si="106"/>
        <v>0.5</v>
      </c>
      <c r="K1304" t="s">
        <v>100</v>
      </c>
      <c r="M1304">
        <v>0</v>
      </c>
      <c r="N1304"/>
      <c r="O1304">
        <v>0</v>
      </c>
      <c r="P1304">
        <v>4</v>
      </c>
      <c r="Q1304">
        <v>0.5</v>
      </c>
      <c r="S1304">
        <v>1</v>
      </c>
      <c r="T1304">
        <v>4</v>
      </c>
      <c r="U1304"/>
      <c r="V1304" s="2"/>
      <c r="W1304" s="339"/>
      <c r="X1304" s="4"/>
    </row>
    <row r="1305" spans="1:24">
      <c r="A1305" t="s">
        <v>2021</v>
      </c>
      <c r="B1305" t="s">
        <v>2037</v>
      </c>
      <c r="C1305" t="s">
        <v>2036</v>
      </c>
      <c r="D1305" s="12" t="s">
        <v>44</v>
      </c>
      <c r="E1305" t="s">
        <v>60</v>
      </c>
      <c r="F1305" t="s">
        <v>60</v>
      </c>
      <c r="G1305">
        <v>126</v>
      </c>
      <c r="H1305" s="123">
        <f t="shared" si="106"/>
        <v>1</v>
      </c>
      <c r="K1305" t="s">
        <v>100</v>
      </c>
      <c r="M1305">
        <v>0</v>
      </c>
      <c r="N1305"/>
      <c r="O1305">
        <v>0</v>
      </c>
      <c r="P1305">
        <v>4</v>
      </c>
      <c r="Q1305">
        <v>0</v>
      </c>
      <c r="S1305">
        <v>0</v>
      </c>
      <c r="T1305">
        <v>4</v>
      </c>
      <c r="U1305"/>
      <c r="V1305" s="2"/>
      <c r="W1305" s="339"/>
      <c r="X1305" s="4"/>
    </row>
    <row r="1306" spans="1:24">
      <c r="A1306" t="s">
        <v>2021</v>
      </c>
      <c r="B1306" t="s">
        <v>2038</v>
      </c>
      <c r="C1306" t="s">
        <v>2036</v>
      </c>
      <c r="D1306" s="19" t="s">
        <v>44</v>
      </c>
      <c r="E1306" t="s">
        <v>60</v>
      </c>
      <c r="F1306" t="s">
        <v>60</v>
      </c>
      <c r="G1306">
        <v>14</v>
      </c>
      <c r="H1306" s="123">
        <f t="shared" si="106"/>
        <v>0.1111111111111111</v>
      </c>
      <c r="K1306" t="s">
        <v>100</v>
      </c>
      <c r="M1306">
        <v>0</v>
      </c>
      <c r="N1306"/>
      <c r="O1306">
        <v>0</v>
      </c>
      <c r="P1306">
        <v>4</v>
      </c>
      <c r="Q1306">
        <v>0</v>
      </c>
      <c r="S1306">
        <v>0</v>
      </c>
      <c r="T1306">
        <v>4</v>
      </c>
      <c r="U1306"/>
      <c r="V1306" s="2"/>
      <c r="W1306" s="339"/>
      <c r="X1306" s="4"/>
    </row>
    <row r="1307" spans="1:24">
      <c r="A1307" t="s">
        <v>2021</v>
      </c>
      <c r="B1307" t="s">
        <v>2038</v>
      </c>
      <c r="C1307" t="s">
        <v>2036</v>
      </c>
      <c r="D1307" s="2" t="s">
        <v>44</v>
      </c>
      <c r="E1307" t="s">
        <v>60</v>
      </c>
      <c r="F1307" t="s">
        <v>60</v>
      </c>
      <c r="G1307">
        <v>28</v>
      </c>
      <c r="H1307" s="123">
        <f t="shared" si="106"/>
        <v>0.22222222222222221</v>
      </c>
      <c r="K1307" t="s">
        <v>100</v>
      </c>
      <c r="M1307">
        <v>0</v>
      </c>
      <c r="N1307"/>
      <c r="O1307">
        <v>0</v>
      </c>
      <c r="P1307">
        <v>4</v>
      </c>
      <c r="Q1307">
        <v>0</v>
      </c>
      <c r="S1307">
        <v>0</v>
      </c>
      <c r="T1307">
        <v>4</v>
      </c>
      <c r="U1307"/>
      <c r="V1307" s="2"/>
      <c r="W1307" s="339"/>
      <c r="X1307" s="4"/>
    </row>
    <row r="1308" spans="1:24">
      <c r="A1308" t="s">
        <v>2021</v>
      </c>
      <c r="B1308" t="s">
        <v>2038</v>
      </c>
      <c r="C1308" t="s">
        <v>2036</v>
      </c>
      <c r="D1308" s="2" t="s">
        <v>44</v>
      </c>
      <c r="E1308" t="s">
        <v>60</v>
      </c>
      <c r="F1308" t="s">
        <v>60</v>
      </c>
      <c r="G1308">
        <v>63</v>
      </c>
      <c r="H1308" s="123">
        <f t="shared" si="106"/>
        <v>0.5</v>
      </c>
      <c r="K1308" t="s">
        <v>100</v>
      </c>
      <c r="M1308">
        <v>0</v>
      </c>
      <c r="N1308"/>
      <c r="O1308">
        <v>0</v>
      </c>
      <c r="P1308">
        <v>4</v>
      </c>
      <c r="Q1308">
        <v>0</v>
      </c>
      <c r="S1308">
        <v>0</v>
      </c>
      <c r="T1308">
        <v>4</v>
      </c>
      <c r="U1308"/>
      <c r="V1308" s="2"/>
      <c r="W1308" s="339"/>
      <c r="X1308" s="4"/>
    </row>
    <row r="1309" spans="1:24">
      <c r="A1309" t="s">
        <v>2021</v>
      </c>
      <c r="B1309" t="s">
        <v>2038</v>
      </c>
      <c r="C1309" t="s">
        <v>2036</v>
      </c>
      <c r="D1309" s="12" t="s">
        <v>44</v>
      </c>
      <c r="E1309" t="s">
        <v>60</v>
      </c>
      <c r="F1309" t="s">
        <v>60</v>
      </c>
      <c r="G1309">
        <v>126</v>
      </c>
      <c r="H1309" s="123">
        <f t="shared" si="106"/>
        <v>1</v>
      </c>
      <c r="K1309" t="s">
        <v>100</v>
      </c>
      <c r="L1309" t="s">
        <v>100</v>
      </c>
      <c r="M1309">
        <v>0</v>
      </c>
      <c r="N1309"/>
      <c r="O1309">
        <v>0</v>
      </c>
      <c r="P1309">
        <v>4</v>
      </c>
      <c r="Q1309">
        <v>0</v>
      </c>
      <c r="S1309">
        <v>0</v>
      </c>
      <c r="T1309">
        <v>4</v>
      </c>
      <c r="U1309"/>
      <c r="V1309" s="2"/>
      <c r="W1309" s="339"/>
      <c r="X1309" s="4"/>
    </row>
    <row r="1310" spans="1:24">
      <c r="A1310" t="s">
        <v>2021</v>
      </c>
      <c r="B1310" t="s">
        <v>2039</v>
      </c>
      <c r="C1310" t="s">
        <v>2036</v>
      </c>
      <c r="D1310" s="19" t="s">
        <v>44</v>
      </c>
      <c r="E1310" t="s">
        <v>60</v>
      </c>
      <c r="F1310" t="s">
        <v>60</v>
      </c>
      <c r="G1310">
        <v>14</v>
      </c>
      <c r="H1310" s="123">
        <f t="shared" si="106"/>
        <v>0.1111111111111111</v>
      </c>
      <c r="K1310" t="s">
        <v>100</v>
      </c>
      <c r="M1310">
        <v>0</v>
      </c>
      <c r="N1310"/>
      <c r="O1310">
        <v>0</v>
      </c>
      <c r="P1310">
        <v>4</v>
      </c>
      <c r="Q1310">
        <v>0</v>
      </c>
      <c r="S1310">
        <v>0</v>
      </c>
      <c r="T1310">
        <v>4</v>
      </c>
      <c r="U1310"/>
      <c r="V1310" s="2"/>
      <c r="W1310" s="339"/>
      <c r="X1310" s="4"/>
    </row>
    <row r="1311" spans="1:24">
      <c r="A1311" t="s">
        <v>2021</v>
      </c>
      <c r="B1311" t="s">
        <v>2039</v>
      </c>
      <c r="C1311" t="s">
        <v>2036</v>
      </c>
      <c r="D1311" s="2" t="s">
        <v>44</v>
      </c>
      <c r="E1311" t="s">
        <v>60</v>
      </c>
      <c r="F1311" t="s">
        <v>60</v>
      </c>
      <c r="G1311">
        <v>28</v>
      </c>
      <c r="H1311" s="123">
        <f t="shared" si="106"/>
        <v>0.22222222222222221</v>
      </c>
      <c r="K1311" t="s">
        <v>100</v>
      </c>
      <c r="M1311">
        <v>0</v>
      </c>
      <c r="N1311"/>
      <c r="O1311">
        <v>0</v>
      </c>
      <c r="P1311">
        <v>4</v>
      </c>
      <c r="Q1311">
        <v>1.75</v>
      </c>
      <c r="S1311">
        <v>3.5</v>
      </c>
      <c r="T1311">
        <v>4</v>
      </c>
      <c r="U1311"/>
      <c r="V1311" s="2"/>
      <c r="W1311" s="339"/>
      <c r="X1311" s="4"/>
    </row>
    <row r="1312" spans="1:24">
      <c r="A1312" t="s">
        <v>2021</v>
      </c>
      <c r="B1312" t="s">
        <v>2039</v>
      </c>
      <c r="C1312" t="s">
        <v>2036</v>
      </c>
      <c r="D1312" s="2" t="s">
        <v>44</v>
      </c>
      <c r="E1312" t="s">
        <v>60</v>
      </c>
      <c r="F1312" t="s">
        <v>60</v>
      </c>
      <c r="G1312">
        <v>63</v>
      </c>
      <c r="H1312" s="123">
        <f t="shared" si="106"/>
        <v>0.5</v>
      </c>
      <c r="K1312" t="s">
        <v>100</v>
      </c>
      <c r="M1312">
        <v>0</v>
      </c>
      <c r="N1312"/>
      <c r="O1312">
        <v>0</v>
      </c>
      <c r="P1312">
        <v>4</v>
      </c>
      <c r="Q1312">
        <v>0</v>
      </c>
      <c r="S1312">
        <v>0</v>
      </c>
      <c r="T1312">
        <v>4</v>
      </c>
      <c r="U1312"/>
      <c r="V1312" s="2"/>
      <c r="W1312" s="339"/>
      <c r="X1312" s="4"/>
    </row>
    <row r="1313" spans="1:24">
      <c r="A1313" t="s">
        <v>2021</v>
      </c>
      <c r="B1313" t="s">
        <v>2039</v>
      </c>
      <c r="C1313" t="s">
        <v>2036</v>
      </c>
      <c r="D1313" s="12" t="s">
        <v>44</v>
      </c>
      <c r="E1313" t="s">
        <v>60</v>
      </c>
      <c r="F1313" t="s">
        <v>60</v>
      </c>
      <c r="G1313">
        <v>126</v>
      </c>
      <c r="H1313" s="123">
        <f t="shared" si="106"/>
        <v>1</v>
      </c>
      <c r="K1313" t="s">
        <v>100</v>
      </c>
      <c r="L1313" t="s">
        <v>100</v>
      </c>
      <c r="M1313">
        <v>0.25</v>
      </c>
      <c r="N1313"/>
      <c r="O1313">
        <v>0.5</v>
      </c>
      <c r="P1313">
        <v>4</v>
      </c>
      <c r="Q1313">
        <v>0</v>
      </c>
      <c r="S1313">
        <v>0</v>
      </c>
      <c r="T1313">
        <v>4</v>
      </c>
      <c r="U1313"/>
      <c r="V1313" s="2"/>
      <c r="W1313" s="339"/>
      <c r="X1313" s="4"/>
    </row>
    <row r="1314" spans="1:24">
      <c r="A1314" t="s">
        <v>2021</v>
      </c>
      <c r="B1314" t="s">
        <v>2040</v>
      </c>
      <c r="C1314" t="s">
        <v>2036</v>
      </c>
      <c r="D1314" s="19" t="s">
        <v>44</v>
      </c>
      <c r="E1314" t="s">
        <v>60</v>
      </c>
      <c r="F1314" t="s">
        <v>60</v>
      </c>
      <c r="G1314">
        <v>14</v>
      </c>
      <c r="H1314" s="123">
        <f t="shared" si="106"/>
        <v>0.1111111111111111</v>
      </c>
      <c r="K1314" t="s">
        <v>100</v>
      </c>
      <c r="M1314">
        <v>0</v>
      </c>
      <c r="N1314"/>
      <c r="O1314">
        <v>0</v>
      </c>
      <c r="P1314">
        <v>4</v>
      </c>
      <c r="Q1314">
        <v>0</v>
      </c>
      <c r="S1314">
        <v>0</v>
      </c>
      <c r="T1314">
        <v>4</v>
      </c>
      <c r="U1314"/>
      <c r="V1314" s="2"/>
      <c r="W1314" s="339"/>
      <c r="X1314" s="4"/>
    </row>
    <row r="1315" spans="1:24">
      <c r="A1315" t="s">
        <v>2021</v>
      </c>
      <c r="B1315" t="s">
        <v>2040</v>
      </c>
      <c r="C1315" t="s">
        <v>2036</v>
      </c>
      <c r="D1315" s="2" t="s">
        <v>44</v>
      </c>
      <c r="E1315" t="s">
        <v>60</v>
      </c>
      <c r="F1315" t="s">
        <v>60</v>
      </c>
      <c r="G1315">
        <v>28</v>
      </c>
      <c r="H1315" s="123">
        <f t="shared" si="106"/>
        <v>0.22222222222222221</v>
      </c>
      <c r="K1315" t="s">
        <v>100</v>
      </c>
      <c r="M1315">
        <v>0</v>
      </c>
      <c r="N1315"/>
      <c r="O1315">
        <v>0</v>
      </c>
      <c r="P1315">
        <v>4</v>
      </c>
      <c r="Q1315">
        <v>0</v>
      </c>
      <c r="S1315">
        <v>0</v>
      </c>
      <c r="T1315">
        <v>4</v>
      </c>
      <c r="U1315"/>
      <c r="V1315" s="2"/>
      <c r="W1315" s="339"/>
      <c r="X1315" s="4"/>
    </row>
    <row r="1316" spans="1:24">
      <c r="A1316" t="s">
        <v>2021</v>
      </c>
      <c r="B1316" t="s">
        <v>2040</v>
      </c>
      <c r="C1316" t="s">
        <v>2036</v>
      </c>
      <c r="D1316" s="2" t="s">
        <v>44</v>
      </c>
      <c r="E1316" t="s">
        <v>60</v>
      </c>
      <c r="F1316" t="s">
        <v>60</v>
      </c>
      <c r="G1316">
        <v>63</v>
      </c>
      <c r="H1316" s="123">
        <f t="shared" si="106"/>
        <v>0.5</v>
      </c>
      <c r="K1316" t="s">
        <v>100</v>
      </c>
      <c r="M1316">
        <v>0</v>
      </c>
      <c r="N1316"/>
      <c r="O1316">
        <v>0</v>
      </c>
      <c r="P1316">
        <v>4</v>
      </c>
      <c r="Q1316">
        <v>0.25</v>
      </c>
      <c r="S1316">
        <v>0.5</v>
      </c>
      <c r="T1316">
        <v>4</v>
      </c>
      <c r="U1316"/>
      <c r="V1316" s="2"/>
      <c r="W1316" s="339"/>
      <c r="X1316" s="4"/>
    </row>
    <row r="1317" spans="1:24">
      <c r="A1317" t="s">
        <v>2021</v>
      </c>
      <c r="B1317" t="s">
        <v>2040</v>
      </c>
      <c r="C1317" t="s">
        <v>2036</v>
      </c>
      <c r="D1317" s="12" t="s">
        <v>44</v>
      </c>
      <c r="E1317" t="s">
        <v>60</v>
      </c>
      <c r="F1317" t="s">
        <v>60</v>
      </c>
      <c r="G1317">
        <v>126</v>
      </c>
      <c r="H1317" s="123">
        <f t="shared" si="106"/>
        <v>1</v>
      </c>
      <c r="K1317" t="s">
        <v>100</v>
      </c>
      <c r="L1317" t="s">
        <v>100</v>
      </c>
      <c r="M1317">
        <v>0</v>
      </c>
      <c r="N1317"/>
      <c r="O1317">
        <v>0</v>
      </c>
      <c r="P1317">
        <v>4</v>
      </c>
      <c r="Q1317">
        <v>0</v>
      </c>
      <c r="S1317">
        <v>0</v>
      </c>
      <c r="T1317">
        <v>4</v>
      </c>
      <c r="U1317"/>
      <c r="V1317" s="2"/>
      <c r="W1317" s="339"/>
      <c r="X1317" s="4"/>
    </row>
    <row r="1318" spans="1:24">
      <c r="A1318" t="s">
        <v>2021</v>
      </c>
      <c r="B1318" t="s">
        <v>2041</v>
      </c>
      <c r="C1318" t="s">
        <v>2036</v>
      </c>
      <c r="D1318" s="19" t="s">
        <v>44</v>
      </c>
      <c r="E1318" t="s">
        <v>60</v>
      </c>
      <c r="F1318" t="s">
        <v>60</v>
      </c>
      <c r="G1318">
        <v>28</v>
      </c>
      <c r="H1318" s="123">
        <f t="shared" si="106"/>
        <v>0.22222222222222221</v>
      </c>
      <c r="K1318" t="s">
        <v>100</v>
      </c>
      <c r="M1318">
        <v>0</v>
      </c>
      <c r="N1318"/>
      <c r="O1318">
        <v>0</v>
      </c>
      <c r="P1318">
        <v>4</v>
      </c>
      <c r="Q1318">
        <v>0</v>
      </c>
      <c r="S1318">
        <v>0</v>
      </c>
      <c r="T1318">
        <v>4</v>
      </c>
      <c r="U1318"/>
      <c r="V1318" s="2"/>
      <c r="W1318" s="339"/>
      <c r="X1318" s="4"/>
    </row>
    <row r="1319" spans="1:24">
      <c r="A1319" t="s">
        <v>2021</v>
      </c>
      <c r="B1319" t="s">
        <v>2042</v>
      </c>
      <c r="C1319" t="s">
        <v>2036</v>
      </c>
      <c r="D1319" s="2" t="s">
        <v>44</v>
      </c>
      <c r="E1319" t="s">
        <v>60</v>
      </c>
      <c r="F1319" t="s">
        <v>60</v>
      </c>
      <c r="G1319">
        <v>14</v>
      </c>
      <c r="H1319" s="123">
        <f t="shared" si="106"/>
        <v>0.1111111111111111</v>
      </c>
      <c r="K1319" t="s">
        <v>100</v>
      </c>
      <c r="M1319">
        <v>0</v>
      </c>
      <c r="N1319"/>
      <c r="O1319">
        <v>0</v>
      </c>
      <c r="P1319">
        <v>4</v>
      </c>
      <c r="Q1319">
        <v>4.75</v>
      </c>
      <c r="S1319">
        <v>3.5939764421413001</v>
      </c>
      <c r="T1319">
        <v>4</v>
      </c>
      <c r="U1319"/>
      <c r="V1319" s="2"/>
      <c r="W1319" s="339"/>
      <c r="X1319" s="4"/>
    </row>
    <row r="1320" spans="1:24">
      <c r="A1320" t="s">
        <v>2021</v>
      </c>
      <c r="B1320" t="s">
        <v>2042</v>
      </c>
      <c r="C1320" t="s">
        <v>2036</v>
      </c>
      <c r="D1320" s="2" t="s">
        <v>44</v>
      </c>
      <c r="E1320" t="s">
        <v>60</v>
      </c>
      <c r="F1320" t="s">
        <v>60</v>
      </c>
      <c r="G1320">
        <v>28</v>
      </c>
      <c r="H1320" s="123">
        <f t="shared" si="106"/>
        <v>0.22222222222222221</v>
      </c>
      <c r="K1320" t="s">
        <v>100</v>
      </c>
      <c r="M1320">
        <v>0.5</v>
      </c>
      <c r="N1320"/>
      <c r="O1320">
        <v>1</v>
      </c>
      <c r="P1320">
        <v>4</v>
      </c>
      <c r="Q1320">
        <v>29.25</v>
      </c>
      <c r="S1320">
        <v>22.1114600754149</v>
      </c>
      <c r="T1320">
        <v>4</v>
      </c>
      <c r="U1320"/>
      <c r="V1320" s="2"/>
      <c r="W1320" s="339"/>
      <c r="X1320" s="4"/>
    </row>
    <row r="1321" spans="1:24">
      <c r="A1321" t="s">
        <v>2021</v>
      </c>
      <c r="B1321" t="s">
        <v>2042</v>
      </c>
      <c r="C1321" t="s">
        <v>2036</v>
      </c>
      <c r="D1321" s="12" t="s">
        <v>44</v>
      </c>
      <c r="E1321" t="s">
        <v>60</v>
      </c>
      <c r="F1321" t="s">
        <v>60</v>
      </c>
      <c r="G1321">
        <v>63</v>
      </c>
      <c r="H1321" s="123">
        <f t="shared" si="106"/>
        <v>0.5</v>
      </c>
      <c r="K1321" t="s">
        <v>100</v>
      </c>
      <c r="M1321">
        <v>0</v>
      </c>
      <c r="N1321"/>
      <c r="O1321">
        <v>0</v>
      </c>
      <c r="P1321">
        <v>4</v>
      </c>
      <c r="Q1321">
        <v>18.25</v>
      </c>
      <c r="S1321">
        <v>22.0359554667669</v>
      </c>
      <c r="T1321">
        <v>4</v>
      </c>
      <c r="U1321"/>
      <c r="V1321" s="2"/>
      <c r="W1321" s="339"/>
      <c r="X1321" s="4"/>
    </row>
    <row r="1322" spans="1:24">
      <c r="A1322" t="s">
        <v>2021</v>
      </c>
      <c r="B1322" t="s">
        <v>2042</v>
      </c>
      <c r="C1322" t="s">
        <v>2036</v>
      </c>
      <c r="D1322" s="19" t="s">
        <v>44</v>
      </c>
      <c r="E1322" t="s">
        <v>60</v>
      </c>
      <c r="F1322" t="s">
        <v>60</v>
      </c>
      <c r="G1322">
        <v>126</v>
      </c>
      <c r="H1322" s="123">
        <f t="shared" si="106"/>
        <v>1</v>
      </c>
      <c r="K1322" t="s">
        <v>100</v>
      </c>
      <c r="L1322" t="s">
        <v>100</v>
      </c>
      <c r="M1322">
        <v>0</v>
      </c>
      <c r="N1322"/>
      <c r="O1322">
        <v>0</v>
      </c>
      <c r="P1322">
        <v>4</v>
      </c>
      <c r="Q1322">
        <v>19.75</v>
      </c>
      <c r="S1322">
        <v>17.442763542512399</v>
      </c>
      <c r="T1322">
        <v>4</v>
      </c>
      <c r="U1322"/>
      <c r="V1322" s="2"/>
      <c r="W1322" s="339"/>
      <c r="X1322" s="4"/>
    </row>
    <row r="1323" spans="1:24">
      <c r="A1323" t="s">
        <v>2021</v>
      </c>
      <c r="B1323" t="s">
        <v>1861</v>
      </c>
      <c r="C1323" t="s">
        <v>2036</v>
      </c>
      <c r="D1323" s="2" t="s">
        <v>44</v>
      </c>
      <c r="E1323" t="s">
        <v>60</v>
      </c>
      <c r="F1323" t="s">
        <v>60</v>
      </c>
      <c r="G1323">
        <v>14</v>
      </c>
      <c r="H1323" s="123">
        <f t="shared" si="106"/>
        <v>0.1111111111111111</v>
      </c>
      <c r="K1323" t="s">
        <v>100</v>
      </c>
      <c r="M1323">
        <v>0</v>
      </c>
      <c r="N1323"/>
      <c r="O1323">
        <v>0</v>
      </c>
      <c r="P1323">
        <v>4</v>
      </c>
      <c r="Q1323">
        <v>3</v>
      </c>
      <c r="S1323">
        <v>4.0824829046386304</v>
      </c>
      <c r="T1323">
        <v>4</v>
      </c>
      <c r="U1323"/>
      <c r="V1323" s="2"/>
      <c r="W1323" s="339"/>
      <c r="X1323" s="4"/>
    </row>
    <row r="1324" spans="1:24">
      <c r="A1324" t="s">
        <v>2021</v>
      </c>
      <c r="B1324" t="s">
        <v>1861</v>
      </c>
      <c r="C1324" t="s">
        <v>2036</v>
      </c>
      <c r="D1324" s="2" t="s">
        <v>44</v>
      </c>
      <c r="E1324" t="s">
        <v>60</v>
      </c>
      <c r="F1324" t="s">
        <v>60</v>
      </c>
      <c r="G1324">
        <v>28</v>
      </c>
      <c r="H1324" s="123">
        <f t="shared" si="106"/>
        <v>0.22222222222222221</v>
      </c>
      <c r="K1324" t="s">
        <v>100</v>
      </c>
      <c r="M1324">
        <v>0.5</v>
      </c>
      <c r="N1324"/>
      <c r="O1324">
        <v>1</v>
      </c>
      <c r="P1324">
        <v>4</v>
      </c>
      <c r="Q1324">
        <v>8.75</v>
      </c>
      <c r="S1324">
        <v>7.6757192931129703</v>
      </c>
      <c r="T1324">
        <v>4</v>
      </c>
      <c r="U1324"/>
      <c r="V1324" s="2"/>
      <c r="W1324" s="339"/>
      <c r="X1324" s="4"/>
    </row>
    <row r="1325" spans="1:24">
      <c r="A1325" t="s">
        <v>2021</v>
      </c>
      <c r="B1325" t="s">
        <v>1861</v>
      </c>
      <c r="C1325" t="s">
        <v>2036</v>
      </c>
      <c r="D1325" s="12" t="s">
        <v>44</v>
      </c>
      <c r="E1325" t="s">
        <v>60</v>
      </c>
      <c r="F1325" t="s">
        <v>60</v>
      </c>
      <c r="G1325">
        <v>63</v>
      </c>
      <c r="H1325" s="123">
        <f t="shared" si="106"/>
        <v>0.5</v>
      </c>
      <c r="K1325" t="s">
        <v>100</v>
      </c>
      <c r="M1325">
        <v>1</v>
      </c>
      <c r="N1325"/>
      <c r="O1325">
        <v>1.1547005383792499</v>
      </c>
      <c r="P1325">
        <v>4</v>
      </c>
      <c r="Q1325">
        <v>29.5</v>
      </c>
      <c r="S1325">
        <v>10.1159939369957</v>
      </c>
      <c r="T1325">
        <v>4</v>
      </c>
      <c r="U1325"/>
      <c r="V1325" s="2"/>
      <c r="W1325" s="339"/>
      <c r="X1325" s="4"/>
    </row>
    <row r="1326" spans="1:24">
      <c r="A1326" t="s">
        <v>2021</v>
      </c>
      <c r="B1326" t="s">
        <v>1861</v>
      </c>
      <c r="C1326" t="s">
        <v>2036</v>
      </c>
      <c r="D1326" s="19" t="s">
        <v>44</v>
      </c>
      <c r="E1326" t="s">
        <v>60</v>
      </c>
      <c r="F1326" t="s">
        <v>60</v>
      </c>
      <c r="G1326">
        <v>126</v>
      </c>
      <c r="H1326" s="123">
        <f t="shared" si="106"/>
        <v>1</v>
      </c>
      <c r="K1326" t="s">
        <v>100</v>
      </c>
      <c r="L1326" t="s">
        <v>100</v>
      </c>
      <c r="M1326">
        <v>0</v>
      </c>
      <c r="N1326"/>
      <c r="O1326">
        <v>0</v>
      </c>
      <c r="P1326">
        <v>4</v>
      </c>
      <c r="Q1326">
        <v>3.75</v>
      </c>
      <c r="S1326">
        <v>2.8722813232690099</v>
      </c>
      <c r="T1326">
        <v>4</v>
      </c>
      <c r="U1326"/>
      <c r="V1326" s="2"/>
      <c r="W1326" s="339"/>
      <c r="X1326" s="4"/>
    </row>
    <row r="1327" spans="1:24">
      <c r="A1327" t="s">
        <v>2021</v>
      </c>
      <c r="B1327" t="s">
        <v>2043</v>
      </c>
      <c r="C1327" t="s">
        <v>2036</v>
      </c>
      <c r="D1327" s="2" t="s">
        <v>44</v>
      </c>
      <c r="E1327" t="s">
        <v>60</v>
      </c>
      <c r="F1327" t="s">
        <v>60</v>
      </c>
      <c r="G1327">
        <v>14</v>
      </c>
      <c r="H1327" s="123">
        <f t="shared" ref="H1327:H1338" si="107">G1327/126</f>
        <v>0.1111111111111111</v>
      </c>
      <c r="K1327" t="s">
        <v>100</v>
      </c>
      <c r="M1327">
        <v>0</v>
      </c>
      <c r="N1327"/>
      <c r="O1327">
        <v>0</v>
      </c>
      <c r="P1327">
        <v>4</v>
      </c>
      <c r="Q1327">
        <v>1</v>
      </c>
      <c r="S1327">
        <v>1.4142135623731</v>
      </c>
      <c r="T1327">
        <v>4</v>
      </c>
      <c r="U1327"/>
      <c r="V1327" s="2"/>
      <c r="W1327" s="339"/>
      <c r="X1327" s="4"/>
    </row>
    <row r="1328" spans="1:24">
      <c r="A1328" t="s">
        <v>2021</v>
      </c>
      <c r="B1328" t="s">
        <v>2043</v>
      </c>
      <c r="C1328" t="s">
        <v>2036</v>
      </c>
      <c r="D1328" s="2" t="s">
        <v>44</v>
      </c>
      <c r="E1328" t="s">
        <v>60</v>
      </c>
      <c r="F1328" t="s">
        <v>60</v>
      </c>
      <c r="G1328">
        <v>28</v>
      </c>
      <c r="H1328" s="123">
        <f t="shared" si="107"/>
        <v>0.22222222222222221</v>
      </c>
      <c r="K1328" t="s">
        <v>100</v>
      </c>
      <c r="M1328">
        <v>0</v>
      </c>
      <c r="N1328"/>
      <c r="O1328">
        <v>0</v>
      </c>
      <c r="P1328">
        <v>4</v>
      </c>
      <c r="Q1328">
        <v>1</v>
      </c>
      <c r="S1328">
        <v>2</v>
      </c>
      <c r="T1328">
        <v>4</v>
      </c>
      <c r="U1328" s="11"/>
      <c r="V1328" s="12"/>
      <c r="W1328" s="339"/>
      <c r="X1328" s="4"/>
    </row>
    <row r="1329" spans="1:24">
      <c r="A1329" t="s">
        <v>2021</v>
      </c>
      <c r="B1329" t="s">
        <v>2043</v>
      </c>
      <c r="C1329" t="s">
        <v>2036</v>
      </c>
      <c r="D1329" s="12" t="s">
        <v>44</v>
      </c>
      <c r="E1329" t="s">
        <v>60</v>
      </c>
      <c r="F1329" t="s">
        <v>60</v>
      </c>
      <c r="G1329">
        <v>63</v>
      </c>
      <c r="H1329" s="123">
        <f t="shared" si="107"/>
        <v>0.5</v>
      </c>
      <c r="K1329" t="s">
        <v>100</v>
      </c>
      <c r="M1329">
        <v>0</v>
      </c>
      <c r="N1329"/>
      <c r="O1329">
        <v>0</v>
      </c>
      <c r="P1329">
        <v>4</v>
      </c>
      <c r="Q1329">
        <v>0.5</v>
      </c>
      <c r="S1329">
        <v>0.57735026918962595</v>
      </c>
      <c r="T1329">
        <v>4</v>
      </c>
      <c r="U1329"/>
      <c r="V1329" s="2"/>
      <c r="W1329" s="339"/>
      <c r="X1329" s="4"/>
    </row>
    <row r="1330" spans="1:24">
      <c r="A1330" t="s">
        <v>2021</v>
      </c>
      <c r="B1330" t="s">
        <v>2043</v>
      </c>
      <c r="C1330" t="s">
        <v>2036</v>
      </c>
      <c r="D1330" s="19" t="s">
        <v>44</v>
      </c>
      <c r="E1330" t="s">
        <v>60</v>
      </c>
      <c r="F1330" t="s">
        <v>60</v>
      </c>
      <c r="G1330">
        <v>126</v>
      </c>
      <c r="H1330" s="123">
        <f t="shared" si="107"/>
        <v>1</v>
      </c>
      <c r="K1330" t="s">
        <v>100</v>
      </c>
      <c r="L1330" t="s">
        <v>100</v>
      </c>
      <c r="M1330">
        <v>0</v>
      </c>
      <c r="N1330"/>
      <c r="O1330">
        <v>0</v>
      </c>
      <c r="P1330">
        <v>4</v>
      </c>
      <c r="Q1330">
        <v>1.25</v>
      </c>
      <c r="S1330">
        <v>2.5</v>
      </c>
      <c r="T1330">
        <v>4</v>
      </c>
      <c r="U1330"/>
      <c r="V1330" s="2"/>
      <c r="W1330" s="339"/>
      <c r="X1330" s="4"/>
    </row>
    <row r="1331" spans="1:24">
      <c r="A1331" t="s">
        <v>2019</v>
      </c>
      <c r="B1331" t="s">
        <v>2034</v>
      </c>
      <c r="C1331" t="s">
        <v>2035</v>
      </c>
      <c r="D1331" s="2" t="s">
        <v>44</v>
      </c>
      <c r="E1331" t="s">
        <v>60</v>
      </c>
      <c r="F1331" t="s">
        <v>60</v>
      </c>
      <c r="G1331">
        <v>14</v>
      </c>
      <c r="H1331" s="123">
        <f t="shared" si="107"/>
        <v>0.1111111111111111</v>
      </c>
      <c r="K1331" t="s">
        <v>100</v>
      </c>
      <c r="M1331">
        <v>0.25</v>
      </c>
      <c r="N1331"/>
      <c r="O1331">
        <v>0.5</v>
      </c>
      <c r="P1331">
        <v>4</v>
      </c>
      <c r="Q1331">
        <v>4</v>
      </c>
      <c r="S1331">
        <v>4.9665548085837798</v>
      </c>
      <c r="T1331">
        <v>4</v>
      </c>
      <c r="U1331"/>
      <c r="V1331" s="2"/>
      <c r="W1331" s="339"/>
      <c r="X1331" s="4"/>
    </row>
    <row r="1332" spans="1:24">
      <c r="A1332" t="s">
        <v>2019</v>
      </c>
      <c r="B1332" t="s">
        <v>2034</v>
      </c>
      <c r="C1332" t="s">
        <v>2035</v>
      </c>
      <c r="D1332" s="2" t="s">
        <v>44</v>
      </c>
      <c r="E1332" t="s">
        <v>60</v>
      </c>
      <c r="F1332" t="s">
        <v>60</v>
      </c>
      <c r="G1332">
        <v>28</v>
      </c>
      <c r="H1332" s="123">
        <f t="shared" si="107"/>
        <v>0.22222222222222221</v>
      </c>
      <c r="K1332" t="s">
        <v>100</v>
      </c>
      <c r="M1332">
        <v>0</v>
      </c>
      <c r="N1332"/>
      <c r="O1332">
        <v>0</v>
      </c>
      <c r="P1332">
        <v>4</v>
      </c>
      <c r="Q1332">
        <v>8.75</v>
      </c>
      <c r="S1332">
        <v>12.737739202857</v>
      </c>
      <c r="T1332">
        <v>4</v>
      </c>
      <c r="U1332"/>
      <c r="V1332" s="2"/>
      <c r="W1332" s="339"/>
      <c r="X1332" s="4"/>
    </row>
    <row r="1333" spans="1:24">
      <c r="A1333" t="s">
        <v>2019</v>
      </c>
      <c r="B1333" t="s">
        <v>2034</v>
      </c>
      <c r="C1333" t="s">
        <v>2035</v>
      </c>
      <c r="D1333" s="12" t="s">
        <v>44</v>
      </c>
      <c r="E1333" t="s">
        <v>60</v>
      </c>
      <c r="F1333" t="s">
        <v>60</v>
      </c>
      <c r="G1333">
        <v>63</v>
      </c>
      <c r="H1333" s="123">
        <f t="shared" si="107"/>
        <v>0.5</v>
      </c>
      <c r="K1333" t="s">
        <v>100</v>
      </c>
      <c r="M1333">
        <v>0.5</v>
      </c>
      <c r="N1333"/>
      <c r="O1333">
        <v>1</v>
      </c>
      <c r="P1333">
        <v>4</v>
      </c>
      <c r="Q1333">
        <v>8.5</v>
      </c>
      <c r="S1333">
        <v>8.7368949480541005</v>
      </c>
      <c r="T1333">
        <v>4</v>
      </c>
      <c r="U1333"/>
      <c r="V1333" s="2"/>
      <c r="W1333" s="339"/>
      <c r="X1333" s="4"/>
    </row>
    <row r="1334" spans="1:24">
      <c r="A1334" t="s">
        <v>2019</v>
      </c>
      <c r="B1334" t="s">
        <v>2034</v>
      </c>
      <c r="C1334" t="s">
        <v>2035</v>
      </c>
      <c r="D1334" s="19" t="s">
        <v>44</v>
      </c>
      <c r="E1334" t="s">
        <v>60</v>
      </c>
      <c r="F1334" t="s">
        <v>60</v>
      </c>
      <c r="G1334">
        <v>126</v>
      </c>
      <c r="H1334" s="123">
        <f t="shared" si="107"/>
        <v>1</v>
      </c>
      <c r="K1334" t="s">
        <v>100</v>
      </c>
      <c r="L1334" t="s">
        <v>100</v>
      </c>
      <c r="M1334">
        <v>3.75</v>
      </c>
      <c r="N1334"/>
      <c r="O1334">
        <v>6.8495741960115097</v>
      </c>
      <c r="P1334">
        <v>4</v>
      </c>
      <c r="Q1334">
        <v>10.75</v>
      </c>
      <c r="S1334">
        <v>12.8160056179763</v>
      </c>
      <c r="T1334">
        <v>4</v>
      </c>
      <c r="U1334"/>
      <c r="V1334" s="2"/>
      <c r="W1334" s="339"/>
      <c r="X1334" s="4"/>
    </row>
    <row r="1335" spans="1:24">
      <c r="A1335" t="s">
        <v>2019</v>
      </c>
      <c r="B1335" t="s">
        <v>1660</v>
      </c>
      <c r="C1335" t="s">
        <v>2035</v>
      </c>
      <c r="D1335" s="2" t="s">
        <v>44</v>
      </c>
      <c r="E1335" t="s">
        <v>60</v>
      </c>
      <c r="F1335" t="s">
        <v>60</v>
      </c>
      <c r="G1335">
        <v>14</v>
      </c>
      <c r="H1335" s="123">
        <f t="shared" si="107"/>
        <v>0.1111111111111111</v>
      </c>
      <c r="K1335" t="s">
        <v>100</v>
      </c>
      <c r="M1335">
        <v>0</v>
      </c>
      <c r="N1335"/>
      <c r="O1335">
        <v>0</v>
      </c>
      <c r="P1335">
        <v>4</v>
      </c>
      <c r="Q1335">
        <v>2.75</v>
      </c>
      <c r="S1335">
        <v>4.2720018726587696</v>
      </c>
      <c r="T1335">
        <v>4</v>
      </c>
      <c r="U1335"/>
      <c r="V1335" s="2"/>
      <c r="W1335" s="339"/>
      <c r="X1335" s="4"/>
    </row>
    <row r="1336" spans="1:24">
      <c r="A1336" t="s">
        <v>2019</v>
      </c>
      <c r="B1336" t="s">
        <v>1660</v>
      </c>
      <c r="C1336" t="s">
        <v>2035</v>
      </c>
      <c r="D1336" s="2" t="s">
        <v>44</v>
      </c>
      <c r="E1336" t="s">
        <v>60</v>
      </c>
      <c r="F1336" t="s">
        <v>60</v>
      </c>
      <c r="G1336">
        <v>28</v>
      </c>
      <c r="H1336" s="123">
        <f t="shared" si="107"/>
        <v>0.22222222222222221</v>
      </c>
      <c r="K1336" t="s">
        <v>100</v>
      </c>
      <c r="M1336">
        <v>0</v>
      </c>
      <c r="N1336"/>
      <c r="O1336">
        <v>0</v>
      </c>
      <c r="P1336">
        <v>4</v>
      </c>
      <c r="Q1336">
        <v>10.75</v>
      </c>
      <c r="S1336">
        <v>19.5170865312082</v>
      </c>
      <c r="T1336">
        <v>4</v>
      </c>
      <c r="U1336"/>
      <c r="V1336" s="2"/>
      <c r="W1336" s="339"/>
      <c r="X1336" s="4"/>
    </row>
    <row r="1337" spans="1:24">
      <c r="A1337" t="s">
        <v>2019</v>
      </c>
      <c r="B1337" t="s">
        <v>1660</v>
      </c>
      <c r="C1337" t="s">
        <v>2035</v>
      </c>
      <c r="D1337" s="12" t="s">
        <v>44</v>
      </c>
      <c r="E1337" t="s">
        <v>60</v>
      </c>
      <c r="F1337" t="s">
        <v>60</v>
      </c>
      <c r="G1337">
        <v>63</v>
      </c>
      <c r="H1337" s="123">
        <f t="shared" si="107"/>
        <v>0.5</v>
      </c>
      <c r="K1337" t="s">
        <v>100</v>
      </c>
      <c r="M1337">
        <v>0</v>
      </c>
      <c r="N1337"/>
      <c r="O1337">
        <v>0</v>
      </c>
      <c r="P1337">
        <v>4</v>
      </c>
      <c r="Q1337">
        <v>1</v>
      </c>
      <c r="S1337">
        <v>1.4142135623731</v>
      </c>
      <c r="T1337">
        <v>4</v>
      </c>
      <c r="U1337"/>
      <c r="V1337" s="2"/>
      <c r="W1337" s="339"/>
      <c r="X1337" s="4"/>
    </row>
    <row r="1338" spans="1:24">
      <c r="A1338" t="s">
        <v>2019</v>
      </c>
      <c r="B1338" t="s">
        <v>1660</v>
      </c>
      <c r="C1338" t="s">
        <v>2035</v>
      </c>
      <c r="D1338" s="19" t="s">
        <v>44</v>
      </c>
      <c r="E1338" t="s">
        <v>60</v>
      </c>
      <c r="F1338" t="s">
        <v>60</v>
      </c>
      <c r="G1338">
        <v>126</v>
      </c>
      <c r="H1338" s="123">
        <f t="shared" si="107"/>
        <v>1</v>
      </c>
      <c r="K1338" t="s">
        <v>100</v>
      </c>
      <c r="L1338" t="s">
        <v>100</v>
      </c>
      <c r="M1338">
        <v>0</v>
      </c>
      <c r="N1338"/>
      <c r="O1338">
        <v>0</v>
      </c>
      <c r="P1338">
        <v>4</v>
      </c>
      <c r="Q1338">
        <v>0</v>
      </c>
      <c r="S1338">
        <v>0</v>
      </c>
      <c r="T1338">
        <v>4</v>
      </c>
      <c r="U1338"/>
      <c r="V1338" s="2"/>
      <c r="W1338" s="339"/>
      <c r="X1338" s="4"/>
    </row>
    <row r="1339" spans="1:24">
      <c r="A1339" s="86" t="s">
        <v>614</v>
      </c>
      <c r="B1339" t="s">
        <v>617</v>
      </c>
      <c r="C1339" s="219" t="s">
        <v>1604</v>
      </c>
      <c r="D1339" s="2" t="s">
        <v>44</v>
      </c>
      <c r="E1339" t="s">
        <v>600</v>
      </c>
      <c r="F1339" s="3" t="s">
        <v>60</v>
      </c>
      <c r="G1339" s="28">
        <v>0</v>
      </c>
      <c r="H1339" s="199">
        <f t="shared" ref="H1339:H1370" si="108">G1339/73</f>
        <v>0</v>
      </c>
      <c r="I1339" s="190" t="s">
        <v>100</v>
      </c>
      <c r="J1339" s="27"/>
      <c r="K1339" s="27"/>
      <c r="L1339" s="27"/>
      <c r="M1339" s="321">
        <v>28.269230769230699</v>
      </c>
      <c r="N1339" s="63">
        <v>12.884615384615397</v>
      </c>
      <c r="O1339" s="63">
        <f t="shared" ref="O1339:O1370" si="109">N1339*SQRT(P1339)</f>
        <v>22.316808482137478</v>
      </c>
      <c r="P1339" s="331">
        <v>3</v>
      </c>
      <c r="Q1339" s="2">
        <v>11.1538461538461</v>
      </c>
      <c r="R1339">
        <v>4.0384615384614992</v>
      </c>
      <c r="S1339">
        <f t="shared" ref="S1339:S1370" si="110">R1339*SQRT(T1339)</f>
        <v>6.9948205690280902</v>
      </c>
      <c r="T1339" s="331">
        <v>3</v>
      </c>
      <c r="U1339" s="339">
        <f t="shared" ref="U1339:U1402" si="111">LN(Q1339/M1339)</f>
        <v>-0.92998957623231937</v>
      </c>
      <c r="V1339" s="4">
        <f t="shared" ref="V1339:V1402" si="112">M1339^2/(P1339*M1339^2)+S1339^2/(T1339*Q1339^2)</f>
        <v>0.46442726912405741</v>
      </c>
    </row>
    <row r="1340" spans="1:24">
      <c r="A1340" s="86" t="s">
        <v>614</v>
      </c>
      <c r="B1340" t="s">
        <v>617</v>
      </c>
      <c r="C1340" s="219" t="s">
        <v>1604</v>
      </c>
      <c r="D1340" s="2" t="s">
        <v>44</v>
      </c>
      <c r="E1340" t="s">
        <v>600</v>
      </c>
      <c r="F1340" s="3" t="s">
        <v>60</v>
      </c>
      <c r="G1340" s="28">
        <v>1</v>
      </c>
      <c r="H1340" s="199">
        <f t="shared" si="108"/>
        <v>1.3698630136986301E-2</v>
      </c>
      <c r="I1340" s="190"/>
      <c r="J1340" s="27" t="s">
        <v>100</v>
      </c>
      <c r="K1340" s="27"/>
      <c r="L1340" s="27"/>
      <c r="M1340" s="321">
        <v>15.9615384615384</v>
      </c>
      <c r="N1340" s="63">
        <v>8.0769230769231015</v>
      </c>
      <c r="O1340" s="63">
        <f t="shared" si="109"/>
        <v>13.989641138056358</v>
      </c>
      <c r="P1340" s="331">
        <v>3</v>
      </c>
      <c r="Q1340" s="2">
        <v>4.8076923076923004</v>
      </c>
      <c r="R1340">
        <v>1.9230769230769198</v>
      </c>
      <c r="S1340">
        <f t="shared" si="110"/>
        <v>3.3308669376324507</v>
      </c>
      <c r="T1340" s="331">
        <v>3</v>
      </c>
      <c r="U1340" s="339">
        <f t="shared" si="111"/>
        <v>-1.1999647829283948</v>
      </c>
      <c r="V1340" s="4">
        <f t="shared" si="112"/>
        <v>0.49333333333333329</v>
      </c>
    </row>
    <row r="1341" spans="1:24">
      <c r="A1341" s="86" t="s">
        <v>614</v>
      </c>
      <c r="B1341" t="s">
        <v>617</v>
      </c>
      <c r="C1341" s="219" t="s">
        <v>1604</v>
      </c>
      <c r="D1341" s="2" t="s">
        <v>44</v>
      </c>
      <c r="E1341" t="s">
        <v>600</v>
      </c>
      <c r="F1341" s="3" t="s">
        <v>60</v>
      </c>
      <c r="G1341" s="28">
        <v>2</v>
      </c>
      <c r="H1341" s="199">
        <f t="shared" si="108"/>
        <v>2.7397260273972601E-2</v>
      </c>
      <c r="I1341" s="190"/>
      <c r="J1341" s="27"/>
      <c r="K1341" s="27" t="s">
        <v>100</v>
      </c>
      <c r="L1341" s="27"/>
      <c r="M1341" s="321">
        <v>20.192307692307601</v>
      </c>
      <c r="N1341" s="63">
        <v>6.1538461538461995</v>
      </c>
      <c r="O1341" s="63">
        <f t="shared" si="109"/>
        <v>10.658774200423938</v>
      </c>
      <c r="P1341" s="331">
        <v>3</v>
      </c>
      <c r="Q1341" s="2">
        <v>17.692307692307601</v>
      </c>
      <c r="R1341">
        <v>5.7692307692307985</v>
      </c>
      <c r="S1341">
        <f t="shared" si="110"/>
        <v>9.9926008128974182</v>
      </c>
      <c r="T1341" s="331">
        <v>3</v>
      </c>
      <c r="U1341" s="339">
        <f t="shared" si="111"/>
        <v>-0.13217177310848369</v>
      </c>
      <c r="V1341" s="4">
        <f t="shared" si="112"/>
        <v>0.43966603654694614</v>
      </c>
    </row>
    <row r="1342" spans="1:24">
      <c r="A1342" s="86" t="s">
        <v>614</v>
      </c>
      <c r="B1342" t="s">
        <v>617</v>
      </c>
      <c r="C1342" s="219" t="s">
        <v>1604</v>
      </c>
      <c r="D1342" s="2" t="s">
        <v>44</v>
      </c>
      <c r="E1342" t="s">
        <v>600</v>
      </c>
      <c r="F1342" s="3" t="s">
        <v>60</v>
      </c>
      <c r="G1342" s="28">
        <v>3</v>
      </c>
      <c r="H1342" s="199">
        <f t="shared" si="108"/>
        <v>4.1095890410958902E-2</v>
      </c>
      <c r="I1342" s="190"/>
      <c r="J1342" s="27"/>
      <c r="K1342" s="27" t="s">
        <v>100</v>
      </c>
      <c r="L1342" s="27"/>
      <c r="M1342" s="321">
        <v>29.038461538461501</v>
      </c>
      <c r="N1342" s="63">
        <v>1.5384615384614975</v>
      </c>
      <c r="O1342" s="63">
        <f t="shared" si="109"/>
        <v>2.6646935501058939</v>
      </c>
      <c r="P1342" s="331">
        <v>3</v>
      </c>
      <c r="Q1342" s="2">
        <v>12.692307692307599</v>
      </c>
      <c r="R1342">
        <v>2.884615384615401</v>
      </c>
      <c r="S1342">
        <f t="shared" si="110"/>
        <v>4.9963004064487126</v>
      </c>
      <c r="T1342" s="331">
        <v>3</v>
      </c>
      <c r="U1342" s="339">
        <f t="shared" si="111"/>
        <v>-0.82762509478850488</v>
      </c>
      <c r="V1342" s="4">
        <f t="shared" si="112"/>
        <v>0.38498622589531811</v>
      </c>
    </row>
    <row r="1343" spans="1:24">
      <c r="A1343" s="86" t="s">
        <v>614</v>
      </c>
      <c r="B1343" t="s">
        <v>617</v>
      </c>
      <c r="C1343" s="219" t="s">
        <v>1604</v>
      </c>
      <c r="D1343" s="2" t="s">
        <v>44</v>
      </c>
      <c r="E1343" t="s">
        <v>600</v>
      </c>
      <c r="F1343" s="3" t="s">
        <v>60</v>
      </c>
      <c r="G1343" s="28">
        <v>15</v>
      </c>
      <c r="H1343" s="199">
        <f t="shared" si="108"/>
        <v>0.20547945205479451</v>
      </c>
      <c r="I1343" s="190"/>
      <c r="J1343" s="27"/>
      <c r="K1343" s="27" t="s">
        <v>100</v>
      </c>
      <c r="L1343" s="27"/>
      <c r="M1343" s="321">
        <v>1.34615384615383</v>
      </c>
      <c r="N1343" s="63">
        <v>0.57692307692307998</v>
      </c>
      <c r="O1343" s="63">
        <f t="shared" si="109"/>
        <v>0.99926008128974209</v>
      </c>
      <c r="P1343" s="331">
        <v>3</v>
      </c>
      <c r="Q1343" s="2">
        <v>0.96153846153845801</v>
      </c>
      <c r="R1343">
        <v>0.96153846153845202</v>
      </c>
      <c r="S1343">
        <f t="shared" si="110"/>
        <v>1.6654334688162116</v>
      </c>
      <c r="T1343" s="331">
        <v>3</v>
      </c>
      <c r="U1343" s="339">
        <f t="shared" si="111"/>
        <v>-0.33647223662120468</v>
      </c>
      <c r="V1343" s="4">
        <f t="shared" si="112"/>
        <v>1.3333333333333206</v>
      </c>
    </row>
    <row r="1344" spans="1:24">
      <c r="A1344" s="26" t="s">
        <v>614</v>
      </c>
      <c r="B1344" t="s">
        <v>618</v>
      </c>
      <c r="C1344" s="219" t="s">
        <v>1604</v>
      </c>
      <c r="D1344" s="2" t="s">
        <v>44</v>
      </c>
      <c r="E1344" t="s">
        <v>600</v>
      </c>
      <c r="F1344" s="3" t="s">
        <v>60</v>
      </c>
      <c r="G1344" s="26">
        <v>0</v>
      </c>
      <c r="H1344" s="189">
        <f t="shared" si="108"/>
        <v>0</v>
      </c>
      <c r="I1344" s="190" t="s">
        <v>100</v>
      </c>
      <c r="J1344" s="27"/>
      <c r="K1344" s="27"/>
      <c r="M1344" s="321">
        <v>5.003533569</v>
      </c>
      <c r="N1344" s="63">
        <v>1.5265017670000001</v>
      </c>
      <c r="O1344" s="63">
        <f t="shared" si="109"/>
        <v>2.6439786182876683</v>
      </c>
      <c r="P1344" s="333">
        <v>3</v>
      </c>
      <c r="Q1344" s="2">
        <v>4.2826855123674896</v>
      </c>
      <c r="R1344">
        <v>1.6961130742049404</v>
      </c>
      <c r="S1344">
        <f t="shared" si="110"/>
        <v>2.9377540199047978</v>
      </c>
      <c r="T1344" s="333">
        <v>3</v>
      </c>
      <c r="U1344" s="339">
        <f t="shared" si="111"/>
        <v>-0.15556410764347342</v>
      </c>
      <c r="V1344" s="4">
        <f t="shared" si="112"/>
        <v>0.49018070123843949</v>
      </c>
    </row>
    <row r="1345" spans="1:22">
      <c r="A1345" s="26" t="s">
        <v>614</v>
      </c>
      <c r="B1345" t="s">
        <v>618</v>
      </c>
      <c r="C1345" s="219" t="s">
        <v>1604</v>
      </c>
      <c r="D1345" s="2" t="s">
        <v>44</v>
      </c>
      <c r="E1345" t="s">
        <v>600</v>
      </c>
      <c r="F1345" s="3" t="s">
        <v>60</v>
      </c>
      <c r="G1345" s="38">
        <v>1</v>
      </c>
      <c r="H1345" s="189">
        <f t="shared" si="108"/>
        <v>1.3698630136986301E-2</v>
      </c>
      <c r="I1345" s="190"/>
      <c r="J1345" s="44" t="s">
        <v>100</v>
      </c>
      <c r="K1345" s="44"/>
      <c r="M1345" s="321">
        <v>4.028268551</v>
      </c>
      <c r="N1345" s="63">
        <v>1.992932862</v>
      </c>
      <c r="O1345" s="63">
        <f t="shared" si="109"/>
        <v>3.4518609730576535</v>
      </c>
      <c r="P1345" s="333">
        <v>3</v>
      </c>
      <c r="Q1345" s="2">
        <v>0.33922261484098898</v>
      </c>
      <c r="R1345">
        <v>0.33922261484098998</v>
      </c>
      <c r="S1345">
        <f t="shared" si="110"/>
        <v>0.58755080398096282</v>
      </c>
      <c r="T1345" s="333">
        <v>3</v>
      </c>
      <c r="U1345" s="339">
        <f t="shared" si="111"/>
        <v>-2.4744353498619343</v>
      </c>
      <c r="V1345" s="4">
        <f t="shared" si="112"/>
        <v>1.3333333333333388</v>
      </c>
    </row>
    <row r="1346" spans="1:22">
      <c r="A1346" s="26" t="s">
        <v>614</v>
      </c>
      <c r="B1346" t="s">
        <v>618</v>
      </c>
      <c r="C1346" s="219" t="s">
        <v>1604</v>
      </c>
      <c r="D1346" s="2" t="s">
        <v>44</v>
      </c>
      <c r="E1346" t="s">
        <v>600</v>
      </c>
      <c r="F1346" s="3" t="s">
        <v>60</v>
      </c>
      <c r="G1346" s="38">
        <v>2</v>
      </c>
      <c r="H1346" s="189">
        <f t="shared" si="108"/>
        <v>2.7397260273972601E-2</v>
      </c>
      <c r="I1346" s="190"/>
      <c r="J1346" s="44"/>
      <c r="K1346" s="44" t="s">
        <v>100</v>
      </c>
      <c r="M1346" s="321">
        <v>4.3250883389999997</v>
      </c>
      <c r="N1346" s="63">
        <v>0.67844523000000034</v>
      </c>
      <c r="O1346" s="63">
        <f t="shared" si="109"/>
        <v>1.1751016085127532</v>
      </c>
      <c r="P1346" s="333">
        <v>3</v>
      </c>
      <c r="Q1346" s="2">
        <v>1.3144876325088299</v>
      </c>
      <c r="R1346">
        <v>0.89045936395759995</v>
      </c>
      <c r="S1346">
        <f t="shared" si="110"/>
        <v>1.5423208604500298</v>
      </c>
      <c r="T1346" s="333">
        <v>3</v>
      </c>
      <c r="U1346" s="339">
        <f t="shared" si="111"/>
        <v>-1.1909856087476571</v>
      </c>
      <c r="V1346" s="4">
        <f t="shared" si="112"/>
        <v>0.7922303156434326</v>
      </c>
    </row>
    <row r="1347" spans="1:22">
      <c r="A1347" s="26" t="s">
        <v>614</v>
      </c>
      <c r="B1347" t="s">
        <v>618</v>
      </c>
      <c r="C1347" s="219" t="s">
        <v>1604</v>
      </c>
      <c r="D1347" s="2" t="s">
        <v>44</v>
      </c>
      <c r="E1347" t="s">
        <v>600</v>
      </c>
      <c r="F1347" s="3" t="s">
        <v>60</v>
      </c>
      <c r="G1347" s="38">
        <v>3</v>
      </c>
      <c r="H1347" s="189">
        <f t="shared" si="108"/>
        <v>4.1095890410958902E-2</v>
      </c>
      <c r="I1347" s="190"/>
      <c r="J1347" s="44"/>
      <c r="K1347" s="44" t="s">
        <v>100</v>
      </c>
      <c r="M1347" s="321">
        <v>6.021201413</v>
      </c>
      <c r="N1347" s="63">
        <v>1.5265017670000001</v>
      </c>
      <c r="O1347" s="63">
        <f t="shared" si="109"/>
        <v>2.6439786182876683</v>
      </c>
      <c r="P1347" s="333">
        <v>3</v>
      </c>
      <c r="Q1347" s="2">
        <v>2.5865724381625399</v>
      </c>
      <c r="R1347">
        <v>1.8233215547703199</v>
      </c>
      <c r="S1347">
        <f t="shared" si="110"/>
        <v>3.1580855713976734</v>
      </c>
      <c r="T1347" s="333">
        <v>3</v>
      </c>
      <c r="U1347" s="339">
        <f t="shared" si="111"/>
        <v>-0.84495319335694175</v>
      </c>
      <c r="V1347" s="4">
        <f t="shared" si="112"/>
        <v>0.8302427662814682</v>
      </c>
    </row>
    <row r="1348" spans="1:22">
      <c r="A1348" s="26" t="s">
        <v>614</v>
      </c>
      <c r="B1348" t="s">
        <v>618</v>
      </c>
      <c r="C1348" s="219" t="s">
        <v>1604</v>
      </c>
      <c r="D1348" s="2" t="s">
        <v>44</v>
      </c>
      <c r="E1348" t="s">
        <v>600</v>
      </c>
      <c r="F1348" s="3" t="s">
        <v>60</v>
      </c>
      <c r="G1348" s="26">
        <v>15</v>
      </c>
      <c r="H1348" s="189">
        <f t="shared" si="108"/>
        <v>0.20547945205479451</v>
      </c>
      <c r="I1348" s="190"/>
      <c r="J1348" s="27"/>
      <c r="K1348" s="27" t="s">
        <v>100</v>
      </c>
      <c r="M1348" s="321">
        <v>6.3604240279999997</v>
      </c>
      <c r="N1348" s="63">
        <v>0.84805653700000061</v>
      </c>
      <c r="O1348" s="63">
        <f t="shared" si="109"/>
        <v>1.4688770097749164</v>
      </c>
      <c r="P1348" s="333">
        <v>3</v>
      </c>
      <c r="Q1348" s="2">
        <v>4.32508833922261</v>
      </c>
      <c r="R1348">
        <v>1.4416961130742099</v>
      </c>
      <c r="S1348">
        <f t="shared" si="110"/>
        <v>2.4970909169190967</v>
      </c>
      <c r="T1348" s="333">
        <v>3</v>
      </c>
      <c r="U1348" s="339">
        <f t="shared" si="111"/>
        <v>-0.38566248076976345</v>
      </c>
      <c r="V1348" s="4">
        <f t="shared" si="112"/>
        <v>0.44444444444444542</v>
      </c>
    </row>
    <row r="1349" spans="1:22">
      <c r="A1349" s="26" t="s">
        <v>614</v>
      </c>
      <c r="B1349" t="s">
        <v>618</v>
      </c>
      <c r="C1349" s="219" t="s">
        <v>1604</v>
      </c>
      <c r="D1349" s="12" t="s">
        <v>44</v>
      </c>
      <c r="E1349" s="11" t="s">
        <v>600</v>
      </c>
      <c r="F1349" s="13" t="s">
        <v>60</v>
      </c>
      <c r="G1349" s="38">
        <v>32</v>
      </c>
      <c r="H1349" s="189">
        <f t="shared" si="108"/>
        <v>0.43835616438356162</v>
      </c>
      <c r="I1349" s="190"/>
      <c r="J1349" s="27"/>
      <c r="K1349" s="27" t="s">
        <v>100</v>
      </c>
      <c r="M1349" s="321">
        <v>3.6466431099999999</v>
      </c>
      <c r="N1349" s="63">
        <v>0.67844522899999982</v>
      </c>
      <c r="O1349" s="63">
        <f t="shared" si="109"/>
        <v>1.1751016067807014</v>
      </c>
      <c r="P1349" s="333">
        <v>3</v>
      </c>
      <c r="Q1349" s="2">
        <v>5.6395759717314498</v>
      </c>
      <c r="R1349">
        <v>1.8657243816254399</v>
      </c>
      <c r="S1349">
        <f t="shared" si="110"/>
        <v>3.2315294218952872</v>
      </c>
      <c r="T1349" s="333">
        <v>3</v>
      </c>
      <c r="U1349" s="339">
        <f t="shared" si="111"/>
        <v>0.43600183184227731</v>
      </c>
      <c r="V1349" s="4">
        <f t="shared" si="112"/>
        <v>0.44277988203591656</v>
      </c>
    </row>
    <row r="1350" spans="1:22">
      <c r="A1350" s="26" t="s">
        <v>614</v>
      </c>
      <c r="B1350" t="s">
        <v>618</v>
      </c>
      <c r="C1350" s="219" t="s">
        <v>1604</v>
      </c>
      <c r="D1350" s="19" t="s">
        <v>44</v>
      </c>
      <c r="E1350" s="16" t="s">
        <v>600</v>
      </c>
      <c r="F1350" s="17" t="s">
        <v>60</v>
      </c>
      <c r="G1350" s="26">
        <v>45</v>
      </c>
      <c r="H1350" s="189">
        <f t="shared" si="108"/>
        <v>0.61643835616438358</v>
      </c>
      <c r="I1350" s="190"/>
      <c r="J1350" s="27"/>
      <c r="K1350" s="27" t="s">
        <v>100</v>
      </c>
      <c r="M1350" s="321">
        <v>5.3427561839999997</v>
      </c>
      <c r="N1350" s="63">
        <v>1.2296819790000004</v>
      </c>
      <c r="O1350" s="63">
        <f t="shared" si="109"/>
        <v>2.1298716647798459</v>
      </c>
      <c r="P1350" s="333">
        <v>3</v>
      </c>
      <c r="Q1350" s="2">
        <v>7.6749116607773802</v>
      </c>
      <c r="R1350">
        <v>2.2049469964664299</v>
      </c>
      <c r="S1350">
        <f t="shared" si="110"/>
        <v>3.8190802258762502</v>
      </c>
      <c r="T1350" s="333">
        <v>3</v>
      </c>
      <c r="U1350" s="339">
        <f t="shared" si="111"/>
        <v>0.36221512426672814</v>
      </c>
      <c r="V1350" s="4">
        <f t="shared" si="112"/>
        <v>0.41587049642359314</v>
      </c>
    </row>
    <row r="1351" spans="1:22">
      <c r="A1351" s="26" t="s">
        <v>614</v>
      </c>
      <c r="B1351" t="s">
        <v>618</v>
      </c>
      <c r="C1351" s="219" t="s">
        <v>1604</v>
      </c>
      <c r="D1351" s="2" t="s">
        <v>44</v>
      </c>
      <c r="E1351" t="s">
        <v>600</v>
      </c>
      <c r="F1351" s="3" t="s">
        <v>60</v>
      </c>
      <c r="G1351" s="26">
        <v>73</v>
      </c>
      <c r="H1351" s="189">
        <f t="shared" si="108"/>
        <v>1</v>
      </c>
      <c r="I1351" s="190"/>
      <c r="J1351" s="27"/>
      <c r="K1351" s="27" t="s">
        <v>100</v>
      </c>
      <c r="L1351" t="s">
        <v>100</v>
      </c>
      <c r="M1351" s="321">
        <v>3.010600707</v>
      </c>
      <c r="N1351" s="63">
        <v>0.55123674900000008</v>
      </c>
      <c r="O1351" s="63">
        <f t="shared" si="109"/>
        <v>0.95477005626709255</v>
      </c>
      <c r="P1351" s="333">
        <v>3</v>
      </c>
      <c r="Q1351" s="2">
        <v>3.3074204946996399</v>
      </c>
      <c r="R1351">
        <v>0.67844522968198007</v>
      </c>
      <c r="S1351">
        <f t="shared" si="110"/>
        <v>1.1751016079619259</v>
      </c>
      <c r="T1351" s="333">
        <v>3</v>
      </c>
      <c r="U1351" s="339">
        <f t="shared" si="111"/>
        <v>9.4028949553203955E-2</v>
      </c>
      <c r="V1351" s="4">
        <f t="shared" si="112"/>
        <v>0.37541091387245262</v>
      </c>
    </row>
    <row r="1352" spans="1:22">
      <c r="A1352" s="26" t="s">
        <v>614</v>
      </c>
      <c r="B1352" t="s">
        <v>619</v>
      </c>
      <c r="C1352" s="219" t="s">
        <v>1604</v>
      </c>
      <c r="D1352" s="2" t="s">
        <v>44</v>
      </c>
      <c r="E1352" t="s">
        <v>600</v>
      </c>
      <c r="F1352" s="3" t="s">
        <v>60</v>
      </c>
      <c r="G1352" s="26">
        <v>0</v>
      </c>
      <c r="H1352" s="189">
        <f t="shared" si="108"/>
        <v>0</v>
      </c>
      <c r="I1352" s="190" t="s">
        <v>100</v>
      </c>
      <c r="J1352" s="27"/>
      <c r="K1352" s="27"/>
      <c r="M1352" s="321">
        <v>5.5609756097560901</v>
      </c>
      <c r="N1352" s="63">
        <v>3.8048780487804894</v>
      </c>
      <c r="O1352" s="63">
        <f t="shared" si="109"/>
        <v>6.5902420970913402</v>
      </c>
      <c r="P1352" s="331">
        <v>3</v>
      </c>
      <c r="Q1352" s="2">
        <v>0.58252427184467004</v>
      </c>
      <c r="R1352">
        <v>1.1650485436893101</v>
      </c>
      <c r="S1352">
        <f t="shared" si="110"/>
        <v>2.017923270954014</v>
      </c>
      <c r="T1352" s="331">
        <v>3</v>
      </c>
      <c r="U1352" s="339">
        <f t="shared" si="111"/>
        <v>-2.2561579882576499</v>
      </c>
      <c r="V1352" s="4">
        <f t="shared" si="112"/>
        <v>4.333333333333127</v>
      </c>
    </row>
    <row r="1353" spans="1:22">
      <c r="A1353" s="26" t="s">
        <v>614</v>
      </c>
      <c r="B1353" t="s">
        <v>619</v>
      </c>
      <c r="C1353" s="219" t="s">
        <v>1604</v>
      </c>
      <c r="D1353" s="2" t="s">
        <v>44</v>
      </c>
      <c r="E1353" t="s">
        <v>600</v>
      </c>
      <c r="F1353" s="3" t="s">
        <v>60</v>
      </c>
      <c r="G1353" s="26">
        <v>1</v>
      </c>
      <c r="H1353" s="189">
        <f t="shared" si="108"/>
        <v>1.3698630136986301E-2</v>
      </c>
      <c r="I1353" s="190"/>
      <c r="J1353" s="27" t="s">
        <v>100</v>
      </c>
      <c r="K1353" s="27"/>
      <c r="M1353" s="321">
        <v>13.170731707317</v>
      </c>
      <c r="N1353" s="63">
        <v>2.9268292682926997</v>
      </c>
      <c r="O1353" s="63">
        <f t="shared" si="109"/>
        <v>5.0694169977625965</v>
      </c>
      <c r="P1353" s="331">
        <v>3</v>
      </c>
      <c r="Q1353" s="2">
        <v>0.29126213592233502</v>
      </c>
      <c r="R1353">
        <v>0.58252427184465594</v>
      </c>
      <c r="S1353">
        <f t="shared" si="110"/>
        <v>1.0089616354770086</v>
      </c>
      <c r="T1353" s="331">
        <v>3</v>
      </c>
      <c r="U1353" s="339">
        <f t="shared" si="111"/>
        <v>-3.8115286794214702</v>
      </c>
      <c r="V1353" s="4">
        <f t="shared" si="112"/>
        <v>4.3333333333331394</v>
      </c>
    </row>
    <row r="1354" spans="1:22">
      <c r="A1354" s="26" t="s">
        <v>614</v>
      </c>
      <c r="B1354" t="s">
        <v>619</v>
      </c>
      <c r="C1354" s="219" t="s">
        <v>1604</v>
      </c>
      <c r="D1354" s="2" t="s">
        <v>44</v>
      </c>
      <c r="E1354" t="s">
        <v>600</v>
      </c>
      <c r="F1354" s="3" t="s">
        <v>60</v>
      </c>
      <c r="G1354" s="38">
        <v>2</v>
      </c>
      <c r="H1354" s="189">
        <f t="shared" si="108"/>
        <v>2.7397260273972601E-2</v>
      </c>
      <c r="I1354" s="190"/>
      <c r="J1354" s="44"/>
      <c r="K1354" s="44" t="s">
        <v>100</v>
      </c>
      <c r="M1354" s="321">
        <v>10.2439024390243</v>
      </c>
      <c r="N1354" s="63">
        <v>4.3902439024390993</v>
      </c>
      <c r="O1354" s="63">
        <f t="shared" si="109"/>
        <v>7.6041254966439809</v>
      </c>
      <c r="P1354" s="331">
        <v>3</v>
      </c>
      <c r="Q1354" s="2">
        <v>3.2038834951456199</v>
      </c>
      <c r="R1354">
        <v>0.8737864077669899</v>
      </c>
      <c r="S1354">
        <f t="shared" si="110"/>
        <v>1.5134424532155231</v>
      </c>
      <c r="T1354" s="331">
        <v>3</v>
      </c>
      <c r="U1354" s="339">
        <f t="shared" si="111"/>
        <v>-1.1623189783422105</v>
      </c>
      <c r="V1354" s="4">
        <f t="shared" si="112"/>
        <v>0.40771349862258999</v>
      </c>
    </row>
    <row r="1355" spans="1:22">
      <c r="A1355" s="26" t="s">
        <v>614</v>
      </c>
      <c r="B1355" t="s">
        <v>619</v>
      </c>
      <c r="C1355" s="219" t="s">
        <v>1604</v>
      </c>
      <c r="D1355" s="2" t="s">
        <v>44</v>
      </c>
      <c r="E1355" t="s">
        <v>600</v>
      </c>
      <c r="F1355" s="3" t="s">
        <v>60</v>
      </c>
      <c r="G1355" s="26">
        <v>3</v>
      </c>
      <c r="H1355" s="189">
        <f t="shared" si="108"/>
        <v>4.1095890410958902E-2</v>
      </c>
      <c r="I1355" s="190"/>
      <c r="J1355" s="27"/>
      <c r="K1355" s="27" t="s">
        <v>100</v>
      </c>
      <c r="M1355" s="321">
        <v>5.5609756097560901</v>
      </c>
      <c r="N1355" s="63">
        <v>2.9268292682926891</v>
      </c>
      <c r="O1355" s="63">
        <f t="shared" si="109"/>
        <v>5.0694169977625778</v>
      </c>
      <c r="P1355" s="331">
        <v>3</v>
      </c>
      <c r="Q1355" s="2">
        <v>1.74757281553398</v>
      </c>
      <c r="R1355">
        <v>1.1650485436893201</v>
      </c>
      <c r="S1355">
        <f t="shared" si="110"/>
        <v>2.0179232709540313</v>
      </c>
      <c r="T1355" s="331">
        <v>3</v>
      </c>
      <c r="U1355" s="339">
        <f t="shared" si="111"/>
        <v>-1.1575456995895574</v>
      </c>
      <c r="V1355" s="4">
        <f t="shared" si="112"/>
        <v>0.7777777777777779</v>
      </c>
    </row>
    <row r="1356" spans="1:22">
      <c r="A1356" s="26" t="s">
        <v>614</v>
      </c>
      <c r="B1356" t="s">
        <v>619</v>
      </c>
      <c r="C1356" s="219" t="s">
        <v>1604</v>
      </c>
      <c r="D1356" s="2" t="s">
        <v>44</v>
      </c>
      <c r="E1356" t="s">
        <v>600</v>
      </c>
      <c r="F1356" s="3" t="s">
        <v>60</v>
      </c>
      <c r="G1356" s="26">
        <v>15</v>
      </c>
      <c r="H1356" s="189">
        <f t="shared" si="108"/>
        <v>0.20547945205479451</v>
      </c>
      <c r="I1356" s="190"/>
      <c r="J1356" s="27"/>
      <c r="K1356" s="27" t="s">
        <v>100</v>
      </c>
      <c r="M1356" s="321">
        <v>4.09756097560975</v>
      </c>
      <c r="N1356" s="63">
        <v>2.0487804878048896</v>
      </c>
      <c r="O1356" s="63">
        <f t="shared" si="109"/>
        <v>3.5485918984338172</v>
      </c>
      <c r="P1356" s="331">
        <v>3</v>
      </c>
      <c r="Q1356" s="2">
        <v>0.87378640776699101</v>
      </c>
      <c r="R1356">
        <v>0.58252427184464906</v>
      </c>
      <c r="S1356">
        <f t="shared" si="110"/>
        <v>1.0089616354769966</v>
      </c>
      <c r="T1356" s="331">
        <v>3</v>
      </c>
      <c r="U1356" s="339">
        <f t="shared" si="111"/>
        <v>-1.5453112305983194</v>
      </c>
      <c r="V1356" s="4">
        <f t="shared" si="112"/>
        <v>0.77777777777776014</v>
      </c>
    </row>
    <row r="1357" spans="1:22">
      <c r="A1357" s="26" t="s">
        <v>614</v>
      </c>
      <c r="B1357" t="s">
        <v>619</v>
      </c>
      <c r="C1357" s="219" t="s">
        <v>1604</v>
      </c>
      <c r="D1357" s="2" t="s">
        <v>44</v>
      </c>
      <c r="E1357" t="s">
        <v>600</v>
      </c>
      <c r="F1357" s="3" t="s">
        <v>60</v>
      </c>
      <c r="G1357" s="26">
        <v>32</v>
      </c>
      <c r="H1357" s="189">
        <f t="shared" si="108"/>
        <v>0.43835616438356162</v>
      </c>
      <c r="I1357" s="190"/>
      <c r="J1357" s="27"/>
      <c r="K1357" s="27" t="s">
        <v>100</v>
      </c>
      <c r="M1357" s="321">
        <v>5.5609756097560901</v>
      </c>
      <c r="N1357" s="63">
        <v>2.6341463414634099</v>
      </c>
      <c r="O1357" s="63">
        <f t="shared" si="109"/>
        <v>4.5624752979863024</v>
      </c>
      <c r="P1357" s="331">
        <v>3</v>
      </c>
      <c r="Q1357" s="2">
        <v>0.87378640776699101</v>
      </c>
      <c r="R1357">
        <v>0.87378640776698902</v>
      </c>
      <c r="S1357">
        <f t="shared" si="110"/>
        <v>1.5134424532155215</v>
      </c>
      <c r="T1357" s="331">
        <v>3</v>
      </c>
      <c r="U1357" s="339">
        <f t="shared" si="111"/>
        <v>-1.8506928801495015</v>
      </c>
      <c r="V1357" s="4">
        <f t="shared" si="112"/>
        <v>1.3333333333333286</v>
      </c>
    </row>
    <row r="1358" spans="1:22">
      <c r="A1358" s="26" t="s">
        <v>614</v>
      </c>
      <c r="B1358" t="s">
        <v>619</v>
      </c>
      <c r="C1358" s="219" t="s">
        <v>1604</v>
      </c>
      <c r="D1358" s="2" t="s">
        <v>44</v>
      </c>
      <c r="E1358" t="s">
        <v>600</v>
      </c>
      <c r="F1358" s="3" t="s">
        <v>60</v>
      </c>
      <c r="G1358" s="26">
        <v>45</v>
      </c>
      <c r="H1358" s="189">
        <f t="shared" si="108"/>
        <v>0.61643835616438358</v>
      </c>
      <c r="I1358" s="190"/>
      <c r="J1358" s="27"/>
      <c r="K1358" s="27" t="s">
        <v>100</v>
      </c>
      <c r="M1358" s="321">
        <v>19.3170731707317</v>
      </c>
      <c r="N1358" s="63">
        <v>7.6097560975609007</v>
      </c>
      <c r="O1358" s="63">
        <f t="shared" si="109"/>
        <v>13.180484194182545</v>
      </c>
      <c r="P1358" s="331">
        <v>3</v>
      </c>
      <c r="Q1358" s="2">
        <v>18.058252427184399</v>
      </c>
      <c r="R1358">
        <v>3.7864077669903011</v>
      </c>
      <c r="S1358">
        <f t="shared" si="110"/>
        <v>6.5582506306006199</v>
      </c>
      <c r="T1358" s="331">
        <v>3</v>
      </c>
      <c r="U1358" s="339">
        <f t="shared" si="111"/>
        <v>-6.7386546632510161E-2</v>
      </c>
      <c r="V1358" s="4">
        <f t="shared" si="112"/>
        <v>0.37729795352063877</v>
      </c>
    </row>
    <row r="1359" spans="1:22">
      <c r="A1359" s="26" t="s">
        <v>614</v>
      </c>
      <c r="B1359" s="11" t="s">
        <v>619</v>
      </c>
      <c r="C1359" s="219" t="s">
        <v>1604</v>
      </c>
      <c r="D1359" s="12" t="s">
        <v>44</v>
      </c>
      <c r="E1359" s="11" t="s">
        <v>600</v>
      </c>
      <c r="F1359" s="13" t="s">
        <v>60</v>
      </c>
      <c r="G1359" s="29">
        <v>73</v>
      </c>
      <c r="H1359" s="200">
        <f t="shared" si="108"/>
        <v>1</v>
      </c>
      <c r="I1359" s="193"/>
      <c r="J1359" s="30"/>
      <c r="K1359" s="30" t="s">
        <v>100</v>
      </c>
      <c r="L1359" s="11" t="s">
        <v>100</v>
      </c>
      <c r="M1359" s="321">
        <v>49.756097560975597</v>
      </c>
      <c r="N1359" s="63">
        <v>7.9024390243902047</v>
      </c>
      <c r="O1359" s="70">
        <f t="shared" si="109"/>
        <v>13.687425893958864</v>
      </c>
      <c r="P1359" s="334">
        <v>3</v>
      </c>
      <c r="Q1359" s="12">
        <v>34.077669902912596</v>
      </c>
      <c r="R1359">
        <v>3.4951456310679063</v>
      </c>
      <c r="S1359" s="11">
        <f t="shared" si="110"/>
        <v>6.0537698128619999</v>
      </c>
      <c r="T1359" s="334">
        <v>3</v>
      </c>
      <c r="U1359" s="339">
        <f t="shared" si="111"/>
        <v>-0.37849069190367901</v>
      </c>
      <c r="V1359" s="4">
        <f t="shared" si="112"/>
        <v>0.34385272846811277</v>
      </c>
    </row>
    <row r="1360" spans="1:22">
      <c r="A1360" s="26" t="s">
        <v>614</v>
      </c>
      <c r="B1360" t="s">
        <v>1522</v>
      </c>
      <c r="C1360" s="219" t="s">
        <v>1433</v>
      </c>
      <c r="D1360" s="2" t="s">
        <v>44</v>
      </c>
      <c r="E1360" t="s">
        <v>600</v>
      </c>
      <c r="F1360" s="3" t="s">
        <v>60</v>
      </c>
      <c r="G1360" s="26">
        <v>0</v>
      </c>
      <c r="H1360" s="189">
        <f t="shared" si="108"/>
        <v>0</v>
      </c>
      <c r="I1360" s="190" t="s">
        <v>100</v>
      </c>
      <c r="J1360" s="27"/>
      <c r="K1360" s="27"/>
      <c r="M1360" s="321">
        <v>20.284697508896802</v>
      </c>
      <c r="N1360" s="63">
        <v>4.6263345195729002</v>
      </c>
      <c r="O1360" s="63">
        <f t="shared" si="109"/>
        <v>8.0130464407100153</v>
      </c>
      <c r="P1360" s="331">
        <v>3</v>
      </c>
      <c r="Q1360" s="2">
        <v>13.5714285714285</v>
      </c>
      <c r="R1360">
        <v>1.7857142857143007</v>
      </c>
      <c r="S1360">
        <f t="shared" si="110"/>
        <v>3.092947870658735</v>
      </c>
      <c r="T1360" s="331">
        <v>3</v>
      </c>
      <c r="U1360" s="339">
        <f t="shared" si="111"/>
        <v>-0.40190004194367379</v>
      </c>
      <c r="V1360" s="4">
        <f t="shared" si="112"/>
        <v>0.35064635272391548</v>
      </c>
    </row>
    <row r="1361" spans="1:22">
      <c r="A1361" s="26" t="s">
        <v>614</v>
      </c>
      <c r="B1361" t="s">
        <v>1522</v>
      </c>
      <c r="C1361" s="219" t="s">
        <v>1433</v>
      </c>
      <c r="D1361" s="2" t="s">
        <v>44</v>
      </c>
      <c r="E1361" t="s">
        <v>600</v>
      </c>
      <c r="F1361" s="3" t="s">
        <v>60</v>
      </c>
      <c r="G1361" s="38">
        <v>1</v>
      </c>
      <c r="H1361" s="189">
        <f t="shared" si="108"/>
        <v>1.3698630136986301E-2</v>
      </c>
      <c r="I1361" s="190"/>
      <c r="J1361" s="44" t="s">
        <v>100</v>
      </c>
      <c r="K1361" s="44"/>
      <c r="M1361" s="321">
        <v>36.654804270462598</v>
      </c>
      <c r="N1361" s="63">
        <v>14.234875444839801</v>
      </c>
      <c r="O1361" s="63">
        <f t="shared" si="109"/>
        <v>24.655527509877157</v>
      </c>
      <c r="P1361" s="331">
        <v>3</v>
      </c>
      <c r="Q1361" s="2">
        <v>0.71428571428571297</v>
      </c>
      <c r="R1361">
        <v>0.3571428571428571</v>
      </c>
      <c r="S1361">
        <f t="shared" si="110"/>
        <v>0.61858957413174176</v>
      </c>
      <c r="T1361" s="331">
        <v>3</v>
      </c>
      <c r="U1361" s="339">
        <f t="shared" si="111"/>
        <v>-3.9380167415051952</v>
      </c>
      <c r="V1361" s="4">
        <f t="shared" si="112"/>
        <v>0.58333333333333415</v>
      </c>
    </row>
    <row r="1362" spans="1:22">
      <c r="A1362" s="26" t="s">
        <v>614</v>
      </c>
      <c r="B1362" t="s">
        <v>1522</v>
      </c>
      <c r="C1362" s="219" t="s">
        <v>1433</v>
      </c>
      <c r="D1362" s="2" t="s">
        <v>44</v>
      </c>
      <c r="E1362" t="s">
        <v>600</v>
      </c>
      <c r="F1362" s="3" t="s">
        <v>60</v>
      </c>
      <c r="G1362" s="38">
        <v>2</v>
      </c>
      <c r="H1362" s="189">
        <f t="shared" si="108"/>
        <v>2.7397260273972601E-2</v>
      </c>
      <c r="I1362" s="190"/>
      <c r="J1362" s="44"/>
      <c r="K1362" s="44" t="s">
        <v>100</v>
      </c>
      <c r="M1362" s="321">
        <v>25.6227758007117</v>
      </c>
      <c r="N1362" s="63">
        <v>8.5409252669038978</v>
      </c>
      <c r="O1362" s="63">
        <f t="shared" si="109"/>
        <v>14.793316505926324</v>
      </c>
      <c r="P1362" s="331">
        <v>3</v>
      </c>
      <c r="Q1362" s="2">
        <v>58.928571428571402</v>
      </c>
      <c r="R1362">
        <v>6.0714285714285978</v>
      </c>
      <c r="S1362">
        <f t="shared" si="110"/>
        <v>10.516022760239657</v>
      </c>
      <c r="T1362" s="331">
        <v>3</v>
      </c>
      <c r="U1362" s="339">
        <f t="shared" si="111"/>
        <v>0.83284442104902268</v>
      </c>
      <c r="V1362" s="4">
        <f t="shared" si="112"/>
        <v>0.34394857667584955</v>
      </c>
    </row>
    <row r="1363" spans="1:22">
      <c r="A1363" s="26" t="s">
        <v>614</v>
      </c>
      <c r="B1363" t="s">
        <v>1522</v>
      </c>
      <c r="C1363" s="219" t="s">
        <v>1433</v>
      </c>
      <c r="D1363" s="2" t="s">
        <v>44</v>
      </c>
      <c r="E1363" t="s">
        <v>600</v>
      </c>
      <c r="F1363" s="3" t="s">
        <v>60</v>
      </c>
      <c r="G1363" s="26">
        <v>3</v>
      </c>
      <c r="H1363" s="189">
        <f t="shared" si="108"/>
        <v>4.1095890410958902E-2</v>
      </c>
      <c r="I1363" s="190"/>
      <c r="J1363" s="27"/>
      <c r="K1363" s="27" t="s">
        <v>100</v>
      </c>
      <c r="M1363" s="321">
        <v>25.266903914590699</v>
      </c>
      <c r="N1363" s="63">
        <v>5.3380782918150018</v>
      </c>
      <c r="O1363" s="63">
        <f t="shared" si="109"/>
        <v>9.2458228162040665</v>
      </c>
      <c r="P1363" s="331">
        <v>3</v>
      </c>
      <c r="Q1363" s="2">
        <v>47.142857142857103</v>
      </c>
      <c r="R1363">
        <v>17.142857142857103</v>
      </c>
      <c r="S1363">
        <f t="shared" si="110"/>
        <v>29.692299558323541</v>
      </c>
      <c r="T1363" s="331">
        <v>3</v>
      </c>
      <c r="U1363" s="339">
        <f t="shared" si="111"/>
        <v>0.62368711170955271</v>
      </c>
      <c r="V1363" s="4">
        <f t="shared" si="112"/>
        <v>0.46556473829201062</v>
      </c>
    </row>
    <row r="1364" spans="1:22">
      <c r="A1364" s="26" t="s">
        <v>614</v>
      </c>
      <c r="B1364" t="s">
        <v>1522</v>
      </c>
      <c r="C1364" s="219" t="s">
        <v>1433</v>
      </c>
      <c r="D1364" s="2" t="s">
        <v>44</v>
      </c>
      <c r="E1364" t="s">
        <v>600</v>
      </c>
      <c r="F1364" s="3" t="s">
        <v>60</v>
      </c>
      <c r="G1364" s="38">
        <v>15</v>
      </c>
      <c r="H1364" s="189">
        <f t="shared" si="108"/>
        <v>0.20547945205479451</v>
      </c>
      <c r="I1364" s="190"/>
      <c r="J1364" s="27"/>
      <c r="K1364" s="27" t="s">
        <v>100</v>
      </c>
      <c r="M1364" s="321">
        <v>38.790035587188598</v>
      </c>
      <c r="N1364" s="63">
        <v>12.811387900355804</v>
      </c>
      <c r="O1364" s="63">
        <f t="shared" si="109"/>
        <v>22.189974758889413</v>
      </c>
      <c r="P1364" s="331">
        <v>3</v>
      </c>
      <c r="Q1364" s="2">
        <v>83.928571428571402</v>
      </c>
      <c r="R1364">
        <v>19.642857142856599</v>
      </c>
      <c r="S1364">
        <f t="shared" si="110"/>
        <v>34.022426577244858</v>
      </c>
      <c r="T1364" s="331">
        <v>3</v>
      </c>
      <c r="U1364" s="339">
        <f t="shared" si="111"/>
        <v>0.77180269807951141</v>
      </c>
      <c r="V1364" s="4">
        <f t="shared" si="112"/>
        <v>0.38810925003772145</v>
      </c>
    </row>
    <row r="1365" spans="1:22">
      <c r="A1365" s="26" t="s">
        <v>614</v>
      </c>
      <c r="B1365" t="s">
        <v>1522</v>
      </c>
      <c r="C1365" s="219" t="s">
        <v>1433</v>
      </c>
      <c r="D1365" s="2" t="s">
        <v>44</v>
      </c>
      <c r="E1365" t="s">
        <v>600</v>
      </c>
      <c r="F1365" s="3" t="s">
        <v>60</v>
      </c>
      <c r="G1365" s="38">
        <v>32</v>
      </c>
      <c r="H1365" s="189">
        <f t="shared" si="108"/>
        <v>0.43835616438356162</v>
      </c>
      <c r="I1365" s="190"/>
      <c r="J1365" s="27"/>
      <c r="K1365" s="27" t="s">
        <v>100</v>
      </c>
      <c r="M1365" s="321">
        <v>48.042704626334498</v>
      </c>
      <c r="N1365" s="63">
        <v>17.437722419928804</v>
      </c>
      <c r="O1365" s="63">
        <f t="shared" si="109"/>
        <v>30.203021199599601</v>
      </c>
      <c r="P1365" s="331">
        <v>3</v>
      </c>
      <c r="Q1365" s="2">
        <v>36.785714285714199</v>
      </c>
      <c r="R1365">
        <v>15</v>
      </c>
      <c r="S1365">
        <f t="shared" si="110"/>
        <v>25.980762113533157</v>
      </c>
      <c r="T1365" s="331">
        <v>3</v>
      </c>
      <c r="U1365" s="339">
        <f t="shared" si="111"/>
        <v>-0.26698072404429946</v>
      </c>
      <c r="V1365" s="4">
        <f t="shared" si="112"/>
        <v>0.49960725170452835</v>
      </c>
    </row>
    <row r="1366" spans="1:22">
      <c r="A1366" s="26" t="s">
        <v>614</v>
      </c>
      <c r="B1366" t="s">
        <v>1522</v>
      </c>
      <c r="C1366" s="219" t="s">
        <v>1433</v>
      </c>
      <c r="D1366" s="2" t="s">
        <v>44</v>
      </c>
      <c r="E1366" t="s">
        <v>600</v>
      </c>
      <c r="F1366" s="3" t="s">
        <v>60</v>
      </c>
      <c r="G1366" s="26">
        <v>45</v>
      </c>
      <c r="H1366" s="189">
        <f t="shared" si="108"/>
        <v>0.61643835616438358</v>
      </c>
      <c r="I1366" s="190"/>
      <c r="J1366" s="27"/>
      <c r="K1366" s="27" t="s">
        <v>100</v>
      </c>
      <c r="M1366" s="321">
        <v>53.024911032028399</v>
      </c>
      <c r="N1366" s="63">
        <v>12.099644128113894</v>
      </c>
      <c r="O1366" s="63">
        <f t="shared" si="109"/>
        <v>20.957198383395692</v>
      </c>
      <c r="P1366" s="331">
        <v>3</v>
      </c>
      <c r="Q1366" s="2">
        <v>76.785714285714207</v>
      </c>
      <c r="R1366">
        <v>16.785714285714292</v>
      </c>
      <c r="S1366">
        <f t="shared" si="110"/>
        <v>29.073709984191879</v>
      </c>
      <c r="T1366" s="331">
        <v>3</v>
      </c>
      <c r="U1366" s="339">
        <f t="shared" si="111"/>
        <v>0.37025678834670012</v>
      </c>
      <c r="V1366" s="4">
        <f t="shared" si="112"/>
        <v>0.38112132684333888</v>
      </c>
    </row>
    <row r="1367" spans="1:22">
      <c r="A1367" s="26" t="s">
        <v>614</v>
      </c>
      <c r="B1367" t="s">
        <v>1522</v>
      </c>
      <c r="C1367" s="219" t="s">
        <v>1433</v>
      </c>
      <c r="D1367" s="2" t="s">
        <v>44</v>
      </c>
      <c r="E1367" t="s">
        <v>600</v>
      </c>
      <c r="F1367" s="3" t="s">
        <v>60</v>
      </c>
      <c r="G1367" s="26">
        <v>73</v>
      </c>
      <c r="H1367" s="189">
        <f t="shared" si="108"/>
        <v>1</v>
      </c>
      <c r="I1367" s="190"/>
      <c r="J1367" s="27"/>
      <c r="K1367" s="27" t="s">
        <v>100</v>
      </c>
      <c r="L1367" t="s">
        <v>100</v>
      </c>
      <c r="M1367" s="321">
        <v>61.209964412811303</v>
      </c>
      <c r="N1367" s="63">
        <v>9.6085409252669933</v>
      </c>
      <c r="O1367" s="63">
        <f t="shared" si="109"/>
        <v>16.642481069167303</v>
      </c>
      <c r="P1367" s="331">
        <v>3</v>
      </c>
      <c r="Q1367" s="2">
        <v>41.785714285714199</v>
      </c>
      <c r="R1367">
        <v>2.1428571428572027</v>
      </c>
      <c r="S1367">
        <f t="shared" si="110"/>
        <v>3.7115374447905549</v>
      </c>
      <c r="T1367" s="331">
        <v>3</v>
      </c>
      <c r="U1367" s="339">
        <f t="shared" si="111"/>
        <v>-0.3817554758512014</v>
      </c>
      <c r="V1367" s="4">
        <f t="shared" si="112"/>
        <v>0.33596318211702841</v>
      </c>
    </row>
    <row r="1368" spans="1:22">
      <c r="A1368" s="26" t="s">
        <v>614</v>
      </c>
      <c r="B1368" t="s">
        <v>620</v>
      </c>
      <c r="C1368" s="219" t="s">
        <v>1604</v>
      </c>
      <c r="D1368" s="2" t="s">
        <v>44</v>
      </c>
      <c r="E1368" t="s">
        <v>600</v>
      </c>
      <c r="F1368" s="3" t="s">
        <v>60</v>
      </c>
      <c r="G1368" s="26">
        <v>0</v>
      </c>
      <c r="H1368" s="189">
        <f t="shared" si="108"/>
        <v>0</v>
      </c>
      <c r="I1368" s="190" t="s">
        <v>100</v>
      </c>
      <c r="J1368" s="27"/>
      <c r="K1368" s="27"/>
      <c r="M1368" s="321">
        <v>15.0354609929077</v>
      </c>
      <c r="N1368" s="63">
        <v>2.8368794326241993</v>
      </c>
      <c r="O1368" s="63">
        <f t="shared" si="109"/>
        <v>4.9136193122522824</v>
      </c>
      <c r="P1368" s="331">
        <v>3</v>
      </c>
      <c r="Q1368" s="2">
        <v>1.69611307420494</v>
      </c>
      <c r="R1368">
        <v>1.4134275618374601</v>
      </c>
      <c r="S1368">
        <f t="shared" si="110"/>
        <v>2.4481283499206818</v>
      </c>
      <c r="T1368" s="331">
        <v>3</v>
      </c>
      <c r="U1368" s="339">
        <f t="shared" si="111"/>
        <v>-2.1820722710291882</v>
      </c>
      <c r="V1368" s="4">
        <f t="shared" si="112"/>
        <v>1.0277777777777877</v>
      </c>
    </row>
    <row r="1369" spans="1:22">
      <c r="A1369" s="26" t="s">
        <v>614</v>
      </c>
      <c r="B1369" t="s">
        <v>620</v>
      </c>
      <c r="C1369" s="219" t="s">
        <v>1604</v>
      </c>
      <c r="D1369" s="2" t="s">
        <v>44</v>
      </c>
      <c r="E1369" t="s">
        <v>600</v>
      </c>
      <c r="F1369" s="3" t="s">
        <v>60</v>
      </c>
      <c r="G1369" s="38">
        <v>1</v>
      </c>
      <c r="H1369" s="189">
        <f t="shared" si="108"/>
        <v>1.3698630136986301E-2</v>
      </c>
      <c r="I1369" s="190"/>
      <c r="J1369" s="44" t="s">
        <v>100</v>
      </c>
      <c r="K1369" s="44"/>
      <c r="M1369" s="321">
        <v>55.035460992907801</v>
      </c>
      <c r="N1369" s="63">
        <v>9.0780141843971052</v>
      </c>
      <c r="O1369" s="63">
        <f t="shared" si="109"/>
        <v>15.723581799206729</v>
      </c>
      <c r="P1369" s="331">
        <v>3</v>
      </c>
      <c r="Q1369" s="2">
        <v>0</v>
      </c>
      <c r="R1369">
        <v>0</v>
      </c>
      <c r="S1369">
        <f t="shared" si="110"/>
        <v>0</v>
      </c>
      <c r="T1369" s="331">
        <v>3</v>
      </c>
      <c r="U1369" s="339" t="e">
        <f t="shared" si="111"/>
        <v>#NUM!</v>
      </c>
      <c r="V1369" s="4" t="e">
        <f t="shared" si="112"/>
        <v>#DIV/0!</v>
      </c>
    </row>
    <row r="1370" spans="1:22">
      <c r="A1370" s="26" t="s">
        <v>614</v>
      </c>
      <c r="B1370" t="s">
        <v>620</v>
      </c>
      <c r="C1370" s="219" t="s">
        <v>1604</v>
      </c>
      <c r="D1370" s="2" t="s">
        <v>44</v>
      </c>
      <c r="E1370" t="s">
        <v>600</v>
      </c>
      <c r="F1370" s="3" t="s">
        <v>60</v>
      </c>
      <c r="G1370" s="26">
        <v>2</v>
      </c>
      <c r="H1370" s="189">
        <f t="shared" si="108"/>
        <v>2.7397260273972601E-2</v>
      </c>
      <c r="I1370" s="190"/>
      <c r="J1370" s="27"/>
      <c r="K1370" s="27" t="s">
        <v>100</v>
      </c>
      <c r="M1370" s="321">
        <v>43.120567375886502</v>
      </c>
      <c r="N1370" s="63">
        <v>10.496453900709199</v>
      </c>
      <c r="O1370" s="63">
        <f t="shared" si="109"/>
        <v>18.18039145533286</v>
      </c>
      <c r="P1370" s="331">
        <v>3</v>
      </c>
      <c r="Q1370" s="2">
        <v>17.526501766784399</v>
      </c>
      <c r="R1370">
        <v>7.9151943462898018</v>
      </c>
      <c r="S1370">
        <f t="shared" si="110"/>
        <v>13.709518759555863</v>
      </c>
      <c r="T1370" s="331">
        <v>3</v>
      </c>
      <c r="U1370" s="339">
        <f t="shared" si="111"/>
        <v>-0.90028596250631132</v>
      </c>
      <c r="V1370" s="4">
        <f t="shared" si="112"/>
        <v>0.53728754769337872</v>
      </c>
    </row>
    <row r="1371" spans="1:22">
      <c r="A1371" s="26" t="s">
        <v>614</v>
      </c>
      <c r="B1371" t="s">
        <v>620</v>
      </c>
      <c r="C1371" s="219" t="s">
        <v>1604</v>
      </c>
      <c r="D1371" s="2" t="s">
        <v>44</v>
      </c>
      <c r="E1371" t="s">
        <v>600</v>
      </c>
      <c r="F1371" s="3" t="s">
        <v>60</v>
      </c>
      <c r="G1371" s="26">
        <v>3</v>
      </c>
      <c r="H1371" s="189">
        <f t="shared" ref="H1371:H1402" si="113">G1371/73</f>
        <v>4.1095890410958902E-2</v>
      </c>
      <c r="I1371" s="190"/>
      <c r="J1371" s="27"/>
      <c r="K1371" s="27" t="s">
        <v>100</v>
      </c>
      <c r="M1371" s="321">
        <v>28.085106382978701</v>
      </c>
      <c r="N1371" s="63">
        <v>5.6737588652481961</v>
      </c>
      <c r="O1371" s="63">
        <f t="shared" ref="O1371:O1402" si="114">N1371*SQRT(P1371)</f>
        <v>9.8272386245042149</v>
      </c>
      <c r="P1371" s="331">
        <v>3</v>
      </c>
      <c r="Q1371" s="2">
        <v>5.0883392226148301</v>
      </c>
      <c r="R1371">
        <v>2.5441696113074199</v>
      </c>
      <c r="S1371">
        <f t="shared" ref="S1371:S1402" si="115">R1371*SQRT(T1371)</f>
        <v>4.4066310298572127</v>
      </c>
      <c r="T1371" s="331">
        <v>3</v>
      </c>
      <c r="U1371" s="339">
        <f t="shared" si="111"/>
        <v>-1.7082879189435505</v>
      </c>
      <c r="V1371" s="4">
        <f t="shared" si="112"/>
        <v>0.58333333333333415</v>
      </c>
    </row>
    <row r="1372" spans="1:22">
      <c r="A1372" s="26" t="s">
        <v>614</v>
      </c>
      <c r="B1372" t="s">
        <v>620</v>
      </c>
      <c r="C1372" s="219" t="s">
        <v>1604</v>
      </c>
      <c r="D1372" s="2" t="s">
        <v>44</v>
      </c>
      <c r="E1372" t="s">
        <v>600</v>
      </c>
      <c r="F1372" s="3" t="s">
        <v>60</v>
      </c>
      <c r="G1372" s="26">
        <v>15</v>
      </c>
      <c r="H1372" s="189">
        <f t="shared" si="113"/>
        <v>0.20547945205479451</v>
      </c>
      <c r="I1372" s="190"/>
      <c r="J1372" s="27"/>
      <c r="K1372" s="27" t="s">
        <v>100</v>
      </c>
      <c r="M1372" s="321">
        <v>57.304964539007003</v>
      </c>
      <c r="N1372" s="63">
        <v>7.0921985815602966</v>
      </c>
      <c r="O1372" s="63">
        <f t="shared" si="114"/>
        <v>12.284048280630357</v>
      </c>
      <c r="P1372" s="331">
        <v>3</v>
      </c>
      <c r="Q1372" s="2">
        <v>10.7420494699646</v>
      </c>
      <c r="R1372">
        <v>3.1095406360424001</v>
      </c>
      <c r="S1372">
        <f t="shared" si="115"/>
        <v>5.3858823698254792</v>
      </c>
      <c r="T1372" s="331">
        <v>3</v>
      </c>
      <c r="U1372" s="339">
        <f t="shared" si="111"/>
        <v>-1.6742213643799473</v>
      </c>
      <c r="V1372" s="4">
        <f t="shared" si="112"/>
        <v>0.41712834718374969</v>
      </c>
    </row>
    <row r="1373" spans="1:22">
      <c r="A1373" s="26" t="s">
        <v>614</v>
      </c>
      <c r="B1373" t="s">
        <v>620</v>
      </c>
      <c r="C1373" s="219" t="s">
        <v>1604</v>
      </c>
      <c r="D1373" s="2" t="s">
        <v>44</v>
      </c>
      <c r="E1373" t="s">
        <v>600</v>
      </c>
      <c r="F1373" s="3" t="s">
        <v>60</v>
      </c>
      <c r="G1373" s="26">
        <v>32</v>
      </c>
      <c r="H1373" s="189">
        <f t="shared" si="113"/>
        <v>0.43835616438356162</v>
      </c>
      <c r="I1373" s="190"/>
      <c r="J1373" s="27"/>
      <c r="K1373" s="27" t="s">
        <v>100</v>
      </c>
      <c r="M1373" s="321">
        <v>37.446808510638199</v>
      </c>
      <c r="N1373" s="63">
        <v>4.5390070921986023</v>
      </c>
      <c r="O1373" s="63">
        <f t="shared" si="114"/>
        <v>7.8617908996034505</v>
      </c>
      <c r="P1373" s="331">
        <v>3</v>
      </c>
      <c r="Q1373" s="2">
        <v>9.8939929328621901</v>
      </c>
      <c r="R1373">
        <v>5.0883392226148096</v>
      </c>
      <c r="S1373">
        <f t="shared" si="115"/>
        <v>8.8132620597143738</v>
      </c>
      <c r="T1373" s="331">
        <v>3</v>
      </c>
      <c r="U1373" s="339">
        <f t="shared" si="111"/>
        <v>-1.3309936878020787</v>
      </c>
      <c r="V1373" s="4">
        <f t="shared" si="112"/>
        <v>0.59782312925169734</v>
      </c>
    </row>
    <row r="1374" spans="1:22">
      <c r="A1374" s="26" t="s">
        <v>614</v>
      </c>
      <c r="B1374" t="s">
        <v>620</v>
      </c>
      <c r="C1374" s="219" t="s">
        <v>1604</v>
      </c>
      <c r="D1374" s="2" t="s">
        <v>44</v>
      </c>
      <c r="E1374" t="s">
        <v>600</v>
      </c>
      <c r="F1374" s="3" t="s">
        <v>60</v>
      </c>
      <c r="G1374" s="26">
        <v>45</v>
      </c>
      <c r="H1374" s="189">
        <f t="shared" si="113"/>
        <v>0.61643835616438358</v>
      </c>
      <c r="I1374" s="190"/>
      <c r="J1374" s="27"/>
      <c r="K1374" s="27" t="s">
        <v>100</v>
      </c>
      <c r="M1374" s="321">
        <v>48.510638297872298</v>
      </c>
      <c r="N1374" s="63">
        <v>8.794326241134705</v>
      </c>
      <c r="O1374" s="63">
        <f t="shared" si="114"/>
        <v>15.232219867981534</v>
      </c>
      <c r="P1374" s="331">
        <v>3</v>
      </c>
      <c r="Q1374" s="2">
        <v>31.095406360424001</v>
      </c>
      <c r="R1374">
        <v>7.632508833922202</v>
      </c>
      <c r="S1374">
        <f t="shared" si="115"/>
        <v>13.219893089571539</v>
      </c>
      <c r="T1374" s="331">
        <v>3</v>
      </c>
      <c r="U1374" s="339">
        <f t="shared" si="111"/>
        <v>-0.44472301741536763</v>
      </c>
      <c r="V1374" s="4">
        <f t="shared" si="112"/>
        <v>0.39358126721763004</v>
      </c>
    </row>
    <row r="1375" spans="1:22">
      <c r="A1375" s="26" t="s">
        <v>614</v>
      </c>
      <c r="B1375" t="s">
        <v>620</v>
      </c>
      <c r="C1375" s="219" t="s">
        <v>1604</v>
      </c>
      <c r="D1375" s="2" t="s">
        <v>44</v>
      </c>
      <c r="E1375" t="s">
        <v>600</v>
      </c>
      <c r="F1375" s="3" t="s">
        <v>60</v>
      </c>
      <c r="G1375" s="26">
        <v>73</v>
      </c>
      <c r="H1375" s="189">
        <f t="shared" si="113"/>
        <v>1</v>
      </c>
      <c r="I1375" s="190"/>
      <c r="J1375" s="27"/>
      <c r="K1375" s="27" t="s">
        <v>100</v>
      </c>
      <c r="L1375" t="s">
        <v>100</v>
      </c>
      <c r="M1375" s="321">
        <v>64.964539007092199</v>
      </c>
      <c r="N1375" s="63">
        <v>2.5531914893616943</v>
      </c>
      <c r="O1375" s="63">
        <f t="shared" si="114"/>
        <v>4.422257381026907</v>
      </c>
      <c r="P1375" s="331">
        <v>3</v>
      </c>
      <c r="Q1375" s="2">
        <v>53.144876325088298</v>
      </c>
      <c r="R1375">
        <v>11.590106007067099</v>
      </c>
      <c r="S1375">
        <f t="shared" si="115"/>
        <v>20.074652469349463</v>
      </c>
      <c r="T1375" s="331">
        <v>3</v>
      </c>
      <c r="U1375" s="339">
        <f t="shared" si="111"/>
        <v>-0.20081986742941527</v>
      </c>
      <c r="V1375" s="4">
        <f t="shared" si="112"/>
        <v>0.38089444695940822</v>
      </c>
    </row>
    <row r="1376" spans="1:22">
      <c r="A1376" s="26" t="s">
        <v>614</v>
      </c>
      <c r="B1376" t="s">
        <v>621</v>
      </c>
      <c r="C1376" s="219" t="s">
        <v>1604</v>
      </c>
      <c r="D1376" s="2" t="s">
        <v>44</v>
      </c>
      <c r="E1376" t="s">
        <v>600</v>
      </c>
      <c r="F1376" s="3" t="s">
        <v>60</v>
      </c>
      <c r="G1376" s="26">
        <v>0</v>
      </c>
      <c r="H1376" s="189">
        <f t="shared" si="113"/>
        <v>0</v>
      </c>
      <c r="I1376" s="190" t="s">
        <v>100</v>
      </c>
      <c r="J1376" s="27"/>
      <c r="K1376" s="27"/>
      <c r="M1376" s="321">
        <v>2.65306122448979</v>
      </c>
      <c r="N1376" s="63">
        <v>0.51020408163264985</v>
      </c>
      <c r="O1376" s="63">
        <f t="shared" si="114"/>
        <v>0.88369939161676847</v>
      </c>
      <c r="P1376" s="331">
        <v>3</v>
      </c>
      <c r="Q1376" s="2">
        <v>1.83673469387755</v>
      </c>
      <c r="R1376">
        <v>1.3265306122448899</v>
      </c>
      <c r="S1376">
        <f t="shared" si="115"/>
        <v>2.2976184182035988</v>
      </c>
      <c r="T1376" s="331">
        <v>3</v>
      </c>
      <c r="U1376" s="339">
        <f t="shared" si="111"/>
        <v>-0.36772478012531579</v>
      </c>
      <c r="V1376" s="4">
        <f t="shared" si="112"/>
        <v>0.85493827160493252</v>
      </c>
    </row>
    <row r="1377" spans="1:22">
      <c r="A1377" s="26" t="s">
        <v>614</v>
      </c>
      <c r="B1377" t="s">
        <v>621</v>
      </c>
      <c r="C1377" s="219" t="s">
        <v>1604</v>
      </c>
      <c r="D1377" s="2" t="s">
        <v>44</v>
      </c>
      <c r="E1377" t="s">
        <v>600</v>
      </c>
      <c r="F1377" s="3" t="s">
        <v>60</v>
      </c>
      <c r="G1377" s="38">
        <v>1</v>
      </c>
      <c r="H1377" s="189">
        <f t="shared" si="113"/>
        <v>1.3698630136986301E-2</v>
      </c>
      <c r="I1377" s="190"/>
      <c r="J1377" s="44" t="s">
        <v>100</v>
      </c>
      <c r="K1377" s="44"/>
      <c r="M1377" s="321">
        <v>4.3877551020408099</v>
      </c>
      <c r="N1377" s="63">
        <v>1.83673469387755</v>
      </c>
      <c r="O1377" s="63">
        <f t="shared" si="114"/>
        <v>3.1813178098203849</v>
      </c>
      <c r="P1377" s="331">
        <v>3</v>
      </c>
      <c r="Q1377" s="2" t="s">
        <v>16</v>
      </c>
      <c r="R1377" t="s">
        <v>16</v>
      </c>
      <c r="S1377" t="e">
        <f t="shared" si="115"/>
        <v>#VALUE!</v>
      </c>
      <c r="T1377" s="331">
        <v>3</v>
      </c>
      <c r="U1377" s="339" t="e">
        <f t="shared" si="111"/>
        <v>#VALUE!</v>
      </c>
      <c r="V1377" s="4" t="e">
        <f t="shared" si="112"/>
        <v>#VALUE!</v>
      </c>
    </row>
    <row r="1378" spans="1:22">
      <c r="A1378" s="26" t="s">
        <v>614</v>
      </c>
      <c r="B1378" t="s">
        <v>621</v>
      </c>
      <c r="C1378" s="219" t="s">
        <v>1604</v>
      </c>
      <c r="D1378" s="2" t="s">
        <v>44</v>
      </c>
      <c r="E1378" t="s">
        <v>600</v>
      </c>
      <c r="F1378" s="3" t="s">
        <v>60</v>
      </c>
      <c r="G1378" s="26">
        <v>2</v>
      </c>
      <c r="H1378" s="189">
        <f t="shared" si="113"/>
        <v>2.7397260273972601E-2</v>
      </c>
      <c r="I1378" s="190"/>
      <c r="J1378" s="27"/>
      <c r="K1378" s="27" t="s">
        <v>100</v>
      </c>
      <c r="M1378" s="321">
        <v>2.3469387755101998</v>
      </c>
      <c r="N1378" s="63">
        <v>1.22448979591837</v>
      </c>
      <c r="O1378" s="63">
        <f t="shared" si="114"/>
        <v>2.1208785398802625</v>
      </c>
      <c r="P1378" s="331">
        <v>3</v>
      </c>
      <c r="Q1378" s="2">
        <v>5</v>
      </c>
      <c r="R1378">
        <v>2.9591836734693802</v>
      </c>
      <c r="S1378">
        <f t="shared" si="115"/>
        <v>5.1254564713772766</v>
      </c>
      <c r="T1378" s="331">
        <v>3</v>
      </c>
      <c r="U1378" s="339">
        <f t="shared" si="111"/>
        <v>0.75632608218147868</v>
      </c>
      <c r="V1378" s="4">
        <f t="shared" si="112"/>
        <v>0.68360405386644274</v>
      </c>
    </row>
    <row r="1379" spans="1:22">
      <c r="A1379" s="26" t="s">
        <v>614</v>
      </c>
      <c r="B1379" t="s">
        <v>621</v>
      </c>
      <c r="C1379" s="219" t="s">
        <v>1604</v>
      </c>
      <c r="D1379" s="2" t="s">
        <v>44</v>
      </c>
      <c r="E1379" t="s">
        <v>600</v>
      </c>
      <c r="F1379" s="3" t="s">
        <v>60</v>
      </c>
      <c r="G1379" s="38">
        <v>3</v>
      </c>
      <c r="H1379" s="189">
        <f t="shared" si="113"/>
        <v>4.1095890410958902E-2</v>
      </c>
      <c r="I1379" s="190"/>
      <c r="J1379" s="44"/>
      <c r="K1379" s="44" t="s">
        <v>100</v>
      </c>
      <c r="M1379" s="321">
        <v>3.0612244897959102</v>
      </c>
      <c r="N1379" s="63">
        <v>1.0204081632653099</v>
      </c>
      <c r="O1379" s="63">
        <f t="shared" si="114"/>
        <v>1.7673987832335547</v>
      </c>
      <c r="P1379" s="331">
        <v>3</v>
      </c>
      <c r="Q1379" s="2">
        <v>3.5714285714285698</v>
      </c>
      <c r="R1379">
        <v>0.91836734693877053</v>
      </c>
      <c r="S1379">
        <f t="shared" si="115"/>
        <v>1.5906589049101847</v>
      </c>
      <c r="T1379" s="331">
        <v>3</v>
      </c>
      <c r="U1379" s="339">
        <f t="shared" si="111"/>
        <v>0.15415067982726047</v>
      </c>
      <c r="V1379" s="4">
        <f t="shared" si="112"/>
        <v>0.39945578231292445</v>
      </c>
    </row>
    <row r="1380" spans="1:22">
      <c r="A1380" s="26" t="s">
        <v>614</v>
      </c>
      <c r="B1380" t="s">
        <v>621</v>
      </c>
      <c r="C1380" s="219" t="s">
        <v>1604</v>
      </c>
      <c r="D1380" s="12" t="s">
        <v>44</v>
      </c>
      <c r="E1380" s="11" t="s">
        <v>600</v>
      </c>
      <c r="F1380" s="13" t="s">
        <v>60</v>
      </c>
      <c r="G1380" s="38">
        <v>15</v>
      </c>
      <c r="H1380" s="189">
        <f t="shared" si="113"/>
        <v>0.20547945205479451</v>
      </c>
      <c r="I1380" s="190"/>
      <c r="J1380" s="27"/>
      <c r="K1380" s="27" t="s">
        <v>100</v>
      </c>
      <c r="M1380" s="321">
        <v>0.40816326530611902</v>
      </c>
      <c r="N1380" s="63">
        <v>0.30612244897959195</v>
      </c>
      <c r="O1380" s="63">
        <f t="shared" si="114"/>
        <v>0.53021963497006463</v>
      </c>
      <c r="P1380" s="331">
        <v>3</v>
      </c>
      <c r="Q1380" s="2">
        <v>5.71428571428571</v>
      </c>
      <c r="R1380">
        <v>1.7346938775510203</v>
      </c>
      <c r="S1380">
        <f t="shared" si="115"/>
        <v>3.0045779314970318</v>
      </c>
      <c r="T1380" s="331">
        <v>3</v>
      </c>
      <c r="U1380" s="339">
        <f t="shared" si="111"/>
        <v>2.6390573296152664</v>
      </c>
      <c r="V1380" s="4">
        <f t="shared" si="112"/>
        <v>0.42548894557823141</v>
      </c>
    </row>
    <row r="1381" spans="1:22">
      <c r="A1381" s="26" t="s">
        <v>614</v>
      </c>
      <c r="B1381" t="s">
        <v>621</v>
      </c>
      <c r="C1381" s="219" t="s">
        <v>1604</v>
      </c>
      <c r="D1381" s="19" t="s">
        <v>44</v>
      </c>
      <c r="E1381" s="16" t="s">
        <v>600</v>
      </c>
      <c r="F1381" s="17" t="s">
        <v>60</v>
      </c>
      <c r="G1381" s="38">
        <v>32</v>
      </c>
      <c r="H1381" s="189">
        <f t="shared" si="113"/>
        <v>0.43835616438356162</v>
      </c>
      <c r="I1381" s="190"/>
      <c r="J1381" s="27"/>
      <c r="K1381" s="27" t="s">
        <v>100</v>
      </c>
      <c r="M1381" s="321">
        <v>0.71428571428571097</v>
      </c>
      <c r="N1381" s="63">
        <v>0.71428571428570897</v>
      </c>
      <c r="O1381" s="63">
        <f t="shared" si="114"/>
        <v>1.2371791482634744</v>
      </c>
      <c r="P1381" s="331">
        <v>3</v>
      </c>
      <c r="Q1381" s="2">
        <v>6.0204081632652997</v>
      </c>
      <c r="R1381">
        <v>2.9591836734693899</v>
      </c>
      <c r="S1381">
        <f t="shared" si="115"/>
        <v>5.1254564713772934</v>
      </c>
      <c r="T1381" s="331">
        <v>3</v>
      </c>
      <c r="U1381" s="339">
        <f t="shared" si="111"/>
        <v>2.1316272948504098</v>
      </c>
      <c r="V1381" s="4">
        <f t="shared" si="112"/>
        <v>0.57493057550512383</v>
      </c>
    </row>
    <row r="1382" spans="1:22">
      <c r="A1382" s="26" t="s">
        <v>614</v>
      </c>
      <c r="B1382" t="s">
        <v>621</v>
      </c>
      <c r="C1382" s="219" t="s">
        <v>1604</v>
      </c>
      <c r="D1382" s="2" t="s">
        <v>44</v>
      </c>
      <c r="E1382" t="s">
        <v>600</v>
      </c>
      <c r="F1382" s="3" t="s">
        <v>60</v>
      </c>
      <c r="G1382" s="26">
        <v>45</v>
      </c>
      <c r="H1382" s="189">
        <f t="shared" si="113"/>
        <v>0.61643835616438358</v>
      </c>
      <c r="I1382" s="190"/>
      <c r="J1382" s="27"/>
      <c r="K1382" s="27" t="s">
        <v>100</v>
      </c>
      <c r="M1382" s="321">
        <v>3.6734693877550999</v>
      </c>
      <c r="N1382" s="63">
        <v>1.5306122448979504</v>
      </c>
      <c r="O1382" s="63">
        <f t="shared" si="114"/>
        <v>2.6510981748503073</v>
      </c>
      <c r="P1382" s="331">
        <v>3</v>
      </c>
      <c r="Q1382" s="2">
        <v>7.0408163265306101</v>
      </c>
      <c r="R1382">
        <v>1.5306122448979593</v>
      </c>
      <c r="S1382">
        <f t="shared" si="115"/>
        <v>2.6510981748503224</v>
      </c>
      <c r="T1382" s="331">
        <v>3</v>
      </c>
      <c r="U1382" s="339">
        <f t="shared" si="111"/>
        <v>0.65058756614114965</v>
      </c>
      <c r="V1382" s="4">
        <f t="shared" si="112"/>
        <v>0.38059231253938253</v>
      </c>
    </row>
    <row r="1383" spans="1:22">
      <c r="A1383" s="26" t="s">
        <v>614</v>
      </c>
      <c r="B1383" t="s">
        <v>621</v>
      </c>
      <c r="C1383" s="219" t="s">
        <v>1604</v>
      </c>
      <c r="D1383" s="2" t="s">
        <v>44</v>
      </c>
      <c r="E1383" t="s">
        <v>600</v>
      </c>
      <c r="F1383" s="3" t="s">
        <v>60</v>
      </c>
      <c r="G1383" s="26">
        <v>73</v>
      </c>
      <c r="H1383" s="189">
        <f t="shared" si="113"/>
        <v>1</v>
      </c>
      <c r="I1383" s="190"/>
      <c r="J1383" s="27"/>
      <c r="K1383" s="27" t="s">
        <v>100</v>
      </c>
      <c r="L1383" t="s">
        <v>100</v>
      </c>
      <c r="M1383" s="321">
        <v>1.7346938775510099</v>
      </c>
      <c r="N1383" s="63">
        <v>0.40816326530612002</v>
      </c>
      <c r="O1383" s="63">
        <f t="shared" si="114"/>
        <v>0.706959513293415</v>
      </c>
      <c r="P1383" s="331">
        <v>3</v>
      </c>
      <c r="Q1383" s="2">
        <v>6.5306122448979496</v>
      </c>
      <c r="R1383">
        <v>1.3265306122449001</v>
      </c>
      <c r="S1383">
        <f t="shared" si="115"/>
        <v>2.2976184182036161</v>
      </c>
      <c r="T1383" s="331">
        <v>3</v>
      </c>
      <c r="U1383" s="339">
        <f t="shared" si="111"/>
        <v>1.3256697393034604</v>
      </c>
      <c r="V1383" s="4">
        <f t="shared" si="112"/>
        <v>0.37459309895833354</v>
      </c>
    </row>
    <row r="1384" spans="1:22">
      <c r="A1384" s="26" t="s">
        <v>614</v>
      </c>
      <c r="B1384" t="s">
        <v>622</v>
      </c>
      <c r="C1384" s="219" t="s">
        <v>1604</v>
      </c>
      <c r="D1384" s="2" t="s">
        <v>44</v>
      </c>
      <c r="E1384" t="s">
        <v>600</v>
      </c>
      <c r="F1384" s="3" t="s">
        <v>60</v>
      </c>
      <c r="G1384" s="26">
        <v>0</v>
      </c>
      <c r="H1384" s="189">
        <f t="shared" si="113"/>
        <v>0</v>
      </c>
      <c r="I1384" s="190" t="s">
        <v>100</v>
      </c>
      <c r="J1384" s="27"/>
      <c r="K1384" s="27"/>
      <c r="M1384" s="321">
        <v>3.0038022813688201</v>
      </c>
      <c r="N1384" s="63">
        <v>1.1406844106463803</v>
      </c>
      <c r="O1384" s="63">
        <f t="shared" si="114"/>
        <v>1.9757233546412918</v>
      </c>
      <c r="P1384" s="331">
        <v>3</v>
      </c>
      <c r="Q1384" s="2">
        <v>0.64885496183206104</v>
      </c>
      <c r="R1384">
        <v>0.72519083969464904</v>
      </c>
      <c r="S1384">
        <f t="shared" si="115"/>
        <v>1.2560673795346691</v>
      </c>
      <c r="T1384" s="331">
        <v>3</v>
      </c>
      <c r="U1384" s="339">
        <f t="shared" si="111"/>
        <v>-1.5324249799941374</v>
      </c>
      <c r="V1384" s="4">
        <f t="shared" si="112"/>
        <v>1.5824682814301934</v>
      </c>
    </row>
    <row r="1385" spans="1:22">
      <c r="A1385" s="26" t="s">
        <v>614</v>
      </c>
      <c r="B1385" t="s">
        <v>622</v>
      </c>
      <c r="C1385" s="219" t="s">
        <v>1604</v>
      </c>
      <c r="D1385" s="2" t="s">
        <v>44</v>
      </c>
      <c r="E1385" t="s">
        <v>600</v>
      </c>
      <c r="F1385" s="3" t="s">
        <v>60</v>
      </c>
      <c r="G1385" s="26">
        <v>1</v>
      </c>
      <c r="H1385" s="189">
        <f t="shared" si="113"/>
        <v>1.3698630136986301E-2</v>
      </c>
      <c r="I1385" s="190"/>
      <c r="J1385" s="27" t="s">
        <v>100</v>
      </c>
      <c r="K1385" s="27"/>
      <c r="M1385" s="321">
        <v>3.6501901140684399</v>
      </c>
      <c r="N1385" s="63">
        <v>1.3307984790874499</v>
      </c>
      <c r="O1385" s="63">
        <f t="shared" si="114"/>
        <v>2.3050105804148511</v>
      </c>
      <c r="P1385" s="331">
        <v>3</v>
      </c>
      <c r="Q1385" s="2">
        <v>0.38167938931297801</v>
      </c>
      <c r="R1385">
        <v>0.30534351145038102</v>
      </c>
      <c r="S1385">
        <f t="shared" si="115"/>
        <v>0.52887047559354916</v>
      </c>
      <c r="T1385" s="331">
        <v>3</v>
      </c>
      <c r="U1385" s="339">
        <f t="shared" si="111"/>
        <v>-2.2579535700571203</v>
      </c>
      <c r="V1385" s="4">
        <f t="shared" si="112"/>
        <v>0.97333333333332761</v>
      </c>
    </row>
    <row r="1386" spans="1:22">
      <c r="A1386" s="26" t="s">
        <v>614</v>
      </c>
      <c r="B1386" t="s">
        <v>622</v>
      </c>
      <c r="C1386" s="219" t="s">
        <v>1604</v>
      </c>
      <c r="D1386" s="2" t="s">
        <v>44</v>
      </c>
      <c r="E1386" t="s">
        <v>600</v>
      </c>
      <c r="F1386" s="3" t="s">
        <v>60</v>
      </c>
      <c r="G1386" s="26">
        <v>2</v>
      </c>
      <c r="H1386" s="189">
        <f t="shared" si="113"/>
        <v>2.7397260273972601E-2</v>
      </c>
      <c r="I1386" s="190"/>
      <c r="J1386" s="27"/>
      <c r="K1386" s="27" t="s">
        <v>100</v>
      </c>
      <c r="M1386" s="321">
        <v>1.3307984790874501</v>
      </c>
      <c r="N1386" s="63">
        <v>0.87452471482889993</v>
      </c>
      <c r="O1386" s="63">
        <f t="shared" si="114"/>
        <v>1.5147212385583382</v>
      </c>
      <c r="P1386" s="331">
        <v>3</v>
      </c>
      <c r="Q1386" s="2">
        <v>3.0534351145038099</v>
      </c>
      <c r="R1386">
        <v>1.4885496183206102</v>
      </c>
      <c r="S1386">
        <f t="shared" si="115"/>
        <v>2.5782435685185567</v>
      </c>
      <c r="T1386" s="331">
        <v>3</v>
      </c>
      <c r="U1386" s="339">
        <f t="shared" si="111"/>
        <v>0.83048810160113518</v>
      </c>
      <c r="V1386" s="4">
        <f t="shared" si="112"/>
        <v>0.57098958333333427</v>
      </c>
    </row>
    <row r="1387" spans="1:22">
      <c r="A1387" s="26" t="s">
        <v>614</v>
      </c>
      <c r="B1387" t="s">
        <v>622</v>
      </c>
      <c r="C1387" s="219" t="s">
        <v>1604</v>
      </c>
      <c r="D1387" s="2" t="s">
        <v>44</v>
      </c>
      <c r="E1387" t="s">
        <v>600</v>
      </c>
      <c r="F1387" s="3" t="s">
        <v>60</v>
      </c>
      <c r="G1387" s="26">
        <v>3</v>
      </c>
      <c r="H1387" s="189">
        <f t="shared" si="113"/>
        <v>4.1095890410958902E-2</v>
      </c>
      <c r="I1387" s="190"/>
      <c r="J1387" s="27"/>
      <c r="K1387" s="27" t="s">
        <v>100</v>
      </c>
      <c r="M1387" s="321">
        <v>3.0038022813688201</v>
      </c>
      <c r="N1387" s="63">
        <v>0.98859315589352992</v>
      </c>
      <c r="O1387" s="63">
        <f t="shared" si="114"/>
        <v>1.7122935740224534</v>
      </c>
      <c r="P1387" s="331">
        <v>3</v>
      </c>
      <c r="Q1387" s="2">
        <v>1.3740458015267101</v>
      </c>
      <c r="R1387">
        <v>0.64885496183205982</v>
      </c>
      <c r="S1387">
        <f t="shared" si="115"/>
        <v>1.1238497606362923</v>
      </c>
      <c r="T1387" s="331">
        <v>3</v>
      </c>
      <c r="U1387" s="339">
        <f t="shared" si="111"/>
        <v>-0.78211938559424887</v>
      </c>
      <c r="V1387" s="4">
        <f t="shared" si="112"/>
        <v>0.5563271604938288</v>
      </c>
    </row>
    <row r="1388" spans="1:22">
      <c r="A1388" s="26" t="s">
        <v>614</v>
      </c>
      <c r="B1388" t="s">
        <v>622</v>
      </c>
      <c r="C1388" s="219" t="s">
        <v>1604</v>
      </c>
      <c r="D1388" s="2" t="s">
        <v>44</v>
      </c>
      <c r="E1388" t="s">
        <v>600</v>
      </c>
      <c r="F1388" s="3" t="s">
        <v>60</v>
      </c>
      <c r="G1388" s="26">
        <v>15</v>
      </c>
      <c r="H1388" s="189">
        <f t="shared" si="113"/>
        <v>0.20547945205479451</v>
      </c>
      <c r="I1388" s="190"/>
      <c r="J1388" s="27"/>
      <c r="K1388" s="27" t="s">
        <v>100</v>
      </c>
      <c r="M1388" s="321">
        <v>2.2813688212927699</v>
      </c>
      <c r="N1388" s="63">
        <v>0.93155893536122036</v>
      </c>
      <c r="O1388" s="63">
        <f t="shared" si="114"/>
        <v>1.6135074062904051</v>
      </c>
      <c r="P1388" s="331">
        <v>3</v>
      </c>
      <c r="Q1388" s="2">
        <v>2.6717557251908399</v>
      </c>
      <c r="R1388">
        <v>0.87786259541984002</v>
      </c>
      <c r="S1388">
        <f t="shared" si="115"/>
        <v>1.5205026173314444</v>
      </c>
      <c r="T1388" s="331">
        <v>3</v>
      </c>
      <c r="U1388" s="339">
        <f t="shared" si="111"/>
        <v>0.15796020824392856</v>
      </c>
      <c r="V1388" s="4">
        <f t="shared" si="112"/>
        <v>0.44129251700680094</v>
      </c>
    </row>
    <row r="1389" spans="1:22">
      <c r="A1389" s="26" t="s">
        <v>614</v>
      </c>
      <c r="B1389" t="s">
        <v>622</v>
      </c>
      <c r="C1389" s="219" t="s">
        <v>1604</v>
      </c>
      <c r="D1389" s="2" t="s">
        <v>44</v>
      </c>
      <c r="E1389" t="s">
        <v>600</v>
      </c>
      <c r="F1389" s="3" t="s">
        <v>60</v>
      </c>
      <c r="G1389" s="38">
        <v>32</v>
      </c>
      <c r="H1389" s="189">
        <f t="shared" si="113"/>
        <v>0.43835616438356162</v>
      </c>
      <c r="I1389" s="190"/>
      <c r="J1389" s="27"/>
      <c r="K1389" s="27" t="s">
        <v>100</v>
      </c>
      <c r="M1389" s="321">
        <v>1.97718631178707</v>
      </c>
      <c r="N1389" s="63">
        <v>1.06463878326996</v>
      </c>
      <c r="O1389" s="63">
        <f t="shared" si="114"/>
        <v>1.844008464331881</v>
      </c>
      <c r="P1389" s="331">
        <v>3</v>
      </c>
      <c r="Q1389" s="2">
        <v>1.67938931297709</v>
      </c>
      <c r="R1389">
        <v>1.25954198473283</v>
      </c>
      <c r="S1389">
        <f t="shared" si="115"/>
        <v>2.1815907118234046</v>
      </c>
      <c r="T1389" s="331">
        <v>3</v>
      </c>
      <c r="U1389" s="339">
        <f t="shared" si="111"/>
        <v>-0.1632445562465028</v>
      </c>
      <c r="V1389" s="4">
        <f t="shared" si="112"/>
        <v>0.89583333333334436</v>
      </c>
    </row>
    <row r="1390" spans="1:22">
      <c r="A1390" s="26" t="s">
        <v>614</v>
      </c>
      <c r="B1390" s="11" t="s">
        <v>622</v>
      </c>
      <c r="C1390" s="219" t="s">
        <v>1604</v>
      </c>
      <c r="D1390" s="12" t="s">
        <v>44</v>
      </c>
      <c r="E1390" s="11" t="s">
        <v>600</v>
      </c>
      <c r="F1390" s="13" t="s">
        <v>60</v>
      </c>
      <c r="G1390" s="29">
        <v>45</v>
      </c>
      <c r="H1390" s="200">
        <f t="shared" si="113"/>
        <v>0.61643835616438358</v>
      </c>
      <c r="I1390" s="193"/>
      <c r="J1390" s="30"/>
      <c r="K1390" s="30" t="s">
        <v>100</v>
      </c>
      <c r="L1390" s="11"/>
      <c r="M1390" s="321">
        <v>2.3574144486691999</v>
      </c>
      <c r="N1390" s="63">
        <v>1.4448669201520903</v>
      </c>
      <c r="O1390" s="70">
        <f t="shared" si="114"/>
        <v>2.5025829158789845</v>
      </c>
      <c r="P1390" s="331">
        <v>3</v>
      </c>
      <c r="Q1390" s="2">
        <v>2.3282442748091601</v>
      </c>
      <c r="R1390">
        <v>0.72519083969464981</v>
      </c>
      <c r="S1390" s="11">
        <f t="shared" si="115"/>
        <v>1.2560673795346704</v>
      </c>
      <c r="T1390" s="331">
        <v>3</v>
      </c>
      <c r="U1390" s="339">
        <f t="shared" si="111"/>
        <v>-1.2450992455112064E-2</v>
      </c>
      <c r="V1390" s="4">
        <f t="shared" si="112"/>
        <v>0.43035026426587653</v>
      </c>
    </row>
    <row r="1391" spans="1:22">
      <c r="A1391" s="26" t="s">
        <v>614</v>
      </c>
      <c r="B1391" t="s">
        <v>622</v>
      </c>
      <c r="C1391" s="219" t="s">
        <v>1604</v>
      </c>
      <c r="D1391" s="2" t="s">
        <v>44</v>
      </c>
      <c r="E1391" t="s">
        <v>600</v>
      </c>
      <c r="F1391" s="3" t="s">
        <v>60</v>
      </c>
      <c r="G1391" s="26">
        <v>73</v>
      </c>
      <c r="H1391" s="189">
        <f t="shared" si="113"/>
        <v>1</v>
      </c>
      <c r="I1391" s="190"/>
      <c r="J1391" s="27"/>
      <c r="K1391" s="27" t="s">
        <v>100</v>
      </c>
      <c r="L1391" t="s">
        <v>100</v>
      </c>
      <c r="M1391" s="321">
        <v>3.38403041825095</v>
      </c>
      <c r="N1391" s="63">
        <v>1.4068441064638804</v>
      </c>
      <c r="O1391" s="63">
        <f t="shared" si="114"/>
        <v>2.4367254707242796</v>
      </c>
      <c r="P1391" s="331">
        <v>3</v>
      </c>
      <c r="Q1391" s="66">
        <v>1.33587786259542</v>
      </c>
      <c r="R1391">
        <v>0.9160305343511399</v>
      </c>
      <c r="S1391">
        <f t="shared" si="115"/>
        <v>1.5866114267806419</v>
      </c>
      <c r="T1391" s="331">
        <v>3</v>
      </c>
      <c r="U1391" s="339">
        <f t="shared" si="111"/>
        <v>-0.9294787798260582</v>
      </c>
      <c r="V1391" s="4">
        <f t="shared" si="112"/>
        <v>0.80353741496598097</v>
      </c>
    </row>
    <row r="1392" spans="1:22">
      <c r="A1392" s="86" t="s">
        <v>615</v>
      </c>
      <c r="B1392" t="s">
        <v>617</v>
      </c>
      <c r="C1392" s="219" t="s">
        <v>1604</v>
      </c>
      <c r="D1392" s="2" t="s">
        <v>44</v>
      </c>
      <c r="E1392" t="s">
        <v>600</v>
      </c>
      <c r="F1392" s="3" t="s">
        <v>60</v>
      </c>
      <c r="G1392" s="1">
        <v>0</v>
      </c>
      <c r="H1392" s="199">
        <f t="shared" si="113"/>
        <v>0</v>
      </c>
      <c r="I1392" s="190"/>
      <c r="J1392" s="44"/>
      <c r="K1392" s="44" t="s">
        <v>100</v>
      </c>
      <c r="L1392" s="27"/>
      <c r="M1392" s="321">
        <v>1.15384615384614</v>
      </c>
      <c r="N1392" s="63">
        <v>0.57692307692307998</v>
      </c>
      <c r="O1392" s="63">
        <f t="shared" si="114"/>
        <v>0.99926008128974209</v>
      </c>
      <c r="P1392" s="331">
        <v>3</v>
      </c>
      <c r="Q1392" s="66">
        <v>2.4999999999999898</v>
      </c>
      <c r="R1392">
        <v>0.5769230769230802</v>
      </c>
      <c r="S1392">
        <f t="shared" si="115"/>
        <v>0.99926008128974253</v>
      </c>
      <c r="T1392" s="331">
        <v>3</v>
      </c>
      <c r="U1392" s="339">
        <f t="shared" si="111"/>
        <v>0.77318988823348966</v>
      </c>
      <c r="V1392" s="4">
        <f t="shared" si="112"/>
        <v>0.38658777120315685</v>
      </c>
    </row>
    <row r="1393" spans="1:22">
      <c r="A1393" s="86" t="s">
        <v>615</v>
      </c>
      <c r="B1393" t="s">
        <v>617</v>
      </c>
      <c r="C1393" s="219" t="s">
        <v>1604</v>
      </c>
      <c r="D1393" s="2" t="s">
        <v>44</v>
      </c>
      <c r="E1393" t="s">
        <v>600</v>
      </c>
      <c r="F1393" s="3" t="s">
        <v>60</v>
      </c>
      <c r="G1393" s="28">
        <v>1</v>
      </c>
      <c r="H1393" s="199">
        <f t="shared" si="113"/>
        <v>1.3698630136986301E-2</v>
      </c>
      <c r="I1393" s="190"/>
      <c r="J1393" s="27"/>
      <c r="K1393" s="27" t="s">
        <v>100</v>
      </c>
      <c r="L1393" s="27"/>
      <c r="M1393" s="321">
        <v>0.76923076923076905</v>
      </c>
      <c r="N1393" s="63">
        <v>0.76923076923076106</v>
      </c>
      <c r="O1393" s="63">
        <f t="shared" si="114"/>
        <v>1.3323467750529683</v>
      </c>
      <c r="P1393" s="331">
        <v>3</v>
      </c>
      <c r="Q1393" s="2">
        <v>0.19230769230768899</v>
      </c>
      <c r="R1393">
        <v>0.38461538461537903</v>
      </c>
      <c r="S1393">
        <f t="shared" si="115"/>
        <v>0.66617338752648159</v>
      </c>
      <c r="T1393" s="331">
        <v>3</v>
      </c>
      <c r="U1393" s="339">
        <f t="shared" si="111"/>
        <v>-1.3862943611199077</v>
      </c>
      <c r="V1393" s="4">
        <f t="shared" si="112"/>
        <v>4.3333333333333544</v>
      </c>
    </row>
    <row r="1394" spans="1:22">
      <c r="A1394" s="86" t="s">
        <v>615</v>
      </c>
      <c r="B1394" t="s">
        <v>617</v>
      </c>
      <c r="C1394" s="219" t="s">
        <v>1604</v>
      </c>
      <c r="D1394" s="2" t="s">
        <v>44</v>
      </c>
      <c r="E1394" t="s">
        <v>600</v>
      </c>
      <c r="F1394" s="3" t="s">
        <v>60</v>
      </c>
      <c r="G1394" s="28">
        <v>3</v>
      </c>
      <c r="H1394" s="199">
        <f t="shared" si="113"/>
        <v>4.1095890410958902E-2</v>
      </c>
      <c r="I1394" s="190"/>
      <c r="J1394" s="27"/>
      <c r="K1394" s="27" t="s">
        <v>100</v>
      </c>
      <c r="L1394" s="27"/>
      <c r="M1394" s="321">
        <v>1.34615384615383</v>
      </c>
      <c r="N1394" s="63">
        <v>1.5384615384615399</v>
      </c>
      <c r="O1394" s="63">
        <f t="shared" si="114"/>
        <v>2.6646935501059672</v>
      </c>
      <c r="P1394" s="331">
        <v>3</v>
      </c>
      <c r="Q1394" s="2">
        <v>0.57692307692306799</v>
      </c>
      <c r="R1394">
        <v>0.76923076923076206</v>
      </c>
      <c r="S1394">
        <f t="shared" si="115"/>
        <v>1.3323467750529701</v>
      </c>
      <c r="T1394" s="331">
        <v>3</v>
      </c>
      <c r="U1394" s="339">
        <f t="shared" si="111"/>
        <v>-0.84729786038720711</v>
      </c>
      <c r="V1394" s="4">
        <f t="shared" si="112"/>
        <v>2.1111111111111329</v>
      </c>
    </row>
    <row r="1395" spans="1:22">
      <c r="A1395" s="26" t="s">
        <v>615</v>
      </c>
      <c r="B1395" t="s">
        <v>618</v>
      </c>
      <c r="C1395" s="219" t="s">
        <v>1604</v>
      </c>
      <c r="D1395" s="2" t="s">
        <v>44</v>
      </c>
      <c r="E1395" t="s">
        <v>600</v>
      </c>
      <c r="F1395" s="3" t="s">
        <v>60</v>
      </c>
      <c r="G1395" s="26">
        <v>0</v>
      </c>
      <c r="H1395" s="189">
        <f t="shared" si="113"/>
        <v>0</v>
      </c>
      <c r="I1395" s="190" t="s">
        <v>100</v>
      </c>
      <c r="J1395" s="27"/>
      <c r="K1395" s="27"/>
      <c r="M1395" s="321">
        <v>4.028268551</v>
      </c>
      <c r="N1395" s="63">
        <v>0.63604240300000026</v>
      </c>
      <c r="O1395" s="63">
        <f t="shared" si="114"/>
        <v>1.1016577577641997</v>
      </c>
      <c r="P1395" s="333">
        <v>3</v>
      </c>
      <c r="Q1395" s="2">
        <v>5.6395759717314498</v>
      </c>
      <c r="R1395">
        <v>0.33922261484098026</v>
      </c>
      <c r="S1395">
        <f t="shared" si="115"/>
        <v>0.58755080398094606</v>
      </c>
      <c r="T1395" s="333">
        <v>3</v>
      </c>
      <c r="U1395" s="339">
        <f t="shared" si="111"/>
        <v>0.33647223667998505</v>
      </c>
      <c r="V1395" s="4">
        <f t="shared" si="112"/>
        <v>0.33695140105903837</v>
      </c>
    </row>
    <row r="1396" spans="1:22">
      <c r="A1396" s="26" t="s">
        <v>615</v>
      </c>
      <c r="B1396" t="s">
        <v>618</v>
      </c>
      <c r="C1396" s="219" t="s">
        <v>1604</v>
      </c>
      <c r="D1396" s="2" t="s">
        <v>44</v>
      </c>
      <c r="E1396" t="s">
        <v>600</v>
      </c>
      <c r="F1396" s="3" t="s">
        <v>60</v>
      </c>
      <c r="G1396" s="38">
        <v>2</v>
      </c>
      <c r="H1396" s="189">
        <f t="shared" si="113"/>
        <v>2.7397260273972601E-2</v>
      </c>
      <c r="I1396" s="190"/>
      <c r="J1396" s="44" t="s">
        <v>100</v>
      </c>
      <c r="K1396" s="44"/>
      <c r="M1396" s="321">
        <v>3.3498233220000002</v>
      </c>
      <c r="N1396" s="63">
        <v>0.33922261399999964</v>
      </c>
      <c r="O1396" s="63">
        <f t="shared" si="114"/>
        <v>0.5875508025243249</v>
      </c>
      <c r="P1396" s="333">
        <v>3</v>
      </c>
      <c r="Q1396" s="2">
        <v>0.33922261484098898</v>
      </c>
      <c r="R1396">
        <v>0.33922261484098998</v>
      </c>
      <c r="S1396">
        <f t="shared" si="115"/>
        <v>0.58755080398096282</v>
      </c>
      <c r="T1396" s="333">
        <v>3</v>
      </c>
      <c r="U1396" s="339">
        <f t="shared" si="111"/>
        <v>-2.2900063109200981</v>
      </c>
      <c r="V1396" s="4">
        <f t="shared" si="112"/>
        <v>1.3333333333333388</v>
      </c>
    </row>
    <row r="1397" spans="1:22">
      <c r="A1397" s="26" t="s">
        <v>615</v>
      </c>
      <c r="B1397" t="s">
        <v>618</v>
      </c>
      <c r="C1397" s="219" t="s">
        <v>1604</v>
      </c>
      <c r="D1397" s="2" t="s">
        <v>44</v>
      </c>
      <c r="E1397" t="s">
        <v>600</v>
      </c>
      <c r="F1397" s="3" t="s">
        <v>60</v>
      </c>
      <c r="G1397" s="38">
        <v>3</v>
      </c>
      <c r="H1397" s="189">
        <f t="shared" si="113"/>
        <v>4.1095890410958902E-2</v>
      </c>
      <c r="I1397" s="190"/>
      <c r="J1397" s="44"/>
      <c r="K1397" s="44" t="s">
        <v>100</v>
      </c>
      <c r="M1397" s="321">
        <v>7.3356890459999997</v>
      </c>
      <c r="N1397" s="63">
        <v>0.84805653700000061</v>
      </c>
      <c r="O1397" s="63">
        <f t="shared" si="114"/>
        <v>1.4688770097749164</v>
      </c>
      <c r="P1397" s="333">
        <v>3</v>
      </c>
      <c r="Q1397" s="2">
        <v>1.0176678445229601</v>
      </c>
      <c r="R1397">
        <v>0.9752650176678499</v>
      </c>
      <c r="S1397">
        <f t="shared" si="115"/>
        <v>1.6892085614452748</v>
      </c>
      <c r="T1397" s="333">
        <v>3</v>
      </c>
      <c r="U1397" s="339">
        <f t="shared" si="111"/>
        <v>-1.9752377641585117</v>
      </c>
      <c r="V1397" s="4">
        <f t="shared" si="112"/>
        <v>1.2517361111111358</v>
      </c>
    </row>
    <row r="1398" spans="1:22">
      <c r="A1398" s="26" t="s">
        <v>615</v>
      </c>
      <c r="B1398" t="s">
        <v>618</v>
      </c>
      <c r="C1398" s="219" t="s">
        <v>1604</v>
      </c>
      <c r="D1398" s="2" t="s">
        <v>44</v>
      </c>
      <c r="E1398" t="s">
        <v>600</v>
      </c>
      <c r="F1398" s="3" t="s">
        <v>60</v>
      </c>
      <c r="G1398" s="26">
        <v>15</v>
      </c>
      <c r="H1398" s="189">
        <f t="shared" si="113"/>
        <v>0.20547945205479451</v>
      </c>
      <c r="I1398" s="190"/>
      <c r="J1398" s="27"/>
      <c r="K1398" s="27" t="s">
        <v>100</v>
      </c>
      <c r="M1398" s="321">
        <v>5.6819787990000004</v>
      </c>
      <c r="N1398" s="63">
        <v>3.4770318019999999</v>
      </c>
      <c r="O1398" s="63">
        <f t="shared" si="114"/>
        <v>6.0223957405967683</v>
      </c>
      <c r="P1398" s="333">
        <v>3</v>
      </c>
      <c r="Q1398" s="66">
        <v>1.95053003533568</v>
      </c>
      <c r="R1398">
        <v>0.63604240282685987</v>
      </c>
      <c r="S1398">
        <f t="shared" si="115"/>
        <v>1.1016577574643118</v>
      </c>
      <c r="T1398" s="333">
        <v>3</v>
      </c>
      <c r="U1398" s="339">
        <f t="shared" si="111"/>
        <v>-1.0691984035345821</v>
      </c>
      <c r="V1398" s="4">
        <f t="shared" si="112"/>
        <v>0.43966603654694647</v>
      </c>
    </row>
    <row r="1399" spans="1:22">
      <c r="A1399" s="26" t="s">
        <v>615</v>
      </c>
      <c r="B1399" t="s">
        <v>618</v>
      </c>
      <c r="C1399" s="219" t="s">
        <v>1604</v>
      </c>
      <c r="D1399" s="2" t="s">
        <v>44</v>
      </c>
      <c r="E1399" t="s">
        <v>600</v>
      </c>
      <c r="F1399" s="3" t="s">
        <v>60</v>
      </c>
      <c r="G1399" s="38">
        <v>32</v>
      </c>
      <c r="H1399" s="189">
        <f t="shared" si="113"/>
        <v>0.43835616438356162</v>
      </c>
      <c r="I1399" s="190"/>
      <c r="J1399" s="27"/>
      <c r="K1399" s="27" t="s">
        <v>100</v>
      </c>
      <c r="M1399" s="321">
        <v>2.6713780919999999</v>
      </c>
      <c r="N1399" s="63">
        <v>1.229681979</v>
      </c>
      <c r="O1399" s="63">
        <f t="shared" si="114"/>
        <v>2.129871664779845</v>
      </c>
      <c r="P1399" s="333">
        <v>3</v>
      </c>
      <c r="Q1399" s="2">
        <v>3.98586572438162</v>
      </c>
      <c r="R1399">
        <v>1.0176678445229701</v>
      </c>
      <c r="S1399">
        <f t="shared" si="115"/>
        <v>1.762652411942889</v>
      </c>
      <c r="T1399" s="333">
        <v>3</v>
      </c>
      <c r="U1399" s="339">
        <f t="shared" si="111"/>
        <v>0.40016005583085079</v>
      </c>
      <c r="V1399" s="4">
        <f t="shared" si="112"/>
        <v>0.39852120114682404</v>
      </c>
    </row>
    <row r="1400" spans="1:22">
      <c r="A1400" s="26" t="s">
        <v>615</v>
      </c>
      <c r="B1400" t="s">
        <v>618</v>
      </c>
      <c r="C1400" s="219" t="s">
        <v>1604</v>
      </c>
      <c r="D1400" s="2" t="s">
        <v>44</v>
      </c>
      <c r="E1400" t="s">
        <v>600</v>
      </c>
      <c r="F1400" s="3" t="s">
        <v>60</v>
      </c>
      <c r="G1400" s="26">
        <v>45</v>
      </c>
      <c r="H1400" s="189">
        <f t="shared" si="113"/>
        <v>0.61643835616438358</v>
      </c>
      <c r="I1400" s="190"/>
      <c r="J1400" s="27"/>
      <c r="K1400" s="27" t="s">
        <v>100</v>
      </c>
      <c r="M1400" s="321">
        <v>4.028268551</v>
      </c>
      <c r="N1400" s="63">
        <v>0.59363957600000017</v>
      </c>
      <c r="O1400" s="63">
        <f t="shared" si="114"/>
        <v>1.0282139070156462</v>
      </c>
      <c r="P1400" s="333">
        <v>3</v>
      </c>
      <c r="Q1400" s="66">
        <v>6.9964664310954001</v>
      </c>
      <c r="R1400">
        <v>2.0777385159010597</v>
      </c>
      <c r="S1400">
        <f t="shared" si="115"/>
        <v>3.598748674383391</v>
      </c>
      <c r="T1400" s="333">
        <v>3</v>
      </c>
      <c r="U1400" s="339">
        <f t="shared" si="111"/>
        <v>0.55206858235881084</v>
      </c>
      <c r="V1400" s="4">
        <f t="shared" si="112"/>
        <v>0.42152433425160707</v>
      </c>
    </row>
    <row r="1401" spans="1:22">
      <c r="A1401" s="26" t="s">
        <v>615</v>
      </c>
      <c r="B1401" t="s">
        <v>618</v>
      </c>
      <c r="C1401" s="219" t="s">
        <v>1604</v>
      </c>
      <c r="D1401" s="2" t="s">
        <v>44</v>
      </c>
      <c r="E1401" t="s">
        <v>600</v>
      </c>
      <c r="F1401" s="3" t="s">
        <v>60</v>
      </c>
      <c r="G1401" s="26">
        <v>73</v>
      </c>
      <c r="H1401" s="189">
        <f t="shared" si="113"/>
        <v>1</v>
      </c>
      <c r="I1401" s="190"/>
      <c r="J1401" s="27"/>
      <c r="K1401" s="27" t="s">
        <v>100</v>
      </c>
      <c r="L1401" t="s">
        <v>100</v>
      </c>
      <c r="M1401" s="321">
        <v>6.3180212009999996</v>
      </c>
      <c r="N1401" s="63">
        <v>0.33922261500000062</v>
      </c>
      <c r="O1401" s="63">
        <f t="shared" si="114"/>
        <v>0.5875508042563774</v>
      </c>
      <c r="P1401" s="333">
        <v>3</v>
      </c>
      <c r="Q1401" s="66">
        <v>5.3427561837455801</v>
      </c>
      <c r="R1401">
        <v>1.7385159010600697</v>
      </c>
      <c r="S1401">
        <f t="shared" si="115"/>
        <v>3.011197870402428</v>
      </c>
      <c r="T1401" s="333">
        <v>3</v>
      </c>
      <c r="U1401" s="339">
        <f t="shared" si="111"/>
        <v>-0.16766439892854537</v>
      </c>
      <c r="V1401" s="4">
        <f t="shared" si="112"/>
        <v>0.43921642731166538</v>
      </c>
    </row>
    <row r="1402" spans="1:22">
      <c r="A1402" s="26" t="s">
        <v>615</v>
      </c>
      <c r="B1402" t="s">
        <v>619</v>
      </c>
      <c r="C1402" s="219" t="s">
        <v>1604</v>
      </c>
      <c r="D1402" s="2" t="s">
        <v>44</v>
      </c>
      <c r="E1402" t="s">
        <v>600</v>
      </c>
      <c r="F1402" s="3" t="s">
        <v>60</v>
      </c>
      <c r="G1402" s="26">
        <v>0</v>
      </c>
      <c r="H1402" s="189">
        <f t="shared" si="113"/>
        <v>0</v>
      </c>
      <c r="I1402" s="190" t="s">
        <v>100</v>
      </c>
      <c r="J1402" s="27"/>
      <c r="K1402" s="27"/>
      <c r="M1402" s="321">
        <v>2.92682926829267</v>
      </c>
      <c r="N1402" s="63">
        <v>3.5121951219512204</v>
      </c>
      <c r="O1402" s="63">
        <f t="shared" si="114"/>
        <v>6.0833003973150825</v>
      </c>
      <c r="P1402" s="331">
        <v>3</v>
      </c>
      <c r="Q1402" s="66">
        <v>3.4951456310679601</v>
      </c>
      <c r="R1402">
        <v>3.4951456310679601</v>
      </c>
      <c r="S1402">
        <f t="shared" si="115"/>
        <v>6.0537698128620931</v>
      </c>
      <c r="T1402" s="331">
        <v>3</v>
      </c>
      <c r="U1402" s="339">
        <f t="shared" si="111"/>
        <v>0.17745536714278573</v>
      </c>
      <c r="V1402" s="4">
        <f t="shared" si="112"/>
        <v>1.3333333333333333</v>
      </c>
    </row>
    <row r="1403" spans="1:22">
      <c r="A1403" s="26" t="s">
        <v>615</v>
      </c>
      <c r="B1403" t="s">
        <v>619</v>
      </c>
      <c r="C1403" s="219" t="s">
        <v>1604</v>
      </c>
      <c r="D1403" s="2" t="s">
        <v>44</v>
      </c>
      <c r="E1403" t="s">
        <v>600</v>
      </c>
      <c r="F1403" s="3" t="s">
        <v>60</v>
      </c>
      <c r="G1403" s="26">
        <v>1</v>
      </c>
      <c r="H1403" s="189">
        <f t="shared" ref="H1403:H1434" si="116">G1403/73</f>
        <v>1.3698630136986301E-2</v>
      </c>
      <c r="I1403" s="190"/>
      <c r="J1403" s="27" t="s">
        <v>100</v>
      </c>
      <c r="K1403" s="27"/>
      <c r="M1403" s="321">
        <v>6.4390243902438904</v>
      </c>
      <c r="N1403" s="63">
        <v>3.8048780487804095</v>
      </c>
      <c r="O1403" s="63">
        <f t="shared" ref="O1403:O1434" si="117">N1403*SQRT(P1403)</f>
        <v>6.5902420970912017</v>
      </c>
      <c r="P1403" s="331">
        <v>3</v>
      </c>
      <c r="Q1403" s="66" t="s">
        <v>16</v>
      </c>
      <c r="R1403" t="s">
        <v>16</v>
      </c>
      <c r="S1403" t="s">
        <v>16</v>
      </c>
      <c r="T1403" s="331">
        <v>3</v>
      </c>
      <c r="U1403" s="339" t="e">
        <f t="shared" ref="U1403:U1466" si="118">LN(Q1403/M1403)</f>
        <v>#VALUE!</v>
      </c>
      <c r="V1403" s="4" t="e">
        <f t="shared" ref="V1403:V1466" si="119">M1403^2/(P1403*M1403^2)+S1403^2/(T1403*Q1403^2)</f>
        <v>#VALUE!</v>
      </c>
    </row>
    <row r="1404" spans="1:22">
      <c r="A1404" s="26" t="s">
        <v>615</v>
      </c>
      <c r="B1404" t="s">
        <v>619</v>
      </c>
      <c r="C1404" s="219" t="s">
        <v>1604</v>
      </c>
      <c r="D1404" s="2" t="s">
        <v>44</v>
      </c>
      <c r="E1404" t="s">
        <v>600</v>
      </c>
      <c r="F1404" s="3" t="s">
        <v>60</v>
      </c>
      <c r="G1404" s="38">
        <v>2</v>
      </c>
      <c r="H1404" s="189">
        <f t="shared" si="116"/>
        <v>2.7397260273972601E-2</v>
      </c>
      <c r="I1404" s="190"/>
      <c r="J1404" s="44"/>
      <c r="K1404" s="44" t="s">
        <v>100</v>
      </c>
      <c r="M1404" s="321">
        <v>17.560975609755999</v>
      </c>
      <c r="N1404" s="63">
        <v>4.3902439024390993</v>
      </c>
      <c r="O1404" s="63">
        <f t="shared" si="117"/>
        <v>7.6041254966439809</v>
      </c>
      <c r="P1404" s="331">
        <v>3</v>
      </c>
      <c r="Q1404" s="2">
        <v>13.3980582524271</v>
      </c>
      <c r="R1404">
        <v>1.4563106796117005</v>
      </c>
      <c r="S1404">
        <f t="shared" ref="S1404:S1451" si="120">R1404*SQRT(T1404)</f>
        <v>2.522404088692626</v>
      </c>
      <c r="T1404" s="331">
        <v>3</v>
      </c>
      <c r="U1404" s="339">
        <f t="shared" si="118"/>
        <v>-0.2705693553841792</v>
      </c>
      <c r="V1404" s="4">
        <f t="shared" si="119"/>
        <v>0.34514807813484655</v>
      </c>
    </row>
    <row r="1405" spans="1:22">
      <c r="A1405" s="26" t="s">
        <v>615</v>
      </c>
      <c r="B1405" t="s">
        <v>619</v>
      </c>
      <c r="C1405" s="219" t="s">
        <v>1604</v>
      </c>
      <c r="D1405" s="2" t="s">
        <v>44</v>
      </c>
      <c r="E1405" t="s">
        <v>600</v>
      </c>
      <c r="F1405" s="3" t="s">
        <v>60</v>
      </c>
      <c r="G1405" s="38">
        <v>3</v>
      </c>
      <c r="H1405" s="189">
        <f t="shared" si="116"/>
        <v>4.1095890410958902E-2</v>
      </c>
      <c r="I1405" s="190"/>
      <c r="J1405" s="44"/>
      <c r="K1405" s="44" t="s">
        <v>100</v>
      </c>
      <c r="M1405" s="321">
        <v>6.7317073170731696</v>
      </c>
      <c r="N1405" s="63">
        <v>0</v>
      </c>
      <c r="O1405" s="63">
        <f t="shared" si="117"/>
        <v>0</v>
      </c>
      <c r="P1405" s="331">
        <v>3</v>
      </c>
      <c r="Q1405" s="66">
        <v>9.0291262135922299</v>
      </c>
      <c r="R1405">
        <v>4.9514563106795695</v>
      </c>
      <c r="S1405">
        <f t="shared" si="120"/>
        <v>8.5761739015545615</v>
      </c>
      <c r="T1405" s="331">
        <v>3</v>
      </c>
      <c r="U1405" s="339">
        <f t="shared" si="118"/>
        <v>0.29362679890482341</v>
      </c>
      <c r="V1405" s="4">
        <f t="shared" si="119"/>
        <v>0.63406174124175707</v>
      </c>
    </row>
    <row r="1406" spans="1:22">
      <c r="A1406" s="26" t="s">
        <v>615</v>
      </c>
      <c r="B1406" t="s">
        <v>619</v>
      </c>
      <c r="C1406" s="219" t="s">
        <v>1604</v>
      </c>
      <c r="D1406" s="2" t="s">
        <v>44</v>
      </c>
      <c r="E1406" t="s">
        <v>600</v>
      </c>
      <c r="F1406" s="3" t="s">
        <v>60</v>
      </c>
      <c r="G1406" s="38">
        <v>15</v>
      </c>
      <c r="H1406" s="189">
        <f t="shared" si="116"/>
        <v>0.20547945205479451</v>
      </c>
      <c r="I1406" s="190"/>
      <c r="J1406" s="27"/>
      <c r="K1406" s="27" t="s">
        <v>100</v>
      </c>
      <c r="M1406" s="321">
        <v>3.51219512195122</v>
      </c>
      <c r="N1406" s="63">
        <v>2.0487804878048701</v>
      </c>
      <c r="O1406" s="63">
        <f t="shared" si="117"/>
        <v>3.5485918984337834</v>
      </c>
      <c r="P1406" s="331">
        <v>3</v>
      </c>
      <c r="Q1406" s="66">
        <v>3.2038834951456199</v>
      </c>
      <c r="R1406">
        <v>1.1650485436893305</v>
      </c>
      <c r="S1406">
        <f t="shared" si="120"/>
        <v>2.0179232709540491</v>
      </c>
      <c r="T1406" s="331">
        <v>3</v>
      </c>
      <c r="U1406" s="339">
        <f t="shared" si="118"/>
        <v>-9.1877566640806249E-2</v>
      </c>
      <c r="V1406" s="4">
        <f t="shared" si="119"/>
        <v>0.46556473829201417</v>
      </c>
    </row>
    <row r="1407" spans="1:22">
      <c r="A1407" s="26" t="s">
        <v>615</v>
      </c>
      <c r="B1407" t="s">
        <v>619</v>
      </c>
      <c r="C1407" s="219" t="s">
        <v>1604</v>
      </c>
      <c r="D1407" s="2" t="s">
        <v>44</v>
      </c>
      <c r="E1407" t="s">
        <v>600</v>
      </c>
      <c r="F1407" s="3" t="s">
        <v>60</v>
      </c>
      <c r="G1407" s="38">
        <v>32</v>
      </c>
      <c r="H1407" s="189">
        <f t="shared" si="116"/>
        <v>0.43835616438356162</v>
      </c>
      <c r="I1407" s="190"/>
      <c r="J1407" s="27"/>
      <c r="K1407" s="27" t="s">
        <v>100</v>
      </c>
      <c r="M1407" s="321">
        <v>8.7804878048780406</v>
      </c>
      <c r="N1407" s="63">
        <v>3.2195121951219594</v>
      </c>
      <c r="O1407" s="63">
        <f t="shared" si="117"/>
        <v>5.5763586975388382</v>
      </c>
      <c r="P1407" s="331">
        <v>3</v>
      </c>
      <c r="Q1407" s="66">
        <v>3.2038834951456199</v>
      </c>
      <c r="R1407">
        <v>2.3300970873786602</v>
      </c>
      <c r="S1407">
        <f t="shared" si="120"/>
        <v>4.0358465419080973</v>
      </c>
      <c r="T1407" s="331">
        <v>3</v>
      </c>
      <c r="U1407" s="339">
        <f t="shared" si="118"/>
        <v>-1.0081682985149603</v>
      </c>
      <c r="V1407" s="4">
        <f t="shared" si="119"/>
        <v>0.86225895316805667</v>
      </c>
    </row>
    <row r="1408" spans="1:22">
      <c r="A1408" s="26" t="s">
        <v>615</v>
      </c>
      <c r="B1408" t="s">
        <v>619</v>
      </c>
      <c r="C1408" s="219" t="s">
        <v>1604</v>
      </c>
      <c r="D1408" s="2" t="s">
        <v>44</v>
      </c>
      <c r="E1408" t="s">
        <v>600</v>
      </c>
      <c r="F1408" s="3" t="s">
        <v>60</v>
      </c>
      <c r="G1408" s="26">
        <v>45</v>
      </c>
      <c r="H1408" s="189">
        <f t="shared" si="116"/>
        <v>0.61643835616438358</v>
      </c>
      <c r="I1408" s="190"/>
      <c r="J1408" s="27"/>
      <c r="K1408" s="27" t="s">
        <v>100</v>
      </c>
      <c r="M1408" s="321">
        <v>9.0731707317073091</v>
      </c>
      <c r="N1408" s="63">
        <v>3.8048780487803917</v>
      </c>
      <c r="O1408" s="63">
        <f t="shared" si="117"/>
        <v>6.5902420970911715</v>
      </c>
      <c r="P1408" s="331">
        <v>3</v>
      </c>
      <c r="Q1408" s="2">
        <v>11.3592233009708</v>
      </c>
      <c r="R1408">
        <v>7.2815533980582998</v>
      </c>
      <c r="S1408">
        <f t="shared" si="120"/>
        <v>12.612020443462781</v>
      </c>
      <c r="T1408" s="331">
        <v>3</v>
      </c>
      <c r="U1408" s="339">
        <f t="shared" si="118"/>
        <v>0.22470825199332164</v>
      </c>
      <c r="V1408" s="4">
        <f t="shared" si="119"/>
        <v>0.74424720578567793</v>
      </c>
    </row>
    <row r="1409" spans="1:22">
      <c r="A1409" s="26" t="s">
        <v>615</v>
      </c>
      <c r="B1409" t="s">
        <v>619</v>
      </c>
      <c r="C1409" s="219" t="s">
        <v>1604</v>
      </c>
      <c r="D1409" s="2" t="s">
        <v>44</v>
      </c>
      <c r="E1409" t="s">
        <v>600</v>
      </c>
      <c r="F1409" s="3" t="s">
        <v>60</v>
      </c>
      <c r="G1409" s="26">
        <v>73</v>
      </c>
      <c r="H1409" s="189">
        <f t="shared" si="116"/>
        <v>1</v>
      </c>
      <c r="I1409" s="190"/>
      <c r="J1409" s="27"/>
      <c r="K1409" s="27" t="s">
        <v>100</v>
      </c>
      <c r="L1409" t="s">
        <v>100</v>
      </c>
      <c r="M1409" s="321">
        <v>33.658536585365802</v>
      </c>
      <c r="N1409" s="63">
        <v>4.3902439024389963</v>
      </c>
      <c r="O1409" s="63">
        <f t="shared" si="117"/>
        <v>7.6041254966438023</v>
      </c>
      <c r="P1409" s="331">
        <v>3</v>
      </c>
      <c r="Q1409" s="66">
        <v>50.388349514563103</v>
      </c>
      <c r="R1409">
        <v>14.5631067961165</v>
      </c>
      <c r="S1409">
        <f t="shared" si="120"/>
        <v>25.224040886925387</v>
      </c>
      <c r="T1409" s="331">
        <v>3</v>
      </c>
      <c r="U1409" s="339">
        <f t="shared" si="118"/>
        <v>0.40349327648335737</v>
      </c>
      <c r="V1409" s="4">
        <f t="shared" si="119"/>
        <v>0.41686435675543221</v>
      </c>
    </row>
    <row r="1410" spans="1:22">
      <c r="A1410" s="26" t="s">
        <v>615</v>
      </c>
      <c r="B1410" t="s">
        <v>1522</v>
      </c>
      <c r="C1410" s="219" t="s">
        <v>1433</v>
      </c>
      <c r="D1410" s="2" t="s">
        <v>44</v>
      </c>
      <c r="E1410" t="s">
        <v>600</v>
      </c>
      <c r="F1410" s="3" t="s">
        <v>60</v>
      </c>
      <c r="G1410" s="26">
        <v>0</v>
      </c>
      <c r="H1410" s="189">
        <f t="shared" si="116"/>
        <v>0</v>
      </c>
      <c r="I1410" s="190" t="s">
        <v>100</v>
      </c>
      <c r="J1410" s="27"/>
      <c r="K1410" s="27"/>
      <c r="M1410" s="321">
        <v>14.5907473309608</v>
      </c>
      <c r="N1410" s="63">
        <v>4.6263345195729979</v>
      </c>
      <c r="O1410" s="63">
        <f t="shared" si="117"/>
        <v>8.013046440710184</v>
      </c>
      <c r="P1410" s="331">
        <v>3</v>
      </c>
      <c r="Q1410" s="66">
        <v>9.2857142857142794</v>
      </c>
      <c r="R1410">
        <v>3.9285714285714199</v>
      </c>
      <c r="S1410">
        <f t="shared" si="120"/>
        <v>6.8044853154491456</v>
      </c>
      <c r="T1410" s="331">
        <v>3</v>
      </c>
      <c r="U1410" s="339">
        <f t="shared" si="118"/>
        <v>-0.45191046251832667</v>
      </c>
      <c r="V1410" s="4">
        <f t="shared" si="119"/>
        <v>0.51232741617356958</v>
      </c>
    </row>
    <row r="1411" spans="1:22">
      <c r="A1411" s="26" t="s">
        <v>615</v>
      </c>
      <c r="B1411" t="s">
        <v>1522</v>
      </c>
      <c r="C1411" s="219" t="s">
        <v>1433</v>
      </c>
      <c r="D1411" s="12" t="s">
        <v>44</v>
      </c>
      <c r="E1411" s="11" t="s">
        <v>600</v>
      </c>
      <c r="F1411" s="13" t="s">
        <v>60</v>
      </c>
      <c r="G1411" s="38">
        <v>1</v>
      </c>
      <c r="H1411" s="189">
        <f t="shared" si="116"/>
        <v>1.3698630136986301E-2</v>
      </c>
      <c r="I1411" s="190"/>
      <c r="J1411" s="44" t="s">
        <v>100</v>
      </c>
      <c r="K1411" s="44" t="s">
        <v>100</v>
      </c>
      <c r="M1411" s="321">
        <v>23.843416370106699</v>
      </c>
      <c r="N1411" s="63">
        <v>2.4911032028470004</v>
      </c>
      <c r="O1411" s="63">
        <f t="shared" si="117"/>
        <v>4.3147173142285631</v>
      </c>
      <c r="P1411" s="331">
        <v>3</v>
      </c>
      <c r="Q1411" s="66">
        <v>3.21428571428571</v>
      </c>
      <c r="R1411">
        <v>1.0714285714285801</v>
      </c>
      <c r="S1411">
        <f t="shared" si="120"/>
        <v>1.8557687223952406</v>
      </c>
      <c r="T1411" s="331">
        <v>3</v>
      </c>
      <c r="U1411" s="339">
        <f t="shared" si="118"/>
        <v>-2.0039029758902491</v>
      </c>
      <c r="V1411" s="4">
        <f t="shared" si="119"/>
        <v>0.44444444444444653</v>
      </c>
    </row>
    <row r="1412" spans="1:22">
      <c r="A1412" s="26" t="s">
        <v>615</v>
      </c>
      <c r="B1412" t="s">
        <v>1522</v>
      </c>
      <c r="C1412" s="219" t="s">
        <v>1433</v>
      </c>
      <c r="D1412" s="19" t="s">
        <v>44</v>
      </c>
      <c r="E1412" s="16" t="s">
        <v>600</v>
      </c>
      <c r="F1412" s="17" t="s">
        <v>60</v>
      </c>
      <c r="G1412" s="38">
        <v>2</v>
      </c>
      <c r="H1412" s="189">
        <f t="shared" si="116"/>
        <v>2.7397260273972601E-2</v>
      </c>
      <c r="I1412" s="190"/>
      <c r="J1412" s="44"/>
      <c r="K1412" s="44" t="s">
        <v>100</v>
      </c>
      <c r="M1412" s="321">
        <v>19.9288256227758</v>
      </c>
      <c r="N1412" s="63">
        <v>2.1352313167258998</v>
      </c>
      <c r="O1412" s="63">
        <f t="shared" si="117"/>
        <v>3.6983291264814517</v>
      </c>
      <c r="P1412" s="331">
        <v>3</v>
      </c>
      <c r="Q1412" s="2">
        <v>20.357142857142801</v>
      </c>
      <c r="R1412">
        <v>13.928571428571498</v>
      </c>
      <c r="S1412">
        <f t="shared" si="120"/>
        <v>24.124993391138052</v>
      </c>
      <c r="T1412" s="331">
        <v>3</v>
      </c>
      <c r="U1412" s="339">
        <f t="shared" si="118"/>
        <v>2.1264643263894292E-2</v>
      </c>
      <c r="V1412" s="4">
        <f t="shared" si="119"/>
        <v>0.8014773776546702</v>
      </c>
    </row>
    <row r="1413" spans="1:22">
      <c r="A1413" s="26" t="s">
        <v>615</v>
      </c>
      <c r="B1413" t="s">
        <v>1522</v>
      </c>
      <c r="C1413" s="219" t="s">
        <v>1433</v>
      </c>
      <c r="D1413" s="2" t="s">
        <v>44</v>
      </c>
      <c r="E1413" t="s">
        <v>600</v>
      </c>
      <c r="F1413" s="3" t="s">
        <v>60</v>
      </c>
      <c r="G1413" s="26">
        <v>3</v>
      </c>
      <c r="H1413" s="189">
        <f t="shared" si="116"/>
        <v>4.1095890410958902E-2</v>
      </c>
      <c r="I1413" s="190"/>
      <c r="J1413" s="27"/>
      <c r="K1413" s="27" t="s">
        <v>100</v>
      </c>
      <c r="M1413" s="321">
        <v>17.4377224199288</v>
      </c>
      <c r="N1413" s="63">
        <v>4.6263345195729002</v>
      </c>
      <c r="O1413" s="63">
        <f t="shared" si="117"/>
        <v>8.0130464407100153</v>
      </c>
      <c r="P1413" s="331">
        <v>3</v>
      </c>
      <c r="Q1413" s="2">
        <v>25</v>
      </c>
      <c r="R1413">
        <v>8.5714285714284983</v>
      </c>
      <c r="S1413">
        <f t="shared" si="120"/>
        <v>14.846149779161678</v>
      </c>
      <c r="T1413" s="331">
        <v>3</v>
      </c>
      <c r="U1413" s="339">
        <f t="shared" si="118"/>
        <v>0.36024001010323009</v>
      </c>
      <c r="V1413" s="4">
        <f t="shared" si="119"/>
        <v>0.45088435374149455</v>
      </c>
    </row>
    <row r="1414" spans="1:22">
      <c r="A1414" s="26" t="s">
        <v>615</v>
      </c>
      <c r="B1414" t="s">
        <v>1522</v>
      </c>
      <c r="C1414" s="219" t="s">
        <v>1433</v>
      </c>
      <c r="D1414" s="2" t="s">
        <v>44</v>
      </c>
      <c r="E1414" t="s">
        <v>600</v>
      </c>
      <c r="F1414" s="3" t="s">
        <v>60</v>
      </c>
      <c r="G1414" s="38">
        <v>15</v>
      </c>
      <c r="H1414" s="189">
        <f t="shared" si="116"/>
        <v>0.20547945205479451</v>
      </c>
      <c r="I1414" s="190"/>
      <c r="J1414" s="27"/>
      <c r="K1414" s="27" t="s">
        <v>100</v>
      </c>
      <c r="M1414" s="321">
        <v>14.9466192170818</v>
      </c>
      <c r="N1414" s="63">
        <v>5.3380782918150018</v>
      </c>
      <c r="O1414" s="63">
        <f t="shared" si="117"/>
        <v>9.2458228162040665</v>
      </c>
      <c r="P1414" s="331">
        <v>3</v>
      </c>
      <c r="Q1414" s="66">
        <v>21.071428571428498</v>
      </c>
      <c r="R1414">
        <v>7.5</v>
      </c>
      <c r="S1414">
        <f t="shared" si="120"/>
        <v>12.990381056766578</v>
      </c>
      <c r="T1414" s="331">
        <v>3</v>
      </c>
      <c r="U1414" s="339">
        <f t="shared" si="118"/>
        <v>0.34343289178684722</v>
      </c>
      <c r="V1414" s="4">
        <f t="shared" si="119"/>
        <v>0.46002106674327392</v>
      </c>
    </row>
    <row r="1415" spans="1:22">
      <c r="A1415" s="26" t="s">
        <v>615</v>
      </c>
      <c r="B1415" t="s">
        <v>1522</v>
      </c>
      <c r="C1415" s="219" t="s">
        <v>1433</v>
      </c>
      <c r="D1415" s="2" t="s">
        <v>44</v>
      </c>
      <c r="E1415" t="s">
        <v>600</v>
      </c>
      <c r="F1415" s="3" t="s">
        <v>60</v>
      </c>
      <c r="G1415" s="26">
        <v>32</v>
      </c>
      <c r="H1415" s="189">
        <f t="shared" si="116"/>
        <v>0.43835616438356162</v>
      </c>
      <c r="I1415" s="190"/>
      <c r="J1415" s="27"/>
      <c r="K1415" s="27" t="s">
        <v>100</v>
      </c>
      <c r="M1415" s="321">
        <v>27.402135231316699</v>
      </c>
      <c r="N1415" s="63">
        <v>6.4056939501778984</v>
      </c>
      <c r="O1415" s="63">
        <f t="shared" si="117"/>
        <v>11.094987379444699</v>
      </c>
      <c r="P1415" s="331">
        <v>3</v>
      </c>
      <c r="Q1415" s="66">
        <v>11.0714285714285</v>
      </c>
      <c r="R1415">
        <v>3.5714285714285996</v>
      </c>
      <c r="S1415">
        <f t="shared" si="120"/>
        <v>6.1858957413174673</v>
      </c>
      <c r="T1415" s="331">
        <v>3</v>
      </c>
      <c r="U1415" s="339">
        <f t="shared" si="118"/>
        <v>-0.90625315120404681</v>
      </c>
      <c r="V1415" s="4">
        <f t="shared" si="119"/>
        <v>0.43739160596601057</v>
      </c>
    </row>
    <row r="1416" spans="1:22">
      <c r="A1416" s="26" t="s">
        <v>615</v>
      </c>
      <c r="B1416" t="s">
        <v>1522</v>
      </c>
      <c r="C1416" s="219" t="s">
        <v>1433</v>
      </c>
      <c r="D1416" s="2" t="s">
        <v>44</v>
      </c>
      <c r="E1416" t="s">
        <v>600</v>
      </c>
      <c r="F1416" s="3" t="s">
        <v>60</v>
      </c>
      <c r="G1416" s="26">
        <v>45</v>
      </c>
      <c r="H1416" s="189">
        <f t="shared" si="116"/>
        <v>0.61643835616438358</v>
      </c>
      <c r="I1416" s="190"/>
      <c r="J1416" s="27"/>
      <c r="K1416" s="27" t="s">
        <v>100</v>
      </c>
      <c r="M1416" s="321">
        <v>20.284697508896802</v>
      </c>
      <c r="N1416" s="63">
        <v>4.2704626334518991</v>
      </c>
      <c r="O1416" s="63">
        <f t="shared" si="117"/>
        <v>7.3966582529630758</v>
      </c>
      <c r="P1416" s="331">
        <v>3</v>
      </c>
      <c r="Q1416" s="66">
        <v>22.1428571428571</v>
      </c>
      <c r="R1416">
        <v>1.7857142857142989</v>
      </c>
      <c r="S1416">
        <f t="shared" si="120"/>
        <v>3.0929478706587323</v>
      </c>
      <c r="T1416" s="331">
        <v>3</v>
      </c>
      <c r="U1416" s="339">
        <f t="shared" si="118"/>
        <v>8.7648183375035452E-2</v>
      </c>
      <c r="V1416" s="4">
        <f t="shared" si="119"/>
        <v>0.3398369753728756</v>
      </c>
    </row>
    <row r="1417" spans="1:22">
      <c r="A1417" s="26" t="s">
        <v>615</v>
      </c>
      <c r="B1417" t="s">
        <v>1522</v>
      </c>
      <c r="C1417" s="219" t="s">
        <v>1433</v>
      </c>
      <c r="D1417" s="2" t="s">
        <v>44</v>
      </c>
      <c r="E1417" t="s">
        <v>600</v>
      </c>
      <c r="F1417" s="3" t="s">
        <v>60</v>
      </c>
      <c r="G1417" s="26">
        <v>73</v>
      </c>
      <c r="H1417" s="189">
        <f t="shared" si="116"/>
        <v>1</v>
      </c>
      <c r="I1417" s="190"/>
      <c r="J1417" s="27"/>
      <c r="K1417" s="27" t="s">
        <v>100</v>
      </c>
      <c r="L1417" t="s">
        <v>100</v>
      </c>
      <c r="M1417" s="321">
        <v>42.704626334519503</v>
      </c>
      <c r="N1417" s="63">
        <v>5.6939501779359958</v>
      </c>
      <c r="O1417" s="63">
        <f t="shared" si="117"/>
        <v>9.8622110039509927</v>
      </c>
      <c r="P1417" s="331">
        <v>3</v>
      </c>
      <c r="Q1417" s="66">
        <v>24.285714285714199</v>
      </c>
      <c r="R1417">
        <v>5.7142857142858006</v>
      </c>
      <c r="S1417">
        <f t="shared" si="120"/>
        <v>9.8974331861080191</v>
      </c>
      <c r="T1417" s="331">
        <v>3</v>
      </c>
      <c r="U1417" s="339">
        <f t="shared" si="118"/>
        <v>-0.56441897144144504</v>
      </c>
      <c r="V1417" s="4">
        <f t="shared" si="119"/>
        <v>0.3886966551326434</v>
      </c>
    </row>
    <row r="1418" spans="1:22">
      <c r="A1418" s="26" t="s">
        <v>615</v>
      </c>
      <c r="B1418" t="s">
        <v>620</v>
      </c>
      <c r="C1418" s="219" t="s">
        <v>1604</v>
      </c>
      <c r="D1418" s="2" t="s">
        <v>44</v>
      </c>
      <c r="E1418" t="s">
        <v>600</v>
      </c>
      <c r="F1418" s="3" t="s">
        <v>60</v>
      </c>
      <c r="G1418" s="26">
        <v>0</v>
      </c>
      <c r="H1418" s="189">
        <f t="shared" si="116"/>
        <v>0</v>
      </c>
      <c r="I1418" s="190" t="s">
        <v>100</v>
      </c>
      <c r="J1418" s="27"/>
      <c r="K1418" s="27"/>
      <c r="M1418" s="321">
        <v>6.24113475177304</v>
      </c>
      <c r="N1418" s="63">
        <v>1.7021276595744697</v>
      </c>
      <c r="O1418" s="63">
        <f t="shared" si="117"/>
        <v>2.948171587351283</v>
      </c>
      <c r="P1418" s="331">
        <v>3</v>
      </c>
      <c r="Q1418" s="2">
        <v>0.84805653710247397</v>
      </c>
      <c r="R1418">
        <f>Q1419-Q1418</f>
        <v>-0.84805653710247397</v>
      </c>
      <c r="S1418">
        <f t="shared" si="120"/>
        <v>-1.4688770099524056</v>
      </c>
      <c r="T1418" s="331">
        <v>3</v>
      </c>
      <c r="U1418" s="339">
        <f t="shared" si="118"/>
        <v>-1.9959699913953282</v>
      </c>
      <c r="V1418" s="4">
        <f t="shared" si="119"/>
        <v>1.333333333333333</v>
      </c>
    </row>
    <row r="1419" spans="1:22">
      <c r="A1419" s="26" t="s">
        <v>615</v>
      </c>
      <c r="B1419" t="s">
        <v>620</v>
      </c>
      <c r="C1419" s="219" t="s">
        <v>1604</v>
      </c>
      <c r="D1419" s="2" t="s">
        <v>44</v>
      </c>
      <c r="E1419" t="s">
        <v>600</v>
      </c>
      <c r="F1419" s="3" t="s">
        <v>60</v>
      </c>
      <c r="G1419" s="38">
        <v>1</v>
      </c>
      <c r="H1419" s="189">
        <f t="shared" si="116"/>
        <v>1.3698630136986301E-2</v>
      </c>
      <c r="I1419" s="190"/>
      <c r="J1419" s="44" t="s">
        <v>100</v>
      </c>
      <c r="K1419" s="44"/>
      <c r="M1419" s="321">
        <v>32.340425531914804</v>
      </c>
      <c r="N1419" s="63">
        <v>8.5106382978723971</v>
      </c>
      <c r="O1419" s="63">
        <f t="shared" si="117"/>
        <v>14.7408579367565</v>
      </c>
      <c r="P1419" s="331">
        <v>3</v>
      </c>
      <c r="Q1419" s="2">
        <v>0</v>
      </c>
      <c r="R1419">
        <v>0</v>
      </c>
      <c r="S1419">
        <f t="shared" si="120"/>
        <v>0</v>
      </c>
      <c r="T1419" s="331">
        <v>3</v>
      </c>
      <c r="U1419" s="339" t="e">
        <f t="shared" si="118"/>
        <v>#NUM!</v>
      </c>
      <c r="V1419" s="4" t="e">
        <f t="shared" si="119"/>
        <v>#DIV/0!</v>
      </c>
    </row>
    <row r="1420" spans="1:22">
      <c r="A1420" s="26" t="s">
        <v>615</v>
      </c>
      <c r="B1420" t="s">
        <v>620</v>
      </c>
      <c r="C1420" s="219" t="s">
        <v>1604</v>
      </c>
      <c r="D1420" s="2" t="s">
        <v>44</v>
      </c>
      <c r="E1420" t="s">
        <v>600</v>
      </c>
      <c r="F1420" s="3" t="s">
        <v>60</v>
      </c>
      <c r="G1420" s="38">
        <v>2</v>
      </c>
      <c r="H1420" s="189">
        <f t="shared" si="116"/>
        <v>2.7397260273972601E-2</v>
      </c>
      <c r="I1420" s="190"/>
      <c r="J1420" s="44"/>
      <c r="K1420" s="44" t="s">
        <v>100</v>
      </c>
      <c r="M1420" s="321">
        <v>36.879432624113399</v>
      </c>
      <c r="N1420" s="63">
        <v>11.063829787234098</v>
      </c>
      <c r="O1420" s="63">
        <f t="shared" si="117"/>
        <v>19.163115317783419</v>
      </c>
      <c r="P1420" s="331">
        <v>3</v>
      </c>
      <c r="Q1420" s="2">
        <v>44.946996466431003</v>
      </c>
      <c r="R1420">
        <v>7.0671378091872938</v>
      </c>
      <c r="S1420">
        <f t="shared" si="120"/>
        <v>12.240641749603398</v>
      </c>
      <c r="T1420" s="331">
        <v>3</v>
      </c>
      <c r="U1420" s="339">
        <f t="shared" si="118"/>
        <v>0.19782992505952512</v>
      </c>
      <c r="V1420" s="4">
        <f t="shared" si="119"/>
        <v>0.3580554566670624</v>
      </c>
    </row>
    <row r="1421" spans="1:22">
      <c r="A1421" s="26" t="s">
        <v>615</v>
      </c>
      <c r="B1421" s="11" t="s">
        <v>620</v>
      </c>
      <c r="C1421" s="219" t="s">
        <v>1604</v>
      </c>
      <c r="D1421" s="12" t="s">
        <v>44</v>
      </c>
      <c r="E1421" s="11" t="s">
        <v>600</v>
      </c>
      <c r="F1421" s="13" t="s">
        <v>60</v>
      </c>
      <c r="G1421" s="29">
        <v>3</v>
      </c>
      <c r="H1421" s="200">
        <f t="shared" si="116"/>
        <v>4.1095890410958902E-2</v>
      </c>
      <c r="I1421" s="193"/>
      <c r="J1421" s="30"/>
      <c r="K1421" s="30" t="s">
        <v>100</v>
      </c>
      <c r="L1421" s="11"/>
      <c r="M1421" s="321">
        <v>28.368794326241101</v>
      </c>
      <c r="N1421" s="63">
        <v>12.4822695035461</v>
      </c>
      <c r="O1421" s="70">
        <f t="shared" si="117"/>
        <v>21.619924973909388</v>
      </c>
      <c r="P1421" s="334">
        <v>3</v>
      </c>
      <c r="Q1421" s="66">
        <v>23.462897526501699</v>
      </c>
      <c r="R1421">
        <v>9.3286219081272037</v>
      </c>
      <c r="S1421" s="11">
        <f t="shared" si="120"/>
        <v>16.157647109476443</v>
      </c>
      <c r="T1421" s="334">
        <v>3</v>
      </c>
      <c r="U1421" s="339">
        <f t="shared" si="118"/>
        <v>-0.18986940489661921</v>
      </c>
      <c r="V1421" s="4">
        <f t="shared" si="119"/>
        <v>0.49141142884792255</v>
      </c>
    </row>
    <row r="1422" spans="1:22">
      <c r="A1422" s="26" t="s">
        <v>615</v>
      </c>
      <c r="B1422" t="s">
        <v>620</v>
      </c>
      <c r="C1422" s="219" t="s">
        <v>1604</v>
      </c>
      <c r="D1422" s="2" t="s">
        <v>44</v>
      </c>
      <c r="E1422" t="s">
        <v>600</v>
      </c>
      <c r="F1422" s="3" t="s">
        <v>60</v>
      </c>
      <c r="G1422" s="38">
        <v>15</v>
      </c>
      <c r="H1422" s="189">
        <f t="shared" si="116"/>
        <v>0.20547945205479451</v>
      </c>
      <c r="I1422" s="190"/>
      <c r="J1422" s="27"/>
      <c r="K1422" s="27" t="s">
        <v>100</v>
      </c>
      <c r="M1422" s="321">
        <v>50.496453900709199</v>
      </c>
      <c r="N1422" s="63">
        <v>6.2411347517730036</v>
      </c>
      <c r="O1422" s="63">
        <f t="shared" si="117"/>
        <v>10.809962486954614</v>
      </c>
      <c r="P1422" s="331">
        <v>3</v>
      </c>
      <c r="Q1422" s="2">
        <v>7.3498233215547604</v>
      </c>
      <c r="R1422">
        <v>1.4134275618374588</v>
      </c>
      <c r="S1422">
        <f t="shared" si="120"/>
        <v>2.4481283499206796</v>
      </c>
      <c r="T1422" s="331">
        <v>3</v>
      </c>
      <c r="U1422" s="339">
        <f t="shared" si="118"/>
        <v>-1.9272268389757281</v>
      </c>
      <c r="V1422" s="4">
        <f t="shared" si="119"/>
        <v>0.37031558185404362</v>
      </c>
    </row>
    <row r="1423" spans="1:22">
      <c r="A1423" s="26" t="s">
        <v>615</v>
      </c>
      <c r="B1423" t="s">
        <v>620</v>
      </c>
      <c r="C1423" s="219" t="s">
        <v>1604</v>
      </c>
      <c r="D1423" s="2" t="s">
        <v>44</v>
      </c>
      <c r="E1423" t="s">
        <v>600</v>
      </c>
      <c r="F1423" s="3" t="s">
        <v>60</v>
      </c>
      <c r="G1423" s="26">
        <v>32</v>
      </c>
      <c r="H1423" s="189">
        <f t="shared" si="116"/>
        <v>0.43835616438356162</v>
      </c>
      <c r="I1423" s="190"/>
      <c r="J1423" s="27"/>
      <c r="K1423" s="27" t="s">
        <v>100</v>
      </c>
      <c r="M1423" s="321">
        <v>54.751773049645301</v>
      </c>
      <c r="N1423" s="63">
        <v>7.659574468085097</v>
      </c>
      <c r="O1423" s="63">
        <f t="shared" si="117"/>
        <v>13.266772143080745</v>
      </c>
      <c r="P1423" s="331">
        <v>3</v>
      </c>
      <c r="Q1423" s="2">
        <v>9.6113074204947004</v>
      </c>
      <c r="R1423">
        <v>1.4134275618374001</v>
      </c>
      <c r="S1423">
        <f t="shared" si="120"/>
        <v>2.4481283499205779</v>
      </c>
      <c r="T1423" s="331">
        <v>3</v>
      </c>
      <c r="U1423" s="339">
        <f t="shared" si="118"/>
        <v>-1.7398694909938464</v>
      </c>
      <c r="V1423" s="4">
        <f t="shared" si="119"/>
        <v>0.35495963091118626</v>
      </c>
    </row>
    <row r="1424" spans="1:22">
      <c r="A1424" s="26" t="s">
        <v>615</v>
      </c>
      <c r="B1424" t="s">
        <v>620</v>
      </c>
      <c r="C1424" s="219" t="s">
        <v>1604</v>
      </c>
      <c r="D1424" s="2" t="s">
        <v>44</v>
      </c>
      <c r="E1424" t="s">
        <v>600</v>
      </c>
      <c r="F1424" s="3" t="s">
        <v>60</v>
      </c>
      <c r="G1424" s="38">
        <v>45</v>
      </c>
      <c r="H1424" s="189">
        <f t="shared" si="116"/>
        <v>0.61643835616438358</v>
      </c>
      <c r="I1424" s="190"/>
      <c r="J1424" s="44"/>
      <c r="K1424" s="44" t="s">
        <v>100</v>
      </c>
      <c r="M1424" s="321">
        <v>68.652482269503494</v>
      </c>
      <c r="N1424" s="63">
        <v>8.5106382978723047</v>
      </c>
      <c r="O1424" s="63">
        <f t="shared" si="117"/>
        <v>14.74085793675634</v>
      </c>
      <c r="P1424" s="331">
        <v>3</v>
      </c>
      <c r="Q1424" s="2">
        <v>44.664310954063602</v>
      </c>
      <c r="R1424">
        <v>11.590106007067099</v>
      </c>
      <c r="S1424">
        <f t="shared" si="120"/>
        <v>20.074652469349463</v>
      </c>
      <c r="T1424" s="331">
        <v>3</v>
      </c>
      <c r="U1424" s="339">
        <f t="shared" si="118"/>
        <v>-0.42988251983484288</v>
      </c>
      <c r="V1424" s="4">
        <f t="shared" si="119"/>
        <v>0.40067029856326403</v>
      </c>
    </row>
    <row r="1425" spans="1:22">
      <c r="A1425" s="26" t="s">
        <v>615</v>
      </c>
      <c r="B1425" t="s">
        <v>620</v>
      </c>
      <c r="C1425" s="219" t="s">
        <v>1604</v>
      </c>
      <c r="D1425" s="2" t="s">
        <v>44</v>
      </c>
      <c r="E1425" t="s">
        <v>600</v>
      </c>
      <c r="F1425" s="3" t="s">
        <v>60</v>
      </c>
      <c r="G1425" s="26">
        <v>73</v>
      </c>
      <c r="H1425" s="189">
        <f t="shared" si="116"/>
        <v>1</v>
      </c>
      <c r="I1425" s="190"/>
      <c r="J1425" s="27"/>
      <c r="K1425" s="27" t="s">
        <v>100</v>
      </c>
      <c r="L1425" t="s">
        <v>100</v>
      </c>
      <c r="M1425" s="321">
        <v>48.794326241134698</v>
      </c>
      <c r="N1425" s="63">
        <v>11.631205673758899</v>
      </c>
      <c r="O1425" s="63">
        <f t="shared" si="117"/>
        <v>20.145839180233807</v>
      </c>
      <c r="P1425" s="331">
        <v>3</v>
      </c>
      <c r="Q1425" s="2">
        <v>42.9681978798586</v>
      </c>
      <c r="R1425">
        <v>3.9575971731448973</v>
      </c>
      <c r="S1425">
        <f t="shared" si="120"/>
        <v>6.8547593797779252</v>
      </c>
      <c r="T1425" s="331">
        <v>3</v>
      </c>
      <c r="U1425" s="339">
        <f t="shared" si="118"/>
        <v>-0.12715378267230096</v>
      </c>
      <c r="V1425" s="4">
        <f t="shared" si="119"/>
        <v>0.34181671283471854</v>
      </c>
    </row>
    <row r="1426" spans="1:22">
      <c r="A1426" s="26" t="s">
        <v>615</v>
      </c>
      <c r="B1426" t="s">
        <v>621</v>
      </c>
      <c r="C1426" s="219" t="s">
        <v>1604</v>
      </c>
      <c r="D1426" s="2" t="s">
        <v>44</v>
      </c>
      <c r="E1426" t="s">
        <v>600</v>
      </c>
      <c r="F1426" s="3" t="s">
        <v>60</v>
      </c>
      <c r="G1426" s="26">
        <v>0</v>
      </c>
      <c r="H1426" s="189">
        <f t="shared" si="116"/>
        <v>0</v>
      </c>
      <c r="I1426" s="190" t="s">
        <v>100</v>
      </c>
      <c r="J1426" s="27"/>
      <c r="K1426" s="27"/>
      <c r="M1426" s="321">
        <v>5.3061224489795897</v>
      </c>
      <c r="N1426" s="63">
        <v>1.4285714285714199</v>
      </c>
      <c r="O1426" s="63">
        <f t="shared" si="117"/>
        <v>2.4743582965269524</v>
      </c>
      <c r="P1426" s="331">
        <v>3</v>
      </c>
      <c r="Q1426" s="2">
        <v>1.93877551020408</v>
      </c>
      <c r="R1426">
        <v>1.0204081632653099</v>
      </c>
      <c r="S1426">
        <f t="shared" si="120"/>
        <v>1.7673987832335547</v>
      </c>
      <c r="T1426" s="331">
        <v>3</v>
      </c>
      <c r="U1426" s="339">
        <f t="shared" si="118"/>
        <v>-1.0068047394149875</v>
      </c>
      <c r="V1426" s="4">
        <f t="shared" si="119"/>
        <v>0.61034164358264342</v>
      </c>
    </row>
    <row r="1427" spans="1:22">
      <c r="A1427" s="26" t="s">
        <v>615</v>
      </c>
      <c r="B1427" t="s">
        <v>621</v>
      </c>
      <c r="C1427" s="219" t="s">
        <v>1604</v>
      </c>
      <c r="D1427" s="2" t="s">
        <v>44</v>
      </c>
      <c r="E1427" t="s">
        <v>600</v>
      </c>
      <c r="F1427" s="3" t="s">
        <v>60</v>
      </c>
      <c r="G1427" s="38">
        <v>1</v>
      </c>
      <c r="H1427" s="189">
        <f t="shared" si="116"/>
        <v>1.3698630136986301E-2</v>
      </c>
      <c r="I1427" s="190"/>
      <c r="J1427" s="44" t="s">
        <v>100</v>
      </c>
      <c r="K1427" s="44"/>
      <c r="M1427" s="321">
        <v>7.0408163265306101</v>
      </c>
      <c r="N1427" s="63">
        <v>1.5306122448979593</v>
      </c>
      <c r="O1427" s="63">
        <f t="shared" si="117"/>
        <v>2.6510981748503224</v>
      </c>
      <c r="P1427" s="331">
        <v>3</v>
      </c>
      <c r="Q1427" s="2" t="s">
        <v>16</v>
      </c>
      <c r="R1427" t="s">
        <v>16</v>
      </c>
      <c r="S1427" t="e">
        <f t="shared" si="120"/>
        <v>#VALUE!</v>
      </c>
      <c r="T1427" s="331">
        <v>3</v>
      </c>
      <c r="U1427" s="339" t="e">
        <f t="shared" si="118"/>
        <v>#VALUE!</v>
      </c>
      <c r="V1427" s="4" t="e">
        <f t="shared" si="119"/>
        <v>#VALUE!</v>
      </c>
    </row>
    <row r="1428" spans="1:22">
      <c r="A1428" s="26" t="s">
        <v>615</v>
      </c>
      <c r="B1428" t="s">
        <v>621</v>
      </c>
      <c r="C1428" s="219" t="s">
        <v>1604</v>
      </c>
      <c r="D1428" s="2" t="s">
        <v>44</v>
      </c>
      <c r="E1428" t="s">
        <v>600</v>
      </c>
      <c r="F1428" s="3" t="s">
        <v>60</v>
      </c>
      <c r="G1428" s="26">
        <v>2</v>
      </c>
      <c r="H1428" s="189">
        <f t="shared" si="116"/>
        <v>2.7397260273972601E-2</v>
      </c>
      <c r="I1428" s="190"/>
      <c r="J1428" s="27"/>
      <c r="K1428" s="27" t="s">
        <v>100</v>
      </c>
      <c r="M1428" s="321">
        <v>4.2857142857142803</v>
      </c>
      <c r="N1428" s="63">
        <v>0.40816326530611935</v>
      </c>
      <c r="O1428" s="63">
        <f t="shared" si="117"/>
        <v>0.70695951329341389</v>
      </c>
      <c r="P1428" s="331">
        <v>3</v>
      </c>
      <c r="Q1428" s="2">
        <v>3.2653061224489801</v>
      </c>
      <c r="R1428">
        <v>1.93877551020408</v>
      </c>
      <c r="S1428">
        <f t="shared" si="120"/>
        <v>3.3580576881437385</v>
      </c>
      <c r="T1428" s="331">
        <v>3</v>
      </c>
      <c r="U1428" s="339">
        <f t="shared" si="118"/>
        <v>-0.27193371548364037</v>
      </c>
      <c r="V1428" s="4">
        <f t="shared" si="119"/>
        <v>0.68587239583333259</v>
      </c>
    </row>
    <row r="1429" spans="1:22">
      <c r="A1429" s="26" t="s">
        <v>615</v>
      </c>
      <c r="B1429" t="s">
        <v>621</v>
      </c>
      <c r="C1429" s="219" t="s">
        <v>1604</v>
      </c>
      <c r="D1429" s="2" t="s">
        <v>44</v>
      </c>
      <c r="E1429" t="s">
        <v>600</v>
      </c>
      <c r="F1429" s="3" t="s">
        <v>60</v>
      </c>
      <c r="G1429" s="26">
        <v>3</v>
      </c>
      <c r="H1429" s="189">
        <f t="shared" si="116"/>
        <v>4.1095890410958902E-2</v>
      </c>
      <c r="I1429" s="190"/>
      <c r="J1429" s="27"/>
      <c r="K1429" s="27" t="s">
        <v>100</v>
      </c>
      <c r="M1429" s="321">
        <v>3.9795918367346901</v>
      </c>
      <c r="N1429" s="63">
        <v>1.6326530612244903</v>
      </c>
      <c r="O1429" s="63">
        <f t="shared" si="117"/>
        <v>2.8278380531736778</v>
      </c>
      <c r="P1429" s="331">
        <v>3</v>
      </c>
      <c r="Q1429" s="2">
        <v>2.5510204081632599</v>
      </c>
      <c r="R1429">
        <v>1.22448979591837</v>
      </c>
      <c r="S1429">
        <f t="shared" si="120"/>
        <v>2.1208785398802625</v>
      </c>
      <c r="T1429" s="331">
        <v>3</v>
      </c>
      <c r="U1429" s="339">
        <f t="shared" si="118"/>
        <v>-0.44468582126144679</v>
      </c>
      <c r="V1429" s="4">
        <f t="shared" si="119"/>
        <v>0.56373333333333531</v>
      </c>
    </row>
    <row r="1430" spans="1:22">
      <c r="A1430" s="26" t="s">
        <v>615</v>
      </c>
      <c r="B1430" t="s">
        <v>621</v>
      </c>
      <c r="C1430" s="219" t="s">
        <v>1604</v>
      </c>
      <c r="D1430" s="2" t="s">
        <v>44</v>
      </c>
      <c r="E1430" t="s">
        <v>600</v>
      </c>
      <c r="F1430" s="3" t="s">
        <v>60</v>
      </c>
      <c r="G1430" s="38">
        <v>15</v>
      </c>
      <c r="H1430" s="189">
        <f t="shared" si="116"/>
        <v>0.20547945205479451</v>
      </c>
      <c r="I1430" s="190"/>
      <c r="J1430" s="27"/>
      <c r="K1430" s="27" t="s">
        <v>100</v>
      </c>
      <c r="M1430" s="321">
        <v>2.3469387755101998</v>
      </c>
      <c r="N1430" s="63">
        <v>0.71428571428571042</v>
      </c>
      <c r="O1430" s="63">
        <f t="shared" si="117"/>
        <v>1.2371791482634771</v>
      </c>
      <c r="P1430" s="331">
        <v>3</v>
      </c>
      <c r="Q1430" s="2">
        <v>5.9183673469387701</v>
      </c>
      <c r="R1430">
        <v>3.16326530612245</v>
      </c>
      <c r="S1430">
        <f t="shared" si="120"/>
        <v>5.4789362280240015</v>
      </c>
      <c r="T1430" s="331">
        <v>3</v>
      </c>
      <c r="U1430" s="339">
        <f t="shared" si="118"/>
        <v>0.92494879461727053</v>
      </c>
      <c r="V1430" s="4">
        <f t="shared" si="119"/>
        <v>0.61900515259611644</v>
      </c>
    </row>
    <row r="1431" spans="1:22">
      <c r="A1431" s="26" t="s">
        <v>615</v>
      </c>
      <c r="B1431" t="s">
        <v>621</v>
      </c>
      <c r="C1431" s="219" t="s">
        <v>1604</v>
      </c>
      <c r="D1431" s="2" t="s">
        <v>44</v>
      </c>
      <c r="E1431" t="s">
        <v>600</v>
      </c>
      <c r="F1431" s="3" t="s">
        <v>60</v>
      </c>
      <c r="G1431" s="38">
        <v>32</v>
      </c>
      <c r="H1431" s="189">
        <f t="shared" si="116"/>
        <v>0.43835616438356162</v>
      </c>
      <c r="I1431" s="190"/>
      <c r="J1431" s="27"/>
      <c r="K1431" s="27" t="s">
        <v>100</v>
      </c>
      <c r="M1431" s="321">
        <v>3.9795918367346901</v>
      </c>
      <c r="N1431" s="63">
        <v>2.7551020408163196</v>
      </c>
      <c r="O1431" s="63">
        <f t="shared" si="117"/>
        <v>4.7719767147305676</v>
      </c>
      <c r="P1431" s="331">
        <v>3</v>
      </c>
      <c r="Q1431" s="2">
        <v>2.9591836734693899</v>
      </c>
      <c r="R1431">
        <v>1.0204081632653001</v>
      </c>
      <c r="S1431">
        <f t="shared" si="120"/>
        <v>1.7673987832335378</v>
      </c>
      <c r="T1431" s="331">
        <v>3</v>
      </c>
      <c r="U1431" s="339">
        <f t="shared" si="118"/>
        <v>-0.29626581614317071</v>
      </c>
      <c r="V1431" s="4">
        <f t="shared" si="119"/>
        <v>0.45223939754260645</v>
      </c>
    </row>
    <row r="1432" spans="1:22">
      <c r="A1432" s="26" t="s">
        <v>615</v>
      </c>
      <c r="B1432" t="s">
        <v>621</v>
      </c>
      <c r="C1432" s="219" t="s">
        <v>1604</v>
      </c>
      <c r="D1432" s="2" t="s">
        <v>44</v>
      </c>
      <c r="E1432" t="s">
        <v>600</v>
      </c>
      <c r="F1432" s="3" t="s">
        <v>60</v>
      </c>
      <c r="G1432" s="38">
        <v>45</v>
      </c>
      <c r="H1432" s="189">
        <f t="shared" si="116"/>
        <v>0.61643835616438358</v>
      </c>
      <c r="I1432" s="190"/>
      <c r="J1432" s="44"/>
      <c r="K1432" s="44" t="s">
        <v>100</v>
      </c>
      <c r="M1432" s="321">
        <v>2.0408163265306101</v>
      </c>
      <c r="N1432" s="63">
        <v>0.51020408163264985</v>
      </c>
      <c r="O1432" s="63">
        <f t="shared" si="117"/>
        <v>0.88369939161676847</v>
      </c>
      <c r="P1432" s="331">
        <v>3</v>
      </c>
      <c r="Q1432" s="2">
        <v>3.0612244897959102</v>
      </c>
      <c r="R1432">
        <v>1.1224489795918395</v>
      </c>
      <c r="S1432">
        <f t="shared" si="120"/>
        <v>1.9441386615569078</v>
      </c>
      <c r="T1432" s="331">
        <v>3</v>
      </c>
      <c r="U1432" s="339">
        <f t="shared" si="118"/>
        <v>0.40546510810816278</v>
      </c>
      <c r="V1432" s="4">
        <f t="shared" si="119"/>
        <v>0.46777777777777912</v>
      </c>
    </row>
    <row r="1433" spans="1:22">
      <c r="A1433" s="26" t="s">
        <v>615</v>
      </c>
      <c r="B1433" t="s">
        <v>621</v>
      </c>
      <c r="C1433" s="219" t="s">
        <v>1604</v>
      </c>
      <c r="D1433" s="2" t="s">
        <v>44</v>
      </c>
      <c r="E1433" t="s">
        <v>600</v>
      </c>
      <c r="F1433" s="3" t="s">
        <v>60</v>
      </c>
      <c r="G1433" s="26">
        <v>73</v>
      </c>
      <c r="H1433" s="189">
        <f t="shared" si="116"/>
        <v>1</v>
      </c>
      <c r="I1433" s="190"/>
      <c r="J1433" s="27"/>
      <c r="K1433" s="27" t="s">
        <v>100</v>
      </c>
      <c r="L1433" t="s">
        <v>100</v>
      </c>
      <c r="M1433" s="321">
        <v>4.3877551020408099</v>
      </c>
      <c r="N1433" s="63">
        <v>2.2448979591836702</v>
      </c>
      <c r="O1433" s="63">
        <f t="shared" si="117"/>
        <v>3.8882773231138001</v>
      </c>
      <c r="P1433" s="331">
        <v>3</v>
      </c>
      <c r="Q1433" s="2">
        <v>3.0612244897959102</v>
      </c>
      <c r="R1433">
        <v>1.0204081632653099</v>
      </c>
      <c r="S1433">
        <f t="shared" si="120"/>
        <v>1.7673987832335547</v>
      </c>
      <c r="T1433" s="331">
        <v>3</v>
      </c>
      <c r="U1433" s="339">
        <f t="shared" si="118"/>
        <v>-0.36000273403140831</v>
      </c>
      <c r="V1433" s="4">
        <f t="shared" si="119"/>
        <v>0.44444444444444586</v>
      </c>
    </row>
    <row r="1434" spans="1:22">
      <c r="A1434" s="26" t="s">
        <v>615</v>
      </c>
      <c r="B1434" t="s">
        <v>622</v>
      </c>
      <c r="C1434" s="219" t="s">
        <v>1604</v>
      </c>
      <c r="D1434" s="2" t="s">
        <v>44</v>
      </c>
      <c r="E1434" t="s">
        <v>600</v>
      </c>
      <c r="F1434" s="3" t="s">
        <v>60</v>
      </c>
      <c r="G1434" s="26">
        <v>0</v>
      </c>
      <c r="H1434" s="189">
        <f t="shared" si="116"/>
        <v>0</v>
      </c>
      <c r="I1434" s="190" t="s">
        <v>100</v>
      </c>
      <c r="J1434" s="27"/>
      <c r="K1434" s="27"/>
      <c r="M1434" s="321">
        <v>3.99239543726235</v>
      </c>
      <c r="N1434" s="63">
        <v>0.60836501901141027</v>
      </c>
      <c r="O1434" s="63">
        <f t="shared" si="117"/>
        <v>1.0537191224753686</v>
      </c>
      <c r="P1434" s="331">
        <v>3</v>
      </c>
      <c r="Q1434" s="2">
        <v>3.7022900763358702</v>
      </c>
      <c r="R1434">
        <v>0.83969465648854991</v>
      </c>
      <c r="S1434">
        <f t="shared" si="120"/>
        <v>1.4543938078822638</v>
      </c>
      <c r="T1434" s="331">
        <v>3</v>
      </c>
      <c r="U1434" s="339">
        <f t="shared" si="118"/>
        <v>-7.5439843237473117E-2</v>
      </c>
      <c r="V1434" s="4">
        <f t="shared" si="119"/>
        <v>0.38477344386580253</v>
      </c>
    </row>
    <row r="1435" spans="1:22">
      <c r="A1435" s="26" t="s">
        <v>615</v>
      </c>
      <c r="B1435" t="s">
        <v>622</v>
      </c>
      <c r="C1435" s="219" t="s">
        <v>1604</v>
      </c>
      <c r="D1435" s="2" t="s">
        <v>44</v>
      </c>
      <c r="E1435" t="s">
        <v>600</v>
      </c>
      <c r="F1435" s="3" t="s">
        <v>60</v>
      </c>
      <c r="G1435" s="38">
        <v>1</v>
      </c>
      <c r="H1435" s="189">
        <f t="shared" ref="H1435:H1466" si="121">G1435/73</f>
        <v>1.3698630136986301E-2</v>
      </c>
      <c r="I1435" s="190"/>
      <c r="J1435" s="44" t="s">
        <v>100</v>
      </c>
      <c r="K1435" s="44"/>
      <c r="M1435" s="321">
        <v>2.3193916349809802</v>
      </c>
      <c r="N1435" s="63">
        <v>0.38022813688212986</v>
      </c>
      <c r="O1435" s="63">
        <f t="shared" ref="O1435:O1466" si="122">N1435*SQRT(P1435)</f>
        <v>0.65857445154710259</v>
      </c>
      <c r="P1435" s="331">
        <v>3</v>
      </c>
      <c r="Q1435" s="2">
        <v>0.68702290076335903</v>
      </c>
      <c r="R1435">
        <v>0.34351145038167097</v>
      </c>
      <c r="S1435">
        <f t="shared" si="120"/>
        <v>0.59497928504272946</v>
      </c>
      <c r="T1435" s="331">
        <v>3</v>
      </c>
      <c r="U1435" s="339">
        <f t="shared" si="118"/>
        <v>-1.2166925778604749</v>
      </c>
      <c r="V1435" s="4">
        <f t="shared" si="119"/>
        <v>0.58333333333332082</v>
      </c>
    </row>
    <row r="1436" spans="1:22">
      <c r="A1436" s="26" t="s">
        <v>615</v>
      </c>
      <c r="B1436" t="s">
        <v>622</v>
      </c>
      <c r="C1436" s="219" t="s">
        <v>1604</v>
      </c>
      <c r="D1436" s="2" t="s">
        <v>44</v>
      </c>
      <c r="E1436" t="s">
        <v>600</v>
      </c>
      <c r="F1436" s="3" t="s">
        <v>60</v>
      </c>
      <c r="G1436" s="38">
        <v>2</v>
      </c>
      <c r="H1436" s="189">
        <f t="shared" si="121"/>
        <v>2.7397260273972601E-2</v>
      </c>
      <c r="I1436" s="190"/>
      <c r="J1436" s="44"/>
      <c r="K1436" s="44" t="s">
        <v>100</v>
      </c>
      <c r="M1436" s="321">
        <v>5.6653992395437198</v>
      </c>
      <c r="N1436" s="63">
        <v>0.91254752851711007</v>
      </c>
      <c r="O1436" s="63">
        <f t="shared" si="122"/>
        <v>1.5805786837130436</v>
      </c>
      <c r="P1436" s="331">
        <v>3</v>
      </c>
      <c r="Q1436" s="2">
        <v>4.6946564885496098</v>
      </c>
      <c r="R1436">
        <v>2.0229007633587806</v>
      </c>
      <c r="S1436">
        <f t="shared" si="120"/>
        <v>3.5037669008072738</v>
      </c>
      <c r="T1436" s="331">
        <v>3</v>
      </c>
      <c r="U1436" s="339">
        <f t="shared" si="118"/>
        <v>-0.18795242215637459</v>
      </c>
      <c r="V1436" s="4">
        <f t="shared" si="119"/>
        <v>0.51900323881287691</v>
      </c>
    </row>
    <row r="1437" spans="1:22">
      <c r="A1437" s="26" t="s">
        <v>615</v>
      </c>
      <c r="B1437" t="s">
        <v>622</v>
      </c>
      <c r="C1437" s="219" t="s">
        <v>1604</v>
      </c>
      <c r="D1437" s="2" t="s">
        <v>44</v>
      </c>
      <c r="E1437" t="s">
        <v>600</v>
      </c>
      <c r="F1437" s="3" t="s">
        <v>60</v>
      </c>
      <c r="G1437" s="38">
        <v>3</v>
      </c>
      <c r="H1437" s="189">
        <f t="shared" si="121"/>
        <v>4.1095890410958902E-2</v>
      </c>
      <c r="I1437" s="190"/>
      <c r="J1437" s="44"/>
      <c r="K1437" s="44" t="s">
        <v>100</v>
      </c>
      <c r="M1437" s="321">
        <v>3.0038022813688201</v>
      </c>
      <c r="N1437" s="63">
        <v>1.5209125475285097</v>
      </c>
      <c r="O1437" s="63">
        <f t="shared" si="122"/>
        <v>2.6342978061883935</v>
      </c>
      <c r="P1437" s="331">
        <v>3</v>
      </c>
      <c r="Q1437" s="2">
        <v>2.6717557251908399</v>
      </c>
      <c r="R1437">
        <v>1.2213740458015199</v>
      </c>
      <c r="S1437">
        <f t="shared" si="120"/>
        <v>2.1154819023741891</v>
      </c>
      <c r="T1437" s="331">
        <v>3</v>
      </c>
      <c r="U1437" s="339">
        <f t="shared" si="118"/>
        <v>-0.11714308200099428</v>
      </c>
      <c r="V1437" s="4">
        <f t="shared" si="119"/>
        <v>0.54231292517006557</v>
      </c>
    </row>
    <row r="1438" spans="1:22">
      <c r="A1438" s="26" t="s">
        <v>615</v>
      </c>
      <c r="B1438" t="s">
        <v>622</v>
      </c>
      <c r="C1438" s="219" t="s">
        <v>1604</v>
      </c>
      <c r="D1438" s="2" t="s">
        <v>44</v>
      </c>
      <c r="E1438" t="s">
        <v>600</v>
      </c>
      <c r="F1438" s="3" t="s">
        <v>60</v>
      </c>
      <c r="G1438" s="26">
        <v>15</v>
      </c>
      <c r="H1438" s="189">
        <f t="shared" si="121"/>
        <v>0.20547945205479451</v>
      </c>
      <c r="I1438" s="190"/>
      <c r="J1438" s="27"/>
      <c r="K1438" s="27" t="s">
        <v>100</v>
      </c>
      <c r="M1438" s="321">
        <v>3.04182509505703</v>
      </c>
      <c r="N1438" s="63">
        <v>0.53231939163497977</v>
      </c>
      <c r="O1438" s="63">
        <f t="shared" si="122"/>
        <v>0.92200423216594007</v>
      </c>
      <c r="P1438" s="331">
        <v>3</v>
      </c>
      <c r="Q1438" s="2">
        <v>4.3511450381679397</v>
      </c>
      <c r="R1438">
        <v>1.4503816793893103</v>
      </c>
      <c r="S1438">
        <f t="shared" si="120"/>
        <v>2.512134759069359</v>
      </c>
      <c r="T1438" s="331">
        <v>3</v>
      </c>
      <c r="U1438" s="339">
        <f t="shared" si="118"/>
        <v>0.35798134213728311</v>
      </c>
      <c r="V1438" s="4">
        <f t="shared" si="119"/>
        <v>0.44444444444444392</v>
      </c>
    </row>
    <row r="1439" spans="1:22">
      <c r="A1439" s="26" t="s">
        <v>615</v>
      </c>
      <c r="B1439" t="s">
        <v>622</v>
      </c>
      <c r="C1439" s="219" t="s">
        <v>1604</v>
      </c>
      <c r="D1439" s="2" t="s">
        <v>44</v>
      </c>
      <c r="E1439" t="s">
        <v>600</v>
      </c>
      <c r="F1439" s="3" t="s">
        <v>60</v>
      </c>
      <c r="G1439" s="38">
        <v>32</v>
      </c>
      <c r="H1439" s="189">
        <f t="shared" si="121"/>
        <v>0.43835616438356162</v>
      </c>
      <c r="I1439" s="190"/>
      <c r="J1439" s="27"/>
      <c r="K1439" s="27" t="s">
        <v>100</v>
      </c>
      <c r="M1439" s="321">
        <v>2.3193916349809802</v>
      </c>
      <c r="N1439" s="63">
        <v>0.7224334600760498</v>
      </c>
      <c r="O1439" s="63">
        <f t="shared" si="122"/>
        <v>1.2512914579395003</v>
      </c>
      <c r="P1439" s="331">
        <v>3</v>
      </c>
      <c r="Q1439" s="2">
        <v>6.3358778625954102</v>
      </c>
      <c r="R1439">
        <v>1.2213740458015296</v>
      </c>
      <c r="S1439">
        <f t="shared" si="120"/>
        <v>2.1154819023742064</v>
      </c>
      <c r="T1439" s="331">
        <v>3</v>
      </c>
      <c r="U1439" s="339">
        <f t="shared" si="118"/>
        <v>1.0049234525999018</v>
      </c>
      <c r="V1439" s="4">
        <f t="shared" si="119"/>
        <v>0.37049402428993111</v>
      </c>
    </row>
    <row r="1440" spans="1:22">
      <c r="A1440" s="26" t="s">
        <v>615</v>
      </c>
      <c r="B1440" t="s">
        <v>622</v>
      </c>
      <c r="C1440" s="219" t="s">
        <v>1604</v>
      </c>
      <c r="D1440" s="2" t="s">
        <v>44</v>
      </c>
      <c r="E1440" t="s">
        <v>600</v>
      </c>
      <c r="F1440" s="3" t="s">
        <v>60</v>
      </c>
      <c r="G1440" s="38">
        <v>45</v>
      </c>
      <c r="H1440" s="189">
        <f t="shared" si="121"/>
        <v>0.61643835616438358</v>
      </c>
      <c r="I1440" s="190"/>
      <c r="J1440" s="44"/>
      <c r="K1440" s="44" t="s">
        <v>100</v>
      </c>
      <c r="M1440" s="321">
        <v>2.6996197718631101</v>
      </c>
      <c r="N1440" s="63">
        <v>0.64638783269961975</v>
      </c>
      <c r="O1440" s="63">
        <f t="shared" si="122"/>
        <v>1.1195765676300726</v>
      </c>
      <c r="P1440" s="331">
        <v>3</v>
      </c>
      <c r="Q1440" s="2">
        <v>6.67938931297709</v>
      </c>
      <c r="R1440">
        <v>0.6870229007633597</v>
      </c>
      <c r="S1440">
        <f t="shared" si="120"/>
        <v>1.1899585700854898</v>
      </c>
      <c r="T1440" s="331">
        <v>3</v>
      </c>
      <c r="U1440" s="339">
        <f t="shared" si="118"/>
        <v>0.90591562529886782</v>
      </c>
      <c r="V1440" s="4">
        <f t="shared" si="119"/>
        <v>0.34391292517006805</v>
      </c>
    </row>
    <row r="1441" spans="1:22">
      <c r="A1441" s="26" t="s">
        <v>615</v>
      </c>
      <c r="B1441" t="s">
        <v>622</v>
      </c>
      <c r="C1441" s="219" t="s">
        <v>1604</v>
      </c>
      <c r="D1441" s="2" t="s">
        <v>44</v>
      </c>
      <c r="E1441" t="s">
        <v>600</v>
      </c>
      <c r="F1441" s="3" t="s">
        <v>60</v>
      </c>
      <c r="G1441" s="26">
        <v>73</v>
      </c>
      <c r="H1441" s="189">
        <f t="shared" si="121"/>
        <v>1</v>
      </c>
      <c r="I1441" s="190"/>
      <c r="J1441" s="27"/>
      <c r="K1441" s="27" t="s">
        <v>100</v>
      </c>
      <c r="L1441" t="s">
        <v>100</v>
      </c>
      <c r="M1441" s="321">
        <v>7.68060836501901</v>
      </c>
      <c r="N1441" s="63">
        <v>1.1406844106463794</v>
      </c>
      <c r="O1441" s="63">
        <f t="shared" si="122"/>
        <v>1.9757233546412902</v>
      </c>
      <c r="P1441" s="331">
        <v>3</v>
      </c>
      <c r="Q1441" s="2">
        <v>4.3129770992366403</v>
      </c>
      <c r="R1441">
        <v>0.91603053435113946</v>
      </c>
      <c r="S1441">
        <f t="shared" si="120"/>
        <v>1.5866114267806413</v>
      </c>
      <c r="T1441" s="331">
        <v>3</v>
      </c>
      <c r="U1441" s="339">
        <f t="shared" si="118"/>
        <v>-0.57707035027219655</v>
      </c>
      <c r="V1441" s="4">
        <f t="shared" si="119"/>
        <v>0.37844258229566341</v>
      </c>
    </row>
    <row r="1442" spans="1:22">
      <c r="A1442" s="86" t="s">
        <v>616</v>
      </c>
      <c r="B1442" t="s">
        <v>617</v>
      </c>
      <c r="C1442" s="219" t="s">
        <v>1604</v>
      </c>
      <c r="D1442" s="12" t="s">
        <v>44</v>
      </c>
      <c r="E1442" s="11" t="s">
        <v>600</v>
      </c>
      <c r="F1442" s="13" t="s">
        <v>60</v>
      </c>
      <c r="G1442" s="28">
        <v>73</v>
      </c>
      <c r="H1442" s="199">
        <f t="shared" si="121"/>
        <v>1</v>
      </c>
      <c r="L1442" t="s">
        <v>100</v>
      </c>
      <c r="M1442" s="321">
        <v>1.5384615384615301</v>
      </c>
      <c r="N1442" s="63">
        <v>1.7307692307692297</v>
      </c>
      <c r="O1442" s="63">
        <f t="shared" si="122"/>
        <v>2.9977802438692089</v>
      </c>
      <c r="P1442" s="331">
        <v>3</v>
      </c>
      <c r="Q1442" s="2">
        <v>0.76923076923076905</v>
      </c>
      <c r="R1442">
        <v>1.1538461538461409</v>
      </c>
      <c r="S1442">
        <f t="shared" si="120"/>
        <v>1.9985201625794513</v>
      </c>
      <c r="T1442" s="331">
        <v>3</v>
      </c>
      <c r="U1442" s="339">
        <f t="shared" si="118"/>
        <v>-0.69314718055994018</v>
      </c>
      <c r="V1442" s="4">
        <f t="shared" si="119"/>
        <v>2.5833333333332842</v>
      </c>
    </row>
    <row r="1443" spans="1:22">
      <c r="A1443" s="26" t="s">
        <v>616</v>
      </c>
      <c r="B1443" t="s">
        <v>618</v>
      </c>
      <c r="C1443" s="219" t="s">
        <v>1604</v>
      </c>
      <c r="D1443" s="19" t="s">
        <v>44</v>
      </c>
      <c r="E1443" s="16" t="s">
        <v>600</v>
      </c>
      <c r="F1443" s="17" t="s">
        <v>60</v>
      </c>
      <c r="G1443" s="26">
        <v>0</v>
      </c>
      <c r="H1443" s="189">
        <f t="shared" si="121"/>
        <v>0</v>
      </c>
      <c r="I1443" s="190" t="s">
        <v>100</v>
      </c>
      <c r="J1443" s="27"/>
      <c r="K1443" s="27"/>
      <c r="M1443" s="321">
        <v>1.0176678450000001</v>
      </c>
      <c r="N1443" s="63">
        <v>0.55123674899999986</v>
      </c>
      <c r="O1443" s="63">
        <f t="shared" si="122"/>
        <v>0.95477005626709222</v>
      </c>
      <c r="P1443" s="331">
        <v>3</v>
      </c>
      <c r="Q1443" s="2">
        <v>1.3568904593639499</v>
      </c>
      <c r="R1443">
        <v>0.84805653710247997</v>
      </c>
      <c r="S1443">
        <f t="shared" si="120"/>
        <v>1.468877009952416</v>
      </c>
      <c r="T1443" s="331">
        <v>3</v>
      </c>
      <c r="U1443" s="339">
        <f t="shared" si="118"/>
        <v>0.28768207198302514</v>
      </c>
      <c r="V1443" s="4">
        <f t="shared" si="119"/>
        <v>0.7239583333333437</v>
      </c>
    </row>
    <row r="1444" spans="1:22">
      <c r="A1444" s="26" t="s">
        <v>616</v>
      </c>
      <c r="B1444" t="s">
        <v>618</v>
      </c>
      <c r="C1444" s="219" t="s">
        <v>1604</v>
      </c>
      <c r="D1444" s="2" t="s">
        <v>44</v>
      </c>
      <c r="E1444" t="s">
        <v>600</v>
      </c>
      <c r="F1444" s="3" t="s">
        <v>60</v>
      </c>
      <c r="G1444" s="26">
        <v>1</v>
      </c>
      <c r="H1444" s="189">
        <f t="shared" si="121"/>
        <v>1.3698630136986301E-2</v>
      </c>
      <c r="I1444" s="190"/>
      <c r="J1444" s="27" t="s">
        <v>100</v>
      </c>
      <c r="K1444" s="27"/>
      <c r="M1444" s="321">
        <v>1.9505300350000001</v>
      </c>
      <c r="N1444" s="63">
        <v>0.59363957599999995</v>
      </c>
      <c r="O1444" s="63">
        <f t="shared" si="122"/>
        <v>1.0282139070156457</v>
      </c>
      <c r="P1444" s="331">
        <v>3</v>
      </c>
      <c r="Q1444" s="2">
        <v>0.296819787985867</v>
      </c>
      <c r="R1444">
        <v>0.42402826855123604</v>
      </c>
      <c r="S1444">
        <f t="shared" si="120"/>
        <v>0.73443850497620111</v>
      </c>
      <c r="T1444" s="331">
        <v>3</v>
      </c>
      <c r="U1444" s="339">
        <f t="shared" si="118"/>
        <v>-1.882731247261676</v>
      </c>
      <c r="V1444" s="4">
        <f t="shared" si="119"/>
        <v>2.3741496598639213</v>
      </c>
    </row>
    <row r="1445" spans="1:22">
      <c r="A1445" s="26" t="s">
        <v>616</v>
      </c>
      <c r="B1445" t="s">
        <v>618</v>
      </c>
      <c r="C1445" s="219" t="s">
        <v>1604</v>
      </c>
      <c r="D1445" s="2" t="s">
        <v>44</v>
      </c>
      <c r="E1445" t="s">
        <v>600</v>
      </c>
      <c r="F1445" s="3" t="s">
        <v>60</v>
      </c>
      <c r="G1445" s="38">
        <v>2</v>
      </c>
      <c r="H1445" s="189">
        <f t="shared" si="121"/>
        <v>2.7397260273972601E-2</v>
      </c>
      <c r="I1445" s="190"/>
      <c r="J1445" s="44"/>
      <c r="K1445" s="44" t="s">
        <v>100</v>
      </c>
      <c r="M1445" s="321">
        <v>1.653710247</v>
      </c>
      <c r="N1445" s="63">
        <v>0.67844523000000012</v>
      </c>
      <c r="O1445" s="63">
        <f t="shared" si="122"/>
        <v>1.1751016085127528</v>
      </c>
      <c r="P1445" s="331">
        <v>3</v>
      </c>
      <c r="Q1445" s="2">
        <v>0.296819787985867</v>
      </c>
      <c r="R1445">
        <v>0.42402826855123604</v>
      </c>
      <c r="S1445">
        <f t="shared" si="120"/>
        <v>0.73443850497620111</v>
      </c>
      <c r="T1445" s="331">
        <v>3</v>
      </c>
      <c r="U1445" s="339">
        <f t="shared" si="118"/>
        <v>-1.7176514968627903</v>
      </c>
      <c r="V1445" s="4">
        <f t="shared" si="119"/>
        <v>2.3741496598639213</v>
      </c>
    </row>
    <row r="1446" spans="1:22">
      <c r="A1446" s="26" t="s">
        <v>616</v>
      </c>
      <c r="B1446" t="s">
        <v>618</v>
      </c>
      <c r="C1446" s="219" t="s">
        <v>1604</v>
      </c>
      <c r="D1446" s="2" t="s">
        <v>44</v>
      </c>
      <c r="E1446" t="s">
        <v>600</v>
      </c>
      <c r="F1446" s="3" t="s">
        <v>60</v>
      </c>
      <c r="G1446" s="38">
        <v>3</v>
      </c>
      <c r="H1446" s="189">
        <f t="shared" si="121"/>
        <v>4.1095890410958902E-2</v>
      </c>
      <c r="I1446" s="190"/>
      <c r="J1446" s="44"/>
      <c r="K1446" s="44" t="s">
        <v>100</v>
      </c>
      <c r="M1446" s="321">
        <v>1.992932862</v>
      </c>
      <c r="N1446" s="63">
        <v>1.1448763250000003</v>
      </c>
      <c r="O1446" s="63">
        <f t="shared" si="122"/>
        <v>1.9829839632827388</v>
      </c>
      <c r="P1446" s="331">
        <v>3</v>
      </c>
      <c r="Q1446" s="2">
        <v>0.33922261484098898</v>
      </c>
      <c r="R1446">
        <v>0.33922261484098998</v>
      </c>
      <c r="S1446">
        <f t="shared" si="120"/>
        <v>0.58755080398096282</v>
      </c>
      <c r="T1446" s="331">
        <v>3</v>
      </c>
      <c r="U1446" s="339">
        <f t="shared" si="118"/>
        <v>-1.7707060599344793</v>
      </c>
      <c r="V1446" s="4">
        <f t="shared" si="119"/>
        <v>1.3333333333333388</v>
      </c>
    </row>
    <row r="1447" spans="1:22">
      <c r="A1447" s="26" t="s">
        <v>616</v>
      </c>
      <c r="B1447" t="s">
        <v>618</v>
      </c>
      <c r="C1447" s="219" t="s">
        <v>1604</v>
      </c>
      <c r="D1447" s="2" t="s">
        <v>44</v>
      </c>
      <c r="E1447" t="s">
        <v>600</v>
      </c>
      <c r="F1447" s="3" t="s">
        <v>60</v>
      </c>
      <c r="G1447" s="38">
        <v>15</v>
      </c>
      <c r="H1447" s="189">
        <f t="shared" si="121"/>
        <v>0.20547945205479451</v>
      </c>
      <c r="I1447" s="190"/>
      <c r="J1447" s="27"/>
      <c r="K1447" s="27" t="s">
        <v>100</v>
      </c>
      <c r="M1447" s="321">
        <v>4.9611307419999999</v>
      </c>
      <c r="N1447" s="63">
        <v>2.5441696110000001</v>
      </c>
      <c r="O1447" s="63">
        <f t="shared" si="122"/>
        <v>4.4066310293247462</v>
      </c>
      <c r="P1447" s="331">
        <v>3</v>
      </c>
      <c r="Q1447" s="2">
        <v>1.3568904593639499</v>
      </c>
      <c r="R1447">
        <v>0.33922261484099003</v>
      </c>
      <c r="S1447">
        <f t="shared" si="120"/>
        <v>0.58755080398096293</v>
      </c>
      <c r="T1447" s="331">
        <v>3</v>
      </c>
      <c r="U1447" s="339">
        <f t="shared" si="118"/>
        <v>-1.2964380319880637</v>
      </c>
      <c r="V1447" s="4">
        <f t="shared" si="119"/>
        <v>0.39583333333333431</v>
      </c>
    </row>
    <row r="1448" spans="1:22">
      <c r="A1448" s="26" t="s">
        <v>616</v>
      </c>
      <c r="B1448" t="s">
        <v>618</v>
      </c>
      <c r="C1448" s="219" t="s">
        <v>1604</v>
      </c>
      <c r="D1448" s="2" t="s">
        <v>44</v>
      </c>
      <c r="E1448" t="s">
        <v>600</v>
      </c>
      <c r="F1448" s="3" t="s">
        <v>60</v>
      </c>
      <c r="G1448" s="26">
        <v>32</v>
      </c>
      <c r="H1448" s="189">
        <f t="shared" si="121"/>
        <v>0.43835616438356162</v>
      </c>
      <c r="I1448" s="190"/>
      <c r="J1448" s="27"/>
      <c r="K1448" s="27" t="s">
        <v>100</v>
      </c>
      <c r="M1448" s="321">
        <v>0.67844523000000001</v>
      </c>
      <c r="N1448" s="63">
        <v>0.29681978799999997</v>
      </c>
      <c r="O1448" s="63">
        <f t="shared" si="122"/>
        <v>0.51410695350782287</v>
      </c>
      <c r="P1448" s="331">
        <v>3</v>
      </c>
      <c r="Q1448" s="2">
        <v>0.63604240282685498</v>
      </c>
      <c r="R1448">
        <v>0.38162544169610513</v>
      </c>
      <c r="S1448">
        <f t="shared" si="120"/>
        <v>0.66099465447856831</v>
      </c>
      <c r="T1448" s="331">
        <v>3</v>
      </c>
      <c r="U1448" s="339">
        <f t="shared" si="118"/>
        <v>-6.4538521606321425E-2</v>
      </c>
      <c r="V1448" s="4">
        <f t="shared" si="119"/>
        <v>0.69333333333331837</v>
      </c>
    </row>
    <row r="1449" spans="1:22">
      <c r="A1449" s="26" t="s">
        <v>616</v>
      </c>
      <c r="B1449" t="s">
        <v>618</v>
      </c>
      <c r="C1449" s="219" t="s">
        <v>1604</v>
      </c>
      <c r="D1449" s="2" t="s">
        <v>44</v>
      </c>
      <c r="E1449" t="s">
        <v>600</v>
      </c>
      <c r="F1449" s="3" t="s">
        <v>60</v>
      </c>
      <c r="G1449" s="26">
        <v>45</v>
      </c>
      <c r="H1449" s="189">
        <f t="shared" si="121"/>
        <v>0.61643835616438358</v>
      </c>
      <c r="I1449" s="190"/>
      <c r="J1449" s="27"/>
      <c r="K1449" s="27" t="s">
        <v>100</v>
      </c>
      <c r="M1449" s="321">
        <v>3.6890459359999999</v>
      </c>
      <c r="N1449" s="63">
        <v>0.84805653700000017</v>
      </c>
      <c r="O1449" s="63">
        <f t="shared" si="122"/>
        <v>1.4688770097749158</v>
      </c>
      <c r="P1449" s="331">
        <v>3</v>
      </c>
      <c r="Q1449" s="2">
        <v>3.26501766784452</v>
      </c>
      <c r="R1449">
        <v>0.97526501766784035</v>
      </c>
      <c r="S1449">
        <f t="shared" si="120"/>
        <v>1.6892085614452581</v>
      </c>
      <c r="T1449" s="331">
        <v>3</v>
      </c>
      <c r="U1449" s="339">
        <f t="shared" si="118"/>
        <v>-0.12210269669362099</v>
      </c>
      <c r="V1449" s="4">
        <f t="shared" si="119"/>
        <v>0.42255579917917524</v>
      </c>
    </row>
    <row r="1450" spans="1:22">
      <c r="A1450" s="26" t="s">
        <v>616</v>
      </c>
      <c r="B1450" t="s">
        <v>618</v>
      </c>
      <c r="C1450" s="219" t="s">
        <v>1604</v>
      </c>
      <c r="D1450" s="2" t="s">
        <v>44</v>
      </c>
      <c r="E1450" t="s">
        <v>600</v>
      </c>
      <c r="F1450" s="3" t="s">
        <v>60</v>
      </c>
      <c r="G1450" s="26">
        <v>73</v>
      </c>
      <c r="H1450" s="189">
        <f t="shared" si="121"/>
        <v>1</v>
      </c>
      <c r="I1450" s="190"/>
      <c r="J1450" s="27"/>
      <c r="K1450" s="27" t="s">
        <v>100</v>
      </c>
      <c r="L1450" t="s">
        <v>100</v>
      </c>
      <c r="M1450" s="321">
        <v>3.3074204950000001</v>
      </c>
      <c r="N1450" s="63">
        <v>1.2296819779999999</v>
      </c>
      <c r="O1450" s="63">
        <f t="shared" si="122"/>
        <v>2.1298716630477941</v>
      </c>
      <c r="P1450" s="331">
        <v>3</v>
      </c>
      <c r="Q1450" s="2">
        <v>2.3321554770318</v>
      </c>
      <c r="R1450">
        <v>1.1872791519434598</v>
      </c>
      <c r="S1450">
        <f t="shared" si="120"/>
        <v>2.0564278139333614</v>
      </c>
      <c r="T1450" s="331">
        <v>3</v>
      </c>
      <c r="U1450" s="339">
        <f t="shared" si="118"/>
        <v>-0.34937564154793371</v>
      </c>
      <c r="V1450" s="4">
        <f t="shared" si="119"/>
        <v>0.59250688705234078</v>
      </c>
    </row>
    <row r="1451" spans="1:22">
      <c r="A1451" s="26" t="s">
        <v>616</v>
      </c>
      <c r="B1451" t="s">
        <v>619</v>
      </c>
      <c r="C1451" s="219" t="s">
        <v>1604</v>
      </c>
      <c r="D1451" s="2" t="s">
        <v>44</v>
      </c>
      <c r="E1451" t="s">
        <v>600</v>
      </c>
      <c r="F1451" s="3" t="s">
        <v>60</v>
      </c>
      <c r="G1451" s="26">
        <v>0</v>
      </c>
      <c r="H1451" s="189">
        <f t="shared" si="121"/>
        <v>0</v>
      </c>
      <c r="I1451" s="190" t="s">
        <v>100</v>
      </c>
      <c r="J1451" s="27"/>
      <c r="K1451" s="27"/>
      <c r="M1451" s="321">
        <v>10.2439024390243</v>
      </c>
      <c r="N1451" s="63">
        <v>4.0975609756098006</v>
      </c>
      <c r="O1451" s="63">
        <f t="shared" si="122"/>
        <v>7.0971837968676716</v>
      </c>
      <c r="P1451" s="331">
        <v>3</v>
      </c>
      <c r="Q1451" s="2">
        <v>4.6601941747572901</v>
      </c>
      <c r="R1451">
        <v>1.7475728155339798</v>
      </c>
      <c r="S1451">
        <f t="shared" si="120"/>
        <v>3.0268849064310461</v>
      </c>
      <c r="T1451" s="331">
        <v>3</v>
      </c>
      <c r="U1451" s="339">
        <f t="shared" si="118"/>
        <v>-0.78762552890079474</v>
      </c>
      <c r="V1451" s="4">
        <f t="shared" si="119"/>
        <v>0.47395833333333265</v>
      </c>
    </row>
    <row r="1452" spans="1:22">
      <c r="A1452" s="26" t="s">
        <v>616</v>
      </c>
      <c r="B1452" s="11" t="s">
        <v>619</v>
      </c>
      <c r="C1452" s="219" t="s">
        <v>1604</v>
      </c>
      <c r="D1452" s="12" t="s">
        <v>44</v>
      </c>
      <c r="E1452" s="11" t="s">
        <v>600</v>
      </c>
      <c r="F1452" s="13" t="s">
        <v>60</v>
      </c>
      <c r="G1452" s="29">
        <v>1</v>
      </c>
      <c r="H1452" s="200">
        <f t="shared" si="121"/>
        <v>1.3698630136986301E-2</v>
      </c>
      <c r="I1452" s="193"/>
      <c r="J1452" s="30" t="s">
        <v>100</v>
      </c>
      <c r="K1452" s="30"/>
      <c r="L1452" s="11"/>
      <c r="M1452" s="321">
        <v>52.682926829268297</v>
      </c>
      <c r="N1452" s="70">
        <v>27.219512195121908</v>
      </c>
      <c r="O1452" s="70">
        <f t="shared" si="122"/>
        <v>47.1455780791918</v>
      </c>
      <c r="P1452" s="334">
        <v>3</v>
      </c>
      <c r="Q1452" s="2" t="s">
        <v>16</v>
      </c>
      <c r="R1452" t="s">
        <v>16</v>
      </c>
      <c r="S1452" t="s">
        <v>16</v>
      </c>
      <c r="T1452" s="334">
        <v>3</v>
      </c>
      <c r="U1452" s="339" t="e">
        <f t="shared" si="118"/>
        <v>#VALUE!</v>
      </c>
      <c r="V1452" s="4" t="e">
        <f t="shared" si="119"/>
        <v>#VALUE!</v>
      </c>
    </row>
    <row r="1453" spans="1:22">
      <c r="A1453" s="26" t="s">
        <v>616</v>
      </c>
      <c r="B1453" t="s">
        <v>619</v>
      </c>
      <c r="C1453" s="219" t="s">
        <v>1604</v>
      </c>
      <c r="D1453" s="2" t="s">
        <v>44</v>
      </c>
      <c r="E1453" t="s">
        <v>600</v>
      </c>
      <c r="F1453" s="3" t="s">
        <v>60</v>
      </c>
      <c r="G1453" s="26">
        <v>2</v>
      </c>
      <c r="H1453" s="189">
        <f t="shared" si="121"/>
        <v>2.7397260273972601E-2</v>
      </c>
      <c r="I1453" s="190"/>
      <c r="J1453" s="27"/>
      <c r="K1453" s="27" t="s">
        <v>100</v>
      </c>
      <c r="M1453" s="321">
        <v>49.756097560975597</v>
      </c>
      <c r="N1453" s="63">
        <v>17.560975609756106</v>
      </c>
      <c r="O1453" s="63">
        <f t="shared" si="122"/>
        <v>30.416501986575419</v>
      </c>
      <c r="P1453" s="331">
        <v>3</v>
      </c>
      <c r="Q1453" s="2">
        <v>9.3203883495145607</v>
      </c>
      <c r="R1453">
        <v>1.1650485436892399</v>
      </c>
      <c r="S1453">
        <f t="shared" ref="S1453:S1484" si="123">R1453*SQRT(T1453)</f>
        <v>2.0179232709538923</v>
      </c>
      <c r="T1453" s="331">
        <v>3</v>
      </c>
      <c r="U1453" s="339">
        <f t="shared" si="118"/>
        <v>-1.6749287239017081</v>
      </c>
      <c r="V1453" s="4">
        <f t="shared" si="119"/>
        <v>0.34895833333333115</v>
      </c>
    </row>
    <row r="1454" spans="1:22">
      <c r="A1454" s="38" t="s">
        <v>616</v>
      </c>
      <c r="B1454" t="s">
        <v>619</v>
      </c>
      <c r="C1454" s="219" t="s">
        <v>1604</v>
      </c>
      <c r="D1454" s="2" t="s">
        <v>44</v>
      </c>
      <c r="E1454" t="s">
        <v>600</v>
      </c>
      <c r="F1454" s="3" t="s">
        <v>60</v>
      </c>
      <c r="G1454" s="26">
        <v>3</v>
      </c>
      <c r="H1454" s="189">
        <f t="shared" si="121"/>
        <v>4.1095890410958902E-2</v>
      </c>
      <c r="I1454" s="190"/>
      <c r="J1454" s="27"/>
      <c r="K1454" s="27" t="s">
        <v>100</v>
      </c>
      <c r="M1454" s="321">
        <v>25.170731707317</v>
      </c>
      <c r="N1454" s="63">
        <v>10.5365853658537</v>
      </c>
      <c r="O1454" s="63">
        <f t="shared" si="122"/>
        <v>18.249901191945312</v>
      </c>
      <c r="P1454" s="331">
        <v>3</v>
      </c>
      <c r="Q1454" s="2">
        <v>1.74757281553398</v>
      </c>
      <c r="R1454">
        <v>1.1650485436893201</v>
      </c>
      <c r="S1454">
        <f t="shared" si="123"/>
        <v>2.0179232709540313</v>
      </c>
      <c r="T1454" s="331">
        <v>3</v>
      </c>
      <c r="U1454" s="339">
        <f t="shared" si="118"/>
        <v>-2.667454016676623</v>
      </c>
      <c r="V1454" s="4">
        <f t="shared" si="119"/>
        <v>0.7777777777777779</v>
      </c>
    </row>
    <row r="1455" spans="1:22">
      <c r="A1455" s="38" t="s">
        <v>616</v>
      </c>
      <c r="B1455" t="s">
        <v>619</v>
      </c>
      <c r="C1455" s="219" t="s">
        <v>1604</v>
      </c>
      <c r="D1455" s="2" t="s">
        <v>44</v>
      </c>
      <c r="E1455" t="s">
        <v>600</v>
      </c>
      <c r="F1455" s="3" t="s">
        <v>60</v>
      </c>
      <c r="G1455" s="38">
        <v>15</v>
      </c>
      <c r="H1455" s="189">
        <f t="shared" si="121"/>
        <v>0.20547945205479451</v>
      </c>
      <c r="I1455" s="190"/>
      <c r="J1455" s="27"/>
      <c r="K1455" s="27" t="s">
        <v>100</v>
      </c>
      <c r="M1455" s="321">
        <v>51.512195121951201</v>
      </c>
      <c r="N1455" s="63">
        <v>19.024390243902396</v>
      </c>
      <c r="O1455" s="63">
        <f t="shared" si="122"/>
        <v>32.951210485456613</v>
      </c>
      <c r="P1455" s="331">
        <v>3</v>
      </c>
      <c r="Q1455" s="2">
        <v>2.6213592233009702</v>
      </c>
      <c r="R1455">
        <v>0.58252427184464972</v>
      </c>
      <c r="S1455">
        <f t="shared" si="123"/>
        <v>1.0089616354769977</v>
      </c>
      <c r="T1455" s="331">
        <v>3</v>
      </c>
      <c r="U1455" s="339">
        <f t="shared" si="118"/>
        <v>-2.9781256073531051</v>
      </c>
      <c r="V1455" s="4">
        <f t="shared" si="119"/>
        <v>0.38271604938271425</v>
      </c>
    </row>
    <row r="1456" spans="1:22">
      <c r="A1456" s="38" t="s">
        <v>616</v>
      </c>
      <c r="B1456" t="s">
        <v>619</v>
      </c>
      <c r="C1456" s="219" t="s">
        <v>1604</v>
      </c>
      <c r="D1456" s="2" t="s">
        <v>44</v>
      </c>
      <c r="E1456" t="s">
        <v>600</v>
      </c>
      <c r="F1456" s="3" t="s">
        <v>60</v>
      </c>
      <c r="G1456" s="38">
        <v>32</v>
      </c>
      <c r="H1456" s="189">
        <f t="shared" si="121"/>
        <v>0.43835616438356162</v>
      </c>
      <c r="I1456" s="190"/>
      <c r="J1456" s="27"/>
      <c r="K1456" s="27" t="s">
        <v>100</v>
      </c>
      <c r="M1456" s="321">
        <v>10.5365853658536</v>
      </c>
      <c r="N1456" s="63">
        <v>8.4878048780487987</v>
      </c>
      <c r="O1456" s="63">
        <f t="shared" si="122"/>
        <v>14.701309293511477</v>
      </c>
      <c r="P1456" s="331">
        <v>3</v>
      </c>
      <c r="Q1456" s="2">
        <v>1.74757281553398</v>
      </c>
      <c r="R1456">
        <v>1.1650485436893201</v>
      </c>
      <c r="S1456">
        <f t="shared" si="123"/>
        <v>2.0179232709540313</v>
      </c>
      <c r="T1456" s="331">
        <v>3</v>
      </c>
      <c r="U1456" s="339">
        <f t="shared" si="118"/>
        <v>-1.7966256588792227</v>
      </c>
      <c r="V1456" s="4">
        <f t="shared" si="119"/>
        <v>0.7777777777777779</v>
      </c>
    </row>
    <row r="1457" spans="1:22">
      <c r="A1457" s="38" t="s">
        <v>616</v>
      </c>
      <c r="B1457" t="s">
        <v>619</v>
      </c>
      <c r="C1457" s="219" t="s">
        <v>1604</v>
      </c>
      <c r="D1457" s="2" t="s">
        <v>44</v>
      </c>
      <c r="E1457" t="s">
        <v>600</v>
      </c>
      <c r="F1457" s="3" t="s">
        <v>60</v>
      </c>
      <c r="G1457" s="38">
        <v>45</v>
      </c>
      <c r="H1457" s="189">
        <f t="shared" si="121"/>
        <v>0.61643835616438358</v>
      </c>
      <c r="I1457" s="190"/>
      <c r="J1457" s="44"/>
      <c r="K1457" s="44" t="s">
        <v>100</v>
      </c>
      <c r="M1457" s="321">
        <v>12</v>
      </c>
      <c r="N1457" s="63">
        <v>9.0731707317073003</v>
      </c>
      <c r="O1457" s="63">
        <f t="shared" si="122"/>
        <v>15.71519269306393</v>
      </c>
      <c r="P1457" s="331">
        <v>3</v>
      </c>
      <c r="Q1457" s="2">
        <v>9.3203883495145607</v>
      </c>
      <c r="R1457">
        <v>4.3689320388349397</v>
      </c>
      <c r="S1457">
        <f t="shared" si="123"/>
        <v>7.5672122660775987</v>
      </c>
      <c r="T1457" s="331">
        <v>3</v>
      </c>
      <c r="U1457" s="339">
        <f t="shared" si="118"/>
        <v>-0.25270235355575443</v>
      </c>
      <c r="V1457" s="4">
        <f t="shared" si="119"/>
        <v>0.55305989583333226</v>
      </c>
    </row>
    <row r="1458" spans="1:22">
      <c r="A1458" s="26" t="s">
        <v>616</v>
      </c>
      <c r="B1458" t="s">
        <v>619</v>
      </c>
      <c r="C1458" s="219" t="s">
        <v>1604</v>
      </c>
      <c r="D1458" s="2" t="s">
        <v>44</v>
      </c>
      <c r="E1458" t="s">
        <v>600</v>
      </c>
      <c r="F1458" s="3" t="s">
        <v>60</v>
      </c>
      <c r="G1458" s="26">
        <v>73</v>
      </c>
      <c r="H1458" s="189">
        <f t="shared" si="121"/>
        <v>1</v>
      </c>
      <c r="I1458" s="190"/>
      <c r="J1458" s="27"/>
      <c r="K1458" s="27" t="s">
        <v>100</v>
      </c>
      <c r="L1458" t="s">
        <v>100</v>
      </c>
      <c r="M1458" s="321">
        <v>37.756097560975597</v>
      </c>
      <c r="N1458" s="63">
        <v>12.585365853658502</v>
      </c>
      <c r="O1458" s="63">
        <f t="shared" si="122"/>
        <v>21.79849309037898</v>
      </c>
      <c r="P1458" s="331">
        <v>3</v>
      </c>
      <c r="Q1458" s="2">
        <v>27.087378640776699</v>
      </c>
      <c r="R1458">
        <v>13.106796116504803</v>
      </c>
      <c r="S1458">
        <f t="shared" si="123"/>
        <v>22.701636798232769</v>
      </c>
      <c r="T1458" s="331">
        <v>3</v>
      </c>
      <c r="U1458" s="339">
        <f t="shared" si="118"/>
        <v>-0.3320791008595888</v>
      </c>
      <c r="V1458" s="4">
        <f t="shared" si="119"/>
        <v>0.56746444675684871</v>
      </c>
    </row>
    <row r="1459" spans="1:22">
      <c r="A1459" s="38" t="s">
        <v>616</v>
      </c>
      <c r="B1459" t="s">
        <v>1522</v>
      </c>
      <c r="C1459" s="219" t="s">
        <v>1433</v>
      </c>
      <c r="D1459" s="2" t="s">
        <v>44</v>
      </c>
      <c r="E1459" t="s">
        <v>600</v>
      </c>
      <c r="F1459" s="3" t="s">
        <v>60</v>
      </c>
      <c r="G1459" s="26">
        <v>0</v>
      </c>
      <c r="H1459" s="189">
        <f t="shared" si="121"/>
        <v>0</v>
      </c>
      <c r="I1459" s="190" t="s">
        <v>100</v>
      </c>
      <c r="J1459" s="27"/>
      <c r="K1459" s="27"/>
      <c r="M1459" s="321">
        <v>11.0320284697508</v>
      </c>
      <c r="N1459" s="63">
        <v>7.4733096085409993</v>
      </c>
      <c r="O1459" s="63">
        <f t="shared" si="122"/>
        <v>12.944151942685687</v>
      </c>
      <c r="P1459" s="331">
        <v>3</v>
      </c>
      <c r="Q1459" s="2">
        <v>15.357142857142801</v>
      </c>
      <c r="R1459">
        <v>5</v>
      </c>
      <c r="S1459">
        <f t="shared" si="123"/>
        <v>8.6602540378443855</v>
      </c>
      <c r="T1459" s="331">
        <v>3</v>
      </c>
      <c r="U1459" s="339">
        <f t="shared" si="118"/>
        <v>0.33077797737291681</v>
      </c>
      <c r="V1459" s="4">
        <f t="shared" si="119"/>
        <v>0.43933657833062989</v>
      </c>
    </row>
    <row r="1460" spans="1:22">
      <c r="A1460" s="38" t="s">
        <v>616</v>
      </c>
      <c r="B1460" t="s">
        <v>1522</v>
      </c>
      <c r="C1460" s="219" t="s">
        <v>1433</v>
      </c>
      <c r="D1460" s="2" t="s">
        <v>44</v>
      </c>
      <c r="E1460" t="s">
        <v>600</v>
      </c>
      <c r="F1460" s="3" t="s">
        <v>60</v>
      </c>
      <c r="G1460" s="38">
        <v>1</v>
      </c>
      <c r="H1460" s="189">
        <f t="shared" si="121"/>
        <v>1.3698630136986301E-2</v>
      </c>
      <c r="I1460" s="190"/>
      <c r="J1460" s="44" t="s">
        <v>100</v>
      </c>
      <c r="K1460" s="44"/>
      <c r="M1460" s="321">
        <v>11.743772241992801</v>
      </c>
      <c r="N1460" s="63">
        <v>5.6939501779359993</v>
      </c>
      <c r="O1460" s="63">
        <f t="shared" si="122"/>
        <v>9.8622110039509998</v>
      </c>
      <c r="P1460" s="331">
        <v>3</v>
      </c>
      <c r="Q1460" s="2">
        <v>1.0714285714285701</v>
      </c>
      <c r="R1460">
        <v>1.4285714285714299</v>
      </c>
      <c r="S1460">
        <f t="shared" si="123"/>
        <v>2.4743582965269697</v>
      </c>
      <c r="T1460" s="331">
        <v>3</v>
      </c>
      <c r="U1460" s="339">
        <f t="shared" si="118"/>
        <v>-2.3943302066338688</v>
      </c>
      <c r="V1460" s="4">
        <f t="shared" si="119"/>
        <v>2.1111111111111187</v>
      </c>
    </row>
    <row r="1461" spans="1:22">
      <c r="A1461" s="38" t="s">
        <v>616</v>
      </c>
      <c r="B1461" t="s">
        <v>1522</v>
      </c>
      <c r="C1461" s="219" t="s">
        <v>1433</v>
      </c>
      <c r="D1461" s="2" t="s">
        <v>44</v>
      </c>
      <c r="E1461" t="s">
        <v>600</v>
      </c>
      <c r="F1461" s="3" t="s">
        <v>60</v>
      </c>
      <c r="G1461" s="38">
        <v>2</v>
      </c>
      <c r="H1461" s="189">
        <f t="shared" si="121"/>
        <v>2.7397260273972601E-2</v>
      </c>
      <c r="I1461" s="190"/>
      <c r="J1461" s="44"/>
      <c r="K1461" s="44" t="s">
        <v>100</v>
      </c>
      <c r="M1461" s="321">
        <v>4.6263345195729499</v>
      </c>
      <c r="N1461" s="63">
        <v>2.4911032028469799</v>
      </c>
      <c r="O1461" s="63">
        <f t="shared" si="122"/>
        <v>4.3147173142285284</v>
      </c>
      <c r="P1461" s="331">
        <v>3</v>
      </c>
      <c r="Q1461" s="2">
        <v>21.785714285714199</v>
      </c>
      <c r="R1461">
        <v>3.2142857142858006</v>
      </c>
      <c r="S1461">
        <f t="shared" si="123"/>
        <v>5.5673061671858264</v>
      </c>
      <c r="T1461" s="331">
        <v>3</v>
      </c>
      <c r="U1461" s="339">
        <f t="shared" si="118"/>
        <v>1.5494895728762677</v>
      </c>
      <c r="V1461" s="4">
        <f t="shared" si="119"/>
        <v>0.35510167517692515</v>
      </c>
    </row>
    <row r="1462" spans="1:22">
      <c r="A1462" s="38" t="s">
        <v>616</v>
      </c>
      <c r="B1462" t="s">
        <v>1522</v>
      </c>
      <c r="C1462" s="219" t="s">
        <v>1433</v>
      </c>
      <c r="D1462" s="2" t="s">
        <v>44</v>
      </c>
      <c r="E1462" t="s">
        <v>600</v>
      </c>
      <c r="F1462" s="3" t="s">
        <v>60</v>
      </c>
      <c r="G1462" s="38">
        <v>3</v>
      </c>
      <c r="H1462" s="189">
        <f t="shared" si="121"/>
        <v>4.1095890410958902E-2</v>
      </c>
      <c r="I1462" s="190"/>
      <c r="J1462" s="44"/>
      <c r="K1462" s="44" t="s">
        <v>100</v>
      </c>
      <c r="M1462" s="321">
        <v>6.4056939501779402</v>
      </c>
      <c r="N1462" s="63">
        <v>2.4911032028469799</v>
      </c>
      <c r="O1462" s="63">
        <f t="shared" si="122"/>
        <v>4.3147173142285284</v>
      </c>
      <c r="P1462" s="331">
        <v>3</v>
      </c>
      <c r="Q1462" s="2">
        <v>19.285714285714199</v>
      </c>
      <c r="R1462">
        <v>4.6428571428571992</v>
      </c>
      <c r="S1462">
        <f t="shared" si="123"/>
        <v>8.0416644637127419</v>
      </c>
      <c r="T1462" s="331">
        <v>3</v>
      </c>
      <c r="U1462" s="339">
        <f t="shared" si="118"/>
        <v>1.1021773548326006</v>
      </c>
      <c r="V1462" s="4">
        <f t="shared" si="119"/>
        <v>0.39128943758573587</v>
      </c>
    </row>
    <row r="1463" spans="1:22">
      <c r="A1463" s="38" t="s">
        <v>616</v>
      </c>
      <c r="B1463" t="s">
        <v>1522</v>
      </c>
      <c r="C1463" s="219" t="s">
        <v>1433</v>
      </c>
      <c r="D1463" s="2" t="s">
        <v>44</v>
      </c>
      <c r="E1463" t="s">
        <v>600</v>
      </c>
      <c r="F1463" s="3" t="s">
        <v>60</v>
      </c>
      <c r="G1463" s="26">
        <v>15</v>
      </c>
      <c r="H1463" s="189">
        <f t="shared" si="121"/>
        <v>0.20547945205479451</v>
      </c>
      <c r="I1463" s="190"/>
      <c r="J1463" s="27"/>
      <c r="K1463" s="27" t="s">
        <v>100</v>
      </c>
      <c r="M1463" s="321">
        <v>18.149466192170799</v>
      </c>
      <c r="N1463" s="63">
        <v>8.8967971530249024</v>
      </c>
      <c r="O1463" s="63">
        <f t="shared" si="122"/>
        <v>15.40970469367327</v>
      </c>
      <c r="P1463" s="331">
        <v>3</v>
      </c>
      <c r="Q1463" s="2">
        <v>22.5</v>
      </c>
      <c r="R1463">
        <v>10.357142857142797</v>
      </c>
      <c r="S1463">
        <f t="shared" si="123"/>
        <v>17.939097649820411</v>
      </c>
      <c r="T1463" s="331">
        <v>3</v>
      </c>
      <c r="U1463" s="339">
        <f t="shared" si="118"/>
        <v>0.21487415983170419</v>
      </c>
      <c r="V1463" s="4">
        <f t="shared" si="119"/>
        <v>0.54522549760644756</v>
      </c>
    </row>
    <row r="1464" spans="1:22">
      <c r="A1464" s="26" t="s">
        <v>616</v>
      </c>
      <c r="B1464" t="s">
        <v>1522</v>
      </c>
      <c r="C1464" s="219" t="s">
        <v>1433</v>
      </c>
      <c r="D1464" s="2" t="s">
        <v>44</v>
      </c>
      <c r="E1464" t="s">
        <v>600</v>
      </c>
      <c r="F1464" s="3" t="s">
        <v>60</v>
      </c>
      <c r="G1464" s="26">
        <v>32</v>
      </c>
      <c r="H1464" s="189">
        <f t="shared" si="121"/>
        <v>0.43835616438356162</v>
      </c>
      <c r="I1464" s="190"/>
      <c r="J1464" s="27"/>
      <c r="K1464" s="27" t="s">
        <v>100</v>
      </c>
      <c r="M1464" s="321">
        <v>44.839857651245502</v>
      </c>
      <c r="N1464" s="63">
        <v>16.725978647686794</v>
      </c>
      <c r="O1464" s="63">
        <f t="shared" si="122"/>
        <v>28.970244824105709</v>
      </c>
      <c r="P1464" s="331">
        <v>3</v>
      </c>
      <c r="Q1464" s="2">
        <v>21.428571428571399</v>
      </c>
      <c r="R1464">
        <v>12.8571428571429</v>
      </c>
      <c r="S1464">
        <f t="shared" si="123"/>
        <v>22.26922466874278</v>
      </c>
      <c r="T1464" s="331">
        <v>3</v>
      </c>
      <c r="U1464" s="339">
        <f t="shared" si="118"/>
        <v>-0.73837227856488141</v>
      </c>
      <c r="V1464" s="4">
        <f t="shared" si="119"/>
        <v>0.69333333333333669</v>
      </c>
    </row>
    <row r="1465" spans="1:22">
      <c r="A1465" s="38" t="s">
        <v>616</v>
      </c>
      <c r="B1465" t="s">
        <v>1522</v>
      </c>
      <c r="C1465" s="219" t="s">
        <v>1433</v>
      </c>
      <c r="D1465" s="2" t="s">
        <v>44</v>
      </c>
      <c r="E1465" t="s">
        <v>600</v>
      </c>
      <c r="F1465" s="3" t="s">
        <v>60</v>
      </c>
      <c r="G1465" s="38">
        <v>45</v>
      </c>
      <c r="H1465" s="189">
        <f t="shared" si="121"/>
        <v>0.61643835616438358</v>
      </c>
      <c r="I1465" s="190"/>
      <c r="J1465" s="44"/>
      <c r="K1465" s="44" t="s">
        <v>100</v>
      </c>
      <c r="M1465" s="321">
        <v>21.708185053380699</v>
      </c>
      <c r="N1465" s="63">
        <v>4.2704626334520022</v>
      </c>
      <c r="O1465" s="63">
        <f t="shared" si="122"/>
        <v>7.3966582529632543</v>
      </c>
      <c r="P1465" s="331">
        <v>3</v>
      </c>
      <c r="Q1465" s="2">
        <v>28.928571428571399</v>
      </c>
      <c r="R1465">
        <v>5.7142857142857046</v>
      </c>
      <c r="S1465">
        <f t="shared" si="123"/>
        <v>9.8974331861078522</v>
      </c>
      <c r="T1465" s="331">
        <v>3</v>
      </c>
      <c r="U1465" s="339">
        <f t="shared" si="118"/>
        <v>0.28714035666362653</v>
      </c>
      <c r="V1465" s="4">
        <f t="shared" si="119"/>
        <v>0.37235177564395661</v>
      </c>
    </row>
    <row r="1466" spans="1:22">
      <c r="A1466" s="26" t="s">
        <v>616</v>
      </c>
      <c r="B1466" t="s">
        <v>1522</v>
      </c>
      <c r="C1466" s="219" t="s">
        <v>1433</v>
      </c>
      <c r="D1466" s="2" t="s">
        <v>44</v>
      </c>
      <c r="E1466" t="s">
        <v>600</v>
      </c>
      <c r="F1466" s="3" t="s">
        <v>60</v>
      </c>
      <c r="G1466" s="26">
        <v>73</v>
      </c>
      <c r="H1466" s="189">
        <f t="shared" si="121"/>
        <v>1</v>
      </c>
      <c r="I1466" s="190"/>
      <c r="J1466" s="27"/>
      <c r="K1466" s="27" t="s">
        <v>100</v>
      </c>
      <c r="L1466" t="s">
        <v>100</v>
      </c>
      <c r="M1466" s="321">
        <v>23.1316725978647</v>
      </c>
      <c r="N1466" s="63">
        <v>6.761565836298999</v>
      </c>
      <c r="O1466" s="63">
        <f t="shared" si="122"/>
        <v>11.711375567191812</v>
      </c>
      <c r="P1466" s="331">
        <v>3</v>
      </c>
      <c r="Q1466" s="2">
        <v>28.928571428571399</v>
      </c>
      <c r="R1466">
        <v>10.000000000000004</v>
      </c>
      <c r="S1466">
        <f t="shared" si="123"/>
        <v>17.320508075688778</v>
      </c>
      <c r="T1466" s="331">
        <v>3</v>
      </c>
      <c r="U1466" s="339">
        <f t="shared" si="118"/>
        <v>0.2236269509412997</v>
      </c>
      <c r="V1466" s="4">
        <f t="shared" si="119"/>
        <v>0.45282731290961775</v>
      </c>
    </row>
    <row r="1467" spans="1:22">
      <c r="A1467" s="38" t="s">
        <v>616</v>
      </c>
      <c r="B1467" t="s">
        <v>620</v>
      </c>
      <c r="C1467" s="219" t="s">
        <v>1604</v>
      </c>
      <c r="D1467" s="2" t="s">
        <v>44</v>
      </c>
      <c r="E1467" t="s">
        <v>600</v>
      </c>
      <c r="F1467" s="3" t="s">
        <v>60</v>
      </c>
      <c r="G1467" s="26">
        <v>0</v>
      </c>
      <c r="H1467" s="189">
        <f t="shared" ref="H1467:H1486" si="124">G1467/73</f>
        <v>0</v>
      </c>
      <c r="I1467" s="190" t="s">
        <v>100</v>
      </c>
      <c r="J1467" s="27"/>
      <c r="K1467" s="27"/>
      <c r="M1467" s="321">
        <v>15.0354609929077</v>
      </c>
      <c r="N1467" s="63">
        <v>1.9858156028368992</v>
      </c>
      <c r="O1467" s="63">
        <f t="shared" ref="O1467:O1498" si="125">N1467*SQRT(P1467)</f>
        <v>3.4395335185765279</v>
      </c>
      <c r="P1467" s="331">
        <v>3</v>
      </c>
      <c r="Q1467" s="2">
        <v>0</v>
      </c>
      <c r="R1467">
        <v>0.56537102473498302</v>
      </c>
      <c r="S1467">
        <f t="shared" si="123"/>
        <v>0.97925133996827096</v>
      </c>
      <c r="T1467" s="331">
        <v>3</v>
      </c>
      <c r="U1467" s="339" t="e">
        <f t="shared" ref="U1467:U1530" si="126">LN(Q1467/M1467)</f>
        <v>#NUM!</v>
      </c>
      <c r="V1467" s="4" t="e">
        <f t="shared" ref="V1467:V1530" si="127">M1467^2/(P1467*M1467^2)+S1467^2/(T1467*Q1467^2)</f>
        <v>#DIV/0!</v>
      </c>
    </row>
    <row r="1468" spans="1:22">
      <c r="A1468" s="38" t="s">
        <v>616</v>
      </c>
      <c r="B1468" t="s">
        <v>620</v>
      </c>
      <c r="C1468" s="219" t="s">
        <v>1604</v>
      </c>
      <c r="D1468" s="2" t="s">
        <v>44</v>
      </c>
      <c r="E1468" t="s">
        <v>600</v>
      </c>
      <c r="F1468" s="3" t="s">
        <v>60</v>
      </c>
      <c r="G1468" s="26">
        <v>1</v>
      </c>
      <c r="H1468" s="189">
        <f t="shared" si="124"/>
        <v>1.3698630136986301E-2</v>
      </c>
      <c r="I1468" s="190"/>
      <c r="J1468" s="27" t="s">
        <v>100</v>
      </c>
      <c r="K1468" s="27"/>
      <c r="M1468" s="321">
        <v>32.056737588652403</v>
      </c>
      <c r="N1468" s="63">
        <v>19.007092198581596</v>
      </c>
      <c r="O1468" s="63">
        <f t="shared" si="125"/>
        <v>32.921249392089358</v>
      </c>
      <c r="P1468" s="331">
        <v>3</v>
      </c>
      <c r="Q1468" s="2">
        <v>6.5017667844522897</v>
      </c>
      <c r="R1468">
        <v>2.5441696113074208</v>
      </c>
      <c r="S1468">
        <f t="shared" si="123"/>
        <v>4.4066310298572144</v>
      </c>
      <c r="T1468" s="331">
        <v>3</v>
      </c>
      <c r="U1468" s="339">
        <f t="shared" si="126"/>
        <v>-1.5954334294883137</v>
      </c>
      <c r="V1468" s="4">
        <f t="shared" si="127"/>
        <v>0.48645242596093297</v>
      </c>
    </row>
    <row r="1469" spans="1:22">
      <c r="A1469" s="26" t="s">
        <v>616</v>
      </c>
      <c r="B1469" t="s">
        <v>620</v>
      </c>
      <c r="C1469" s="219" t="s">
        <v>1604</v>
      </c>
      <c r="D1469" s="2" t="s">
        <v>44</v>
      </c>
      <c r="E1469" t="s">
        <v>600</v>
      </c>
      <c r="F1469" s="3" t="s">
        <v>60</v>
      </c>
      <c r="G1469" s="26">
        <v>2</v>
      </c>
      <c r="H1469" s="189">
        <f t="shared" si="124"/>
        <v>2.7397260273972601E-2</v>
      </c>
      <c r="I1469" s="190"/>
      <c r="J1469" s="27"/>
      <c r="K1469" s="27" t="s">
        <v>100</v>
      </c>
      <c r="M1469" s="321">
        <v>33.475177304964497</v>
      </c>
      <c r="N1469" s="63">
        <v>12.482269503546107</v>
      </c>
      <c r="O1469" s="63">
        <f t="shared" si="125"/>
        <v>21.619924973909402</v>
      </c>
      <c r="P1469" s="331">
        <v>3</v>
      </c>
      <c r="Q1469" s="2">
        <v>59.646643109540598</v>
      </c>
      <c r="R1469">
        <v>20.353356890459402</v>
      </c>
      <c r="S1469">
        <f t="shared" si="123"/>
        <v>35.253048238857779</v>
      </c>
      <c r="T1469" s="331">
        <v>3</v>
      </c>
      <c r="U1469" s="339">
        <f t="shared" si="126"/>
        <v>0.57763368230527834</v>
      </c>
      <c r="V1469" s="4">
        <f t="shared" si="127"/>
        <v>0.44977276640985958</v>
      </c>
    </row>
    <row r="1470" spans="1:22">
      <c r="A1470" s="38" t="s">
        <v>616</v>
      </c>
      <c r="B1470" t="s">
        <v>620</v>
      </c>
      <c r="C1470" s="219" t="s">
        <v>1604</v>
      </c>
      <c r="D1470" s="2" t="s">
        <v>44</v>
      </c>
      <c r="E1470" t="s">
        <v>600</v>
      </c>
      <c r="F1470" s="3" t="s">
        <v>60</v>
      </c>
      <c r="G1470" s="38">
        <v>3</v>
      </c>
      <c r="H1470" s="189">
        <f t="shared" si="124"/>
        <v>4.1095890410958902E-2</v>
      </c>
      <c r="I1470" s="190"/>
      <c r="J1470" s="44"/>
      <c r="K1470" s="44" t="s">
        <v>100</v>
      </c>
      <c r="M1470" s="321">
        <v>17.872340425531899</v>
      </c>
      <c r="N1470" s="63">
        <v>5.6737588652481996</v>
      </c>
      <c r="O1470" s="63">
        <f t="shared" si="125"/>
        <v>9.8272386245042203</v>
      </c>
      <c r="P1470" s="331">
        <v>3</v>
      </c>
      <c r="Q1470" s="2">
        <v>5.3710247349823197</v>
      </c>
      <c r="R1470">
        <v>1.9787985865724407</v>
      </c>
      <c r="S1470">
        <f t="shared" si="123"/>
        <v>3.4273796898889488</v>
      </c>
      <c r="T1470" s="331">
        <v>3</v>
      </c>
      <c r="U1470" s="339">
        <f t="shared" si="126"/>
        <v>-1.2022355739302175</v>
      </c>
      <c r="V1470" s="4">
        <f t="shared" si="127"/>
        <v>0.46906740535549496</v>
      </c>
    </row>
    <row r="1471" spans="1:22">
      <c r="A1471" s="38" t="s">
        <v>616</v>
      </c>
      <c r="B1471" t="s">
        <v>620</v>
      </c>
      <c r="C1471" s="219" t="s">
        <v>1604</v>
      </c>
      <c r="D1471" s="2" t="s">
        <v>44</v>
      </c>
      <c r="E1471" t="s">
        <v>600</v>
      </c>
      <c r="F1471" s="3" t="s">
        <v>60</v>
      </c>
      <c r="G1471" s="38">
        <v>15</v>
      </c>
      <c r="H1471" s="189">
        <f t="shared" si="124"/>
        <v>0.20547945205479451</v>
      </c>
      <c r="I1471" s="190"/>
      <c r="J1471" s="27"/>
      <c r="K1471" s="27" t="s">
        <v>100</v>
      </c>
      <c r="M1471" s="321">
        <v>46.524822695035397</v>
      </c>
      <c r="N1471" s="63">
        <v>7.9432624113475043</v>
      </c>
      <c r="O1471" s="63">
        <f t="shared" si="125"/>
        <v>13.758134074305952</v>
      </c>
      <c r="P1471" s="331">
        <v>3</v>
      </c>
      <c r="Q1471" s="2">
        <v>5.9363957597172998</v>
      </c>
      <c r="R1471">
        <v>3.6749116607774006</v>
      </c>
      <c r="S1471">
        <f t="shared" si="123"/>
        <v>6.3651337097937803</v>
      </c>
      <c r="T1471" s="331">
        <v>3</v>
      </c>
      <c r="U1471" s="339">
        <f t="shared" si="126"/>
        <v>-2.0588838168059005</v>
      </c>
      <c r="V1471" s="4">
        <f t="shared" si="127"/>
        <v>0.71655328798186435</v>
      </c>
    </row>
    <row r="1472" spans="1:22">
      <c r="A1472" s="38" t="s">
        <v>616</v>
      </c>
      <c r="B1472" t="s">
        <v>620</v>
      </c>
      <c r="C1472" s="219" t="s">
        <v>1604</v>
      </c>
      <c r="D1472" s="2" t="s">
        <v>44</v>
      </c>
      <c r="E1472" t="s">
        <v>600</v>
      </c>
      <c r="F1472" s="3" t="s">
        <v>60</v>
      </c>
      <c r="G1472" s="38">
        <v>32</v>
      </c>
      <c r="H1472" s="189">
        <f t="shared" si="124"/>
        <v>0.43835616438356162</v>
      </c>
      <c r="I1472" s="190"/>
      <c r="J1472" s="27"/>
      <c r="K1472" s="27" t="s">
        <v>100</v>
      </c>
      <c r="M1472" s="321">
        <v>37.730496453900699</v>
      </c>
      <c r="N1472" s="63">
        <v>11.063829787233999</v>
      </c>
      <c r="O1472" s="63">
        <f t="shared" si="125"/>
        <v>19.163115317783248</v>
      </c>
      <c r="P1472" s="331">
        <v>3</v>
      </c>
      <c r="Q1472" s="2">
        <v>4.8056537102473396</v>
      </c>
      <c r="R1472">
        <v>2.2614840989399303</v>
      </c>
      <c r="S1472">
        <f t="shared" si="123"/>
        <v>3.9170053598730807</v>
      </c>
      <c r="T1472" s="331">
        <v>3</v>
      </c>
      <c r="U1472" s="339">
        <f t="shared" si="126"/>
        <v>-2.0606756108706636</v>
      </c>
      <c r="V1472" s="4">
        <f t="shared" si="127"/>
        <v>0.55478662053056627</v>
      </c>
    </row>
    <row r="1473" spans="1:22">
      <c r="A1473" s="26" t="s">
        <v>616</v>
      </c>
      <c r="B1473" t="s">
        <v>620</v>
      </c>
      <c r="C1473" s="219" t="s">
        <v>1604</v>
      </c>
      <c r="D1473" s="12" t="s">
        <v>44</v>
      </c>
      <c r="E1473" s="11" t="s">
        <v>600</v>
      </c>
      <c r="F1473" s="13" t="s">
        <v>60</v>
      </c>
      <c r="G1473" s="26">
        <v>45</v>
      </c>
      <c r="H1473" s="189">
        <f t="shared" si="124"/>
        <v>0.61643835616438358</v>
      </c>
      <c r="I1473" s="190"/>
      <c r="J1473" s="27"/>
      <c r="K1473" s="27" t="s">
        <v>100</v>
      </c>
      <c r="M1473" s="321">
        <v>36.879432624113399</v>
      </c>
      <c r="N1473" s="63">
        <v>4.8226950354610025</v>
      </c>
      <c r="O1473" s="63">
        <f t="shared" si="125"/>
        <v>8.3531528308286447</v>
      </c>
      <c r="P1473" s="331">
        <v>3</v>
      </c>
      <c r="Q1473" s="2">
        <v>24.0282685512367</v>
      </c>
      <c r="R1473">
        <v>3.9575971731449009</v>
      </c>
      <c r="S1473">
        <f t="shared" si="123"/>
        <v>6.8547593797779314</v>
      </c>
      <c r="T1473" s="331">
        <v>3</v>
      </c>
      <c r="U1473" s="339">
        <f t="shared" si="126"/>
        <v>-0.42842302067039001</v>
      </c>
      <c r="V1473" s="4">
        <f t="shared" si="127"/>
        <v>0.36046136101499465</v>
      </c>
    </row>
    <row r="1474" spans="1:22">
      <c r="A1474" s="26" t="s">
        <v>616</v>
      </c>
      <c r="B1474" t="s">
        <v>620</v>
      </c>
      <c r="C1474" s="219" t="s">
        <v>1604</v>
      </c>
      <c r="D1474" s="19" t="s">
        <v>44</v>
      </c>
      <c r="E1474" s="16" t="s">
        <v>600</v>
      </c>
      <c r="F1474" s="17" t="s">
        <v>60</v>
      </c>
      <c r="G1474" s="26">
        <v>73</v>
      </c>
      <c r="H1474" s="189">
        <f t="shared" si="124"/>
        <v>1</v>
      </c>
      <c r="I1474" s="190"/>
      <c r="J1474" s="27"/>
      <c r="K1474" s="27" t="s">
        <v>100</v>
      </c>
      <c r="L1474" t="s">
        <v>100</v>
      </c>
      <c r="M1474" s="321">
        <v>52.7659574468085</v>
      </c>
      <c r="N1474" s="63">
        <v>17.872340425531902</v>
      </c>
      <c r="O1474" s="63">
        <f t="shared" si="125"/>
        <v>30.955801667188421</v>
      </c>
      <c r="P1474" s="331">
        <v>3</v>
      </c>
      <c r="Q1474" s="2">
        <v>20.070671378091799</v>
      </c>
      <c r="R1474">
        <v>7.0671378091873009</v>
      </c>
      <c r="S1474">
        <f t="shared" si="123"/>
        <v>12.240641749603411</v>
      </c>
      <c r="T1474" s="331">
        <v>3</v>
      </c>
      <c r="U1474" s="339">
        <f t="shared" si="126"/>
        <v>-0.96660662337701331</v>
      </c>
      <c r="V1474" s="4">
        <f t="shared" si="127"/>
        <v>0.45731666997289061</v>
      </c>
    </row>
    <row r="1475" spans="1:22">
      <c r="A1475" s="38" t="s">
        <v>616</v>
      </c>
      <c r="B1475" t="s">
        <v>621</v>
      </c>
      <c r="C1475" s="219" t="s">
        <v>1604</v>
      </c>
      <c r="D1475" s="2" t="s">
        <v>44</v>
      </c>
      <c r="E1475" t="s">
        <v>600</v>
      </c>
      <c r="F1475" s="3" t="s">
        <v>60</v>
      </c>
      <c r="G1475" s="26">
        <v>0</v>
      </c>
      <c r="H1475" s="189">
        <f t="shared" si="124"/>
        <v>0</v>
      </c>
      <c r="I1475" s="190" t="s">
        <v>100</v>
      </c>
      <c r="J1475" s="27"/>
      <c r="K1475" s="27"/>
      <c r="M1475" s="321">
        <v>0.40816326530611902</v>
      </c>
      <c r="N1475" s="63">
        <v>0.40816326530612601</v>
      </c>
      <c r="O1475" s="63">
        <f t="shared" si="125"/>
        <v>0.70695951329342543</v>
      </c>
      <c r="P1475" s="331">
        <v>3</v>
      </c>
      <c r="Q1475" s="2" t="s">
        <v>16</v>
      </c>
      <c r="R1475" t="s">
        <v>16</v>
      </c>
      <c r="S1475" t="e">
        <f t="shared" si="123"/>
        <v>#VALUE!</v>
      </c>
      <c r="T1475" s="331">
        <v>3</v>
      </c>
      <c r="U1475" s="339" t="e">
        <f t="shared" si="126"/>
        <v>#VALUE!</v>
      </c>
      <c r="V1475" s="4" t="e">
        <f t="shared" si="127"/>
        <v>#VALUE!</v>
      </c>
    </row>
    <row r="1476" spans="1:22">
      <c r="A1476" s="38" t="s">
        <v>616</v>
      </c>
      <c r="B1476" t="s">
        <v>621</v>
      </c>
      <c r="C1476" s="219" t="s">
        <v>1604</v>
      </c>
      <c r="D1476" s="2" t="s">
        <v>44</v>
      </c>
      <c r="E1476" t="s">
        <v>600</v>
      </c>
      <c r="F1476" s="3" t="s">
        <v>60</v>
      </c>
      <c r="G1476" s="38">
        <v>2</v>
      </c>
      <c r="H1476" s="189">
        <f t="shared" si="124"/>
        <v>2.7397260273972601E-2</v>
      </c>
      <c r="I1476" s="190"/>
      <c r="J1476" s="44"/>
      <c r="K1476" s="44" t="s">
        <v>100</v>
      </c>
      <c r="M1476" s="321">
        <v>0.40816326530611902</v>
      </c>
      <c r="N1476" s="63">
        <v>0.30612244897959195</v>
      </c>
      <c r="O1476" s="63">
        <f t="shared" si="125"/>
        <v>0.53021963497006463</v>
      </c>
      <c r="P1476" s="331">
        <v>3</v>
      </c>
      <c r="Q1476" s="2" t="s">
        <v>16</v>
      </c>
      <c r="R1476" t="s">
        <v>16</v>
      </c>
      <c r="S1476" t="e">
        <f t="shared" si="123"/>
        <v>#VALUE!</v>
      </c>
      <c r="T1476" s="331">
        <v>3</v>
      </c>
      <c r="U1476" s="339" t="e">
        <f t="shared" si="126"/>
        <v>#VALUE!</v>
      </c>
      <c r="V1476" s="4" t="e">
        <f t="shared" si="127"/>
        <v>#VALUE!</v>
      </c>
    </row>
    <row r="1477" spans="1:22">
      <c r="A1477" s="38" t="s">
        <v>616</v>
      </c>
      <c r="B1477" t="s">
        <v>621</v>
      </c>
      <c r="C1477" s="219" t="s">
        <v>1604</v>
      </c>
      <c r="D1477" s="2" t="s">
        <v>44</v>
      </c>
      <c r="E1477" t="s">
        <v>600</v>
      </c>
      <c r="F1477" s="3" t="s">
        <v>60</v>
      </c>
      <c r="G1477" s="38">
        <v>45</v>
      </c>
      <c r="H1477" s="189">
        <f t="shared" si="124"/>
        <v>0.61643835616438358</v>
      </c>
      <c r="I1477" s="190"/>
      <c r="J1477" s="44"/>
      <c r="K1477" s="44" t="s">
        <v>100</v>
      </c>
      <c r="M1477" s="321">
        <v>0.71428571428571097</v>
      </c>
      <c r="N1477" s="63">
        <v>0.40816326530611902</v>
      </c>
      <c r="O1477" s="63">
        <f t="shared" si="125"/>
        <v>0.70695951329341333</v>
      </c>
      <c r="P1477" s="331">
        <v>3</v>
      </c>
      <c r="Q1477" s="2" t="s">
        <v>16</v>
      </c>
      <c r="R1477" t="s">
        <v>16</v>
      </c>
      <c r="S1477" t="e">
        <f t="shared" si="123"/>
        <v>#VALUE!</v>
      </c>
      <c r="T1477" s="331">
        <v>3</v>
      </c>
      <c r="U1477" s="339" t="e">
        <f t="shared" si="126"/>
        <v>#VALUE!</v>
      </c>
      <c r="V1477" s="4" t="e">
        <f t="shared" si="127"/>
        <v>#VALUE!</v>
      </c>
    </row>
    <row r="1478" spans="1:22">
      <c r="A1478" s="26" t="s">
        <v>616</v>
      </c>
      <c r="B1478" t="s">
        <v>621</v>
      </c>
      <c r="C1478" s="219" t="s">
        <v>1604</v>
      </c>
      <c r="D1478" s="2" t="s">
        <v>44</v>
      </c>
      <c r="E1478" t="s">
        <v>600</v>
      </c>
      <c r="F1478" s="3" t="s">
        <v>60</v>
      </c>
      <c r="G1478" s="26">
        <v>73</v>
      </c>
      <c r="H1478" s="189">
        <f t="shared" si="124"/>
        <v>1</v>
      </c>
      <c r="I1478" s="190"/>
      <c r="J1478" s="27"/>
      <c r="K1478" s="27" t="s">
        <v>100</v>
      </c>
      <c r="L1478" t="s">
        <v>100</v>
      </c>
      <c r="M1478" s="321">
        <v>0.30612244897959101</v>
      </c>
      <c r="N1478" s="63">
        <v>0.51020408163265407</v>
      </c>
      <c r="O1478" s="63">
        <f t="shared" si="125"/>
        <v>0.8836993916167758</v>
      </c>
      <c r="P1478" s="331">
        <v>3</v>
      </c>
      <c r="Q1478" s="2">
        <v>0.30612244897959101</v>
      </c>
      <c r="R1478">
        <v>0.30612244897959101</v>
      </c>
      <c r="S1478">
        <f t="shared" si="123"/>
        <v>0.53021963497006297</v>
      </c>
      <c r="T1478" s="331">
        <v>3</v>
      </c>
      <c r="U1478" s="339">
        <f t="shared" si="126"/>
        <v>0</v>
      </c>
      <c r="V1478" s="4">
        <f t="shared" si="127"/>
        <v>1.3333333333333328</v>
      </c>
    </row>
    <row r="1479" spans="1:22">
      <c r="A1479" s="38" t="s">
        <v>616</v>
      </c>
      <c r="B1479" t="s">
        <v>622</v>
      </c>
      <c r="C1479" s="219" t="s">
        <v>1604</v>
      </c>
      <c r="D1479" s="2" t="s">
        <v>44</v>
      </c>
      <c r="E1479" t="s">
        <v>600</v>
      </c>
      <c r="F1479" s="3" t="s">
        <v>60</v>
      </c>
      <c r="G1479" s="26">
        <v>0</v>
      </c>
      <c r="H1479" s="189">
        <f t="shared" si="124"/>
        <v>0</v>
      </c>
      <c r="I1479" s="190" t="s">
        <v>100</v>
      </c>
      <c r="J1479" s="27"/>
      <c r="K1479" s="27"/>
      <c r="M1479" s="321">
        <v>1.97718631178707</v>
      </c>
      <c r="N1479" s="63">
        <v>0.57034220532319013</v>
      </c>
      <c r="O1479" s="63">
        <f t="shared" si="125"/>
        <v>0.98786167732064589</v>
      </c>
      <c r="P1479" s="331">
        <v>3</v>
      </c>
      <c r="Q1479" s="2">
        <v>1.33587786259542</v>
      </c>
      <c r="R1479">
        <v>1.3740458015267101</v>
      </c>
      <c r="S1479">
        <f t="shared" si="123"/>
        <v>2.3799171401709631</v>
      </c>
      <c r="T1479" s="331">
        <v>3</v>
      </c>
      <c r="U1479" s="339">
        <f t="shared" si="126"/>
        <v>-0.39208612867534476</v>
      </c>
      <c r="V1479" s="4">
        <f t="shared" si="127"/>
        <v>1.3912925170067905</v>
      </c>
    </row>
    <row r="1480" spans="1:22">
      <c r="A1480" s="38" t="s">
        <v>616</v>
      </c>
      <c r="B1480" t="s">
        <v>622</v>
      </c>
      <c r="C1480" s="219" t="s">
        <v>1604</v>
      </c>
      <c r="D1480" s="2" t="s">
        <v>44</v>
      </c>
      <c r="E1480" t="s">
        <v>600</v>
      </c>
      <c r="F1480" s="3" t="s">
        <v>60</v>
      </c>
      <c r="G1480" s="38">
        <v>1</v>
      </c>
      <c r="H1480" s="189">
        <f t="shared" si="124"/>
        <v>1.3698630136986301E-2</v>
      </c>
      <c r="I1480" s="190"/>
      <c r="J1480" s="44" t="s">
        <v>100</v>
      </c>
      <c r="K1480" s="44"/>
      <c r="M1480" s="321">
        <v>0.342205323193917</v>
      </c>
      <c r="N1480" s="63">
        <v>0.342205323193916</v>
      </c>
      <c r="O1480" s="63">
        <f t="shared" si="125"/>
        <v>0.59271700639239078</v>
      </c>
      <c r="P1480" s="331">
        <v>3</v>
      </c>
      <c r="Q1480" s="2">
        <v>3.8167938931299598E-2</v>
      </c>
      <c r="R1480">
        <v>0</v>
      </c>
      <c r="S1480">
        <f t="shared" si="123"/>
        <v>0</v>
      </c>
      <c r="T1480" s="331">
        <v>3</v>
      </c>
      <c r="U1480" s="339">
        <f t="shared" si="126"/>
        <v>-2.1934150489195039</v>
      </c>
      <c r="V1480" s="4">
        <f t="shared" si="127"/>
        <v>0.33333333333333337</v>
      </c>
    </row>
    <row r="1481" spans="1:22">
      <c r="A1481" s="38" t="s">
        <v>616</v>
      </c>
      <c r="B1481" t="s">
        <v>622</v>
      </c>
      <c r="C1481" s="219" t="s">
        <v>1604</v>
      </c>
      <c r="D1481" s="2" t="s">
        <v>44</v>
      </c>
      <c r="E1481" t="s">
        <v>600</v>
      </c>
      <c r="F1481" s="3" t="s">
        <v>60</v>
      </c>
      <c r="G1481" s="38">
        <v>2</v>
      </c>
      <c r="H1481" s="189">
        <f t="shared" si="124"/>
        <v>2.7397260273972601E-2</v>
      </c>
      <c r="I1481" s="190"/>
      <c r="J1481" s="44"/>
      <c r="K1481" s="44" t="s">
        <v>100</v>
      </c>
      <c r="M1481" s="321">
        <v>0.98859315589353702</v>
      </c>
      <c r="N1481" s="63">
        <v>0.60836501901140294</v>
      </c>
      <c r="O1481" s="63">
        <f t="shared" si="125"/>
        <v>1.0537191224753557</v>
      </c>
      <c r="P1481" s="331">
        <v>3</v>
      </c>
      <c r="Q1481" s="2">
        <v>0.34351145038168002</v>
      </c>
      <c r="R1481">
        <v>0.34351145038167902</v>
      </c>
      <c r="S1481">
        <f t="shared" si="123"/>
        <v>0.59497928504274344</v>
      </c>
      <c r="T1481" s="331">
        <v>3</v>
      </c>
      <c r="U1481" s="339">
        <f t="shared" si="126"/>
        <v>-1.057062432268594</v>
      </c>
      <c r="V1481" s="4">
        <f t="shared" si="127"/>
        <v>1.3333333333333277</v>
      </c>
    </row>
    <row r="1482" spans="1:22">
      <c r="A1482" s="38" t="s">
        <v>616</v>
      </c>
      <c r="B1482" t="s">
        <v>622</v>
      </c>
      <c r="C1482" s="219" t="s">
        <v>1604</v>
      </c>
      <c r="D1482" s="2" t="s">
        <v>44</v>
      </c>
      <c r="E1482" t="s">
        <v>600</v>
      </c>
      <c r="F1482" s="3" t="s">
        <v>60</v>
      </c>
      <c r="G1482" s="38">
        <v>3</v>
      </c>
      <c r="H1482" s="189">
        <f t="shared" si="124"/>
        <v>4.1095890410958902E-2</v>
      </c>
      <c r="I1482" s="190"/>
      <c r="J1482" s="44"/>
      <c r="K1482" s="44" t="s">
        <v>100</v>
      </c>
      <c r="M1482" s="321">
        <v>0.684410646387833</v>
      </c>
      <c r="N1482" s="63">
        <v>0.34220532319391705</v>
      </c>
      <c r="O1482" s="63">
        <f t="shared" si="125"/>
        <v>0.59271700639239266</v>
      </c>
      <c r="P1482" s="331">
        <v>3</v>
      </c>
      <c r="Q1482" s="2">
        <v>0.34351145038168002</v>
      </c>
      <c r="R1482">
        <v>0.34351145038167902</v>
      </c>
      <c r="S1482">
        <f t="shared" si="123"/>
        <v>0.59497928504274344</v>
      </c>
      <c r="T1482" s="331">
        <v>3</v>
      </c>
      <c r="U1482" s="339">
        <f t="shared" si="126"/>
        <v>-0.68933765214327614</v>
      </c>
      <c r="V1482" s="4">
        <f t="shared" si="127"/>
        <v>1.3333333333333277</v>
      </c>
    </row>
    <row r="1483" spans="1:22">
      <c r="A1483" s="29" t="s">
        <v>616</v>
      </c>
      <c r="B1483" s="11" t="s">
        <v>622</v>
      </c>
      <c r="C1483" s="219" t="s">
        <v>1604</v>
      </c>
      <c r="D1483" s="12" t="s">
        <v>44</v>
      </c>
      <c r="E1483" s="11" t="s">
        <v>600</v>
      </c>
      <c r="F1483" s="13" t="s">
        <v>60</v>
      </c>
      <c r="G1483" s="29">
        <v>15</v>
      </c>
      <c r="H1483" s="200">
        <f t="shared" si="124"/>
        <v>0.20547945205479451</v>
      </c>
      <c r="I1483" s="193"/>
      <c r="J1483" s="30"/>
      <c r="K1483" s="30" t="s">
        <v>100</v>
      </c>
      <c r="L1483" s="11"/>
      <c r="M1483" s="321">
        <v>0.684410646387833</v>
      </c>
      <c r="N1483" s="63">
        <v>0.684410646387827</v>
      </c>
      <c r="O1483" s="63">
        <f t="shared" si="125"/>
        <v>1.1854340127847729</v>
      </c>
      <c r="P1483" s="334">
        <v>3</v>
      </c>
      <c r="Q1483" s="2">
        <v>0.68702290076335903</v>
      </c>
      <c r="R1483">
        <v>0.68702290076335104</v>
      </c>
      <c r="S1483">
        <f t="shared" si="123"/>
        <v>1.1899585700854747</v>
      </c>
      <c r="T1483" s="334">
        <v>3</v>
      </c>
      <c r="U1483" s="339">
        <f t="shared" si="126"/>
        <v>3.8095284166676487E-3</v>
      </c>
      <c r="V1483" s="4">
        <f t="shared" si="127"/>
        <v>1.3333333333333099</v>
      </c>
    </row>
    <row r="1484" spans="1:22">
      <c r="A1484" s="38" t="s">
        <v>616</v>
      </c>
      <c r="B1484" t="s">
        <v>622</v>
      </c>
      <c r="C1484" s="219" t="s">
        <v>1604</v>
      </c>
      <c r="D1484" s="2" t="s">
        <v>44</v>
      </c>
      <c r="E1484" t="s">
        <v>600</v>
      </c>
      <c r="F1484" s="3" t="s">
        <v>60</v>
      </c>
      <c r="G1484" s="38">
        <v>32</v>
      </c>
      <c r="H1484" s="189">
        <f t="shared" si="124"/>
        <v>0.43835616438356162</v>
      </c>
      <c r="I1484" s="190"/>
      <c r="J1484" s="27"/>
      <c r="K1484" s="27" t="s">
        <v>100</v>
      </c>
      <c r="M1484" s="321">
        <v>0.95057034220532399</v>
      </c>
      <c r="N1484" s="63">
        <v>0.64638783269961597</v>
      </c>
      <c r="O1484" s="63">
        <f t="shared" si="125"/>
        <v>1.1195765676300662</v>
      </c>
      <c r="P1484" s="331">
        <v>3</v>
      </c>
      <c r="Q1484" s="66">
        <v>0.68702290076335903</v>
      </c>
      <c r="R1484">
        <v>0.34351145038167097</v>
      </c>
      <c r="S1484">
        <f t="shared" si="123"/>
        <v>0.59497928504272946</v>
      </c>
      <c r="T1484" s="331">
        <v>3</v>
      </c>
      <c r="U1484" s="339">
        <f t="shared" si="126"/>
        <v>-0.32469453855536884</v>
      </c>
      <c r="V1484" s="4">
        <f t="shared" si="127"/>
        <v>0.58333333333332082</v>
      </c>
    </row>
    <row r="1485" spans="1:22">
      <c r="A1485" s="38" t="s">
        <v>616</v>
      </c>
      <c r="B1485" t="s">
        <v>622</v>
      </c>
      <c r="C1485" s="219" t="s">
        <v>1604</v>
      </c>
      <c r="D1485" s="2" t="s">
        <v>44</v>
      </c>
      <c r="E1485" t="s">
        <v>600</v>
      </c>
      <c r="F1485" s="3" t="s">
        <v>60</v>
      </c>
      <c r="G1485" s="38">
        <v>45</v>
      </c>
      <c r="H1485" s="189">
        <f t="shared" si="124"/>
        <v>0.61643835616438358</v>
      </c>
      <c r="I1485" s="190"/>
      <c r="J1485" s="44"/>
      <c r="K1485" s="44" t="s">
        <v>100</v>
      </c>
      <c r="M1485" s="321">
        <v>2.6615969581749002</v>
      </c>
      <c r="N1485" s="63">
        <v>0.95057034220532</v>
      </c>
      <c r="O1485" s="63">
        <f t="shared" si="125"/>
        <v>1.6464361288677485</v>
      </c>
      <c r="P1485" s="331">
        <v>3</v>
      </c>
      <c r="Q1485" s="66">
        <v>1.33587786259542</v>
      </c>
      <c r="R1485">
        <v>0.68702290076334993</v>
      </c>
      <c r="S1485">
        <f t="shared" ref="S1485:S1516" si="128">R1485*SQRT(T1485)</f>
        <v>1.1899585700854729</v>
      </c>
      <c r="T1485" s="331">
        <v>3</v>
      </c>
      <c r="U1485" s="339">
        <f t="shared" si="126"/>
        <v>-0.68933765214327569</v>
      </c>
      <c r="V1485" s="4">
        <f t="shared" si="127"/>
        <v>0.5978231292516939</v>
      </c>
    </row>
    <row r="1486" spans="1:22">
      <c r="A1486" s="38" t="s">
        <v>616</v>
      </c>
      <c r="B1486" t="s">
        <v>622</v>
      </c>
      <c r="C1486" s="219" t="s">
        <v>1604</v>
      </c>
      <c r="D1486" s="2" t="s">
        <v>44</v>
      </c>
      <c r="E1486" t="s">
        <v>600</v>
      </c>
      <c r="F1486" s="3" t="s">
        <v>60</v>
      </c>
      <c r="G1486" s="26">
        <v>73</v>
      </c>
      <c r="H1486" s="189">
        <f t="shared" si="124"/>
        <v>1</v>
      </c>
      <c r="I1486" s="190"/>
      <c r="J1486" s="27"/>
      <c r="K1486" s="27" t="s">
        <v>100</v>
      </c>
      <c r="L1486" t="s">
        <v>100</v>
      </c>
      <c r="M1486" s="321">
        <v>3.99239543726235</v>
      </c>
      <c r="N1486" s="63">
        <v>3.0038022813688299</v>
      </c>
      <c r="O1486" s="63">
        <f t="shared" si="125"/>
        <v>5.2027381672221171</v>
      </c>
      <c r="P1486" s="331">
        <v>3</v>
      </c>
      <c r="Q1486" s="66">
        <v>0.34351145038168002</v>
      </c>
      <c r="R1486">
        <v>0.38167938931297601</v>
      </c>
      <c r="S1486">
        <f t="shared" si="128"/>
        <v>0.66108809449193595</v>
      </c>
      <c r="T1486" s="331">
        <v>3</v>
      </c>
      <c r="U1486" s="339">
        <f t="shared" si="126"/>
        <v>-2.4529262444046327</v>
      </c>
      <c r="V1486" s="4">
        <f t="shared" si="127"/>
        <v>1.5679012345678895</v>
      </c>
    </row>
    <row r="1487" spans="1:22">
      <c r="A1487" s="28" t="s">
        <v>624</v>
      </c>
      <c r="B1487" t="s">
        <v>625</v>
      </c>
      <c r="C1487" s="219" t="s">
        <v>1604</v>
      </c>
      <c r="D1487" s="2" t="s">
        <v>44</v>
      </c>
      <c r="E1487" t="s">
        <v>60</v>
      </c>
      <c r="F1487" s="3" t="s">
        <v>60</v>
      </c>
      <c r="G1487">
        <v>0</v>
      </c>
      <c r="H1487" s="189">
        <f t="shared" ref="H1487:H1534" si="129">G1487/153</f>
        <v>0</v>
      </c>
      <c r="I1487" s="2" t="s">
        <v>100</v>
      </c>
      <c r="M1487" s="321">
        <v>21.451612903225701</v>
      </c>
      <c r="N1487" s="63">
        <f t="shared" ref="N1487:N1534" si="130">M1487/1.92</f>
        <v>11.172715053763387</v>
      </c>
      <c r="O1487" s="63">
        <f t="shared" si="125"/>
        <v>22.345430107526774</v>
      </c>
      <c r="P1487" s="331">
        <v>4</v>
      </c>
      <c r="Q1487" s="2">
        <v>0</v>
      </c>
      <c r="R1487">
        <f t="shared" ref="R1487:R1534" si="131">Q1487/1.92</f>
        <v>0</v>
      </c>
      <c r="S1487">
        <f t="shared" si="128"/>
        <v>0</v>
      </c>
      <c r="T1487" s="331">
        <v>4</v>
      </c>
      <c r="U1487" s="339" t="e">
        <f t="shared" si="126"/>
        <v>#NUM!</v>
      </c>
      <c r="V1487" s="4" t="e">
        <f t="shared" si="127"/>
        <v>#DIV/0!</v>
      </c>
    </row>
    <row r="1488" spans="1:22">
      <c r="A1488" s="28" t="s">
        <v>624</v>
      </c>
      <c r="B1488" t="s">
        <v>625</v>
      </c>
      <c r="C1488" s="219" t="s">
        <v>1604</v>
      </c>
      <c r="D1488" s="2" t="s">
        <v>44</v>
      </c>
      <c r="E1488" t="s">
        <v>60</v>
      </c>
      <c r="F1488" s="3" t="s">
        <v>60</v>
      </c>
      <c r="G1488">
        <v>1</v>
      </c>
      <c r="H1488" s="189">
        <f t="shared" si="129"/>
        <v>6.5359477124183009E-3</v>
      </c>
      <c r="J1488" s="56" t="s">
        <v>100</v>
      </c>
      <c r="K1488" s="56"/>
      <c r="L1488" s="56"/>
      <c r="M1488" s="321">
        <v>31.612903225806399</v>
      </c>
      <c r="N1488" s="63">
        <f t="shared" si="130"/>
        <v>16.465053763440832</v>
      </c>
      <c r="O1488" s="63">
        <f t="shared" si="125"/>
        <v>32.930107526881663</v>
      </c>
      <c r="P1488" s="331">
        <v>4</v>
      </c>
      <c r="Q1488" s="66">
        <v>3.3870967741934801</v>
      </c>
      <c r="R1488">
        <f t="shared" si="131"/>
        <v>1.764112903225771</v>
      </c>
      <c r="S1488">
        <f t="shared" si="128"/>
        <v>3.5282258064515419</v>
      </c>
      <c r="T1488" s="331">
        <v>4</v>
      </c>
      <c r="U1488" s="339">
        <f t="shared" si="126"/>
        <v>-2.2335922215071129</v>
      </c>
      <c r="V1488" s="4">
        <f t="shared" si="127"/>
        <v>0.52126736111111116</v>
      </c>
    </row>
    <row r="1489" spans="1:22">
      <c r="A1489" s="28" t="s">
        <v>624</v>
      </c>
      <c r="B1489" t="s">
        <v>625</v>
      </c>
      <c r="C1489" s="219" t="s">
        <v>1604</v>
      </c>
      <c r="D1489" s="2" t="s">
        <v>44</v>
      </c>
      <c r="E1489" t="s">
        <v>60</v>
      </c>
      <c r="F1489" s="3" t="s">
        <v>60</v>
      </c>
      <c r="G1489">
        <v>3</v>
      </c>
      <c r="H1489" s="189">
        <f t="shared" si="129"/>
        <v>1.9607843137254902E-2</v>
      </c>
      <c r="J1489" s="56"/>
      <c r="K1489" s="56" t="s">
        <v>100</v>
      </c>
      <c r="L1489" s="56"/>
      <c r="M1489" s="321">
        <v>11.2903225806451</v>
      </c>
      <c r="N1489" s="63">
        <f t="shared" si="130"/>
        <v>5.88037634408599</v>
      </c>
      <c r="O1489" s="63">
        <f t="shared" si="125"/>
        <v>11.76075268817198</v>
      </c>
      <c r="P1489" s="331">
        <v>4</v>
      </c>
      <c r="Q1489" s="2">
        <v>3.3870967741934801</v>
      </c>
      <c r="R1489">
        <f t="shared" si="131"/>
        <v>1.764112903225771</v>
      </c>
      <c r="S1489">
        <f t="shared" si="128"/>
        <v>3.5282258064515419</v>
      </c>
      <c r="T1489" s="331">
        <v>4</v>
      </c>
      <c r="U1489" s="339">
        <f t="shared" si="126"/>
        <v>-1.2039728043259506</v>
      </c>
      <c r="V1489" s="4">
        <f t="shared" si="127"/>
        <v>0.52126736111111116</v>
      </c>
    </row>
    <row r="1490" spans="1:22">
      <c r="A1490" s="28" t="s">
        <v>624</v>
      </c>
      <c r="B1490" t="s">
        <v>625</v>
      </c>
      <c r="C1490" s="219" t="s">
        <v>1604</v>
      </c>
      <c r="D1490" s="2" t="s">
        <v>44</v>
      </c>
      <c r="E1490" t="s">
        <v>60</v>
      </c>
      <c r="F1490" s="3" t="s">
        <v>60</v>
      </c>
      <c r="G1490">
        <v>5</v>
      </c>
      <c r="H1490" s="189">
        <f t="shared" si="129"/>
        <v>3.2679738562091505E-2</v>
      </c>
      <c r="J1490" s="56"/>
      <c r="K1490" s="56" t="s">
        <v>100</v>
      </c>
      <c r="L1490" s="56"/>
      <c r="M1490" s="321">
        <v>30.483870967741801</v>
      </c>
      <c r="N1490" s="63">
        <f t="shared" si="130"/>
        <v>15.877016129032189</v>
      </c>
      <c r="O1490" s="63">
        <f t="shared" si="125"/>
        <v>31.754032258064377</v>
      </c>
      <c r="P1490" s="331">
        <v>4</v>
      </c>
      <c r="Q1490" s="2">
        <v>11.2903225806451</v>
      </c>
      <c r="R1490">
        <f t="shared" si="131"/>
        <v>5.88037634408599</v>
      </c>
      <c r="S1490">
        <f t="shared" si="128"/>
        <v>11.76075268817198</v>
      </c>
      <c r="T1490" s="331">
        <v>4</v>
      </c>
      <c r="U1490" s="339">
        <f t="shared" si="126"/>
        <v>-0.99325177301028444</v>
      </c>
      <c r="V1490" s="4">
        <f t="shared" si="127"/>
        <v>0.52126736111111116</v>
      </c>
    </row>
    <row r="1491" spans="1:22">
      <c r="A1491" s="28" t="s">
        <v>624</v>
      </c>
      <c r="B1491" t="s">
        <v>625</v>
      </c>
      <c r="C1491" s="219" t="s">
        <v>1604</v>
      </c>
      <c r="D1491" s="2" t="s">
        <v>44</v>
      </c>
      <c r="E1491" t="s">
        <v>60</v>
      </c>
      <c r="F1491" s="3" t="s">
        <v>60</v>
      </c>
      <c r="G1491">
        <v>18</v>
      </c>
      <c r="H1491" s="189">
        <f t="shared" si="129"/>
        <v>0.11764705882352941</v>
      </c>
      <c r="J1491" s="56"/>
      <c r="K1491" s="56" t="s">
        <v>100</v>
      </c>
      <c r="L1491" s="56"/>
      <c r="M1491" s="321">
        <v>39.516129032258</v>
      </c>
      <c r="N1491" s="63">
        <f t="shared" si="130"/>
        <v>20.581317204301044</v>
      </c>
      <c r="O1491" s="63">
        <f t="shared" si="125"/>
        <v>41.162634408602088</v>
      </c>
      <c r="P1491" s="331">
        <v>4</v>
      </c>
      <c r="Q1491" s="2">
        <v>64.354838709677296</v>
      </c>
      <c r="R1491">
        <f t="shared" si="131"/>
        <v>33.518145161290256</v>
      </c>
      <c r="S1491">
        <f t="shared" si="128"/>
        <v>67.036290322580513</v>
      </c>
      <c r="T1491" s="331">
        <v>4</v>
      </c>
      <c r="U1491" s="339">
        <f t="shared" si="126"/>
        <v>0.4877032063451362</v>
      </c>
      <c r="V1491" s="4">
        <f t="shared" si="127"/>
        <v>0.52126736111111116</v>
      </c>
    </row>
    <row r="1492" spans="1:22">
      <c r="A1492" s="28" t="s">
        <v>624</v>
      </c>
      <c r="B1492" t="s">
        <v>625</v>
      </c>
      <c r="C1492" s="219" t="s">
        <v>1604</v>
      </c>
      <c r="D1492" s="2" t="s">
        <v>44</v>
      </c>
      <c r="E1492" t="s">
        <v>60</v>
      </c>
      <c r="F1492" s="3" t="s">
        <v>60</v>
      </c>
      <c r="G1492">
        <v>35</v>
      </c>
      <c r="H1492" s="189">
        <f t="shared" si="129"/>
        <v>0.22875816993464052</v>
      </c>
      <c r="J1492" s="56"/>
      <c r="K1492" s="56" t="s">
        <v>100</v>
      </c>
      <c r="L1492" s="56"/>
      <c r="M1492" s="321">
        <v>3.3870967741934801</v>
      </c>
      <c r="N1492" s="63">
        <f t="shared" si="130"/>
        <v>1.764112903225771</v>
      </c>
      <c r="O1492" s="63">
        <f t="shared" si="125"/>
        <v>3.5282258064515419</v>
      </c>
      <c r="P1492" s="331">
        <v>4</v>
      </c>
      <c r="Q1492" s="2">
        <v>46.290322580645103</v>
      </c>
      <c r="R1492">
        <f t="shared" si="131"/>
        <v>24.10954301075266</v>
      </c>
      <c r="S1492">
        <f t="shared" si="128"/>
        <v>48.219086021505319</v>
      </c>
      <c r="T1492" s="331">
        <v>4</v>
      </c>
      <c r="U1492" s="339">
        <f t="shared" si="126"/>
        <v>2.614959778036217</v>
      </c>
      <c r="V1492" s="4">
        <f t="shared" si="127"/>
        <v>0.52126736111111116</v>
      </c>
    </row>
    <row r="1493" spans="1:22">
      <c r="A1493" s="28" t="s">
        <v>624</v>
      </c>
      <c r="B1493" t="s">
        <v>625</v>
      </c>
      <c r="C1493" s="219" t="s">
        <v>1604</v>
      </c>
      <c r="D1493" s="2" t="s">
        <v>44</v>
      </c>
      <c r="E1493" t="s">
        <v>60</v>
      </c>
      <c r="F1493" s="3" t="s">
        <v>60</v>
      </c>
      <c r="G1493">
        <v>93</v>
      </c>
      <c r="H1493" s="189">
        <f t="shared" si="129"/>
        <v>0.60784313725490191</v>
      </c>
      <c r="J1493" s="56"/>
      <c r="K1493" s="56" t="s">
        <v>100</v>
      </c>
      <c r="L1493" s="56"/>
      <c r="M1493" s="321">
        <v>162.58064516128999</v>
      </c>
      <c r="N1493" s="63">
        <f t="shared" si="130"/>
        <v>84.677419354838548</v>
      </c>
      <c r="O1493" s="63">
        <f t="shared" si="125"/>
        <v>169.3548387096771</v>
      </c>
      <c r="P1493" s="331">
        <v>4</v>
      </c>
      <c r="Q1493" s="2">
        <v>200.96774193548299</v>
      </c>
      <c r="R1493">
        <f t="shared" si="131"/>
        <v>104.67069892473073</v>
      </c>
      <c r="S1493">
        <f t="shared" si="128"/>
        <v>209.34139784946146</v>
      </c>
      <c r="T1493" s="331">
        <v>4</v>
      </c>
      <c r="U1493" s="339">
        <f t="shared" si="126"/>
        <v>0.21197025071608222</v>
      </c>
      <c r="V1493" s="4">
        <f t="shared" si="127"/>
        <v>0.52126736111111116</v>
      </c>
    </row>
    <row r="1494" spans="1:22">
      <c r="A1494" s="28" t="s">
        <v>624</v>
      </c>
      <c r="B1494" t="s">
        <v>625</v>
      </c>
      <c r="C1494" s="219" t="s">
        <v>1604</v>
      </c>
      <c r="D1494" s="2" t="s">
        <v>44</v>
      </c>
      <c r="E1494" t="s">
        <v>60</v>
      </c>
      <c r="F1494" s="3" t="s">
        <v>60</v>
      </c>
      <c r="G1494">
        <v>153</v>
      </c>
      <c r="H1494" s="189">
        <f t="shared" si="129"/>
        <v>1</v>
      </c>
      <c r="J1494" s="56"/>
      <c r="K1494" s="56" t="s">
        <v>100</v>
      </c>
      <c r="L1494" s="56" t="s">
        <v>100</v>
      </c>
      <c r="M1494" s="321">
        <v>239.35483870967701</v>
      </c>
      <c r="N1494" s="63">
        <f t="shared" si="130"/>
        <v>124.66397849462345</v>
      </c>
      <c r="O1494" s="63">
        <f t="shared" si="125"/>
        <v>249.3279569892469</v>
      </c>
      <c r="P1494" s="331">
        <v>4</v>
      </c>
      <c r="Q1494" s="66">
        <v>156.935483870967</v>
      </c>
      <c r="R1494">
        <f t="shared" si="131"/>
        <v>81.737231182795313</v>
      </c>
      <c r="S1494">
        <f t="shared" si="128"/>
        <v>163.47446236559063</v>
      </c>
      <c r="T1494" s="331">
        <v>4</v>
      </c>
      <c r="U1494" s="339">
        <f t="shared" si="126"/>
        <v>-0.42211234154132371</v>
      </c>
      <c r="V1494" s="4">
        <f t="shared" si="127"/>
        <v>0.52126736111111105</v>
      </c>
    </row>
    <row r="1495" spans="1:22">
      <c r="A1495" s="28" t="s">
        <v>624</v>
      </c>
      <c r="B1495" t="s">
        <v>626</v>
      </c>
      <c r="C1495" s="219" t="s">
        <v>1604</v>
      </c>
      <c r="D1495" s="2" t="s">
        <v>44</v>
      </c>
      <c r="E1495" t="s">
        <v>60</v>
      </c>
      <c r="F1495" s="3" t="s">
        <v>60</v>
      </c>
      <c r="G1495">
        <v>0</v>
      </c>
      <c r="H1495" s="189">
        <f t="shared" si="129"/>
        <v>0</v>
      </c>
      <c r="I1495" s="2" t="s">
        <v>100</v>
      </c>
      <c r="M1495" s="321">
        <v>15.8553813490119</v>
      </c>
      <c r="N1495" s="63">
        <f t="shared" si="130"/>
        <v>8.2580111192770307</v>
      </c>
      <c r="O1495" s="63">
        <f t="shared" si="125"/>
        <v>16.516022238554061</v>
      </c>
      <c r="P1495" s="331">
        <v>4</v>
      </c>
      <c r="Q1495" s="66">
        <v>0.13677935652458401</v>
      </c>
      <c r="R1495">
        <f t="shared" si="131"/>
        <v>7.12392481898875E-2</v>
      </c>
      <c r="S1495">
        <f t="shared" si="128"/>
        <v>0.142478496379775</v>
      </c>
      <c r="T1495" s="331">
        <v>4</v>
      </c>
      <c r="U1495" s="339">
        <f t="shared" si="126"/>
        <v>-4.7528951477668544</v>
      </c>
      <c r="V1495" s="4">
        <f t="shared" si="127"/>
        <v>0.52126736111111116</v>
      </c>
    </row>
    <row r="1496" spans="1:22">
      <c r="A1496" s="28" t="s">
        <v>624</v>
      </c>
      <c r="B1496" t="s">
        <v>626</v>
      </c>
      <c r="C1496" s="219" t="s">
        <v>1604</v>
      </c>
      <c r="D1496" s="2" t="s">
        <v>44</v>
      </c>
      <c r="E1496" t="s">
        <v>60</v>
      </c>
      <c r="F1496" s="3" t="s">
        <v>60</v>
      </c>
      <c r="G1496">
        <v>1</v>
      </c>
      <c r="H1496" s="189">
        <f t="shared" si="129"/>
        <v>6.5359477124183009E-3</v>
      </c>
      <c r="J1496" s="56" t="s">
        <v>100</v>
      </c>
      <c r="K1496" s="56"/>
      <c r="L1496" s="56"/>
      <c r="M1496" s="321">
        <v>18.0471174260983</v>
      </c>
      <c r="N1496" s="63">
        <f t="shared" si="130"/>
        <v>9.3995403260928647</v>
      </c>
      <c r="O1496" s="63">
        <f t="shared" si="125"/>
        <v>18.799080652185729</v>
      </c>
      <c r="P1496" s="331">
        <v>4</v>
      </c>
      <c r="Q1496" s="66">
        <v>0.154744406336767</v>
      </c>
      <c r="R1496">
        <f t="shared" si="131"/>
        <v>8.0596044967066155E-2</v>
      </c>
      <c r="S1496">
        <f t="shared" si="128"/>
        <v>0.16119208993413231</v>
      </c>
      <c r="T1496" s="331">
        <v>4</v>
      </c>
      <c r="U1496" s="339">
        <f t="shared" si="126"/>
        <v>-4.7589664871617972</v>
      </c>
      <c r="V1496" s="4">
        <f t="shared" si="127"/>
        <v>0.52126736111111116</v>
      </c>
    </row>
    <row r="1497" spans="1:22">
      <c r="A1497" s="28" t="s">
        <v>624</v>
      </c>
      <c r="B1497" t="s">
        <v>626</v>
      </c>
      <c r="C1497" s="219" t="s">
        <v>1604</v>
      </c>
      <c r="D1497" s="2" t="s">
        <v>44</v>
      </c>
      <c r="E1497" t="s">
        <v>60</v>
      </c>
      <c r="F1497" s="3" t="s">
        <v>60</v>
      </c>
      <c r="G1497">
        <v>3</v>
      </c>
      <c r="H1497" s="189">
        <f t="shared" si="129"/>
        <v>1.9607843137254902E-2</v>
      </c>
      <c r="J1497" s="56"/>
      <c r="K1497" s="56" t="s">
        <v>100</v>
      </c>
      <c r="L1497" s="56"/>
      <c r="M1497" s="321">
        <v>9.8856769557406494</v>
      </c>
      <c r="N1497" s="63">
        <f t="shared" si="130"/>
        <v>5.1487900811149219</v>
      </c>
      <c r="O1497" s="63">
        <f t="shared" si="125"/>
        <v>10.297580162229844</v>
      </c>
      <c r="P1497" s="331">
        <v>4</v>
      </c>
      <c r="Q1497" s="66">
        <v>0.17352604932223401</v>
      </c>
      <c r="R1497">
        <f t="shared" si="131"/>
        <v>9.0378150688663547E-2</v>
      </c>
      <c r="S1497">
        <f t="shared" si="128"/>
        <v>0.18075630137732709</v>
      </c>
      <c r="T1497" s="331">
        <v>4</v>
      </c>
      <c r="U1497" s="339">
        <f t="shared" si="126"/>
        <v>-4.0425144880871242</v>
      </c>
      <c r="V1497" s="4">
        <f t="shared" si="127"/>
        <v>0.52126736111111116</v>
      </c>
    </row>
    <row r="1498" spans="1:22">
      <c r="A1498" s="28" t="s">
        <v>624</v>
      </c>
      <c r="B1498" t="s">
        <v>626</v>
      </c>
      <c r="C1498" s="219" t="s">
        <v>1604</v>
      </c>
      <c r="D1498" s="2" t="s">
        <v>44</v>
      </c>
      <c r="E1498" t="s">
        <v>60</v>
      </c>
      <c r="F1498" s="3" t="s">
        <v>60</v>
      </c>
      <c r="G1498">
        <v>5</v>
      </c>
      <c r="H1498" s="189">
        <f t="shared" si="129"/>
        <v>3.2679738562091505E-2</v>
      </c>
      <c r="J1498" s="56"/>
      <c r="K1498" s="56" t="s">
        <v>100</v>
      </c>
      <c r="L1498" s="56"/>
      <c r="M1498" s="321">
        <v>12.332190102890699</v>
      </c>
      <c r="N1498" s="63">
        <f t="shared" si="130"/>
        <v>6.4230156785889063</v>
      </c>
      <c r="O1498" s="63">
        <f t="shared" si="125"/>
        <v>12.846031357177813</v>
      </c>
      <c r="P1498" s="331">
        <v>4</v>
      </c>
      <c r="Q1498" s="66">
        <v>0.31887963416625797</v>
      </c>
      <c r="R1498">
        <f t="shared" si="131"/>
        <v>0.16608314279492603</v>
      </c>
      <c r="S1498">
        <f t="shared" si="128"/>
        <v>0.33216628558985206</v>
      </c>
      <c r="T1498" s="331">
        <v>4</v>
      </c>
      <c r="U1498" s="339">
        <f t="shared" si="126"/>
        <v>-3.6551544950836283</v>
      </c>
      <c r="V1498" s="4">
        <f t="shared" si="127"/>
        <v>0.52126736111111116</v>
      </c>
    </row>
    <row r="1499" spans="1:22">
      <c r="A1499" s="28" t="s">
        <v>624</v>
      </c>
      <c r="B1499" t="s">
        <v>626</v>
      </c>
      <c r="C1499" s="219" t="s">
        <v>1604</v>
      </c>
      <c r="D1499" s="2" t="s">
        <v>44</v>
      </c>
      <c r="E1499" t="s">
        <v>60</v>
      </c>
      <c r="F1499" s="3" t="s">
        <v>60</v>
      </c>
      <c r="G1499">
        <v>18</v>
      </c>
      <c r="H1499" s="189">
        <f t="shared" si="129"/>
        <v>0.11764705882352941</v>
      </c>
      <c r="J1499" s="56"/>
      <c r="K1499" s="56" t="s">
        <v>100</v>
      </c>
      <c r="L1499" s="56"/>
      <c r="M1499" s="321">
        <v>15.033888616691099</v>
      </c>
      <c r="N1499" s="63">
        <f t="shared" si="130"/>
        <v>7.8301503211932815</v>
      </c>
      <c r="O1499" s="63">
        <f t="shared" ref="O1499:O1530" si="132">N1499*SQRT(P1499)</f>
        <v>15.660300642386563</v>
      </c>
      <c r="P1499" s="331">
        <v>4</v>
      </c>
      <c r="Q1499" s="66">
        <v>0.97664543524416503</v>
      </c>
      <c r="R1499">
        <f t="shared" si="131"/>
        <v>0.50866949752300261</v>
      </c>
      <c r="S1499">
        <f t="shared" si="128"/>
        <v>1.0173389950460052</v>
      </c>
      <c r="T1499" s="331">
        <v>4</v>
      </c>
      <c r="U1499" s="339">
        <f t="shared" si="126"/>
        <v>-2.7339384985003696</v>
      </c>
      <c r="V1499" s="4">
        <f t="shared" si="127"/>
        <v>0.52126736111111116</v>
      </c>
    </row>
    <row r="1500" spans="1:22">
      <c r="A1500" s="28" t="s">
        <v>624</v>
      </c>
      <c r="B1500" t="s">
        <v>626</v>
      </c>
      <c r="C1500" s="219" t="s">
        <v>1604</v>
      </c>
      <c r="D1500" s="2" t="s">
        <v>44</v>
      </c>
      <c r="E1500" t="s">
        <v>60</v>
      </c>
      <c r="F1500" s="3" t="s">
        <v>60</v>
      </c>
      <c r="G1500">
        <v>35</v>
      </c>
      <c r="H1500" s="189">
        <f t="shared" si="129"/>
        <v>0.22875816993464052</v>
      </c>
      <c r="J1500" s="56"/>
      <c r="K1500" s="56" t="s">
        <v>100</v>
      </c>
      <c r="L1500" s="56"/>
      <c r="M1500" s="321">
        <v>28.982116609505098</v>
      </c>
      <c r="N1500" s="63">
        <f t="shared" si="130"/>
        <v>15.094852400783905</v>
      </c>
      <c r="O1500" s="63">
        <f t="shared" si="132"/>
        <v>30.18970480156781</v>
      </c>
      <c r="P1500" s="331">
        <v>4</v>
      </c>
      <c r="Q1500" s="2">
        <v>2.27257880124123</v>
      </c>
      <c r="R1500">
        <f t="shared" si="131"/>
        <v>1.1836347923131407</v>
      </c>
      <c r="S1500">
        <f t="shared" si="128"/>
        <v>2.3672695846262815</v>
      </c>
      <c r="T1500" s="331">
        <v>4</v>
      </c>
      <c r="U1500" s="339">
        <f t="shared" si="126"/>
        <v>-2.5457637486483686</v>
      </c>
      <c r="V1500" s="4">
        <f t="shared" si="127"/>
        <v>0.52126736111111116</v>
      </c>
    </row>
    <row r="1501" spans="1:22">
      <c r="A1501" s="28" t="s">
        <v>624</v>
      </c>
      <c r="B1501" t="s">
        <v>626</v>
      </c>
      <c r="C1501" s="219" t="s">
        <v>1604</v>
      </c>
      <c r="D1501" s="2" t="s">
        <v>44</v>
      </c>
      <c r="E1501" t="s">
        <v>60</v>
      </c>
      <c r="F1501" s="3" t="s">
        <v>60</v>
      </c>
      <c r="G1501">
        <v>93</v>
      </c>
      <c r="H1501" s="189">
        <f t="shared" si="129"/>
        <v>0.60784313725490191</v>
      </c>
      <c r="J1501" s="56"/>
      <c r="K1501" s="56" t="s">
        <v>100</v>
      </c>
      <c r="L1501" s="56"/>
      <c r="M1501" s="321">
        <v>9.0641842234198808</v>
      </c>
      <c r="N1501" s="63">
        <f t="shared" si="130"/>
        <v>4.7209292830311878</v>
      </c>
      <c r="O1501" s="63">
        <f t="shared" si="132"/>
        <v>9.4418585660623755</v>
      </c>
      <c r="P1501" s="331">
        <v>4</v>
      </c>
      <c r="Q1501" s="2">
        <v>1.26857749469214</v>
      </c>
      <c r="R1501">
        <f t="shared" si="131"/>
        <v>0.66071744515215625</v>
      </c>
      <c r="S1501">
        <f t="shared" si="128"/>
        <v>1.3214348903043125</v>
      </c>
      <c r="T1501" s="331">
        <v>4</v>
      </c>
      <c r="U1501" s="339">
        <f t="shared" si="126"/>
        <v>-1.9664346584673258</v>
      </c>
      <c r="V1501" s="4">
        <f t="shared" si="127"/>
        <v>0.52126736111111116</v>
      </c>
    </row>
    <row r="1502" spans="1:22">
      <c r="A1502" s="28" t="s">
        <v>624</v>
      </c>
      <c r="B1502" t="s">
        <v>626</v>
      </c>
      <c r="C1502" s="219" t="s">
        <v>1604</v>
      </c>
      <c r="D1502" s="2" t="s">
        <v>44</v>
      </c>
      <c r="E1502" t="s">
        <v>60</v>
      </c>
      <c r="F1502" s="3" t="s">
        <v>60</v>
      </c>
      <c r="G1502">
        <v>153</v>
      </c>
      <c r="H1502" s="189">
        <f t="shared" si="129"/>
        <v>1</v>
      </c>
      <c r="J1502" s="56"/>
      <c r="K1502" s="56" t="s">
        <v>100</v>
      </c>
      <c r="L1502" s="56" t="s">
        <v>100</v>
      </c>
      <c r="M1502" s="321">
        <v>7.4207904621917304</v>
      </c>
      <c r="N1502" s="63">
        <f t="shared" si="130"/>
        <v>3.8649950323915263</v>
      </c>
      <c r="O1502" s="63">
        <f t="shared" si="132"/>
        <v>7.7299900647830526</v>
      </c>
      <c r="P1502" s="331">
        <v>4</v>
      </c>
      <c r="Q1502" s="66">
        <v>2.43712232565735</v>
      </c>
      <c r="R1502">
        <f t="shared" si="131"/>
        <v>1.2693345446132032</v>
      </c>
      <c r="S1502">
        <f t="shared" si="128"/>
        <v>2.5386690892264063</v>
      </c>
      <c r="T1502" s="331">
        <v>4</v>
      </c>
      <c r="U1502" s="339">
        <f t="shared" si="126"/>
        <v>-1.1134676142330726</v>
      </c>
      <c r="V1502" s="4">
        <f t="shared" si="127"/>
        <v>0.52126736111111116</v>
      </c>
    </row>
    <row r="1503" spans="1:22">
      <c r="A1503" s="28" t="s">
        <v>624</v>
      </c>
      <c r="B1503" t="s">
        <v>627</v>
      </c>
      <c r="C1503" s="219" t="s">
        <v>1604</v>
      </c>
      <c r="D1503" s="2" t="s">
        <v>44</v>
      </c>
      <c r="E1503" t="s">
        <v>60</v>
      </c>
      <c r="F1503" s="3" t="s">
        <v>60</v>
      </c>
      <c r="G1503">
        <v>0</v>
      </c>
      <c r="H1503" s="189">
        <f t="shared" si="129"/>
        <v>0</v>
      </c>
      <c r="I1503" s="2" t="s">
        <v>100</v>
      </c>
      <c r="M1503" s="321">
        <v>11.898734177215101</v>
      </c>
      <c r="N1503" s="63">
        <f t="shared" si="130"/>
        <v>6.1972573839661989</v>
      </c>
      <c r="O1503" s="63">
        <f t="shared" si="132"/>
        <v>12.394514767932398</v>
      </c>
      <c r="P1503" s="331">
        <v>4</v>
      </c>
      <c r="Q1503" s="2">
        <v>0.25316455696203299</v>
      </c>
      <c r="R1503">
        <f t="shared" si="131"/>
        <v>0.13185654008439218</v>
      </c>
      <c r="S1503">
        <f t="shared" si="128"/>
        <v>0.26371308016878436</v>
      </c>
      <c r="T1503" s="331">
        <v>4</v>
      </c>
      <c r="U1503" s="339">
        <f t="shared" si="126"/>
        <v>-3.8501476017100207</v>
      </c>
      <c r="V1503" s="4">
        <f t="shared" si="127"/>
        <v>0.52126736111111116</v>
      </c>
    </row>
    <row r="1504" spans="1:22">
      <c r="A1504" s="28" t="s">
        <v>624</v>
      </c>
      <c r="B1504" t="s">
        <v>627</v>
      </c>
      <c r="C1504" s="219" t="s">
        <v>1604</v>
      </c>
      <c r="D1504" s="12" t="s">
        <v>44</v>
      </c>
      <c r="E1504" s="11" t="s">
        <v>60</v>
      </c>
      <c r="F1504" s="13" t="s">
        <v>60</v>
      </c>
      <c r="G1504">
        <v>1</v>
      </c>
      <c r="H1504" s="189">
        <f t="shared" si="129"/>
        <v>6.5359477124183009E-3</v>
      </c>
      <c r="J1504" s="56" t="s">
        <v>100</v>
      </c>
      <c r="K1504" s="56"/>
      <c r="L1504" s="56"/>
      <c r="M1504" s="321">
        <v>7.59493670886076</v>
      </c>
      <c r="N1504" s="63">
        <f t="shared" si="130"/>
        <v>3.9556962025316458</v>
      </c>
      <c r="O1504" s="63">
        <f t="shared" si="132"/>
        <v>7.9113924050632916</v>
      </c>
      <c r="P1504" s="331">
        <v>4</v>
      </c>
      <c r="Q1504" s="66">
        <v>0.126582278481016</v>
      </c>
      <c r="R1504">
        <f t="shared" si="131"/>
        <v>6.5928270042195841E-2</v>
      </c>
      <c r="S1504">
        <f t="shared" si="128"/>
        <v>0.13185654008439168</v>
      </c>
      <c r="T1504" s="331">
        <v>4</v>
      </c>
      <c r="U1504" s="339">
        <f t="shared" si="126"/>
        <v>-4.0943445622220747</v>
      </c>
      <c r="V1504" s="4">
        <f t="shared" si="127"/>
        <v>0.52126736111111116</v>
      </c>
    </row>
    <row r="1505" spans="1:22">
      <c r="A1505" s="28" t="s">
        <v>624</v>
      </c>
      <c r="B1505" t="s">
        <v>627</v>
      </c>
      <c r="C1505" s="219" t="s">
        <v>1604</v>
      </c>
      <c r="D1505" s="19" t="s">
        <v>44</v>
      </c>
      <c r="E1505" s="16" t="s">
        <v>60</v>
      </c>
      <c r="F1505" s="17" t="s">
        <v>60</v>
      </c>
      <c r="G1505">
        <v>3</v>
      </c>
      <c r="H1505" s="189">
        <f t="shared" si="129"/>
        <v>1.9607843137254902E-2</v>
      </c>
      <c r="J1505" s="56"/>
      <c r="K1505" s="56" t="s">
        <v>100</v>
      </c>
      <c r="L1505" s="56"/>
      <c r="M1505" s="321">
        <v>11.7721518987341</v>
      </c>
      <c r="N1505" s="63">
        <f t="shared" si="130"/>
        <v>6.1313291139240107</v>
      </c>
      <c r="O1505" s="63">
        <f t="shared" si="132"/>
        <v>12.262658227848021</v>
      </c>
      <c r="P1505" s="331">
        <v>4</v>
      </c>
      <c r="Q1505" s="66">
        <v>0.25316455696203299</v>
      </c>
      <c r="R1505">
        <f t="shared" si="131"/>
        <v>0.13185654008439218</v>
      </c>
      <c r="S1505">
        <f t="shared" si="128"/>
        <v>0.26371308016878436</v>
      </c>
      <c r="T1505" s="331">
        <v>4</v>
      </c>
      <c r="U1505" s="339">
        <f t="shared" si="126"/>
        <v>-3.8394523125932736</v>
      </c>
      <c r="V1505" s="4">
        <f t="shared" si="127"/>
        <v>0.52126736111111116</v>
      </c>
    </row>
    <row r="1506" spans="1:22">
      <c r="A1506" s="28" t="s">
        <v>624</v>
      </c>
      <c r="B1506" t="s">
        <v>627</v>
      </c>
      <c r="C1506" s="219" t="s">
        <v>1604</v>
      </c>
      <c r="D1506" s="2" t="s">
        <v>44</v>
      </c>
      <c r="E1506" t="s">
        <v>60</v>
      </c>
      <c r="F1506" s="3" t="s">
        <v>60</v>
      </c>
      <c r="G1506">
        <v>5</v>
      </c>
      <c r="H1506" s="189">
        <f t="shared" si="129"/>
        <v>3.2679738562091505E-2</v>
      </c>
      <c r="J1506" s="56"/>
      <c r="K1506" s="56" t="s">
        <v>100</v>
      </c>
      <c r="L1506" s="56"/>
      <c r="M1506" s="321">
        <v>7.8481012658227902</v>
      </c>
      <c r="N1506" s="63">
        <f t="shared" si="130"/>
        <v>4.0875527426160367</v>
      </c>
      <c r="O1506" s="63">
        <f t="shared" si="132"/>
        <v>8.1751054852320735</v>
      </c>
      <c r="P1506" s="331">
        <v>4</v>
      </c>
      <c r="Q1506" s="2">
        <v>0.126582278481016</v>
      </c>
      <c r="R1506">
        <f t="shared" si="131"/>
        <v>6.5928270042195841E-2</v>
      </c>
      <c r="S1506">
        <f t="shared" si="128"/>
        <v>0.13185654008439168</v>
      </c>
      <c r="T1506" s="331">
        <v>4</v>
      </c>
      <c r="U1506" s="339">
        <f t="shared" si="126"/>
        <v>-4.1271343850450659</v>
      </c>
      <c r="V1506" s="4">
        <f t="shared" si="127"/>
        <v>0.52126736111111116</v>
      </c>
    </row>
    <row r="1507" spans="1:22">
      <c r="A1507" s="28" t="s">
        <v>624</v>
      </c>
      <c r="B1507" t="s">
        <v>627</v>
      </c>
      <c r="C1507" s="219" t="s">
        <v>1604</v>
      </c>
      <c r="D1507" s="2" t="s">
        <v>44</v>
      </c>
      <c r="E1507" t="s">
        <v>60</v>
      </c>
      <c r="F1507" s="3" t="s">
        <v>60</v>
      </c>
      <c r="G1507">
        <v>18</v>
      </c>
      <c r="H1507" s="189">
        <f t="shared" si="129"/>
        <v>0.11764705882352941</v>
      </c>
      <c r="J1507" s="56"/>
      <c r="K1507" s="56" t="s">
        <v>100</v>
      </c>
      <c r="L1507" s="56"/>
      <c r="M1507" s="321">
        <v>3.7974683544303698</v>
      </c>
      <c r="N1507" s="63">
        <f t="shared" si="130"/>
        <v>1.9778481012658176</v>
      </c>
      <c r="O1507" s="63">
        <f t="shared" si="132"/>
        <v>3.9556962025316351</v>
      </c>
      <c r="P1507" s="331">
        <v>4</v>
      </c>
      <c r="Q1507" s="66">
        <v>1.13924050632912</v>
      </c>
      <c r="R1507">
        <f t="shared" si="131"/>
        <v>0.59335443037975</v>
      </c>
      <c r="S1507">
        <f t="shared" si="128"/>
        <v>1.1867088607595</v>
      </c>
      <c r="T1507" s="331">
        <v>4</v>
      </c>
      <c r="U1507" s="339">
        <f t="shared" si="126"/>
        <v>-1.2039728043259281</v>
      </c>
      <c r="V1507" s="4">
        <f t="shared" si="127"/>
        <v>0.52126736111111116</v>
      </c>
    </row>
    <row r="1508" spans="1:22">
      <c r="A1508" s="28" t="s">
        <v>624</v>
      </c>
      <c r="B1508" t="s">
        <v>627</v>
      </c>
      <c r="C1508" s="219" t="s">
        <v>1604</v>
      </c>
      <c r="D1508" s="2" t="s">
        <v>44</v>
      </c>
      <c r="E1508" t="s">
        <v>60</v>
      </c>
      <c r="F1508" s="3" t="s">
        <v>60</v>
      </c>
      <c r="G1508">
        <v>35</v>
      </c>
      <c r="H1508" s="189">
        <f t="shared" si="129"/>
        <v>0.22875816993464052</v>
      </c>
      <c r="J1508" s="56"/>
      <c r="K1508" s="56" t="s">
        <v>100</v>
      </c>
      <c r="L1508" s="56"/>
      <c r="M1508" s="321">
        <v>1.0126582278481</v>
      </c>
      <c r="N1508" s="63">
        <f t="shared" si="130"/>
        <v>0.52742616033755207</v>
      </c>
      <c r="O1508" s="63">
        <f t="shared" si="132"/>
        <v>1.0548523206751041</v>
      </c>
      <c r="P1508" s="331">
        <v>4</v>
      </c>
      <c r="Q1508" s="2">
        <v>1.0126582278481</v>
      </c>
      <c r="R1508">
        <f t="shared" si="131"/>
        <v>0.52742616033755207</v>
      </c>
      <c r="S1508">
        <f t="shared" si="128"/>
        <v>1.0548523206751041</v>
      </c>
      <c r="T1508" s="331">
        <v>4</v>
      </c>
      <c r="U1508" s="339">
        <f t="shared" si="126"/>
        <v>0</v>
      </c>
      <c r="V1508" s="4">
        <f t="shared" si="127"/>
        <v>0.52126736111111116</v>
      </c>
    </row>
    <row r="1509" spans="1:22">
      <c r="A1509" s="28" t="s">
        <v>624</v>
      </c>
      <c r="B1509" t="s">
        <v>627</v>
      </c>
      <c r="C1509" s="219" t="s">
        <v>1604</v>
      </c>
      <c r="D1509" s="2" t="s">
        <v>44</v>
      </c>
      <c r="E1509" t="s">
        <v>60</v>
      </c>
      <c r="F1509" s="3" t="s">
        <v>60</v>
      </c>
      <c r="G1509">
        <v>93</v>
      </c>
      <c r="H1509" s="189">
        <f t="shared" si="129"/>
        <v>0.60784313725490191</v>
      </c>
      <c r="J1509" s="56"/>
      <c r="K1509" s="56" t="s">
        <v>100</v>
      </c>
      <c r="L1509" s="56"/>
      <c r="M1509" s="321">
        <v>1.0126582278481</v>
      </c>
      <c r="N1509" s="63">
        <f t="shared" si="130"/>
        <v>0.52742616033755207</v>
      </c>
      <c r="O1509" s="63">
        <f t="shared" si="132"/>
        <v>1.0548523206751041</v>
      </c>
      <c r="P1509" s="331">
        <v>4</v>
      </c>
      <c r="Q1509" s="2">
        <v>0.25316455696203299</v>
      </c>
      <c r="R1509">
        <f t="shared" si="131"/>
        <v>0.13185654008439218</v>
      </c>
      <c r="S1509">
        <f t="shared" si="128"/>
        <v>0.26371308016878436</v>
      </c>
      <c r="T1509" s="331">
        <v>4</v>
      </c>
      <c r="U1509" s="339">
        <f t="shared" si="126"/>
        <v>-1.386294361119859</v>
      </c>
      <c r="V1509" s="4">
        <f t="shared" si="127"/>
        <v>0.52126736111111116</v>
      </c>
    </row>
    <row r="1510" spans="1:22">
      <c r="A1510" s="28" t="s">
        <v>624</v>
      </c>
      <c r="B1510" t="s">
        <v>627</v>
      </c>
      <c r="C1510" s="219" t="s">
        <v>1604</v>
      </c>
      <c r="D1510" s="2" t="s">
        <v>44</v>
      </c>
      <c r="E1510" t="s">
        <v>60</v>
      </c>
      <c r="F1510" s="3" t="s">
        <v>60</v>
      </c>
      <c r="G1510">
        <v>153</v>
      </c>
      <c r="H1510" s="189">
        <f t="shared" si="129"/>
        <v>1</v>
      </c>
      <c r="J1510" s="56"/>
      <c r="K1510" s="56" t="s">
        <v>100</v>
      </c>
      <c r="L1510" s="56" t="s">
        <v>100</v>
      </c>
      <c r="M1510" s="321">
        <v>1.13924050632912</v>
      </c>
      <c r="N1510" s="63">
        <f t="shared" si="130"/>
        <v>0.59335443037975</v>
      </c>
      <c r="O1510" s="63">
        <f t="shared" si="132"/>
        <v>1.1867088607595</v>
      </c>
      <c r="P1510" s="331">
        <v>4</v>
      </c>
      <c r="Q1510" s="2">
        <v>0.25316455696203299</v>
      </c>
      <c r="R1510">
        <f t="shared" si="131"/>
        <v>0.13185654008439218</v>
      </c>
      <c r="S1510">
        <f t="shared" si="128"/>
        <v>0.26371308016878436</v>
      </c>
      <c r="T1510" s="331">
        <v>4</v>
      </c>
      <c r="U1510" s="339">
        <f t="shared" si="126"/>
        <v>-1.5040773967762491</v>
      </c>
      <c r="V1510" s="4">
        <f t="shared" si="127"/>
        <v>0.52126736111111116</v>
      </c>
    </row>
    <row r="1511" spans="1:22">
      <c r="A1511" s="28" t="s">
        <v>624</v>
      </c>
      <c r="B1511" t="s">
        <v>628</v>
      </c>
      <c r="C1511" s="219" t="s">
        <v>1604</v>
      </c>
      <c r="D1511" s="2" t="s">
        <v>44</v>
      </c>
      <c r="E1511" t="s">
        <v>60</v>
      </c>
      <c r="F1511" s="3" t="s">
        <v>60</v>
      </c>
      <c r="G1511">
        <v>0</v>
      </c>
      <c r="H1511" s="189">
        <f t="shared" si="129"/>
        <v>0</v>
      </c>
      <c r="I1511" s="2" t="s">
        <v>100</v>
      </c>
      <c r="M1511" s="321">
        <v>8.1361111111111093</v>
      </c>
      <c r="N1511" s="63">
        <f t="shared" si="130"/>
        <v>4.2375578703703694</v>
      </c>
      <c r="O1511" s="63">
        <f t="shared" si="132"/>
        <v>8.4751157407407387</v>
      </c>
      <c r="P1511" s="331">
        <v>4</v>
      </c>
      <c r="Q1511" s="2">
        <v>0.13611111111111199</v>
      </c>
      <c r="R1511">
        <f t="shared" si="131"/>
        <v>7.0891203703704164E-2</v>
      </c>
      <c r="S1511">
        <f t="shared" si="128"/>
        <v>0.14178240740740833</v>
      </c>
      <c r="T1511" s="331">
        <v>4</v>
      </c>
      <c r="U1511" s="339">
        <f t="shared" si="126"/>
        <v>-4.0905960487171003</v>
      </c>
      <c r="V1511" s="4">
        <f t="shared" si="127"/>
        <v>0.52126736111111116</v>
      </c>
    </row>
    <row r="1512" spans="1:22">
      <c r="A1512" s="28" t="s">
        <v>624</v>
      </c>
      <c r="B1512" t="s">
        <v>628</v>
      </c>
      <c r="C1512" s="219" t="s">
        <v>1604</v>
      </c>
      <c r="D1512" s="2" t="s">
        <v>44</v>
      </c>
      <c r="E1512" t="s">
        <v>60</v>
      </c>
      <c r="F1512" s="3" t="s">
        <v>60</v>
      </c>
      <c r="G1512">
        <v>1</v>
      </c>
      <c r="H1512" s="189">
        <f t="shared" si="129"/>
        <v>6.5359477124183009E-3</v>
      </c>
      <c r="J1512" s="56" t="s">
        <v>100</v>
      </c>
      <c r="K1512" s="56"/>
      <c r="L1512" s="56"/>
      <c r="M1512" s="321">
        <v>17.423809523809499</v>
      </c>
      <c r="N1512" s="63">
        <f t="shared" si="130"/>
        <v>9.0749007936507819</v>
      </c>
      <c r="O1512" s="63">
        <f t="shared" si="132"/>
        <v>18.149801587301564</v>
      </c>
      <c r="P1512" s="331">
        <v>4</v>
      </c>
      <c r="Q1512" s="2">
        <v>0.15436507936507801</v>
      </c>
      <c r="R1512">
        <f t="shared" si="131"/>
        <v>8.0398478835978129E-2</v>
      </c>
      <c r="S1512">
        <f t="shared" si="128"/>
        <v>0.16079695767195626</v>
      </c>
      <c r="T1512" s="331">
        <v>4</v>
      </c>
      <c r="U1512" s="339">
        <f t="shared" si="126"/>
        <v>-4.7262724711887678</v>
      </c>
      <c r="V1512" s="4">
        <f t="shared" si="127"/>
        <v>0.52126736111111116</v>
      </c>
    </row>
    <row r="1513" spans="1:22">
      <c r="A1513" s="28" t="s">
        <v>624</v>
      </c>
      <c r="B1513" t="s">
        <v>628</v>
      </c>
      <c r="C1513" s="219" t="s">
        <v>1604</v>
      </c>
      <c r="D1513" s="2" t="s">
        <v>44</v>
      </c>
      <c r="E1513" t="s">
        <v>60</v>
      </c>
      <c r="F1513" s="3" t="s">
        <v>60</v>
      </c>
      <c r="G1513">
        <v>3</v>
      </c>
      <c r="H1513" s="189">
        <f t="shared" si="129"/>
        <v>1.9607843137254902E-2</v>
      </c>
      <c r="J1513" s="56"/>
      <c r="K1513" s="56" t="s">
        <v>100</v>
      </c>
      <c r="L1513" s="56"/>
      <c r="M1513" s="321">
        <v>5.6325396825396803</v>
      </c>
      <c r="N1513" s="63">
        <f t="shared" si="130"/>
        <v>2.9336144179894168</v>
      </c>
      <c r="O1513" s="63">
        <f t="shared" si="132"/>
        <v>5.8672288359788336</v>
      </c>
      <c r="P1513" s="331">
        <v>4</v>
      </c>
      <c r="Q1513" s="2">
        <v>1.06111111111111</v>
      </c>
      <c r="R1513">
        <f t="shared" si="131"/>
        <v>0.55266203703703654</v>
      </c>
      <c r="S1513">
        <f t="shared" si="128"/>
        <v>1.1053240740740731</v>
      </c>
      <c r="T1513" s="331">
        <v>4</v>
      </c>
      <c r="U1513" s="339">
        <f t="shared" si="126"/>
        <v>-1.6692438614230405</v>
      </c>
      <c r="V1513" s="4">
        <f t="shared" si="127"/>
        <v>0.52126736111111116</v>
      </c>
    </row>
    <row r="1514" spans="1:22" s="11" customFormat="1">
      <c r="A1514" s="10" t="s">
        <v>624</v>
      </c>
      <c r="B1514" s="11" t="s">
        <v>628</v>
      </c>
      <c r="C1514" s="219" t="s">
        <v>1604</v>
      </c>
      <c r="D1514" s="12" t="s">
        <v>44</v>
      </c>
      <c r="E1514" s="11" t="s">
        <v>60</v>
      </c>
      <c r="F1514" s="13" t="s">
        <v>60</v>
      </c>
      <c r="G1514" s="11">
        <v>5</v>
      </c>
      <c r="H1514" s="200">
        <f t="shared" si="129"/>
        <v>3.2679738562091505E-2</v>
      </c>
      <c r="I1514" s="12"/>
      <c r="J1514" s="57"/>
      <c r="K1514" s="57" t="s">
        <v>100</v>
      </c>
      <c r="L1514" s="57"/>
      <c r="M1514" s="321">
        <v>26.475793650793602</v>
      </c>
      <c r="N1514" s="70">
        <f t="shared" si="130"/>
        <v>13.789475859788334</v>
      </c>
      <c r="O1514" s="70">
        <f t="shared" si="132"/>
        <v>27.578951719576668</v>
      </c>
      <c r="P1514" s="334">
        <v>4</v>
      </c>
      <c r="Q1514" s="2">
        <v>0.31706349206348899</v>
      </c>
      <c r="R1514">
        <f t="shared" si="131"/>
        <v>0.16513723544973385</v>
      </c>
      <c r="S1514">
        <f t="shared" si="128"/>
        <v>0.33027447089946771</v>
      </c>
      <c r="T1514" s="334">
        <v>4</v>
      </c>
      <c r="U1514" s="339">
        <f t="shared" si="126"/>
        <v>-4.4248841031444481</v>
      </c>
      <c r="V1514" s="4">
        <f t="shared" si="127"/>
        <v>0.52126736111111116</v>
      </c>
    </row>
    <row r="1515" spans="1:22">
      <c r="A1515" s="28" t="s">
        <v>624</v>
      </c>
      <c r="B1515" t="s">
        <v>628</v>
      </c>
      <c r="C1515" s="219" t="s">
        <v>1604</v>
      </c>
      <c r="D1515" s="2" t="s">
        <v>44</v>
      </c>
      <c r="E1515" t="s">
        <v>60</v>
      </c>
      <c r="F1515" s="3" t="s">
        <v>60</v>
      </c>
      <c r="G1515">
        <v>18</v>
      </c>
      <c r="H1515" s="189">
        <f t="shared" si="129"/>
        <v>0.11764705882352941</v>
      </c>
      <c r="J1515" s="56"/>
      <c r="K1515" s="56" t="s">
        <v>100</v>
      </c>
      <c r="L1515" s="56"/>
      <c r="M1515" s="321">
        <v>39.572619047619</v>
      </c>
      <c r="N1515" s="69">
        <f t="shared" si="130"/>
        <v>20.610739087301564</v>
      </c>
      <c r="O1515" s="69">
        <f t="shared" si="132"/>
        <v>41.221478174603128</v>
      </c>
      <c r="P1515" s="331">
        <v>4</v>
      </c>
      <c r="Q1515" s="19">
        <v>1.8583333333333301</v>
      </c>
      <c r="R1515" s="16">
        <f t="shared" si="131"/>
        <v>0.96788194444444275</v>
      </c>
      <c r="S1515" s="16">
        <f t="shared" si="128"/>
        <v>1.9357638888888855</v>
      </c>
      <c r="T1515" s="331">
        <v>4</v>
      </c>
      <c r="U1515" s="339">
        <f t="shared" si="126"/>
        <v>-3.0584574122372921</v>
      </c>
      <c r="V1515" s="4">
        <f t="shared" si="127"/>
        <v>0.52126736111111116</v>
      </c>
    </row>
    <row r="1516" spans="1:22">
      <c r="A1516" s="28" t="s">
        <v>624</v>
      </c>
      <c r="B1516" t="s">
        <v>628</v>
      </c>
      <c r="C1516" s="219" t="s">
        <v>1604</v>
      </c>
      <c r="D1516" s="2" t="s">
        <v>44</v>
      </c>
      <c r="E1516" t="s">
        <v>60</v>
      </c>
      <c r="F1516" s="3" t="s">
        <v>60</v>
      </c>
      <c r="G1516">
        <v>35</v>
      </c>
      <c r="H1516" s="189">
        <f t="shared" si="129"/>
        <v>0.22875816993464052</v>
      </c>
      <c r="J1516" s="56"/>
      <c r="K1516" s="56" t="s">
        <v>100</v>
      </c>
      <c r="L1516" s="56"/>
      <c r="M1516" s="321">
        <v>0.47936507936508099</v>
      </c>
      <c r="N1516" s="63">
        <f t="shared" si="130"/>
        <v>0.24966931216931301</v>
      </c>
      <c r="O1516" s="63">
        <f t="shared" si="132"/>
        <v>0.49933862433862602</v>
      </c>
      <c r="P1516" s="331">
        <v>4</v>
      </c>
      <c r="Q1516" s="2">
        <v>0.98730158730158701</v>
      </c>
      <c r="R1516">
        <f t="shared" si="131"/>
        <v>0.51421957671957663</v>
      </c>
      <c r="S1516">
        <f t="shared" si="128"/>
        <v>1.0284391534391533</v>
      </c>
      <c r="T1516" s="331">
        <v>4</v>
      </c>
      <c r="U1516" s="339">
        <f t="shared" si="126"/>
        <v>0.7225130753643062</v>
      </c>
      <c r="V1516" s="4">
        <f t="shared" si="127"/>
        <v>0.52126736111111116</v>
      </c>
    </row>
    <row r="1517" spans="1:22">
      <c r="A1517" s="28" t="s">
        <v>624</v>
      </c>
      <c r="B1517" t="s">
        <v>628</v>
      </c>
      <c r="C1517" s="219" t="s">
        <v>1604</v>
      </c>
      <c r="D1517" s="2" t="s">
        <v>44</v>
      </c>
      <c r="E1517" t="s">
        <v>60</v>
      </c>
      <c r="F1517" s="3" t="s">
        <v>60</v>
      </c>
      <c r="G1517">
        <v>93</v>
      </c>
      <c r="H1517" s="189">
        <f t="shared" si="129"/>
        <v>0.60784313725490191</v>
      </c>
      <c r="J1517" s="56"/>
      <c r="K1517" s="56" t="s">
        <v>100</v>
      </c>
      <c r="L1517" s="56"/>
      <c r="M1517" s="321">
        <v>4.4341269841269799</v>
      </c>
      <c r="N1517" s="63">
        <f t="shared" si="130"/>
        <v>2.3094411375661354</v>
      </c>
      <c r="O1517" s="63">
        <f t="shared" si="132"/>
        <v>4.6188822751322709</v>
      </c>
      <c r="P1517" s="331">
        <v>4</v>
      </c>
      <c r="Q1517" s="2">
        <v>10.529365079365</v>
      </c>
      <c r="R1517">
        <f t="shared" si="131"/>
        <v>5.4840443121692708</v>
      </c>
      <c r="S1517">
        <f t="shared" ref="S1517:S1534" si="133">R1517*SQRT(T1517)</f>
        <v>10.968088624338542</v>
      </c>
      <c r="T1517" s="331">
        <v>4</v>
      </c>
      <c r="U1517" s="339">
        <f t="shared" si="126"/>
        <v>0.86483727845776137</v>
      </c>
      <c r="V1517" s="4">
        <f t="shared" si="127"/>
        <v>0.52126736111111116</v>
      </c>
    </row>
    <row r="1518" spans="1:22">
      <c r="A1518" s="28" t="s">
        <v>624</v>
      </c>
      <c r="B1518" t="s">
        <v>628</v>
      </c>
      <c r="C1518" s="219" t="s">
        <v>1604</v>
      </c>
      <c r="D1518" s="2" t="s">
        <v>44</v>
      </c>
      <c r="E1518" t="s">
        <v>60</v>
      </c>
      <c r="F1518" s="3" t="s">
        <v>60</v>
      </c>
      <c r="G1518">
        <v>153</v>
      </c>
      <c r="H1518" s="189">
        <f t="shared" si="129"/>
        <v>1</v>
      </c>
      <c r="J1518" s="56"/>
      <c r="K1518" s="56" t="s">
        <v>100</v>
      </c>
      <c r="L1518" s="56" t="s">
        <v>100</v>
      </c>
      <c r="M1518" s="321">
        <v>12.705952380952301</v>
      </c>
      <c r="N1518" s="63">
        <f t="shared" si="130"/>
        <v>6.6176835317459899</v>
      </c>
      <c r="O1518" s="63">
        <f t="shared" si="132"/>
        <v>13.23536706349198</v>
      </c>
      <c r="P1518" s="331">
        <v>4</v>
      </c>
      <c r="Q1518" s="2">
        <v>18.4206349206349</v>
      </c>
      <c r="R1518">
        <f t="shared" si="131"/>
        <v>9.5940806878306777</v>
      </c>
      <c r="S1518">
        <f t="shared" si="133"/>
        <v>19.188161375661355</v>
      </c>
      <c r="T1518" s="331">
        <v>4</v>
      </c>
      <c r="U1518" s="339">
        <f t="shared" si="126"/>
        <v>0.37140092424635857</v>
      </c>
      <c r="V1518" s="4">
        <f t="shared" si="127"/>
        <v>0.52126736111111116</v>
      </c>
    </row>
    <row r="1519" spans="1:22">
      <c r="A1519" s="28" t="s">
        <v>624</v>
      </c>
      <c r="B1519" t="s">
        <v>629</v>
      </c>
      <c r="C1519" s="219" t="s">
        <v>1604</v>
      </c>
      <c r="D1519" s="2" t="s">
        <v>44</v>
      </c>
      <c r="E1519" t="s">
        <v>60</v>
      </c>
      <c r="F1519" s="3" t="s">
        <v>60</v>
      </c>
      <c r="G1519">
        <v>0</v>
      </c>
      <c r="H1519" s="189">
        <f t="shared" si="129"/>
        <v>0</v>
      </c>
      <c r="I1519" s="2" t="s">
        <v>100</v>
      </c>
      <c r="M1519" s="321">
        <v>29.8278458345203</v>
      </c>
      <c r="N1519" s="63">
        <f t="shared" si="130"/>
        <v>15.53533637214599</v>
      </c>
      <c r="O1519" s="63">
        <f t="shared" si="132"/>
        <v>31.070672744291979</v>
      </c>
      <c r="P1519" s="331">
        <v>4</v>
      </c>
      <c r="Q1519" s="2">
        <v>0.14692116722967</v>
      </c>
      <c r="R1519">
        <f t="shared" si="131"/>
        <v>7.6521441265453127E-2</v>
      </c>
      <c r="S1519">
        <f t="shared" si="133"/>
        <v>0.15304288253090625</v>
      </c>
      <c r="T1519" s="331">
        <v>4</v>
      </c>
      <c r="U1519" s="339">
        <f t="shared" si="126"/>
        <v>-5.313301494586951</v>
      </c>
      <c r="V1519" s="4">
        <f t="shared" si="127"/>
        <v>0.52126736111111116</v>
      </c>
    </row>
    <row r="1520" spans="1:22">
      <c r="A1520" s="28" t="s">
        <v>624</v>
      </c>
      <c r="B1520" t="s">
        <v>629</v>
      </c>
      <c r="C1520" s="219" t="s">
        <v>1604</v>
      </c>
      <c r="D1520" s="2" t="s">
        <v>44</v>
      </c>
      <c r="E1520" t="s">
        <v>60</v>
      </c>
      <c r="F1520" s="3" t="s">
        <v>60</v>
      </c>
      <c r="G1520">
        <v>1</v>
      </c>
      <c r="H1520" s="189">
        <f t="shared" si="129"/>
        <v>6.5359477124183009E-3</v>
      </c>
      <c r="J1520" s="56" t="s">
        <v>100</v>
      </c>
      <c r="K1520" s="56"/>
      <c r="L1520" s="56"/>
      <c r="M1520" s="321">
        <v>7.9532782548532799</v>
      </c>
      <c r="N1520" s="63">
        <f t="shared" si="130"/>
        <v>4.14233242440275</v>
      </c>
      <c r="O1520" s="63">
        <f t="shared" si="132"/>
        <v>8.2846648488054999</v>
      </c>
      <c r="P1520" s="331">
        <v>4</v>
      </c>
      <c r="Q1520" s="2">
        <v>0.69227951650319797</v>
      </c>
      <c r="R1520">
        <f t="shared" si="131"/>
        <v>0.36056224817874893</v>
      </c>
      <c r="S1520">
        <f t="shared" si="133"/>
        <v>0.72112449635749787</v>
      </c>
      <c r="T1520" s="331">
        <v>4</v>
      </c>
      <c r="U1520" s="339">
        <f t="shared" si="126"/>
        <v>-2.441349682108422</v>
      </c>
      <c r="V1520" s="4">
        <f t="shared" si="127"/>
        <v>0.52126736111111116</v>
      </c>
    </row>
    <row r="1521" spans="1:22">
      <c r="A1521" s="28" t="s">
        <v>624</v>
      </c>
      <c r="B1521" t="s">
        <v>629</v>
      </c>
      <c r="C1521" s="219" t="s">
        <v>1604</v>
      </c>
      <c r="D1521" s="2" t="s">
        <v>44</v>
      </c>
      <c r="E1521" t="s">
        <v>60</v>
      </c>
      <c r="F1521" s="3" t="s">
        <v>60</v>
      </c>
      <c r="G1521">
        <v>3</v>
      </c>
      <c r="H1521" s="189">
        <f t="shared" si="129"/>
        <v>1.9607843137254902E-2</v>
      </c>
      <c r="J1521" s="56"/>
      <c r="K1521" s="56" t="s">
        <v>100</v>
      </c>
      <c r="L1521" s="56"/>
      <c r="M1521" s="321">
        <v>4.5504863456920699</v>
      </c>
      <c r="N1521" s="63">
        <f t="shared" si="130"/>
        <v>2.3700449717146199</v>
      </c>
      <c r="O1521" s="63">
        <f t="shared" si="132"/>
        <v>4.7400899434292398</v>
      </c>
      <c r="P1521" s="331">
        <v>4</v>
      </c>
      <c r="Q1521" s="2">
        <v>0.72890806234993</v>
      </c>
      <c r="R1521">
        <f t="shared" si="131"/>
        <v>0.37963961580725525</v>
      </c>
      <c r="S1521">
        <f t="shared" si="133"/>
        <v>0.7592792316145105</v>
      </c>
      <c r="T1521" s="331">
        <v>4</v>
      </c>
      <c r="U1521" s="339">
        <f t="shared" si="126"/>
        <v>-1.8314417860866476</v>
      </c>
      <c r="V1521" s="4">
        <f t="shared" si="127"/>
        <v>0.52126736111111116</v>
      </c>
    </row>
    <row r="1522" spans="1:22">
      <c r="A1522" s="28" t="s">
        <v>624</v>
      </c>
      <c r="B1522" t="s">
        <v>629</v>
      </c>
      <c r="C1522" s="219" t="s">
        <v>1604</v>
      </c>
      <c r="D1522" s="2" t="s">
        <v>44</v>
      </c>
      <c r="E1522" t="s">
        <v>60</v>
      </c>
      <c r="F1522" s="3" t="s">
        <v>60</v>
      </c>
      <c r="G1522">
        <v>5</v>
      </c>
      <c r="H1522" s="189">
        <f t="shared" si="129"/>
        <v>3.2679738562091505E-2</v>
      </c>
      <c r="J1522" s="56"/>
      <c r="K1522" s="56" t="s">
        <v>100</v>
      </c>
      <c r="L1522" s="56"/>
      <c r="M1522" s="321">
        <v>3.9493712099629601</v>
      </c>
      <c r="N1522" s="63">
        <f t="shared" si="130"/>
        <v>2.0569641718557086</v>
      </c>
      <c r="O1522" s="63">
        <f t="shared" si="132"/>
        <v>4.1139283437114171</v>
      </c>
      <c r="P1522" s="331">
        <v>4</v>
      </c>
      <c r="Q1522" s="2">
        <v>1.5298522648650901</v>
      </c>
      <c r="R1522">
        <f t="shared" si="131"/>
        <v>0.79679805461723441</v>
      </c>
      <c r="S1522">
        <f t="shared" si="133"/>
        <v>1.5935961092344688</v>
      </c>
      <c r="T1522" s="331">
        <v>4</v>
      </c>
      <c r="U1522" s="339">
        <f t="shared" si="126"/>
        <v>-0.94838520705970353</v>
      </c>
      <c r="V1522" s="4">
        <f t="shared" si="127"/>
        <v>0.52126736111111116</v>
      </c>
    </row>
    <row r="1523" spans="1:22">
      <c r="A1523" s="28" t="s">
        <v>624</v>
      </c>
      <c r="B1523" t="s">
        <v>629</v>
      </c>
      <c r="C1523" s="219" t="s">
        <v>1604</v>
      </c>
      <c r="D1523" s="2" t="s">
        <v>44</v>
      </c>
      <c r="E1523" t="s">
        <v>60</v>
      </c>
      <c r="F1523" s="3" t="s">
        <v>60</v>
      </c>
      <c r="G1523">
        <v>18</v>
      </c>
      <c r="H1523" s="189">
        <f t="shared" si="129"/>
        <v>0.11764705882352941</v>
      </c>
      <c r="J1523" s="56"/>
      <c r="K1523" s="56" t="s">
        <v>100</v>
      </c>
      <c r="L1523" s="56"/>
      <c r="M1523" s="321">
        <v>11.375198404623299</v>
      </c>
      <c r="N1523" s="63">
        <f t="shared" si="130"/>
        <v>5.9245825024079686</v>
      </c>
      <c r="O1523" s="63">
        <f t="shared" si="132"/>
        <v>11.849165004815937</v>
      </c>
      <c r="P1523" s="331">
        <v>4</v>
      </c>
      <c r="Q1523" s="2">
        <v>1.8212526962679501</v>
      </c>
      <c r="R1523">
        <f t="shared" si="131"/>
        <v>0.94856911263955734</v>
      </c>
      <c r="S1523">
        <f t="shared" si="133"/>
        <v>1.8971382252791147</v>
      </c>
      <c r="T1523" s="331">
        <v>4</v>
      </c>
      <c r="U1523" s="339">
        <f t="shared" si="126"/>
        <v>-1.8319108478742907</v>
      </c>
      <c r="V1523" s="4">
        <f t="shared" si="127"/>
        <v>0.52126736111111116</v>
      </c>
    </row>
    <row r="1524" spans="1:22">
      <c r="A1524" s="28" t="s">
        <v>624</v>
      </c>
      <c r="B1524" t="s">
        <v>629</v>
      </c>
      <c r="C1524" s="219" t="s">
        <v>1604</v>
      </c>
      <c r="D1524" s="2" t="s">
        <v>44</v>
      </c>
      <c r="E1524" t="s">
        <v>60</v>
      </c>
      <c r="F1524" s="3" t="s">
        <v>60</v>
      </c>
      <c r="G1524">
        <v>35</v>
      </c>
      <c r="H1524" s="189">
        <f t="shared" si="129"/>
        <v>0.22875816993464052</v>
      </c>
      <c r="J1524" s="56"/>
      <c r="K1524" s="56" t="s">
        <v>100</v>
      </c>
      <c r="L1524" s="56"/>
      <c r="M1524" s="321">
        <v>4.27740018721257</v>
      </c>
      <c r="N1524" s="63">
        <f t="shared" si="130"/>
        <v>2.227812597506547</v>
      </c>
      <c r="O1524" s="63">
        <f t="shared" si="132"/>
        <v>4.4556251950130941</v>
      </c>
      <c r="P1524" s="331">
        <v>4</v>
      </c>
      <c r="Q1524" s="2">
        <v>4.1492002767490197</v>
      </c>
      <c r="R1524">
        <f t="shared" si="131"/>
        <v>2.1610418108067813</v>
      </c>
      <c r="S1524">
        <f t="shared" si="133"/>
        <v>4.3220836216135625</v>
      </c>
      <c r="T1524" s="331">
        <v>4</v>
      </c>
      <c r="U1524" s="339">
        <f t="shared" si="126"/>
        <v>-3.0429780862440234E-2</v>
      </c>
      <c r="V1524" s="4">
        <f t="shared" si="127"/>
        <v>0.52126736111111116</v>
      </c>
    </row>
    <row r="1525" spans="1:22">
      <c r="A1525" s="28" t="s">
        <v>624</v>
      </c>
      <c r="B1525" t="s">
        <v>629</v>
      </c>
      <c r="C1525" s="219" t="s">
        <v>1604</v>
      </c>
      <c r="D1525" s="2" t="s">
        <v>44</v>
      </c>
      <c r="E1525" t="s">
        <v>60</v>
      </c>
      <c r="F1525" s="3" t="s">
        <v>60</v>
      </c>
      <c r="G1525">
        <v>93</v>
      </c>
      <c r="H1525" s="189">
        <f t="shared" si="129"/>
        <v>0.60784313725490191</v>
      </c>
      <c r="J1525" s="56"/>
      <c r="K1525" s="56" t="s">
        <v>100</v>
      </c>
      <c r="L1525" s="56"/>
      <c r="M1525" s="321">
        <v>1.51153799194172</v>
      </c>
      <c r="N1525" s="63">
        <f t="shared" si="130"/>
        <v>0.78725937080297925</v>
      </c>
      <c r="O1525" s="63">
        <f t="shared" si="132"/>
        <v>1.5745187416059585</v>
      </c>
      <c r="P1525" s="331">
        <v>4</v>
      </c>
      <c r="Q1525" s="2">
        <v>1.12938016360751</v>
      </c>
      <c r="R1525">
        <f t="shared" si="131"/>
        <v>0.58821883521224483</v>
      </c>
      <c r="S1525">
        <f t="shared" si="133"/>
        <v>1.1764376704244897</v>
      </c>
      <c r="T1525" s="331">
        <v>4</v>
      </c>
      <c r="U1525" s="339">
        <f t="shared" si="126"/>
        <v>-0.29145871573211163</v>
      </c>
      <c r="V1525" s="4">
        <f t="shared" si="127"/>
        <v>0.52126736111111116</v>
      </c>
    </row>
    <row r="1526" spans="1:22">
      <c r="A1526" s="28" t="s">
        <v>624</v>
      </c>
      <c r="B1526" t="s">
        <v>629</v>
      </c>
      <c r="C1526" s="219" t="s">
        <v>1604</v>
      </c>
      <c r="D1526" s="2" t="s">
        <v>44</v>
      </c>
      <c r="E1526" t="s">
        <v>60</v>
      </c>
      <c r="F1526" s="3" t="s">
        <v>60</v>
      </c>
      <c r="G1526">
        <v>153</v>
      </c>
      <c r="H1526" s="189">
        <f t="shared" si="129"/>
        <v>1</v>
      </c>
      <c r="J1526" s="56"/>
      <c r="K1526" s="56" t="s">
        <v>100</v>
      </c>
      <c r="L1526" s="56" t="s">
        <v>100</v>
      </c>
      <c r="M1526" s="321">
        <v>1.29258068454682</v>
      </c>
      <c r="N1526" s="63">
        <f t="shared" si="130"/>
        <v>0.6732191065348021</v>
      </c>
      <c r="O1526" s="63">
        <f t="shared" si="132"/>
        <v>1.3464382130696042</v>
      </c>
      <c r="P1526" s="331">
        <v>4</v>
      </c>
      <c r="Q1526" s="2">
        <v>1.92951039843718</v>
      </c>
      <c r="R1526">
        <f t="shared" si="131"/>
        <v>1.0049533325193647</v>
      </c>
      <c r="S1526">
        <f t="shared" si="133"/>
        <v>2.0099066650387294</v>
      </c>
      <c r="T1526" s="331">
        <v>4</v>
      </c>
      <c r="U1526" s="339">
        <f t="shared" si="126"/>
        <v>0.40062554053509358</v>
      </c>
      <c r="V1526" s="4">
        <f t="shared" si="127"/>
        <v>0.52126736111111116</v>
      </c>
    </row>
    <row r="1527" spans="1:22">
      <c r="A1527" s="28" t="s">
        <v>624</v>
      </c>
      <c r="B1527" t="s">
        <v>630</v>
      </c>
      <c r="C1527" s="219" t="s">
        <v>1604</v>
      </c>
      <c r="D1527" s="2" t="s">
        <v>44</v>
      </c>
      <c r="E1527" t="s">
        <v>60</v>
      </c>
      <c r="F1527" s="3" t="s">
        <v>60</v>
      </c>
      <c r="G1527">
        <v>0</v>
      </c>
      <c r="H1527" s="189">
        <f t="shared" si="129"/>
        <v>0</v>
      </c>
      <c r="I1527" s="2" t="s">
        <v>100</v>
      </c>
      <c r="M1527" s="321">
        <v>844.23676012460999</v>
      </c>
      <c r="N1527" s="63">
        <f t="shared" si="130"/>
        <v>439.7066458982344</v>
      </c>
      <c r="O1527" s="63">
        <f t="shared" si="132"/>
        <v>879.4132917964688</v>
      </c>
      <c r="P1527" s="331">
        <v>4</v>
      </c>
      <c r="Q1527" s="2">
        <v>3.1152647975079599</v>
      </c>
      <c r="R1527">
        <f t="shared" si="131"/>
        <v>1.6225337487020626</v>
      </c>
      <c r="S1527">
        <f t="shared" si="133"/>
        <v>3.2450674974041251</v>
      </c>
      <c r="T1527" s="331">
        <v>4</v>
      </c>
      <c r="U1527" s="339">
        <f t="shared" si="126"/>
        <v>-5.6021188208796451</v>
      </c>
      <c r="V1527" s="4">
        <f t="shared" si="127"/>
        <v>0.52126736111111116</v>
      </c>
    </row>
    <row r="1528" spans="1:22">
      <c r="A1528" s="28" t="s">
        <v>624</v>
      </c>
      <c r="B1528" t="s">
        <v>630</v>
      </c>
      <c r="C1528" s="219" t="s">
        <v>1604</v>
      </c>
      <c r="D1528" s="2" t="s">
        <v>44</v>
      </c>
      <c r="E1528" t="s">
        <v>60</v>
      </c>
      <c r="F1528" s="3" t="s">
        <v>60</v>
      </c>
      <c r="G1528">
        <v>1</v>
      </c>
      <c r="H1528" s="189">
        <f t="shared" si="129"/>
        <v>6.5359477124183009E-3</v>
      </c>
      <c r="J1528" s="56" t="s">
        <v>100</v>
      </c>
      <c r="K1528" s="56"/>
      <c r="L1528" s="56"/>
      <c r="M1528" s="321">
        <v>492.21183800622998</v>
      </c>
      <c r="N1528" s="63">
        <f t="shared" si="130"/>
        <v>256.36033229491147</v>
      </c>
      <c r="O1528" s="63">
        <f t="shared" si="132"/>
        <v>512.72066458982295</v>
      </c>
      <c r="P1528" s="331">
        <v>4</v>
      </c>
      <c r="Q1528" s="2">
        <v>3.1152647975079599</v>
      </c>
      <c r="R1528">
        <f t="shared" si="131"/>
        <v>1.6225337487020626</v>
      </c>
      <c r="S1528">
        <f t="shared" si="133"/>
        <v>3.2450674974041251</v>
      </c>
      <c r="T1528" s="331">
        <v>4</v>
      </c>
      <c r="U1528" s="339">
        <f t="shared" si="126"/>
        <v>-5.0625950330269101</v>
      </c>
      <c r="V1528" s="4">
        <f t="shared" si="127"/>
        <v>0.52126736111111116</v>
      </c>
    </row>
    <row r="1529" spans="1:22">
      <c r="A1529" s="28" t="s">
        <v>624</v>
      </c>
      <c r="B1529" t="s">
        <v>630</v>
      </c>
      <c r="C1529" s="219" t="s">
        <v>1604</v>
      </c>
      <c r="D1529" s="2" t="s">
        <v>44</v>
      </c>
      <c r="E1529" t="s">
        <v>60</v>
      </c>
      <c r="F1529" s="3" t="s">
        <v>60</v>
      </c>
      <c r="G1529">
        <v>3</v>
      </c>
      <c r="H1529" s="189">
        <f t="shared" si="129"/>
        <v>1.9607843137254902E-2</v>
      </c>
      <c r="J1529" s="56"/>
      <c r="K1529" s="56" t="s">
        <v>100</v>
      </c>
      <c r="L1529" s="56"/>
      <c r="M1529" s="321">
        <v>280.37383177570098</v>
      </c>
      <c r="N1529" s="63">
        <f t="shared" si="130"/>
        <v>146.0280373831776</v>
      </c>
      <c r="O1529" s="63">
        <f t="shared" si="132"/>
        <v>292.05607476635521</v>
      </c>
      <c r="P1529" s="331">
        <v>4</v>
      </c>
      <c r="Q1529" s="2">
        <v>6.2305295950156898</v>
      </c>
      <c r="R1529">
        <f t="shared" si="131"/>
        <v>3.2450674974040052</v>
      </c>
      <c r="S1529">
        <f t="shared" si="133"/>
        <v>6.4901349948080105</v>
      </c>
      <c r="T1529" s="331">
        <v>4</v>
      </c>
      <c r="U1529" s="339">
        <f t="shared" si="126"/>
        <v>-3.8066624897703019</v>
      </c>
      <c r="V1529" s="4">
        <f t="shared" si="127"/>
        <v>0.52126736111111116</v>
      </c>
    </row>
    <row r="1530" spans="1:22">
      <c r="A1530" s="28" t="s">
        <v>624</v>
      </c>
      <c r="B1530" t="s">
        <v>630</v>
      </c>
      <c r="C1530" s="219" t="s">
        <v>1604</v>
      </c>
      <c r="D1530" s="2" t="s">
        <v>44</v>
      </c>
      <c r="E1530" t="s">
        <v>60</v>
      </c>
      <c r="F1530" s="3" t="s">
        <v>60</v>
      </c>
      <c r="G1530">
        <v>5</v>
      </c>
      <c r="H1530" s="189">
        <f t="shared" si="129"/>
        <v>3.2679738562091505E-2</v>
      </c>
      <c r="J1530" s="56"/>
      <c r="K1530" s="56" t="s">
        <v>100</v>
      </c>
      <c r="L1530" s="56"/>
      <c r="M1530" s="321">
        <v>523.36448598130801</v>
      </c>
      <c r="N1530" s="63">
        <f t="shared" si="130"/>
        <v>272.58566978193124</v>
      </c>
      <c r="O1530" s="63">
        <f t="shared" si="132"/>
        <v>545.17133956386249</v>
      </c>
      <c r="P1530" s="331">
        <v>4</v>
      </c>
      <c r="Q1530" s="2">
        <v>18.691588785046601</v>
      </c>
      <c r="R1530">
        <f t="shared" si="131"/>
        <v>9.735202492211771</v>
      </c>
      <c r="S1530">
        <f t="shared" si="133"/>
        <v>19.470404984423542</v>
      </c>
      <c r="T1530" s="331">
        <v>4</v>
      </c>
      <c r="U1530" s="339">
        <f t="shared" si="126"/>
        <v>-3.33220451017521</v>
      </c>
      <c r="V1530" s="4">
        <f t="shared" si="127"/>
        <v>0.52126736111111116</v>
      </c>
    </row>
    <row r="1531" spans="1:22">
      <c r="A1531" s="28" t="s">
        <v>624</v>
      </c>
      <c r="B1531" t="s">
        <v>630</v>
      </c>
      <c r="C1531" s="219" t="s">
        <v>1604</v>
      </c>
      <c r="D1531" s="2" t="s">
        <v>44</v>
      </c>
      <c r="E1531" t="s">
        <v>60</v>
      </c>
      <c r="F1531" s="3" t="s">
        <v>60</v>
      </c>
      <c r="G1531">
        <v>18</v>
      </c>
      <c r="H1531" s="189">
        <f t="shared" si="129"/>
        <v>0.11764705882352941</v>
      </c>
      <c r="J1531" s="56"/>
      <c r="K1531" s="56" t="s">
        <v>100</v>
      </c>
      <c r="L1531" s="56"/>
      <c r="M1531" s="321">
        <v>292.83489096573197</v>
      </c>
      <c r="N1531" s="63">
        <f t="shared" si="130"/>
        <v>152.51817237798539</v>
      </c>
      <c r="O1531" s="63">
        <f t="shared" ref="O1531:O1534" si="134">N1531*SQRT(P1531)</f>
        <v>305.03634475597079</v>
      </c>
      <c r="P1531" s="331">
        <v>4</v>
      </c>
      <c r="Q1531" s="2">
        <v>28.03738317757</v>
      </c>
      <c r="R1531">
        <f t="shared" si="131"/>
        <v>14.602803738317709</v>
      </c>
      <c r="S1531">
        <f t="shared" si="133"/>
        <v>29.205607476635418</v>
      </c>
      <c r="T1531" s="331">
        <v>4</v>
      </c>
      <c r="U1531" s="339">
        <f t="shared" ref="U1531:U1594" si="135">LN(Q1531/M1531)</f>
        <v>-2.3460702049337874</v>
      </c>
      <c r="V1531" s="4">
        <f t="shared" ref="V1531:V1594" si="136">M1531^2/(P1531*M1531^2)+S1531^2/(T1531*Q1531^2)</f>
        <v>0.52126736111111116</v>
      </c>
    </row>
    <row r="1532" spans="1:22">
      <c r="A1532" s="28" t="s">
        <v>624</v>
      </c>
      <c r="B1532" t="s">
        <v>630</v>
      </c>
      <c r="C1532" s="219" t="s">
        <v>1604</v>
      </c>
      <c r="D1532" s="2" t="s">
        <v>44</v>
      </c>
      <c r="E1532" t="s">
        <v>60</v>
      </c>
      <c r="F1532" s="3" t="s">
        <v>60</v>
      </c>
      <c r="G1532">
        <v>35</v>
      </c>
      <c r="H1532" s="189">
        <f t="shared" si="129"/>
        <v>0.22875816993464052</v>
      </c>
      <c r="J1532" s="56"/>
      <c r="K1532" s="56" t="s">
        <v>100</v>
      </c>
      <c r="L1532" s="56"/>
      <c r="M1532" s="321">
        <v>183.800623052959</v>
      </c>
      <c r="N1532" s="63">
        <f t="shared" si="130"/>
        <v>95.72949117341615</v>
      </c>
      <c r="O1532" s="63">
        <f t="shared" si="134"/>
        <v>191.4589823468323</v>
      </c>
      <c r="P1532" s="331">
        <v>4</v>
      </c>
      <c r="Q1532" s="2">
        <v>9.3457943925234304</v>
      </c>
      <c r="R1532">
        <f t="shared" si="131"/>
        <v>4.8676012461059539</v>
      </c>
      <c r="S1532">
        <f t="shared" si="133"/>
        <v>9.7352024922119078</v>
      </c>
      <c r="T1532" s="331">
        <v>4</v>
      </c>
      <c r="U1532" s="339">
        <f t="shared" si="135"/>
        <v>-2.9789251552375999</v>
      </c>
      <c r="V1532" s="4">
        <f t="shared" si="136"/>
        <v>0.52126736111111116</v>
      </c>
    </row>
    <row r="1533" spans="1:22">
      <c r="A1533" s="28" t="s">
        <v>624</v>
      </c>
      <c r="B1533" t="s">
        <v>630</v>
      </c>
      <c r="C1533" s="219" t="s">
        <v>1604</v>
      </c>
      <c r="D1533" s="2" t="s">
        <v>44</v>
      </c>
      <c r="E1533" t="s">
        <v>60</v>
      </c>
      <c r="F1533" s="3" t="s">
        <v>60</v>
      </c>
      <c r="G1533">
        <v>93</v>
      </c>
      <c r="H1533" s="189">
        <f t="shared" si="129"/>
        <v>0.60784313725490191</v>
      </c>
      <c r="J1533" s="56"/>
      <c r="K1533" s="56" t="s">
        <v>100</v>
      </c>
      <c r="L1533" s="56"/>
      <c r="M1533" s="321">
        <v>127.725856697819</v>
      </c>
      <c r="N1533" s="63">
        <f t="shared" si="130"/>
        <v>66.523883696780729</v>
      </c>
      <c r="O1533" s="63">
        <f t="shared" si="134"/>
        <v>133.04776739356146</v>
      </c>
      <c r="P1533" s="331">
        <v>4</v>
      </c>
      <c r="Q1533" s="2">
        <v>59.190031152647997</v>
      </c>
      <c r="R1533">
        <f t="shared" si="131"/>
        <v>30.8281412253375</v>
      </c>
      <c r="S1533">
        <f t="shared" si="133"/>
        <v>61.656282450675</v>
      </c>
      <c r="T1533" s="331">
        <v>4</v>
      </c>
      <c r="U1533" s="339">
        <f t="shared" si="135"/>
        <v>-0.76913308753786458</v>
      </c>
      <c r="V1533" s="4">
        <f t="shared" si="136"/>
        <v>0.52126736111111116</v>
      </c>
    </row>
    <row r="1534" spans="1:22">
      <c r="A1534" s="28" t="s">
        <v>624</v>
      </c>
      <c r="B1534" t="s">
        <v>630</v>
      </c>
      <c r="C1534" s="219" t="s">
        <v>1604</v>
      </c>
      <c r="D1534" s="2" t="s">
        <v>44</v>
      </c>
      <c r="E1534" t="s">
        <v>60</v>
      </c>
      <c r="F1534" s="3" t="s">
        <v>60</v>
      </c>
      <c r="G1534">
        <v>153</v>
      </c>
      <c r="H1534" s="189">
        <f t="shared" si="129"/>
        <v>1</v>
      </c>
      <c r="J1534" s="56"/>
      <c r="K1534" s="56" t="s">
        <v>100</v>
      </c>
      <c r="L1534" s="56" t="s">
        <v>100</v>
      </c>
      <c r="M1534" s="321">
        <v>214.95327102803699</v>
      </c>
      <c r="N1534" s="63">
        <f t="shared" si="130"/>
        <v>111.95482866043594</v>
      </c>
      <c r="O1534" s="63">
        <f t="shared" si="134"/>
        <v>223.90965732087187</v>
      </c>
      <c r="P1534" s="331">
        <v>4</v>
      </c>
      <c r="Q1534" s="2">
        <v>118.380062305295</v>
      </c>
      <c r="R1534">
        <f t="shared" si="131"/>
        <v>61.656282450674482</v>
      </c>
      <c r="S1534">
        <f t="shared" si="133"/>
        <v>123.31256490134896</v>
      </c>
      <c r="T1534" s="331">
        <v>4</v>
      </c>
      <c r="U1534" s="339">
        <f t="shared" si="135"/>
        <v>-0.5965203448708799</v>
      </c>
      <c r="V1534" s="4">
        <f t="shared" si="136"/>
        <v>0.52126736111111116</v>
      </c>
    </row>
    <row r="1535" spans="1:22">
      <c r="A1535" s="1" t="s">
        <v>640</v>
      </c>
      <c r="B1535" t="s">
        <v>681</v>
      </c>
      <c r="C1535" s="219" t="s">
        <v>1491</v>
      </c>
      <c r="D1535" s="12" t="s">
        <v>44</v>
      </c>
      <c r="E1535" s="11" t="s">
        <v>60</v>
      </c>
      <c r="F1535" s="13" t="s">
        <v>60</v>
      </c>
      <c r="G1535" s="38">
        <v>730</v>
      </c>
      <c r="H1535" s="189">
        <v>1</v>
      </c>
      <c r="I1535" s="190"/>
      <c r="J1535" s="44"/>
      <c r="K1535" s="44"/>
      <c r="L1535" s="27" t="s">
        <v>100</v>
      </c>
      <c r="M1535" s="321">
        <v>0.75</v>
      </c>
      <c r="N1535" s="63">
        <f>O1535/SQRT(P1535)</f>
        <v>0.75</v>
      </c>
      <c r="O1535" s="73">
        <v>1.5</v>
      </c>
      <c r="P1535" s="2">
        <v>4</v>
      </c>
      <c r="Q1535" s="2">
        <v>0</v>
      </c>
      <c r="R1535">
        <f t="shared" ref="R1535:R1567" si="137">S1535/SQRT(T1535)</f>
        <v>0</v>
      </c>
      <c r="S1535" s="61">
        <v>0</v>
      </c>
      <c r="T1535" s="2">
        <v>4</v>
      </c>
      <c r="U1535" s="339" t="e">
        <f t="shared" si="135"/>
        <v>#NUM!</v>
      </c>
      <c r="V1535" s="4" t="e">
        <f t="shared" si="136"/>
        <v>#DIV/0!</v>
      </c>
    </row>
    <row r="1536" spans="1:22">
      <c r="A1536" s="1" t="s">
        <v>640</v>
      </c>
      <c r="B1536" t="s">
        <v>682</v>
      </c>
      <c r="C1536" s="219" t="s">
        <v>1491</v>
      </c>
      <c r="D1536" s="19" t="s">
        <v>44</v>
      </c>
      <c r="E1536" s="16" t="s">
        <v>60</v>
      </c>
      <c r="F1536" s="17" t="s">
        <v>60</v>
      </c>
      <c r="G1536" s="38">
        <v>730</v>
      </c>
      <c r="H1536" s="189">
        <v>1</v>
      </c>
      <c r="I1536" s="190"/>
      <c r="J1536" s="44"/>
      <c r="K1536" s="44"/>
      <c r="L1536" s="27" t="s">
        <v>100</v>
      </c>
      <c r="M1536" s="321">
        <v>58.75</v>
      </c>
      <c r="N1536" s="63">
        <f>O1536/SQRT(P1536)</f>
        <v>19.635745499999999</v>
      </c>
      <c r="O1536" s="73">
        <v>39.271490999999997</v>
      </c>
      <c r="P1536" s="2">
        <v>4</v>
      </c>
      <c r="Q1536" s="2">
        <v>89.5</v>
      </c>
      <c r="R1536">
        <f t="shared" si="137"/>
        <v>28.226760349999999</v>
      </c>
      <c r="S1536" s="61">
        <v>56.453520699999999</v>
      </c>
      <c r="T1536" s="2">
        <v>4</v>
      </c>
      <c r="U1536" s="339">
        <f t="shared" si="135"/>
        <v>0.42094747225654133</v>
      </c>
      <c r="V1536" s="4">
        <f t="shared" si="136"/>
        <v>0.34946630877392493</v>
      </c>
    </row>
    <row r="1537" spans="1:22">
      <c r="A1537" s="28" t="s">
        <v>640</v>
      </c>
      <c r="B1537" t="s">
        <v>683</v>
      </c>
      <c r="C1537" s="219" t="s">
        <v>1491</v>
      </c>
      <c r="D1537" s="2" t="s">
        <v>44</v>
      </c>
      <c r="E1537" t="s">
        <v>60</v>
      </c>
      <c r="F1537" s="3" t="s">
        <v>60</v>
      </c>
      <c r="G1537" s="26">
        <v>730</v>
      </c>
      <c r="H1537" s="189">
        <v>1</v>
      </c>
      <c r="I1537" s="190"/>
      <c r="J1537" s="27"/>
      <c r="K1537" s="27"/>
      <c r="L1537" s="27" t="s">
        <v>100</v>
      </c>
      <c r="M1537" s="321">
        <v>0</v>
      </c>
      <c r="N1537" s="63">
        <f>O1537/SQRT(P1537)</f>
        <v>0</v>
      </c>
      <c r="O1537" s="73">
        <v>0</v>
      </c>
      <c r="P1537" s="2">
        <v>4</v>
      </c>
      <c r="Q1537" s="2">
        <v>0</v>
      </c>
      <c r="R1537">
        <f t="shared" si="137"/>
        <v>0</v>
      </c>
      <c r="S1537" s="61">
        <v>0</v>
      </c>
      <c r="T1537" s="2">
        <v>4</v>
      </c>
      <c r="U1537" s="339" t="e">
        <f t="shared" si="135"/>
        <v>#DIV/0!</v>
      </c>
      <c r="V1537" s="4" t="e">
        <f t="shared" si="136"/>
        <v>#DIV/0!</v>
      </c>
    </row>
    <row r="1538" spans="1:22">
      <c r="A1538" s="1" t="s">
        <v>640</v>
      </c>
      <c r="B1538" t="s">
        <v>684</v>
      </c>
      <c r="C1538" s="219" t="s">
        <v>1491</v>
      </c>
      <c r="D1538" s="2" t="s">
        <v>44</v>
      </c>
      <c r="E1538" t="s">
        <v>60</v>
      </c>
      <c r="F1538" s="3" t="s">
        <v>60</v>
      </c>
      <c r="G1538" s="38">
        <v>730</v>
      </c>
      <c r="H1538" s="189">
        <v>1</v>
      </c>
      <c r="I1538" s="190"/>
      <c r="J1538" s="44"/>
      <c r="K1538" s="44"/>
      <c r="L1538" s="27" t="s">
        <v>100</v>
      </c>
      <c r="M1538" s="321">
        <v>31.25</v>
      </c>
      <c r="N1538" s="63">
        <f>O1538/SQRT(P1538)</f>
        <v>31.25</v>
      </c>
      <c r="O1538" s="73">
        <v>62.5</v>
      </c>
      <c r="P1538" s="2">
        <v>4</v>
      </c>
      <c r="Q1538" s="2">
        <v>33.75</v>
      </c>
      <c r="R1538">
        <f t="shared" si="137"/>
        <v>33.75</v>
      </c>
      <c r="S1538" s="61">
        <v>67.5</v>
      </c>
      <c r="T1538" s="2">
        <v>4</v>
      </c>
      <c r="U1538" s="339">
        <f t="shared" si="135"/>
        <v>7.6961041136128394E-2</v>
      </c>
      <c r="V1538" s="4">
        <f t="shared" si="136"/>
        <v>1.25</v>
      </c>
    </row>
    <row r="1539" spans="1:22">
      <c r="A1539" s="28" t="s">
        <v>640</v>
      </c>
      <c r="B1539" t="s">
        <v>685</v>
      </c>
      <c r="C1539" s="219" t="s">
        <v>1491</v>
      </c>
      <c r="D1539" s="2" t="s">
        <v>44</v>
      </c>
      <c r="E1539" t="s">
        <v>60</v>
      </c>
      <c r="F1539" s="3" t="s">
        <v>60</v>
      </c>
      <c r="G1539" s="38">
        <v>730</v>
      </c>
      <c r="H1539" s="189">
        <v>1</v>
      </c>
      <c r="I1539" s="190"/>
      <c r="J1539" s="44"/>
      <c r="K1539" s="44"/>
      <c r="L1539" s="27" t="s">
        <v>100</v>
      </c>
      <c r="M1539" s="321" t="s">
        <v>16</v>
      </c>
      <c r="N1539" s="63" t="s">
        <v>16</v>
      </c>
      <c r="O1539" s="63" t="s">
        <v>16</v>
      </c>
      <c r="P1539" s="2">
        <v>4</v>
      </c>
      <c r="Q1539" s="2" t="s">
        <v>16</v>
      </c>
      <c r="R1539" t="e">
        <f t="shared" si="137"/>
        <v>#VALUE!</v>
      </c>
      <c r="S1539" t="s">
        <v>16</v>
      </c>
      <c r="T1539" s="2">
        <v>4</v>
      </c>
      <c r="U1539" s="339" t="e">
        <f t="shared" si="135"/>
        <v>#VALUE!</v>
      </c>
      <c r="V1539" s="4" t="e">
        <f t="shared" si="136"/>
        <v>#VALUE!</v>
      </c>
    </row>
    <row r="1540" spans="1:22">
      <c r="A1540" s="1" t="s">
        <v>640</v>
      </c>
      <c r="B1540" t="s">
        <v>686</v>
      </c>
      <c r="C1540" s="219" t="s">
        <v>1491</v>
      </c>
      <c r="D1540" s="2" t="s">
        <v>44</v>
      </c>
      <c r="E1540" t="s">
        <v>60</v>
      </c>
      <c r="F1540" s="3" t="s">
        <v>60</v>
      </c>
      <c r="G1540" s="38">
        <v>730</v>
      </c>
      <c r="H1540" s="189">
        <v>1</v>
      </c>
      <c r="I1540" s="190"/>
      <c r="J1540" s="44"/>
      <c r="K1540" s="44"/>
      <c r="L1540" s="27" t="s">
        <v>100</v>
      </c>
      <c r="M1540" s="321" t="s">
        <v>16</v>
      </c>
      <c r="N1540" s="63" t="s">
        <v>16</v>
      </c>
      <c r="O1540" s="63" t="s">
        <v>16</v>
      </c>
      <c r="P1540" s="2">
        <v>4</v>
      </c>
      <c r="Q1540" s="2" t="s">
        <v>16</v>
      </c>
      <c r="R1540" t="e">
        <f t="shared" si="137"/>
        <v>#VALUE!</v>
      </c>
      <c r="S1540" t="s">
        <v>16</v>
      </c>
      <c r="T1540" s="2">
        <v>4</v>
      </c>
      <c r="U1540" s="339" t="e">
        <f t="shared" si="135"/>
        <v>#VALUE!</v>
      </c>
      <c r="V1540" s="4" t="e">
        <f t="shared" si="136"/>
        <v>#VALUE!</v>
      </c>
    </row>
    <row r="1541" spans="1:22">
      <c r="A1541" s="1" t="s">
        <v>640</v>
      </c>
      <c r="B1541" t="s">
        <v>687</v>
      </c>
      <c r="C1541" s="219" t="s">
        <v>1491</v>
      </c>
      <c r="D1541" s="2" t="s">
        <v>44</v>
      </c>
      <c r="E1541" t="s">
        <v>60</v>
      </c>
      <c r="F1541" s="3" t="s">
        <v>60</v>
      </c>
      <c r="G1541" s="38">
        <v>730</v>
      </c>
      <c r="H1541" s="189">
        <v>1</v>
      </c>
      <c r="I1541" s="190"/>
      <c r="J1541" s="44"/>
      <c r="K1541" s="44"/>
      <c r="L1541" s="27" t="s">
        <v>100</v>
      </c>
      <c r="M1541" s="321" t="s">
        <v>16</v>
      </c>
      <c r="N1541" s="63" t="s">
        <v>16</v>
      </c>
      <c r="O1541" s="63" t="s">
        <v>16</v>
      </c>
      <c r="P1541" s="2">
        <v>4</v>
      </c>
      <c r="Q1541" s="2" t="s">
        <v>16</v>
      </c>
      <c r="R1541" t="e">
        <f t="shared" si="137"/>
        <v>#VALUE!</v>
      </c>
      <c r="S1541" t="s">
        <v>16</v>
      </c>
      <c r="T1541" s="2">
        <v>4</v>
      </c>
      <c r="U1541" s="339" t="e">
        <f t="shared" si="135"/>
        <v>#VALUE!</v>
      </c>
      <c r="V1541" s="4" t="e">
        <f t="shared" si="136"/>
        <v>#VALUE!</v>
      </c>
    </row>
    <row r="1542" spans="1:22">
      <c r="A1542" s="1" t="s">
        <v>640</v>
      </c>
      <c r="B1542" t="s">
        <v>688</v>
      </c>
      <c r="C1542" s="219" t="s">
        <v>1491</v>
      </c>
      <c r="D1542" s="2" t="s">
        <v>44</v>
      </c>
      <c r="E1542" t="s">
        <v>60</v>
      </c>
      <c r="F1542" s="3" t="s">
        <v>60</v>
      </c>
      <c r="G1542" s="38">
        <v>730</v>
      </c>
      <c r="H1542" s="189">
        <v>1</v>
      </c>
      <c r="I1542" s="190"/>
      <c r="J1542" s="44"/>
      <c r="K1542" s="44"/>
      <c r="L1542" s="27" t="s">
        <v>100</v>
      </c>
      <c r="M1542" s="321">
        <v>5</v>
      </c>
      <c r="N1542" s="63">
        <f>O1542/SQRT(P1542)</f>
        <v>3</v>
      </c>
      <c r="O1542" s="73">
        <v>6</v>
      </c>
      <c r="P1542" s="2">
        <v>4</v>
      </c>
      <c r="Q1542" s="2">
        <v>0.5</v>
      </c>
      <c r="R1542">
        <f t="shared" si="137"/>
        <v>0.28867514999999999</v>
      </c>
      <c r="S1542" s="61">
        <v>0.57735029999999998</v>
      </c>
      <c r="T1542" s="2">
        <v>4</v>
      </c>
      <c r="U1542" s="339">
        <f t="shared" si="135"/>
        <v>-2.3025850929940455</v>
      </c>
      <c r="V1542" s="4">
        <f t="shared" si="136"/>
        <v>0.58333336891008991</v>
      </c>
    </row>
    <row r="1543" spans="1:22">
      <c r="A1543" s="28" t="s">
        <v>640</v>
      </c>
      <c r="B1543" t="s">
        <v>689</v>
      </c>
      <c r="C1543" s="219" t="s">
        <v>1491</v>
      </c>
      <c r="D1543" s="2" t="s">
        <v>44</v>
      </c>
      <c r="E1543" t="s">
        <v>60</v>
      </c>
      <c r="F1543" s="3" t="s">
        <v>60</v>
      </c>
      <c r="G1543" s="26">
        <v>730</v>
      </c>
      <c r="H1543" s="189">
        <v>1</v>
      </c>
      <c r="I1543" s="190"/>
      <c r="J1543" s="27"/>
      <c r="K1543" s="27"/>
      <c r="L1543" s="27" t="s">
        <v>100</v>
      </c>
      <c r="M1543" s="321">
        <v>0</v>
      </c>
      <c r="N1543" s="63">
        <f>O1543/SQRT(P1543)</f>
        <v>0</v>
      </c>
      <c r="O1543" s="73">
        <v>0</v>
      </c>
      <c r="P1543" s="2">
        <v>4</v>
      </c>
      <c r="Q1543" s="2">
        <v>0</v>
      </c>
      <c r="R1543">
        <f t="shared" si="137"/>
        <v>0</v>
      </c>
      <c r="S1543" s="61">
        <v>0</v>
      </c>
      <c r="T1543" s="2">
        <v>4</v>
      </c>
      <c r="U1543" s="339" t="e">
        <f t="shared" si="135"/>
        <v>#DIV/0!</v>
      </c>
      <c r="V1543" s="4" t="e">
        <f t="shared" si="136"/>
        <v>#DIV/0!</v>
      </c>
    </row>
    <row r="1544" spans="1:22">
      <c r="A1544" s="28" t="s">
        <v>640</v>
      </c>
      <c r="B1544" t="s">
        <v>690</v>
      </c>
      <c r="C1544" s="219" t="s">
        <v>1491</v>
      </c>
      <c r="D1544" s="2" t="s">
        <v>44</v>
      </c>
      <c r="E1544" t="s">
        <v>60</v>
      </c>
      <c r="F1544" s="3" t="s">
        <v>60</v>
      </c>
      <c r="G1544" s="38">
        <v>730</v>
      </c>
      <c r="H1544" s="189">
        <v>1</v>
      </c>
      <c r="I1544" s="190"/>
      <c r="J1544" s="44"/>
      <c r="K1544" s="44"/>
      <c r="L1544" s="27" t="s">
        <v>100</v>
      </c>
      <c r="M1544" s="321">
        <v>0.25</v>
      </c>
      <c r="N1544" s="63">
        <f>O1544/SQRT(P1544)</f>
        <v>0.25</v>
      </c>
      <c r="O1544" s="73">
        <v>0.5</v>
      </c>
      <c r="P1544" s="2">
        <v>4</v>
      </c>
      <c r="Q1544" s="2">
        <v>0</v>
      </c>
      <c r="R1544">
        <f t="shared" si="137"/>
        <v>0</v>
      </c>
      <c r="S1544" s="61">
        <v>0</v>
      </c>
      <c r="T1544" s="2">
        <v>4</v>
      </c>
      <c r="U1544" s="339" t="e">
        <f t="shared" si="135"/>
        <v>#NUM!</v>
      </c>
      <c r="V1544" s="4" t="e">
        <f t="shared" si="136"/>
        <v>#DIV/0!</v>
      </c>
    </row>
    <row r="1545" spans="1:22">
      <c r="A1545" s="1" t="s">
        <v>640</v>
      </c>
      <c r="B1545" s="11" t="s">
        <v>691</v>
      </c>
      <c r="C1545" s="219" t="s">
        <v>1491</v>
      </c>
      <c r="D1545" s="12" t="s">
        <v>44</v>
      </c>
      <c r="E1545" s="11" t="s">
        <v>60</v>
      </c>
      <c r="F1545" s="13" t="s">
        <v>60</v>
      </c>
      <c r="G1545" s="29">
        <v>730</v>
      </c>
      <c r="H1545" s="200">
        <v>1</v>
      </c>
      <c r="I1545" s="193"/>
      <c r="J1545" s="30"/>
      <c r="K1545" s="30"/>
      <c r="L1545" s="30" t="s">
        <v>100</v>
      </c>
      <c r="M1545" s="321">
        <v>390.5</v>
      </c>
      <c r="N1545" s="63">
        <f>O1545/SQRT(P1545)</f>
        <v>53.013362999999998</v>
      </c>
      <c r="O1545" s="73">
        <v>106.026726</v>
      </c>
      <c r="P1545" s="12">
        <v>4</v>
      </c>
      <c r="Q1545" s="2">
        <v>177.25</v>
      </c>
      <c r="R1545">
        <f t="shared" si="137"/>
        <v>84.591543099999996</v>
      </c>
      <c r="S1545" s="61">
        <v>169.18308619999999</v>
      </c>
      <c r="T1545" s="12">
        <v>4</v>
      </c>
      <c r="U1545" s="339">
        <f t="shared" si="135"/>
        <v>-0.78986680386750374</v>
      </c>
      <c r="V1545" s="4">
        <f t="shared" si="136"/>
        <v>0.47776207301375329</v>
      </c>
    </row>
    <row r="1546" spans="1:22">
      <c r="A1546" s="1" t="s">
        <v>640</v>
      </c>
      <c r="B1546" t="s">
        <v>692</v>
      </c>
      <c r="C1546" s="219" t="s">
        <v>1491</v>
      </c>
      <c r="D1546" s="2" t="s">
        <v>44</v>
      </c>
      <c r="E1546" t="s">
        <v>60</v>
      </c>
      <c r="F1546" s="3" t="s">
        <v>60</v>
      </c>
      <c r="G1546" s="38">
        <v>730</v>
      </c>
      <c r="H1546" s="189">
        <v>1</v>
      </c>
      <c r="I1546" s="190"/>
      <c r="J1546" s="44"/>
      <c r="K1546" s="44"/>
      <c r="L1546" s="27" t="s">
        <v>100</v>
      </c>
      <c r="M1546" s="321" t="s">
        <v>16</v>
      </c>
      <c r="N1546" s="69" t="s">
        <v>16</v>
      </c>
      <c r="O1546" s="69" t="s">
        <v>16</v>
      </c>
      <c r="P1546" s="2">
        <v>4</v>
      </c>
      <c r="Q1546" s="19" t="s">
        <v>16</v>
      </c>
      <c r="R1546" s="16" t="e">
        <f t="shared" si="137"/>
        <v>#VALUE!</v>
      </c>
      <c r="S1546" s="16" t="s">
        <v>16</v>
      </c>
      <c r="T1546" s="2">
        <v>4</v>
      </c>
      <c r="U1546" s="339" t="e">
        <f t="shared" si="135"/>
        <v>#VALUE!</v>
      </c>
      <c r="V1546" s="4" t="e">
        <f t="shared" si="136"/>
        <v>#VALUE!</v>
      </c>
    </row>
    <row r="1547" spans="1:22">
      <c r="A1547" s="1" t="s">
        <v>640</v>
      </c>
      <c r="B1547" t="s">
        <v>693</v>
      </c>
      <c r="C1547" s="219" t="s">
        <v>1491</v>
      </c>
      <c r="D1547" s="2" t="s">
        <v>44</v>
      </c>
      <c r="E1547" t="s">
        <v>60</v>
      </c>
      <c r="F1547" s="3" t="s">
        <v>60</v>
      </c>
      <c r="G1547" s="38">
        <v>730</v>
      </c>
      <c r="H1547" s="189">
        <v>1</v>
      </c>
      <c r="I1547" s="190"/>
      <c r="J1547" s="44"/>
      <c r="K1547" s="44"/>
      <c r="L1547" s="27" t="s">
        <v>100</v>
      </c>
      <c r="M1547" s="321">
        <v>0</v>
      </c>
      <c r="N1547" s="63">
        <f>O1547/SQRT(P1547)</f>
        <v>0</v>
      </c>
      <c r="O1547" s="73">
        <v>0</v>
      </c>
      <c r="P1547" s="2">
        <v>4</v>
      </c>
      <c r="Q1547" s="2">
        <v>0</v>
      </c>
      <c r="R1547">
        <f t="shared" si="137"/>
        <v>0</v>
      </c>
      <c r="S1547" s="61">
        <v>0</v>
      </c>
      <c r="T1547" s="2">
        <v>4</v>
      </c>
      <c r="U1547" s="339" t="e">
        <f t="shared" si="135"/>
        <v>#DIV/0!</v>
      </c>
      <c r="V1547" s="4" t="e">
        <f t="shared" si="136"/>
        <v>#DIV/0!</v>
      </c>
    </row>
    <row r="1548" spans="1:22">
      <c r="A1548" s="28" t="s">
        <v>640</v>
      </c>
      <c r="B1548" t="s">
        <v>694</v>
      </c>
      <c r="C1548" s="219" t="s">
        <v>1491</v>
      </c>
      <c r="D1548" s="2" t="s">
        <v>44</v>
      </c>
      <c r="E1548" t="s">
        <v>60</v>
      </c>
      <c r="F1548" s="3" t="s">
        <v>60</v>
      </c>
      <c r="G1548" s="26">
        <v>730</v>
      </c>
      <c r="H1548" s="189">
        <v>1</v>
      </c>
      <c r="I1548" s="190"/>
      <c r="J1548" s="27"/>
      <c r="K1548" s="27"/>
      <c r="L1548" s="27" t="s">
        <v>100</v>
      </c>
      <c r="M1548" s="321" t="s">
        <v>16</v>
      </c>
      <c r="N1548" s="63" t="s">
        <v>16</v>
      </c>
      <c r="O1548" s="63" t="s">
        <v>16</v>
      </c>
      <c r="P1548" s="2">
        <v>4</v>
      </c>
      <c r="Q1548" s="2" t="s">
        <v>16</v>
      </c>
      <c r="R1548" t="e">
        <f t="shared" si="137"/>
        <v>#VALUE!</v>
      </c>
      <c r="S1548" t="s">
        <v>16</v>
      </c>
      <c r="T1548" s="2">
        <v>4</v>
      </c>
      <c r="U1548" s="339" t="e">
        <f t="shared" si="135"/>
        <v>#VALUE!</v>
      </c>
      <c r="V1548" s="4" t="e">
        <f t="shared" si="136"/>
        <v>#VALUE!</v>
      </c>
    </row>
    <row r="1549" spans="1:22">
      <c r="A1549" s="1" t="s">
        <v>640</v>
      </c>
      <c r="B1549" t="s">
        <v>695</v>
      </c>
      <c r="C1549" s="219" t="s">
        <v>1491</v>
      </c>
      <c r="D1549" s="2" t="s">
        <v>44</v>
      </c>
      <c r="E1549" t="s">
        <v>60</v>
      </c>
      <c r="F1549" s="3" t="s">
        <v>60</v>
      </c>
      <c r="G1549" s="38">
        <v>730</v>
      </c>
      <c r="H1549" s="189">
        <v>1</v>
      </c>
      <c r="I1549" s="190"/>
      <c r="J1549" s="44"/>
      <c r="K1549" s="44"/>
      <c r="L1549" s="27" t="s">
        <v>100</v>
      </c>
      <c r="M1549" s="321">
        <v>6.5</v>
      </c>
      <c r="N1549" s="63">
        <f>O1549/SQRT(P1549)</f>
        <v>3.1224989999999999</v>
      </c>
      <c r="O1549" s="73">
        <v>6.2449979999999998</v>
      </c>
      <c r="P1549" s="2">
        <v>4</v>
      </c>
      <c r="Q1549" s="2">
        <v>4.25</v>
      </c>
      <c r="R1549">
        <f t="shared" si="137"/>
        <v>1.4930394</v>
      </c>
      <c r="S1549" s="61">
        <v>2.9860788</v>
      </c>
      <c r="T1549" s="2">
        <v>4</v>
      </c>
      <c r="U1549" s="339">
        <f t="shared" si="135"/>
        <v>-0.42488319396526597</v>
      </c>
      <c r="V1549" s="4">
        <f t="shared" si="136"/>
        <v>0.37341407058559778</v>
      </c>
    </row>
    <row r="1550" spans="1:22">
      <c r="A1550" s="1" t="s">
        <v>640</v>
      </c>
      <c r="B1550" t="s">
        <v>696</v>
      </c>
      <c r="C1550" s="219" t="s">
        <v>1491</v>
      </c>
      <c r="D1550" s="2" t="s">
        <v>44</v>
      </c>
      <c r="E1550" t="s">
        <v>60</v>
      </c>
      <c r="F1550" s="3" t="s">
        <v>60</v>
      </c>
      <c r="G1550" s="38">
        <v>730</v>
      </c>
      <c r="H1550" s="189">
        <v>1</v>
      </c>
      <c r="I1550" s="190"/>
      <c r="J1550" s="44"/>
      <c r="K1550" s="44"/>
      <c r="L1550" s="27" t="s">
        <v>100</v>
      </c>
      <c r="M1550" s="321">
        <v>12.5</v>
      </c>
      <c r="N1550" s="63">
        <f>O1550/SQRT(P1550)</f>
        <v>2.1015864999999998</v>
      </c>
      <c r="O1550" s="73">
        <v>4.2031729999999996</v>
      </c>
      <c r="P1550" s="2">
        <v>4</v>
      </c>
      <c r="Q1550" s="2">
        <v>11</v>
      </c>
      <c r="R1550">
        <f t="shared" si="137"/>
        <v>4.5643546500000003</v>
      </c>
      <c r="S1550" s="61">
        <v>9.1287093000000006</v>
      </c>
      <c r="T1550" s="2">
        <v>4</v>
      </c>
      <c r="U1550" s="339">
        <f t="shared" si="135"/>
        <v>-0.12783337150988489</v>
      </c>
      <c r="V1550" s="4">
        <f t="shared" si="136"/>
        <v>0.42217630885104651</v>
      </c>
    </row>
    <row r="1551" spans="1:22">
      <c r="A1551" s="1" t="s">
        <v>640</v>
      </c>
      <c r="B1551" t="s">
        <v>697</v>
      </c>
      <c r="C1551" s="219" t="s">
        <v>1491</v>
      </c>
      <c r="D1551" s="2" t="s">
        <v>44</v>
      </c>
      <c r="E1551" t="s">
        <v>60</v>
      </c>
      <c r="F1551" s="3" t="s">
        <v>60</v>
      </c>
      <c r="G1551" s="38">
        <v>730</v>
      </c>
      <c r="H1551" s="189">
        <v>1</v>
      </c>
      <c r="I1551" s="190"/>
      <c r="J1551" s="44"/>
      <c r="K1551" s="44"/>
      <c r="L1551" s="27" t="s">
        <v>100</v>
      </c>
      <c r="M1551" s="321" t="s">
        <v>16</v>
      </c>
      <c r="N1551" s="63" t="s">
        <v>16</v>
      </c>
      <c r="O1551" s="63" t="s">
        <v>16</v>
      </c>
      <c r="P1551" s="2">
        <v>4</v>
      </c>
      <c r="Q1551" s="2" t="s">
        <v>16</v>
      </c>
      <c r="R1551" t="e">
        <f t="shared" si="137"/>
        <v>#VALUE!</v>
      </c>
      <c r="S1551" t="s">
        <v>16</v>
      </c>
      <c r="T1551" s="2">
        <v>4</v>
      </c>
      <c r="U1551" s="339" t="e">
        <f t="shared" si="135"/>
        <v>#VALUE!</v>
      </c>
      <c r="V1551" s="4" t="e">
        <f t="shared" si="136"/>
        <v>#VALUE!</v>
      </c>
    </row>
    <row r="1552" spans="1:22">
      <c r="A1552" s="1" t="s">
        <v>640</v>
      </c>
      <c r="B1552" t="s">
        <v>698</v>
      </c>
      <c r="C1552" s="219" t="s">
        <v>1491</v>
      </c>
      <c r="D1552" s="2" t="s">
        <v>44</v>
      </c>
      <c r="E1552" t="s">
        <v>60</v>
      </c>
      <c r="F1552" s="3" t="s">
        <v>60</v>
      </c>
      <c r="G1552" s="38">
        <v>730</v>
      </c>
      <c r="H1552" s="189">
        <v>1</v>
      </c>
      <c r="I1552" s="190"/>
      <c r="J1552" s="44"/>
      <c r="K1552" s="44"/>
      <c r="L1552" s="27" t="s">
        <v>100</v>
      </c>
      <c r="M1552" s="321">
        <v>0.25</v>
      </c>
      <c r="N1552" s="63">
        <f>O1552/SQRT(P1552)</f>
        <v>0.25</v>
      </c>
      <c r="O1552" s="73">
        <v>0.5</v>
      </c>
      <c r="P1552" s="2">
        <v>4</v>
      </c>
      <c r="Q1552" s="2">
        <v>0</v>
      </c>
      <c r="R1552">
        <f t="shared" si="137"/>
        <v>0</v>
      </c>
      <c r="S1552" s="61">
        <v>0</v>
      </c>
      <c r="T1552" s="2">
        <v>4</v>
      </c>
      <c r="U1552" s="339" t="e">
        <f t="shared" si="135"/>
        <v>#NUM!</v>
      </c>
      <c r="V1552" s="4" t="e">
        <f t="shared" si="136"/>
        <v>#DIV/0!</v>
      </c>
    </row>
    <row r="1553" spans="1:22">
      <c r="A1553" s="1" t="s">
        <v>640</v>
      </c>
      <c r="B1553" t="s">
        <v>699</v>
      </c>
      <c r="C1553" s="219" t="s">
        <v>1491</v>
      </c>
      <c r="D1553" s="2" t="s">
        <v>44</v>
      </c>
      <c r="E1553" t="s">
        <v>60</v>
      </c>
      <c r="F1553" s="3" t="s">
        <v>60</v>
      </c>
      <c r="G1553" s="26">
        <v>730</v>
      </c>
      <c r="H1553" s="189">
        <v>1</v>
      </c>
      <c r="I1553" s="190"/>
      <c r="J1553" s="27"/>
      <c r="K1553" s="27"/>
      <c r="L1553" s="27" t="s">
        <v>100</v>
      </c>
      <c r="M1553" s="321">
        <v>6.5</v>
      </c>
      <c r="N1553" s="63">
        <f>O1553/SQRT(P1553)</f>
        <v>3.2787194999999998</v>
      </c>
      <c r="O1553" s="73">
        <v>6.5574389999999996</v>
      </c>
      <c r="P1553" s="2">
        <v>4</v>
      </c>
      <c r="Q1553" s="2">
        <v>1</v>
      </c>
      <c r="R1553">
        <f t="shared" si="137"/>
        <v>1</v>
      </c>
      <c r="S1553" s="61">
        <v>2</v>
      </c>
      <c r="T1553" s="2">
        <v>4</v>
      </c>
      <c r="U1553" s="339">
        <f t="shared" si="135"/>
        <v>-1.8718021769015913</v>
      </c>
      <c r="V1553" s="4">
        <f t="shared" si="136"/>
        <v>1.25</v>
      </c>
    </row>
    <row r="1554" spans="1:22">
      <c r="A1554" s="1" t="s">
        <v>640</v>
      </c>
      <c r="B1554" t="s">
        <v>700</v>
      </c>
      <c r="C1554" s="219" t="s">
        <v>1491</v>
      </c>
      <c r="D1554" s="2" t="s">
        <v>44</v>
      </c>
      <c r="E1554" t="s">
        <v>60</v>
      </c>
      <c r="F1554" s="3" t="s">
        <v>60</v>
      </c>
      <c r="G1554" s="38">
        <v>730</v>
      </c>
      <c r="H1554" s="189">
        <v>1</v>
      </c>
      <c r="I1554" s="190"/>
      <c r="J1554" s="44"/>
      <c r="K1554" s="44"/>
      <c r="L1554" s="27" t="s">
        <v>100</v>
      </c>
      <c r="N1554" s="63">
        <f>O1554/SQRT(P1554)</f>
        <v>0</v>
      </c>
      <c r="O1554" s="73"/>
      <c r="P1554" s="2">
        <v>4</v>
      </c>
      <c r="Q1554" s="64" t="s">
        <v>16</v>
      </c>
      <c r="R1554" t="e">
        <f t="shared" si="137"/>
        <v>#VALUE!</v>
      </c>
      <c r="S1554" t="s">
        <v>16</v>
      </c>
      <c r="T1554" s="2">
        <v>4</v>
      </c>
      <c r="U1554" s="339" t="e">
        <f t="shared" si="135"/>
        <v>#VALUE!</v>
      </c>
      <c r="V1554" s="4" t="e">
        <f t="shared" si="136"/>
        <v>#DIV/0!</v>
      </c>
    </row>
    <row r="1555" spans="1:22">
      <c r="A1555" s="1" t="s">
        <v>640</v>
      </c>
      <c r="B1555" t="s">
        <v>701</v>
      </c>
      <c r="C1555" s="219" t="s">
        <v>1491</v>
      </c>
      <c r="D1555" s="2" t="s">
        <v>44</v>
      </c>
      <c r="E1555" t="s">
        <v>60</v>
      </c>
      <c r="F1555" s="3" t="s">
        <v>60</v>
      </c>
      <c r="G1555" s="38">
        <v>730</v>
      </c>
      <c r="H1555" s="189">
        <v>1</v>
      </c>
      <c r="I1555" s="190"/>
      <c r="J1555" s="44"/>
      <c r="K1555" s="44"/>
      <c r="L1555" s="27" t="s">
        <v>100</v>
      </c>
      <c r="M1555" s="321">
        <v>0.25</v>
      </c>
      <c r="N1555" s="63">
        <f>O1555/SQRT(P1555)</f>
        <v>0.25</v>
      </c>
      <c r="O1555" s="73">
        <v>0.5</v>
      </c>
      <c r="P1555" s="2">
        <v>4</v>
      </c>
      <c r="Q1555" s="2">
        <v>1.5</v>
      </c>
      <c r="R1555">
        <f t="shared" si="137"/>
        <v>0.86602539999999995</v>
      </c>
      <c r="S1555" s="61">
        <v>1.7320507999999999</v>
      </c>
      <c r="T1555" s="2">
        <v>4</v>
      </c>
      <c r="U1555" s="339">
        <f t="shared" si="135"/>
        <v>1.791759469228055</v>
      </c>
      <c r="V1555" s="4">
        <f t="shared" si="136"/>
        <v>0.58333333042007107</v>
      </c>
    </row>
    <row r="1556" spans="1:22">
      <c r="A1556" s="1" t="s">
        <v>640</v>
      </c>
      <c r="B1556" t="s">
        <v>702</v>
      </c>
      <c r="C1556" s="219" t="s">
        <v>1491</v>
      </c>
      <c r="D1556" s="2" t="s">
        <v>44</v>
      </c>
      <c r="E1556" t="s">
        <v>60</v>
      </c>
      <c r="F1556" s="3" t="s">
        <v>60</v>
      </c>
      <c r="G1556" s="38">
        <v>730</v>
      </c>
      <c r="H1556" s="189">
        <v>1</v>
      </c>
      <c r="L1556" s="27" t="s">
        <v>100</v>
      </c>
      <c r="M1556" s="321" t="s">
        <v>16</v>
      </c>
      <c r="N1556" s="63" t="s">
        <v>16</v>
      </c>
      <c r="O1556" s="63" t="s">
        <v>16</v>
      </c>
      <c r="P1556" s="2">
        <v>4</v>
      </c>
      <c r="Q1556" s="64" t="s">
        <v>16</v>
      </c>
      <c r="R1556" t="e">
        <f t="shared" si="137"/>
        <v>#VALUE!</v>
      </c>
      <c r="S1556" t="s">
        <v>16</v>
      </c>
      <c r="T1556" s="2">
        <v>4</v>
      </c>
      <c r="U1556" s="339" t="e">
        <f t="shared" si="135"/>
        <v>#VALUE!</v>
      </c>
      <c r="V1556" s="4" t="e">
        <f t="shared" si="136"/>
        <v>#VALUE!</v>
      </c>
    </row>
    <row r="1557" spans="1:22">
      <c r="A1557" s="1" t="s">
        <v>640</v>
      </c>
      <c r="B1557" t="s">
        <v>703</v>
      </c>
      <c r="C1557" s="219" t="s">
        <v>1491</v>
      </c>
      <c r="D1557" s="2" t="s">
        <v>44</v>
      </c>
      <c r="E1557" t="s">
        <v>60</v>
      </c>
      <c r="F1557" s="3" t="s">
        <v>60</v>
      </c>
      <c r="G1557" s="38">
        <v>730</v>
      </c>
      <c r="H1557" s="189">
        <v>1</v>
      </c>
      <c r="L1557" s="27" t="s">
        <v>100</v>
      </c>
      <c r="M1557" s="321" t="s">
        <v>16</v>
      </c>
      <c r="N1557" s="63" t="s">
        <v>16</v>
      </c>
      <c r="O1557" s="63" t="s">
        <v>16</v>
      </c>
      <c r="P1557" s="2">
        <v>4</v>
      </c>
      <c r="Q1557" s="64" t="s">
        <v>16</v>
      </c>
      <c r="R1557">
        <f t="shared" si="137"/>
        <v>0</v>
      </c>
      <c r="S1557" s="91">
        <v>0</v>
      </c>
      <c r="T1557" s="2">
        <v>4</v>
      </c>
      <c r="U1557" s="339" t="e">
        <f t="shared" si="135"/>
        <v>#VALUE!</v>
      </c>
      <c r="V1557" s="4" t="e">
        <f t="shared" si="136"/>
        <v>#VALUE!</v>
      </c>
    </row>
    <row r="1558" spans="1:22">
      <c r="A1558" s="1" t="s">
        <v>640</v>
      </c>
      <c r="B1558" t="s">
        <v>704</v>
      </c>
      <c r="C1558" s="219" t="s">
        <v>1491</v>
      </c>
      <c r="D1558" s="2" t="s">
        <v>44</v>
      </c>
      <c r="E1558" t="s">
        <v>60</v>
      </c>
      <c r="F1558" s="3" t="s">
        <v>60</v>
      </c>
      <c r="G1558" s="38">
        <v>730</v>
      </c>
      <c r="H1558" s="189">
        <v>1</v>
      </c>
      <c r="L1558" s="27" t="s">
        <v>100</v>
      </c>
      <c r="M1558" s="321">
        <v>229.5</v>
      </c>
      <c r="N1558" s="63">
        <f>O1558/SQRT(P1558)</f>
        <v>60.896770500000002</v>
      </c>
      <c r="O1558" s="73">
        <v>121.793541</v>
      </c>
      <c r="P1558" s="2">
        <v>4</v>
      </c>
      <c r="Q1558" s="2">
        <v>106.25</v>
      </c>
      <c r="R1558">
        <f t="shared" si="137"/>
        <v>13.9724431</v>
      </c>
      <c r="S1558" s="61">
        <v>27.944886199999999</v>
      </c>
      <c r="T1558" s="2">
        <v>4</v>
      </c>
      <c r="U1558" s="339">
        <f t="shared" si="135"/>
        <v>-0.77010822169607362</v>
      </c>
      <c r="V1558" s="4">
        <f t="shared" si="136"/>
        <v>0.26729365624317675</v>
      </c>
    </row>
    <row r="1559" spans="1:22">
      <c r="A1559" s="28" t="s">
        <v>640</v>
      </c>
      <c r="B1559" t="s">
        <v>705</v>
      </c>
      <c r="C1559" s="219" t="s">
        <v>1491</v>
      </c>
      <c r="D1559" s="2" t="s">
        <v>44</v>
      </c>
      <c r="E1559" t="s">
        <v>60</v>
      </c>
      <c r="F1559" s="3" t="s">
        <v>60</v>
      </c>
      <c r="G1559" s="26">
        <v>730</v>
      </c>
      <c r="H1559" s="189">
        <v>1</v>
      </c>
      <c r="L1559" s="27" t="s">
        <v>100</v>
      </c>
      <c r="M1559" s="321">
        <v>0</v>
      </c>
      <c r="N1559" s="63">
        <f>O1559/SQRT(P1559)</f>
        <v>0</v>
      </c>
      <c r="O1559" s="73">
        <v>0</v>
      </c>
      <c r="P1559" s="2">
        <v>4</v>
      </c>
      <c r="Q1559" s="2">
        <v>0.25</v>
      </c>
      <c r="R1559">
        <f t="shared" si="137"/>
        <v>0.25</v>
      </c>
      <c r="S1559" s="61">
        <v>0.5</v>
      </c>
      <c r="T1559" s="2">
        <v>4</v>
      </c>
      <c r="U1559" s="339" t="e">
        <f t="shared" si="135"/>
        <v>#DIV/0!</v>
      </c>
      <c r="V1559" s="4" t="e">
        <f t="shared" si="136"/>
        <v>#DIV/0!</v>
      </c>
    </row>
    <row r="1560" spans="1:22">
      <c r="A1560" s="1" t="s">
        <v>640</v>
      </c>
      <c r="B1560" t="s">
        <v>706</v>
      </c>
      <c r="C1560" s="219" t="s">
        <v>1491</v>
      </c>
      <c r="D1560" s="2" t="s">
        <v>44</v>
      </c>
      <c r="E1560" t="s">
        <v>60</v>
      </c>
      <c r="F1560" s="3" t="s">
        <v>60</v>
      </c>
      <c r="G1560" s="38">
        <v>730</v>
      </c>
      <c r="H1560" s="189">
        <v>1</v>
      </c>
      <c r="L1560" s="27" t="s">
        <v>100</v>
      </c>
      <c r="M1560" s="321">
        <v>1.25</v>
      </c>
      <c r="N1560" s="63">
        <f>O1560/SQRT(P1560)</f>
        <v>0.94648449999999995</v>
      </c>
      <c r="O1560" s="73">
        <v>1.8929689999999999</v>
      </c>
      <c r="P1560" s="2">
        <v>4</v>
      </c>
      <c r="Q1560" s="2">
        <v>0</v>
      </c>
      <c r="R1560">
        <f t="shared" si="137"/>
        <v>0</v>
      </c>
      <c r="S1560" s="61">
        <v>0</v>
      </c>
      <c r="T1560" s="2">
        <v>4</v>
      </c>
      <c r="U1560" s="339" t="e">
        <f t="shared" si="135"/>
        <v>#NUM!</v>
      </c>
      <c r="V1560" s="4" t="e">
        <f t="shared" si="136"/>
        <v>#DIV/0!</v>
      </c>
    </row>
    <row r="1561" spans="1:22">
      <c r="A1561" s="1" t="s">
        <v>640</v>
      </c>
      <c r="B1561" t="s">
        <v>707</v>
      </c>
      <c r="C1561" s="219" t="s">
        <v>1491</v>
      </c>
      <c r="D1561" s="2" t="s">
        <v>44</v>
      </c>
      <c r="E1561" t="s">
        <v>60</v>
      </c>
      <c r="F1561" s="3" t="s">
        <v>60</v>
      </c>
      <c r="G1561" s="38">
        <v>730</v>
      </c>
      <c r="H1561" s="189">
        <v>1</v>
      </c>
      <c r="L1561" s="27" t="s">
        <v>100</v>
      </c>
      <c r="M1561" s="321" t="s">
        <v>16</v>
      </c>
      <c r="N1561" s="63" t="s">
        <v>16</v>
      </c>
      <c r="O1561" s="63" t="s">
        <v>16</v>
      </c>
      <c r="P1561" s="2">
        <v>4</v>
      </c>
      <c r="Q1561" s="64" t="s">
        <v>16</v>
      </c>
      <c r="R1561" t="e">
        <f t="shared" si="137"/>
        <v>#VALUE!</v>
      </c>
      <c r="S1561" s="22" t="s">
        <v>16</v>
      </c>
      <c r="T1561" s="2">
        <v>4</v>
      </c>
      <c r="U1561" s="339" t="e">
        <f t="shared" si="135"/>
        <v>#VALUE!</v>
      </c>
      <c r="V1561" s="4" t="e">
        <f t="shared" si="136"/>
        <v>#VALUE!</v>
      </c>
    </row>
    <row r="1562" spans="1:22">
      <c r="A1562" s="1" t="s">
        <v>640</v>
      </c>
      <c r="B1562" t="s">
        <v>708</v>
      </c>
      <c r="C1562" s="219" t="s">
        <v>1491</v>
      </c>
      <c r="D1562" s="2" t="s">
        <v>44</v>
      </c>
      <c r="E1562" t="s">
        <v>60</v>
      </c>
      <c r="F1562" s="3" t="s">
        <v>60</v>
      </c>
      <c r="G1562" s="38">
        <v>730</v>
      </c>
      <c r="H1562" s="189">
        <v>1</v>
      </c>
      <c r="L1562" s="27" t="s">
        <v>100</v>
      </c>
      <c r="M1562" s="321">
        <v>0.25</v>
      </c>
      <c r="N1562" s="63">
        <f t="shared" ref="N1562:N1567" si="138">O1562/SQRT(P1562)</f>
        <v>0.25</v>
      </c>
      <c r="O1562" s="73">
        <v>0.5</v>
      </c>
      <c r="P1562" s="2">
        <v>4</v>
      </c>
      <c r="Q1562" s="2">
        <v>0</v>
      </c>
      <c r="R1562">
        <f t="shared" si="137"/>
        <v>0</v>
      </c>
      <c r="S1562" s="61">
        <v>0</v>
      </c>
      <c r="T1562" s="2">
        <v>4</v>
      </c>
      <c r="U1562" s="339" t="e">
        <f t="shared" si="135"/>
        <v>#NUM!</v>
      </c>
      <c r="V1562" s="4" t="e">
        <f t="shared" si="136"/>
        <v>#DIV/0!</v>
      </c>
    </row>
    <row r="1563" spans="1:22">
      <c r="A1563" s="28" t="s">
        <v>640</v>
      </c>
      <c r="B1563" t="s">
        <v>709</v>
      </c>
      <c r="C1563" s="219" t="s">
        <v>1491</v>
      </c>
      <c r="D1563" s="2" t="s">
        <v>44</v>
      </c>
      <c r="E1563" t="s">
        <v>60</v>
      </c>
      <c r="F1563" s="3" t="s">
        <v>60</v>
      </c>
      <c r="G1563" s="26">
        <v>730</v>
      </c>
      <c r="H1563" s="189">
        <v>1</v>
      </c>
      <c r="L1563" s="27" t="s">
        <v>100</v>
      </c>
      <c r="M1563" s="321">
        <v>28.75</v>
      </c>
      <c r="N1563" s="63">
        <f t="shared" si="138"/>
        <v>26.151402000000001</v>
      </c>
      <c r="O1563" s="73">
        <v>52.302804000000002</v>
      </c>
      <c r="P1563" s="2">
        <v>4</v>
      </c>
      <c r="Q1563" s="2">
        <v>43.5</v>
      </c>
      <c r="R1563">
        <f t="shared" si="137"/>
        <v>25.29327975</v>
      </c>
      <c r="S1563" s="61">
        <v>50.5865595</v>
      </c>
      <c r="T1563" s="2">
        <v>4</v>
      </c>
      <c r="U1563" s="339">
        <f t="shared" si="135"/>
        <v>0.41412317085127892</v>
      </c>
      <c r="V1563" s="4">
        <f t="shared" si="136"/>
        <v>0.58808957617215485</v>
      </c>
    </row>
    <row r="1564" spans="1:22">
      <c r="A1564" s="1" t="s">
        <v>640</v>
      </c>
      <c r="B1564" t="s">
        <v>710</v>
      </c>
      <c r="C1564" s="219" t="s">
        <v>1491</v>
      </c>
      <c r="D1564" s="2" t="s">
        <v>44</v>
      </c>
      <c r="E1564" t="s">
        <v>60</v>
      </c>
      <c r="F1564" s="3" t="s">
        <v>60</v>
      </c>
      <c r="G1564" s="38">
        <v>730</v>
      </c>
      <c r="H1564" s="189">
        <v>1</v>
      </c>
      <c r="L1564" s="27" t="s">
        <v>100</v>
      </c>
      <c r="M1564" s="321">
        <v>0.25</v>
      </c>
      <c r="N1564" s="63">
        <f t="shared" si="138"/>
        <v>0.25</v>
      </c>
      <c r="O1564" s="73">
        <v>0.5</v>
      </c>
      <c r="P1564" s="2">
        <v>4</v>
      </c>
      <c r="Q1564" s="2">
        <v>0.5</v>
      </c>
      <c r="R1564">
        <f t="shared" si="137"/>
        <v>0.5</v>
      </c>
      <c r="S1564" s="61">
        <v>1</v>
      </c>
      <c r="T1564" s="2">
        <v>4</v>
      </c>
      <c r="U1564" s="339">
        <f t="shared" si="135"/>
        <v>0.69314718055994529</v>
      </c>
      <c r="V1564" s="4">
        <f t="shared" si="136"/>
        <v>1.25</v>
      </c>
    </row>
    <row r="1565" spans="1:22">
      <c r="A1565" s="28" t="s">
        <v>640</v>
      </c>
      <c r="B1565" t="s">
        <v>711</v>
      </c>
      <c r="C1565" s="219" t="s">
        <v>1491</v>
      </c>
      <c r="D1565" s="2" t="s">
        <v>44</v>
      </c>
      <c r="E1565" t="s">
        <v>60</v>
      </c>
      <c r="F1565" s="3" t="s">
        <v>60</v>
      </c>
      <c r="G1565" s="26">
        <v>730</v>
      </c>
      <c r="H1565" s="189">
        <v>1</v>
      </c>
      <c r="L1565" s="27" t="s">
        <v>100</v>
      </c>
      <c r="M1565" s="321">
        <v>23.5</v>
      </c>
      <c r="N1565" s="63">
        <f t="shared" si="138"/>
        <v>14.378804000000001</v>
      </c>
      <c r="O1565" s="73">
        <v>28.757608000000001</v>
      </c>
      <c r="P1565" s="2">
        <v>4</v>
      </c>
      <c r="Q1565" s="2">
        <v>18.75</v>
      </c>
      <c r="R1565">
        <f t="shared" si="137"/>
        <v>11.71448535</v>
      </c>
      <c r="S1565" s="61">
        <v>23.428970700000001</v>
      </c>
      <c r="T1565" s="2">
        <v>4</v>
      </c>
      <c r="U1565" s="339">
        <f t="shared" si="135"/>
        <v>-0.22580666873369348</v>
      </c>
      <c r="V1565" s="4">
        <f t="shared" si="136"/>
        <v>0.6403407417325927</v>
      </c>
    </row>
    <row r="1566" spans="1:22">
      <c r="A1566" s="28" t="s">
        <v>657</v>
      </c>
      <c r="B1566" t="s">
        <v>681</v>
      </c>
      <c r="C1566" s="219" t="s">
        <v>1491</v>
      </c>
      <c r="D1566" s="12" t="s">
        <v>44</v>
      </c>
      <c r="E1566" s="11" t="s">
        <v>60</v>
      </c>
      <c r="F1566" s="13" t="s">
        <v>60</v>
      </c>
      <c r="G1566" s="26">
        <v>730</v>
      </c>
      <c r="H1566" s="189">
        <v>1</v>
      </c>
      <c r="I1566" s="190"/>
      <c r="J1566" s="27"/>
      <c r="K1566" s="27"/>
      <c r="L1566" s="27" t="s">
        <v>100</v>
      </c>
      <c r="M1566" s="65">
        <v>22.2</v>
      </c>
      <c r="N1566" s="63">
        <f t="shared" si="138"/>
        <v>8.0585358680141894</v>
      </c>
      <c r="O1566" s="61">
        <v>18.019434</v>
      </c>
      <c r="P1566" s="2">
        <v>5</v>
      </c>
      <c r="Q1566" s="65">
        <v>8.8000000000000007</v>
      </c>
      <c r="R1566">
        <f t="shared" si="137"/>
        <v>4.211888052943098</v>
      </c>
      <c r="S1566" s="61">
        <v>9.4180679999999999</v>
      </c>
      <c r="T1566" s="2">
        <v>5</v>
      </c>
      <c r="U1566" s="339">
        <f t="shared" si="135"/>
        <v>-0.92534056739407278</v>
      </c>
      <c r="V1566" s="4">
        <f t="shared" si="136"/>
        <v>0.42908059104499996</v>
      </c>
    </row>
    <row r="1567" spans="1:22">
      <c r="A1567" s="28" t="s">
        <v>657</v>
      </c>
      <c r="B1567" t="s">
        <v>682</v>
      </c>
      <c r="C1567" s="219" t="s">
        <v>1491</v>
      </c>
      <c r="D1567" s="19" t="s">
        <v>44</v>
      </c>
      <c r="E1567" s="16" t="s">
        <v>60</v>
      </c>
      <c r="F1567" s="17" t="s">
        <v>60</v>
      </c>
      <c r="G1567" s="26">
        <v>730</v>
      </c>
      <c r="H1567" s="189">
        <v>1</v>
      </c>
      <c r="I1567" s="190"/>
      <c r="J1567" s="27"/>
      <c r="K1567" s="27"/>
      <c r="L1567" s="27" t="s">
        <v>100</v>
      </c>
      <c r="M1567" s="65">
        <v>43.8</v>
      </c>
      <c r="N1567" s="63">
        <f t="shared" si="138"/>
        <v>12.519584637718211</v>
      </c>
      <c r="O1567" s="61">
        <v>27.994642299999999</v>
      </c>
      <c r="P1567" s="2">
        <v>5</v>
      </c>
      <c r="Q1567" s="65">
        <v>13</v>
      </c>
      <c r="R1567">
        <f t="shared" si="137"/>
        <v>6.8410527559649914</v>
      </c>
      <c r="S1567" s="61">
        <v>15.297059000000001</v>
      </c>
      <c r="T1567" s="2">
        <v>5</v>
      </c>
      <c r="U1567" s="339">
        <f t="shared" si="135"/>
        <v>-1.2146844599208635</v>
      </c>
      <c r="V1567" s="4">
        <f t="shared" si="136"/>
        <v>0.47692309354968171</v>
      </c>
    </row>
    <row r="1568" spans="1:22">
      <c r="A1568" s="1" t="s">
        <v>657</v>
      </c>
      <c r="B1568" t="s">
        <v>683</v>
      </c>
      <c r="C1568" s="219" t="s">
        <v>1491</v>
      </c>
      <c r="D1568" s="2" t="s">
        <v>44</v>
      </c>
      <c r="E1568" t="s">
        <v>60</v>
      </c>
      <c r="F1568" s="3" t="s">
        <v>60</v>
      </c>
      <c r="G1568" s="26">
        <v>730</v>
      </c>
      <c r="H1568" s="189">
        <v>1</v>
      </c>
      <c r="I1568" s="190"/>
      <c r="J1568" s="27"/>
      <c r="K1568" s="27"/>
      <c r="L1568" s="27" t="s">
        <v>100</v>
      </c>
      <c r="M1568" s="321" t="s">
        <v>16</v>
      </c>
      <c r="N1568" s="63" t="s">
        <v>16</v>
      </c>
      <c r="O1568" s="63" t="s">
        <v>16</v>
      </c>
      <c r="P1568" s="2">
        <v>5</v>
      </c>
      <c r="Q1568" s="321" t="s">
        <v>16</v>
      </c>
      <c r="R1568" s="63" t="s">
        <v>16</v>
      </c>
      <c r="S1568" s="63" t="s">
        <v>16</v>
      </c>
      <c r="T1568" s="2">
        <v>5</v>
      </c>
      <c r="U1568" s="339" t="e">
        <f t="shared" si="135"/>
        <v>#VALUE!</v>
      </c>
      <c r="V1568" s="4" t="e">
        <f t="shared" si="136"/>
        <v>#VALUE!</v>
      </c>
    </row>
    <row r="1569" spans="1:22">
      <c r="A1569" s="1" t="s">
        <v>657</v>
      </c>
      <c r="B1569" t="s">
        <v>684</v>
      </c>
      <c r="C1569" s="219" t="s">
        <v>1491</v>
      </c>
      <c r="D1569" s="2" t="s">
        <v>44</v>
      </c>
      <c r="E1569" t="s">
        <v>60</v>
      </c>
      <c r="F1569" s="3" t="s">
        <v>60</v>
      </c>
      <c r="G1569" s="38">
        <v>730</v>
      </c>
      <c r="H1569" s="189">
        <v>1</v>
      </c>
      <c r="I1569" s="190"/>
      <c r="J1569" s="44"/>
      <c r="K1569" s="44"/>
      <c r="L1569" s="27" t="s">
        <v>100</v>
      </c>
      <c r="M1569" s="321" t="s">
        <v>16</v>
      </c>
      <c r="N1569" s="63" t="s">
        <v>16</v>
      </c>
      <c r="O1569" s="63" t="s">
        <v>16</v>
      </c>
      <c r="P1569" s="2">
        <v>5</v>
      </c>
      <c r="Q1569" s="321" t="s">
        <v>16</v>
      </c>
      <c r="R1569" s="63" t="s">
        <v>16</v>
      </c>
      <c r="S1569" s="63" t="s">
        <v>16</v>
      </c>
      <c r="T1569" s="2">
        <v>5</v>
      </c>
      <c r="U1569" s="339" t="e">
        <f t="shared" si="135"/>
        <v>#VALUE!</v>
      </c>
      <c r="V1569" s="4" t="e">
        <f t="shared" si="136"/>
        <v>#VALUE!</v>
      </c>
    </row>
    <row r="1570" spans="1:22">
      <c r="A1570" s="1" t="s">
        <v>657</v>
      </c>
      <c r="B1570" t="s">
        <v>685</v>
      </c>
      <c r="C1570" s="219" t="s">
        <v>1491</v>
      </c>
      <c r="D1570" s="2" t="s">
        <v>44</v>
      </c>
      <c r="E1570" t="s">
        <v>60</v>
      </c>
      <c r="F1570" s="3" t="s">
        <v>60</v>
      </c>
      <c r="G1570" s="38">
        <v>730</v>
      </c>
      <c r="H1570" s="189">
        <v>1</v>
      </c>
      <c r="I1570" s="190"/>
      <c r="J1570" s="44"/>
      <c r="K1570" s="44"/>
      <c r="L1570" s="27" t="s">
        <v>100</v>
      </c>
      <c r="M1570" s="321" t="s">
        <v>16</v>
      </c>
      <c r="N1570" s="63" t="s">
        <v>16</v>
      </c>
      <c r="O1570" s="63" t="s">
        <v>16</v>
      </c>
      <c r="P1570" s="2">
        <v>5</v>
      </c>
      <c r="Q1570" s="321" t="s">
        <v>16</v>
      </c>
      <c r="R1570" s="63" t="s">
        <v>16</v>
      </c>
      <c r="S1570" s="63" t="s">
        <v>16</v>
      </c>
      <c r="T1570" s="2">
        <v>5</v>
      </c>
      <c r="U1570" s="339" t="e">
        <f t="shared" si="135"/>
        <v>#VALUE!</v>
      </c>
      <c r="V1570" s="4" t="e">
        <f t="shared" si="136"/>
        <v>#VALUE!</v>
      </c>
    </row>
    <row r="1571" spans="1:22">
      <c r="A1571" s="1" t="s">
        <v>657</v>
      </c>
      <c r="B1571" t="s">
        <v>686</v>
      </c>
      <c r="C1571" s="219" t="s">
        <v>1491</v>
      </c>
      <c r="D1571" s="2" t="s">
        <v>44</v>
      </c>
      <c r="E1571" t="s">
        <v>60</v>
      </c>
      <c r="F1571" s="3" t="s">
        <v>60</v>
      </c>
      <c r="G1571" s="38">
        <v>730</v>
      </c>
      <c r="H1571" s="189">
        <v>1</v>
      </c>
      <c r="I1571" s="190"/>
      <c r="J1571" s="44"/>
      <c r="K1571" s="44"/>
      <c r="L1571" s="27" t="s">
        <v>100</v>
      </c>
      <c r="M1571" s="321" t="s">
        <v>16</v>
      </c>
      <c r="N1571" s="63" t="s">
        <v>16</v>
      </c>
      <c r="O1571" s="63" t="s">
        <v>16</v>
      </c>
      <c r="P1571" s="2">
        <v>5</v>
      </c>
      <c r="Q1571" s="321" t="s">
        <v>16</v>
      </c>
      <c r="R1571" s="63" t="s">
        <v>16</v>
      </c>
      <c r="S1571" s="63" t="s">
        <v>16</v>
      </c>
      <c r="T1571" s="2">
        <v>5</v>
      </c>
      <c r="U1571" s="339" t="e">
        <f t="shared" si="135"/>
        <v>#VALUE!</v>
      </c>
      <c r="V1571" s="4" t="e">
        <f t="shared" si="136"/>
        <v>#VALUE!</v>
      </c>
    </row>
    <row r="1572" spans="1:22">
      <c r="A1572" s="1" t="s">
        <v>657</v>
      </c>
      <c r="B1572" t="s">
        <v>687</v>
      </c>
      <c r="C1572" s="219" t="s">
        <v>1491</v>
      </c>
      <c r="D1572" s="2" t="s">
        <v>44</v>
      </c>
      <c r="E1572" t="s">
        <v>60</v>
      </c>
      <c r="F1572" s="3" t="s">
        <v>60</v>
      </c>
      <c r="G1572" s="38">
        <v>730</v>
      </c>
      <c r="H1572" s="189">
        <v>1</v>
      </c>
      <c r="I1572" s="190"/>
      <c r="J1572" s="27"/>
      <c r="K1572" s="27"/>
      <c r="L1572" s="27" t="s">
        <v>100</v>
      </c>
      <c r="M1572" s="321" t="s">
        <v>16</v>
      </c>
      <c r="N1572" s="63" t="s">
        <v>16</v>
      </c>
      <c r="O1572" s="63" t="s">
        <v>16</v>
      </c>
      <c r="P1572" s="2">
        <v>5</v>
      </c>
      <c r="Q1572" s="321" t="s">
        <v>16</v>
      </c>
      <c r="R1572" s="63" t="s">
        <v>16</v>
      </c>
      <c r="S1572" s="63" t="s">
        <v>16</v>
      </c>
      <c r="T1572" s="2">
        <v>5</v>
      </c>
      <c r="U1572" s="339" t="e">
        <f t="shared" si="135"/>
        <v>#VALUE!</v>
      </c>
      <c r="V1572" s="4" t="e">
        <f t="shared" si="136"/>
        <v>#VALUE!</v>
      </c>
    </row>
    <row r="1573" spans="1:22">
      <c r="A1573" s="1" t="s">
        <v>657</v>
      </c>
      <c r="B1573" t="s">
        <v>688</v>
      </c>
      <c r="C1573" s="219" t="s">
        <v>1491</v>
      </c>
      <c r="D1573" s="2" t="s">
        <v>44</v>
      </c>
      <c r="E1573" t="s">
        <v>60</v>
      </c>
      <c r="F1573" s="3" t="s">
        <v>60</v>
      </c>
      <c r="G1573" s="38">
        <v>730</v>
      </c>
      <c r="H1573" s="189">
        <v>1</v>
      </c>
      <c r="I1573" s="190"/>
      <c r="J1573" s="27"/>
      <c r="K1573" s="27"/>
      <c r="L1573" s="27" t="s">
        <v>100</v>
      </c>
      <c r="M1573" s="65">
        <v>9.6</v>
      </c>
      <c r="N1573" s="63">
        <f>O1573/SQRT(P1573)</f>
        <v>6.8308125484979518</v>
      </c>
      <c r="O1573" s="61">
        <v>15.2741612</v>
      </c>
      <c r="P1573" s="2">
        <v>5</v>
      </c>
      <c r="Q1573" s="65">
        <v>0</v>
      </c>
      <c r="R1573">
        <f>S1573/SQRT(T1573)</f>
        <v>0</v>
      </c>
      <c r="S1573" s="61">
        <v>0</v>
      </c>
      <c r="T1573" s="2">
        <v>5</v>
      </c>
      <c r="U1573" s="339" t="e">
        <f t="shared" si="135"/>
        <v>#NUM!</v>
      </c>
      <c r="V1573" s="4" t="e">
        <f t="shared" si="136"/>
        <v>#DIV/0!</v>
      </c>
    </row>
    <row r="1574" spans="1:22">
      <c r="A1574" s="1" t="s">
        <v>657</v>
      </c>
      <c r="B1574" t="s">
        <v>689</v>
      </c>
      <c r="C1574" s="219" t="s">
        <v>1491</v>
      </c>
      <c r="D1574" s="2" t="s">
        <v>44</v>
      </c>
      <c r="E1574" t="s">
        <v>60</v>
      </c>
      <c r="F1574" s="3" t="s">
        <v>60</v>
      </c>
      <c r="G1574" s="38">
        <v>730</v>
      </c>
      <c r="H1574" s="189">
        <v>1</v>
      </c>
      <c r="I1574" s="190"/>
      <c r="J1574" s="44"/>
      <c r="K1574" s="44"/>
      <c r="L1574" s="27" t="s">
        <v>100</v>
      </c>
      <c r="M1574" s="65">
        <v>1.4</v>
      </c>
      <c r="N1574" s="63">
        <f>O1574/SQRT(P1574)</f>
        <v>0.97979588368762194</v>
      </c>
      <c r="O1574" s="61">
        <v>2.1908902000000001</v>
      </c>
      <c r="P1574" s="2">
        <v>5</v>
      </c>
      <c r="Q1574" s="65">
        <v>0</v>
      </c>
      <c r="R1574">
        <f>S1574/SQRT(T1574)</f>
        <v>0</v>
      </c>
      <c r="S1574" s="61">
        <v>0</v>
      </c>
      <c r="T1574" s="2">
        <v>5</v>
      </c>
      <c r="U1574" s="339" t="e">
        <f t="shared" si="135"/>
        <v>#NUM!</v>
      </c>
      <c r="V1574" s="4" t="e">
        <f t="shared" si="136"/>
        <v>#DIV/0!</v>
      </c>
    </row>
    <row r="1575" spans="1:22">
      <c r="A1575" s="28" t="s">
        <v>657</v>
      </c>
      <c r="B1575" t="s">
        <v>690</v>
      </c>
      <c r="C1575" s="219" t="s">
        <v>1491</v>
      </c>
      <c r="D1575" s="2" t="s">
        <v>44</v>
      </c>
      <c r="E1575" t="s">
        <v>60</v>
      </c>
      <c r="F1575" s="3" t="s">
        <v>60</v>
      </c>
      <c r="G1575" s="26">
        <v>730</v>
      </c>
      <c r="H1575" s="189">
        <v>1</v>
      </c>
      <c r="I1575" s="190"/>
      <c r="J1575" s="27"/>
      <c r="K1575" s="27"/>
      <c r="L1575" s="27" t="s">
        <v>100</v>
      </c>
      <c r="M1575" s="65">
        <v>3</v>
      </c>
      <c r="N1575" s="63">
        <f>O1575/SQRT(P1575)</f>
        <v>2.9999999854658403</v>
      </c>
      <c r="O1575" s="61">
        <v>6.7082039</v>
      </c>
      <c r="P1575" s="2">
        <v>5</v>
      </c>
      <c r="Q1575" s="65">
        <v>1.6</v>
      </c>
      <c r="R1575">
        <f>S1575/SQRT(T1575)</f>
        <v>1.3638181087007166</v>
      </c>
      <c r="S1575" s="61">
        <v>3.0495899999999998</v>
      </c>
      <c r="T1575" s="2">
        <v>5</v>
      </c>
      <c r="U1575" s="339">
        <f t="shared" si="135"/>
        <v>-0.62860865942237421</v>
      </c>
      <c r="V1575" s="4">
        <f t="shared" si="136"/>
        <v>0.92656243500781232</v>
      </c>
    </row>
    <row r="1576" spans="1:22">
      <c r="A1576" s="1" t="s">
        <v>657</v>
      </c>
      <c r="B1576" s="11" t="s">
        <v>691</v>
      </c>
      <c r="C1576" s="219" t="s">
        <v>1491</v>
      </c>
      <c r="D1576" s="12" t="s">
        <v>44</v>
      </c>
      <c r="E1576" s="11" t="s">
        <v>60</v>
      </c>
      <c r="F1576" s="13" t="s">
        <v>60</v>
      </c>
      <c r="G1576" s="29">
        <v>730</v>
      </c>
      <c r="H1576" s="200">
        <v>1</v>
      </c>
      <c r="I1576" s="193"/>
      <c r="J1576" s="30"/>
      <c r="K1576" s="30"/>
      <c r="L1576" s="30" t="s">
        <v>100</v>
      </c>
      <c r="M1576" s="65">
        <v>1</v>
      </c>
      <c r="N1576" s="63">
        <f>O1576/SQRT(P1576)</f>
        <v>1.0000000100623998</v>
      </c>
      <c r="O1576" s="61">
        <v>2.2360679999999999</v>
      </c>
      <c r="P1576" s="12">
        <v>5</v>
      </c>
      <c r="Q1576" s="65">
        <v>0</v>
      </c>
      <c r="R1576">
        <f>S1576/SQRT(T1576)</f>
        <v>0</v>
      </c>
      <c r="S1576" s="61">
        <v>0</v>
      </c>
      <c r="T1576" s="12">
        <v>5</v>
      </c>
      <c r="U1576" s="339" t="e">
        <f t="shared" si="135"/>
        <v>#NUM!</v>
      </c>
      <c r="V1576" s="4" t="e">
        <f t="shared" si="136"/>
        <v>#DIV/0!</v>
      </c>
    </row>
    <row r="1577" spans="1:22">
      <c r="A1577" s="1" t="s">
        <v>657</v>
      </c>
      <c r="B1577" t="s">
        <v>692</v>
      </c>
      <c r="C1577" s="219" t="s">
        <v>1491</v>
      </c>
      <c r="D1577" s="2" t="s">
        <v>44</v>
      </c>
      <c r="E1577" t="s">
        <v>60</v>
      </c>
      <c r="F1577" s="3" t="s">
        <v>60</v>
      </c>
      <c r="G1577" s="38">
        <v>730</v>
      </c>
      <c r="H1577" s="189">
        <v>1</v>
      </c>
      <c r="I1577" s="190"/>
      <c r="J1577" s="44"/>
      <c r="K1577" s="44"/>
      <c r="L1577" s="27" t="s">
        <v>100</v>
      </c>
      <c r="M1577" s="321" t="s">
        <v>16</v>
      </c>
      <c r="N1577" s="69" t="s">
        <v>16</v>
      </c>
      <c r="O1577" s="69" t="s">
        <v>16</v>
      </c>
      <c r="P1577" s="2">
        <v>5</v>
      </c>
      <c r="Q1577" s="320" t="s">
        <v>16</v>
      </c>
      <c r="R1577" s="69" t="s">
        <v>16</v>
      </c>
      <c r="S1577" s="69" t="s">
        <v>16</v>
      </c>
      <c r="T1577" s="2">
        <v>5</v>
      </c>
      <c r="U1577" s="339" t="e">
        <f t="shared" si="135"/>
        <v>#VALUE!</v>
      </c>
      <c r="V1577" s="4" t="e">
        <f t="shared" si="136"/>
        <v>#VALUE!</v>
      </c>
    </row>
    <row r="1578" spans="1:22">
      <c r="A1578" s="1" t="s">
        <v>657</v>
      </c>
      <c r="B1578" t="s">
        <v>693</v>
      </c>
      <c r="C1578" s="219" t="s">
        <v>1491</v>
      </c>
      <c r="D1578" s="2" t="s">
        <v>44</v>
      </c>
      <c r="E1578" t="s">
        <v>60</v>
      </c>
      <c r="F1578" s="3" t="s">
        <v>60</v>
      </c>
      <c r="G1578" s="38">
        <v>730</v>
      </c>
      <c r="H1578" s="189">
        <v>1</v>
      </c>
      <c r="I1578" s="190"/>
      <c r="J1578" s="44"/>
      <c r="K1578" s="44"/>
      <c r="L1578" s="27" t="s">
        <v>100</v>
      </c>
      <c r="M1578" s="65">
        <v>12</v>
      </c>
      <c r="N1578" s="63">
        <f>O1578/SQRT(P1578)</f>
        <v>9.7672923720415188</v>
      </c>
      <c r="O1578" s="61">
        <v>21.840329700000002</v>
      </c>
      <c r="P1578" s="2">
        <v>5</v>
      </c>
      <c r="Q1578" s="65">
        <v>7</v>
      </c>
      <c r="R1578">
        <f>S1578/SQRT(T1578)</f>
        <v>4.312771837456765</v>
      </c>
      <c r="S1578" s="61">
        <v>9.6436510000000002</v>
      </c>
      <c r="T1578" s="2">
        <v>5</v>
      </c>
      <c r="U1578" s="339">
        <f t="shared" si="135"/>
        <v>-0.5389965007326869</v>
      </c>
      <c r="V1578" s="4">
        <f t="shared" si="136"/>
        <v>0.5795918555502082</v>
      </c>
    </row>
    <row r="1579" spans="1:22">
      <c r="A1579" s="1" t="s">
        <v>657</v>
      </c>
      <c r="B1579" t="s">
        <v>694</v>
      </c>
      <c r="C1579" s="219" t="s">
        <v>1491</v>
      </c>
      <c r="D1579" s="2" t="s">
        <v>44</v>
      </c>
      <c r="E1579" t="s">
        <v>60</v>
      </c>
      <c r="F1579" s="3" t="s">
        <v>60</v>
      </c>
      <c r="G1579" s="38">
        <v>730</v>
      </c>
      <c r="H1579" s="189">
        <v>1</v>
      </c>
      <c r="I1579" s="190"/>
      <c r="J1579" s="27"/>
      <c r="K1579" s="27"/>
      <c r="L1579" s="27" t="s">
        <v>100</v>
      </c>
      <c r="M1579" s="321" t="s">
        <v>16</v>
      </c>
      <c r="N1579" s="63" t="s">
        <v>16</v>
      </c>
      <c r="O1579" s="63" t="s">
        <v>16</v>
      </c>
      <c r="P1579" s="2">
        <v>5</v>
      </c>
      <c r="Q1579" s="321" t="s">
        <v>16</v>
      </c>
      <c r="R1579" s="63" t="s">
        <v>16</v>
      </c>
      <c r="S1579" s="63" t="s">
        <v>16</v>
      </c>
      <c r="T1579" s="2">
        <v>5</v>
      </c>
      <c r="U1579" s="339" t="e">
        <f t="shared" si="135"/>
        <v>#VALUE!</v>
      </c>
      <c r="V1579" s="4" t="e">
        <f t="shared" si="136"/>
        <v>#VALUE!</v>
      </c>
    </row>
    <row r="1580" spans="1:22">
      <c r="A1580" s="1" t="s">
        <v>657</v>
      </c>
      <c r="B1580" t="s">
        <v>695</v>
      </c>
      <c r="C1580" s="219" t="s">
        <v>1491</v>
      </c>
      <c r="D1580" s="2" t="s">
        <v>44</v>
      </c>
      <c r="E1580" t="s">
        <v>60</v>
      </c>
      <c r="F1580" s="3" t="s">
        <v>60</v>
      </c>
      <c r="G1580" s="38">
        <v>730</v>
      </c>
      <c r="H1580" s="189">
        <v>1</v>
      </c>
      <c r="I1580" s="190"/>
      <c r="J1580" s="27"/>
      <c r="K1580" s="27"/>
      <c r="L1580" s="27" t="s">
        <v>100</v>
      </c>
      <c r="M1580" s="65">
        <v>6</v>
      </c>
      <c r="N1580" s="63">
        <f>O1580/SQRT(P1580)</f>
        <v>3.0166206340212365</v>
      </c>
      <c r="O1580" s="61">
        <v>6.7453687999999996</v>
      </c>
      <c r="P1580" s="2">
        <v>5</v>
      </c>
      <c r="Q1580" s="65">
        <v>0.8</v>
      </c>
      <c r="R1580">
        <f>S1580/SQRT(T1580)</f>
        <v>0.58309497435666513</v>
      </c>
      <c r="S1580" s="61">
        <v>1.3038400000000001</v>
      </c>
      <c r="T1580" s="2">
        <v>5</v>
      </c>
      <c r="U1580" s="339">
        <f t="shared" si="135"/>
        <v>-2.0149030205422647</v>
      </c>
      <c r="V1580" s="4">
        <f t="shared" si="136"/>
        <v>0.73124960799999994</v>
      </c>
    </row>
    <row r="1581" spans="1:22">
      <c r="A1581" s="1" t="s">
        <v>657</v>
      </c>
      <c r="B1581" t="s">
        <v>696</v>
      </c>
      <c r="C1581" s="219" t="s">
        <v>1491</v>
      </c>
      <c r="D1581" s="2" t="s">
        <v>44</v>
      </c>
      <c r="E1581" t="s">
        <v>60</v>
      </c>
      <c r="F1581" s="3" t="s">
        <v>60</v>
      </c>
      <c r="G1581" s="38">
        <v>730</v>
      </c>
      <c r="H1581" s="189">
        <v>1</v>
      </c>
      <c r="I1581" s="190"/>
      <c r="J1581" s="44"/>
      <c r="K1581" s="44"/>
      <c r="L1581" s="27" t="s">
        <v>100</v>
      </c>
      <c r="M1581" s="65">
        <v>148.4</v>
      </c>
      <c r="N1581" s="63">
        <f>O1581/SQRT(P1581)</f>
        <v>33.216863193510392</v>
      </c>
      <c r="O1581" s="61">
        <v>74.275164099999998</v>
      </c>
      <c r="P1581" s="2">
        <v>5</v>
      </c>
      <c r="Q1581" s="65">
        <v>10.8</v>
      </c>
      <c r="R1581">
        <f>S1581/SQRT(T1581)</f>
        <v>5.6515486680910572</v>
      </c>
      <c r="S1581" s="61">
        <v>12.637247</v>
      </c>
      <c r="T1581" s="2">
        <v>5</v>
      </c>
      <c r="U1581" s="339">
        <f t="shared" si="135"/>
        <v>-2.6203651966031059</v>
      </c>
      <c r="V1581" s="4">
        <f t="shared" si="136"/>
        <v>0.47383403933300583</v>
      </c>
    </row>
    <row r="1582" spans="1:22">
      <c r="A1582" s="1" t="s">
        <v>657</v>
      </c>
      <c r="B1582" t="s">
        <v>697</v>
      </c>
      <c r="C1582" s="219" t="s">
        <v>1491</v>
      </c>
      <c r="D1582" s="2" t="s">
        <v>44</v>
      </c>
      <c r="E1582" t="s">
        <v>60</v>
      </c>
      <c r="F1582" s="3" t="s">
        <v>60</v>
      </c>
      <c r="G1582" s="26">
        <v>730</v>
      </c>
      <c r="H1582" s="189">
        <v>1</v>
      </c>
      <c r="I1582" s="190"/>
      <c r="J1582" s="27"/>
      <c r="K1582" s="27"/>
      <c r="L1582" s="27" t="s">
        <v>100</v>
      </c>
      <c r="M1582" s="65">
        <v>2.2000000000000002</v>
      </c>
      <c r="N1582" s="63">
        <f>O1582/SQRT(P1582)</f>
        <v>2.2000000221372797</v>
      </c>
      <c r="O1582" s="61">
        <v>4.9193496000000003</v>
      </c>
      <c r="P1582" s="2">
        <v>5</v>
      </c>
      <c r="Q1582" s="65">
        <v>1.2</v>
      </c>
      <c r="R1582">
        <f>S1582/SQRT(T1582)</f>
        <v>1.2000001909603182</v>
      </c>
      <c r="S1582" s="61">
        <v>2.6832820000000002</v>
      </c>
      <c r="T1582" s="2">
        <v>5</v>
      </c>
      <c r="U1582" s="339">
        <f t="shared" si="135"/>
        <v>-0.6061358035703156</v>
      </c>
      <c r="V1582" s="4">
        <f t="shared" si="136"/>
        <v>1.2000003182672223</v>
      </c>
    </row>
    <row r="1583" spans="1:22">
      <c r="A1583" s="1" t="s">
        <v>657</v>
      </c>
      <c r="B1583" t="s">
        <v>698</v>
      </c>
      <c r="C1583" s="219" t="s">
        <v>1491</v>
      </c>
      <c r="D1583" s="2" t="s">
        <v>44</v>
      </c>
      <c r="E1583" t="s">
        <v>60</v>
      </c>
      <c r="F1583" s="3" t="s">
        <v>60</v>
      </c>
      <c r="G1583" s="26">
        <v>730</v>
      </c>
      <c r="H1583" s="189">
        <v>1</v>
      </c>
      <c r="I1583" s="190"/>
      <c r="J1583" s="27"/>
      <c r="K1583" s="27"/>
      <c r="L1583" s="27" t="s">
        <v>100</v>
      </c>
      <c r="M1583" s="321" t="s">
        <v>16</v>
      </c>
      <c r="N1583" s="63" t="s">
        <v>16</v>
      </c>
      <c r="O1583" s="63" t="s">
        <v>16</v>
      </c>
      <c r="P1583" s="2">
        <v>5</v>
      </c>
      <c r="Q1583" s="321" t="s">
        <v>16</v>
      </c>
      <c r="R1583" s="63" t="s">
        <v>16</v>
      </c>
      <c r="S1583" s="63" t="s">
        <v>16</v>
      </c>
      <c r="T1583" s="2">
        <v>5</v>
      </c>
      <c r="U1583" s="339" t="e">
        <f t="shared" si="135"/>
        <v>#VALUE!</v>
      </c>
      <c r="V1583" s="4" t="e">
        <f t="shared" si="136"/>
        <v>#VALUE!</v>
      </c>
    </row>
    <row r="1584" spans="1:22">
      <c r="A1584" s="1" t="s">
        <v>657</v>
      </c>
      <c r="B1584" t="s">
        <v>699</v>
      </c>
      <c r="C1584" s="219" t="s">
        <v>1491</v>
      </c>
      <c r="D1584" s="2" t="s">
        <v>44</v>
      </c>
      <c r="E1584" t="s">
        <v>60</v>
      </c>
      <c r="F1584" s="3" t="s">
        <v>60</v>
      </c>
      <c r="G1584" s="38">
        <v>730</v>
      </c>
      <c r="H1584" s="189">
        <v>1</v>
      </c>
      <c r="I1584" s="190"/>
      <c r="J1584" s="44"/>
      <c r="K1584" s="44"/>
      <c r="L1584" s="27" t="s">
        <v>100</v>
      </c>
      <c r="M1584" s="65">
        <v>2.2000000000000002</v>
      </c>
      <c r="N1584" s="63">
        <f>O1584/SQRT(P1584)</f>
        <v>1.0677078353715768</v>
      </c>
      <c r="O1584" s="61">
        <v>2.3874673</v>
      </c>
      <c r="P1584" s="2">
        <v>5</v>
      </c>
      <c r="Q1584" s="65">
        <v>0</v>
      </c>
      <c r="R1584">
        <f>S1584/SQRT(T1584)</f>
        <v>0</v>
      </c>
      <c r="S1584" s="61">
        <v>0</v>
      </c>
      <c r="T1584" s="2">
        <v>5</v>
      </c>
      <c r="U1584" s="339" t="e">
        <f t="shared" si="135"/>
        <v>#NUM!</v>
      </c>
      <c r="V1584" s="4" t="e">
        <f t="shared" si="136"/>
        <v>#DIV/0!</v>
      </c>
    </row>
    <row r="1585" spans="1:22">
      <c r="A1585" s="1" t="s">
        <v>657</v>
      </c>
      <c r="B1585" t="s">
        <v>700</v>
      </c>
      <c r="C1585" s="219" t="s">
        <v>1491</v>
      </c>
      <c r="D1585" s="2" t="s">
        <v>44</v>
      </c>
      <c r="E1585" t="s">
        <v>60</v>
      </c>
      <c r="F1585" s="3" t="s">
        <v>60</v>
      </c>
      <c r="G1585" s="38">
        <v>730</v>
      </c>
      <c r="H1585" s="189">
        <v>1</v>
      </c>
      <c r="I1585" s="190"/>
      <c r="J1585" s="44"/>
      <c r="K1585" s="44"/>
      <c r="L1585" s="27" t="s">
        <v>100</v>
      </c>
      <c r="M1585" s="321" t="s">
        <v>16</v>
      </c>
      <c r="N1585" s="63" t="s">
        <v>16</v>
      </c>
      <c r="O1585" s="63" t="s">
        <v>16</v>
      </c>
      <c r="P1585" s="2">
        <v>5</v>
      </c>
      <c r="Q1585" s="321" t="s">
        <v>16</v>
      </c>
      <c r="R1585" s="63" t="s">
        <v>16</v>
      </c>
      <c r="S1585" s="63" t="s">
        <v>16</v>
      </c>
      <c r="T1585" s="2">
        <v>5</v>
      </c>
      <c r="U1585" s="339" t="e">
        <f t="shared" si="135"/>
        <v>#VALUE!</v>
      </c>
      <c r="V1585" s="4" t="e">
        <f t="shared" si="136"/>
        <v>#VALUE!</v>
      </c>
    </row>
    <row r="1586" spans="1:22">
      <c r="A1586" s="1" t="s">
        <v>657</v>
      </c>
      <c r="B1586" t="s">
        <v>701</v>
      </c>
      <c r="C1586" s="219" t="s">
        <v>1491</v>
      </c>
      <c r="D1586" s="2" t="s">
        <v>44</v>
      </c>
      <c r="E1586" t="s">
        <v>60</v>
      </c>
      <c r="F1586" s="3" t="s">
        <v>60</v>
      </c>
      <c r="G1586" s="38">
        <v>730</v>
      </c>
      <c r="H1586" s="189">
        <v>1</v>
      </c>
      <c r="I1586" s="190"/>
      <c r="J1586" s="44"/>
      <c r="K1586" s="44"/>
      <c r="L1586" s="27" t="s">
        <v>100</v>
      </c>
      <c r="M1586" s="65">
        <v>8.4</v>
      </c>
      <c r="N1586" s="63">
        <f>O1586/SQRT(P1586)</f>
        <v>3.5580893694010016</v>
      </c>
      <c r="O1586" s="61">
        <v>7.9561297</v>
      </c>
      <c r="P1586" s="2">
        <v>5</v>
      </c>
      <c r="Q1586" s="65">
        <v>7.6</v>
      </c>
      <c r="R1586">
        <f>S1586/SQRT(T1586)</f>
        <v>3.5156793438766281</v>
      </c>
      <c r="S1586" s="61">
        <v>7.8612979999999997</v>
      </c>
      <c r="T1586" s="2">
        <v>5</v>
      </c>
      <c r="U1586" s="339">
        <f t="shared" si="135"/>
        <v>-0.10008345855698265</v>
      </c>
      <c r="V1586" s="4">
        <f t="shared" si="136"/>
        <v>0.4139889412908726</v>
      </c>
    </row>
    <row r="1587" spans="1:22">
      <c r="A1587" s="1" t="s">
        <v>657</v>
      </c>
      <c r="B1587" t="s">
        <v>702</v>
      </c>
      <c r="C1587" s="219" t="s">
        <v>1491</v>
      </c>
      <c r="D1587" s="2" t="s">
        <v>44</v>
      </c>
      <c r="E1587" t="s">
        <v>60</v>
      </c>
      <c r="F1587" s="3" t="s">
        <v>60</v>
      </c>
      <c r="G1587" s="38">
        <v>730</v>
      </c>
      <c r="H1587" s="189">
        <v>1</v>
      </c>
      <c r="L1587" s="27" t="s">
        <v>100</v>
      </c>
      <c r="M1587" s="321" t="s">
        <v>16</v>
      </c>
      <c r="N1587" s="63" t="s">
        <v>16</v>
      </c>
      <c r="O1587" s="63" t="s">
        <v>16</v>
      </c>
      <c r="P1587" s="2">
        <v>5</v>
      </c>
      <c r="Q1587" s="321" t="s">
        <v>16</v>
      </c>
      <c r="R1587" s="63" t="s">
        <v>16</v>
      </c>
      <c r="S1587" s="63" t="s">
        <v>16</v>
      </c>
      <c r="T1587" s="2">
        <v>5</v>
      </c>
      <c r="U1587" s="339" t="e">
        <f t="shared" si="135"/>
        <v>#VALUE!</v>
      </c>
      <c r="V1587" s="4" t="e">
        <f t="shared" si="136"/>
        <v>#VALUE!</v>
      </c>
    </row>
    <row r="1588" spans="1:22">
      <c r="A1588" s="1" t="s">
        <v>657</v>
      </c>
      <c r="B1588" t="s">
        <v>703</v>
      </c>
      <c r="C1588" s="219" t="s">
        <v>1491</v>
      </c>
      <c r="D1588" s="2" t="s">
        <v>44</v>
      </c>
      <c r="E1588" t="s">
        <v>60</v>
      </c>
      <c r="F1588" s="3" t="s">
        <v>60</v>
      </c>
      <c r="G1588" s="38">
        <v>730</v>
      </c>
      <c r="H1588" s="189">
        <v>1</v>
      </c>
      <c r="L1588" s="27" t="s">
        <v>100</v>
      </c>
      <c r="M1588" s="65">
        <v>0.6</v>
      </c>
      <c r="N1588" s="63">
        <f>O1588/SQRT(P1588)</f>
        <v>0.60000000603743997</v>
      </c>
      <c r="O1588" s="61">
        <v>1.3416408</v>
      </c>
      <c r="P1588" s="2">
        <v>5</v>
      </c>
      <c r="Q1588" s="65">
        <v>0</v>
      </c>
      <c r="R1588">
        <f>S1588/SQRT(T1588)</f>
        <v>0</v>
      </c>
      <c r="S1588" s="61">
        <v>0</v>
      </c>
      <c r="T1588" s="2">
        <v>5</v>
      </c>
      <c r="U1588" s="339" t="e">
        <f t="shared" si="135"/>
        <v>#NUM!</v>
      </c>
      <c r="V1588" s="4" t="e">
        <f t="shared" si="136"/>
        <v>#DIV/0!</v>
      </c>
    </row>
    <row r="1589" spans="1:22">
      <c r="A1589" s="1" t="s">
        <v>657</v>
      </c>
      <c r="B1589" t="s">
        <v>704</v>
      </c>
      <c r="C1589" s="219" t="s">
        <v>1491</v>
      </c>
      <c r="D1589" s="2" t="s">
        <v>44</v>
      </c>
      <c r="E1589" t="s">
        <v>60</v>
      </c>
      <c r="F1589" s="3" t="s">
        <v>60</v>
      </c>
      <c r="G1589" s="38">
        <v>730</v>
      </c>
      <c r="H1589" s="189">
        <v>1</v>
      </c>
      <c r="L1589" s="27" t="s">
        <v>100</v>
      </c>
      <c r="M1589" s="65">
        <v>398.8</v>
      </c>
      <c r="N1589" s="63">
        <f>O1589/SQRT(P1589)</f>
        <v>150.24559891763468</v>
      </c>
      <c r="O1589" s="61">
        <v>335.95937249999997</v>
      </c>
      <c r="P1589" s="2">
        <v>5</v>
      </c>
      <c r="Q1589" s="65">
        <v>31.2</v>
      </c>
      <c r="R1589">
        <f>S1589/SQRT(T1589)</f>
        <v>5.3141322712766756</v>
      </c>
      <c r="S1589" s="61">
        <v>11.882761</v>
      </c>
      <c r="T1589" s="2">
        <v>5</v>
      </c>
      <c r="U1589" s="339">
        <f t="shared" si="135"/>
        <v>-2.5480419432722465</v>
      </c>
      <c r="V1589" s="4">
        <f t="shared" si="136"/>
        <v>0.22901052124077931</v>
      </c>
    </row>
    <row r="1590" spans="1:22">
      <c r="A1590" s="28" t="s">
        <v>657</v>
      </c>
      <c r="B1590" t="s">
        <v>705</v>
      </c>
      <c r="C1590" s="219" t="s">
        <v>1491</v>
      </c>
      <c r="D1590" s="2" t="s">
        <v>44</v>
      </c>
      <c r="E1590" t="s">
        <v>60</v>
      </c>
      <c r="F1590" s="3" t="s">
        <v>60</v>
      </c>
      <c r="G1590" s="26">
        <v>730</v>
      </c>
      <c r="H1590" s="189">
        <v>1</v>
      </c>
      <c r="L1590" s="27" t="s">
        <v>100</v>
      </c>
      <c r="M1590" s="65">
        <v>0</v>
      </c>
      <c r="N1590" s="63">
        <f>O1590/SQRT(P1590)</f>
        <v>0</v>
      </c>
      <c r="O1590" s="61">
        <v>0</v>
      </c>
      <c r="P1590" s="2">
        <v>5</v>
      </c>
      <c r="Q1590" s="65">
        <v>0</v>
      </c>
      <c r="R1590">
        <f>S1590/SQRT(T1590)</f>
        <v>0</v>
      </c>
      <c r="S1590" s="61">
        <v>0</v>
      </c>
      <c r="T1590" s="2">
        <v>5</v>
      </c>
      <c r="U1590" s="339" t="e">
        <f t="shared" si="135"/>
        <v>#DIV/0!</v>
      </c>
      <c r="V1590" s="4" t="e">
        <f t="shared" si="136"/>
        <v>#DIV/0!</v>
      </c>
    </row>
    <row r="1591" spans="1:22">
      <c r="A1591" s="1" t="s">
        <v>657</v>
      </c>
      <c r="B1591" t="s">
        <v>706</v>
      </c>
      <c r="C1591" s="219" t="s">
        <v>1491</v>
      </c>
      <c r="D1591" s="2" t="s">
        <v>44</v>
      </c>
      <c r="E1591" t="s">
        <v>60</v>
      </c>
      <c r="F1591" s="3" t="s">
        <v>60</v>
      </c>
      <c r="G1591" s="26">
        <v>730</v>
      </c>
      <c r="H1591" s="189">
        <v>1</v>
      </c>
      <c r="L1591" s="27" t="s">
        <v>100</v>
      </c>
      <c r="M1591" s="65">
        <v>0</v>
      </c>
      <c r="N1591" s="63">
        <f>O1591/SQRT(P1591)</f>
        <v>0</v>
      </c>
      <c r="O1591" s="61">
        <v>0</v>
      </c>
      <c r="P1591" s="2">
        <v>5</v>
      </c>
      <c r="Q1591" s="65">
        <v>0</v>
      </c>
      <c r="R1591">
        <f>S1591/SQRT(T1591)</f>
        <v>0</v>
      </c>
      <c r="S1591" s="61">
        <v>0</v>
      </c>
      <c r="T1591" s="2">
        <v>5</v>
      </c>
      <c r="U1591" s="339" t="e">
        <f t="shared" si="135"/>
        <v>#DIV/0!</v>
      </c>
      <c r="V1591" s="4" t="e">
        <f t="shared" si="136"/>
        <v>#DIV/0!</v>
      </c>
    </row>
    <row r="1592" spans="1:22">
      <c r="A1592" s="1" t="s">
        <v>657</v>
      </c>
      <c r="B1592" t="s">
        <v>707</v>
      </c>
      <c r="C1592" s="219" t="s">
        <v>1491</v>
      </c>
      <c r="D1592" s="2" t="s">
        <v>44</v>
      </c>
      <c r="E1592" t="s">
        <v>60</v>
      </c>
      <c r="F1592" s="3" t="s">
        <v>60</v>
      </c>
      <c r="G1592" s="38">
        <v>730</v>
      </c>
      <c r="H1592" s="189">
        <v>1</v>
      </c>
      <c r="L1592" s="27" t="s">
        <v>100</v>
      </c>
      <c r="M1592" s="321" t="s">
        <v>16</v>
      </c>
      <c r="N1592" s="63" t="s">
        <v>16</v>
      </c>
      <c r="O1592" s="63" t="s">
        <v>16</v>
      </c>
      <c r="P1592" s="2">
        <v>5</v>
      </c>
      <c r="Q1592" s="321" t="s">
        <v>16</v>
      </c>
      <c r="R1592" s="63" t="s">
        <v>16</v>
      </c>
      <c r="S1592" s="63" t="s">
        <v>16</v>
      </c>
      <c r="T1592" s="2">
        <v>5</v>
      </c>
      <c r="U1592" s="339" t="e">
        <f t="shared" si="135"/>
        <v>#VALUE!</v>
      </c>
      <c r="V1592" s="4" t="e">
        <f t="shared" si="136"/>
        <v>#VALUE!</v>
      </c>
    </row>
    <row r="1593" spans="1:22">
      <c r="A1593" s="1" t="s">
        <v>657</v>
      </c>
      <c r="B1593" t="s">
        <v>708</v>
      </c>
      <c r="C1593" s="219" t="s">
        <v>1491</v>
      </c>
      <c r="D1593" s="2" t="s">
        <v>44</v>
      </c>
      <c r="E1593" t="s">
        <v>60</v>
      </c>
      <c r="F1593" s="3" t="s">
        <v>60</v>
      </c>
      <c r="G1593" s="38">
        <v>730</v>
      </c>
      <c r="H1593" s="189">
        <v>1</v>
      </c>
      <c r="L1593" s="27" t="s">
        <v>100</v>
      </c>
      <c r="M1593" s="65">
        <v>0.2</v>
      </c>
      <c r="N1593" s="63">
        <f>O1593/SQRT(P1593)</f>
        <v>0.20000000201247997</v>
      </c>
      <c r="O1593" s="61">
        <v>0.44721359999999999</v>
      </c>
      <c r="P1593" s="2">
        <v>5</v>
      </c>
      <c r="Q1593" s="65">
        <v>0</v>
      </c>
      <c r="R1593">
        <f>S1593/SQRT(T1593)</f>
        <v>0</v>
      </c>
      <c r="S1593" s="61">
        <v>0</v>
      </c>
      <c r="T1593" s="2">
        <v>5</v>
      </c>
      <c r="U1593" s="339" t="e">
        <f t="shared" si="135"/>
        <v>#NUM!</v>
      </c>
      <c r="V1593" s="4" t="e">
        <f t="shared" si="136"/>
        <v>#DIV/0!</v>
      </c>
    </row>
    <row r="1594" spans="1:22">
      <c r="A1594" s="1" t="s">
        <v>657</v>
      </c>
      <c r="B1594" t="s">
        <v>709</v>
      </c>
      <c r="C1594" s="219" t="s">
        <v>1491</v>
      </c>
      <c r="D1594" s="2" t="s">
        <v>44</v>
      </c>
      <c r="E1594" t="s">
        <v>60</v>
      </c>
      <c r="F1594" s="3" t="s">
        <v>60</v>
      </c>
      <c r="G1594" s="38">
        <v>730</v>
      </c>
      <c r="H1594" s="189">
        <v>1</v>
      </c>
      <c r="L1594" s="27" t="s">
        <v>100</v>
      </c>
      <c r="M1594" s="65">
        <v>9.6</v>
      </c>
      <c r="N1594" s="63">
        <f>O1594/SQRT(P1594)</f>
        <v>9.6000000071563196</v>
      </c>
      <c r="O1594" s="61">
        <v>21.466252600000001</v>
      </c>
      <c r="P1594" s="2">
        <v>5</v>
      </c>
      <c r="Q1594" s="65">
        <v>2</v>
      </c>
      <c r="R1594">
        <f>S1594/SQRT(T1594)</f>
        <v>2.0000000201247996</v>
      </c>
      <c r="S1594" s="61">
        <v>4.4721359999999999</v>
      </c>
      <c r="T1594" s="2">
        <v>5</v>
      </c>
      <c r="U1594" s="339">
        <f t="shared" si="135"/>
        <v>-1.5686159179138452</v>
      </c>
      <c r="V1594" s="4">
        <f t="shared" si="136"/>
        <v>1.2000000201248</v>
      </c>
    </row>
    <row r="1595" spans="1:22">
      <c r="A1595" s="1" t="s">
        <v>657</v>
      </c>
      <c r="B1595" t="s">
        <v>710</v>
      </c>
      <c r="C1595" s="219" t="s">
        <v>1491</v>
      </c>
      <c r="D1595" s="2" t="s">
        <v>44</v>
      </c>
      <c r="E1595" t="s">
        <v>60</v>
      </c>
      <c r="F1595" s="3" t="s">
        <v>60</v>
      </c>
      <c r="G1595" s="38">
        <v>730</v>
      </c>
      <c r="H1595" s="189">
        <v>1</v>
      </c>
      <c r="L1595" s="27" t="s">
        <v>100</v>
      </c>
      <c r="M1595" s="321" t="s">
        <v>16</v>
      </c>
      <c r="N1595" s="63" t="s">
        <v>16</v>
      </c>
      <c r="O1595" s="63" t="s">
        <v>16</v>
      </c>
      <c r="P1595" s="2">
        <v>5</v>
      </c>
      <c r="Q1595" s="321" t="s">
        <v>16</v>
      </c>
      <c r="R1595" s="63" t="s">
        <v>16</v>
      </c>
      <c r="S1595" s="63" t="s">
        <v>16</v>
      </c>
      <c r="T1595" s="2">
        <v>5</v>
      </c>
      <c r="U1595" s="339" t="e">
        <f t="shared" ref="U1595:U1630" si="139">LN(Q1595/M1595)</f>
        <v>#VALUE!</v>
      </c>
      <c r="V1595" s="4" t="e">
        <f t="shared" ref="V1595:V1630" si="140">M1595^2/(P1595*M1595^2)+S1595^2/(T1595*Q1595^2)</f>
        <v>#VALUE!</v>
      </c>
    </row>
    <row r="1596" spans="1:22">
      <c r="A1596" s="1" t="s">
        <v>657</v>
      </c>
      <c r="B1596" t="s">
        <v>711</v>
      </c>
      <c r="C1596" s="219" t="s">
        <v>1491</v>
      </c>
      <c r="D1596" s="2" t="s">
        <v>44</v>
      </c>
      <c r="E1596" t="s">
        <v>60</v>
      </c>
      <c r="F1596" s="3" t="s">
        <v>60</v>
      </c>
      <c r="G1596" s="26">
        <v>730</v>
      </c>
      <c r="H1596" s="189">
        <v>1</v>
      </c>
      <c r="L1596" s="27" t="s">
        <v>100</v>
      </c>
      <c r="M1596" s="65">
        <v>30.8</v>
      </c>
      <c r="N1596" s="63">
        <f>O1596/SQRT(P1596)</f>
        <v>10.204900803380045</v>
      </c>
      <c r="O1596" s="61">
        <v>22.818851899999999</v>
      </c>
      <c r="P1596" s="2">
        <v>5</v>
      </c>
      <c r="Q1596" s="343">
        <v>31.2</v>
      </c>
      <c r="R1596">
        <f>S1596/SQRT(T1596)</f>
        <v>9.8762341852829802</v>
      </c>
      <c r="S1596" s="61">
        <v>22.083931</v>
      </c>
      <c r="T1596" s="2">
        <v>5</v>
      </c>
      <c r="U1596" s="339">
        <f t="shared" si="139"/>
        <v>1.2903404835907782E-2</v>
      </c>
      <c r="V1596" s="4">
        <f t="shared" si="140"/>
        <v>0.30020134952596172</v>
      </c>
    </row>
    <row r="1597" spans="1:22">
      <c r="A1597" s="1" t="s">
        <v>659</v>
      </c>
      <c r="B1597" t="s">
        <v>681</v>
      </c>
      <c r="C1597" s="219" t="s">
        <v>1491</v>
      </c>
      <c r="D1597" s="12" t="s">
        <v>44</v>
      </c>
      <c r="E1597" s="11" t="s">
        <v>60</v>
      </c>
      <c r="F1597" s="13" t="s">
        <v>60</v>
      </c>
      <c r="G1597" s="38">
        <v>730</v>
      </c>
      <c r="H1597" s="189">
        <v>1</v>
      </c>
      <c r="I1597" s="190"/>
      <c r="J1597" s="44"/>
      <c r="K1597" s="44"/>
      <c r="L1597" s="27" t="s">
        <v>100</v>
      </c>
      <c r="M1597" s="65">
        <v>45.6</v>
      </c>
      <c r="N1597" s="63">
        <f>O1597/SQRT(P1597)</f>
        <v>8.1584312210390824</v>
      </c>
      <c r="O1597" s="61">
        <v>18.2428068</v>
      </c>
      <c r="P1597" s="2">
        <v>5</v>
      </c>
      <c r="Q1597" s="65">
        <v>19.600000000000001</v>
      </c>
      <c r="R1597">
        <f>S1597/SQRT(T1597)</f>
        <v>5.2971690571071255</v>
      </c>
      <c r="S1597" s="61">
        <v>11.844830099999999</v>
      </c>
      <c r="T1597" s="2">
        <v>5</v>
      </c>
      <c r="U1597" s="339">
        <f t="shared" si="139"/>
        <v>-0.84437815028386887</v>
      </c>
      <c r="V1597" s="4">
        <f t="shared" si="140"/>
        <v>0.27304248234999268</v>
      </c>
    </row>
    <row r="1598" spans="1:22">
      <c r="A1598" s="28" t="s">
        <v>659</v>
      </c>
      <c r="B1598" t="s">
        <v>682</v>
      </c>
      <c r="C1598" s="219" t="s">
        <v>1491</v>
      </c>
      <c r="D1598" s="19" t="s">
        <v>44</v>
      </c>
      <c r="E1598" s="16" t="s">
        <v>60</v>
      </c>
      <c r="F1598" s="17" t="s">
        <v>60</v>
      </c>
      <c r="G1598" s="26">
        <v>730</v>
      </c>
      <c r="H1598" s="189">
        <v>1</v>
      </c>
      <c r="I1598" s="190"/>
      <c r="J1598" s="27"/>
      <c r="K1598" s="27"/>
      <c r="L1598" s="27" t="s">
        <v>100</v>
      </c>
      <c r="M1598" s="65">
        <v>77.2</v>
      </c>
      <c r="N1598" s="63">
        <f>O1598/SQRT(P1598)</f>
        <v>15.176956220242275</v>
      </c>
      <c r="O1598" s="61">
        <v>33.936705799999999</v>
      </c>
      <c r="P1598" s="2">
        <v>5</v>
      </c>
      <c r="Q1598" s="65">
        <v>32.6</v>
      </c>
      <c r="R1598">
        <f>S1598/SQRT(T1598)</f>
        <v>7.4337070103681864</v>
      </c>
      <c r="S1598" s="61">
        <v>16.6222742</v>
      </c>
      <c r="T1598" s="2">
        <v>5</v>
      </c>
      <c r="U1598" s="339">
        <f t="shared" si="139"/>
        <v>-0.86208716865806856</v>
      </c>
      <c r="V1598" s="4">
        <f t="shared" si="140"/>
        <v>0.25199668779027923</v>
      </c>
    </row>
    <row r="1599" spans="1:22">
      <c r="A1599" s="1" t="s">
        <v>659</v>
      </c>
      <c r="B1599" t="s">
        <v>683</v>
      </c>
      <c r="C1599" s="219" t="s">
        <v>1491</v>
      </c>
      <c r="D1599" s="2" t="s">
        <v>44</v>
      </c>
      <c r="E1599" t="s">
        <v>60</v>
      </c>
      <c r="F1599" s="3" t="s">
        <v>60</v>
      </c>
      <c r="G1599" s="26">
        <v>730</v>
      </c>
      <c r="H1599" s="189">
        <v>1</v>
      </c>
      <c r="I1599" s="190"/>
      <c r="J1599" s="27"/>
      <c r="K1599" s="27"/>
      <c r="L1599" s="27" t="s">
        <v>100</v>
      </c>
      <c r="M1599" s="321" t="s">
        <v>16</v>
      </c>
      <c r="N1599" s="63" t="s">
        <v>16</v>
      </c>
      <c r="O1599" s="63" t="s">
        <v>16</v>
      </c>
      <c r="P1599" s="2">
        <v>5</v>
      </c>
      <c r="Q1599" s="321" t="s">
        <v>16</v>
      </c>
      <c r="R1599" s="63" t="s">
        <v>16</v>
      </c>
      <c r="S1599" s="63" t="s">
        <v>16</v>
      </c>
      <c r="T1599" s="2">
        <v>5</v>
      </c>
      <c r="U1599" s="339" t="e">
        <f t="shared" si="139"/>
        <v>#VALUE!</v>
      </c>
      <c r="V1599" s="4" t="e">
        <f t="shared" si="140"/>
        <v>#VALUE!</v>
      </c>
    </row>
    <row r="1600" spans="1:22">
      <c r="A1600" s="1" t="s">
        <v>659</v>
      </c>
      <c r="B1600" t="s">
        <v>684</v>
      </c>
      <c r="C1600" s="219" t="s">
        <v>1491</v>
      </c>
      <c r="D1600" s="2" t="s">
        <v>44</v>
      </c>
      <c r="E1600" t="s">
        <v>60</v>
      </c>
      <c r="F1600" s="3" t="s">
        <v>60</v>
      </c>
      <c r="G1600" s="38">
        <v>730</v>
      </c>
      <c r="H1600" s="189">
        <v>1</v>
      </c>
      <c r="I1600" s="190"/>
      <c r="J1600" s="44"/>
      <c r="K1600" s="44"/>
      <c r="L1600" s="27" t="s">
        <v>100</v>
      </c>
      <c r="M1600" s="321" t="s">
        <v>16</v>
      </c>
      <c r="N1600" s="63" t="s">
        <v>16</v>
      </c>
      <c r="O1600" s="63" t="s">
        <v>16</v>
      </c>
      <c r="P1600" s="2">
        <v>5</v>
      </c>
      <c r="Q1600" s="321" t="s">
        <v>16</v>
      </c>
      <c r="R1600" s="63" t="s">
        <v>16</v>
      </c>
      <c r="S1600" s="63" t="s">
        <v>16</v>
      </c>
      <c r="T1600" s="2">
        <v>5</v>
      </c>
      <c r="U1600" s="339" t="e">
        <f t="shared" si="139"/>
        <v>#VALUE!</v>
      </c>
      <c r="V1600" s="4" t="e">
        <f t="shared" si="140"/>
        <v>#VALUE!</v>
      </c>
    </row>
    <row r="1601" spans="1:22">
      <c r="A1601" s="1" t="s">
        <v>659</v>
      </c>
      <c r="B1601" t="s">
        <v>685</v>
      </c>
      <c r="C1601" s="219" t="s">
        <v>1491</v>
      </c>
      <c r="D1601" s="2" t="s">
        <v>44</v>
      </c>
      <c r="E1601" t="s">
        <v>60</v>
      </c>
      <c r="F1601" s="3" t="s">
        <v>60</v>
      </c>
      <c r="G1601" s="38">
        <v>730</v>
      </c>
      <c r="H1601" s="189">
        <v>1</v>
      </c>
      <c r="I1601" s="190"/>
      <c r="J1601" s="44"/>
      <c r="K1601" s="44"/>
      <c r="L1601" s="27" t="s">
        <v>100</v>
      </c>
      <c r="M1601" s="321" t="s">
        <v>16</v>
      </c>
      <c r="N1601" s="63" t="s">
        <v>16</v>
      </c>
      <c r="O1601" s="63" t="s">
        <v>16</v>
      </c>
      <c r="P1601" s="2">
        <v>5</v>
      </c>
      <c r="Q1601" s="321" t="s">
        <v>16</v>
      </c>
      <c r="R1601" s="63" t="s">
        <v>16</v>
      </c>
      <c r="S1601" s="63" t="s">
        <v>16</v>
      </c>
      <c r="T1601" s="2">
        <v>5</v>
      </c>
      <c r="U1601" s="339" t="e">
        <f t="shared" si="139"/>
        <v>#VALUE!</v>
      </c>
      <c r="V1601" s="4" t="e">
        <f t="shared" si="140"/>
        <v>#VALUE!</v>
      </c>
    </row>
    <row r="1602" spans="1:22">
      <c r="A1602" s="1" t="s">
        <v>659</v>
      </c>
      <c r="B1602" t="s">
        <v>686</v>
      </c>
      <c r="C1602" s="219" t="s">
        <v>1491</v>
      </c>
      <c r="D1602" s="2" t="s">
        <v>44</v>
      </c>
      <c r="E1602" t="s">
        <v>60</v>
      </c>
      <c r="F1602" s="3" t="s">
        <v>60</v>
      </c>
      <c r="G1602" s="38">
        <v>730</v>
      </c>
      <c r="H1602" s="189">
        <v>1</v>
      </c>
      <c r="I1602" s="190"/>
      <c r="J1602" s="44"/>
      <c r="K1602" s="44"/>
      <c r="L1602" s="27" t="s">
        <v>100</v>
      </c>
      <c r="M1602" s="321" t="s">
        <v>16</v>
      </c>
      <c r="N1602" s="63" t="s">
        <v>16</v>
      </c>
      <c r="O1602" s="63" t="s">
        <v>16</v>
      </c>
      <c r="P1602" s="2">
        <v>5</v>
      </c>
      <c r="Q1602" s="321" t="s">
        <v>16</v>
      </c>
      <c r="R1602" s="63" t="s">
        <v>16</v>
      </c>
      <c r="S1602" s="63" t="s">
        <v>16</v>
      </c>
      <c r="T1602" s="2">
        <v>5</v>
      </c>
      <c r="U1602" s="339" t="e">
        <f t="shared" si="139"/>
        <v>#VALUE!</v>
      </c>
      <c r="V1602" s="4" t="e">
        <f t="shared" si="140"/>
        <v>#VALUE!</v>
      </c>
    </row>
    <row r="1603" spans="1:22">
      <c r="A1603" s="1" t="s">
        <v>659</v>
      </c>
      <c r="B1603" t="s">
        <v>687</v>
      </c>
      <c r="C1603" s="219" t="s">
        <v>1491</v>
      </c>
      <c r="D1603" s="2" t="s">
        <v>44</v>
      </c>
      <c r="E1603" t="s">
        <v>60</v>
      </c>
      <c r="F1603" s="3" t="s">
        <v>60</v>
      </c>
      <c r="G1603" s="38">
        <v>730</v>
      </c>
      <c r="H1603" s="189">
        <v>1</v>
      </c>
      <c r="I1603" s="190"/>
      <c r="J1603" s="27"/>
      <c r="K1603" s="27"/>
      <c r="L1603" s="27" t="s">
        <v>100</v>
      </c>
      <c r="M1603" s="321" t="s">
        <v>16</v>
      </c>
      <c r="N1603" s="63" t="s">
        <v>16</v>
      </c>
      <c r="O1603" s="63" t="s">
        <v>16</v>
      </c>
      <c r="P1603" s="2">
        <v>5</v>
      </c>
      <c r="Q1603" s="321" t="s">
        <v>16</v>
      </c>
      <c r="R1603" s="63" t="s">
        <v>16</v>
      </c>
      <c r="S1603" s="63" t="s">
        <v>16</v>
      </c>
      <c r="T1603" s="2">
        <v>5</v>
      </c>
      <c r="U1603" s="339" t="e">
        <f t="shared" si="139"/>
        <v>#VALUE!</v>
      </c>
      <c r="V1603" s="4" t="e">
        <f t="shared" si="140"/>
        <v>#VALUE!</v>
      </c>
    </row>
    <row r="1604" spans="1:22">
      <c r="A1604" s="1" t="s">
        <v>659</v>
      </c>
      <c r="B1604" t="s">
        <v>688</v>
      </c>
      <c r="C1604" s="219" t="s">
        <v>1491</v>
      </c>
      <c r="D1604" s="2" t="s">
        <v>44</v>
      </c>
      <c r="E1604" t="s">
        <v>60</v>
      </c>
      <c r="F1604" s="3" t="s">
        <v>60</v>
      </c>
      <c r="G1604" s="38">
        <v>730</v>
      </c>
      <c r="H1604" s="189">
        <v>1</v>
      </c>
      <c r="I1604" s="190"/>
      <c r="J1604" s="27"/>
      <c r="K1604" s="27"/>
      <c r="L1604" s="27" t="s">
        <v>100</v>
      </c>
      <c r="M1604" s="65">
        <v>0</v>
      </c>
      <c r="N1604" s="63">
        <f>O1604/SQRT(P1604)</f>
        <v>0</v>
      </c>
      <c r="O1604" s="61">
        <v>0</v>
      </c>
      <c r="P1604" s="2">
        <v>5</v>
      </c>
      <c r="Q1604" s="65">
        <v>0</v>
      </c>
      <c r="R1604">
        <f>S1604/SQRT(T1604)</f>
        <v>0</v>
      </c>
      <c r="S1604" s="61">
        <v>0</v>
      </c>
      <c r="T1604" s="2">
        <v>5</v>
      </c>
      <c r="U1604" s="339" t="e">
        <f t="shared" si="139"/>
        <v>#DIV/0!</v>
      </c>
      <c r="V1604" s="4" t="e">
        <f t="shared" si="140"/>
        <v>#DIV/0!</v>
      </c>
    </row>
    <row r="1605" spans="1:22">
      <c r="A1605" s="1" t="s">
        <v>659</v>
      </c>
      <c r="B1605" t="s">
        <v>689</v>
      </c>
      <c r="C1605" s="219" t="s">
        <v>1491</v>
      </c>
      <c r="D1605" s="2" t="s">
        <v>44</v>
      </c>
      <c r="E1605" t="s">
        <v>60</v>
      </c>
      <c r="F1605" s="3" t="s">
        <v>60</v>
      </c>
      <c r="G1605" s="38">
        <v>730</v>
      </c>
      <c r="H1605" s="189">
        <v>1</v>
      </c>
      <c r="I1605" s="190"/>
      <c r="J1605" s="44"/>
      <c r="K1605" s="44"/>
      <c r="L1605" s="27" t="s">
        <v>100</v>
      </c>
      <c r="M1605" s="321" t="s">
        <v>16</v>
      </c>
      <c r="N1605" s="63" t="s">
        <v>16</v>
      </c>
      <c r="O1605" s="63" t="s">
        <v>16</v>
      </c>
      <c r="P1605" s="2">
        <v>5</v>
      </c>
      <c r="Q1605" s="321" t="s">
        <v>16</v>
      </c>
      <c r="R1605" s="63" t="s">
        <v>16</v>
      </c>
      <c r="S1605" s="63" t="s">
        <v>16</v>
      </c>
      <c r="T1605" s="2">
        <v>5</v>
      </c>
      <c r="U1605" s="339" t="e">
        <f t="shared" si="139"/>
        <v>#VALUE!</v>
      </c>
      <c r="V1605" s="4" t="e">
        <f t="shared" si="140"/>
        <v>#VALUE!</v>
      </c>
    </row>
    <row r="1606" spans="1:22">
      <c r="A1606" s="1" t="s">
        <v>659</v>
      </c>
      <c r="B1606" t="s">
        <v>690</v>
      </c>
      <c r="C1606" s="219" t="s">
        <v>1491</v>
      </c>
      <c r="D1606" s="2" t="s">
        <v>44</v>
      </c>
      <c r="E1606" t="s">
        <v>60</v>
      </c>
      <c r="F1606" s="3" t="s">
        <v>60</v>
      </c>
      <c r="G1606" s="26">
        <v>730</v>
      </c>
      <c r="H1606" s="189">
        <v>1</v>
      </c>
      <c r="I1606" s="190"/>
      <c r="J1606" s="27"/>
      <c r="K1606" s="27"/>
      <c r="L1606" s="27" t="s">
        <v>100</v>
      </c>
      <c r="M1606" s="65">
        <v>0.4</v>
      </c>
      <c r="N1606" s="63">
        <f>O1606/SQRT(P1606)</f>
        <v>0.40000000402495994</v>
      </c>
      <c r="O1606" s="61">
        <v>0.89442719999999998</v>
      </c>
      <c r="P1606" s="2">
        <v>5</v>
      </c>
      <c r="Q1606" s="65">
        <v>0</v>
      </c>
      <c r="R1606">
        <f>S1606/SQRT(T1606)</f>
        <v>0</v>
      </c>
      <c r="S1606" s="61">
        <v>0</v>
      </c>
      <c r="T1606" s="2">
        <v>5</v>
      </c>
      <c r="U1606" s="339" t="e">
        <f t="shared" si="139"/>
        <v>#NUM!</v>
      </c>
      <c r="V1606" s="4" t="e">
        <f t="shared" si="140"/>
        <v>#DIV/0!</v>
      </c>
    </row>
    <row r="1607" spans="1:22">
      <c r="A1607" s="1" t="s">
        <v>659</v>
      </c>
      <c r="B1607" s="11" t="s">
        <v>691</v>
      </c>
      <c r="C1607" s="219" t="s">
        <v>1491</v>
      </c>
      <c r="D1607" s="12" t="s">
        <v>44</v>
      </c>
      <c r="E1607" s="11" t="s">
        <v>60</v>
      </c>
      <c r="F1607" s="13" t="s">
        <v>60</v>
      </c>
      <c r="G1607" s="29">
        <v>730</v>
      </c>
      <c r="H1607" s="200">
        <v>1</v>
      </c>
      <c r="I1607" s="193"/>
      <c r="J1607" s="30"/>
      <c r="K1607" s="30"/>
      <c r="L1607" s="30" t="s">
        <v>100</v>
      </c>
      <c r="M1607" s="65">
        <v>18.399999999999999</v>
      </c>
      <c r="N1607" s="63">
        <f>O1607/SQRT(P1607)</f>
        <v>11.6215317519355</v>
      </c>
      <c r="O1607" s="61">
        <v>25.986535</v>
      </c>
      <c r="P1607" s="2">
        <v>5</v>
      </c>
      <c r="Q1607" s="65">
        <v>1.4</v>
      </c>
      <c r="R1607">
        <f>S1607/SQRT(T1607)</f>
        <v>0.87177980258884291</v>
      </c>
      <c r="S1607" s="61">
        <v>1.9493589</v>
      </c>
      <c r="T1607" s="2">
        <v>5</v>
      </c>
      <c r="U1607" s="339">
        <f t="shared" si="139"/>
        <v>-2.575878427993727</v>
      </c>
      <c r="V1607" s="4">
        <f t="shared" si="140"/>
        <v>0.58775511438869499</v>
      </c>
    </row>
    <row r="1608" spans="1:22">
      <c r="A1608" s="1" t="s">
        <v>659</v>
      </c>
      <c r="B1608" t="s">
        <v>692</v>
      </c>
      <c r="C1608" s="219" t="s">
        <v>1491</v>
      </c>
      <c r="D1608" s="2" t="s">
        <v>44</v>
      </c>
      <c r="E1608" t="s">
        <v>60</v>
      </c>
      <c r="F1608" s="3" t="s">
        <v>60</v>
      </c>
      <c r="G1608" s="38">
        <v>730</v>
      </c>
      <c r="H1608" s="189">
        <v>1</v>
      </c>
      <c r="I1608" s="190"/>
      <c r="J1608" s="44"/>
      <c r="K1608" s="44"/>
      <c r="L1608" s="27" t="s">
        <v>100</v>
      </c>
      <c r="M1608" s="65">
        <v>0.4</v>
      </c>
      <c r="N1608" s="69">
        <f>O1608/SQRT(P1608)</f>
        <v>0.24494899328258524</v>
      </c>
      <c r="O1608" s="75">
        <v>0.54772259999999995</v>
      </c>
      <c r="P1608" s="2">
        <v>5</v>
      </c>
      <c r="Q1608" s="343">
        <v>1</v>
      </c>
      <c r="R1608">
        <f>S1608/SQRT(T1608)</f>
        <v>1.0000000100623998</v>
      </c>
      <c r="S1608" s="61">
        <v>2.2360679999999999</v>
      </c>
      <c r="T1608" s="2">
        <v>5</v>
      </c>
      <c r="U1608" s="339">
        <f t="shared" si="139"/>
        <v>0.91629073187415511</v>
      </c>
      <c r="V1608" s="4">
        <f t="shared" si="140"/>
        <v>1.2000000201248</v>
      </c>
    </row>
    <row r="1609" spans="1:22">
      <c r="A1609" s="1" t="s">
        <v>659</v>
      </c>
      <c r="B1609" t="s">
        <v>693</v>
      </c>
      <c r="C1609" s="219" t="s">
        <v>1491</v>
      </c>
      <c r="D1609" s="2" t="s">
        <v>44</v>
      </c>
      <c r="E1609" t="s">
        <v>60</v>
      </c>
      <c r="F1609" s="3" t="s">
        <v>60</v>
      </c>
      <c r="G1609" s="38">
        <v>730</v>
      </c>
      <c r="H1609" s="189">
        <v>1</v>
      </c>
      <c r="I1609" s="190"/>
      <c r="J1609" s="44"/>
      <c r="K1609" s="44"/>
      <c r="L1609" s="27" t="s">
        <v>100</v>
      </c>
      <c r="M1609" s="65">
        <v>95</v>
      </c>
      <c r="N1609" s="63">
        <f>O1609/SQRT(P1609)</f>
        <v>12.324771821478576</v>
      </c>
      <c r="O1609" s="61">
        <v>27.5590276</v>
      </c>
      <c r="P1609" s="2">
        <v>5</v>
      </c>
      <c r="Q1609" s="65">
        <v>82.6</v>
      </c>
      <c r="R1609">
        <f>S1609/SQRT(T1609)</f>
        <v>22.245448975848355</v>
      </c>
      <c r="S1609" s="61">
        <v>49.742336100000003</v>
      </c>
      <c r="T1609" s="2">
        <v>5</v>
      </c>
      <c r="U1609" s="339">
        <f t="shared" si="139"/>
        <v>-0.1398672110736085</v>
      </c>
      <c r="V1609" s="4">
        <f t="shared" si="140"/>
        <v>0.27253076469596949</v>
      </c>
    </row>
    <row r="1610" spans="1:22">
      <c r="A1610" s="1" t="s">
        <v>659</v>
      </c>
      <c r="B1610" t="s">
        <v>694</v>
      </c>
      <c r="C1610" s="219" t="s">
        <v>1491</v>
      </c>
      <c r="D1610" s="2" t="s">
        <v>44</v>
      </c>
      <c r="E1610" t="s">
        <v>60</v>
      </c>
      <c r="F1610" s="3" t="s">
        <v>60</v>
      </c>
      <c r="G1610" s="38">
        <v>730</v>
      </c>
      <c r="H1610" s="189">
        <v>1</v>
      </c>
      <c r="I1610" s="190"/>
      <c r="J1610" s="44"/>
      <c r="K1610" s="44"/>
      <c r="L1610" s="27" t="s">
        <v>100</v>
      </c>
      <c r="M1610" s="321" t="s">
        <v>16</v>
      </c>
      <c r="N1610" s="63" t="s">
        <v>16</v>
      </c>
      <c r="O1610" s="63" t="s">
        <v>16</v>
      </c>
      <c r="P1610" s="2">
        <v>5</v>
      </c>
      <c r="Q1610" s="321" t="s">
        <v>16</v>
      </c>
      <c r="R1610" s="63" t="s">
        <v>16</v>
      </c>
      <c r="S1610" s="63" t="s">
        <v>16</v>
      </c>
      <c r="T1610" s="2">
        <v>5</v>
      </c>
      <c r="U1610" s="339" t="e">
        <f t="shared" si="139"/>
        <v>#VALUE!</v>
      </c>
      <c r="V1610" s="4" t="e">
        <f t="shared" si="140"/>
        <v>#VALUE!</v>
      </c>
    </row>
    <row r="1611" spans="1:22">
      <c r="A1611" s="1" t="s">
        <v>659</v>
      </c>
      <c r="B1611" t="s">
        <v>695</v>
      </c>
      <c r="C1611" s="219" t="s">
        <v>1491</v>
      </c>
      <c r="D1611" s="2" t="s">
        <v>44</v>
      </c>
      <c r="E1611" t="s">
        <v>60</v>
      </c>
      <c r="F1611" s="3" t="s">
        <v>60</v>
      </c>
      <c r="G1611" s="38">
        <v>730</v>
      </c>
      <c r="H1611" s="189">
        <v>1</v>
      </c>
      <c r="I1611" s="190"/>
      <c r="J1611" s="27"/>
      <c r="K1611" s="27"/>
      <c r="L1611" s="27" t="s">
        <v>100</v>
      </c>
      <c r="M1611" s="65">
        <v>1.8</v>
      </c>
      <c r="N1611" s="63">
        <f>O1611/SQRT(P1611)</f>
        <v>0.96953595410102134</v>
      </c>
      <c r="O1611" s="61">
        <v>2.1679482999999999</v>
      </c>
      <c r="P1611" s="2">
        <v>5</v>
      </c>
      <c r="Q1611" s="65">
        <v>0.2</v>
      </c>
      <c r="R1611">
        <f>S1611/SQRT(T1611)</f>
        <v>0.20000000201247997</v>
      </c>
      <c r="S1611" s="61">
        <v>0.44721359999999999</v>
      </c>
      <c r="T1611" s="2">
        <v>5</v>
      </c>
      <c r="U1611" s="339">
        <f t="shared" si="139"/>
        <v>-2.1972245773362191</v>
      </c>
      <c r="V1611" s="4">
        <f t="shared" si="140"/>
        <v>1.2000000201247998</v>
      </c>
    </row>
    <row r="1612" spans="1:22">
      <c r="A1612" s="1" t="s">
        <v>659</v>
      </c>
      <c r="B1612" t="s">
        <v>696</v>
      </c>
      <c r="C1612" s="219" t="s">
        <v>1491</v>
      </c>
      <c r="D1612" s="2" t="s">
        <v>44</v>
      </c>
      <c r="E1612" t="s">
        <v>60</v>
      </c>
      <c r="F1612" s="3" t="s">
        <v>60</v>
      </c>
      <c r="G1612" s="38">
        <v>730</v>
      </c>
      <c r="H1612" s="189">
        <v>1</v>
      </c>
      <c r="I1612" s="190"/>
      <c r="J1612" s="27"/>
      <c r="K1612" s="27"/>
      <c r="L1612" s="27" t="s">
        <v>100</v>
      </c>
      <c r="M1612" s="65">
        <v>0.8</v>
      </c>
      <c r="N1612" s="69">
        <f>O1612/SQRT(P1612)</f>
        <v>0.80000000804991989</v>
      </c>
      <c r="O1612" s="61">
        <v>1.7888544</v>
      </c>
      <c r="P1612" s="2">
        <v>5</v>
      </c>
      <c r="Q1612" s="65">
        <v>0.2</v>
      </c>
      <c r="R1612">
        <f>S1612/SQRT(T1612)</f>
        <v>0.20000000201247997</v>
      </c>
      <c r="S1612" s="61">
        <v>0.44721359999999999</v>
      </c>
      <c r="T1612" s="2">
        <v>5</v>
      </c>
      <c r="U1612" s="339">
        <f t="shared" si="139"/>
        <v>-1.3862943611198906</v>
      </c>
      <c r="V1612" s="4">
        <f t="shared" si="140"/>
        <v>1.2000000201247998</v>
      </c>
    </row>
    <row r="1613" spans="1:22">
      <c r="A1613" s="1" t="s">
        <v>659</v>
      </c>
      <c r="B1613" t="s">
        <v>697</v>
      </c>
      <c r="C1613" s="219" t="s">
        <v>1491</v>
      </c>
      <c r="D1613" s="2" t="s">
        <v>44</v>
      </c>
      <c r="E1613" t="s">
        <v>60</v>
      </c>
      <c r="F1613" s="3" t="s">
        <v>60</v>
      </c>
      <c r="G1613" s="38">
        <v>730</v>
      </c>
      <c r="H1613" s="189">
        <v>1</v>
      </c>
      <c r="I1613" s="190"/>
      <c r="J1613" s="44"/>
      <c r="K1613" s="44"/>
      <c r="L1613" s="27" t="s">
        <v>100</v>
      </c>
      <c r="M1613" s="65">
        <v>0</v>
      </c>
      <c r="N1613" s="63">
        <f>O1613/SQRT(P1613)</f>
        <v>0</v>
      </c>
      <c r="O1613" s="61">
        <v>0</v>
      </c>
      <c r="P1613" s="2">
        <v>5</v>
      </c>
      <c r="Q1613" s="65">
        <v>0</v>
      </c>
      <c r="R1613">
        <f>S1613/SQRT(T1613)</f>
        <v>0</v>
      </c>
      <c r="S1613" s="61">
        <v>0</v>
      </c>
      <c r="T1613" s="2">
        <v>5</v>
      </c>
      <c r="U1613" s="339" t="e">
        <f t="shared" si="139"/>
        <v>#DIV/0!</v>
      </c>
      <c r="V1613" s="4" t="e">
        <f t="shared" si="140"/>
        <v>#DIV/0!</v>
      </c>
    </row>
    <row r="1614" spans="1:22">
      <c r="A1614" s="28" t="s">
        <v>659</v>
      </c>
      <c r="B1614" t="s">
        <v>698</v>
      </c>
      <c r="C1614" s="219" t="s">
        <v>1491</v>
      </c>
      <c r="D1614" s="2" t="s">
        <v>44</v>
      </c>
      <c r="E1614" t="s">
        <v>60</v>
      </c>
      <c r="F1614" s="3" t="s">
        <v>60</v>
      </c>
      <c r="G1614" s="26">
        <v>730</v>
      </c>
      <c r="H1614" s="189">
        <v>1</v>
      </c>
      <c r="I1614" s="190"/>
      <c r="J1614" s="27"/>
      <c r="K1614" s="27"/>
      <c r="L1614" s="27" t="s">
        <v>100</v>
      </c>
      <c r="M1614" s="321" t="s">
        <v>16</v>
      </c>
      <c r="N1614" s="63" t="s">
        <v>16</v>
      </c>
      <c r="O1614" s="63" t="s">
        <v>16</v>
      </c>
      <c r="P1614" s="2">
        <v>5</v>
      </c>
      <c r="Q1614" s="321" t="s">
        <v>16</v>
      </c>
      <c r="R1614" s="63" t="s">
        <v>16</v>
      </c>
      <c r="S1614" s="63" t="s">
        <v>16</v>
      </c>
      <c r="T1614" s="2">
        <v>5</v>
      </c>
      <c r="U1614" s="339" t="e">
        <f t="shared" si="139"/>
        <v>#VALUE!</v>
      </c>
      <c r="V1614" s="4" t="e">
        <f t="shared" si="140"/>
        <v>#VALUE!</v>
      </c>
    </row>
    <row r="1615" spans="1:22">
      <c r="A1615" s="1" t="s">
        <v>659</v>
      </c>
      <c r="B1615" t="s">
        <v>699</v>
      </c>
      <c r="C1615" s="219" t="s">
        <v>1491</v>
      </c>
      <c r="D1615" s="2" t="s">
        <v>44</v>
      </c>
      <c r="E1615" t="s">
        <v>60</v>
      </c>
      <c r="F1615" s="3" t="s">
        <v>60</v>
      </c>
      <c r="G1615" s="26">
        <v>730</v>
      </c>
      <c r="H1615" s="189">
        <v>1</v>
      </c>
      <c r="I1615" s="190"/>
      <c r="J1615" s="27"/>
      <c r="K1615" s="27"/>
      <c r="L1615" s="27" t="s">
        <v>100</v>
      </c>
      <c r="M1615" s="65">
        <v>5.6</v>
      </c>
      <c r="N1615" s="63">
        <f>O1615/SQRT(P1615)</f>
        <v>4.664761494264984</v>
      </c>
      <c r="O1615" s="61">
        <v>10.430723800000001</v>
      </c>
      <c r="P1615" s="2">
        <v>5</v>
      </c>
      <c r="Q1615" s="65">
        <v>0</v>
      </c>
      <c r="R1615">
        <f>S1615/SQRT(T1615)</f>
        <v>0</v>
      </c>
      <c r="S1615" s="61">
        <v>0</v>
      </c>
      <c r="T1615" s="2">
        <v>5</v>
      </c>
      <c r="U1615" s="339" t="e">
        <f t="shared" si="139"/>
        <v>#NUM!</v>
      </c>
      <c r="V1615" s="4" t="e">
        <f t="shared" si="140"/>
        <v>#DIV/0!</v>
      </c>
    </row>
    <row r="1616" spans="1:22">
      <c r="A1616" s="1" t="s">
        <v>659</v>
      </c>
      <c r="B1616" t="s">
        <v>700</v>
      </c>
      <c r="C1616" s="219" t="s">
        <v>1491</v>
      </c>
      <c r="D1616" s="2" t="s">
        <v>44</v>
      </c>
      <c r="E1616" t="s">
        <v>60</v>
      </c>
      <c r="F1616" s="3" t="s">
        <v>60</v>
      </c>
      <c r="G1616" s="38">
        <v>730</v>
      </c>
      <c r="H1616" s="189">
        <v>1</v>
      </c>
      <c r="I1616" s="190"/>
      <c r="J1616" s="44"/>
      <c r="K1616" s="44"/>
      <c r="L1616" s="27" t="s">
        <v>100</v>
      </c>
      <c r="M1616" s="65">
        <v>0</v>
      </c>
      <c r="N1616" s="63">
        <f>O1616/SQRT(P1616)</f>
        <v>0</v>
      </c>
      <c r="O1616" s="61">
        <v>0</v>
      </c>
      <c r="P1616" s="2">
        <v>5</v>
      </c>
      <c r="Q1616" s="343">
        <v>0.2</v>
      </c>
      <c r="R1616">
        <f>S1616/SQRT(T1616)</f>
        <v>0.20000000201247997</v>
      </c>
      <c r="S1616" s="61">
        <v>0.44721359999999999</v>
      </c>
      <c r="T1616" s="2">
        <v>5</v>
      </c>
      <c r="U1616" s="339" t="e">
        <f t="shared" si="139"/>
        <v>#DIV/0!</v>
      </c>
      <c r="V1616" s="4" t="e">
        <f t="shared" si="140"/>
        <v>#DIV/0!</v>
      </c>
    </row>
    <row r="1617" spans="1:22">
      <c r="A1617" s="1" t="s">
        <v>659</v>
      </c>
      <c r="B1617" t="s">
        <v>701</v>
      </c>
      <c r="C1617" s="219" t="s">
        <v>1491</v>
      </c>
      <c r="D1617" s="2" t="s">
        <v>44</v>
      </c>
      <c r="E1617" t="s">
        <v>60</v>
      </c>
      <c r="F1617" s="3" t="s">
        <v>60</v>
      </c>
      <c r="G1617" s="38">
        <v>730</v>
      </c>
      <c r="H1617" s="189">
        <v>1</v>
      </c>
      <c r="I1617" s="190"/>
      <c r="J1617" s="44"/>
      <c r="K1617" s="44"/>
      <c r="L1617" s="27" t="s">
        <v>100</v>
      </c>
      <c r="M1617" s="65">
        <v>0.2</v>
      </c>
      <c r="N1617" s="63">
        <f>O1617/SQRT(P1617)</f>
        <v>0.20000000201247997</v>
      </c>
      <c r="O1617" s="61">
        <v>0.44721359999999999</v>
      </c>
      <c r="P1617" s="2">
        <v>5</v>
      </c>
      <c r="Q1617" s="343">
        <v>0.6</v>
      </c>
      <c r="R1617">
        <f>S1617/SQRT(T1617)</f>
        <v>0.40000000402495994</v>
      </c>
      <c r="S1617" s="61">
        <v>0.89442719999999998</v>
      </c>
      <c r="T1617" s="2">
        <v>5</v>
      </c>
      <c r="U1617" s="339">
        <f t="shared" si="139"/>
        <v>1.0986122886681096</v>
      </c>
      <c r="V1617" s="4">
        <f t="shared" si="140"/>
        <v>0.64444445338880008</v>
      </c>
    </row>
    <row r="1618" spans="1:22">
      <c r="A1618" s="1" t="s">
        <v>659</v>
      </c>
      <c r="B1618" t="s">
        <v>702</v>
      </c>
      <c r="C1618" s="219" t="s">
        <v>1491</v>
      </c>
      <c r="D1618" s="2" t="s">
        <v>44</v>
      </c>
      <c r="E1618" t="s">
        <v>60</v>
      </c>
      <c r="F1618" s="3" t="s">
        <v>60</v>
      </c>
      <c r="G1618" s="38">
        <v>730</v>
      </c>
      <c r="H1618" s="189">
        <v>1</v>
      </c>
      <c r="L1618" s="27" t="s">
        <v>100</v>
      </c>
      <c r="M1618" s="321" t="s">
        <v>16</v>
      </c>
      <c r="N1618" s="63" t="s">
        <v>16</v>
      </c>
      <c r="O1618" s="63" t="s">
        <v>16</v>
      </c>
      <c r="P1618" s="2">
        <v>5</v>
      </c>
      <c r="Q1618" s="321" t="s">
        <v>16</v>
      </c>
      <c r="R1618" s="63" t="s">
        <v>16</v>
      </c>
      <c r="S1618" s="63" t="s">
        <v>16</v>
      </c>
      <c r="T1618" s="2">
        <v>5</v>
      </c>
      <c r="U1618" s="339" t="e">
        <f t="shared" si="139"/>
        <v>#VALUE!</v>
      </c>
      <c r="V1618" s="4" t="e">
        <f t="shared" si="140"/>
        <v>#VALUE!</v>
      </c>
    </row>
    <row r="1619" spans="1:22">
      <c r="A1619" s="1" t="s">
        <v>659</v>
      </c>
      <c r="B1619" t="s">
        <v>703</v>
      </c>
      <c r="C1619" s="219" t="s">
        <v>1491</v>
      </c>
      <c r="D1619" s="2" t="s">
        <v>44</v>
      </c>
      <c r="E1619" t="s">
        <v>60</v>
      </c>
      <c r="F1619" s="3" t="s">
        <v>60</v>
      </c>
      <c r="G1619" s="38">
        <v>730</v>
      </c>
      <c r="H1619" s="189">
        <v>1</v>
      </c>
      <c r="L1619" s="27" t="s">
        <v>100</v>
      </c>
      <c r="M1619" s="321" t="s">
        <v>16</v>
      </c>
      <c r="N1619" s="63" t="s">
        <v>16</v>
      </c>
      <c r="O1619" s="63" t="s">
        <v>16</v>
      </c>
      <c r="P1619" s="2">
        <v>5</v>
      </c>
      <c r="Q1619" s="321" t="s">
        <v>16</v>
      </c>
      <c r="R1619" s="63" t="s">
        <v>16</v>
      </c>
      <c r="S1619" s="63" t="s">
        <v>16</v>
      </c>
      <c r="T1619" s="2">
        <v>5</v>
      </c>
      <c r="U1619" s="339" t="e">
        <f t="shared" si="139"/>
        <v>#VALUE!</v>
      </c>
      <c r="V1619" s="4" t="e">
        <f t="shared" si="140"/>
        <v>#VALUE!</v>
      </c>
    </row>
    <row r="1620" spans="1:22">
      <c r="A1620" s="1" t="s">
        <v>659</v>
      </c>
      <c r="B1620" t="s">
        <v>704</v>
      </c>
      <c r="C1620" s="219" t="s">
        <v>1491</v>
      </c>
      <c r="D1620" s="2" t="s">
        <v>44</v>
      </c>
      <c r="E1620" t="s">
        <v>60</v>
      </c>
      <c r="F1620" s="3" t="s">
        <v>60</v>
      </c>
      <c r="G1620" s="38">
        <v>730</v>
      </c>
      <c r="H1620" s="189">
        <v>1</v>
      </c>
      <c r="L1620" s="27" t="s">
        <v>100</v>
      </c>
      <c r="M1620" s="65">
        <v>376.6</v>
      </c>
      <c r="N1620" s="63">
        <f>O1620/SQRT(P1620)</f>
        <v>53.772297716298432</v>
      </c>
      <c r="O1620" s="61">
        <v>120.238513</v>
      </c>
      <c r="P1620" s="2">
        <v>5</v>
      </c>
      <c r="Q1620" s="65">
        <v>81.8</v>
      </c>
      <c r="R1620">
        <f>S1620/SQRT(T1620)</f>
        <v>13.093509855070026</v>
      </c>
      <c r="S1620" s="61">
        <v>29.277978099999999</v>
      </c>
      <c r="T1620" s="2">
        <v>5</v>
      </c>
      <c r="U1620" s="339">
        <f t="shared" si="139"/>
        <v>-1.5269063726143508</v>
      </c>
      <c r="V1620" s="4">
        <f t="shared" si="140"/>
        <v>0.22562155898231356</v>
      </c>
    </row>
    <row r="1621" spans="1:22">
      <c r="A1621" s="1" t="s">
        <v>659</v>
      </c>
      <c r="B1621" t="s">
        <v>705</v>
      </c>
      <c r="C1621" s="219" t="s">
        <v>1491</v>
      </c>
      <c r="D1621" s="2" t="s">
        <v>44</v>
      </c>
      <c r="E1621" t="s">
        <v>60</v>
      </c>
      <c r="F1621" s="3" t="s">
        <v>60</v>
      </c>
      <c r="G1621" s="38">
        <v>730</v>
      </c>
      <c r="H1621" s="189">
        <v>1</v>
      </c>
      <c r="L1621" s="27" t="s">
        <v>100</v>
      </c>
      <c r="M1621" s="65">
        <v>0</v>
      </c>
      <c r="N1621" s="63">
        <f>O1621/SQRT(P1621)</f>
        <v>0</v>
      </c>
      <c r="O1621" s="61">
        <v>0</v>
      </c>
      <c r="P1621" s="2">
        <v>5</v>
      </c>
      <c r="Q1621" s="65">
        <v>0</v>
      </c>
      <c r="R1621">
        <f>S1621/SQRT(T1621)</f>
        <v>0</v>
      </c>
      <c r="S1621" s="61">
        <v>0</v>
      </c>
      <c r="T1621" s="2">
        <v>5</v>
      </c>
      <c r="U1621" s="339" t="e">
        <f t="shared" si="139"/>
        <v>#DIV/0!</v>
      </c>
      <c r="V1621" s="4" t="e">
        <f t="shared" si="140"/>
        <v>#DIV/0!</v>
      </c>
    </row>
    <row r="1622" spans="1:22">
      <c r="A1622" s="28" t="s">
        <v>659</v>
      </c>
      <c r="B1622" t="s">
        <v>706</v>
      </c>
      <c r="C1622" s="219" t="s">
        <v>1491</v>
      </c>
      <c r="D1622" s="2" t="s">
        <v>44</v>
      </c>
      <c r="E1622" t="s">
        <v>60</v>
      </c>
      <c r="F1622" s="3" t="s">
        <v>60</v>
      </c>
      <c r="G1622" s="26">
        <v>730</v>
      </c>
      <c r="H1622" s="189">
        <v>1</v>
      </c>
      <c r="L1622" s="27" t="s">
        <v>100</v>
      </c>
      <c r="M1622" s="65">
        <v>0.2</v>
      </c>
      <c r="N1622" s="69">
        <f>O1622/SQRT(P1622)</f>
        <v>0.20000000201247997</v>
      </c>
      <c r="O1622" s="61">
        <v>0.44721359999999999</v>
      </c>
      <c r="P1622" s="2">
        <v>5</v>
      </c>
      <c r="Q1622" s="65">
        <v>0</v>
      </c>
      <c r="R1622">
        <f>S1622/SQRT(T1622)</f>
        <v>0</v>
      </c>
      <c r="S1622" s="61">
        <v>0</v>
      </c>
      <c r="T1622" s="2">
        <v>5</v>
      </c>
      <c r="U1622" s="339" t="e">
        <f t="shared" si="139"/>
        <v>#NUM!</v>
      </c>
      <c r="V1622" s="4" t="e">
        <f t="shared" si="140"/>
        <v>#DIV/0!</v>
      </c>
    </row>
    <row r="1623" spans="1:22">
      <c r="A1623" s="1" t="s">
        <v>659</v>
      </c>
      <c r="B1623" t="s">
        <v>707</v>
      </c>
      <c r="C1623" s="219" t="s">
        <v>1491</v>
      </c>
      <c r="D1623" s="2" t="s">
        <v>44</v>
      </c>
      <c r="E1623" t="s">
        <v>60</v>
      </c>
      <c r="F1623" s="3" t="s">
        <v>60</v>
      </c>
      <c r="G1623" s="26">
        <v>730</v>
      </c>
      <c r="H1623" s="189">
        <v>1</v>
      </c>
      <c r="L1623" s="27" t="s">
        <v>100</v>
      </c>
      <c r="M1623" s="65">
        <v>1</v>
      </c>
      <c r="N1623" s="63">
        <f>O1623/SQRT(P1623)</f>
        <v>1.0000000100623998</v>
      </c>
      <c r="O1623" s="61">
        <v>2.2360679999999999</v>
      </c>
      <c r="P1623" s="2">
        <v>5</v>
      </c>
      <c r="Q1623" s="65">
        <v>0</v>
      </c>
      <c r="R1623">
        <f>S1623/SQRT(T1623)</f>
        <v>0</v>
      </c>
      <c r="S1623" s="61">
        <v>0</v>
      </c>
      <c r="T1623" s="2">
        <v>5</v>
      </c>
      <c r="U1623" s="339" t="e">
        <f t="shared" si="139"/>
        <v>#NUM!</v>
      </c>
      <c r="V1623" s="4" t="e">
        <f t="shared" si="140"/>
        <v>#DIV/0!</v>
      </c>
    </row>
    <row r="1624" spans="1:22">
      <c r="A1624" s="1" t="s">
        <v>659</v>
      </c>
      <c r="B1624" t="s">
        <v>708</v>
      </c>
      <c r="C1624" s="219" t="s">
        <v>1491</v>
      </c>
      <c r="D1624" s="2" t="s">
        <v>44</v>
      </c>
      <c r="E1624" t="s">
        <v>60</v>
      </c>
      <c r="F1624" s="3" t="s">
        <v>60</v>
      </c>
      <c r="G1624" s="38">
        <v>730</v>
      </c>
      <c r="H1624" s="189">
        <v>1</v>
      </c>
      <c r="L1624" s="27" t="s">
        <v>100</v>
      </c>
      <c r="M1624" s="321" t="s">
        <v>16</v>
      </c>
      <c r="N1624" s="63" t="s">
        <v>16</v>
      </c>
      <c r="O1624" s="63" t="s">
        <v>16</v>
      </c>
      <c r="P1624" s="2">
        <v>5</v>
      </c>
      <c r="Q1624" s="321" t="s">
        <v>16</v>
      </c>
      <c r="R1624" s="63" t="s">
        <v>16</v>
      </c>
      <c r="S1624" s="63" t="s">
        <v>16</v>
      </c>
      <c r="T1624" s="2">
        <v>5</v>
      </c>
      <c r="U1624" s="339" t="e">
        <f t="shared" si="139"/>
        <v>#VALUE!</v>
      </c>
      <c r="V1624" s="4" t="e">
        <f t="shared" si="140"/>
        <v>#VALUE!</v>
      </c>
    </row>
    <row r="1625" spans="1:22">
      <c r="A1625" s="1" t="s">
        <v>659</v>
      </c>
      <c r="B1625" t="s">
        <v>709</v>
      </c>
      <c r="C1625" s="219" t="s">
        <v>1491</v>
      </c>
      <c r="D1625" s="2" t="s">
        <v>44</v>
      </c>
      <c r="E1625" t="s">
        <v>60</v>
      </c>
      <c r="F1625" s="3" t="s">
        <v>60</v>
      </c>
      <c r="G1625" s="38">
        <v>730</v>
      </c>
      <c r="H1625" s="189">
        <v>1</v>
      </c>
      <c r="L1625" s="27" t="s">
        <v>100</v>
      </c>
      <c r="M1625" s="321" t="s">
        <v>16</v>
      </c>
      <c r="N1625" s="63" t="s">
        <v>16</v>
      </c>
      <c r="O1625" s="63" t="s">
        <v>16</v>
      </c>
      <c r="P1625" s="2">
        <v>5</v>
      </c>
      <c r="Q1625" s="321" t="s">
        <v>16</v>
      </c>
      <c r="R1625" s="63" t="s">
        <v>16</v>
      </c>
      <c r="S1625" s="63" t="s">
        <v>16</v>
      </c>
      <c r="T1625" s="2">
        <v>5</v>
      </c>
      <c r="U1625" s="339" t="e">
        <f t="shared" si="139"/>
        <v>#VALUE!</v>
      </c>
      <c r="V1625" s="4" t="e">
        <f t="shared" si="140"/>
        <v>#VALUE!</v>
      </c>
    </row>
    <row r="1626" spans="1:22">
      <c r="A1626" s="1" t="s">
        <v>659</v>
      </c>
      <c r="B1626" t="s">
        <v>710</v>
      </c>
      <c r="C1626" s="219" t="s">
        <v>1491</v>
      </c>
      <c r="D1626" s="2" t="s">
        <v>44</v>
      </c>
      <c r="E1626" t="s">
        <v>60</v>
      </c>
      <c r="F1626" s="3" t="s">
        <v>60</v>
      </c>
      <c r="G1626" s="38">
        <v>730</v>
      </c>
      <c r="H1626" s="189">
        <v>1</v>
      </c>
      <c r="L1626" s="27" t="s">
        <v>100</v>
      </c>
      <c r="M1626" s="321" t="s">
        <v>16</v>
      </c>
      <c r="N1626" s="63" t="s">
        <v>16</v>
      </c>
      <c r="O1626" s="63" t="s">
        <v>16</v>
      </c>
      <c r="P1626" s="2">
        <v>5</v>
      </c>
      <c r="Q1626" s="321" t="s">
        <v>16</v>
      </c>
      <c r="R1626" s="63" t="s">
        <v>16</v>
      </c>
      <c r="S1626" s="63" t="s">
        <v>16</v>
      </c>
      <c r="T1626" s="2">
        <v>5</v>
      </c>
      <c r="U1626" s="339" t="e">
        <f t="shared" si="139"/>
        <v>#VALUE!</v>
      </c>
      <c r="V1626" s="4" t="e">
        <f t="shared" si="140"/>
        <v>#VALUE!</v>
      </c>
    </row>
    <row r="1627" spans="1:22">
      <c r="A1627" s="1" t="s">
        <v>659</v>
      </c>
      <c r="B1627" t="s">
        <v>711</v>
      </c>
      <c r="C1627" s="219" t="s">
        <v>1491</v>
      </c>
      <c r="D1627" s="2" t="s">
        <v>44</v>
      </c>
      <c r="E1627" t="s">
        <v>60</v>
      </c>
      <c r="F1627" s="3" t="s">
        <v>60</v>
      </c>
      <c r="G1627" s="26">
        <v>730</v>
      </c>
      <c r="H1627" s="189">
        <v>1</v>
      </c>
      <c r="L1627" s="27" t="s">
        <v>100</v>
      </c>
      <c r="M1627" s="65">
        <v>7.4</v>
      </c>
      <c r="N1627" s="63">
        <f>O1627/SQRT(P1627)</f>
        <v>5.5099909412307477</v>
      </c>
      <c r="O1627" s="61">
        <v>12.320714300000001</v>
      </c>
      <c r="P1627" s="2">
        <v>5</v>
      </c>
      <c r="Q1627" s="65">
        <v>1.4</v>
      </c>
      <c r="R1627">
        <f t="shared" ref="R1627:R1658" si="141">S1627/SQRT(T1627)</f>
        <v>0.87177980258884291</v>
      </c>
      <c r="S1627" s="61">
        <v>1.9493589</v>
      </c>
      <c r="T1627" s="2">
        <v>5</v>
      </c>
      <c r="U1627" s="339">
        <f t="shared" si="139"/>
        <v>-1.6650077635889113</v>
      </c>
      <c r="V1627" s="4">
        <f t="shared" si="140"/>
        <v>0.58775511438869499</v>
      </c>
    </row>
    <row r="1628" spans="1:22">
      <c r="A1628" s="1" t="s">
        <v>661</v>
      </c>
      <c r="B1628" t="s">
        <v>681</v>
      </c>
      <c r="C1628" s="219" t="s">
        <v>1491</v>
      </c>
      <c r="D1628" s="12" t="s">
        <v>44</v>
      </c>
      <c r="E1628" s="11" t="s">
        <v>60</v>
      </c>
      <c r="F1628" s="13" t="s">
        <v>60</v>
      </c>
      <c r="G1628" s="38">
        <v>730</v>
      </c>
      <c r="H1628" s="189">
        <v>1</v>
      </c>
      <c r="I1628" s="190"/>
      <c r="J1628" s="27"/>
      <c r="K1628" s="27"/>
      <c r="L1628" s="27" t="s">
        <v>100</v>
      </c>
      <c r="M1628" s="2">
        <v>0.8</v>
      </c>
      <c r="N1628" s="69">
        <f>O1628/SQRT(P1628)</f>
        <v>0.80000000804991989</v>
      </c>
      <c r="O1628" s="61">
        <v>1.7888544</v>
      </c>
      <c r="P1628" s="2">
        <v>5</v>
      </c>
      <c r="Q1628" s="2">
        <v>0.2</v>
      </c>
      <c r="R1628">
        <f t="shared" si="141"/>
        <v>0.20000000201247997</v>
      </c>
      <c r="S1628" s="61">
        <v>0.44721359999999999</v>
      </c>
      <c r="T1628" s="2">
        <v>5</v>
      </c>
      <c r="U1628" s="339">
        <f t="shared" si="139"/>
        <v>-1.3862943611198906</v>
      </c>
      <c r="V1628" s="4">
        <f t="shared" si="140"/>
        <v>1.2000000201247998</v>
      </c>
    </row>
    <row r="1629" spans="1:22">
      <c r="A1629" s="1" t="s">
        <v>661</v>
      </c>
      <c r="B1629" t="s">
        <v>682</v>
      </c>
      <c r="C1629" s="219" t="s">
        <v>1491</v>
      </c>
      <c r="D1629" s="19" t="s">
        <v>44</v>
      </c>
      <c r="E1629" s="16" t="s">
        <v>60</v>
      </c>
      <c r="F1629" s="17" t="s">
        <v>60</v>
      </c>
      <c r="G1629" s="38">
        <v>730</v>
      </c>
      <c r="H1629" s="189">
        <v>1</v>
      </c>
      <c r="I1629" s="190"/>
      <c r="J1629" s="44"/>
      <c r="K1629" s="44"/>
      <c r="L1629" s="27" t="s">
        <v>100</v>
      </c>
      <c r="M1629" s="65">
        <v>97.4</v>
      </c>
      <c r="N1629" s="63">
        <f>O1629/SQRT(P1629)</f>
        <v>23.423492499795849</v>
      </c>
      <c r="O1629" s="61">
        <v>52.376521500000003</v>
      </c>
      <c r="P1629" s="2">
        <v>5</v>
      </c>
      <c r="Q1629" s="65">
        <v>45.2</v>
      </c>
      <c r="R1629">
        <f t="shared" si="141"/>
        <v>11.607756007946515</v>
      </c>
      <c r="S1629" s="61">
        <v>25.955731499999999</v>
      </c>
      <c r="T1629" s="2">
        <v>5</v>
      </c>
      <c r="U1629" s="339">
        <f t="shared" si="139"/>
        <v>-0.76772912381030389</v>
      </c>
      <c r="V1629" s="4">
        <f t="shared" si="140"/>
        <v>0.26595073984847012</v>
      </c>
    </row>
    <row r="1630" spans="1:22">
      <c r="A1630" s="1" t="s">
        <v>661</v>
      </c>
      <c r="B1630" t="s">
        <v>683</v>
      </c>
      <c r="C1630" s="219" t="s">
        <v>1491</v>
      </c>
      <c r="D1630" s="2" t="s">
        <v>44</v>
      </c>
      <c r="E1630" t="s">
        <v>60</v>
      </c>
      <c r="F1630" s="3" t="s">
        <v>60</v>
      </c>
      <c r="G1630" s="26">
        <v>730</v>
      </c>
      <c r="H1630" s="189">
        <v>1</v>
      </c>
      <c r="I1630" s="190"/>
      <c r="J1630" s="27"/>
      <c r="K1630" s="27"/>
      <c r="L1630" s="27" t="s">
        <v>100</v>
      </c>
      <c r="M1630" s="65">
        <v>0</v>
      </c>
      <c r="N1630" s="63">
        <f>O1630/SQRT(P1630)</f>
        <v>0</v>
      </c>
      <c r="O1630" s="61">
        <v>0</v>
      </c>
      <c r="P1630" s="2">
        <v>5</v>
      </c>
      <c r="Q1630" s="343">
        <v>2.6</v>
      </c>
      <c r="R1630">
        <f t="shared" si="141"/>
        <v>1.6000000160998398</v>
      </c>
      <c r="S1630" s="61">
        <v>3.5777087999999999</v>
      </c>
      <c r="T1630" s="2">
        <v>5</v>
      </c>
      <c r="U1630" s="339" t="e">
        <f t="shared" si="139"/>
        <v>#DIV/0!</v>
      </c>
      <c r="V1630" s="4" t="e">
        <f t="shared" si="140"/>
        <v>#DIV/0!</v>
      </c>
    </row>
    <row r="1631" spans="1:22">
      <c r="A1631" s="1" t="s">
        <v>661</v>
      </c>
      <c r="B1631" t="s">
        <v>684</v>
      </c>
      <c r="C1631" s="219" t="s">
        <v>1491</v>
      </c>
      <c r="D1631" s="2" t="s">
        <v>44</v>
      </c>
      <c r="E1631" t="s">
        <v>60</v>
      </c>
      <c r="F1631" s="3" t="s">
        <v>60</v>
      </c>
      <c r="G1631" s="26">
        <v>730</v>
      </c>
      <c r="H1631" s="189">
        <v>1</v>
      </c>
      <c r="I1631" s="190"/>
      <c r="J1631" s="27"/>
      <c r="K1631" s="27"/>
      <c r="L1631" s="27" t="s">
        <v>100</v>
      </c>
      <c r="M1631" s="321" t="s">
        <v>16</v>
      </c>
      <c r="N1631" s="69" t="s">
        <v>16</v>
      </c>
      <c r="O1631" s="63" t="s">
        <v>16</v>
      </c>
      <c r="P1631" s="2">
        <v>5</v>
      </c>
      <c r="Q1631" s="321" t="s">
        <v>16</v>
      </c>
      <c r="R1631" t="e">
        <f t="shared" si="141"/>
        <v>#VALUE!</v>
      </c>
      <c r="S1631" s="63" t="s">
        <v>16</v>
      </c>
      <c r="T1631" s="2">
        <v>5</v>
      </c>
      <c r="U1631" s="339" t="e">
        <f t="shared" ref="U1631:U1658" si="142">LN(Q1631/M1631)</f>
        <v>#VALUE!</v>
      </c>
      <c r="V1631" s="4" t="e">
        <f t="shared" ref="V1631:V1658" si="143">M1631^2/(P1631*M1631^2)+S1631^2/(T1631*Q1631^2)</f>
        <v>#VALUE!</v>
      </c>
    </row>
    <row r="1632" spans="1:22">
      <c r="A1632" s="1" t="s">
        <v>661</v>
      </c>
      <c r="B1632" t="s">
        <v>685</v>
      </c>
      <c r="C1632" s="219" t="s">
        <v>1491</v>
      </c>
      <c r="D1632" s="2" t="s">
        <v>44</v>
      </c>
      <c r="E1632" t="s">
        <v>60</v>
      </c>
      <c r="F1632" s="3" t="s">
        <v>60</v>
      </c>
      <c r="G1632" s="38">
        <v>730</v>
      </c>
      <c r="H1632" s="189">
        <v>1</v>
      </c>
      <c r="I1632" s="190"/>
      <c r="J1632" s="44"/>
      <c r="K1632" s="44"/>
      <c r="L1632" s="27" t="s">
        <v>100</v>
      </c>
      <c r="M1632" s="65">
        <v>0</v>
      </c>
      <c r="N1632" s="69">
        <f>O1632/SQRT(P1632)</f>
        <v>0</v>
      </c>
      <c r="O1632" s="61">
        <v>0</v>
      </c>
      <c r="P1632" s="2">
        <v>5</v>
      </c>
      <c r="Q1632" s="65">
        <v>0</v>
      </c>
      <c r="R1632">
        <f t="shared" si="141"/>
        <v>0</v>
      </c>
      <c r="S1632" s="61">
        <v>0</v>
      </c>
      <c r="T1632" s="2">
        <v>5</v>
      </c>
      <c r="U1632" s="339" t="e">
        <f t="shared" si="142"/>
        <v>#DIV/0!</v>
      </c>
      <c r="V1632" s="4" t="e">
        <f t="shared" si="143"/>
        <v>#DIV/0!</v>
      </c>
    </row>
    <row r="1633" spans="1:22">
      <c r="A1633" s="1" t="s">
        <v>661</v>
      </c>
      <c r="B1633" t="s">
        <v>686</v>
      </c>
      <c r="C1633" s="219" t="s">
        <v>1491</v>
      </c>
      <c r="D1633" s="2" t="s">
        <v>44</v>
      </c>
      <c r="E1633" t="s">
        <v>60</v>
      </c>
      <c r="F1633" s="3" t="s">
        <v>60</v>
      </c>
      <c r="G1633" s="38">
        <v>730</v>
      </c>
      <c r="H1633" s="189">
        <v>1</v>
      </c>
      <c r="I1633" s="190"/>
      <c r="J1633" s="44"/>
      <c r="K1633" s="44"/>
      <c r="L1633" s="27" t="s">
        <v>100</v>
      </c>
      <c r="M1633" s="321" t="s">
        <v>16</v>
      </c>
      <c r="N1633" s="63" t="s">
        <v>16</v>
      </c>
      <c r="O1633" s="63" t="s">
        <v>16</v>
      </c>
      <c r="P1633" s="2">
        <v>5</v>
      </c>
      <c r="Q1633" s="321" t="s">
        <v>16</v>
      </c>
      <c r="R1633" t="e">
        <f t="shared" si="141"/>
        <v>#VALUE!</v>
      </c>
      <c r="S1633" s="63" t="s">
        <v>16</v>
      </c>
      <c r="T1633" s="2">
        <v>5</v>
      </c>
      <c r="U1633" s="339" t="e">
        <f t="shared" si="142"/>
        <v>#VALUE!</v>
      </c>
      <c r="V1633" s="4" t="e">
        <f t="shared" si="143"/>
        <v>#VALUE!</v>
      </c>
    </row>
    <row r="1634" spans="1:22">
      <c r="A1634" s="1" t="s">
        <v>661</v>
      </c>
      <c r="B1634" t="s">
        <v>687</v>
      </c>
      <c r="C1634" s="219" t="s">
        <v>1491</v>
      </c>
      <c r="D1634" s="2" t="s">
        <v>44</v>
      </c>
      <c r="E1634" t="s">
        <v>60</v>
      </c>
      <c r="F1634" s="3" t="s">
        <v>60</v>
      </c>
      <c r="G1634" s="38">
        <v>730</v>
      </c>
      <c r="H1634" s="189">
        <v>1</v>
      </c>
      <c r="I1634" s="190"/>
      <c r="J1634" s="44"/>
      <c r="K1634" s="44"/>
      <c r="L1634" s="27" t="s">
        <v>100</v>
      </c>
      <c r="M1634" s="321" t="s">
        <v>16</v>
      </c>
      <c r="N1634" s="63" t="s">
        <v>16</v>
      </c>
      <c r="O1634" s="63" t="s">
        <v>16</v>
      </c>
      <c r="P1634" s="2">
        <v>5</v>
      </c>
      <c r="Q1634" s="321" t="s">
        <v>16</v>
      </c>
      <c r="R1634" t="e">
        <f t="shared" si="141"/>
        <v>#VALUE!</v>
      </c>
      <c r="S1634" s="63" t="s">
        <v>16</v>
      </c>
      <c r="T1634" s="2">
        <v>5</v>
      </c>
      <c r="U1634" s="339" t="e">
        <f t="shared" si="142"/>
        <v>#VALUE!</v>
      </c>
      <c r="V1634" s="4" t="e">
        <f t="shared" si="143"/>
        <v>#VALUE!</v>
      </c>
    </row>
    <row r="1635" spans="1:22">
      <c r="A1635" s="1" t="s">
        <v>661</v>
      </c>
      <c r="B1635" t="s">
        <v>688</v>
      </c>
      <c r="C1635" s="219" t="s">
        <v>1491</v>
      </c>
      <c r="D1635" s="2" t="s">
        <v>44</v>
      </c>
      <c r="E1635" t="s">
        <v>60</v>
      </c>
      <c r="F1635" s="3" t="s">
        <v>60</v>
      </c>
      <c r="G1635" s="38">
        <v>730</v>
      </c>
      <c r="H1635" s="189">
        <v>1</v>
      </c>
      <c r="I1635" s="190"/>
      <c r="J1635" s="27"/>
      <c r="K1635" s="27"/>
      <c r="L1635" s="27" t="s">
        <v>100</v>
      </c>
      <c r="M1635" s="321" t="s">
        <v>16</v>
      </c>
      <c r="N1635" s="63" t="s">
        <v>16</v>
      </c>
      <c r="O1635" s="63" t="s">
        <v>16</v>
      </c>
      <c r="P1635" s="2">
        <v>5</v>
      </c>
      <c r="Q1635" s="321" t="s">
        <v>16</v>
      </c>
      <c r="R1635" t="e">
        <f t="shared" si="141"/>
        <v>#VALUE!</v>
      </c>
      <c r="S1635" s="63" t="s">
        <v>16</v>
      </c>
      <c r="T1635" s="2">
        <v>5</v>
      </c>
      <c r="U1635" s="339" t="e">
        <f t="shared" si="142"/>
        <v>#VALUE!</v>
      </c>
      <c r="V1635" s="4" t="e">
        <f t="shared" si="143"/>
        <v>#VALUE!</v>
      </c>
    </row>
    <row r="1636" spans="1:22">
      <c r="A1636" s="1" t="s">
        <v>661</v>
      </c>
      <c r="B1636" t="s">
        <v>689</v>
      </c>
      <c r="C1636" s="219" t="s">
        <v>1491</v>
      </c>
      <c r="D1636" s="2" t="s">
        <v>44</v>
      </c>
      <c r="E1636" t="s">
        <v>60</v>
      </c>
      <c r="F1636" s="3" t="s">
        <v>60</v>
      </c>
      <c r="G1636" s="38">
        <v>730</v>
      </c>
      <c r="H1636" s="189">
        <v>1</v>
      </c>
      <c r="I1636" s="190"/>
      <c r="J1636" s="27"/>
      <c r="K1636" s="27"/>
      <c r="L1636" s="27" t="s">
        <v>100</v>
      </c>
      <c r="M1636" s="321" t="s">
        <v>16</v>
      </c>
      <c r="N1636" s="63" t="s">
        <v>16</v>
      </c>
      <c r="O1636" s="63" t="s">
        <v>16</v>
      </c>
      <c r="P1636" s="2">
        <v>5</v>
      </c>
      <c r="Q1636" s="321" t="s">
        <v>16</v>
      </c>
      <c r="R1636" t="e">
        <f t="shared" si="141"/>
        <v>#VALUE!</v>
      </c>
      <c r="S1636" s="63" t="s">
        <v>16</v>
      </c>
      <c r="T1636" s="2">
        <v>5</v>
      </c>
      <c r="U1636" s="339" t="e">
        <f t="shared" si="142"/>
        <v>#VALUE!</v>
      </c>
      <c r="V1636" s="4" t="e">
        <f t="shared" si="143"/>
        <v>#VALUE!</v>
      </c>
    </row>
    <row r="1637" spans="1:22">
      <c r="A1637" s="1" t="s">
        <v>661</v>
      </c>
      <c r="B1637" t="s">
        <v>690</v>
      </c>
      <c r="C1637" s="219" t="s">
        <v>1491</v>
      </c>
      <c r="D1637" s="2" t="s">
        <v>44</v>
      </c>
      <c r="E1637" t="s">
        <v>60</v>
      </c>
      <c r="F1637" s="3" t="s">
        <v>60</v>
      </c>
      <c r="G1637" s="38">
        <v>730</v>
      </c>
      <c r="H1637" s="189">
        <v>1</v>
      </c>
      <c r="I1637" s="190"/>
      <c r="J1637" s="44"/>
      <c r="K1637" s="44"/>
      <c r="L1637" s="27" t="s">
        <v>100</v>
      </c>
      <c r="M1637" s="321" t="s">
        <v>16</v>
      </c>
      <c r="N1637" s="63" t="s">
        <v>16</v>
      </c>
      <c r="O1637" s="63" t="s">
        <v>16</v>
      </c>
      <c r="P1637" s="2">
        <v>5</v>
      </c>
      <c r="Q1637" s="321" t="s">
        <v>16</v>
      </c>
      <c r="R1637" t="e">
        <f t="shared" si="141"/>
        <v>#VALUE!</v>
      </c>
      <c r="S1637" s="63" t="s">
        <v>16</v>
      </c>
      <c r="T1637" s="2">
        <v>5</v>
      </c>
      <c r="U1637" s="339" t="e">
        <f t="shared" si="142"/>
        <v>#VALUE!</v>
      </c>
      <c r="V1637" s="4" t="e">
        <f t="shared" si="143"/>
        <v>#VALUE!</v>
      </c>
    </row>
    <row r="1638" spans="1:22">
      <c r="A1638" s="28" t="s">
        <v>661</v>
      </c>
      <c r="B1638" s="11" t="s">
        <v>691</v>
      </c>
      <c r="C1638" s="219" t="s">
        <v>1491</v>
      </c>
      <c r="D1638" s="12" t="s">
        <v>44</v>
      </c>
      <c r="E1638" s="11" t="s">
        <v>60</v>
      </c>
      <c r="F1638" s="13" t="s">
        <v>60</v>
      </c>
      <c r="G1638" s="29">
        <v>730</v>
      </c>
      <c r="H1638" s="200">
        <v>1</v>
      </c>
      <c r="I1638" s="193"/>
      <c r="J1638" s="30"/>
      <c r="K1638" s="30"/>
      <c r="L1638" s="30" t="s">
        <v>100</v>
      </c>
      <c r="M1638" s="65">
        <v>0</v>
      </c>
      <c r="N1638" s="70">
        <f t="shared" ref="N1638:N1643" si="144">O1638/SQRT(P1638)</f>
        <v>0</v>
      </c>
      <c r="O1638" s="62">
        <v>0</v>
      </c>
      <c r="P1638" s="2">
        <v>5</v>
      </c>
      <c r="Q1638" s="322" t="s">
        <v>16</v>
      </c>
      <c r="R1638" s="11" t="e">
        <f t="shared" si="141"/>
        <v>#VALUE!</v>
      </c>
      <c r="S1638" s="70" t="s">
        <v>16</v>
      </c>
      <c r="T1638" s="2">
        <v>5</v>
      </c>
      <c r="U1638" s="339" t="e">
        <f t="shared" si="142"/>
        <v>#VALUE!</v>
      </c>
      <c r="V1638" s="4" t="e">
        <f t="shared" si="143"/>
        <v>#DIV/0!</v>
      </c>
    </row>
    <row r="1639" spans="1:22">
      <c r="A1639" s="1" t="s">
        <v>661</v>
      </c>
      <c r="B1639" t="s">
        <v>692</v>
      </c>
      <c r="C1639" s="219" t="s">
        <v>1491</v>
      </c>
      <c r="D1639" s="2" t="s">
        <v>44</v>
      </c>
      <c r="E1639" t="s">
        <v>60</v>
      </c>
      <c r="F1639" s="3" t="s">
        <v>60</v>
      </c>
      <c r="G1639" s="26">
        <v>730</v>
      </c>
      <c r="H1639" s="189">
        <v>1</v>
      </c>
      <c r="I1639" s="190"/>
      <c r="J1639" s="27"/>
      <c r="K1639" s="27"/>
      <c r="L1639" s="27" t="s">
        <v>100</v>
      </c>
      <c r="M1639" s="65">
        <v>154.4</v>
      </c>
      <c r="N1639" s="69">
        <f t="shared" si="144"/>
        <v>34.623113688415259</v>
      </c>
      <c r="O1639" s="75">
        <v>77.419635799999995</v>
      </c>
      <c r="P1639" s="2">
        <v>5</v>
      </c>
      <c r="Q1639" s="321" t="s">
        <v>16</v>
      </c>
      <c r="R1639" t="e">
        <f t="shared" si="141"/>
        <v>#VALUE!</v>
      </c>
      <c r="S1639" s="63" t="s">
        <v>16</v>
      </c>
      <c r="T1639" s="2">
        <v>5</v>
      </c>
      <c r="U1639" s="339" t="e">
        <f t="shared" si="142"/>
        <v>#VALUE!</v>
      </c>
      <c r="V1639" s="4" t="e">
        <f t="shared" si="143"/>
        <v>#VALUE!</v>
      </c>
    </row>
    <row r="1640" spans="1:22">
      <c r="A1640" s="1" t="s">
        <v>661</v>
      </c>
      <c r="B1640" t="s">
        <v>693</v>
      </c>
      <c r="C1640" s="219" t="s">
        <v>1491</v>
      </c>
      <c r="D1640" s="2" t="s">
        <v>44</v>
      </c>
      <c r="E1640" t="s">
        <v>60</v>
      </c>
      <c r="F1640" s="3" t="s">
        <v>60</v>
      </c>
      <c r="G1640" s="38">
        <v>730</v>
      </c>
      <c r="H1640" s="189">
        <v>1</v>
      </c>
      <c r="I1640" s="190"/>
      <c r="J1640" s="44"/>
      <c r="K1640" s="44"/>
      <c r="L1640" s="27" t="s">
        <v>100</v>
      </c>
      <c r="M1640" s="65">
        <v>74.8</v>
      </c>
      <c r="N1640" s="63">
        <f t="shared" si="144"/>
        <v>20.77835413212717</v>
      </c>
      <c r="O1640" s="61">
        <v>46.461812299999998</v>
      </c>
      <c r="P1640" s="2">
        <v>5</v>
      </c>
      <c r="Q1640" s="65">
        <v>64.2</v>
      </c>
      <c r="R1640">
        <f t="shared" si="141"/>
        <v>22.274200337903046</v>
      </c>
      <c r="S1640" s="61">
        <v>49.806626100000003</v>
      </c>
      <c r="T1640" s="2">
        <v>5</v>
      </c>
      <c r="U1640" s="339">
        <f t="shared" si="142"/>
        <v>-0.15281467428451595</v>
      </c>
      <c r="V1640" s="4">
        <f t="shared" si="143"/>
        <v>0.32037441423633317</v>
      </c>
    </row>
    <row r="1641" spans="1:22">
      <c r="A1641" s="1" t="s">
        <v>661</v>
      </c>
      <c r="B1641" t="s">
        <v>694</v>
      </c>
      <c r="C1641" s="219" t="s">
        <v>1491</v>
      </c>
      <c r="D1641" s="2" t="s">
        <v>44</v>
      </c>
      <c r="E1641" t="s">
        <v>60</v>
      </c>
      <c r="F1641" s="3" t="s">
        <v>60</v>
      </c>
      <c r="G1641" s="38">
        <v>730</v>
      </c>
      <c r="H1641" s="189">
        <v>1</v>
      </c>
      <c r="I1641" s="190"/>
      <c r="J1641" s="44"/>
      <c r="K1641" s="44"/>
      <c r="L1641" s="27" t="s">
        <v>100</v>
      </c>
      <c r="M1641" s="65">
        <v>21.4</v>
      </c>
      <c r="N1641" s="63">
        <f t="shared" si="144"/>
        <v>13.377593213175386</v>
      </c>
      <c r="O1641" s="61">
        <v>29.913207799999999</v>
      </c>
      <c r="P1641" s="2">
        <v>5</v>
      </c>
      <c r="Q1641" s="65">
        <v>9.6</v>
      </c>
      <c r="R1641">
        <f t="shared" si="141"/>
        <v>7.9284298502511268</v>
      </c>
      <c r="S1641" s="61">
        <v>17.728508099999999</v>
      </c>
      <c r="T1641" s="2">
        <v>5</v>
      </c>
      <c r="U1641" s="339">
        <f t="shared" si="142"/>
        <v>-0.8016278235540153</v>
      </c>
      <c r="V1641" s="4">
        <f t="shared" si="143"/>
        <v>0.882074651588033</v>
      </c>
    </row>
    <row r="1642" spans="1:22">
      <c r="A1642" s="1" t="s">
        <v>661</v>
      </c>
      <c r="B1642" t="s">
        <v>695</v>
      </c>
      <c r="C1642" s="219" t="s">
        <v>1491</v>
      </c>
      <c r="D1642" s="2" t="s">
        <v>44</v>
      </c>
      <c r="E1642" t="s">
        <v>60</v>
      </c>
      <c r="F1642" s="3" t="s">
        <v>60</v>
      </c>
      <c r="G1642" s="38">
        <v>730</v>
      </c>
      <c r="H1642" s="189">
        <v>1</v>
      </c>
      <c r="I1642" s="190"/>
      <c r="J1642" s="44"/>
      <c r="K1642" s="44"/>
      <c r="L1642" s="27" t="s">
        <v>100</v>
      </c>
      <c r="M1642" s="65">
        <v>0.6</v>
      </c>
      <c r="N1642" s="63">
        <f t="shared" si="144"/>
        <v>0.40000000402495994</v>
      </c>
      <c r="O1642" s="61">
        <v>0.89442719999999998</v>
      </c>
      <c r="P1642" s="2">
        <v>5</v>
      </c>
      <c r="Q1642" s="65">
        <v>0.6</v>
      </c>
      <c r="R1642">
        <f t="shared" si="141"/>
        <v>0.60000000603743997</v>
      </c>
      <c r="S1642" s="61">
        <v>1.3416408</v>
      </c>
      <c r="T1642" s="2">
        <v>5</v>
      </c>
      <c r="U1642" s="339">
        <f t="shared" si="142"/>
        <v>0</v>
      </c>
      <c r="V1642" s="4">
        <f t="shared" si="143"/>
        <v>1.2000000201248</v>
      </c>
    </row>
    <row r="1643" spans="1:22">
      <c r="A1643" s="1" t="s">
        <v>661</v>
      </c>
      <c r="B1643" t="s">
        <v>696</v>
      </c>
      <c r="C1643" s="219" t="s">
        <v>1491</v>
      </c>
      <c r="D1643" s="2" t="s">
        <v>44</v>
      </c>
      <c r="E1643" t="s">
        <v>60</v>
      </c>
      <c r="F1643" s="3" t="s">
        <v>60</v>
      </c>
      <c r="G1643" s="38">
        <v>730</v>
      </c>
      <c r="H1643" s="189">
        <v>1</v>
      </c>
      <c r="I1643" s="190"/>
      <c r="J1643" s="27"/>
      <c r="K1643" s="27"/>
      <c r="L1643" s="27" t="s">
        <v>100</v>
      </c>
      <c r="M1643" s="65">
        <v>1.4</v>
      </c>
      <c r="N1643" s="69">
        <f t="shared" si="144"/>
        <v>1.1661903959269257</v>
      </c>
      <c r="O1643" s="61">
        <v>2.6076809999999999</v>
      </c>
      <c r="P1643" s="2">
        <v>5</v>
      </c>
      <c r="Q1643" s="65">
        <v>1.2</v>
      </c>
      <c r="R1643">
        <f t="shared" si="141"/>
        <v>0.96953595410102134</v>
      </c>
      <c r="S1643" s="61">
        <v>2.1679482999999999</v>
      </c>
      <c r="T1643" s="2">
        <v>5</v>
      </c>
      <c r="U1643" s="339">
        <f t="shared" si="142"/>
        <v>-0.15415067982725822</v>
      </c>
      <c r="V1643" s="4">
        <f t="shared" si="143"/>
        <v>0.85277775437123471</v>
      </c>
    </row>
    <row r="1644" spans="1:22">
      <c r="A1644" s="1" t="s">
        <v>661</v>
      </c>
      <c r="B1644" t="s">
        <v>697</v>
      </c>
      <c r="C1644" s="219" t="s">
        <v>1491</v>
      </c>
      <c r="D1644" s="2" t="s">
        <v>44</v>
      </c>
      <c r="E1644" t="s">
        <v>60</v>
      </c>
      <c r="F1644" s="3" t="s">
        <v>60</v>
      </c>
      <c r="G1644" s="38">
        <v>730</v>
      </c>
      <c r="H1644" s="189">
        <v>1</v>
      </c>
      <c r="I1644" s="190"/>
      <c r="J1644" s="27"/>
      <c r="K1644" s="27"/>
      <c r="L1644" s="27" t="s">
        <v>100</v>
      </c>
      <c r="M1644" s="321" t="s">
        <v>16</v>
      </c>
      <c r="N1644" s="63" t="s">
        <v>16</v>
      </c>
      <c r="O1644" s="63" t="s">
        <v>16</v>
      </c>
      <c r="P1644" s="2">
        <v>5</v>
      </c>
      <c r="Q1644" s="321" t="s">
        <v>16</v>
      </c>
      <c r="R1644" t="e">
        <f t="shared" si="141"/>
        <v>#VALUE!</v>
      </c>
      <c r="S1644" s="63" t="s">
        <v>16</v>
      </c>
      <c r="T1644" s="2">
        <v>5</v>
      </c>
      <c r="U1644" s="339" t="e">
        <f t="shared" si="142"/>
        <v>#VALUE!</v>
      </c>
      <c r="V1644" s="4" t="e">
        <f t="shared" si="143"/>
        <v>#VALUE!</v>
      </c>
    </row>
    <row r="1645" spans="1:22">
      <c r="A1645" s="1" t="s">
        <v>661</v>
      </c>
      <c r="B1645" t="s">
        <v>698</v>
      </c>
      <c r="C1645" s="219" t="s">
        <v>1491</v>
      </c>
      <c r="D1645" s="2" t="s">
        <v>44</v>
      </c>
      <c r="E1645" t="s">
        <v>60</v>
      </c>
      <c r="F1645" s="3" t="s">
        <v>60</v>
      </c>
      <c r="G1645" s="38">
        <v>730</v>
      </c>
      <c r="H1645" s="189">
        <v>1</v>
      </c>
      <c r="I1645" s="190"/>
      <c r="J1645" s="44"/>
      <c r="K1645" s="44"/>
      <c r="L1645" s="27" t="s">
        <v>100</v>
      </c>
      <c r="M1645" s="321" t="s">
        <v>16</v>
      </c>
      <c r="N1645" s="63" t="s">
        <v>16</v>
      </c>
      <c r="O1645" s="63" t="s">
        <v>16</v>
      </c>
      <c r="P1645" s="2">
        <v>5</v>
      </c>
      <c r="Q1645" s="321" t="s">
        <v>16</v>
      </c>
      <c r="R1645" t="e">
        <f t="shared" si="141"/>
        <v>#VALUE!</v>
      </c>
      <c r="S1645" s="63" t="s">
        <v>16</v>
      </c>
      <c r="T1645" s="2">
        <v>5</v>
      </c>
      <c r="U1645" s="339" t="e">
        <f t="shared" si="142"/>
        <v>#VALUE!</v>
      </c>
      <c r="V1645" s="4" t="e">
        <f t="shared" si="143"/>
        <v>#VALUE!</v>
      </c>
    </row>
    <row r="1646" spans="1:22">
      <c r="A1646" s="28" t="s">
        <v>661</v>
      </c>
      <c r="B1646" t="s">
        <v>699</v>
      </c>
      <c r="C1646" s="219" t="s">
        <v>1491</v>
      </c>
      <c r="D1646" s="2" t="s">
        <v>44</v>
      </c>
      <c r="E1646" t="s">
        <v>60</v>
      </c>
      <c r="F1646" s="3" t="s">
        <v>60</v>
      </c>
      <c r="G1646" s="26">
        <v>730</v>
      </c>
      <c r="H1646" s="189">
        <v>1</v>
      </c>
      <c r="I1646" s="190"/>
      <c r="J1646" s="27"/>
      <c r="K1646" s="27"/>
      <c r="L1646" s="27" t="s">
        <v>100</v>
      </c>
      <c r="M1646" s="65">
        <v>3.6</v>
      </c>
      <c r="N1646" s="63">
        <f>O1646/SQRT(P1646)</f>
        <v>2.2934690052375575</v>
      </c>
      <c r="O1646" s="61">
        <v>5.1283526000000004</v>
      </c>
      <c r="P1646" s="2">
        <v>5</v>
      </c>
      <c r="Q1646" s="65">
        <v>0</v>
      </c>
      <c r="R1646">
        <f t="shared" si="141"/>
        <v>0</v>
      </c>
      <c r="S1646" s="61">
        <v>0</v>
      </c>
      <c r="T1646" s="2">
        <v>5</v>
      </c>
      <c r="U1646" s="339" t="e">
        <f t="shared" si="142"/>
        <v>#NUM!</v>
      </c>
      <c r="V1646" s="4" t="e">
        <f t="shared" si="143"/>
        <v>#DIV/0!</v>
      </c>
    </row>
    <row r="1647" spans="1:22">
      <c r="A1647" s="1" t="s">
        <v>661</v>
      </c>
      <c r="B1647" t="s">
        <v>700</v>
      </c>
      <c r="C1647" s="219" t="s">
        <v>1491</v>
      </c>
      <c r="D1647" s="2" t="s">
        <v>44</v>
      </c>
      <c r="E1647" t="s">
        <v>60</v>
      </c>
      <c r="F1647" s="3" t="s">
        <v>60</v>
      </c>
      <c r="G1647" s="26">
        <v>730</v>
      </c>
      <c r="H1647" s="189">
        <v>1</v>
      </c>
      <c r="I1647" s="190"/>
      <c r="J1647" s="27"/>
      <c r="K1647" s="27"/>
      <c r="L1647" s="27" t="s">
        <v>100</v>
      </c>
      <c r="M1647" s="321" t="s">
        <v>16</v>
      </c>
      <c r="N1647" s="63" t="s">
        <v>16</v>
      </c>
      <c r="O1647" s="63" t="s">
        <v>16</v>
      </c>
      <c r="P1647" s="2">
        <v>5</v>
      </c>
      <c r="Q1647" s="321" t="s">
        <v>16</v>
      </c>
      <c r="R1647" t="e">
        <f t="shared" si="141"/>
        <v>#VALUE!</v>
      </c>
      <c r="S1647" s="63" t="s">
        <v>16</v>
      </c>
      <c r="T1647" s="2">
        <v>5</v>
      </c>
      <c r="U1647" s="339" t="e">
        <f t="shared" si="142"/>
        <v>#VALUE!</v>
      </c>
      <c r="V1647" s="4" t="e">
        <f t="shared" si="143"/>
        <v>#VALUE!</v>
      </c>
    </row>
    <row r="1648" spans="1:22">
      <c r="A1648" s="1" t="s">
        <v>661</v>
      </c>
      <c r="B1648" t="s">
        <v>701</v>
      </c>
      <c r="C1648" s="219" t="s">
        <v>1491</v>
      </c>
      <c r="D1648" s="2" t="s">
        <v>44</v>
      </c>
      <c r="E1648" t="s">
        <v>60</v>
      </c>
      <c r="F1648" s="3" t="s">
        <v>60</v>
      </c>
      <c r="G1648" s="38">
        <v>730</v>
      </c>
      <c r="H1648" s="189">
        <v>1</v>
      </c>
      <c r="I1648" s="190"/>
      <c r="J1648" s="44"/>
      <c r="K1648" s="44"/>
      <c r="L1648" s="27" t="s">
        <v>100</v>
      </c>
      <c r="M1648" s="65">
        <v>0</v>
      </c>
      <c r="N1648" s="63">
        <f>O1648/SQRT(P1648)</f>
        <v>0</v>
      </c>
      <c r="O1648" s="61">
        <v>0</v>
      </c>
      <c r="P1648" s="2">
        <v>5</v>
      </c>
      <c r="Q1648" s="65">
        <v>0</v>
      </c>
      <c r="R1648">
        <f t="shared" si="141"/>
        <v>0</v>
      </c>
      <c r="S1648" s="61">
        <v>0</v>
      </c>
      <c r="T1648" s="2">
        <v>5</v>
      </c>
      <c r="U1648" s="339" t="e">
        <f t="shared" si="142"/>
        <v>#DIV/0!</v>
      </c>
      <c r="V1648" s="4" t="e">
        <f t="shared" si="143"/>
        <v>#DIV/0!</v>
      </c>
    </row>
    <row r="1649" spans="1:22">
      <c r="A1649" s="1" t="s">
        <v>661</v>
      </c>
      <c r="B1649" t="s">
        <v>702</v>
      </c>
      <c r="C1649" s="219" t="s">
        <v>1491</v>
      </c>
      <c r="D1649" s="2" t="s">
        <v>44</v>
      </c>
      <c r="E1649" t="s">
        <v>60</v>
      </c>
      <c r="F1649" s="3" t="s">
        <v>60</v>
      </c>
      <c r="G1649" s="38">
        <v>730</v>
      </c>
      <c r="H1649" s="189">
        <v>1</v>
      </c>
      <c r="L1649" s="27" t="s">
        <v>100</v>
      </c>
      <c r="M1649" s="65">
        <v>0.8</v>
      </c>
      <c r="N1649" s="63">
        <f>O1649/SQRT(P1649)</f>
        <v>0.80000000804991989</v>
      </c>
      <c r="O1649" s="61">
        <v>1.7888544</v>
      </c>
      <c r="P1649" s="2">
        <v>5</v>
      </c>
      <c r="Q1649" s="343">
        <v>4</v>
      </c>
      <c r="R1649">
        <f t="shared" si="141"/>
        <v>2.6267851242015974</v>
      </c>
      <c r="S1649" s="61">
        <v>5.8736701</v>
      </c>
      <c r="T1649" s="2">
        <v>5</v>
      </c>
      <c r="U1649" s="339">
        <f t="shared" si="142"/>
        <v>1.6094379124341003</v>
      </c>
      <c r="V1649" s="4">
        <f t="shared" si="143"/>
        <v>0.6312500055454251</v>
      </c>
    </row>
    <row r="1650" spans="1:22">
      <c r="A1650" s="1" t="s">
        <v>661</v>
      </c>
      <c r="B1650" t="s">
        <v>703</v>
      </c>
      <c r="C1650" s="219" t="s">
        <v>1491</v>
      </c>
      <c r="D1650" s="2" t="s">
        <v>44</v>
      </c>
      <c r="E1650" t="s">
        <v>60</v>
      </c>
      <c r="F1650" s="3" t="s">
        <v>60</v>
      </c>
      <c r="G1650" s="38">
        <v>730</v>
      </c>
      <c r="H1650" s="189">
        <v>1</v>
      </c>
      <c r="L1650" s="27" t="s">
        <v>100</v>
      </c>
      <c r="M1650" s="321" t="s">
        <v>16</v>
      </c>
      <c r="N1650" s="63" t="s">
        <v>16</v>
      </c>
      <c r="O1650" s="63" t="s">
        <v>16</v>
      </c>
      <c r="P1650" s="2">
        <v>5</v>
      </c>
      <c r="Q1650" s="321" t="s">
        <v>16</v>
      </c>
      <c r="R1650" t="e">
        <f t="shared" si="141"/>
        <v>#VALUE!</v>
      </c>
      <c r="S1650" s="63" t="s">
        <v>16</v>
      </c>
      <c r="T1650" s="2">
        <v>5</v>
      </c>
      <c r="U1650" s="339" t="e">
        <f t="shared" si="142"/>
        <v>#VALUE!</v>
      </c>
      <c r="V1650" s="4" t="e">
        <f t="shared" si="143"/>
        <v>#VALUE!</v>
      </c>
    </row>
    <row r="1651" spans="1:22">
      <c r="A1651" s="1" t="s">
        <v>661</v>
      </c>
      <c r="B1651" t="s">
        <v>704</v>
      </c>
      <c r="C1651" s="219" t="s">
        <v>1491</v>
      </c>
      <c r="D1651" s="2" t="s">
        <v>44</v>
      </c>
      <c r="E1651" t="s">
        <v>60</v>
      </c>
      <c r="F1651" s="3" t="s">
        <v>60</v>
      </c>
      <c r="G1651" s="38">
        <v>730</v>
      </c>
      <c r="H1651" s="189">
        <v>1</v>
      </c>
      <c r="L1651" s="27" t="s">
        <v>100</v>
      </c>
      <c r="M1651" s="65">
        <v>303.2</v>
      </c>
      <c r="N1651" s="63">
        <f>O1651/SQRT(P1651)</f>
        <v>79.754247542779254</v>
      </c>
      <c r="O1651" s="61">
        <v>178.33591899999999</v>
      </c>
      <c r="P1651" s="2">
        <v>5</v>
      </c>
      <c r="Q1651" s="65">
        <v>106.6</v>
      </c>
      <c r="R1651">
        <f t="shared" si="141"/>
        <v>11.07068199584837</v>
      </c>
      <c r="S1651" s="61">
        <v>24.754797499999999</v>
      </c>
      <c r="T1651" s="2">
        <v>5</v>
      </c>
      <c r="U1651" s="339">
        <f t="shared" si="142"/>
        <v>-1.0453091420364724</v>
      </c>
      <c r="V1651" s="4">
        <f t="shared" si="143"/>
        <v>0.21078535246465027</v>
      </c>
    </row>
    <row r="1652" spans="1:22">
      <c r="A1652" s="1" t="s">
        <v>661</v>
      </c>
      <c r="B1652" t="s">
        <v>705</v>
      </c>
      <c r="C1652" s="219" t="s">
        <v>1491</v>
      </c>
      <c r="D1652" s="2" t="s">
        <v>44</v>
      </c>
      <c r="E1652" t="s">
        <v>60</v>
      </c>
      <c r="F1652" s="3" t="s">
        <v>60</v>
      </c>
      <c r="G1652" s="38">
        <v>730</v>
      </c>
      <c r="H1652" s="189">
        <v>1</v>
      </c>
      <c r="L1652" s="27" t="s">
        <v>100</v>
      </c>
      <c r="M1652" s="321" t="s">
        <v>16</v>
      </c>
      <c r="N1652" s="63" t="s">
        <v>16</v>
      </c>
      <c r="O1652" s="63" t="s">
        <v>16</v>
      </c>
      <c r="P1652" s="2">
        <v>5</v>
      </c>
      <c r="Q1652" s="321" t="s">
        <v>16</v>
      </c>
      <c r="R1652" t="e">
        <f t="shared" si="141"/>
        <v>#VALUE!</v>
      </c>
      <c r="S1652" s="63" t="s">
        <v>16</v>
      </c>
      <c r="T1652" s="2">
        <v>5</v>
      </c>
      <c r="U1652" s="339" t="e">
        <f t="shared" si="142"/>
        <v>#VALUE!</v>
      </c>
      <c r="V1652" s="4" t="e">
        <f t="shared" si="143"/>
        <v>#VALUE!</v>
      </c>
    </row>
    <row r="1653" spans="1:22">
      <c r="A1653" s="1" t="s">
        <v>661</v>
      </c>
      <c r="B1653" t="s">
        <v>706</v>
      </c>
      <c r="C1653" s="219" t="s">
        <v>1491</v>
      </c>
      <c r="D1653" s="2" t="s">
        <v>44</v>
      </c>
      <c r="E1653" t="s">
        <v>60</v>
      </c>
      <c r="F1653" s="3" t="s">
        <v>60</v>
      </c>
      <c r="G1653" s="38">
        <v>730</v>
      </c>
      <c r="H1653" s="189">
        <v>1</v>
      </c>
      <c r="L1653" s="27" t="s">
        <v>100</v>
      </c>
      <c r="M1653" s="321" t="s">
        <v>16</v>
      </c>
      <c r="N1653" s="69" t="s">
        <v>16</v>
      </c>
      <c r="O1653" s="63" t="s">
        <v>16</v>
      </c>
      <c r="P1653" s="2">
        <v>5</v>
      </c>
      <c r="Q1653" s="321" t="s">
        <v>16</v>
      </c>
      <c r="R1653" t="e">
        <f t="shared" si="141"/>
        <v>#VALUE!</v>
      </c>
      <c r="S1653" s="63" t="s">
        <v>16</v>
      </c>
      <c r="T1653" s="2">
        <v>5</v>
      </c>
      <c r="U1653" s="339" t="e">
        <f t="shared" si="142"/>
        <v>#VALUE!</v>
      </c>
      <c r="V1653" s="4" t="e">
        <f t="shared" si="143"/>
        <v>#VALUE!</v>
      </c>
    </row>
    <row r="1654" spans="1:22">
      <c r="A1654" s="1" t="s">
        <v>661</v>
      </c>
      <c r="B1654" t="s">
        <v>707</v>
      </c>
      <c r="C1654" s="219" t="s">
        <v>1491</v>
      </c>
      <c r="D1654" s="2" t="s">
        <v>44</v>
      </c>
      <c r="E1654" t="s">
        <v>60</v>
      </c>
      <c r="F1654" s="3" t="s">
        <v>60</v>
      </c>
      <c r="G1654" s="26">
        <v>730</v>
      </c>
      <c r="H1654" s="189">
        <v>1</v>
      </c>
      <c r="L1654" s="27" t="s">
        <v>100</v>
      </c>
      <c r="M1654" s="321" t="s">
        <v>16</v>
      </c>
      <c r="N1654" s="63" t="s">
        <v>16</v>
      </c>
      <c r="O1654" s="63" t="s">
        <v>16</v>
      </c>
      <c r="P1654" s="2">
        <v>5</v>
      </c>
      <c r="Q1654" s="321" t="s">
        <v>16</v>
      </c>
      <c r="R1654" t="e">
        <f t="shared" si="141"/>
        <v>#VALUE!</v>
      </c>
      <c r="S1654" s="63" t="s">
        <v>16</v>
      </c>
      <c r="T1654" s="2">
        <v>5</v>
      </c>
      <c r="U1654" s="339" t="e">
        <f t="shared" si="142"/>
        <v>#VALUE!</v>
      </c>
      <c r="V1654" s="4" t="e">
        <f t="shared" si="143"/>
        <v>#VALUE!</v>
      </c>
    </row>
    <row r="1655" spans="1:22">
      <c r="A1655" s="1" t="s">
        <v>661</v>
      </c>
      <c r="B1655" t="s">
        <v>708</v>
      </c>
      <c r="C1655" s="219" t="s">
        <v>1491</v>
      </c>
      <c r="D1655" s="2" t="s">
        <v>44</v>
      </c>
      <c r="E1655" t="s">
        <v>60</v>
      </c>
      <c r="F1655" s="3" t="s">
        <v>60</v>
      </c>
      <c r="G1655" s="26">
        <v>730</v>
      </c>
      <c r="H1655" s="189">
        <v>1</v>
      </c>
      <c r="L1655" s="27" t="s">
        <v>100</v>
      </c>
      <c r="M1655" s="321" t="s">
        <v>16</v>
      </c>
      <c r="N1655" s="63" t="s">
        <v>16</v>
      </c>
      <c r="O1655" s="63" t="s">
        <v>16</v>
      </c>
      <c r="P1655" s="2">
        <v>5</v>
      </c>
      <c r="Q1655" s="321" t="s">
        <v>16</v>
      </c>
      <c r="R1655" t="e">
        <f t="shared" si="141"/>
        <v>#VALUE!</v>
      </c>
      <c r="S1655" s="63" t="s">
        <v>16</v>
      </c>
      <c r="T1655" s="2">
        <v>5</v>
      </c>
      <c r="U1655" s="339" t="e">
        <f t="shared" si="142"/>
        <v>#VALUE!</v>
      </c>
      <c r="V1655" s="4" t="e">
        <f t="shared" si="143"/>
        <v>#VALUE!</v>
      </c>
    </row>
    <row r="1656" spans="1:22">
      <c r="A1656" s="1" t="s">
        <v>661</v>
      </c>
      <c r="B1656" t="s">
        <v>709</v>
      </c>
      <c r="C1656" s="219" t="s">
        <v>1491</v>
      </c>
      <c r="D1656" s="2" t="s">
        <v>44</v>
      </c>
      <c r="E1656" t="s">
        <v>60</v>
      </c>
      <c r="F1656" s="3" t="s">
        <v>60</v>
      </c>
      <c r="G1656" s="38">
        <v>730</v>
      </c>
      <c r="H1656" s="189">
        <v>1</v>
      </c>
      <c r="L1656" s="27" t="s">
        <v>100</v>
      </c>
      <c r="M1656" s="321" t="s">
        <v>16</v>
      </c>
      <c r="N1656" s="63" t="s">
        <v>16</v>
      </c>
      <c r="O1656" s="63" t="s">
        <v>16</v>
      </c>
      <c r="P1656" s="2">
        <v>5</v>
      </c>
      <c r="Q1656" s="321" t="s">
        <v>16</v>
      </c>
      <c r="R1656" t="e">
        <f t="shared" si="141"/>
        <v>#VALUE!</v>
      </c>
      <c r="S1656" s="63" t="s">
        <v>16</v>
      </c>
      <c r="T1656" s="2">
        <v>5</v>
      </c>
      <c r="U1656" s="339" t="e">
        <f t="shared" si="142"/>
        <v>#VALUE!</v>
      </c>
      <c r="V1656" s="4" t="e">
        <f t="shared" si="143"/>
        <v>#VALUE!</v>
      </c>
    </row>
    <row r="1657" spans="1:22">
      <c r="A1657" s="1" t="s">
        <v>661</v>
      </c>
      <c r="B1657" t="s">
        <v>710</v>
      </c>
      <c r="C1657" s="219" t="s">
        <v>1491</v>
      </c>
      <c r="D1657" s="2" t="s">
        <v>44</v>
      </c>
      <c r="E1657" t="s">
        <v>60</v>
      </c>
      <c r="F1657" s="3" t="s">
        <v>60</v>
      </c>
      <c r="G1657" s="38">
        <v>730</v>
      </c>
      <c r="H1657" s="189">
        <v>1</v>
      </c>
      <c r="L1657" s="27" t="s">
        <v>100</v>
      </c>
      <c r="M1657" s="321" t="s">
        <v>16</v>
      </c>
      <c r="N1657" s="63" t="s">
        <v>16</v>
      </c>
      <c r="O1657" s="63" t="s">
        <v>16</v>
      </c>
      <c r="P1657" s="2">
        <v>5</v>
      </c>
      <c r="Q1657" s="321" t="s">
        <v>16</v>
      </c>
      <c r="R1657" t="e">
        <f t="shared" si="141"/>
        <v>#VALUE!</v>
      </c>
      <c r="S1657" s="63" t="s">
        <v>16</v>
      </c>
      <c r="T1657" s="2">
        <v>5</v>
      </c>
      <c r="U1657" s="339" t="e">
        <f t="shared" si="142"/>
        <v>#VALUE!</v>
      </c>
      <c r="V1657" s="4" t="e">
        <f t="shared" si="143"/>
        <v>#VALUE!</v>
      </c>
    </row>
    <row r="1658" spans="1:22">
      <c r="A1658" s="28" t="s">
        <v>661</v>
      </c>
      <c r="B1658" t="s">
        <v>711</v>
      </c>
      <c r="C1658" s="219" t="s">
        <v>1491</v>
      </c>
      <c r="D1658" s="2" t="s">
        <v>44</v>
      </c>
      <c r="E1658" t="s">
        <v>60</v>
      </c>
      <c r="F1658" s="3" t="s">
        <v>60</v>
      </c>
      <c r="G1658" s="26">
        <v>730</v>
      </c>
      <c r="H1658" s="189">
        <v>1</v>
      </c>
      <c r="L1658" s="27" t="s">
        <v>100</v>
      </c>
      <c r="M1658" s="321" t="s">
        <v>16</v>
      </c>
      <c r="N1658" s="63" t="s">
        <v>16</v>
      </c>
      <c r="O1658" s="63" t="s">
        <v>16</v>
      </c>
      <c r="P1658" s="2">
        <v>5</v>
      </c>
      <c r="Q1658" s="321" t="s">
        <v>16</v>
      </c>
      <c r="R1658" t="e">
        <f t="shared" si="141"/>
        <v>#VALUE!</v>
      </c>
      <c r="S1658" s="63" t="s">
        <v>16</v>
      </c>
      <c r="T1658" s="2">
        <v>5</v>
      </c>
      <c r="U1658" s="339" t="e">
        <f t="shared" si="142"/>
        <v>#VALUE!</v>
      </c>
      <c r="V1658" s="4" t="e">
        <f t="shared" si="143"/>
        <v>#VALUE!</v>
      </c>
    </row>
    <row r="1659" spans="1:22">
      <c r="A1659" s="1" t="s">
        <v>663</v>
      </c>
      <c r="B1659" t="s">
        <v>681</v>
      </c>
      <c r="C1659" s="219" t="s">
        <v>1491</v>
      </c>
      <c r="D1659" s="12" t="s">
        <v>44</v>
      </c>
      <c r="E1659" s="11" t="s">
        <v>60</v>
      </c>
      <c r="F1659" s="13" t="s">
        <v>60</v>
      </c>
      <c r="G1659" s="38">
        <v>730</v>
      </c>
      <c r="H1659" s="189">
        <v>1</v>
      </c>
      <c r="I1659" s="190"/>
      <c r="J1659" s="27"/>
      <c r="K1659" s="27"/>
      <c r="L1659" s="27" t="s">
        <v>100</v>
      </c>
      <c r="M1659" s="321" t="s">
        <v>16</v>
      </c>
      <c r="N1659" s="69" t="s">
        <v>16</v>
      </c>
      <c r="O1659" s="63" t="s">
        <v>16</v>
      </c>
      <c r="P1659" s="2">
        <v>5</v>
      </c>
      <c r="Q1659" s="321" t="s">
        <v>16</v>
      </c>
      <c r="R1659" s="63" t="s">
        <v>16</v>
      </c>
      <c r="S1659" s="63" t="s">
        <v>16</v>
      </c>
      <c r="T1659" s="2">
        <v>5</v>
      </c>
      <c r="U1659" s="339" t="e">
        <f t="shared" ref="U1659:U1722" si="145">LN(Q1659/M1659)</f>
        <v>#VALUE!</v>
      </c>
      <c r="V1659" s="4" t="e">
        <f t="shared" ref="V1659:V1722" si="146">M1659^2/(P1659*M1659^2)+S1659^2/(T1659*Q1659^2)</f>
        <v>#VALUE!</v>
      </c>
    </row>
    <row r="1660" spans="1:22">
      <c r="A1660" s="1" t="s">
        <v>663</v>
      </c>
      <c r="B1660" t="s">
        <v>682</v>
      </c>
      <c r="C1660" s="219" t="s">
        <v>1491</v>
      </c>
      <c r="D1660" s="19" t="s">
        <v>44</v>
      </c>
      <c r="E1660" s="16" t="s">
        <v>60</v>
      </c>
      <c r="F1660" s="17" t="s">
        <v>60</v>
      </c>
      <c r="G1660" s="38">
        <v>730</v>
      </c>
      <c r="H1660" s="189">
        <v>1</v>
      </c>
      <c r="I1660" s="190"/>
      <c r="J1660" s="27"/>
      <c r="K1660" s="27"/>
      <c r="L1660" s="27" t="s">
        <v>100</v>
      </c>
      <c r="M1660" s="65">
        <v>0</v>
      </c>
      <c r="N1660" s="63">
        <f>O1660/SQRT(P1660)</f>
        <v>0</v>
      </c>
      <c r="O1660" s="61">
        <v>0</v>
      </c>
      <c r="P1660" s="2">
        <v>5</v>
      </c>
      <c r="Q1660" s="343">
        <v>1.8</v>
      </c>
      <c r="R1660">
        <f>S1660/SQRT(T1660)</f>
        <v>1.1135528638016257</v>
      </c>
      <c r="S1660" s="61">
        <v>2.4899798999999998</v>
      </c>
      <c r="T1660" s="2">
        <v>5</v>
      </c>
      <c r="U1660" s="339" t="e">
        <f t="shared" si="145"/>
        <v>#DIV/0!</v>
      </c>
      <c r="V1660" s="4" t="e">
        <f t="shared" si="146"/>
        <v>#DIV/0!</v>
      </c>
    </row>
    <row r="1661" spans="1:22">
      <c r="A1661" s="1" t="s">
        <v>663</v>
      </c>
      <c r="B1661" t="s">
        <v>683</v>
      </c>
      <c r="C1661" s="219" t="s">
        <v>1491</v>
      </c>
      <c r="D1661" s="2" t="s">
        <v>44</v>
      </c>
      <c r="E1661" t="s">
        <v>60</v>
      </c>
      <c r="F1661" s="3" t="s">
        <v>60</v>
      </c>
      <c r="G1661" s="26">
        <v>730</v>
      </c>
      <c r="H1661" s="189">
        <v>1</v>
      </c>
      <c r="I1661" s="190"/>
      <c r="J1661" s="27"/>
      <c r="K1661" s="27"/>
      <c r="L1661" s="27" t="s">
        <v>100</v>
      </c>
      <c r="M1661" s="321" t="s">
        <v>16</v>
      </c>
      <c r="N1661" s="63" t="s">
        <v>16</v>
      </c>
      <c r="O1661" s="63" t="s">
        <v>16</v>
      </c>
      <c r="P1661" s="2">
        <v>5</v>
      </c>
      <c r="Q1661" s="321" t="s">
        <v>16</v>
      </c>
      <c r="R1661" s="63" t="s">
        <v>16</v>
      </c>
      <c r="S1661" s="63" t="s">
        <v>16</v>
      </c>
      <c r="T1661" s="2">
        <v>5</v>
      </c>
      <c r="U1661" s="339" t="e">
        <f t="shared" si="145"/>
        <v>#VALUE!</v>
      </c>
      <c r="V1661" s="4" t="e">
        <f t="shared" si="146"/>
        <v>#VALUE!</v>
      </c>
    </row>
    <row r="1662" spans="1:22">
      <c r="A1662" s="28" t="s">
        <v>663</v>
      </c>
      <c r="B1662" t="s">
        <v>684</v>
      </c>
      <c r="C1662" s="219" t="s">
        <v>1491</v>
      </c>
      <c r="D1662" s="2" t="s">
        <v>44</v>
      </c>
      <c r="E1662" t="s">
        <v>60</v>
      </c>
      <c r="F1662" s="3" t="s">
        <v>60</v>
      </c>
      <c r="G1662" s="26">
        <v>730</v>
      </c>
      <c r="H1662" s="189">
        <v>1</v>
      </c>
      <c r="I1662" s="190"/>
      <c r="J1662" s="27"/>
      <c r="K1662" s="27"/>
      <c r="L1662" s="27" t="s">
        <v>100</v>
      </c>
      <c r="M1662" s="321" t="s">
        <v>16</v>
      </c>
      <c r="N1662" s="69" t="s">
        <v>16</v>
      </c>
      <c r="O1662" s="63" t="s">
        <v>16</v>
      </c>
      <c r="P1662" s="2">
        <v>5</v>
      </c>
      <c r="Q1662" s="321" t="s">
        <v>16</v>
      </c>
      <c r="R1662" s="63" t="s">
        <v>16</v>
      </c>
      <c r="S1662" s="63" t="s">
        <v>16</v>
      </c>
      <c r="T1662" s="2">
        <v>5</v>
      </c>
      <c r="U1662" s="339" t="e">
        <f t="shared" si="145"/>
        <v>#VALUE!</v>
      </c>
      <c r="V1662" s="4" t="e">
        <f t="shared" si="146"/>
        <v>#VALUE!</v>
      </c>
    </row>
    <row r="1663" spans="1:22">
      <c r="A1663" s="1" t="s">
        <v>663</v>
      </c>
      <c r="B1663" t="s">
        <v>685</v>
      </c>
      <c r="C1663" s="219" t="s">
        <v>1491</v>
      </c>
      <c r="D1663" s="2" t="s">
        <v>44</v>
      </c>
      <c r="E1663" t="s">
        <v>60</v>
      </c>
      <c r="F1663" s="3" t="s">
        <v>60</v>
      </c>
      <c r="G1663" s="26">
        <v>730</v>
      </c>
      <c r="H1663" s="189">
        <v>1</v>
      </c>
      <c r="I1663" s="190"/>
      <c r="J1663" s="27"/>
      <c r="K1663" s="27"/>
      <c r="L1663" s="27" t="s">
        <v>100</v>
      </c>
      <c r="M1663" s="321" t="s">
        <v>16</v>
      </c>
      <c r="N1663" s="69" t="s">
        <v>16</v>
      </c>
      <c r="O1663" s="63" t="s">
        <v>16</v>
      </c>
      <c r="P1663" s="2">
        <v>5</v>
      </c>
      <c r="Q1663" s="321" t="s">
        <v>16</v>
      </c>
      <c r="R1663" s="63" t="s">
        <v>16</v>
      </c>
      <c r="S1663" s="63" t="s">
        <v>16</v>
      </c>
      <c r="T1663" s="2">
        <v>5</v>
      </c>
      <c r="U1663" s="339" t="e">
        <f t="shared" si="145"/>
        <v>#VALUE!</v>
      </c>
      <c r="V1663" s="4" t="e">
        <f t="shared" si="146"/>
        <v>#VALUE!</v>
      </c>
    </row>
    <row r="1664" spans="1:22">
      <c r="A1664" s="1" t="s">
        <v>663</v>
      </c>
      <c r="B1664" t="s">
        <v>686</v>
      </c>
      <c r="C1664" s="219" t="s">
        <v>1491</v>
      </c>
      <c r="D1664" s="2" t="s">
        <v>44</v>
      </c>
      <c r="E1664" t="s">
        <v>60</v>
      </c>
      <c r="F1664" s="3" t="s">
        <v>60</v>
      </c>
      <c r="G1664" s="38">
        <v>730</v>
      </c>
      <c r="H1664" s="189">
        <v>1</v>
      </c>
      <c r="I1664" s="190"/>
      <c r="J1664" s="44"/>
      <c r="K1664" s="44"/>
      <c r="L1664" s="27" t="s">
        <v>100</v>
      </c>
      <c r="M1664" s="65">
        <v>0.4</v>
      </c>
      <c r="N1664" s="63">
        <f>O1664/SQRT(P1664)</f>
        <v>0.40000000402495994</v>
      </c>
      <c r="O1664" s="61">
        <v>0.89442719999999998</v>
      </c>
      <c r="P1664" s="2">
        <v>5</v>
      </c>
      <c r="Q1664" s="65">
        <v>0.2</v>
      </c>
      <c r="R1664">
        <f>S1664/SQRT(T1664)</f>
        <v>0.20000000201247997</v>
      </c>
      <c r="S1664" s="61">
        <v>0.44721359999999999</v>
      </c>
      <c r="T1664" s="2">
        <v>5</v>
      </c>
      <c r="U1664" s="339">
        <f t="shared" si="145"/>
        <v>-0.69314718055994529</v>
      </c>
      <c r="V1664" s="4">
        <f t="shared" si="146"/>
        <v>1.2000000201247998</v>
      </c>
    </row>
    <row r="1665" spans="1:22">
      <c r="A1665" s="1" t="s">
        <v>663</v>
      </c>
      <c r="B1665" t="s">
        <v>687</v>
      </c>
      <c r="C1665" s="219" t="s">
        <v>1491</v>
      </c>
      <c r="D1665" s="2" t="s">
        <v>44</v>
      </c>
      <c r="E1665" t="s">
        <v>60</v>
      </c>
      <c r="F1665" s="3" t="s">
        <v>60</v>
      </c>
      <c r="G1665" s="38">
        <v>730</v>
      </c>
      <c r="H1665" s="189">
        <v>1</v>
      </c>
      <c r="I1665" s="190"/>
      <c r="J1665" s="44"/>
      <c r="K1665" s="44"/>
      <c r="L1665" s="27" t="s">
        <v>100</v>
      </c>
      <c r="M1665" s="321" t="s">
        <v>16</v>
      </c>
      <c r="N1665" s="63" t="s">
        <v>16</v>
      </c>
      <c r="O1665" s="63" t="s">
        <v>16</v>
      </c>
      <c r="P1665" s="2">
        <v>5</v>
      </c>
      <c r="Q1665" s="321" t="s">
        <v>16</v>
      </c>
      <c r="R1665" s="63" t="s">
        <v>16</v>
      </c>
      <c r="S1665" s="63" t="s">
        <v>16</v>
      </c>
      <c r="T1665" s="2">
        <v>5</v>
      </c>
      <c r="U1665" s="339" t="e">
        <f t="shared" si="145"/>
        <v>#VALUE!</v>
      </c>
      <c r="V1665" s="4" t="e">
        <f t="shared" si="146"/>
        <v>#VALUE!</v>
      </c>
    </row>
    <row r="1666" spans="1:22">
      <c r="A1666" s="1" t="s">
        <v>663</v>
      </c>
      <c r="B1666" t="s">
        <v>688</v>
      </c>
      <c r="C1666" s="219" t="s">
        <v>1491</v>
      </c>
      <c r="D1666" s="2" t="s">
        <v>44</v>
      </c>
      <c r="E1666" t="s">
        <v>60</v>
      </c>
      <c r="F1666" s="3" t="s">
        <v>60</v>
      </c>
      <c r="G1666" s="38">
        <v>730</v>
      </c>
      <c r="H1666" s="189">
        <v>1</v>
      </c>
      <c r="I1666" s="190"/>
      <c r="J1666" s="44"/>
      <c r="K1666" s="44"/>
      <c r="L1666" s="27" t="s">
        <v>100</v>
      </c>
      <c r="M1666" s="321" t="s">
        <v>16</v>
      </c>
      <c r="N1666" s="63" t="s">
        <v>16</v>
      </c>
      <c r="O1666" s="63" t="s">
        <v>16</v>
      </c>
      <c r="P1666" s="2">
        <v>5</v>
      </c>
      <c r="Q1666" s="321" t="s">
        <v>16</v>
      </c>
      <c r="R1666" s="63" t="s">
        <v>16</v>
      </c>
      <c r="S1666" s="63" t="s">
        <v>16</v>
      </c>
      <c r="T1666" s="2">
        <v>5</v>
      </c>
      <c r="U1666" s="339" t="e">
        <f t="shared" si="145"/>
        <v>#VALUE!</v>
      </c>
      <c r="V1666" s="4" t="e">
        <f t="shared" si="146"/>
        <v>#VALUE!</v>
      </c>
    </row>
    <row r="1667" spans="1:22">
      <c r="A1667" s="1" t="s">
        <v>663</v>
      </c>
      <c r="B1667" t="s">
        <v>689</v>
      </c>
      <c r="C1667" s="219" t="s">
        <v>1491</v>
      </c>
      <c r="D1667" s="2" t="s">
        <v>44</v>
      </c>
      <c r="E1667" t="s">
        <v>60</v>
      </c>
      <c r="F1667" s="3" t="s">
        <v>60</v>
      </c>
      <c r="G1667" s="38">
        <v>730</v>
      </c>
      <c r="H1667" s="189">
        <v>1</v>
      </c>
      <c r="I1667" s="190"/>
      <c r="J1667" s="27"/>
      <c r="K1667" s="27"/>
      <c r="L1667" s="27" t="s">
        <v>100</v>
      </c>
      <c r="M1667" s="321" t="s">
        <v>16</v>
      </c>
      <c r="N1667" s="63" t="s">
        <v>16</v>
      </c>
      <c r="O1667" s="63" t="s">
        <v>16</v>
      </c>
      <c r="P1667" s="2">
        <v>5</v>
      </c>
      <c r="Q1667" s="321" t="s">
        <v>16</v>
      </c>
      <c r="R1667" s="63" t="s">
        <v>16</v>
      </c>
      <c r="S1667" s="63" t="s">
        <v>16</v>
      </c>
      <c r="T1667" s="2">
        <v>5</v>
      </c>
      <c r="U1667" s="339" t="e">
        <f t="shared" si="145"/>
        <v>#VALUE!</v>
      </c>
      <c r="V1667" s="4" t="e">
        <f t="shared" si="146"/>
        <v>#VALUE!</v>
      </c>
    </row>
    <row r="1668" spans="1:22">
      <c r="A1668" s="1" t="s">
        <v>663</v>
      </c>
      <c r="B1668" t="s">
        <v>690</v>
      </c>
      <c r="C1668" s="219" t="s">
        <v>1491</v>
      </c>
      <c r="D1668" s="2" t="s">
        <v>44</v>
      </c>
      <c r="E1668" t="s">
        <v>60</v>
      </c>
      <c r="F1668" s="3" t="s">
        <v>60</v>
      </c>
      <c r="G1668" s="38">
        <v>730</v>
      </c>
      <c r="H1668" s="189">
        <v>1</v>
      </c>
      <c r="I1668" s="190"/>
      <c r="J1668" s="27"/>
      <c r="K1668" s="27"/>
      <c r="L1668" s="27" t="s">
        <v>100</v>
      </c>
      <c r="M1668" s="321" t="s">
        <v>16</v>
      </c>
      <c r="N1668" s="63" t="s">
        <v>16</v>
      </c>
      <c r="O1668" s="63" t="s">
        <v>16</v>
      </c>
      <c r="P1668" s="2">
        <v>5</v>
      </c>
      <c r="Q1668" s="321" t="s">
        <v>16</v>
      </c>
      <c r="R1668" s="63" t="s">
        <v>16</v>
      </c>
      <c r="S1668" s="63" t="s">
        <v>16</v>
      </c>
      <c r="T1668" s="2">
        <v>5</v>
      </c>
      <c r="U1668" s="339" t="e">
        <f t="shared" si="145"/>
        <v>#VALUE!</v>
      </c>
      <c r="V1668" s="4" t="e">
        <f t="shared" si="146"/>
        <v>#VALUE!</v>
      </c>
    </row>
    <row r="1669" spans="1:22">
      <c r="A1669" s="1" t="s">
        <v>663</v>
      </c>
      <c r="B1669" s="11" t="s">
        <v>691</v>
      </c>
      <c r="C1669" s="219" t="s">
        <v>1491</v>
      </c>
      <c r="D1669" s="12" t="s">
        <v>44</v>
      </c>
      <c r="E1669" s="11" t="s">
        <v>60</v>
      </c>
      <c r="F1669" s="13" t="s">
        <v>60</v>
      </c>
      <c r="G1669" s="29">
        <v>730</v>
      </c>
      <c r="H1669" s="200">
        <v>1</v>
      </c>
      <c r="I1669" s="193"/>
      <c r="J1669" s="30"/>
      <c r="K1669" s="30"/>
      <c r="L1669" s="30" t="s">
        <v>100</v>
      </c>
      <c r="M1669" s="321" t="s">
        <v>16</v>
      </c>
      <c r="N1669" s="70" t="s">
        <v>16</v>
      </c>
      <c r="O1669" s="70" t="s">
        <v>16</v>
      </c>
      <c r="P1669" s="12">
        <v>5</v>
      </c>
      <c r="Q1669" s="321" t="s">
        <v>16</v>
      </c>
      <c r="R1669" s="63" t="s">
        <v>16</v>
      </c>
      <c r="S1669" s="63" t="s">
        <v>16</v>
      </c>
      <c r="T1669" s="12">
        <v>5</v>
      </c>
      <c r="U1669" s="339" t="e">
        <f t="shared" si="145"/>
        <v>#VALUE!</v>
      </c>
      <c r="V1669" s="4" t="e">
        <f t="shared" si="146"/>
        <v>#VALUE!</v>
      </c>
    </row>
    <row r="1670" spans="1:22">
      <c r="A1670" s="28" t="s">
        <v>663</v>
      </c>
      <c r="B1670" t="s">
        <v>692</v>
      </c>
      <c r="C1670" s="219" t="s">
        <v>1491</v>
      </c>
      <c r="D1670" s="2" t="s">
        <v>44</v>
      </c>
      <c r="E1670" t="s">
        <v>60</v>
      </c>
      <c r="F1670" s="3" t="s">
        <v>60</v>
      </c>
      <c r="G1670" s="26">
        <v>730</v>
      </c>
      <c r="H1670" s="189">
        <v>1</v>
      </c>
      <c r="I1670" s="190"/>
      <c r="J1670" s="27"/>
      <c r="K1670" s="27"/>
      <c r="L1670" s="27" t="s">
        <v>100</v>
      </c>
      <c r="M1670" s="65">
        <v>138.19999999999999</v>
      </c>
      <c r="N1670" s="69">
        <f>O1670/SQRT(P1670)</f>
        <v>38.274534612178648</v>
      </c>
      <c r="O1670" s="75">
        <v>85.584461200000007</v>
      </c>
      <c r="P1670" s="2">
        <v>5</v>
      </c>
      <c r="Q1670" s="345">
        <v>71.2</v>
      </c>
      <c r="R1670">
        <f>S1670/SQRT(T1670)</f>
        <v>25.767033193875886</v>
      </c>
      <c r="S1670" s="61">
        <v>57.616837799999999</v>
      </c>
      <c r="T1670" s="2">
        <v>5</v>
      </c>
      <c r="U1670" s="339">
        <f t="shared" si="145"/>
        <v>-0.66320909291563934</v>
      </c>
      <c r="V1670" s="4">
        <f t="shared" si="146"/>
        <v>0.33096910104751248</v>
      </c>
    </row>
    <row r="1671" spans="1:22">
      <c r="A1671" s="1" t="s">
        <v>663</v>
      </c>
      <c r="B1671" t="s">
        <v>693</v>
      </c>
      <c r="C1671" s="219" t="s">
        <v>1491</v>
      </c>
      <c r="D1671" s="2" t="s">
        <v>44</v>
      </c>
      <c r="E1671" t="s">
        <v>60</v>
      </c>
      <c r="F1671" s="3" t="s">
        <v>60</v>
      </c>
      <c r="G1671" s="26">
        <v>730</v>
      </c>
      <c r="H1671" s="189">
        <v>1</v>
      </c>
      <c r="I1671" s="190"/>
      <c r="J1671" s="27"/>
      <c r="K1671" s="27"/>
      <c r="L1671" s="27" t="s">
        <v>100</v>
      </c>
      <c r="M1671" s="65">
        <v>24.8</v>
      </c>
      <c r="N1671" s="63">
        <f>O1671/SQRT(P1671)</f>
        <v>18.993156660419103</v>
      </c>
      <c r="O1671" s="61">
        <v>42.469989400000003</v>
      </c>
      <c r="P1671" s="2">
        <v>5</v>
      </c>
      <c r="Q1671" s="65">
        <v>16</v>
      </c>
      <c r="R1671">
        <f>S1671/SQRT(T1671)</f>
        <v>9.1159201353045258</v>
      </c>
      <c r="S1671" s="61">
        <v>20.383817100000002</v>
      </c>
      <c r="T1671" s="2">
        <v>5</v>
      </c>
      <c r="U1671" s="339">
        <f t="shared" si="145"/>
        <v>-0.43825493093115531</v>
      </c>
      <c r="V1671" s="4">
        <f t="shared" si="146"/>
        <v>0.52460937466113478</v>
      </c>
    </row>
    <row r="1672" spans="1:22">
      <c r="A1672" s="1" t="s">
        <v>663</v>
      </c>
      <c r="B1672" t="s">
        <v>694</v>
      </c>
      <c r="C1672" s="219" t="s">
        <v>1491</v>
      </c>
      <c r="D1672" s="2" t="s">
        <v>44</v>
      </c>
      <c r="E1672" t="s">
        <v>60</v>
      </c>
      <c r="F1672" s="3" t="s">
        <v>60</v>
      </c>
      <c r="G1672" s="38">
        <v>730</v>
      </c>
      <c r="H1672" s="189">
        <v>1</v>
      </c>
      <c r="I1672" s="190"/>
      <c r="J1672" s="44"/>
      <c r="K1672" s="44"/>
      <c r="L1672" s="27" t="s">
        <v>100</v>
      </c>
      <c r="M1672" s="65">
        <v>18.399999999999999</v>
      </c>
      <c r="N1672" s="63">
        <f>O1672/SQRT(P1672)</f>
        <v>4.6540305145982428</v>
      </c>
      <c r="O1672" s="61">
        <v>10.406728599999999</v>
      </c>
      <c r="P1672" s="2">
        <v>5</v>
      </c>
      <c r="Q1672" s="343">
        <v>26</v>
      </c>
      <c r="R1672">
        <f>S1672/SQRT(T1672)</f>
        <v>7.2111025524498018</v>
      </c>
      <c r="S1672" s="61">
        <v>16.124515500000001</v>
      </c>
      <c r="T1672" s="2">
        <v>5</v>
      </c>
      <c r="U1672" s="339">
        <f t="shared" si="145"/>
        <v>0.34574587340654217</v>
      </c>
      <c r="V1672" s="4">
        <f t="shared" si="146"/>
        <v>0.27692307695554447</v>
      </c>
    </row>
    <row r="1673" spans="1:22">
      <c r="A1673" s="1" t="s">
        <v>663</v>
      </c>
      <c r="B1673" t="s">
        <v>695</v>
      </c>
      <c r="C1673" s="219" t="s">
        <v>1491</v>
      </c>
      <c r="D1673" s="2" t="s">
        <v>44</v>
      </c>
      <c r="E1673" t="s">
        <v>60</v>
      </c>
      <c r="F1673" s="3" t="s">
        <v>60</v>
      </c>
      <c r="G1673" s="38">
        <v>730</v>
      </c>
      <c r="H1673" s="189">
        <v>1</v>
      </c>
      <c r="I1673" s="190"/>
      <c r="J1673" s="44"/>
      <c r="K1673" s="44"/>
      <c r="L1673" s="27" t="s">
        <v>100</v>
      </c>
      <c r="M1673" s="321" t="s">
        <v>16</v>
      </c>
      <c r="N1673" s="63" t="s">
        <v>16</v>
      </c>
      <c r="O1673" s="63" t="s">
        <v>16</v>
      </c>
      <c r="P1673" s="2">
        <v>5</v>
      </c>
      <c r="Q1673" s="321" t="s">
        <v>16</v>
      </c>
      <c r="R1673" s="63" t="s">
        <v>16</v>
      </c>
      <c r="S1673" s="63" t="s">
        <v>16</v>
      </c>
      <c r="T1673" s="2">
        <v>5</v>
      </c>
      <c r="U1673" s="339" t="e">
        <f t="shared" si="145"/>
        <v>#VALUE!</v>
      </c>
      <c r="V1673" s="4" t="e">
        <f t="shared" si="146"/>
        <v>#VALUE!</v>
      </c>
    </row>
    <row r="1674" spans="1:22">
      <c r="A1674" s="1" t="s">
        <v>663</v>
      </c>
      <c r="B1674" t="s">
        <v>696</v>
      </c>
      <c r="C1674" s="219" t="s">
        <v>1491</v>
      </c>
      <c r="D1674" s="2" t="s">
        <v>44</v>
      </c>
      <c r="E1674" t="s">
        <v>60</v>
      </c>
      <c r="F1674" s="3" t="s">
        <v>60</v>
      </c>
      <c r="G1674" s="38">
        <v>730</v>
      </c>
      <c r="H1674" s="189">
        <v>1</v>
      </c>
      <c r="I1674" s="190"/>
      <c r="J1674" s="44"/>
      <c r="K1674" s="44"/>
      <c r="L1674" s="27" t="s">
        <v>100</v>
      </c>
      <c r="M1674" s="321" t="s">
        <v>16</v>
      </c>
      <c r="N1674" s="69" t="s">
        <v>16</v>
      </c>
      <c r="O1674" s="63" t="s">
        <v>16</v>
      </c>
      <c r="P1674" s="2">
        <v>5</v>
      </c>
      <c r="Q1674" s="344" t="s">
        <v>16</v>
      </c>
      <c r="R1674" s="63" t="s">
        <v>16</v>
      </c>
      <c r="S1674" s="63" t="s">
        <v>16</v>
      </c>
      <c r="T1674" s="2">
        <v>5</v>
      </c>
      <c r="U1674" s="339" t="e">
        <f t="shared" si="145"/>
        <v>#VALUE!</v>
      </c>
      <c r="V1674" s="4" t="e">
        <f t="shared" si="146"/>
        <v>#VALUE!</v>
      </c>
    </row>
    <row r="1675" spans="1:22">
      <c r="A1675" s="1" t="s">
        <v>663</v>
      </c>
      <c r="B1675" t="s">
        <v>697</v>
      </c>
      <c r="C1675" s="219" t="s">
        <v>1491</v>
      </c>
      <c r="D1675" s="2" t="s">
        <v>44</v>
      </c>
      <c r="E1675" t="s">
        <v>60</v>
      </c>
      <c r="F1675" s="3" t="s">
        <v>60</v>
      </c>
      <c r="G1675" s="38">
        <v>730</v>
      </c>
      <c r="H1675" s="189">
        <v>1</v>
      </c>
      <c r="I1675" s="190"/>
      <c r="J1675" s="27"/>
      <c r="K1675" s="27"/>
      <c r="L1675" s="27" t="s">
        <v>100</v>
      </c>
      <c r="M1675" s="321" t="s">
        <v>16</v>
      </c>
      <c r="N1675" s="63" t="s">
        <v>16</v>
      </c>
      <c r="O1675" s="63" t="s">
        <v>16</v>
      </c>
      <c r="P1675" s="2">
        <v>5</v>
      </c>
      <c r="Q1675" s="321" t="s">
        <v>16</v>
      </c>
      <c r="R1675" s="63" t="s">
        <v>16</v>
      </c>
      <c r="S1675" s="63" t="s">
        <v>16</v>
      </c>
      <c r="T1675" s="2">
        <v>5</v>
      </c>
      <c r="U1675" s="339" t="e">
        <f t="shared" si="145"/>
        <v>#VALUE!</v>
      </c>
      <c r="V1675" s="4" t="e">
        <f t="shared" si="146"/>
        <v>#VALUE!</v>
      </c>
    </row>
    <row r="1676" spans="1:22">
      <c r="A1676" s="1" t="s">
        <v>663</v>
      </c>
      <c r="B1676" t="s">
        <v>698</v>
      </c>
      <c r="C1676" s="219" t="s">
        <v>1491</v>
      </c>
      <c r="D1676" s="2" t="s">
        <v>44</v>
      </c>
      <c r="E1676" t="s">
        <v>60</v>
      </c>
      <c r="F1676" s="3" t="s">
        <v>60</v>
      </c>
      <c r="G1676" s="38">
        <v>730</v>
      </c>
      <c r="H1676" s="189">
        <v>1</v>
      </c>
      <c r="I1676" s="190"/>
      <c r="J1676" s="27"/>
      <c r="K1676" s="27"/>
      <c r="L1676" s="27" t="s">
        <v>100</v>
      </c>
      <c r="M1676" s="321" t="s">
        <v>16</v>
      </c>
      <c r="N1676" s="63" t="s">
        <v>16</v>
      </c>
      <c r="O1676" s="63" t="s">
        <v>16</v>
      </c>
      <c r="P1676" s="2">
        <v>5</v>
      </c>
      <c r="Q1676" s="321" t="s">
        <v>16</v>
      </c>
      <c r="R1676" s="63" t="s">
        <v>16</v>
      </c>
      <c r="S1676" s="63" t="s">
        <v>16</v>
      </c>
      <c r="T1676" s="2">
        <v>5</v>
      </c>
      <c r="U1676" s="339" t="e">
        <f t="shared" si="145"/>
        <v>#VALUE!</v>
      </c>
      <c r="V1676" s="4" t="e">
        <f t="shared" si="146"/>
        <v>#VALUE!</v>
      </c>
    </row>
    <row r="1677" spans="1:22">
      <c r="A1677" s="1" t="s">
        <v>663</v>
      </c>
      <c r="B1677" t="s">
        <v>699</v>
      </c>
      <c r="C1677" s="219" t="s">
        <v>1491</v>
      </c>
      <c r="D1677" s="2" t="s">
        <v>44</v>
      </c>
      <c r="E1677" t="s">
        <v>60</v>
      </c>
      <c r="F1677" s="3" t="s">
        <v>60</v>
      </c>
      <c r="G1677" s="38">
        <v>730</v>
      </c>
      <c r="H1677" s="189">
        <v>1</v>
      </c>
      <c r="I1677" s="190"/>
      <c r="J1677" s="44"/>
      <c r="K1677" s="44"/>
      <c r="L1677" s="27" t="s">
        <v>100</v>
      </c>
      <c r="M1677" s="321" t="s">
        <v>16</v>
      </c>
      <c r="N1677" s="63" t="s">
        <v>16</v>
      </c>
      <c r="O1677" s="63" t="s">
        <v>16</v>
      </c>
      <c r="P1677" s="2">
        <v>5</v>
      </c>
      <c r="Q1677" s="321" t="s">
        <v>16</v>
      </c>
      <c r="R1677" s="63" t="s">
        <v>16</v>
      </c>
      <c r="S1677" s="63" t="s">
        <v>16</v>
      </c>
      <c r="T1677" s="2">
        <v>5</v>
      </c>
      <c r="U1677" s="339" t="e">
        <f t="shared" si="145"/>
        <v>#VALUE!</v>
      </c>
      <c r="V1677" s="4" t="e">
        <f t="shared" si="146"/>
        <v>#VALUE!</v>
      </c>
    </row>
    <row r="1678" spans="1:22">
      <c r="A1678" s="28" t="s">
        <v>663</v>
      </c>
      <c r="B1678" t="s">
        <v>700</v>
      </c>
      <c r="C1678" s="219" t="s">
        <v>1491</v>
      </c>
      <c r="D1678" s="2" t="s">
        <v>44</v>
      </c>
      <c r="E1678" t="s">
        <v>60</v>
      </c>
      <c r="F1678" s="3" t="s">
        <v>60</v>
      </c>
      <c r="G1678" s="26">
        <v>730</v>
      </c>
      <c r="H1678" s="189">
        <v>1</v>
      </c>
      <c r="I1678" s="190"/>
      <c r="J1678" s="27"/>
      <c r="K1678" s="27"/>
      <c r="L1678" s="27" t="s">
        <v>100</v>
      </c>
      <c r="M1678" s="321" t="s">
        <v>16</v>
      </c>
      <c r="N1678" s="63" t="s">
        <v>16</v>
      </c>
      <c r="O1678" s="63" t="s">
        <v>16</v>
      </c>
      <c r="P1678" s="2">
        <v>5</v>
      </c>
      <c r="Q1678" s="321" t="s">
        <v>16</v>
      </c>
      <c r="R1678" s="63" t="s">
        <v>16</v>
      </c>
      <c r="S1678" s="63" t="s">
        <v>16</v>
      </c>
      <c r="T1678" s="2">
        <v>5</v>
      </c>
      <c r="U1678" s="339" t="e">
        <f t="shared" si="145"/>
        <v>#VALUE!</v>
      </c>
      <c r="V1678" s="4" t="e">
        <f t="shared" si="146"/>
        <v>#VALUE!</v>
      </c>
    </row>
    <row r="1679" spans="1:22">
      <c r="A1679" s="1" t="s">
        <v>663</v>
      </c>
      <c r="B1679" t="s">
        <v>701</v>
      </c>
      <c r="C1679" s="219" t="s">
        <v>1491</v>
      </c>
      <c r="D1679" s="2" t="s">
        <v>44</v>
      </c>
      <c r="E1679" t="s">
        <v>60</v>
      </c>
      <c r="F1679" s="3" t="s">
        <v>60</v>
      </c>
      <c r="G1679" s="26">
        <v>730</v>
      </c>
      <c r="H1679" s="189">
        <v>1</v>
      </c>
      <c r="I1679" s="190"/>
      <c r="J1679" s="27"/>
      <c r="K1679" s="27"/>
      <c r="L1679" s="27" t="s">
        <v>100</v>
      </c>
      <c r="M1679" s="321" t="s">
        <v>16</v>
      </c>
      <c r="N1679" s="63" t="s">
        <v>16</v>
      </c>
      <c r="O1679" s="63" t="s">
        <v>16</v>
      </c>
      <c r="P1679" s="2">
        <v>5</v>
      </c>
      <c r="Q1679" s="321" t="s">
        <v>16</v>
      </c>
      <c r="R1679" s="63" t="s">
        <v>16</v>
      </c>
      <c r="S1679" s="63" t="s">
        <v>16</v>
      </c>
      <c r="T1679" s="2">
        <v>5</v>
      </c>
      <c r="U1679" s="339" t="e">
        <f t="shared" si="145"/>
        <v>#VALUE!</v>
      </c>
      <c r="V1679" s="4" t="e">
        <f t="shared" si="146"/>
        <v>#VALUE!</v>
      </c>
    </row>
    <row r="1680" spans="1:22">
      <c r="A1680" s="1" t="s">
        <v>663</v>
      </c>
      <c r="B1680" t="s">
        <v>702</v>
      </c>
      <c r="C1680" s="219" t="s">
        <v>1491</v>
      </c>
      <c r="D1680" s="2" t="s">
        <v>44</v>
      </c>
      <c r="E1680" t="s">
        <v>60</v>
      </c>
      <c r="F1680" s="3" t="s">
        <v>60</v>
      </c>
      <c r="G1680" s="38">
        <v>730</v>
      </c>
      <c r="H1680" s="189">
        <v>1</v>
      </c>
      <c r="L1680" s="27" t="s">
        <v>100</v>
      </c>
      <c r="M1680" s="65">
        <v>4</v>
      </c>
      <c r="N1680" s="63">
        <f>O1680/SQRT(P1680)</f>
        <v>2.5099800884745362</v>
      </c>
      <c r="O1680" s="61">
        <v>5.6124860999999999</v>
      </c>
      <c r="P1680" s="2">
        <v>5</v>
      </c>
      <c r="Q1680" s="343">
        <v>49.6</v>
      </c>
      <c r="R1680">
        <f>S1680/SQRT(T1680)</f>
        <v>24.917062433091989</v>
      </c>
      <c r="S1680" s="61">
        <v>55.716245399999998</v>
      </c>
      <c r="T1680" s="2">
        <v>5</v>
      </c>
      <c r="U1680" s="339">
        <f t="shared" si="145"/>
        <v>2.5176964726109912</v>
      </c>
      <c r="V1680" s="4">
        <f t="shared" si="146"/>
        <v>0.45236569991163345</v>
      </c>
    </row>
    <row r="1681" spans="1:22">
      <c r="A1681" s="1" t="s">
        <v>663</v>
      </c>
      <c r="B1681" t="s">
        <v>703</v>
      </c>
      <c r="C1681" s="219" t="s">
        <v>1491</v>
      </c>
      <c r="D1681" s="2" t="s">
        <v>44</v>
      </c>
      <c r="E1681" t="s">
        <v>60</v>
      </c>
      <c r="F1681" s="3" t="s">
        <v>60</v>
      </c>
      <c r="G1681" s="38">
        <v>730</v>
      </c>
      <c r="H1681" s="189">
        <v>1</v>
      </c>
      <c r="L1681" s="27" t="s">
        <v>100</v>
      </c>
      <c r="M1681" s="321" t="s">
        <v>16</v>
      </c>
      <c r="N1681" s="63" t="s">
        <v>16</v>
      </c>
      <c r="O1681" s="63" t="s">
        <v>16</v>
      </c>
      <c r="P1681" s="2">
        <v>5</v>
      </c>
      <c r="Q1681" s="321" t="s">
        <v>16</v>
      </c>
      <c r="R1681" s="63" t="s">
        <v>16</v>
      </c>
      <c r="S1681" s="63" t="s">
        <v>16</v>
      </c>
      <c r="T1681" s="2">
        <v>5</v>
      </c>
      <c r="U1681" s="339" t="e">
        <f t="shared" si="145"/>
        <v>#VALUE!</v>
      </c>
      <c r="V1681" s="4" t="e">
        <f t="shared" si="146"/>
        <v>#VALUE!</v>
      </c>
    </row>
    <row r="1682" spans="1:22">
      <c r="A1682" s="28" t="s">
        <v>663</v>
      </c>
      <c r="B1682" t="s">
        <v>704</v>
      </c>
      <c r="C1682" s="219" t="s">
        <v>1491</v>
      </c>
      <c r="D1682" s="2" t="s">
        <v>44</v>
      </c>
      <c r="E1682" t="s">
        <v>60</v>
      </c>
      <c r="F1682" s="3" t="s">
        <v>60</v>
      </c>
      <c r="G1682" s="26">
        <v>730</v>
      </c>
      <c r="H1682" s="189">
        <v>1</v>
      </c>
      <c r="L1682" s="27" t="s">
        <v>100</v>
      </c>
      <c r="M1682" s="65">
        <v>0</v>
      </c>
      <c r="N1682" s="63">
        <f>O1682/SQRT(P1682)</f>
        <v>0</v>
      </c>
      <c r="O1682" s="61">
        <v>0</v>
      </c>
      <c r="P1682" s="2">
        <v>5</v>
      </c>
      <c r="Q1682" s="65">
        <v>0</v>
      </c>
      <c r="R1682">
        <f>S1682/SQRT(T1682)</f>
        <v>0</v>
      </c>
      <c r="S1682" s="61">
        <v>0</v>
      </c>
      <c r="T1682" s="2">
        <v>5</v>
      </c>
      <c r="U1682" s="339" t="e">
        <f t="shared" si="145"/>
        <v>#DIV/0!</v>
      </c>
      <c r="V1682" s="4" t="e">
        <f t="shared" si="146"/>
        <v>#DIV/0!</v>
      </c>
    </row>
    <row r="1683" spans="1:22">
      <c r="A1683" s="1" t="s">
        <v>663</v>
      </c>
      <c r="B1683" t="s">
        <v>705</v>
      </c>
      <c r="C1683" s="219" t="s">
        <v>1491</v>
      </c>
      <c r="D1683" s="2" t="s">
        <v>44</v>
      </c>
      <c r="E1683" t="s">
        <v>60</v>
      </c>
      <c r="F1683" s="3" t="s">
        <v>60</v>
      </c>
      <c r="G1683" s="26">
        <v>730</v>
      </c>
      <c r="H1683" s="189">
        <v>1</v>
      </c>
      <c r="L1683" s="27" t="s">
        <v>100</v>
      </c>
      <c r="M1683" s="65">
        <v>0.4</v>
      </c>
      <c r="N1683" s="63">
        <f>O1683/SQRT(P1683)</f>
        <v>0.40000000402495994</v>
      </c>
      <c r="O1683" s="61">
        <v>0.89442719999999998</v>
      </c>
      <c r="P1683" s="2">
        <v>5</v>
      </c>
      <c r="Q1683" s="65">
        <v>0.2</v>
      </c>
      <c r="R1683">
        <f>S1683/SQRT(T1683)</f>
        <v>0.20000000201247997</v>
      </c>
      <c r="S1683" s="61">
        <v>0.44721359999999999</v>
      </c>
      <c r="T1683" s="2">
        <v>5</v>
      </c>
      <c r="U1683" s="339">
        <f t="shared" si="145"/>
        <v>-0.69314718055994529</v>
      </c>
      <c r="V1683" s="4">
        <f t="shared" si="146"/>
        <v>1.2000000201247998</v>
      </c>
    </row>
    <row r="1684" spans="1:22">
      <c r="A1684" s="1" t="s">
        <v>663</v>
      </c>
      <c r="B1684" t="s">
        <v>706</v>
      </c>
      <c r="C1684" s="219" t="s">
        <v>1491</v>
      </c>
      <c r="D1684" s="2" t="s">
        <v>44</v>
      </c>
      <c r="E1684" t="s">
        <v>60</v>
      </c>
      <c r="F1684" s="3" t="s">
        <v>60</v>
      </c>
      <c r="G1684" s="38">
        <v>730</v>
      </c>
      <c r="H1684" s="189">
        <v>1</v>
      </c>
      <c r="L1684" s="27" t="s">
        <v>100</v>
      </c>
      <c r="M1684" s="321" t="s">
        <v>16</v>
      </c>
      <c r="N1684" s="69" t="s">
        <v>16</v>
      </c>
      <c r="O1684" s="63" t="s">
        <v>16</v>
      </c>
      <c r="P1684" s="2">
        <v>5</v>
      </c>
      <c r="Q1684" s="344" t="s">
        <v>16</v>
      </c>
      <c r="R1684" s="63" t="s">
        <v>16</v>
      </c>
      <c r="S1684" s="63" t="s">
        <v>16</v>
      </c>
      <c r="T1684" s="2">
        <v>5</v>
      </c>
      <c r="U1684" s="339" t="e">
        <f t="shared" si="145"/>
        <v>#VALUE!</v>
      </c>
      <c r="V1684" s="4" t="e">
        <f t="shared" si="146"/>
        <v>#VALUE!</v>
      </c>
    </row>
    <row r="1685" spans="1:22">
      <c r="A1685" s="1" t="s">
        <v>663</v>
      </c>
      <c r="B1685" t="s">
        <v>707</v>
      </c>
      <c r="C1685" s="219" t="s">
        <v>1491</v>
      </c>
      <c r="D1685" s="2" t="s">
        <v>44</v>
      </c>
      <c r="E1685" t="s">
        <v>60</v>
      </c>
      <c r="F1685" s="3" t="s">
        <v>60</v>
      </c>
      <c r="G1685" s="38">
        <v>730</v>
      </c>
      <c r="H1685" s="189">
        <v>1</v>
      </c>
      <c r="L1685" s="27" t="s">
        <v>100</v>
      </c>
      <c r="M1685" s="321" t="s">
        <v>16</v>
      </c>
      <c r="N1685" s="63" t="s">
        <v>16</v>
      </c>
      <c r="O1685" s="63" t="s">
        <v>16</v>
      </c>
      <c r="P1685" s="2">
        <v>5</v>
      </c>
      <c r="Q1685" s="321" t="s">
        <v>16</v>
      </c>
      <c r="R1685" s="63" t="s">
        <v>16</v>
      </c>
      <c r="S1685" s="63" t="s">
        <v>16</v>
      </c>
      <c r="T1685" s="2">
        <v>5</v>
      </c>
      <c r="U1685" s="339" t="e">
        <f t="shared" si="145"/>
        <v>#VALUE!</v>
      </c>
      <c r="V1685" s="4" t="e">
        <f t="shared" si="146"/>
        <v>#VALUE!</v>
      </c>
    </row>
    <row r="1686" spans="1:22">
      <c r="A1686" s="1" t="s">
        <v>663</v>
      </c>
      <c r="B1686" t="s">
        <v>708</v>
      </c>
      <c r="C1686" s="219" t="s">
        <v>1491</v>
      </c>
      <c r="D1686" s="2" t="s">
        <v>44</v>
      </c>
      <c r="E1686" t="s">
        <v>60</v>
      </c>
      <c r="F1686" s="3" t="s">
        <v>60</v>
      </c>
      <c r="G1686" s="38">
        <v>730</v>
      </c>
      <c r="H1686" s="189">
        <v>1</v>
      </c>
      <c r="L1686" s="27" t="s">
        <v>100</v>
      </c>
      <c r="M1686" s="321" t="s">
        <v>16</v>
      </c>
      <c r="N1686" s="63" t="s">
        <v>16</v>
      </c>
      <c r="O1686" s="63" t="s">
        <v>16</v>
      </c>
      <c r="P1686" s="2">
        <v>5</v>
      </c>
      <c r="Q1686" s="321" t="s">
        <v>16</v>
      </c>
      <c r="R1686" s="63" t="s">
        <v>16</v>
      </c>
      <c r="S1686" s="63" t="s">
        <v>16</v>
      </c>
      <c r="T1686" s="2">
        <v>5</v>
      </c>
      <c r="U1686" s="339" t="e">
        <f t="shared" si="145"/>
        <v>#VALUE!</v>
      </c>
      <c r="V1686" s="4" t="e">
        <f t="shared" si="146"/>
        <v>#VALUE!</v>
      </c>
    </row>
    <row r="1687" spans="1:22">
      <c r="A1687" s="1" t="s">
        <v>663</v>
      </c>
      <c r="B1687" t="s">
        <v>709</v>
      </c>
      <c r="C1687" s="219" t="s">
        <v>1491</v>
      </c>
      <c r="D1687" s="2" t="s">
        <v>44</v>
      </c>
      <c r="E1687" t="s">
        <v>60</v>
      </c>
      <c r="F1687" s="3" t="s">
        <v>60</v>
      </c>
      <c r="G1687" s="38">
        <v>730</v>
      </c>
      <c r="H1687" s="189">
        <v>1</v>
      </c>
      <c r="L1687" s="27" t="s">
        <v>100</v>
      </c>
      <c r="M1687" s="321" t="s">
        <v>16</v>
      </c>
      <c r="N1687" s="63" t="s">
        <v>16</v>
      </c>
      <c r="O1687" s="63" t="s">
        <v>16</v>
      </c>
      <c r="P1687" s="2">
        <v>5</v>
      </c>
      <c r="Q1687" s="321" t="s">
        <v>16</v>
      </c>
      <c r="R1687" s="63" t="s">
        <v>16</v>
      </c>
      <c r="S1687" s="63" t="s">
        <v>16</v>
      </c>
      <c r="T1687" s="2">
        <v>5</v>
      </c>
      <c r="U1687" s="339" t="e">
        <f t="shared" si="145"/>
        <v>#VALUE!</v>
      </c>
      <c r="V1687" s="4" t="e">
        <f t="shared" si="146"/>
        <v>#VALUE!</v>
      </c>
    </row>
    <row r="1688" spans="1:22">
      <c r="A1688" s="1" t="s">
        <v>663</v>
      </c>
      <c r="B1688" t="s">
        <v>710</v>
      </c>
      <c r="C1688" s="219" t="s">
        <v>1491</v>
      </c>
      <c r="D1688" s="2" t="s">
        <v>44</v>
      </c>
      <c r="E1688" t="s">
        <v>60</v>
      </c>
      <c r="F1688" s="3" t="s">
        <v>60</v>
      </c>
      <c r="G1688" s="38">
        <v>730</v>
      </c>
      <c r="H1688" s="189">
        <v>1</v>
      </c>
      <c r="L1688" s="27" t="s">
        <v>100</v>
      </c>
      <c r="M1688" s="321" t="s">
        <v>16</v>
      </c>
      <c r="N1688" s="63" t="s">
        <v>16</v>
      </c>
      <c r="O1688" s="63" t="s">
        <v>16</v>
      </c>
      <c r="P1688" s="2">
        <v>5</v>
      </c>
      <c r="Q1688" s="321" t="s">
        <v>16</v>
      </c>
      <c r="R1688" s="63" t="s">
        <v>16</v>
      </c>
      <c r="S1688" s="63" t="s">
        <v>16</v>
      </c>
      <c r="T1688" s="2">
        <v>5</v>
      </c>
      <c r="U1688" s="339" t="e">
        <f t="shared" si="145"/>
        <v>#VALUE!</v>
      </c>
      <c r="V1688" s="4" t="e">
        <f t="shared" si="146"/>
        <v>#VALUE!</v>
      </c>
    </row>
    <row r="1689" spans="1:22">
      <c r="A1689" s="1" t="s">
        <v>663</v>
      </c>
      <c r="B1689" t="s">
        <v>711</v>
      </c>
      <c r="C1689" s="219" t="s">
        <v>1491</v>
      </c>
      <c r="D1689" s="2" t="s">
        <v>44</v>
      </c>
      <c r="E1689" t="s">
        <v>60</v>
      </c>
      <c r="F1689" s="3" t="s">
        <v>60</v>
      </c>
      <c r="G1689" s="26">
        <v>730</v>
      </c>
      <c r="H1689" s="189">
        <v>1</v>
      </c>
      <c r="L1689" s="27" t="s">
        <v>100</v>
      </c>
      <c r="M1689" s="321" t="s">
        <v>16</v>
      </c>
      <c r="N1689" s="63" t="s">
        <v>16</v>
      </c>
      <c r="O1689" s="63" t="s">
        <v>16</v>
      </c>
      <c r="P1689" s="2">
        <v>5</v>
      </c>
      <c r="Q1689" s="321" t="s">
        <v>16</v>
      </c>
      <c r="R1689" s="63" t="s">
        <v>16</v>
      </c>
      <c r="S1689" s="63" t="s">
        <v>16</v>
      </c>
      <c r="T1689" s="2">
        <v>5</v>
      </c>
      <c r="U1689" s="339" t="e">
        <f t="shared" si="145"/>
        <v>#VALUE!</v>
      </c>
      <c r="V1689" s="4" t="e">
        <f t="shared" si="146"/>
        <v>#VALUE!</v>
      </c>
    </row>
    <row r="1690" spans="1:22">
      <c r="A1690" s="28" t="s">
        <v>665</v>
      </c>
      <c r="B1690" t="s">
        <v>681</v>
      </c>
      <c r="C1690" s="219" t="s">
        <v>1491</v>
      </c>
      <c r="D1690" s="12" t="s">
        <v>44</v>
      </c>
      <c r="E1690" s="11" t="s">
        <v>60</v>
      </c>
      <c r="F1690" s="13" t="s">
        <v>60</v>
      </c>
      <c r="G1690" s="26">
        <v>730</v>
      </c>
      <c r="H1690" s="189">
        <v>1</v>
      </c>
      <c r="I1690" s="190"/>
      <c r="J1690" s="27"/>
      <c r="K1690" s="27"/>
      <c r="L1690" s="27" t="s">
        <v>100</v>
      </c>
      <c r="M1690" s="65">
        <v>3.8</v>
      </c>
      <c r="N1690" s="69">
        <f>O1690/SQRT(P1690)</f>
        <v>2.332380747132492</v>
      </c>
      <c r="O1690" s="61">
        <v>5.2153619000000004</v>
      </c>
      <c r="P1690" s="2">
        <v>5</v>
      </c>
      <c r="Q1690" s="345">
        <v>0.4</v>
      </c>
      <c r="R1690">
        <f>S1690/SQRT(T1690)</f>
        <v>0.24494899328258524</v>
      </c>
      <c r="S1690" s="61">
        <v>0.54772259999999995</v>
      </c>
      <c r="T1690" s="2">
        <v>5</v>
      </c>
      <c r="U1690" s="339">
        <f t="shared" si="145"/>
        <v>-2.2512917986064949</v>
      </c>
      <c r="V1690" s="4">
        <f t="shared" si="146"/>
        <v>0.5750000581884499</v>
      </c>
    </row>
    <row r="1691" spans="1:22">
      <c r="A1691" s="1" t="s">
        <v>665</v>
      </c>
      <c r="B1691" t="s">
        <v>682</v>
      </c>
      <c r="C1691" s="219" t="s">
        <v>1491</v>
      </c>
      <c r="D1691" s="19" t="s">
        <v>44</v>
      </c>
      <c r="E1691" s="16" t="s">
        <v>60</v>
      </c>
      <c r="F1691" s="17" t="s">
        <v>60</v>
      </c>
      <c r="G1691" s="26">
        <v>730</v>
      </c>
      <c r="H1691" s="189">
        <v>1</v>
      </c>
      <c r="I1691" s="190"/>
      <c r="J1691" s="27"/>
      <c r="K1691" s="27"/>
      <c r="L1691" s="27" t="s">
        <v>100</v>
      </c>
      <c r="M1691" s="321" t="s">
        <v>16</v>
      </c>
      <c r="N1691" s="63" t="s">
        <v>16</v>
      </c>
      <c r="O1691" s="63" t="s">
        <v>16</v>
      </c>
      <c r="P1691" s="2">
        <v>5</v>
      </c>
      <c r="Q1691" s="321" t="s">
        <v>16</v>
      </c>
      <c r="R1691" s="63" t="s">
        <v>16</v>
      </c>
      <c r="S1691" s="63" t="s">
        <v>16</v>
      </c>
      <c r="T1691" s="2">
        <v>5</v>
      </c>
      <c r="U1691" s="339" t="e">
        <f t="shared" si="145"/>
        <v>#VALUE!</v>
      </c>
      <c r="V1691" s="4" t="e">
        <f t="shared" si="146"/>
        <v>#VALUE!</v>
      </c>
    </row>
    <row r="1692" spans="1:22">
      <c r="A1692" s="1" t="s">
        <v>665</v>
      </c>
      <c r="B1692" t="s">
        <v>683</v>
      </c>
      <c r="C1692" s="219" t="s">
        <v>1491</v>
      </c>
      <c r="D1692" s="2" t="s">
        <v>44</v>
      </c>
      <c r="E1692" t="s">
        <v>60</v>
      </c>
      <c r="F1692" s="3" t="s">
        <v>60</v>
      </c>
      <c r="G1692" s="26">
        <v>730</v>
      </c>
      <c r="H1692" s="189">
        <v>1</v>
      </c>
      <c r="I1692" s="190"/>
      <c r="J1692" s="27"/>
      <c r="K1692" s="27"/>
      <c r="L1692" s="27" t="s">
        <v>100</v>
      </c>
      <c r="M1692" s="321" t="s">
        <v>16</v>
      </c>
      <c r="N1692" s="63" t="s">
        <v>16</v>
      </c>
      <c r="O1692" s="63" t="s">
        <v>16</v>
      </c>
      <c r="P1692" s="2">
        <v>5</v>
      </c>
      <c r="Q1692" s="321" t="s">
        <v>16</v>
      </c>
      <c r="R1692" s="63" t="s">
        <v>16</v>
      </c>
      <c r="S1692" s="63" t="s">
        <v>16</v>
      </c>
      <c r="T1692" s="2">
        <v>5</v>
      </c>
      <c r="U1692" s="339" t="e">
        <f t="shared" si="145"/>
        <v>#VALUE!</v>
      </c>
      <c r="V1692" s="4" t="e">
        <f t="shared" si="146"/>
        <v>#VALUE!</v>
      </c>
    </row>
    <row r="1693" spans="1:22">
      <c r="A1693" s="1" t="s">
        <v>665</v>
      </c>
      <c r="B1693" t="s">
        <v>684</v>
      </c>
      <c r="C1693" s="219" t="s">
        <v>1491</v>
      </c>
      <c r="D1693" s="2" t="s">
        <v>44</v>
      </c>
      <c r="E1693" t="s">
        <v>60</v>
      </c>
      <c r="F1693" s="3" t="s">
        <v>60</v>
      </c>
      <c r="G1693" s="38">
        <v>730</v>
      </c>
      <c r="H1693" s="189">
        <v>1</v>
      </c>
      <c r="I1693" s="190"/>
      <c r="J1693" s="44"/>
      <c r="K1693" s="44"/>
      <c r="L1693" s="27" t="s">
        <v>100</v>
      </c>
      <c r="M1693" s="321" t="s">
        <v>16</v>
      </c>
      <c r="N1693" s="69" t="s">
        <v>16</v>
      </c>
      <c r="O1693" s="63" t="s">
        <v>16</v>
      </c>
      <c r="P1693" s="2">
        <v>5</v>
      </c>
      <c r="Q1693" s="344" t="s">
        <v>16</v>
      </c>
      <c r="R1693" s="63" t="s">
        <v>16</v>
      </c>
      <c r="S1693" s="63" t="s">
        <v>16</v>
      </c>
      <c r="T1693" s="2">
        <v>5</v>
      </c>
      <c r="U1693" s="339" t="e">
        <f t="shared" si="145"/>
        <v>#VALUE!</v>
      </c>
      <c r="V1693" s="4" t="e">
        <f t="shared" si="146"/>
        <v>#VALUE!</v>
      </c>
    </row>
    <row r="1694" spans="1:22">
      <c r="A1694" s="1" t="s">
        <v>665</v>
      </c>
      <c r="B1694" t="s">
        <v>685</v>
      </c>
      <c r="C1694" s="219" t="s">
        <v>1491</v>
      </c>
      <c r="D1694" s="2" t="s">
        <v>44</v>
      </c>
      <c r="E1694" t="s">
        <v>60</v>
      </c>
      <c r="F1694" s="3" t="s">
        <v>60</v>
      </c>
      <c r="G1694" s="38">
        <v>730</v>
      </c>
      <c r="H1694" s="189">
        <v>1</v>
      </c>
      <c r="I1694" s="190"/>
      <c r="J1694" s="44"/>
      <c r="K1694" s="44"/>
      <c r="L1694" s="27" t="s">
        <v>100</v>
      </c>
      <c r="M1694" s="65">
        <v>766</v>
      </c>
      <c r="N1694" s="69">
        <f>O1694/SQRT(P1694)</f>
        <v>162.49338448389554</v>
      </c>
      <c r="O1694" s="61">
        <v>363.34625360000001</v>
      </c>
      <c r="P1694" s="2">
        <v>5</v>
      </c>
      <c r="Q1694" s="345">
        <v>54.2</v>
      </c>
      <c r="R1694">
        <f>S1694/SQRT(T1694)</f>
        <v>9.2703829260047392</v>
      </c>
      <c r="S1694" s="61">
        <v>20.729206399999999</v>
      </c>
      <c r="T1694" s="2">
        <v>5</v>
      </c>
      <c r="U1694" s="339">
        <f t="shared" si="145"/>
        <v>-2.6485012612949905</v>
      </c>
      <c r="V1694" s="4">
        <f t="shared" si="146"/>
        <v>0.22925477580464598</v>
      </c>
    </row>
    <row r="1695" spans="1:22">
      <c r="A1695" s="1" t="s">
        <v>665</v>
      </c>
      <c r="B1695" t="s">
        <v>686</v>
      </c>
      <c r="C1695" s="219" t="s">
        <v>1491</v>
      </c>
      <c r="D1695" s="2" t="s">
        <v>44</v>
      </c>
      <c r="E1695" t="s">
        <v>60</v>
      </c>
      <c r="F1695" s="3" t="s">
        <v>60</v>
      </c>
      <c r="G1695" s="38">
        <v>730</v>
      </c>
      <c r="H1695" s="189">
        <v>1</v>
      </c>
      <c r="I1695" s="190"/>
      <c r="J1695" s="27"/>
      <c r="K1695" s="27"/>
      <c r="L1695" s="27" t="s">
        <v>100</v>
      </c>
      <c r="M1695" s="321" t="s">
        <v>16</v>
      </c>
      <c r="N1695" s="63" t="s">
        <v>16</v>
      </c>
      <c r="O1695" s="63" t="s">
        <v>16</v>
      </c>
      <c r="P1695" s="2">
        <v>5</v>
      </c>
      <c r="Q1695" s="321" t="s">
        <v>16</v>
      </c>
      <c r="R1695" s="63" t="s">
        <v>16</v>
      </c>
      <c r="S1695" s="63" t="s">
        <v>16</v>
      </c>
      <c r="T1695" s="2">
        <v>5</v>
      </c>
      <c r="U1695" s="339" t="e">
        <f t="shared" si="145"/>
        <v>#VALUE!</v>
      </c>
      <c r="V1695" s="4" t="e">
        <f t="shared" si="146"/>
        <v>#VALUE!</v>
      </c>
    </row>
    <row r="1696" spans="1:22">
      <c r="A1696" s="1" t="s">
        <v>665</v>
      </c>
      <c r="B1696" t="s">
        <v>687</v>
      </c>
      <c r="C1696" s="219" t="s">
        <v>1491</v>
      </c>
      <c r="D1696" s="2" t="s">
        <v>44</v>
      </c>
      <c r="E1696" t="s">
        <v>60</v>
      </c>
      <c r="F1696" s="3" t="s">
        <v>60</v>
      </c>
      <c r="G1696" s="38">
        <v>730</v>
      </c>
      <c r="H1696" s="189">
        <v>1</v>
      </c>
      <c r="I1696" s="190"/>
      <c r="J1696" s="27"/>
      <c r="K1696" s="27"/>
      <c r="L1696" s="27" t="s">
        <v>100</v>
      </c>
      <c r="M1696" s="321" t="s">
        <v>16</v>
      </c>
      <c r="N1696" s="63" t="s">
        <v>16</v>
      </c>
      <c r="O1696" s="63" t="s">
        <v>16</v>
      </c>
      <c r="P1696" s="2">
        <v>5</v>
      </c>
      <c r="Q1696" s="321" t="s">
        <v>16</v>
      </c>
      <c r="R1696" s="63" t="s">
        <v>16</v>
      </c>
      <c r="S1696" s="63" t="s">
        <v>16</v>
      </c>
      <c r="T1696" s="2">
        <v>5</v>
      </c>
      <c r="U1696" s="339" t="e">
        <f t="shared" si="145"/>
        <v>#VALUE!</v>
      </c>
      <c r="V1696" s="4" t="e">
        <f t="shared" si="146"/>
        <v>#VALUE!</v>
      </c>
    </row>
    <row r="1697" spans="1:22">
      <c r="A1697" s="1" t="s">
        <v>665</v>
      </c>
      <c r="B1697" t="s">
        <v>688</v>
      </c>
      <c r="C1697" s="219" t="s">
        <v>1491</v>
      </c>
      <c r="D1697" s="2" t="s">
        <v>44</v>
      </c>
      <c r="E1697" t="s">
        <v>60</v>
      </c>
      <c r="F1697" s="3" t="s">
        <v>60</v>
      </c>
      <c r="G1697" s="38">
        <v>730</v>
      </c>
      <c r="H1697" s="189">
        <v>1</v>
      </c>
      <c r="I1697" s="190"/>
      <c r="J1697" s="44"/>
      <c r="K1697" s="44"/>
      <c r="L1697" s="27" t="s">
        <v>100</v>
      </c>
      <c r="M1697" s="321" t="s">
        <v>16</v>
      </c>
      <c r="N1697" s="63" t="s">
        <v>16</v>
      </c>
      <c r="O1697" s="63" t="s">
        <v>16</v>
      </c>
      <c r="P1697" s="2">
        <v>5</v>
      </c>
      <c r="Q1697" s="321" t="s">
        <v>16</v>
      </c>
      <c r="R1697" s="63" t="s">
        <v>16</v>
      </c>
      <c r="S1697" s="63" t="s">
        <v>16</v>
      </c>
      <c r="T1697" s="2">
        <v>5</v>
      </c>
      <c r="U1697" s="339" t="e">
        <f t="shared" si="145"/>
        <v>#VALUE!</v>
      </c>
      <c r="V1697" s="4" t="e">
        <f t="shared" si="146"/>
        <v>#VALUE!</v>
      </c>
    </row>
    <row r="1698" spans="1:22">
      <c r="A1698" s="28" t="s">
        <v>665</v>
      </c>
      <c r="B1698" t="s">
        <v>689</v>
      </c>
      <c r="C1698" s="219" t="s">
        <v>1491</v>
      </c>
      <c r="D1698" s="2" t="s">
        <v>44</v>
      </c>
      <c r="E1698" t="s">
        <v>60</v>
      </c>
      <c r="F1698" s="3" t="s">
        <v>60</v>
      </c>
      <c r="G1698" s="26">
        <v>730</v>
      </c>
      <c r="H1698" s="189">
        <v>1</v>
      </c>
      <c r="I1698" s="190"/>
      <c r="J1698" s="27"/>
      <c r="K1698" s="27"/>
      <c r="L1698" s="27" t="s">
        <v>100</v>
      </c>
      <c r="M1698" s="321" t="s">
        <v>16</v>
      </c>
      <c r="N1698" s="63" t="s">
        <v>16</v>
      </c>
      <c r="O1698" s="63" t="s">
        <v>16</v>
      </c>
      <c r="P1698" s="2">
        <v>5</v>
      </c>
      <c r="Q1698" s="321" t="s">
        <v>16</v>
      </c>
      <c r="R1698" s="63" t="s">
        <v>16</v>
      </c>
      <c r="S1698" s="63" t="s">
        <v>16</v>
      </c>
      <c r="T1698" s="2">
        <v>5</v>
      </c>
      <c r="U1698" s="339" t="e">
        <f t="shared" si="145"/>
        <v>#VALUE!</v>
      </c>
      <c r="V1698" s="4" t="e">
        <f t="shared" si="146"/>
        <v>#VALUE!</v>
      </c>
    </row>
    <row r="1699" spans="1:22">
      <c r="A1699" s="1" t="s">
        <v>665</v>
      </c>
      <c r="B1699" t="s">
        <v>690</v>
      </c>
      <c r="C1699" s="219" t="s">
        <v>1491</v>
      </c>
      <c r="D1699" s="2" t="s">
        <v>44</v>
      </c>
      <c r="E1699" t="s">
        <v>60</v>
      </c>
      <c r="F1699" s="3" t="s">
        <v>60</v>
      </c>
      <c r="G1699" s="26">
        <v>730</v>
      </c>
      <c r="H1699" s="189">
        <v>1</v>
      </c>
      <c r="I1699" s="190"/>
      <c r="J1699" s="27"/>
      <c r="K1699" s="27"/>
      <c r="L1699" s="27" t="s">
        <v>100</v>
      </c>
      <c r="M1699" s="321" t="s">
        <v>16</v>
      </c>
      <c r="N1699" s="63" t="s">
        <v>16</v>
      </c>
      <c r="O1699" s="63" t="s">
        <v>16</v>
      </c>
      <c r="P1699" s="2">
        <v>5</v>
      </c>
      <c r="Q1699" s="321" t="s">
        <v>16</v>
      </c>
      <c r="R1699" s="63" t="s">
        <v>16</v>
      </c>
      <c r="S1699" s="63" t="s">
        <v>16</v>
      </c>
      <c r="T1699" s="2">
        <v>5</v>
      </c>
      <c r="U1699" s="339" t="e">
        <f t="shared" si="145"/>
        <v>#VALUE!</v>
      </c>
      <c r="V1699" s="4" t="e">
        <f t="shared" si="146"/>
        <v>#VALUE!</v>
      </c>
    </row>
    <row r="1700" spans="1:22">
      <c r="A1700" s="1" t="s">
        <v>665</v>
      </c>
      <c r="B1700" s="11" t="s">
        <v>691</v>
      </c>
      <c r="C1700" s="219" t="s">
        <v>1491</v>
      </c>
      <c r="D1700" s="2" t="s">
        <v>44</v>
      </c>
      <c r="E1700" t="s">
        <v>60</v>
      </c>
      <c r="F1700" s="3" t="s">
        <v>60</v>
      </c>
      <c r="G1700" s="29">
        <v>730</v>
      </c>
      <c r="H1700" s="200">
        <v>1</v>
      </c>
      <c r="I1700" s="193"/>
      <c r="J1700" s="30"/>
      <c r="K1700" s="30"/>
      <c r="L1700" s="30" t="s">
        <v>100</v>
      </c>
      <c r="M1700" s="321" t="s">
        <v>16</v>
      </c>
      <c r="N1700" s="70" t="s">
        <v>16</v>
      </c>
      <c r="O1700" s="70" t="s">
        <v>16</v>
      </c>
      <c r="P1700" s="2">
        <v>5</v>
      </c>
      <c r="Q1700" s="346" t="s">
        <v>16</v>
      </c>
      <c r="R1700" s="71" t="s">
        <v>16</v>
      </c>
      <c r="S1700" s="71" t="s">
        <v>16</v>
      </c>
      <c r="T1700" s="2">
        <v>5</v>
      </c>
      <c r="U1700" s="339" t="e">
        <f t="shared" si="145"/>
        <v>#VALUE!</v>
      </c>
      <c r="V1700" s="4" t="e">
        <f t="shared" si="146"/>
        <v>#VALUE!</v>
      </c>
    </row>
    <row r="1701" spans="1:22">
      <c r="A1701" s="1" t="s">
        <v>665</v>
      </c>
      <c r="B1701" t="s">
        <v>692</v>
      </c>
      <c r="C1701" s="219" t="s">
        <v>1491</v>
      </c>
      <c r="D1701" s="19" t="s">
        <v>44</v>
      </c>
      <c r="E1701" s="16" t="s">
        <v>60</v>
      </c>
      <c r="F1701" s="17" t="s">
        <v>60</v>
      </c>
      <c r="G1701" s="38">
        <v>730</v>
      </c>
      <c r="H1701" s="189">
        <v>1</v>
      </c>
      <c r="I1701" s="190"/>
      <c r="J1701" s="44"/>
      <c r="K1701" s="44"/>
      <c r="L1701" s="27" t="s">
        <v>100</v>
      </c>
      <c r="M1701" s="321" t="s">
        <v>16</v>
      </c>
      <c r="N1701" s="63" t="s">
        <v>16</v>
      </c>
      <c r="O1701" s="63" t="s">
        <v>16</v>
      </c>
      <c r="P1701" s="2">
        <v>5</v>
      </c>
      <c r="Q1701" s="346" t="s">
        <v>16</v>
      </c>
      <c r="R1701" s="71" t="s">
        <v>16</v>
      </c>
      <c r="S1701" s="71" t="s">
        <v>16</v>
      </c>
      <c r="T1701" s="2">
        <v>5</v>
      </c>
      <c r="U1701" s="339" t="e">
        <f t="shared" si="145"/>
        <v>#VALUE!</v>
      </c>
      <c r="V1701" s="4" t="e">
        <f t="shared" si="146"/>
        <v>#VALUE!</v>
      </c>
    </row>
    <row r="1702" spans="1:22">
      <c r="A1702" s="1" t="s">
        <v>665</v>
      </c>
      <c r="B1702" t="s">
        <v>693</v>
      </c>
      <c r="C1702" s="219" t="s">
        <v>1491</v>
      </c>
      <c r="D1702" s="2" t="s">
        <v>44</v>
      </c>
      <c r="E1702" t="s">
        <v>60</v>
      </c>
      <c r="F1702" s="3" t="s">
        <v>60</v>
      </c>
      <c r="G1702" s="38">
        <v>730</v>
      </c>
      <c r="H1702" s="189">
        <v>1</v>
      </c>
      <c r="I1702" s="190"/>
      <c r="J1702" s="44"/>
      <c r="K1702" s="44"/>
      <c r="L1702" s="27" t="s">
        <v>100</v>
      </c>
      <c r="M1702" s="321" t="s">
        <v>16</v>
      </c>
      <c r="N1702" s="63" t="s">
        <v>16</v>
      </c>
      <c r="O1702" s="63" t="s">
        <v>16</v>
      </c>
      <c r="P1702" s="2">
        <v>5</v>
      </c>
      <c r="Q1702" s="346" t="s">
        <v>16</v>
      </c>
      <c r="R1702" s="71" t="s">
        <v>16</v>
      </c>
      <c r="S1702" s="71" t="s">
        <v>16</v>
      </c>
      <c r="T1702" s="2">
        <v>5</v>
      </c>
      <c r="U1702" s="339" t="e">
        <f t="shared" si="145"/>
        <v>#VALUE!</v>
      </c>
      <c r="V1702" s="4" t="e">
        <f t="shared" si="146"/>
        <v>#VALUE!</v>
      </c>
    </row>
    <row r="1703" spans="1:22">
      <c r="A1703" s="1" t="s">
        <v>665</v>
      </c>
      <c r="B1703" t="s">
        <v>694</v>
      </c>
      <c r="C1703" s="219" t="s">
        <v>1491</v>
      </c>
      <c r="D1703" s="2" t="s">
        <v>44</v>
      </c>
      <c r="E1703" t="s">
        <v>60</v>
      </c>
      <c r="F1703" s="3" t="s">
        <v>60</v>
      </c>
      <c r="G1703" s="38">
        <v>730</v>
      </c>
      <c r="H1703" s="189">
        <v>1</v>
      </c>
      <c r="I1703" s="190"/>
      <c r="J1703" s="27"/>
      <c r="K1703" s="27"/>
      <c r="L1703" s="27" t="s">
        <v>100</v>
      </c>
      <c r="M1703" s="321" t="s">
        <v>16</v>
      </c>
      <c r="N1703" s="63" t="s">
        <v>16</v>
      </c>
      <c r="O1703" s="63" t="s">
        <v>16</v>
      </c>
      <c r="P1703" s="2">
        <v>5</v>
      </c>
      <c r="Q1703" s="346" t="s">
        <v>16</v>
      </c>
      <c r="R1703" s="71" t="s">
        <v>16</v>
      </c>
      <c r="S1703" s="71" t="s">
        <v>16</v>
      </c>
      <c r="T1703" s="2">
        <v>5</v>
      </c>
      <c r="U1703" s="339" t="e">
        <f t="shared" si="145"/>
        <v>#VALUE!</v>
      </c>
      <c r="V1703" s="4" t="e">
        <f t="shared" si="146"/>
        <v>#VALUE!</v>
      </c>
    </row>
    <row r="1704" spans="1:22">
      <c r="A1704" s="1" t="s">
        <v>665</v>
      </c>
      <c r="B1704" t="s">
        <v>695</v>
      </c>
      <c r="C1704" s="219" t="s">
        <v>1491</v>
      </c>
      <c r="D1704" s="2" t="s">
        <v>44</v>
      </c>
      <c r="E1704" t="s">
        <v>60</v>
      </c>
      <c r="F1704" s="3" t="s">
        <v>60</v>
      </c>
      <c r="G1704" s="38">
        <v>730</v>
      </c>
      <c r="H1704" s="189">
        <v>1</v>
      </c>
      <c r="I1704" s="190"/>
      <c r="J1704" s="27"/>
      <c r="K1704" s="27"/>
      <c r="L1704" s="27" t="s">
        <v>100</v>
      </c>
      <c r="M1704" s="65">
        <v>0.2</v>
      </c>
      <c r="N1704" s="63">
        <f>O1704/SQRT(P1704)</f>
        <v>0.20000000201247997</v>
      </c>
      <c r="O1704" s="61">
        <v>0.44721359999999999</v>
      </c>
      <c r="P1704" s="2">
        <v>5</v>
      </c>
      <c r="Q1704" s="65">
        <v>0</v>
      </c>
      <c r="R1704">
        <f>S1704/SQRT(T1704)</f>
        <v>0</v>
      </c>
      <c r="S1704" s="61">
        <v>0</v>
      </c>
      <c r="T1704" s="2">
        <v>5</v>
      </c>
      <c r="U1704" s="339" t="e">
        <f t="shared" si="145"/>
        <v>#NUM!</v>
      </c>
      <c r="V1704" s="4" t="e">
        <f t="shared" si="146"/>
        <v>#DIV/0!</v>
      </c>
    </row>
    <row r="1705" spans="1:22">
      <c r="A1705" s="1" t="s">
        <v>665</v>
      </c>
      <c r="B1705" t="s">
        <v>696</v>
      </c>
      <c r="C1705" s="219" t="s">
        <v>1491</v>
      </c>
      <c r="D1705" s="2" t="s">
        <v>44</v>
      </c>
      <c r="E1705" t="s">
        <v>60</v>
      </c>
      <c r="F1705" s="3" t="s">
        <v>60</v>
      </c>
      <c r="G1705" s="38">
        <v>730</v>
      </c>
      <c r="H1705" s="189">
        <v>1</v>
      </c>
      <c r="I1705" s="190"/>
      <c r="J1705" s="44"/>
      <c r="K1705" s="44"/>
      <c r="L1705" s="27" t="s">
        <v>100</v>
      </c>
      <c r="M1705" s="321" t="s">
        <v>16</v>
      </c>
      <c r="N1705" s="63" t="s">
        <v>16</v>
      </c>
      <c r="O1705" s="63" t="s">
        <v>16</v>
      </c>
      <c r="P1705" s="2">
        <v>5</v>
      </c>
      <c r="Q1705" s="346" t="s">
        <v>16</v>
      </c>
      <c r="R1705" s="71" t="s">
        <v>16</v>
      </c>
      <c r="S1705" s="71" t="s">
        <v>16</v>
      </c>
      <c r="T1705" s="2">
        <v>5</v>
      </c>
      <c r="U1705" s="339" t="e">
        <f t="shared" si="145"/>
        <v>#VALUE!</v>
      </c>
      <c r="V1705" s="4" t="e">
        <f t="shared" si="146"/>
        <v>#VALUE!</v>
      </c>
    </row>
    <row r="1706" spans="1:22">
      <c r="A1706" s="1" t="s">
        <v>665</v>
      </c>
      <c r="B1706" t="s">
        <v>697</v>
      </c>
      <c r="C1706" s="219" t="s">
        <v>1491</v>
      </c>
      <c r="D1706" s="2" t="s">
        <v>44</v>
      </c>
      <c r="E1706" t="s">
        <v>60</v>
      </c>
      <c r="F1706" s="3" t="s">
        <v>60</v>
      </c>
      <c r="G1706" s="38">
        <v>730</v>
      </c>
      <c r="H1706" s="189">
        <v>1</v>
      </c>
      <c r="I1706" s="190"/>
      <c r="J1706" s="44"/>
      <c r="K1706" s="44"/>
      <c r="L1706" s="27" t="s">
        <v>100</v>
      </c>
      <c r="M1706" s="321" t="s">
        <v>16</v>
      </c>
      <c r="N1706" s="63" t="s">
        <v>16</v>
      </c>
      <c r="O1706" s="63" t="s">
        <v>16</v>
      </c>
      <c r="P1706" s="2">
        <v>5</v>
      </c>
      <c r="Q1706" s="346" t="s">
        <v>16</v>
      </c>
      <c r="R1706" s="71" t="s">
        <v>16</v>
      </c>
      <c r="S1706" s="71" t="s">
        <v>16</v>
      </c>
      <c r="T1706" s="2">
        <v>5</v>
      </c>
      <c r="U1706" s="339" t="e">
        <f t="shared" si="145"/>
        <v>#VALUE!</v>
      </c>
      <c r="V1706" s="4" t="e">
        <f t="shared" si="146"/>
        <v>#VALUE!</v>
      </c>
    </row>
    <row r="1707" spans="1:22">
      <c r="A1707" s="28" t="s">
        <v>665</v>
      </c>
      <c r="B1707" t="s">
        <v>698</v>
      </c>
      <c r="C1707" s="219" t="s">
        <v>1491</v>
      </c>
      <c r="D1707" s="2" t="s">
        <v>44</v>
      </c>
      <c r="E1707" t="s">
        <v>60</v>
      </c>
      <c r="F1707" s="3" t="s">
        <v>60</v>
      </c>
      <c r="G1707" s="26">
        <v>730</v>
      </c>
      <c r="H1707" s="189">
        <v>1</v>
      </c>
      <c r="I1707" s="190"/>
      <c r="J1707" s="27"/>
      <c r="K1707" s="27"/>
      <c r="L1707" s="27" t="s">
        <v>100</v>
      </c>
      <c r="M1707" s="321" t="s">
        <v>16</v>
      </c>
      <c r="N1707" s="63" t="s">
        <v>16</v>
      </c>
      <c r="O1707" s="63" t="s">
        <v>16</v>
      </c>
      <c r="P1707" s="2">
        <v>5</v>
      </c>
      <c r="Q1707" s="346" t="s">
        <v>16</v>
      </c>
      <c r="R1707" s="71" t="s">
        <v>16</v>
      </c>
      <c r="S1707" s="71" t="s">
        <v>16</v>
      </c>
      <c r="T1707" s="2">
        <v>5</v>
      </c>
      <c r="U1707" s="339" t="e">
        <f t="shared" si="145"/>
        <v>#VALUE!</v>
      </c>
      <c r="V1707" s="4" t="e">
        <f t="shared" si="146"/>
        <v>#VALUE!</v>
      </c>
    </row>
    <row r="1708" spans="1:22">
      <c r="A1708" s="28" t="s">
        <v>665</v>
      </c>
      <c r="B1708" t="s">
        <v>699</v>
      </c>
      <c r="C1708" s="219" t="s">
        <v>1491</v>
      </c>
      <c r="D1708" s="2" t="s">
        <v>44</v>
      </c>
      <c r="E1708" t="s">
        <v>60</v>
      </c>
      <c r="F1708" s="3" t="s">
        <v>60</v>
      </c>
      <c r="G1708" s="38">
        <v>730</v>
      </c>
      <c r="H1708" s="189">
        <v>1</v>
      </c>
      <c r="I1708" s="190"/>
      <c r="J1708" s="44"/>
      <c r="K1708" s="44"/>
      <c r="L1708" s="27" t="s">
        <v>100</v>
      </c>
      <c r="M1708" s="321" t="s">
        <v>16</v>
      </c>
      <c r="N1708" s="63" t="s">
        <v>16</v>
      </c>
      <c r="O1708" s="63" t="s">
        <v>16</v>
      </c>
      <c r="P1708" s="2">
        <v>5</v>
      </c>
      <c r="Q1708" s="346" t="s">
        <v>16</v>
      </c>
      <c r="R1708" s="71" t="s">
        <v>16</v>
      </c>
      <c r="S1708" s="71" t="s">
        <v>16</v>
      </c>
      <c r="T1708" s="2">
        <v>5</v>
      </c>
      <c r="U1708" s="339" t="e">
        <f t="shared" si="145"/>
        <v>#VALUE!</v>
      </c>
      <c r="V1708" s="4" t="e">
        <f t="shared" si="146"/>
        <v>#VALUE!</v>
      </c>
    </row>
    <row r="1709" spans="1:22">
      <c r="A1709" s="28" t="s">
        <v>665</v>
      </c>
      <c r="B1709" t="s">
        <v>700</v>
      </c>
      <c r="C1709" s="219" t="s">
        <v>1491</v>
      </c>
      <c r="D1709" s="2" t="s">
        <v>44</v>
      </c>
      <c r="E1709" t="s">
        <v>60</v>
      </c>
      <c r="F1709" s="3" t="s">
        <v>60</v>
      </c>
      <c r="G1709" s="38">
        <v>730</v>
      </c>
      <c r="H1709" s="189">
        <v>1</v>
      </c>
      <c r="I1709" s="190"/>
      <c r="J1709" s="44"/>
      <c r="K1709" s="44"/>
      <c r="L1709" s="27" t="s">
        <v>100</v>
      </c>
      <c r="M1709" s="321" t="s">
        <v>16</v>
      </c>
      <c r="N1709" s="63" t="s">
        <v>16</v>
      </c>
      <c r="O1709" s="63" t="s">
        <v>16</v>
      </c>
      <c r="P1709" s="2">
        <v>5</v>
      </c>
      <c r="Q1709" s="346" t="s">
        <v>16</v>
      </c>
      <c r="R1709" s="71" t="s">
        <v>16</v>
      </c>
      <c r="S1709" s="71" t="s">
        <v>16</v>
      </c>
      <c r="T1709" s="2">
        <v>5</v>
      </c>
      <c r="U1709" s="339" t="e">
        <f t="shared" si="145"/>
        <v>#VALUE!</v>
      </c>
      <c r="V1709" s="4" t="e">
        <f t="shared" si="146"/>
        <v>#VALUE!</v>
      </c>
    </row>
    <row r="1710" spans="1:22">
      <c r="A1710" s="28" t="s">
        <v>665</v>
      </c>
      <c r="B1710" t="s">
        <v>701</v>
      </c>
      <c r="C1710" s="219" t="s">
        <v>1491</v>
      </c>
      <c r="D1710" s="2" t="s">
        <v>44</v>
      </c>
      <c r="E1710" t="s">
        <v>60</v>
      </c>
      <c r="F1710" s="3" t="s">
        <v>60</v>
      </c>
      <c r="G1710" s="38">
        <v>730</v>
      </c>
      <c r="H1710" s="189">
        <v>1</v>
      </c>
      <c r="I1710" s="190"/>
      <c r="J1710" s="44"/>
      <c r="K1710" s="44"/>
      <c r="L1710" s="27" t="s">
        <v>100</v>
      </c>
      <c r="M1710" s="65">
        <v>14.6</v>
      </c>
      <c r="N1710" s="63">
        <f>O1710/SQRT(P1710)</f>
        <v>9.2065194382051985</v>
      </c>
      <c r="O1710" s="61">
        <v>20.586403300000001</v>
      </c>
      <c r="P1710" s="2">
        <v>5</v>
      </c>
      <c r="Q1710" s="65">
        <v>13</v>
      </c>
      <c r="R1710">
        <f>S1710/SQRT(T1710)</f>
        <v>7.8993670486485295</v>
      </c>
      <c r="S1710" s="61">
        <v>17.6635217</v>
      </c>
      <c r="T1710" s="2">
        <v>5</v>
      </c>
      <c r="U1710" s="339">
        <f t="shared" si="145"/>
        <v>-0.11607217125275401</v>
      </c>
      <c r="V1710" s="4">
        <f t="shared" si="146"/>
        <v>0.56923076786552773</v>
      </c>
    </row>
    <row r="1711" spans="1:22">
      <c r="A1711" s="28" t="s">
        <v>665</v>
      </c>
      <c r="B1711" t="s">
        <v>702</v>
      </c>
      <c r="C1711" s="219" t="s">
        <v>1491</v>
      </c>
      <c r="D1711" s="2" t="s">
        <v>44</v>
      </c>
      <c r="E1711" t="s">
        <v>60</v>
      </c>
      <c r="F1711" s="3" t="s">
        <v>60</v>
      </c>
      <c r="G1711" s="38">
        <v>730</v>
      </c>
      <c r="H1711" s="189">
        <v>1</v>
      </c>
      <c r="L1711" s="27" t="s">
        <v>100</v>
      </c>
      <c r="M1711" s="321" t="s">
        <v>16</v>
      </c>
      <c r="N1711" s="63" t="s">
        <v>16</v>
      </c>
      <c r="O1711" s="63" t="s">
        <v>16</v>
      </c>
      <c r="P1711" s="2">
        <v>5</v>
      </c>
      <c r="Q1711" s="346" t="s">
        <v>16</v>
      </c>
      <c r="R1711" s="71" t="s">
        <v>16</v>
      </c>
      <c r="S1711" s="71" t="s">
        <v>16</v>
      </c>
      <c r="T1711" s="2">
        <v>5</v>
      </c>
      <c r="U1711" s="339" t="e">
        <f t="shared" si="145"/>
        <v>#VALUE!</v>
      </c>
      <c r="V1711" s="4" t="e">
        <f t="shared" si="146"/>
        <v>#VALUE!</v>
      </c>
    </row>
    <row r="1712" spans="1:22">
      <c r="A1712" s="28" t="s">
        <v>665</v>
      </c>
      <c r="B1712" t="s">
        <v>703</v>
      </c>
      <c r="C1712" s="219" t="s">
        <v>1491</v>
      </c>
      <c r="D1712" s="2" t="s">
        <v>44</v>
      </c>
      <c r="E1712" t="s">
        <v>60</v>
      </c>
      <c r="F1712" s="3" t="s">
        <v>60</v>
      </c>
      <c r="G1712" s="38">
        <v>730</v>
      </c>
      <c r="H1712" s="189">
        <v>1</v>
      </c>
      <c r="L1712" s="27" t="s">
        <v>100</v>
      </c>
      <c r="M1712" s="321" t="s">
        <v>16</v>
      </c>
      <c r="N1712" s="63" t="s">
        <v>16</v>
      </c>
      <c r="O1712" s="63" t="s">
        <v>16</v>
      </c>
      <c r="P1712" s="2">
        <v>5</v>
      </c>
      <c r="Q1712" s="346" t="s">
        <v>16</v>
      </c>
      <c r="R1712" s="71" t="s">
        <v>16</v>
      </c>
      <c r="S1712" s="71" t="s">
        <v>16</v>
      </c>
      <c r="T1712" s="2">
        <v>5</v>
      </c>
      <c r="U1712" s="339" t="e">
        <f t="shared" si="145"/>
        <v>#VALUE!</v>
      </c>
      <c r="V1712" s="4" t="e">
        <f t="shared" si="146"/>
        <v>#VALUE!</v>
      </c>
    </row>
    <row r="1713" spans="1:22">
      <c r="A1713" s="28" t="s">
        <v>665</v>
      </c>
      <c r="B1713" t="s">
        <v>704</v>
      </c>
      <c r="C1713" s="219" t="s">
        <v>1491</v>
      </c>
      <c r="D1713" s="2" t="s">
        <v>44</v>
      </c>
      <c r="E1713" t="s">
        <v>60</v>
      </c>
      <c r="F1713" s="3" t="s">
        <v>60</v>
      </c>
      <c r="G1713" s="38">
        <v>730</v>
      </c>
      <c r="H1713" s="189">
        <v>1</v>
      </c>
      <c r="L1713" s="27" t="s">
        <v>100</v>
      </c>
      <c r="M1713" s="65">
        <v>0.2</v>
      </c>
      <c r="N1713" s="63">
        <f>O1713/SQRT(P1713)</f>
        <v>0.20000000201247997</v>
      </c>
      <c r="O1713" s="61">
        <v>0.44721359999999999</v>
      </c>
      <c r="P1713" s="2">
        <v>5</v>
      </c>
      <c r="Q1713" s="65">
        <v>0</v>
      </c>
      <c r="R1713">
        <f>S1713/SQRT(T1713)</f>
        <v>0</v>
      </c>
      <c r="S1713" s="61">
        <v>0</v>
      </c>
      <c r="T1713" s="2">
        <v>5</v>
      </c>
      <c r="U1713" s="339" t="e">
        <f t="shared" si="145"/>
        <v>#NUM!</v>
      </c>
      <c r="V1713" s="4" t="e">
        <f t="shared" si="146"/>
        <v>#DIV/0!</v>
      </c>
    </row>
    <row r="1714" spans="1:22">
      <c r="A1714" s="28" t="s">
        <v>665</v>
      </c>
      <c r="B1714" t="s">
        <v>705</v>
      </c>
      <c r="C1714" s="219" t="s">
        <v>1491</v>
      </c>
      <c r="D1714" s="2" t="s">
        <v>44</v>
      </c>
      <c r="E1714" t="s">
        <v>60</v>
      </c>
      <c r="F1714" s="3" t="s">
        <v>60</v>
      </c>
      <c r="G1714" s="38">
        <v>730</v>
      </c>
      <c r="H1714" s="189">
        <v>1</v>
      </c>
      <c r="L1714" s="27" t="s">
        <v>100</v>
      </c>
      <c r="M1714" s="65">
        <v>3.8</v>
      </c>
      <c r="N1714" s="63">
        <f>O1714/SQRT(P1714)</f>
        <v>3.7999999935157605</v>
      </c>
      <c r="O1714" s="61">
        <v>8.4970583000000008</v>
      </c>
      <c r="P1714" s="2">
        <v>5</v>
      </c>
      <c r="Q1714" s="65">
        <v>0</v>
      </c>
      <c r="R1714">
        <f>S1714/SQRT(T1714)</f>
        <v>0</v>
      </c>
      <c r="S1714" s="61">
        <v>0</v>
      </c>
      <c r="T1714" s="2">
        <v>5</v>
      </c>
      <c r="U1714" s="339" t="e">
        <f t="shared" si="145"/>
        <v>#NUM!</v>
      </c>
      <c r="V1714" s="4" t="e">
        <f t="shared" si="146"/>
        <v>#DIV/0!</v>
      </c>
    </row>
    <row r="1715" spans="1:22">
      <c r="A1715" s="28" t="s">
        <v>665</v>
      </c>
      <c r="B1715" t="s">
        <v>706</v>
      </c>
      <c r="C1715" s="219" t="s">
        <v>1491</v>
      </c>
      <c r="D1715" s="2" t="s">
        <v>44</v>
      </c>
      <c r="E1715" t="s">
        <v>60</v>
      </c>
      <c r="F1715" s="3" t="s">
        <v>60</v>
      </c>
      <c r="G1715" s="26">
        <v>730</v>
      </c>
      <c r="H1715" s="189">
        <v>1</v>
      </c>
      <c r="L1715" s="27" t="s">
        <v>100</v>
      </c>
      <c r="M1715" s="321" t="s">
        <v>16</v>
      </c>
      <c r="N1715" s="63" t="s">
        <v>16</v>
      </c>
      <c r="O1715" s="63" t="s">
        <v>16</v>
      </c>
      <c r="P1715" s="2">
        <v>5</v>
      </c>
      <c r="Q1715" s="346" t="s">
        <v>16</v>
      </c>
      <c r="R1715" s="71" t="s">
        <v>16</v>
      </c>
      <c r="S1715" s="71" t="s">
        <v>16</v>
      </c>
      <c r="T1715" s="2">
        <v>5</v>
      </c>
      <c r="U1715" s="339" t="e">
        <f t="shared" si="145"/>
        <v>#VALUE!</v>
      </c>
      <c r="V1715" s="4" t="e">
        <f t="shared" si="146"/>
        <v>#VALUE!</v>
      </c>
    </row>
    <row r="1716" spans="1:22">
      <c r="A1716" s="28" t="s">
        <v>665</v>
      </c>
      <c r="B1716" t="s">
        <v>707</v>
      </c>
      <c r="C1716" s="219" t="s">
        <v>1491</v>
      </c>
      <c r="D1716" s="2" t="s">
        <v>44</v>
      </c>
      <c r="E1716" t="s">
        <v>60</v>
      </c>
      <c r="F1716" s="3" t="s">
        <v>60</v>
      </c>
      <c r="G1716" s="38">
        <v>730</v>
      </c>
      <c r="H1716" s="189">
        <v>1</v>
      </c>
      <c r="L1716" s="27" t="s">
        <v>100</v>
      </c>
      <c r="M1716" s="321" t="s">
        <v>16</v>
      </c>
      <c r="N1716" s="63" t="s">
        <v>16</v>
      </c>
      <c r="O1716" s="63" t="s">
        <v>16</v>
      </c>
      <c r="P1716" s="2">
        <v>5</v>
      </c>
      <c r="Q1716" s="346" t="s">
        <v>16</v>
      </c>
      <c r="R1716" s="71" t="s">
        <v>16</v>
      </c>
      <c r="S1716" s="71" t="s">
        <v>16</v>
      </c>
      <c r="T1716" s="2">
        <v>5</v>
      </c>
      <c r="U1716" s="339" t="e">
        <f t="shared" si="145"/>
        <v>#VALUE!</v>
      </c>
      <c r="V1716" s="4" t="e">
        <f t="shared" si="146"/>
        <v>#VALUE!</v>
      </c>
    </row>
    <row r="1717" spans="1:22">
      <c r="A1717" s="28" t="s">
        <v>665</v>
      </c>
      <c r="B1717" t="s">
        <v>708</v>
      </c>
      <c r="C1717" s="219" t="s">
        <v>1491</v>
      </c>
      <c r="D1717" s="2" t="s">
        <v>44</v>
      </c>
      <c r="E1717" t="s">
        <v>60</v>
      </c>
      <c r="F1717" s="3" t="s">
        <v>60</v>
      </c>
      <c r="G1717" s="38">
        <v>730</v>
      </c>
      <c r="H1717" s="189">
        <v>1</v>
      </c>
      <c r="L1717" s="27" t="s">
        <v>100</v>
      </c>
      <c r="M1717" s="321" t="s">
        <v>16</v>
      </c>
      <c r="N1717" s="63" t="s">
        <v>16</v>
      </c>
      <c r="O1717" s="63" t="s">
        <v>16</v>
      </c>
      <c r="P1717" s="2">
        <v>5</v>
      </c>
      <c r="Q1717" s="346" t="s">
        <v>16</v>
      </c>
      <c r="R1717" s="71" t="s">
        <v>16</v>
      </c>
      <c r="S1717" s="71" t="s">
        <v>16</v>
      </c>
      <c r="T1717" s="2">
        <v>5</v>
      </c>
      <c r="U1717" s="339" t="e">
        <f t="shared" si="145"/>
        <v>#VALUE!</v>
      </c>
      <c r="V1717" s="4" t="e">
        <f t="shared" si="146"/>
        <v>#VALUE!</v>
      </c>
    </row>
    <row r="1718" spans="1:22">
      <c r="A1718" s="28" t="s">
        <v>665</v>
      </c>
      <c r="B1718" t="s">
        <v>709</v>
      </c>
      <c r="C1718" s="219" t="s">
        <v>1491</v>
      </c>
      <c r="D1718" s="2" t="s">
        <v>44</v>
      </c>
      <c r="E1718" t="s">
        <v>60</v>
      </c>
      <c r="F1718" s="3" t="s">
        <v>60</v>
      </c>
      <c r="G1718" s="38">
        <v>730</v>
      </c>
      <c r="H1718" s="189">
        <v>1</v>
      </c>
      <c r="L1718" s="27" t="s">
        <v>100</v>
      </c>
      <c r="M1718" s="321" t="s">
        <v>16</v>
      </c>
      <c r="N1718" s="63" t="s">
        <v>16</v>
      </c>
      <c r="O1718" s="63" t="s">
        <v>16</v>
      </c>
      <c r="P1718" s="2">
        <v>5</v>
      </c>
      <c r="Q1718" s="346" t="s">
        <v>16</v>
      </c>
      <c r="R1718" s="71" t="s">
        <v>16</v>
      </c>
      <c r="S1718" s="71" t="s">
        <v>16</v>
      </c>
      <c r="T1718" s="2">
        <v>5</v>
      </c>
      <c r="U1718" s="339" t="e">
        <f t="shared" si="145"/>
        <v>#VALUE!</v>
      </c>
      <c r="V1718" s="4" t="e">
        <f t="shared" si="146"/>
        <v>#VALUE!</v>
      </c>
    </row>
    <row r="1719" spans="1:22">
      <c r="A1719" s="28" t="s">
        <v>665</v>
      </c>
      <c r="B1719" t="s">
        <v>710</v>
      </c>
      <c r="C1719" s="219" t="s">
        <v>1491</v>
      </c>
      <c r="D1719" s="2" t="s">
        <v>44</v>
      </c>
      <c r="E1719" t="s">
        <v>60</v>
      </c>
      <c r="F1719" s="3" t="s">
        <v>60</v>
      </c>
      <c r="G1719" s="38">
        <v>730</v>
      </c>
      <c r="H1719" s="189">
        <v>1</v>
      </c>
      <c r="L1719" s="27" t="s">
        <v>100</v>
      </c>
      <c r="M1719" s="321" t="s">
        <v>16</v>
      </c>
      <c r="N1719" s="63" t="s">
        <v>16</v>
      </c>
      <c r="O1719" s="63" t="s">
        <v>16</v>
      </c>
      <c r="P1719" s="2">
        <v>5</v>
      </c>
      <c r="Q1719" s="346" t="s">
        <v>16</v>
      </c>
      <c r="R1719" s="71" t="s">
        <v>16</v>
      </c>
      <c r="S1719" s="71" t="s">
        <v>16</v>
      </c>
      <c r="T1719" s="2">
        <v>5</v>
      </c>
      <c r="U1719" s="339" t="e">
        <f t="shared" si="145"/>
        <v>#VALUE!</v>
      </c>
      <c r="V1719" s="4" t="e">
        <f t="shared" si="146"/>
        <v>#VALUE!</v>
      </c>
    </row>
    <row r="1720" spans="1:22">
      <c r="A1720" s="28" t="s">
        <v>665</v>
      </c>
      <c r="B1720" t="s">
        <v>711</v>
      </c>
      <c r="C1720" s="219" t="s">
        <v>1491</v>
      </c>
      <c r="D1720" s="2" t="s">
        <v>44</v>
      </c>
      <c r="E1720" t="s">
        <v>60</v>
      </c>
      <c r="F1720" s="3" t="s">
        <v>60</v>
      </c>
      <c r="G1720" s="26">
        <v>730</v>
      </c>
      <c r="H1720" s="189">
        <v>1</v>
      </c>
      <c r="L1720" s="27" t="s">
        <v>100</v>
      </c>
      <c r="M1720" s="321" t="s">
        <v>16</v>
      </c>
      <c r="N1720" s="63" t="s">
        <v>16</v>
      </c>
      <c r="O1720" s="63" t="s">
        <v>16</v>
      </c>
      <c r="P1720" s="2">
        <v>5</v>
      </c>
      <c r="Q1720" s="346" t="s">
        <v>16</v>
      </c>
      <c r="R1720" s="71" t="s">
        <v>16</v>
      </c>
      <c r="S1720" s="71" t="s">
        <v>16</v>
      </c>
      <c r="T1720" s="2">
        <v>5</v>
      </c>
      <c r="U1720" s="339" t="e">
        <f t="shared" si="145"/>
        <v>#VALUE!</v>
      </c>
      <c r="V1720" s="4" t="e">
        <f t="shared" si="146"/>
        <v>#VALUE!</v>
      </c>
    </row>
    <row r="1721" spans="1:22">
      <c r="A1721" s="28" t="s">
        <v>667</v>
      </c>
      <c r="B1721" t="s">
        <v>681</v>
      </c>
      <c r="C1721" s="219" t="s">
        <v>1491</v>
      </c>
      <c r="D1721" s="2" t="s">
        <v>44</v>
      </c>
      <c r="E1721" t="s">
        <v>60</v>
      </c>
      <c r="F1721" s="3" t="s">
        <v>60</v>
      </c>
      <c r="G1721" s="38">
        <v>730</v>
      </c>
      <c r="H1721" s="189">
        <v>1</v>
      </c>
      <c r="I1721" s="190"/>
      <c r="J1721" s="44"/>
      <c r="K1721" s="44"/>
      <c r="L1721" s="27" t="s">
        <v>100</v>
      </c>
      <c r="M1721" s="321">
        <v>0.75</v>
      </c>
      <c r="N1721" s="63">
        <f>O1721/SQRT(P1721)</f>
        <v>0.75</v>
      </c>
      <c r="O1721" s="73">
        <v>1.5</v>
      </c>
      <c r="P1721" s="2">
        <v>4</v>
      </c>
      <c r="Q1721" s="2">
        <v>0</v>
      </c>
      <c r="R1721">
        <f>S1721/SQRT(T1721)</f>
        <v>0</v>
      </c>
      <c r="S1721" s="61">
        <v>0</v>
      </c>
      <c r="T1721" s="2">
        <v>4</v>
      </c>
      <c r="U1721" s="339" t="e">
        <f t="shared" si="145"/>
        <v>#NUM!</v>
      </c>
      <c r="V1721" s="4" t="e">
        <f t="shared" si="146"/>
        <v>#DIV/0!</v>
      </c>
    </row>
    <row r="1722" spans="1:22">
      <c r="A1722" s="28" t="s">
        <v>667</v>
      </c>
      <c r="B1722" t="s">
        <v>682</v>
      </c>
      <c r="C1722" s="219" t="s">
        <v>1491</v>
      </c>
      <c r="D1722" s="2" t="s">
        <v>44</v>
      </c>
      <c r="E1722" t="s">
        <v>60</v>
      </c>
      <c r="F1722" s="3" t="s">
        <v>60</v>
      </c>
      <c r="G1722" s="26">
        <v>730</v>
      </c>
      <c r="H1722" s="189">
        <v>1</v>
      </c>
      <c r="I1722" s="190"/>
      <c r="J1722" s="27"/>
      <c r="K1722" s="27"/>
      <c r="L1722" s="27" t="s">
        <v>100</v>
      </c>
      <c r="M1722" s="321">
        <v>58.75</v>
      </c>
      <c r="N1722" s="63">
        <f>O1722/SQRT(P1722)</f>
        <v>19.635745499999999</v>
      </c>
      <c r="O1722" s="73">
        <v>39.271490999999997</v>
      </c>
      <c r="P1722" s="2">
        <v>4</v>
      </c>
      <c r="Q1722" s="65">
        <v>2.5</v>
      </c>
      <c r="R1722">
        <f>S1722/SQRT(T1722)</f>
        <v>1.6583124</v>
      </c>
      <c r="S1722" s="61">
        <v>3.3166248</v>
      </c>
      <c r="T1722" s="2">
        <v>4</v>
      </c>
      <c r="U1722" s="339">
        <f t="shared" si="145"/>
        <v>-3.1570004211501135</v>
      </c>
      <c r="V1722" s="4">
        <f t="shared" si="146"/>
        <v>0.69000000255900162</v>
      </c>
    </row>
    <row r="1723" spans="1:22">
      <c r="A1723" s="28" t="s">
        <v>667</v>
      </c>
      <c r="B1723" t="s">
        <v>683</v>
      </c>
      <c r="C1723" s="219" t="s">
        <v>1491</v>
      </c>
      <c r="D1723" s="2" t="s">
        <v>44</v>
      </c>
      <c r="E1723" t="s">
        <v>60</v>
      </c>
      <c r="F1723" s="3" t="s">
        <v>60</v>
      </c>
      <c r="G1723" s="26">
        <v>730</v>
      </c>
      <c r="H1723" s="189">
        <v>1</v>
      </c>
      <c r="I1723" s="190"/>
      <c r="J1723" s="27"/>
      <c r="K1723" s="27"/>
      <c r="L1723" s="27" t="s">
        <v>100</v>
      </c>
      <c r="M1723" s="321">
        <v>0</v>
      </c>
      <c r="N1723" s="63">
        <f>O1723/SQRT(P1723)</f>
        <v>0</v>
      </c>
      <c r="O1723" s="73">
        <v>0</v>
      </c>
      <c r="P1723" s="2">
        <v>4</v>
      </c>
      <c r="Q1723" s="2">
        <v>0</v>
      </c>
      <c r="R1723">
        <f>S1723/SQRT(T1723)</f>
        <v>0</v>
      </c>
      <c r="S1723" s="61">
        <v>0</v>
      </c>
      <c r="T1723" s="2">
        <v>4</v>
      </c>
      <c r="U1723" s="339" t="e">
        <f t="shared" ref="U1723:U1786" si="147">LN(Q1723/M1723)</f>
        <v>#DIV/0!</v>
      </c>
      <c r="V1723" s="4" t="e">
        <f t="shared" ref="V1723:V1786" si="148">M1723^2/(P1723*M1723^2)+S1723^2/(T1723*Q1723^2)</f>
        <v>#DIV/0!</v>
      </c>
    </row>
    <row r="1724" spans="1:22">
      <c r="A1724" s="28" t="s">
        <v>667</v>
      </c>
      <c r="B1724" t="s">
        <v>684</v>
      </c>
      <c r="C1724" s="219" t="s">
        <v>1491</v>
      </c>
      <c r="D1724" s="2" t="s">
        <v>44</v>
      </c>
      <c r="E1724" t="s">
        <v>60</v>
      </c>
      <c r="F1724" s="3" t="s">
        <v>60</v>
      </c>
      <c r="G1724" s="38">
        <v>730</v>
      </c>
      <c r="H1724" s="189">
        <v>1</v>
      </c>
      <c r="I1724" s="190"/>
      <c r="J1724" s="44"/>
      <c r="K1724" s="44"/>
      <c r="L1724" s="27" t="s">
        <v>100</v>
      </c>
      <c r="M1724" s="321">
        <v>31.25</v>
      </c>
      <c r="N1724" s="63">
        <f>O1724/SQRT(P1724)</f>
        <v>31.25</v>
      </c>
      <c r="O1724" s="73">
        <v>62.5</v>
      </c>
      <c r="P1724" s="2">
        <v>4</v>
      </c>
      <c r="Q1724" s="2">
        <v>0.75</v>
      </c>
      <c r="R1724">
        <f>S1724/SQRT(T1724)</f>
        <v>0.75</v>
      </c>
      <c r="S1724" s="61">
        <v>1.5</v>
      </c>
      <c r="T1724" s="2">
        <v>4</v>
      </c>
      <c r="U1724" s="339">
        <f t="shared" si="147"/>
        <v>-3.7297014486341915</v>
      </c>
      <c r="V1724" s="4">
        <f t="shared" si="148"/>
        <v>1.25</v>
      </c>
    </row>
    <row r="1725" spans="1:22">
      <c r="A1725" s="28" t="s">
        <v>667</v>
      </c>
      <c r="B1725" t="s">
        <v>685</v>
      </c>
      <c r="C1725" s="219" t="s">
        <v>1491</v>
      </c>
      <c r="D1725" s="2" t="s">
        <v>44</v>
      </c>
      <c r="E1725" t="s">
        <v>60</v>
      </c>
      <c r="F1725" s="3" t="s">
        <v>60</v>
      </c>
      <c r="G1725" s="38">
        <v>730</v>
      </c>
      <c r="H1725" s="189">
        <v>1</v>
      </c>
      <c r="I1725" s="190"/>
      <c r="J1725" s="44"/>
      <c r="K1725" s="44"/>
      <c r="L1725" s="27" t="s">
        <v>100</v>
      </c>
      <c r="M1725" s="321" t="s">
        <v>16</v>
      </c>
      <c r="N1725" s="63" t="s">
        <v>16</v>
      </c>
      <c r="O1725" s="63" t="s">
        <v>16</v>
      </c>
      <c r="P1725" s="2">
        <v>4</v>
      </c>
      <c r="Q1725" s="2" t="s">
        <v>16</v>
      </c>
      <c r="R1725" t="s">
        <v>16</v>
      </c>
      <c r="S1725" t="s">
        <v>16</v>
      </c>
      <c r="T1725" s="2">
        <v>4</v>
      </c>
      <c r="U1725" s="339" t="e">
        <f t="shared" si="147"/>
        <v>#VALUE!</v>
      </c>
      <c r="V1725" s="4" t="e">
        <f t="shared" si="148"/>
        <v>#VALUE!</v>
      </c>
    </row>
    <row r="1726" spans="1:22">
      <c r="A1726" s="10" t="s">
        <v>667</v>
      </c>
      <c r="B1726" s="11" t="s">
        <v>686</v>
      </c>
      <c r="C1726" s="219" t="s">
        <v>1491</v>
      </c>
      <c r="D1726" s="12" t="s">
        <v>44</v>
      </c>
      <c r="E1726" s="11" t="s">
        <v>60</v>
      </c>
      <c r="F1726" s="13" t="s">
        <v>60</v>
      </c>
      <c r="G1726" s="29">
        <v>730</v>
      </c>
      <c r="H1726" s="200">
        <v>1</v>
      </c>
      <c r="I1726" s="193"/>
      <c r="J1726" s="30"/>
      <c r="K1726" s="30"/>
      <c r="L1726" s="30" t="s">
        <v>100</v>
      </c>
      <c r="M1726" s="321" t="s">
        <v>16</v>
      </c>
      <c r="N1726" s="70" t="s">
        <v>16</v>
      </c>
      <c r="O1726" s="70" t="s">
        <v>16</v>
      </c>
      <c r="P1726" s="12">
        <v>4</v>
      </c>
      <c r="Q1726" s="12" t="s">
        <v>16</v>
      </c>
      <c r="R1726" s="11" t="s">
        <v>16</v>
      </c>
      <c r="S1726" s="11" t="s">
        <v>16</v>
      </c>
      <c r="T1726" s="12">
        <v>4</v>
      </c>
      <c r="U1726" s="339" t="e">
        <f t="shared" si="147"/>
        <v>#VALUE!</v>
      </c>
      <c r="V1726" s="4" t="e">
        <f t="shared" si="148"/>
        <v>#VALUE!</v>
      </c>
    </row>
    <row r="1727" spans="1:22">
      <c r="A1727" s="28" t="s">
        <v>667</v>
      </c>
      <c r="B1727" t="s">
        <v>687</v>
      </c>
      <c r="C1727" s="219" t="s">
        <v>1491</v>
      </c>
      <c r="D1727" t="s">
        <v>44</v>
      </c>
      <c r="E1727" t="s">
        <v>60</v>
      </c>
      <c r="F1727" t="s">
        <v>60</v>
      </c>
      <c r="G1727" s="38">
        <v>730</v>
      </c>
      <c r="H1727" s="191">
        <v>1</v>
      </c>
      <c r="I1727" s="190"/>
      <c r="J1727" s="44"/>
      <c r="K1727" s="44"/>
      <c r="L1727" s="27" t="s">
        <v>100</v>
      </c>
      <c r="M1727" s="321" t="s">
        <v>16</v>
      </c>
      <c r="N1727" s="63" t="s">
        <v>16</v>
      </c>
      <c r="O1727" s="63" t="s">
        <v>16</v>
      </c>
      <c r="P1727" s="2">
        <v>4</v>
      </c>
      <c r="Q1727" s="2" t="s">
        <v>16</v>
      </c>
      <c r="R1727" t="s">
        <v>16</v>
      </c>
      <c r="S1727" t="s">
        <v>16</v>
      </c>
      <c r="T1727" s="2">
        <v>4</v>
      </c>
      <c r="U1727" s="339" t="e">
        <f t="shared" si="147"/>
        <v>#VALUE!</v>
      </c>
      <c r="V1727" s="4" t="e">
        <f t="shared" si="148"/>
        <v>#VALUE!</v>
      </c>
    </row>
    <row r="1728" spans="1:22">
      <c r="A1728" s="28" t="s">
        <v>667</v>
      </c>
      <c r="B1728" t="s">
        <v>688</v>
      </c>
      <c r="C1728" s="219" t="s">
        <v>1491</v>
      </c>
      <c r="D1728" t="s">
        <v>44</v>
      </c>
      <c r="E1728" t="s">
        <v>60</v>
      </c>
      <c r="F1728" t="s">
        <v>60</v>
      </c>
      <c r="G1728" s="38">
        <v>730</v>
      </c>
      <c r="H1728" s="189">
        <v>1</v>
      </c>
      <c r="I1728" s="190"/>
      <c r="J1728" s="44"/>
      <c r="K1728" s="44"/>
      <c r="L1728" s="27" t="s">
        <v>100</v>
      </c>
      <c r="M1728" s="321">
        <v>5</v>
      </c>
      <c r="N1728" s="63">
        <f>O1728/SQRT(P1728)</f>
        <v>3</v>
      </c>
      <c r="O1728" s="73">
        <v>6</v>
      </c>
      <c r="P1728" s="2">
        <v>4</v>
      </c>
      <c r="Q1728" s="2">
        <v>0</v>
      </c>
      <c r="R1728">
        <f>S1728/SQRT(T1728)</f>
        <v>0</v>
      </c>
      <c r="S1728" s="61">
        <v>0</v>
      </c>
      <c r="T1728" s="2">
        <v>4</v>
      </c>
      <c r="U1728" s="339" t="e">
        <f t="shared" si="147"/>
        <v>#NUM!</v>
      </c>
      <c r="V1728" s="4" t="e">
        <f t="shared" si="148"/>
        <v>#DIV/0!</v>
      </c>
    </row>
    <row r="1729" spans="1:22">
      <c r="A1729" s="28" t="s">
        <v>667</v>
      </c>
      <c r="B1729" t="s">
        <v>689</v>
      </c>
      <c r="C1729" s="219" t="s">
        <v>1491</v>
      </c>
      <c r="D1729" t="s">
        <v>44</v>
      </c>
      <c r="E1729" t="s">
        <v>60</v>
      </c>
      <c r="F1729" t="s">
        <v>60</v>
      </c>
      <c r="G1729" s="38">
        <v>730</v>
      </c>
      <c r="H1729" s="191">
        <v>1</v>
      </c>
      <c r="I1729" s="190"/>
      <c r="J1729" s="44"/>
      <c r="K1729" s="44"/>
      <c r="L1729" s="27" t="s">
        <v>100</v>
      </c>
      <c r="M1729" s="321">
        <v>0</v>
      </c>
      <c r="N1729" s="63">
        <f>O1729/SQRT(P1729)</f>
        <v>0</v>
      </c>
      <c r="O1729" s="73">
        <v>0</v>
      </c>
      <c r="P1729" s="2">
        <v>4</v>
      </c>
      <c r="Q1729" s="347">
        <v>0.25</v>
      </c>
      <c r="R1729">
        <f>S1729/SQRT(T1729)</f>
        <v>0.25</v>
      </c>
      <c r="S1729" s="61">
        <v>0.5</v>
      </c>
      <c r="T1729" s="2">
        <v>4</v>
      </c>
      <c r="U1729" s="339" t="e">
        <f t="shared" si="147"/>
        <v>#DIV/0!</v>
      </c>
      <c r="V1729" s="4" t="e">
        <f t="shared" si="148"/>
        <v>#DIV/0!</v>
      </c>
    </row>
    <row r="1730" spans="1:22">
      <c r="A1730" s="28" t="s">
        <v>667</v>
      </c>
      <c r="B1730" t="s">
        <v>690</v>
      </c>
      <c r="C1730" s="219" t="s">
        <v>1491</v>
      </c>
      <c r="D1730" t="s">
        <v>44</v>
      </c>
      <c r="E1730" t="s">
        <v>60</v>
      </c>
      <c r="F1730" t="s">
        <v>60</v>
      </c>
      <c r="G1730" s="26">
        <v>730</v>
      </c>
      <c r="H1730" s="189">
        <v>1</v>
      </c>
      <c r="I1730" s="190"/>
      <c r="J1730" s="27"/>
      <c r="K1730" s="27"/>
      <c r="L1730" s="27" t="s">
        <v>100</v>
      </c>
      <c r="M1730" s="321">
        <v>0.25</v>
      </c>
      <c r="N1730" s="63">
        <f>O1730/SQRT(P1730)</f>
        <v>0.25</v>
      </c>
      <c r="O1730" s="73">
        <v>0.5</v>
      </c>
      <c r="P1730" s="2">
        <v>4</v>
      </c>
      <c r="Q1730" s="2">
        <v>0</v>
      </c>
      <c r="R1730">
        <f>S1730/SQRT(T1730)</f>
        <v>0</v>
      </c>
      <c r="S1730" s="61">
        <v>0</v>
      </c>
      <c r="T1730" s="2">
        <v>4</v>
      </c>
      <c r="U1730" s="339" t="e">
        <f t="shared" si="147"/>
        <v>#NUM!</v>
      </c>
      <c r="V1730" s="4" t="e">
        <f t="shared" si="148"/>
        <v>#DIV/0!</v>
      </c>
    </row>
    <row r="1731" spans="1:22">
      <c r="A1731" s="28" t="s">
        <v>667</v>
      </c>
      <c r="B1731" t="s">
        <v>691</v>
      </c>
      <c r="C1731" s="219" t="s">
        <v>1491</v>
      </c>
      <c r="D1731" t="s">
        <v>44</v>
      </c>
      <c r="E1731" t="s">
        <v>60</v>
      </c>
      <c r="F1731" t="s">
        <v>60</v>
      </c>
      <c r="G1731" s="26">
        <v>730</v>
      </c>
      <c r="H1731" s="191">
        <v>1</v>
      </c>
      <c r="I1731" s="190"/>
      <c r="J1731" s="27"/>
      <c r="K1731" s="27"/>
      <c r="L1731" s="27" t="s">
        <v>100</v>
      </c>
      <c r="M1731" s="321">
        <v>390.5</v>
      </c>
      <c r="N1731" s="63">
        <f>O1731/SQRT(P1731)</f>
        <v>53.013362999999998</v>
      </c>
      <c r="O1731" s="73">
        <v>106.026726</v>
      </c>
      <c r="P1731" s="2">
        <v>4</v>
      </c>
      <c r="Q1731" s="65">
        <v>10.75</v>
      </c>
      <c r="R1731">
        <f>S1731/SQRT(T1731)</f>
        <v>10.75</v>
      </c>
      <c r="S1731" s="61">
        <v>21.5</v>
      </c>
      <c r="T1731" s="2">
        <v>4</v>
      </c>
      <c r="U1731" s="339">
        <f t="shared" si="147"/>
        <v>-3.5925222147060687</v>
      </c>
      <c r="V1731" s="4">
        <f t="shared" si="148"/>
        <v>1.25</v>
      </c>
    </row>
    <row r="1732" spans="1:22">
      <c r="A1732" s="28" t="s">
        <v>667</v>
      </c>
      <c r="B1732" t="s">
        <v>692</v>
      </c>
      <c r="C1732" s="219" t="s">
        <v>1491</v>
      </c>
      <c r="D1732" t="s">
        <v>44</v>
      </c>
      <c r="E1732" t="s">
        <v>60</v>
      </c>
      <c r="F1732" t="s">
        <v>60</v>
      </c>
      <c r="G1732" s="38">
        <v>730</v>
      </c>
      <c r="H1732" s="189">
        <v>1</v>
      </c>
      <c r="I1732" s="190"/>
      <c r="J1732" s="44"/>
      <c r="K1732" s="44"/>
      <c r="L1732" s="27" t="s">
        <v>100</v>
      </c>
      <c r="M1732" s="321" t="s">
        <v>16</v>
      </c>
      <c r="N1732" s="63" t="s">
        <v>16</v>
      </c>
      <c r="O1732" s="63" t="s">
        <v>16</v>
      </c>
      <c r="P1732" s="2">
        <v>4</v>
      </c>
      <c r="Q1732" s="2" t="s">
        <v>16</v>
      </c>
      <c r="R1732" s="11" t="s">
        <v>16</v>
      </c>
      <c r="S1732" t="s">
        <v>16</v>
      </c>
      <c r="T1732" s="2">
        <v>4</v>
      </c>
      <c r="U1732" s="339" t="e">
        <f t="shared" si="147"/>
        <v>#VALUE!</v>
      </c>
      <c r="V1732" s="4" t="e">
        <f t="shared" si="148"/>
        <v>#VALUE!</v>
      </c>
    </row>
    <row r="1733" spans="1:22">
      <c r="A1733" s="28" t="s">
        <v>667</v>
      </c>
      <c r="B1733" t="s">
        <v>693</v>
      </c>
      <c r="C1733" s="219" t="s">
        <v>1491</v>
      </c>
      <c r="D1733" t="s">
        <v>44</v>
      </c>
      <c r="E1733" t="s">
        <v>60</v>
      </c>
      <c r="F1733" t="s">
        <v>60</v>
      </c>
      <c r="G1733" s="38">
        <v>730</v>
      </c>
      <c r="H1733" s="191">
        <v>1</v>
      </c>
      <c r="I1733" s="190"/>
      <c r="J1733" s="44"/>
      <c r="K1733" s="44"/>
      <c r="L1733" s="27" t="s">
        <v>100</v>
      </c>
      <c r="M1733" s="321">
        <v>0</v>
      </c>
      <c r="N1733" s="63">
        <f>O1733/SQRT(P1733)</f>
        <v>0</v>
      </c>
      <c r="O1733" s="73">
        <v>0</v>
      </c>
      <c r="P1733" s="2">
        <v>4</v>
      </c>
      <c r="Q1733" s="347">
        <v>1.25</v>
      </c>
      <c r="R1733">
        <f>S1733/SQRT(T1733)</f>
        <v>1.25</v>
      </c>
      <c r="S1733" s="61">
        <v>2.5</v>
      </c>
      <c r="T1733" s="2">
        <v>4</v>
      </c>
      <c r="U1733" s="339" t="e">
        <f t="shared" si="147"/>
        <v>#DIV/0!</v>
      </c>
      <c r="V1733" s="4" t="e">
        <f t="shared" si="148"/>
        <v>#DIV/0!</v>
      </c>
    </row>
    <row r="1734" spans="1:22">
      <c r="A1734" s="28" t="s">
        <v>667</v>
      </c>
      <c r="B1734" t="s">
        <v>694</v>
      </c>
      <c r="C1734" s="219" t="s">
        <v>1491</v>
      </c>
      <c r="D1734" t="s">
        <v>44</v>
      </c>
      <c r="E1734" t="s">
        <v>60</v>
      </c>
      <c r="F1734" t="s">
        <v>60</v>
      </c>
      <c r="G1734" s="38">
        <v>730</v>
      </c>
      <c r="H1734" s="189">
        <v>1</v>
      </c>
      <c r="I1734" s="190"/>
      <c r="J1734" s="44"/>
      <c r="K1734" s="44"/>
      <c r="L1734" s="27" t="s">
        <v>100</v>
      </c>
      <c r="M1734" s="321" t="s">
        <v>16</v>
      </c>
      <c r="N1734" s="63" t="s">
        <v>16</v>
      </c>
      <c r="O1734" s="63" t="s">
        <v>16</v>
      </c>
      <c r="P1734" s="2">
        <v>4</v>
      </c>
      <c r="Q1734" s="2" t="s">
        <v>16</v>
      </c>
      <c r="R1734" t="s">
        <v>16</v>
      </c>
      <c r="S1734" t="s">
        <v>16</v>
      </c>
      <c r="T1734" s="2">
        <v>4</v>
      </c>
      <c r="U1734" s="339" t="e">
        <f t="shared" si="147"/>
        <v>#VALUE!</v>
      </c>
      <c r="V1734" s="4" t="e">
        <f t="shared" si="148"/>
        <v>#VALUE!</v>
      </c>
    </row>
    <row r="1735" spans="1:22">
      <c r="A1735" s="28" t="s">
        <v>667</v>
      </c>
      <c r="B1735" t="s">
        <v>695</v>
      </c>
      <c r="C1735" s="219" t="s">
        <v>1491</v>
      </c>
      <c r="D1735" t="s">
        <v>44</v>
      </c>
      <c r="E1735" t="s">
        <v>60</v>
      </c>
      <c r="F1735" t="s">
        <v>60</v>
      </c>
      <c r="G1735" s="38">
        <v>730</v>
      </c>
      <c r="H1735" s="191">
        <v>1</v>
      </c>
      <c r="I1735" s="190"/>
      <c r="J1735" s="44"/>
      <c r="K1735" s="44"/>
      <c r="L1735" s="27" t="s">
        <v>100</v>
      </c>
      <c r="M1735" s="321">
        <v>6.5</v>
      </c>
      <c r="N1735" s="63">
        <f>O1735/SQRT(P1735)</f>
        <v>3.1224989999999999</v>
      </c>
      <c r="O1735" s="73">
        <v>6.2449979999999998</v>
      </c>
      <c r="P1735" s="2">
        <v>4</v>
      </c>
      <c r="Q1735" s="2">
        <v>0.25</v>
      </c>
      <c r="R1735">
        <f>S1735/SQRT(T1735)</f>
        <v>0.25</v>
      </c>
      <c r="S1735" s="61">
        <v>0.5</v>
      </c>
      <c r="T1735" s="2">
        <v>4</v>
      </c>
      <c r="U1735" s="339">
        <f t="shared" si="147"/>
        <v>-3.2580965380214821</v>
      </c>
      <c r="V1735" s="4">
        <f t="shared" si="148"/>
        <v>1.25</v>
      </c>
    </row>
    <row r="1736" spans="1:22">
      <c r="A1736" s="28" t="s">
        <v>667</v>
      </c>
      <c r="B1736" t="s">
        <v>696</v>
      </c>
      <c r="C1736" s="219" t="s">
        <v>1491</v>
      </c>
      <c r="D1736" t="s">
        <v>44</v>
      </c>
      <c r="E1736" t="s">
        <v>60</v>
      </c>
      <c r="F1736" t="s">
        <v>60</v>
      </c>
      <c r="G1736" s="38">
        <v>730</v>
      </c>
      <c r="H1736" s="189">
        <v>1</v>
      </c>
      <c r="I1736" s="190"/>
      <c r="J1736" s="44"/>
      <c r="K1736" s="44"/>
      <c r="L1736" s="27" t="s">
        <v>100</v>
      </c>
      <c r="M1736" s="321">
        <v>12.5</v>
      </c>
      <c r="N1736" s="63">
        <f>O1736/SQRT(P1736)</f>
        <v>2.1015864999999998</v>
      </c>
      <c r="O1736" s="73">
        <v>4.2031729999999996</v>
      </c>
      <c r="P1736" s="2">
        <v>4</v>
      </c>
      <c r="Q1736" s="2">
        <v>0.75</v>
      </c>
      <c r="R1736" s="11">
        <f>S1736/SQRT(T1736)</f>
        <v>0.47871354999999999</v>
      </c>
      <c r="S1736" s="61">
        <v>0.95742709999999998</v>
      </c>
      <c r="T1736" s="2">
        <v>4</v>
      </c>
      <c r="U1736" s="339">
        <f t="shared" si="147"/>
        <v>-2.8134107167600364</v>
      </c>
      <c r="V1736" s="4">
        <f t="shared" si="148"/>
        <v>0.65740740080640436</v>
      </c>
    </row>
    <row r="1737" spans="1:22">
      <c r="A1737" s="28" t="s">
        <v>667</v>
      </c>
      <c r="B1737" t="s">
        <v>697</v>
      </c>
      <c r="C1737" s="219" t="s">
        <v>1491</v>
      </c>
      <c r="D1737" t="s">
        <v>44</v>
      </c>
      <c r="E1737" t="s">
        <v>60</v>
      </c>
      <c r="F1737" t="s">
        <v>60</v>
      </c>
      <c r="G1737" s="38">
        <v>730</v>
      </c>
      <c r="H1737" s="191">
        <v>1</v>
      </c>
      <c r="I1737" s="190"/>
      <c r="J1737" s="44"/>
      <c r="K1737" s="44"/>
      <c r="L1737" s="27" t="s">
        <v>100</v>
      </c>
      <c r="M1737" s="321" t="s">
        <v>16</v>
      </c>
      <c r="N1737" s="63" t="s">
        <v>16</v>
      </c>
      <c r="O1737" s="63" t="s">
        <v>16</v>
      </c>
      <c r="P1737" s="2">
        <v>4</v>
      </c>
      <c r="Q1737" s="2" t="s">
        <v>16</v>
      </c>
      <c r="R1737" t="s">
        <v>16</v>
      </c>
      <c r="S1737" t="s">
        <v>16</v>
      </c>
      <c r="T1737" s="2">
        <v>4</v>
      </c>
      <c r="U1737" s="339" t="e">
        <f t="shared" si="147"/>
        <v>#VALUE!</v>
      </c>
      <c r="V1737" s="4" t="e">
        <f t="shared" si="148"/>
        <v>#VALUE!</v>
      </c>
    </row>
    <row r="1738" spans="1:22">
      <c r="A1738" s="28" t="s">
        <v>667</v>
      </c>
      <c r="B1738" t="s">
        <v>698</v>
      </c>
      <c r="C1738" s="219" t="s">
        <v>1491</v>
      </c>
      <c r="D1738" t="s">
        <v>44</v>
      </c>
      <c r="E1738" t="s">
        <v>60</v>
      </c>
      <c r="F1738" t="s">
        <v>60</v>
      </c>
      <c r="G1738" s="26">
        <v>730</v>
      </c>
      <c r="H1738" s="189">
        <v>1</v>
      </c>
      <c r="I1738" s="190"/>
      <c r="J1738" s="27"/>
      <c r="K1738" s="27"/>
      <c r="L1738" s="27" t="s">
        <v>100</v>
      </c>
      <c r="M1738" s="321">
        <v>0.25</v>
      </c>
      <c r="N1738" s="63">
        <f>O1738/SQRT(P1738)</f>
        <v>0.25</v>
      </c>
      <c r="O1738" s="73">
        <v>0.5</v>
      </c>
      <c r="P1738" s="2">
        <v>4</v>
      </c>
      <c r="Q1738" s="2">
        <v>0</v>
      </c>
      <c r="R1738" s="11">
        <f>S1738/SQRT(T1738)</f>
        <v>0</v>
      </c>
      <c r="S1738" s="61">
        <v>0</v>
      </c>
      <c r="T1738" s="2">
        <v>4</v>
      </c>
      <c r="U1738" s="339" t="e">
        <f t="shared" si="147"/>
        <v>#NUM!</v>
      </c>
      <c r="V1738" s="4" t="e">
        <f t="shared" si="148"/>
        <v>#DIV/0!</v>
      </c>
    </row>
    <row r="1739" spans="1:22">
      <c r="A1739" s="28" t="s">
        <v>667</v>
      </c>
      <c r="B1739" t="s">
        <v>699</v>
      </c>
      <c r="C1739" s="219" t="s">
        <v>1491</v>
      </c>
      <c r="D1739" t="s">
        <v>44</v>
      </c>
      <c r="E1739" t="s">
        <v>60</v>
      </c>
      <c r="F1739" t="s">
        <v>60</v>
      </c>
      <c r="G1739" s="26">
        <v>730</v>
      </c>
      <c r="H1739" s="191">
        <v>1</v>
      </c>
      <c r="I1739" s="190"/>
      <c r="J1739" s="27"/>
      <c r="K1739" s="27"/>
      <c r="L1739" s="27" t="s">
        <v>100</v>
      </c>
      <c r="M1739" s="321">
        <v>6.5</v>
      </c>
      <c r="N1739" s="63">
        <f>O1739/SQRT(P1739)</f>
        <v>3.2787194999999998</v>
      </c>
      <c r="O1739" s="73">
        <v>6.5574389999999996</v>
      </c>
      <c r="P1739" s="2">
        <v>4</v>
      </c>
      <c r="Q1739" s="2">
        <v>0</v>
      </c>
      <c r="R1739">
        <f>S1739/SQRT(T1739)</f>
        <v>0</v>
      </c>
      <c r="S1739" s="61">
        <v>0</v>
      </c>
      <c r="T1739" s="2">
        <v>4</v>
      </c>
      <c r="U1739" s="339" t="e">
        <f t="shared" si="147"/>
        <v>#NUM!</v>
      </c>
      <c r="V1739" s="4" t="e">
        <f t="shared" si="148"/>
        <v>#DIV/0!</v>
      </c>
    </row>
    <row r="1740" spans="1:22">
      <c r="A1740" s="28" t="s">
        <v>667</v>
      </c>
      <c r="B1740" t="s">
        <v>700</v>
      </c>
      <c r="C1740" s="219" t="s">
        <v>1491</v>
      </c>
      <c r="D1740" t="s">
        <v>44</v>
      </c>
      <c r="E1740" t="s">
        <v>60</v>
      </c>
      <c r="F1740" t="s">
        <v>60</v>
      </c>
      <c r="G1740" s="38">
        <v>730</v>
      </c>
      <c r="H1740" s="189">
        <v>1</v>
      </c>
      <c r="I1740" s="190"/>
      <c r="J1740" s="44"/>
      <c r="K1740" s="44"/>
      <c r="L1740" s="27" t="s">
        <v>100</v>
      </c>
      <c r="N1740" s="63">
        <f>O1740/SQRT(P1740)</f>
        <v>0</v>
      </c>
      <c r="O1740" s="73"/>
      <c r="P1740" s="2">
        <v>4</v>
      </c>
      <c r="Q1740" s="2" t="s">
        <v>16</v>
      </c>
      <c r="R1740" t="s">
        <v>16</v>
      </c>
      <c r="S1740" t="s">
        <v>16</v>
      </c>
      <c r="T1740" s="2">
        <v>4</v>
      </c>
      <c r="U1740" s="339" t="e">
        <f t="shared" si="147"/>
        <v>#VALUE!</v>
      </c>
      <c r="V1740" s="4" t="e">
        <f t="shared" si="148"/>
        <v>#DIV/0!</v>
      </c>
    </row>
    <row r="1741" spans="1:22">
      <c r="A1741" s="28" t="s">
        <v>667</v>
      </c>
      <c r="B1741" t="s">
        <v>701</v>
      </c>
      <c r="C1741" s="219" t="s">
        <v>1491</v>
      </c>
      <c r="D1741" t="s">
        <v>44</v>
      </c>
      <c r="E1741" t="s">
        <v>60</v>
      </c>
      <c r="F1741" t="s">
        <v>60</v>
      </c>
      <c r="G1741" s="38">
        <v>730</v>
      </c>
      <c r="H1741" s="191">
        <v>1</v>
      </c>
      <c r="I1741" s="190"/>
      <c r="J1741" s="44"/>
      <c r="K1741" s="44"/>
      <c r="L1741" s="27" t="s">
        <v>100</v>
      </c>
      <c r="M1741" s="321">
        <v>0.25</v>
      </c>
      <c r="N1741" s="63">
        <f>O1741/SQRT(P1741)</f>
        <v>0.25</v>
      </c>
      <c r="O1741" s="73">
        <v>0.5</v>
      </c>
      <c r="P1741" s="2">
        <v>4</v>
      </c>
      <c r="Q1741" s="343">
        <v>2.75</v>
      </c>
      <c r="R1741">
        <f>S1741/SQRT(T1741)</f>
        <v>2.1360009500000001</v>
      </c>
      <c r="S1741" s="61">
        <v>4.2720019000000002</v>
      </c>
      <c r="T1741" s="2">
        <v>4</v>
      </c>
      <c r="U1741" s="339">
        <f t="shared" si="147"/>
        <v>2.3978952727983707</v>
      </c>
      <c r="V1741" s="4">
        <f t="shared" si="148"/>
        <v>0.8533057928464004</v>
      </c>
    </row>
    <row r="1742" spans="1:22" s="11" customFormat="1">
      <c r="A1742" s="10" t="s">
        <v>667</v>
      </c>
      <c r="B1742" s="11" t="s">
        <v>702</v>
      </c>
      <c r="C1742" s="219" t="s">
        <v>1491</v>
      </c>
      <c r="D1742" s="11" t="s">
        <v>44</v>
      </c>
      <c r="E1742" s="11" t="s">
        <v>60</v>
      </c>
      <c r="F1742" s="11" t="s">
        <v>60</v>
      </c>
      <c r="G1742" s="29">
        <v>730</v>
      </c>
      <c r="H1742" s="200">
        <v>1</v>
      </c>
      <c r="I1742" s="12"/>
      <c r="L1742" s="30" t="s">
        <v>100</v>
      </c>
      <c r="M1742" s="321" t="s">
        <v>16</v>
      </c>
      <c r="N1742" s="70" t="s">
        <v>16</v>
      </c>
      <c r="O1742" s="70" t="s">
        <v>16</v>
      </c>
      <c r="P1742" s="12">
        <v>4</v>
      </c>
      <c r="Q1742" s="12" t="s">
        <v>16</v>
      </c>
      <c r="R1742" s="11" t="s">
        <v>16</v>
      </c>
      <c r="S1742" s="11" t="s">
        <v>16</v>
      </c>
      <c r="T1742" s="12">
        <v>4</v>
      </c>
      <c r="U1742" s="339" t="e">
        <f t="shared" si="147"/>
        <v>#VALUE!</v>
      </c>
      <c r="V1742" s="4" t="e">
        <f t="shared" si="148"/>
        <v>#VALUE!</v>
      </c>
    </row>
    <row r="1743" spans="1:22">
      <c r="A1743" s="28" t="s">
        <v>667</v>
      </c>
      <c r="B1743" t="s">
        <v>703</v>
      </c>
      <c r="C1743" s="219" t="s">
        <v>1491</v>
      </c>
      <c r="D1743" t="s">
        <v>44</v>
      </c>
      <c r="E1743" t="s">
        <v>60</v>
      </c>
      <c r="F1743" t="s">
        <v>60</v>
      </c>
      <c r="G1743" s="38">
        <v>730</v>
      </c>
      <c r="H1743" s="189">
        <v>1</v>
      </c>
      <c r="L1743" s="27" t="s">
        <v>100</v>
      </c>
      <c r="M1743" s="321" t="s">
        <v>16</v>
      </c>
      <c r="N1743" s="63" t="s">
        <v>16</v>
      </c>
      <c r="O1743" s="63" t="s">
        <v>16</v>
      </c>
      <c r="P1743" s="2">
        <v>4</v>
      </c>
      <c r="Q1743" s="2" t="s">
        <v>16</v>
      </c>
      <c r="R1743" t="s">
        <v>16</v>
      </c>
      <c r="S1743" t="s">
        <v>16</v>
      </c>
      <c r="T1743" s="2">
        <v>4</v>
      </c>
      <c r="U1743" s="339" t="e">
        <f t="shared" si="147"/>
        <v>#VALUE!</v>
      </c>
      <c r="V1743" s="4" t="e">
        <f t="shared" si="148"/>
        <v>#VALUE!</v>
      </c>
    </row>
    <row r="1744" spans="1:22">
      <c r="A1744" s="28" t="s">
        <v>667</v>
      </c>
      <c r="B1744" t="s">
        <v>704</v>
      </c>
      <c r="C1744" s="219" t="s">
        <v>1491</v>
      </c>
      <c r="D1744" t="s">
        <v>44</v>
      </c>
      <c r="E1744" t="s">
        <v>60</v>
      </c>
      <c r="F1744" t="s">
        <v>60</v>
      </c>
      <c r="G1744" s="38">
        <v>730</v>
      </c>
      <c r="H1744" s="189">
        <v>1</v>
      </c>
      <c r="L1744" s="27" t="s">
        <v>100</v>
      </c>
      <c r="M1744" s="321">
        <v>229.5</v>
      </c>
      <c r="N1744" s="63">
        <f>O1744/SQRT(P1744)</f>
        <v>60.896770500000002</v>
      </c>
      <c r="O1744" s="73">
        <v>121.793541</v>
      </c>
      <c r="P1744" s="2">
        <v>4</v>
      </c>
      <c r="Q1744" s="65">
        <v>49.25</v>
      </c>
      <c r="R1744">
        <f>S1744/SQRT(T1744)</f>
        <v>25.801728000000001</v>
      </c>
      <c r="S1744" s="61">
        <v>51.603456000000001</v>
      </c>
      <c r="T1744" s="2">
        <v>4</v>
      </c>
      <c r="U1744" s="339">
        <f t="shared" si="147"/>
        <v>-1.538993661882502</v>
      </c>
      <c r="V1744" s="4">
        <f t="shared" si="148"/>
        <v>0.52446382758060617</v>
      </c>
    </row>
    <row r="1745" spans="1:22">
      <c r="A1745" s="28" t="s">
        <v>667</v>
      </c>
      <c r="B1745" t="s">
        <v>705</v>
      </c>
      <c r="C1745" s="219" t="s">
        <v>1491</v>
      </c>
      <c r="D1745" t="s">
        <v>44</v>
      </c>
      <c r="E1745" t="s">
        <v>60</v>
      </c>
      <c r="F1745" t="s">
        <v>60</v>
      </c>
      <c r="G1745" s="38">
        <v>730</v>
      </c>
      <c r="H1745" s="189">
        <v>1</v>
      </c>
      <c r="L1745" s="27" t="s">
        <v>100</v>
      </c>
      <c r="M1745" s="321">
        <v>0</v>
      </c>
      <c r="N1745" s="63">
        <f>O1745/SQRT(P1745)</f>
        <v>0</v>
      </c>
      <c r="O1745" s="73">
        <v>0</v>
      </c>
      <c r="P1745" s="2">
        <v>4</v>
      </c>
      <c r="Q1745" s="2">
        <v>0</v>
      </c>
      <c r="R1745">
        <f>S1745/SQRT(T1745)</f>
        <v>0</v>
      </c>
      <c r="S1745" s="61">
        <v>0</v>
      </c>
      <c r="T1745" s="2">
        <v>4</v>
      </c>
      <c r="U1745" s="339" t="e">
        <f t="shared" si="147"/>
        <v>#DIV/0!</v>
      </c>
      <c r="V1745" s="4" t="e">
        <f t="shared" si="148"/>
        <v>#DIV/0!</v>
      </c>
    </row>
    <row r="1746" spans="1:22">
      <c r="A1746" s="28" t="s">
        <v>667</v>
      </c>
      <c r="B1746" t="s">
        <v>706</v>
      </c>
      <c r="C1746" s="219" t="s">
        <v>1491</v>
      </c>
      <c r="D1746" t="s">
        <v>44</v>
      </c>
      <c r="E1746" t="s">
        <v>60</v>
      </c>
      <c r="F1746" t="s">
        <v>60</v>
      </c>
      <c r="G1746" s="26">
        <v>730</v>
      </c>
      <c r="H1746" s="189">
        <v>1</v>
      </c>
      <c r="L1746" s="27" t="s">
        <v>100</v>
      </c>
      <c r="M1746" s="321">
        <v>1.25</v>
      </c>
      <c r="N1746" s="63">
        <f>O1746/SQRT(P1746)</f>
        <v>0.94648449999999995</v>
      </c>
      <c r="O1746" s="73">
        <v>1.8929689999999999</v>
      </c>
      <c r="P1746" s="2">
        <v>4</v>
      </c>
      <c r="Q1746" s="2">
        <v>0</v>
      </c>
      <c r="R1746">
        <f>S1746/SQRT(T1746)</f>
        <v>0</v>
      </c>
      <c r="S1746" s="61">
        <v>0</v>
      </c>
      <c r="T1746" s="2">
        <v>4</v>
      </c>
      <c r="U1746" s="339" t="e">
        <f t="shared" si="147"/>
        <v>#NUM!</v>
      </c>
      <c r="V1746" s="4" t="e">
        <f t="shared" si="148"/>
        <v>#DIV/0!</v>
      </c>
    </row>
    <row r="1747" spans="1:22">
      <c r="A1747" s="28" t="s">
        <v>667</v>
      </c>
      <c r="B1747" t="s">
        <v>707</v>
      </c>
      <c r="C1747" s="219" t="s">
        <v>1491</v>
      </c>
      <c r="D1747" t="s">
        <v>44</v>
      </c>
      <c r="E1747" t="s">
        <v>60</v>
      </c>
      <c r="F1747" t="s">
        <v>60</v>
      </c>
      <c r="G1747" s="26">
        <v>730</v>
      </c>
      <c r="H1747" s="189">
        <v>1</v>
      </c>
      <c r="L1747" s="27" t="s">
        <v>100</v>
      </c>
      <c r="M1747" s="321" t="s">
        <v>16</v>
      </c>
      <c r="N1747" s="63" t="s">
        <v>16</v>
      </c>
      <c r="O1747" s="63" t="s">
        <v>16</v>
      </c>
      <c r="P1747" s="2">
        <v>4</v>
      </c>
      <c r="Q1747" s="2" t="s">
        <v>16</v>
      </c>
      <c r="R1747" t="s">
        <v>16</v>
      </c>
      <c r="S1747" t="s">
        <v>16</v>
      </c>
      <c r="T1747" s="2">
        <v>4</v>
      </c>
      <c r="U1747" s="339" t="e">
        <f t="shared" si="147"/>
        <v>#VALUE!</v>
      </c>
      <c r="V1747" s="4" t="e">
        <f t="shared" si="148"/>
        <v>#VALUE!</v>
      </c>
    </row>
    <row r="1748" spans="1:22">
      <c r="A1748" s="28" t="s">
        <v>667</v>
      </c>
      <c r="B1748" t="s">
        <v>708</v>
      </c>
      <c r="C1748" s="219" t="s">
        <v>1491</v>
      </c>
      <c r="D1748" t="s">
        <v>44</v>
      </c>
      <c r="E1748" t="s">
        <v>60</v>
      </c>
      <c r="F1748" t="s">
        <v>60</v>
      </c>
      <c r="G1748" s="38">
        <v>730</v>
      </c>
      <c r="H1748" s="189">
        <v>1</v>
      </c>
      <c r="L1748" s="27" t="s">
        <v>100</v>
      </c>
      <c r="M1748" s="321">
        <v>0.25</v>
      </c>
      <c r="N1748" s="63">
        <f t="shared" ref="N1748:N1753" si="149">O1748/SQRT(P1748)</f>
        <v>0.25</v>
      </c>
      <c r="O1748" s="73">
        <v>0.5</v>
      </c>
      <c r="P1748" s="2">
        <v>4</v>
      </c>
      <c r="Q1748" s="2">
        <v>0</v>
      </c>
      <c r="R1748">
        <f t="shared" ref="R1748:R1753" si="150">S1748/SQRT(T1748)</f>
        <v>0</v>
      </c>
      <c r="S1748" s="61">
        <v>0</v>
      </c>
      <c r="T1748" s="2">
        <v>4</v>
      </c>
      <c r="U1748" s="339" t="e">
        <f t="shared" si="147"/>
        <v>#NUM!</v>
      </c>
      <c r="V1748" s="4" t="e">
        <f t="shared" si="148"/>
        <v>#DIV/0!</v>
      </c>
    </row>
    <row r="1749" spans="1:22">
      <c r="A1749" s="28" t="s">
        <v>667</v>
      </c>
      <c r="B1749" t="s">
        <v>709</v>
      </c>
      <c r="C1749" s="219" t="s">
        <v>1491</v>
      </c>
      <c r="D1749" t="s">
        <v>44</v>
      </c>
      <c r="E1749" t="s">
        <v>60</v>
      </c>
      <c r="F1749" t="s">
        <v>60</v>
      </c>
      <c r="G1749" s="38">
        <v>730</v>
      </c>
      <c r="H1749" s="189">
        <v>1</v>
      </c>
      <c r="L1749" s="27" t="s">
        <v>100</v>
      </c>
      <c r="M1749" s="321">
        <v>28.75</v>
      </c>
      <c r="N1749" s="63">
        <f t="shared" si="149"/>
        <v>26.151402000000001</v>
      </c>
      <c r="O1749" s="73">
        <v>52.302804000000002</v>
      </c>
      <c r="P1749" s="2">
        <v>4</v>
      </c>
      <c r="Q1749" s="2">
        <v>0</v>
      </c>
      <c r="R1749">
        <f t="shared" si="150"/>
        <v>0</v>
      </c>
      <c r="S1749" s="61">
        <v>0</v>
      </c>
      <c r="T1749" s="2">
        <v>4</v>
      </c>
      <c r="U1749" s="339" t="e">
        <f t="shared" si="147"/>
        <v>#NUM!</v>
      </c>
      <c r="V1749" s="4" t="e">
        <f t="shared" si="148"/>
        <v>#DIV/0!</v>
      </c>
    </row>
    <row r="1750" spans="1:22">
      <c r="A1750" s="28" t="s">
        <v>667</v>
      </c>
      <c r="B1750" t="s">
        <v>710</v>
      </c>
      <c r="C1750" s="219" t="s">
        <v>1491</v>
      </c>
      <c r="D1750" t="s">
        <v>44</v>
      </c>
      <c r="E1750" t="s">
        <v>60</v>
      </c>
      <c r="F1750" t="s">
        <v>60</v>
      </c>
      <c r="G1750" s="38">
        <v>730</v>
      </c>
      <c r="H1750" s="189">
        <v>1</v>
      </c>
      <c r="L1750" s="27" t="s">
        <v>100</v>
      </c>
      <c r="M1750" s="321">
        <v>0.25</v>
      </c>
      <c r="N1750" s="63">
        <f t="shared" si="149"/>
        <v>0.25</v>
      </c>
      <c r="O1750" s="73">
        <v>0.5</v>
      </c>
      <c r="P1750" s="2">
        <v>4</v>
      </c>
      <c r="Q1750" s="2">
        <v>0</v>
      </c>
      <c r="R1750">
        <f t="shared" si="150"/>
        <v>0</v>
      </c>
      <c r="S1750" s="61">
        <v>0</v>
      </c>
      <c r="T1750" s="2">
        <v>4</v>
      </c>
      <c r="U1750" s="339" t="e">
        <f t="shared" si="147"/>
        <v>#NUM!</v>
      </c>
      <c r="V1750" s="4" t="e">
        <f t="shared" si="148"/>
        <v>#DIV/0!</v>
      </c>
    </row>
    <row r="1751" spans="1:22">
      <c r="A1751" s="28" t="s">
        <v>667</v>
      </c>
      <c r="B1751" t="s">
        <v>711</v>
      </c>
      <c r="C1751" s="219" t="s">
        <v>1491</v>
      </c>
      <c r="D1751" t="s">
        <v>44</v>
      </c>
      <c r="E1751" t="s">
        <v>60</v>
      </c>
      <c r="F1751" t="s">
        <v>60</v>
      </c>
      <c r="G1751" s="26">
        <v>730</v>
      </c>
      <c r="H1751" s="189">
        <v>1</v>
      </c>
      <c r="L1751" s="27" t="s">
        <v>100</v>
      </c>
      <c r="M1751" s="321">
        <v>23.5</v>
      </c>
      <c r="N1751" s="63">
        <f t="shared" si="149"/>
        <v>14.378804000000001</v>
      </c>
      <c r="O1751" s="73">
        <v>28.757608000000001</v>
      </c>
      <c r="P1751" s="2">
        <v>4</v>
      </c>
      <c r="Q1751" s="2">
        <v>1.5</v>
      </c>
      <c r="R1751">
        <f t="shared" si="150"/>
        <v>0.95742709999999998</v>
      </c>
      <c r="S1751" s="61">
        <v>1.9148542</v>
      </c>
      <c r="T1751" s="2">
        <v>4</v>
      </c>
      <c r="U1751" s="339">
        <f t="shared" si="147"/>
        <v>-2.7515353130419489</v>
      </c>
      <c r="V1751" s="4">
        <f t="shared" si="148"/>
        <v>0.65740740080640436</v>
      </c>
    </row>
    <row r="1752" spans="1:22">
      <c r="A1752" s="28" t="s">
        <v>669</v>
      </c>
      <c r="B1752" t="s">
        <v>681</v>
      </c>
      <c r="C1752" s="219" t="s">
        <v>1491</v>
      </c>
      <c r="D1752" t="s">
        <v>44</v>
      </c>
      <c r="E1752" t="s">
        <v>60</v>
      </c>
      <c r="F1752" t="s">
        <v>60</v>
      </c>
      <c r="G1752" s="38">
        <v>730</v>
      </c>
      <c r="H1752" s="189">
        <v>1</v>
      </c>
      <c r="I1752" s="190"/>
      <c r="J1752" s="44"/>
      <c r="K1752" s="44"/>
      <c r="L1752" s="27" t="s">
        <v>100</v>
      </c>
      <c r="M1752" s="321">
        <v>10.8</v>
      </c>
      <c r="N1752" s="63">
        <f t="shared" si="149"/>
        <v>5.4350713047591785</v>
      </c>
      <c r="O1752" s="73">
        <v>12.1531889</v>
      </c>
      <c r="P1752" s="2">
        <v>5</v>
      </c>
      <c r="Q1752" s="2">
        <v>3</v>
      </c>
      <c r="R1752">
        <f t="shared" si="150"/>
        <v>1.6733200589830242</v>
      </c>
      <c r="S1752" s="61">
        <v>3.7416573999999998</v>
      </c>
      <c r="T1752" s="2">
        <v>5</v>
      </c>
      <c r="U1752" s="339">
        <f t="shared" si="147"/>
        <v>-1.2809338454620645</v>
      </c>
      <c r="V1752" s="4">
        <f t="shared" si="148"/>
        <v>0.51111111331055015</v>
      </c>
    </row>
    <row r="1753" spans="1:22">
      <c r="A1753" s="28" t="s">
        <v>669</v>
      </c>
      <c r="B1753" t="s">
        <v>682</v>
      </c>
      <c r="C1753" s="219" t="s">
        <v>1491</v>
      </c>
      <c r="D1753" t="s">
        <v>44</v>
      </c>
      <c r="E1753" t="s">
        <v>60</v>
      </c>
      <c r="F1753" t="s">
        <v>60</v>
      </c>
      <c r="G1753" s="38">
        <v>730</v>
      </c>
      <c r="H1753" s="189">
        <v>1</v>
      </c>
      <c r="I1753" s="190"/>
      <c r="J1753" s="44"/>
      <c r="K1753" s="44"/>
      <c r="L1753" s="27" t="s">
        <v>100</v>
      </c>
      <c r="M1753" s="321">
        <v>6.8</v>
      </c>
      <c r="N1753" s="63">
        <f t="shared" si="149"/>
        <v>2.8530685400420031</v>
      </c>
      <c r="O1753" s="73">
        <v>6.3796552000000002</v>
      </c>
      <c r="P1753" s="2">
        <v>5</v>
      </c>
      <c r="Q1753" s="2">
        <v>0.6</v>
      </c>
      <c r="R1753">
        <f t="shared" si="150"/>
        <v>0.40000000402495994</v>
      </c>
      <c r="S1753" s="61">
        <v>0.89442719999999998</v>
      </c>
      <c r="T1753" s="2">
        <v>5</v>
      </c>
      <c r="U1753" s="339">
        <f t="shared" si="147"/>
        <v>-2.4277482359480516</v>
      </c>
      <c r="V1753" s="4">
        <f t="shared" si="148"/>
        <v>0.64444445338879996</v>
      </c>
    </row>
    <row r="1754" spans="1:22">
      <c r="A1754" s="28" t="s">
        <v>669</v>
      </c>
      <c r="B1754" t="s">
        <v>683</v>
      </c>
      <c r="C1754" s="219" t="s">
        <v>1491</v>
      </c>
      <c r="D1754" t="s">
        <v>44</v>
      </c>
      <c r="E1754" t="s">
        <v>60</v>
      </c>
      <c r="F1754" t="s">
        <v>60</v>
      </c>
      <c r="G1754" s="26">
        <v>730</v>
      </c>
      <c r="H1754" s="189">
        <v>1</v>
      </c>
      <c r="I1754" s="190"/>
      <c r="J1754" s="27"/>
      <c r="K1754" s="27"/>
      <c r="L1754" s="27" t="s">
        <v>100</v>
      </c>
      <c r="M1754" s="321" t="s">
        <v>16</v>
      </c>
      <c r="N1754" s="63" t="s">
        <v>16</v>
      </c>
      <c r="O1754" s="63" t="s">
        <v>16</v>
      </c>
      <c r="P1754" s="2">
        <v>5</v>
      </c>
      <c r="Q1754" s="321" t="s">
        <v>16</v>
      </c>
      <c r="R1754" s="63" t="s">
        <v>16</v>
      </c>
      <c r="S1754" s="63" t="s">
        <v>16</v>
      </c>
      <c r="T1754" s="2">
        <v>5</v>
      </c>
      <c r="U1754" s="339" t="e">
        <f t="shared" si="147"/>
        <v>#VALUE!</v>
      </c>
      <c r="V1754" s="4" t="e">
        <f t="shared" si="148"/>
        <v>#VALUE!</v>
      </c>
    </row>
    <row r="1755" spans="1:22">
      <c r="A1755" s="1" t="s">
        <v>669</v>
      </c>
      <c r="B1755" t="s">
        <v>684</v>
      </c>
      <c r="C1755" s="219" t="s">
        <v>1491</v>
      </c>
      <c r="D1755" t="s">
        <v>44</v>
      </c>
      <c r="E1755" t="s">
        <v>60</v>
      </c>
      <c r="F1755" t="s">
        <v>60</v>
      </c>
      <c r="G1755" s="38">
        <v>730</v>
      </c>
      <c r="H1755" s="189">
        <v>1</v>
      </c>
      <c r="I1755" s="190"/>
      <c r="J1755" s="44"/>
      <c r="K1755" s="44"/>
      <c r="L1755" s="27" t="s">
        <v>100</v>
      </c>
      <c r="M1755" s="321">
        <v>0</v>
      </c>
      <c r="N1755" s="63">
        <f>O1755/SQRT(P1755)</f>
        <v>0</v>
      </c>
      <c r="O1755" s="73">
        <v>0</v>
      </c>
      <c r="P1755" s="2">
        <v>5</v>
      </c>
      <c r="Q1755" s="2">
        <v>0</v>
      </c>
      <c r="R1755">
        <f>S1755/SQRT(T1755)</f>
        <v>0</v>
      </c>
      <c r="S1755" s="61">
        <v>0</v>
      </c>
      <c r="T1755" s="2">
        <v>5</v>
      </c>
      <c r="U1755" s="339" t="e">
        <f t="shared" si="147"/>
        <v>#DIV/0!</v>
      </c>
      <c r="V1755" s="4" t="e">
        <f t="shared" si="148"/>
        <v>#DIV/0!</v>
      </c>
    </row>
    <row r="1756" spans="1:22">
      <c r="A1756" s="1" t="s">
        <v>669</v>
      </c>
      <c r="B1756" t="s">
        <v>685</v>
      </c>
      <c r="C1756" s="219" t="s">
        <v>1491</v>
      </c>
      <c r="D1756" t="s">
        <v>44</v>
      </c>
      <c r="E1756" t="s">
        <v>60</v>
      </c>
      <c r="F1756" t="s">
        <v>60</v>
      </c>
      <c r="G1756" s="38">
        <v>730</v>
      </c>
      <c r="H1756" s="189">
        <v>1</v>
      </c>
      <c r="I1756" s="190"/>
      <c r="J1756" s="44"/>
      <c r="K1756" s="44"/>
      <c r="L1756" s="27" t="s">
        <v>100</v>
      </c>
      <c r="M1756" s="321" t="s">
        <v>16</v>
      </c>
      <c r="N1756" s="63" t="s">
        <v>16</v>
      </c>
      <c r="O1756" s="63" t="s">
        <v>16</v>
      </c>
      <c r="P1756" s="2">
        <v>5</v>
      </c>
      <c r="Q1756" s="321" t="s">
        <v>16</v>
      </c>
      <c r="R1756" s="63" t="s">
        <v>16</v>
      </c>
      <c r="S1756" s="63" t="s">
        <v>16</v>
      </c>
      <c r="T1756" s="2">
        <v>5</v>
      </c>
      <c r="U1756" s="339" t="e">
        <f t="shared" si="147"/>
        <v>#VALUE!</v>
      </c>
      <c r="V1756" s="4" t="e">
        <f t="shared" si="148"/>
        <v>#VALUE!</v>
      </c>
    </row>
    <row r="1757" spans="1:22">
      <c r="A1757" s="1" t="s">
        <v>669</v>
      </c>
      <c r="B1757" t="s">
        <v>686</v>
      </c>
      <c r="C1757" s="219" t="s">
        <v>1491</v>
      </c>
      <c r="D1757" t="s">
        <v>44</v>
      </c>
      <c r="E1757" t="s">
        <v>60</v>
      </c>
      <c r="F1757" t="s">
        <v>60</v>
      </c>
      <c r="G1757" s="38">
        <v>730</v>
      </c>
      <c r="H1757" s="189">
        <v>1</v>
      </c>
      <c r="I1757" s="190"/>
      <c r="J1757" s="44"/>
      <c r="K1757" s="44"/>
      <c r="L1757" s="27" t="s">
        <v>100</v>
      </c>
      <c r="M1757" s="321" t="s">
        <v>16</v>
      </c>
      <c r="N1757" s="63" t="s">
        <v>16</v>
      </c>
      <c r="O1757" s="63" t="s">
        <v>16</v>
      </c>
      <c r="P1757" s="2">
        <v>5</v>
      </c>
      <c r="Q1757" s="321" t="s">
        <v>16</v>
      </c>
      <c r="R1757" s="63" t="s">
        <v>16</v>
      </c>
      <c r="S1757" s="63" t="s">
        <v>16</v>
      </c>
      <c r="T1757" s="2">
        <v>5</v>
      </c>
      <c r="U1757" s="339" t="e">
        <f t="shared" si="147"/>
        <v>#VALUE!</v>
      </c>
      <c r="V1757" s="4" t="e">
        <f t="shared" si="148"/>
        <v>#VALUE!</v>
      </c>
    </row>
    <row r="1758" spans="1:22">
      <c r="A1758" s="1" t="s">
        <v>669</v>
      </c>
      <c r="B1758" t="s">
        <v>687</v>
      </c>
      <c r="C1758" s="219" t="s">
        <v>1491</v>
      </c>
      <c r="D1758" t="s">
        <v>44</v>
      </c>
      <c r="E1758" t="s">
        <v>60</v>
      </c>
      <c r="F1758" t="s">
        <v>60</v>
      </c>
      <c r="G1758" s="38">
        <v>730</v>
      </c>
      <c r="H1758" s="189">
        <v>1</v>
      </c>
      <c r="I1758" s="190"/>
      <c r="J1758" s="44"/>
      <c r="K1758" s="44"/>
      <c r="L1758" s="27" t="s">
        <v>100</v>
      </c>
      <c r="M1758" s="321">
        <v>378</v>
      </c>
      <c r="N1758" s="63">
        <f>O1758/SQRT(P1758)</f>
        <v>53.332916664431416</v>
      </c>
      <c r="O1758" s="73">
        <v>119.2560271</v>
      </c>
      <c r="P1758" s="2">
        <v>5</v>
      </c>
      <c r="Q1758" s="2">
        <v>0.4</v>
      </c>
      <c r="R1758">
        <f>S1758/SQRT(T1758)</f>
        <v>0.40000000402495994</v>
      </c>
      <c r="S1758" s="61">
        <v>0.89442719999999998</v>
      </c>
      <c r="T1758" s="2">
        <v>5</v>
      </c>
      <c r="U1758" s="339">
        <f t="shared" si="147"/>
        <v>-6.8511849274937431</v>
      </c>
      <c r="V1758" s="4">
        <f t="shared" si="148"/>
        <v>1.2000000201247998</v>
      </c>
    </row>
    <row r="1759" spans="1:22">
      <c r="A1759" s="1" t="s">
        <v>669</v>
      </c>
      <c r="B1759" t="s">
        <v>688</v>
      </c>
      <c r="C1759" s="219" t="s">
        <v>1491</v>
      </c>
      <c r="D1759" t="s">
        <v>44</v>
      </c>
      <c r="E1759" t="s">
        <v>60</v>
      </c>
      <c r="F1759" t="s">
        <v>60</v>
      </c>
      <c r="G1759" s="38">
        <v>730</v>
      </c>
      <c r="H1759" s="189">
        <v>1</v>
      </c>
      <c r="I1759" s="190"/>
      <c r="J1759" s="44"/>
      <c r="K1759" s="44"/>
      <c r="L1759" s="27" t="s">
        <v>100</v>
      </c>
      <c r="M1759" s="321">
        <v>0</v>
      </c>
      <c r="N1759" s="63">
        <f>O1759/SQRT(P1759)</f>
        <v>0</v>
      </c>
      <c r="O1759" s="73">
        <v>0</v>
      </c>
      <c r="P1759" s="2">
        <v>5</v>
      </c>
      <c r="Q1759" s="2">
        <v>0.2</v>
      </c>
      <c r="R1759">
        <f>S1759/SQRT(T1759)</f>
        <v>0.20000000201247997</v>
      </c>
      <c r="S1759" s="61">
        <v>0.44721359999999999</v>
      </c>
      <c r="T1759" s="2">
        <v>5</v>
      </c>
      <c r="U1759" s="339" t="e">
        <f t="shared" si="147"/>
        <v>#DIV/0!</v>
      </c>
      <c r="V1759" s="4" t="e">
        <f t="shared" si="148"/>
        <v>#DIV/0!</v>
      </c>
    </row>
    <row r="1760" spans="1:22">
      <c r="A1760" s="1" t="s">
        <v>669</v>
      </c>
      <c r="B1760" t="s">
        <v>689</v>
      </c>
      <c r="C1760" s="219" t="s">
        <v>1491</v>
      </c>
      <c r="D1760" t="s">
        <v>44</v>
      </c>
      <c r="E1760" t="s">
        <v>60</v>
      </c>
      <c r="F1760" t="s">
        <v>60</v>
      </c>
      <c r="G1760" s="38">
        <v>730</v>
      </c>
      <c r="H1760" s="189">
        <v>1</v>
      </c>
      <c r="I1760" s="190"/>
      <c r="J1760" s="44"/>
      <c r="K1760" s="44"/>
      <c r="L1760" s="27" t="s">
        <v>100</v>
      </c>
      <c r="M1760" s="321">
        <v>0.8</v>
      </c>
      <c r="N1760" s="63">
        <f>O1760/SQRT(P1760)</f>
        <v>0.80000000804991989</v>
      </c>
      <c r="O1760" s="73">
        <v>1.7888544</v>
      </c>
      <c r="P1760" s="2">
        <v>5</v>
      </c>
      <c r="Q1760" s="2">
        <v>0</v>
      </c>
      <c r="R1760">
        <f>S1760/SQRT(T1760)</f>
        <v>0</v>
      </c>
      <c r="S1760" s="61">
        <v>0</v>
      </c>
      <c r="T1760" s="2">
        <v>5</v>
      </c>
      <c r="U1760" s="339" t="e">
        <f t="shared" si="147"/>
        <v>#NUM!</v>
      </c>
      <c r="V1760" s="4" t="e">
        <f t="shared" si="148"/>
        <v>#DIV/0!</v>
      </c>
    </row>
    <row r="1761" spans="1:22">
      <c r="A1761" s="1" t="s">
        <v>669</v>
      </c>
      <c r="B1761" t="s">
        <v>690</v>
      </c>
      <c r="C1761" s="219" t="s">
        <v>1491</v>
      </c>
      <c r="D1761" t="s">
        <v>44</v>
      </c>
      <c r="E1761" t="s">
        <v>60</v>
      </c>
      <c r="F1761" t="s">
        <v>60</v>
      </c>
      <c r="G1761" s="38">
        <v>730</v>
      </c>
      <c r="H1761" s="189">
        <v>1</v>
      </c>
      <c r="I1761" s="190"/>
      <c r="J1761" s="44"/>
      <c r="K1761" s="44"/>
      <c r="L1761" s="27" t="s">
        <v>100</v>
      </c>
      <c r="M1761" s="321">
        <v>1.6</v>
      </c>
      <c r="N1761" s="63">
        <f>O1761/SQRT(P1761)</f>
        <v>1.6000000160998398</v>
      </c>
      <c r="O1761" s="73">
        <v>3.5777087999999999</v>
      </c>
      <c r="P1761" s="2">
        <v>5</v>
      </c>
      <c r="Q1761" s="2">
        <v>1.2</v>
      </c>
      <c r="R1761">
        <f>S1761/SQRT(T1761)</f>
        <v>1.2000000120748799</v>
      </c>
      <c r="S1761" s="61">
        <v>2.6832815999999999</v>
      </c>
      <c r="T1761" s="2">
        <v>5</v>
      </c>
      <c r="U1761" s="339">
        <f t="shared" si="147"/>
        <v>-0.28768207245178107</v>
      </c>
      <c r="V1761" s="4">
        <f t="shared" si="148"/>
        <v>1.2000000201248</v>
      </c>
    </row>
    <row r="1762" spans="1:22">
      <c r="A1762" s="1" t="s">
        <v>669</v>
      </c>
      <c r="B1762" t="s">
        <v>691</v>
      </c>
      <c r="C1762" s="219" t="s">
        <v>1491</v>
      </c>
      <c r="D1762" t="s">
        <v>44</v>
      </c>
      <c r="E1762" t="s">
        <v>60</v>
      </c>
      <c r="F1762" t="s">
        <v>60</v>
      </c>
      <c r="G1762" s="38">
        <v>730</v>
      </c>
      <c r="H1762" s="189">
        <v>1</v>
      </c>
      <c r="I1762" s="190"/>
      <c r="J1762" s="44"/>
      <c r="K1762" s="44"/>
      <c r="L1762" s="27" t="s">
        <v>100</v>
      </c>
      <c r="M1762" s="321">
        <v>30.6</v>
      </c>
      <c r="N1762" s="63">
        <f>O1762/SQRT(P1762)</f>
        <v>15.784802812419562</v>
      </c>
      <c r="O1762" s="73">
        <v>35.295892100000003</v>
      </c>
      <c r="P1762" s="2">
        <v>5</v>
      </c>
      <c r="Q1762" s="2">
        <v>0</v>
      </c>
      <c r="R1762">
        <f>S1762/SQRT(T1762)</f>
        <v>0</v>
      </c>
      <c r="S1762" s="61">
        <v>0</v>
      </c>
      <c r="T1762" s="2">
        <v>5</v>
      </c>
      <c r="U1762" s="339" t="e">
        <f t="shared" si="147"/>
        <v>#NUM!</v>
      </c>
      <c r="V1762" s="4" t="e">
        <f t="shared" si="148"/>
        <v>#DIV/0!</v>
      </c>
    </row>
    <row r="1763" spans="1:22">
      <c r="A1763" s="1" t="s">
        <v>669</v>
      </c>
      <c r="B1763" t="s">
        <v>692</v>
      </c>
      <c r="C1763" s="219" t="s">
        <v>1491</v>
      </c>
      <c r="D1763" t="s">
        <v>44</v>
      </c>
      <c r="E1763" t="s">
        <v>60</v>
      </c>
      <c r="F1763" t="s">
        <v>60</v>
      </c>
      <c r="G1763" s="38">
        <v>730</v>
      </c>
      <c r="H1763" s="189">
        <v>1</v>
      </c>
      <c r="I1763" s="190"/>
      <c r="J1763" s="44"/>
      <c r="K1763" s="44"/>
      <c r="L1763" s="27" t="s">
        <v>100</v>
      </c>
      <c r="M1763" s="321" t="s">
        <v>16</v>
      </c>
      <c r="N1763" s="63" t="s">
        <v>16</v>
      </c>
      <c r="O1763" s="63" t="s">
        <v>16</v>
      </c>
      <c r="P1763" s="2">
        <v>5</v>
      </c>
      <c r="Q1763" s="321" t="s">
        <v>16</v>
      </c>
      <c r="R1763" s="63" t="s">
        <v>16</v>
      </c>
      <c r="S1763" s="63" t="s">
        <v>16</v>
      </c>
      <c r="T1763" s="2">
        <v>5</v>
      </c>
      <c r="U1763" s="339" t="e">
        <f t="shared" si="147"/>
        <v>#VALUE!</v>
      </c>
      <c r="V1763" s="4" t="e">
        <f t="shared" si="148"/>
        <v>#VALUE!</v>
      </c>
    </row>
    <row r="1764" spans="1:22">
      <c r="A1764" s="1" t="s">
        <v>669</v>
      </c>
      <c r="B1764" t="s">
        <v>693</v>
      </c>
      <c r="C1764" s="219" t="s">
        <v>1491</v>
      </c>
      <c r="D1764" t="s">
        <v>44</v>
      </c>
      <c r="E1764" t="s">
        <v>60</v>
      </c>
      <c r="F1764" t="s">
        <v>60</v>
      </c>
      <c r="G1764" s="38">
        <v>730</v>
      </c>
      <c r="H1764" s="189">
        <v>1</v>
      </c>
      <c r="I1764" s="190"/>
      <c r="J1764" s="44"/>
      <c r="K1764" s="44"/>
      <c r="L1764" s="27" t="s">
        <v>100</v>
      </c>
      <c r="M1764" s="321" t="s">
        <v>16</v>
      </c>
      <c r="N1764" s="63" t="s">
        <v>16</v>
      </c>
      <c r="O1764" s="63" t="s">
        <v>16</v>
      </c>
      <c r="P1764" s="2">
        <v>5</v>
      </c>
      <c r="Q1764" s="321" t="s">
        <v>16</v>
      </c>
      <c r="R1764" s="63" t="s">
        <v>16</v>
      </c>
      <c r="S1764" s="63" t="s">
        <v>16</v>
      </c>
      <c r="T1764" s="2">
        <v>5</v>
      </c>
      <c r="U1764" s="339" t="e">
        <f t="shared" si="147"/>
        <v>#VALUE!</v>
      </c>
      <c r="V1764" s="4" t="e">
        <f t="shared" si="148"/>
        <v>#VALUE!</v>
      </c>
    </row>
    <row r="1765" spans="1:22">
      <c r="A1765" s="1" t="s">
        <v>669</v>
      </c>
      <c r="B1765" t="s">
        <v>694</v>
      </c>
      <c r="C1765" s="219" t="s">
        <v>1491</v>
      </c>
      <c r="D1765" t="s">
        <v>44</v>
      </c>
      <c r="E1765" t="s">
        <v>60</v>
      </c>
      <c r="F1765" t="s">
        <v>60</v>
      </c>
      <c r="G1765" s="38">
        <v>730</v>
      </c>
      <c r="H1765" s="189">
        <v>1</v>
      </c>
      <c r="I1765" s="190"/>
      <c r="J1765" s="44"/>
      <c r="K1765" s="44"/>
      <c r="L1765" s="27" t="s">
        <v>100</v>
      </c>
      <c r="M1765" s="321" t="s">
        <v>16</v>
      </c>
      <c r="N1765" s="63" t="s">
        <v>16</v>
      </c>
      <c r="O1765" s="63" t="s">
        <v>16</v>
      </c>
      <c r="P1765" s="2">
        <v>5</v>
      </c>
      <c r="Q1765" s="321" t="s">
        <v>16</v>
      </c>
      <c r="R1765" s="63" t="s">
        <v>16</v>
      </c>
      <c r="S1765" s="63" t="s">
        <v>16</v>
      </c>
      <c r="T1765" s="2">
        <v>5</v>
      </c>
      <c r="U1765" s="339" t="e">
        <f t="shared" si="147"/>
        <v>#VALUE!</v>
      </c>
      <c r="V1765" s="4" t="e">
        <f t="shared" si="148"/>
        <v>#VALUE!</v>
      </c>
    </row>
    <row r="1766" spans="1:22">
      <c r="A1766" s="1" t="s">
        <v>669</v>
      </c>
      <c r="B1766" t="s">
        <v>695</v>
      </c>
      <c r="C1766" s="219" t="s">
        <v>1491</v>
      </c>
      <c r="D1766" t="s">
        <v>44</v>
      </c>
      <c r="E1766" t="s">
        <v>60</v>
      </c>
      <c r="F1766" t="s">
        <v>60</v>
      </c>
      <c r="G1766" s="38">
        <v>730</v>
      </c>
      <c r="H1766" s="189">
        <v>1</v>
      </c>
      <c r="I1766" s="190"/>
      <c r="J1766" s="44"/>
      <c r="K1766" s="44"/>
      <c r="L1766" s="27" t="s">
        <v>100</v>
      </c>
      <c r="M1766" s="321">
        <v>4.2</v>
      </c>
      <c r="N1766" s="63">
        <f>O1766/SQRT(P1766)</f>
        <v>3.0397368364444723</v>
      </c>
      <c r="O1766" s="73">
        <v>6.7970582000000004</v>
      </c>
      <c r="P1766" s="2">
        <v>5</v>
      </c>
      <c r="Q1766" s="2">
        <v>0.2</v>
      </c>
      <c r="R1766">
        <f>S1766/SQRT(T1766)</f>
        <v>0.20000000201247997</v>
      </c>
      <c r="S1766" s="61">
        <v>0.44721359999999999</v>
      </c>
      <c r="T1766" s="2">
        <v>5</v>
      </c>
      <c r="U1766" s="339">
        <f t="shared" si="147"/>
        <v>-3.044522437723423</v>
      </c>
      <c r="V1766" s="4">
        <f t="shared" si="148"/>
        <v>1.2000000201247998</v>
      </c>
    </row>
    <row r="1767" spans="1:22">
      <c r="A1767" s="1" t="s">
        <v>669</v>
      </c>
      <c r="B1767" t="s">
        <v>696</v>
      </c>
      <c r="C1767" s="219" t="s">
        <v>1491</v>
      </c>
      <c r="D1767" t="s">
        <v>44</v>
      </c>
      <c r="E1767" t="s">
        <v>60</v>
      </c>
      <c r="F1767" t="s">
        <v>60</v>
      </c>
      <c r="G1767" s="38">
        <v>730</v>
      </c>
      <c r="H1767" s="189">
        <v>1</v>
      </c>
      <c r="I1767" s="190"/>
      <c r="J1767" s="44"/>
      <c r="K1767" s="44"/>
      <c r="L1767" s="27" t="s">
        <v>100</v>
      </c>
      <c r="M1767" s="321">
        <v>8.8000000000000007</v>
      </c>
      <c r="N1767" s="63">
        <f>O1767/SQRT(P1767)</f>
        <v>4.619523781897624</v>
      </c>
      <c r="O1767" s="73">
        <v>10.3295692</v>
      </c>
      <c r="P1767" s="2">
        <v>5</v>
      </c>
      <c r="Q1767" s="2">
        <v>2</v>
      </c>
      <c r="R1767">
        <f>S1767/SQRT(T1767)</f>
        <v>0.70710676773248882</v>
      </c>
      <c r="S1767" s="61">
        <v>1.5811388</v>
      </c>
      <c r="T1767" s="2">
        <v>5</v>
      </c>
      <c r="U1767" s="339">
        <f t="shared" si="147"/>
        <v>-1.4816045409242156</v>
      </c>
      <c r="V1767" s="4">
        <f t="shared" si="148"/>
        <v>0.324999995243272</v>
      </c>
    </row>
    <row r="1768" spans="1:22">
      <c r="A1768" s="1" t="s">
        <v>669</v>
      </c>
      <c r="B1768" t="s">
        <v>697</v>
      </c>
      <c r="C1768" s="219" t="s">
        <v>1491</v>
      </c>
      <c r="D1768" t="s">
        <v>44</v>
      </c>
      <c r="E1768" t="s">
        <v>60</v>
      </c>
      <c r="F1768" t="s">
        <v>60</v>
      </c>
      <c r="G1768" s="38">
        <v>730</v>
      </c>
      <c r="H1768" s="189">
        <v>1</v>
      </c>
      <c r="I1768" s="190"/>
      <c r="J1768" s="44"/>
      <c r="K1768" s="44"/>
      <c r="L1768" s="27" t="s">
        <v>100</v>
      </c>
      <c r="M1768" s="321">
        <v>9.6</v>
      </c>
      <c r="N1768" s="63">
        <f>O1768/SQRT(P1768)</f>
        <v>9.1082380343251064</v>
      </c>
      <c r="O1768" s="73">
        <v>20.3666394</v>
      </c>
      <c r="P1768" s="2">
        <v>5</v>
      </c>
      <c r="Q1768" s="2">
        <v>3</v>
      </c>
      <c r="R1768">
        <f>S1768/SQRT(T1768)</f>
        <v>1.8973666018614583</v>
      </c>
      <c r="S1768" s="61">
        <v>4.2426406999999999</v>
      </c>
      <c r="T1768" s="2">
        <v>5</v>
      </c>
      <c r="U1768" s="339">
        <f t="shared" si="147"/>
        <v>-1.1631508098056809</v>
      </c>
      <c r="V1768" s="4">
        <f t="shared" si="148"/>
        <v>0.60000000242881091</v>
      </c>
    </row>
    <row r="1769" spans="1:22">
      <c r="A1769" s="1" t="s">
        <v>669</v>
      </c>
      <c r="B1769" t="s">
        <v>698</v>
      </c>
      <c r="C1769" s="219" t="s">
        <v>1491</v>
      </c>
      <c r="D1769" t="s">
        <v>44</v>
      </c>
      <c r="E1769" t="s">
        <v>60</v>
      </c>
      <c r="F1769" t="s">
        <v>60</v>
      </c>
      <c r="G1769" s="38">
        <v>730</v>
      </c>
      <c r="H1769" s="189">
        <v>1</v>
      </c>
      <c r="I1769" s="190"/>
      <c r="J1769" s="44"/>
      <c r="K1769" s="44"/>
      <c r="L1769" s="27" t="s">
        <v>100</v>
      </c>
      <c r="M1769" s="321" t="s">
        <v>16</v>
      </c>
      <c r="N1769" s="63" t="s">
        <v>16</v>
      </c>
      <c r="O1769" s="63" t="s">
        <v>16</v>
      </c>
      <c r="P1769" s="2">
        <v>5</v>
      </c>
      <c r="Q1769" s="321" t="s">
        <v>16</v>
      </c>
      <c r="R1769" s="63" t="s">
        <v>16</v>
      </c>
      <c r="S1769" s="63" t="s">
        <v>16</v>
      </c>
      <c r="T1769" s="2">
        <v>5</v>
      </c>
      <c r="U1769" s="339" t="e">
        <f t="shared" si="147"/>
        <v>#VALUE!</v>
      </c>
      <c r="V1769" s="4" t="e">
        <f t="shared" si="148"/>
        <v>#VALUE!</v>
      </c>
    </row>
    <row r="1770" spans="1:22">
      <c r="A1770" s="1" t="s">
        <v>669</v>
      </c>
      <c r="B1770" t="s">
        <v>699</v>
      </c>
      <c r="C1770" s="219" t="s">
        <v>1491</v>
      </c>
      <c r="D1770" t="s">
        <v>44</v>
      </c>
      <c r="E1770" t="s">
        <v>60</v>
      </c>
      <c r="F1770" t="s">
        <v>60</v>
      </c>
      <c r="G1770" s="38">
        <v>730</v>
      </c>
      <c r="H1770" s="189">
        <v>1</v>
      </c>
      <c r="I1770" s="190"/>
      <c r="J1770" s="44"/>
      <c r="K1770" s="44"/>
      <c r="L1770" s="27" t="s">
        <v>100</v>
      </c>
      <c r="M1770" s="321">
        <v>3.6</v>
      </c>
      <c r="N1770" s="63">
        <f>O1770/SQRT(P1770)</f>
        <v>2.4617067349422821</v>
      </c>
      <c r="O1770" s="73">
        <v>5.5045435999999999</v>
      </c>
      <c r="P1770" s="2">
        <v>5</v>
      </c>
      <c r="Q1770" s="2">
        <v>0.6</v>
      </c>
      <c r="R1770">
        <f>S1770/SQRT(T1770)</f>
        <v>0.60000000603743997</v>
      </c>
      <c r="S1770" s="61">
        <v>1.3416408</v>
      </c>
      <c r="T1770" s="2">
        <v>5</v>
      </c>
      <c r="U1770" s="339">
        <f t="shared" si="147"/>
        <v>-1.791759469228055</v>
      </c>
      <c r="V1770" s="4">
        <f t="shared" si="148"/>
        <v>1.2000000201248</v>
      </c>
    </row>
    <row r="1771" spans="1:22">
      <c r="A1771" s="1" t="s">
        <v>669</v>
      </c>
      <c r="B1771" t="s">
        <v>700</v>
      </c>
      <c r="C1771" s="219" t="s">
        <v>1491</v>
      </c>
      <c r="D1771" t="s">
        <v>44</v>
      </c>
      <c r="E1771" t="s">
        <v>60</v>
      </c>
      <c r="F1771" t="s">
        <v>60</v>
      </c>
      <c r="G1771" s="38">
        <v>730</v>
      </c>
      <c r="H1771" s="189">
        <v>1</v>
      </c>
      <c r="I1771" s="190"/>
      <c r="J1771" s="44"/>
      <c r="K1771" s="44"/>
      <c r="L1771" s="27" t="s">
        <v>100</v>
      </c>
      <c r="M1771" s="321" t="s">
        <v>16</v>
      </c>
      <c r="N1771" s="63" t="s">
        <v>16</v>
      </c>
      <c r="O1771" s="63" t="s">
        <v>16</v>
      </c>
      <c r="P1771" s="2">
        <v>5</v>
      </c>
      <c r="Q1771" s="321" t="s">
        <v>16</v>
      </c>
      <c r="R1771" s="63" t="s">
        <v>16</v>
      </c>
      <c r="S1771" s="63" t="s">
        <v>16</v>
      </c>
      <c r="T1771" s="2">
        <v>5</v>
      </c>
      <c r="U1771" s="339" t="e">
        <f t="shared" si="147"/>
        <v>#VALUE!</v>
      </c>
      <c r="V1771" s="4" t="e">
        <f t="shared" si="148"/>
        <v>#VALUE!</v>
      </c>
    </row>
    <row r="1772" spans="1:22">
      <c r="A1772" s="1" t="s">
        <v>669</v>
      </c>
      <c r="B1772" t="s">
        <v>701</v>
      </c>
      <c r="C1772" s="219" t="s">
        <v>1491</v>
      </c>
      <c r="D1772" t="s">
        <v>44</v>
      </c>
      <c r="E1772" t="s">
        <v>60</v>
      </c>
      <c r="F1772" t="s">
        <v>60</v>
      </c>
      <c r="G1772" s="38">
        <v>730</v>
      </c>
      <c r="H1772" s="189">
        <v>1</v>
      </c>
      <c r="I1772" s="190"/>
      <c r="J1772" s="44"/>
      <c r="K1772" s="44"/>
      <c r="L1772" s="27" t="s">
        <v>100</v>
      </c>
      <c r="M1772" s="321">
        <v>0.2</v>
      </c>
      <c r="N1772" s="63">
        <f>O1772/SQRT(P1772)</f>
        <v>0.20000000201247997</v>
      </c>
      <c r="O1772" s="73">
        <v>0.44721359999999999</v>
      </c>
      <c r="P1772" s="2">
        <v>5</v>
      </c>
      <c r="Q1772" s="2">
        <v>0.4</v>
      </c>
      <c r="R1772">
        <f>S1772/SQRT(T1772)</f>
        <v>0.40000000402495994</v>
      </c>
      <c r="S1772" s="61">
        <v>0.89442719999999998</v>
      </c>
      <c r="T1772" s="2">
        <v>5</v>
      </c>
      <c r="U1772" s="339">
        <f t="shared" si="147"/>
        <v>0.69314718055994529</v>
      </c>
      <c r="V1772" s="4">
        <f t="shared" si="148"/>
        <v>1.2000000201247998</v>
      </c>
    </row>
    <row r="1773" spans="1:22">
      <c r="A1773" s="1" t="s">
        <v>669</v>
      </c>
      <c r="B1773" t="s">
        <v>702</v>
      </c>
      <c r="C1773" s="219" t="s">
        <v>1491</v>
      </c>
      <c r="D1773" t="s">
        <v>44</v>
      </c>
      <c r="E1773" t="s">
        <v>60</v>
      </c>
      <c r="F1773" t="s">
        <v>60</v>
      </c>
      <c r="G1773" s="38">
        <v>730</v>
      </c>
      <c r="H1773" s="189">
        <v>1</v>
      </c>
      <c r="L1773" s="27" t="s">
        <v>100</v>
      </c>
      <c r="M1773" s="321" t="s">
        <v>16</v>
      </c>
      <c r="N1773" s="63" t="s">
        <v>16</v>
      </c>
      <c r="O1773" s="63" t="s">
        <v>16</v>
      </c>
      <c r="P1773" s="2">
        <v>5</v>
      </c>
      <c r="Q1773" s="321" t="s">
        <v>16</v>
      </c>
      <c r="R1773" s="63" t="s">
        <v>16</v>
      </c>
      <c r="S1773" s="63" t="s">
        <v>16</v>
      </c>
      <c r="T1773" s="2">
        <v>5</v>
      </c>
      <c r="U1773" s="339" t="e">
        <f t="shared" si="147"/>
        <v>#VALUE!</v>
      </c>
      <c r="V1773" s="4" t="e">
        <f t="shared" si="148"/>
        <v>#VALUE!</v>
      </c>
    </row>
    <row r="1774" spans="1:22">
      <c r="A1774" s="1" t="s">
        <v>669</v>
      </c>
      <c r="B1774" t="s">
        <v>703</v>
      </c>
      <c r="C1774" s="219" t="s">
        <v>1491</v>
      </c>
      <c r="D1774" t="s">
        <v>44</v>
      </c>
      <c r="E1774" t="s">
        <v>60</v>
      </c>
      <c r="F1774" t="s">
        <v>60</v>
      </c>
      <c r="G1774" s="38">
        <v>730</v>
      </c>
      <c r="H1774" s="189">
        <v>1</v>
      </c>
      <c r="L1774" s="27" t="s">
        <v>100</v>
      </c>
      <c r="M1774" s="321">
        <v>0.2</v>
      </c>
      <c r="N1774" s="63">
        <f>O1774/SQRT(P1774)</f>
        <v>0.20000000201247997</v>
      </c>
      <c r="O1774" s="73">
        <v>0.44721359999999999</v>
      </c>
      <c r="P1774" s="2">
        <v>5</v>
      </c>
      <c r="Q1774" s="2">
        <v>0</v>
      </c>
      <c r="R1774">
        <f>S1774/SQRT(T1774)</f>
        <v>0</v>
      </c>
      <c r="S1774" s="61">
        <v>0</v>
      </c>
      <c r="T1774" s="2">
        <v>5</v>
      </c>
      <c r="U1774" s="339" t="e">
        <f t="shared" si="147"/>
        <v>#NUM!</v>
      </c>
      <c r="V1774" s="4" t="e">
        <f t="shared" si="148"/>
        <v>#DIV/0!</v>
      </c>
    </row>
    <row r="1775" spans="1:22">
      <c r="A1775" s="1" t="s">
        <v>669</v>
      </c>
      <c r="B1775" t="s">
        <v>704</v>
      </c>
      <c r="C1775" s="219" t="s">
        <v>1491</v>
      </c>
      <c r="D1775" t="s">
        <v>44</v>
      </c>
      <c r="E1775" t="s">
        <v>60</v>
      </c>
      <c r="F1775" t="s">
        <v>60</v>
      </c>
      <c r="G1775" s="38">
        <v>730</v>
      </c>
      <c r="H1775" s="189">
        <v>1</v>
      </c>
      <c r="L1775" s="27" t="s">
        <v>100</v>
      </c>
      <c r="M1775" s="321">
        <v>259</v>
      </c>
      <c r="N1775" s="63">
        <f>O1775/SQRT(P1775)</f>
        <v>73.852555808543414</v>
      </c>
      <c r="O1775" s="73">
        <v>165.13933510000001</v>
      </c>
      <c r="P1775" s="2">
        <v>5</v>
      </c>
      <c r="Q1775" s="2">
        <v>78.400000000000006</v>
      </c>
      <c r="R1775">
        <f>S1775/SQRT(T1775)</f>
        <v>18.326483547168394</v>
      </c>
      <c r="S1775" s="61">
        <v>40.979263000000003</v>
      </c>
      <c r="T1775" s="2">
        <v>5</v>
      </c>
      <c r="U1775" s="339">
        <f t="shared" si="147"/>
        <v>-1.1950041343431754</v>
      </c>
      <c r="V1775" s="4">
        <f t="shared" si="148"/>
        <v>0.25464194593473971</v>
      </c>
    </row>
    <row r="1776" spans="1:22">
      <c r="A1776" s="1" t="s">
        <v>669</v>
      </c>
      <c r="B1776" t="s">
        <v>705</v>
      </c>
      <c r="C1776" s="219" t="s">
        <v>1491</v>
      </c>
      <c r="D1776" t="s">
        <v>44</v>
      </c>
      <c r="E1776" t="s">
        <v>60</v>
      </c>
      <c r="F1776" t="s">
        <v>60</v>
      </c>
      <c r="G1776" s="38">
        <v>730</v>
      </c>
      <c r="H1776" s="189">
        <v>1</v>
      </c>
      <c r="L1776" s="27" t="s">
        <v>100</v>
      </c>
      <c r="M1776" s="321" t="s">
        <v>16</v>
      </c>
      <c r="N1776" s="63" t="s">
        <v>16</v>
      </c>
      <c r="O1776" s="63" t="s">
        <v>16</v>
      </c>
      <c r="P1776" s="2">
        <v>5</v>
      </c>
      <c r="Q1776" s="321" t="s">
        <v>16</v>
      </c>
      <c r="R1776" s="63" t="s">
        <v>16</v>
      </c>
      <c r="S1776" s="63" t="s">
        <v>16</v>
      </c>
      <c r="T1776" s="2">
        <v>5</v>
      </c>
      <c r="U1776" s="339" t="e">
        <f t="shared" si="147"/>
        <v>#VALUE!</v>
      </c>
      <c r="V1776" s="4" t="e">
        <f t="shared" si="148"/>
        <v>#VALUE!</v>
      </c>
    </row>
    <row r="1777" spans="1:22">
      <c r="A1777" s="1" t="s">
        <v>669</v>
      </c>
      <c r="B1777" t="s">
        <v>706</v>
      </c>
      <c r="C1777" s="219" t="s">
        <v>1491</v>
      </c>
      <c r="D1777" t="s">
        <v>44</v>
      </c>
      <c r="E1777" t="s">
        <v>60</v>
      </c>
      <c r="F1777" t="s">
        <v>60</v>
      </c>
      <c r="G1777" s="38">
        <v>730</v>
      </c>
      <c r="H1777" s="189">
        <v>1</v>
      </c>
      <c r="L1777" s="27" t="s">
        <v>100</v>
      </c>
      <c r="M1777" s="321" t="s">
        <v>16</v>
      </c>
      <c r="N1777" s="63" t="s">
        <v>16</v>
      </c>
      <c r="O1777" s="63" t="s">
        <v>16</v>
      </c>
      <c r="P1777" s="2">
        <v>5</v>
      </c>
      <c r="Q1777" s="321" t="s">
        <v>16</v>
      </c>
      <c r="R1777" s="63" t="s">
        <v>16</v>
      </c>
      <c r="S1777" s="63" t="s">
        <v>16</v>
      </c>
      <c r="T1777" s="2">
        <v>5</v>
      </c>
      <c r="U1777" s="339" t="e">
        <f t="shared" si="147"/>
        <v>#VALUE!</v>
      </c>
      <c r="V1777" s="4" t="e">
        <f t="shared" si="148"/>
        <v>#VALUE!</v>
      </c>
    </row>
    <row r="1778" spans="1:22" s="11" customFormat="1">
      <c r="A1778" s="10" t="s">
        <v>669</v>
      </c>
      <c r="B1778" s="11" t="s">
        <v>707</v>
      </c>
      <c r="C1778" s="219" t="s">
        <v>1491</v>
      </c>
      <c r="D1778" s="11" t="s">
        <v>44</v>
      </c>
      <c r="E1778" s="11" t="s">
        <v>60</v>
      </c>
      <c r="F1778" s="11" t="s">
        <v>60</v>
      </c>
      <c r="G1778" s="29">
        <v>730</v>
      </c>
      <c r="H1778" s="200">
        <v>1</v>
      </c>
      <c r="I1778" s="12"/>
      <c r="L1778" s="30" t="s">
        <v>100</v>
      </c>
      <c r="M1778" s="321">
        <v>0.2</v>
      </c>
      <c r="N1778" s="70">
        <f>O1778/SQRT(P1778)</f>
        <v>0.20000000201247997</v>
      </c>
      <c r="O1778" s="73">
        <v>0.44721359999999999</v>
      </c>
      <c r="P1778" s="12">
        <v>5</v>
      </c>
      <c r="Q1778" s="12">
        <v>0</v>
      </c>
      <c r="R1778" s="11">
        <f>S1778/SQRT(T1778)</f>
        <v>0</v>
      </c>
      <c r="S1778" s="61">
        <v>0</v>
      </c>
      <c r="T1778" s="12">
        <v>5</v>
      </c>
      <c r="U1778" s="339" t="e">
        <f t="shared" si="147"/>
        <v>#NUM!</v>
      </c>
      <c r="V1778" s="4" t="e">
        <f t="shared" si="148"/>
        <v>#DIV/0!</v>
      </c>
    </row>
    <row r="1779" spans="1:22">
      <c r="A1779" s="1" t="s">
        <v>669</v>
      </c>
      <c r="B1779" t="s">
        <v>708</v>
      </c>
      <c r="C1779" s="219" t="s">
        <v>1491</v>
      </c>
      <c r="D1779" t="s">
        <v>44</v>
      </c>
      <c r="E1779" t="s">
        <v>60</v>
      </c>
      <c r="F1779" t="s">
        <v>60</v>
      </c>
      <c r="G1779" s="38">
        <v>730</v>
      </c>
      <c r="H1779" s="189">
        <v>1</v>
      </c>
      <c r="L1779" s="27" t="s">
        <v>100</v>
      </c>
      <c r="M1779" s="321" t="s">
        <v>16</v>
      </c>
      <c r="N1779" s="63" t="s">
        <v>16</v>
      </c>
      <c r="O1779" s="63" t="s">
        <v>16</v>
      </c>
      <c r="P1779" s="2">
        <v>5</v>
      </c>
      <c r="Q1779" s="321" t="s">
        <v>16</v>
      </c>
      <c r="R1779" s="63" t="s">
        <v>16</v>
      </c>
      <c r="S1779" s="63" t="s">
        <v>16</v>
      </c>
      <c r="T1779" s="2">
        <v>5</v>
      </c>
      <c r="U1779" s="339" t="e">
        <f t="shared" si="147"/>
        <v>#VALUE!</v>
      </c>
      <c r="V1779" s="4" t="e">
        <f t="shared" si="148"/>
        <v>#VALUE!</v>
      </c>
    </row>
    <row r="1780" spans="1:22">
      <c r="A1780" s="1" t="s">
        <v>669</v>
      </c>
      <c r="B1780" t="s">
        <v>709</v>
      </c>
      <c r="C1780" s="219" t="s">
        <v>1491</v>
      </c>
      <c r="D1780" t="s">
        <v>44</v>
      </c>
      <c r="E1780" t="s">
        <v>60</v>
      </c>
      <c r="F1780" t="s">
        <v>60</v>
      </c>
      <c r="G1780" s="38">
        <v>730</v>
      </c>
      <c r="H1780" s="189">
        <v>1</v>
      </c>
      <c r="L1780" s="27" t="s">
        <v>100</v>
      </c>
      <c r="M1780" s="321">
        <v>3.4</v>
      </c>
      <c r="N1780" s="63">
        <f>O1780/SQRT(P1780)</f>
        <v>3.3999999894908002</v>
      </c>
      <c r="O1780" s="73">
        <v>7.6026311</v>
      </c>
      <c r="P1780" s="2">
        <v>5</v>
      </c>
      <c r="Q1780" s="2">
        <v>0</v>
      </c>
      <c r="R1780">
        <f>S1780/SQRT(T1780)</f>
        <v>0</v>
      </c>
      <c r="S1780" s="61">
        <v>0</v>
      </c>
      <c r="T1780" s="2">
        <v>5</v>
      </c>
      <c r="U1780" s="339" t="e">
        <f t="shared" si="147"/>
        <v>#NUM!</v>
      </c>
      <c r="V1780" s="4" t="e">
        <f t="shared" si="148"/>
        <v>#DIV/0!</v>
      </c>
    </row>
    <row r="1781" spans="1:22">
      <c r="A1781" s="1" t="s">
        <v>669</v>
      </c>
      <c r="B1781" t="s">
        <v>710</v>
      </c>
      <c r="C1781" s="219" t="s">
        <v>1491</v>
      </c>
      <c r="D1781" t="s">
        <v>44</v>
      </c>
      <c r="E1781" t="s">
        <v>60</v>
      </c>
      <c r="F1781" t="s">
        <v>60</v>
      </c>
      <c r="G1781" s="38">
        <v>730</v>
      </c>
      <c r="H1781" s="189">
        <v>1</v>
      </c>
      <c r="L1781" s="27" t="s">
        <v>100</v>
      </c>
      <c r="M1781" s="321" t="s">
        <v>16</v>
      </c>
      <c r="N1781" s="84" t="s">
        <v>16</v>
      </c>
      <c r="O1781" s="63" t="s">
        <v>16</v>
      </c>
      <c r="P1781" s="2">
        <v>5</v>
      </c>
      <c r="Q1781" s="321" t="s">
        <v>16</v>
      </c>
      <c r="R1781" s="63" t="s">
        <v>16</v>
      </c>
      <c r="S1781" s="63" t="s">
        <v>16</v>
      </c>
      <c r="T1781" s="2">
        <v>5</v>
      </c>
      <c r="U1781" s="339" t="e">
        <f t="shared" si="147"/>
        <v>#VALUE!</v>
      </c>
      <c r="V1781" s="4" t="e">
        <f t="shared" si="148"/>
        <v>#VALUE!</v>
      </c>
    </row>
    <row r="1782" spans="1:22">
      <c r="A1782" s="1" t="s">
        <v>669</v>
      </c>
      <c r="B1782" t="s">
        <v>711</v>
      </c>
      <c r="C1782" s="219" t="s">
        <v>1491</v>
      </c>
      <c r="D1782" t="s">
        <v>44</v>
      </c>
      <c r="E1782" t="s">
        <v>60</v>
      </c>
      <c r="F1782" t="s">
        <v>60</v>
      </c>
      <c r="G1782" s="26">
        <v>730</v>
      </c>
      <c r="H1782" s="189">
        <v>1</v>
      </c>
      <c r="L1782" s="27" t="s">
        <v>100</v>
      </c>
      <c r="M1782" s="321">
        <v>11.4</v>
      </c>
      <c r="N1782" s="63">
        <f>O1782/SQRT(P1782)</f>
        <v>4.2614551506857739</v>
      </c>
      <c r="O1782" s="73">
        <v>9.5289034000000008</v>
      </c>
      <c r="P1782" s="2">
        <v>5</v>
      </c>
      <c r="Q1782" s="2">
        <v>0</v>
      </c>
      <c r="R1782">
        <f>S1782/SQRT(T1782)</f>
        <v>0</v>
      </c>
      <c r="S1782" s="61">
        <v>0</v>
      </c>
      <c r="T1782" s="2">
        <v>5</v>
      </c>
      <c r="U1782" s="339" t="e">
        <f t="shared" si="147"/>
        <v>#NUM!</v>
      </c>
      <c r="V1782" s="4" t="e">
        <f t="shared" si="148"/>
        <v>#DIV/0!</v>
      </c>
    </row>
    <row r="1783" spans="1:22">
      <c r="A1783" s="1" t="s">
        <v>671</v>
      </c>
      <c r="B1783" t="s">
        <v>681</v>
      </c>
      <c r="C1783" s="219" t="s">
        <v>1491</v>
      </c>
      <c r="D1783" t="s">
        <v>44</v>
      </c>
      <c r="E1783" t="s">
        <v>60</v>
      </c>
      <c r="F1783" t="s">
        <v>60</v>
      </c>
      <c r="G1783" s="38">
        <v>730</v>
      </c>
      <c r="H1783" s="189">
        <v>1</v>
      </c>
      <c r="I1783" s="190"/>
      <c r="J1783" s="44"/>
      <c r="K1783" s="44"/>
      <c r="L1783" s="27" t="s">
        <v>100</v>
      </c>
      <c r="M1783" s="65">
        <v>22.2</v>
      </c>
      <c r="N1783" s="63">
        <f>O1783/SQRT(P1783)</f>
        <v>8.0585358680141894</v>
      </c>
      <c r="O1783" s="61">
        <v>18.019434</v>
      </c>
      <c r="P1783" s="2">
        <v>5</v>
      </c>
      <c r="Q1783" s="65">
        <v>6.8</v>
      </c>
      <c r="R1783">
        <f>S1783/SQRT(T1783)</f>
        <v>2.2671567908540817</v>
      </c>
      <c r="S1783" s="61">
        <v>5.0695167000000003</v>
      </c>
      <c r="T1783" s="2">
        <v>5</v>
      </c>
      <c r="U1783" s="339">
        <f t="shared" si="147"/>
        <v>-1.1831696766961728</v>
      </c>
      <c r="V1783" s="4">
        <f t="shared" si="148"/>
        <v>0.31115916769714058</v>
      </c>
    </row>
    <row r="1784" spans="1:22">
      <c r="A1784" s="1" t="s">
        <v>671</v>
      </c>
      <c r="B1784" t="s">
        <v>682</v>
      </c>
      <c r="C1784" s="219" t="s">
        <v>1491</v>
      </c>
      <c r="D1784" t="s">
        <v>44</v>
      </c>
      <c r="E1784" t="s">
        <v>60</v>
      </c>
      <c r="F1784" t="s">
        <v>60</v>
      </c>
      <c r="G1784" s="38">
        <v>730</v>
      </c>
      <c r="H1784" s="189">
        <v>1</v>
      </c>
      <c r="I1784" s="190"/>
      <c r="J1784" s="44"/>
      <c r="K1784" s="44"/>
      <c r="L1784" s="27" t="s">
        <v>100</v>
      </c>
      <c r="M1784" s="65">
        <v>43.8</v>
      </c>
      <c r="N1784" s="63">
        <f>O1784/SQRT(P1784)</f>
        <v>12.519584637718211</v>
      </c>
      <c r="O1784" s="61">
        <v>27.994642299999999</v>
      </c>
      <c r="P1784" s="2">
        <v>5</v>
      </c>
      <c r="Q1784" s="65">
        <v>4</v>
      </c>
      <c r="R1784">
        <f>S1784/SQRT(T1784)</f>
        <v>2.9154759450959551</v>
      </c>
      <c r="S1784" s="61">
        <v>6.5192024000000002</v>
      </c>
      <c r="T1784" s="2">
        <v>5</v>
      </c>
      <c r="U1784" s="339">
        <f t="shared" si="147"/>
        <v>-2.3933394562625097</v>
      </c>
      <c r="V1784" s="4">
        <f t="shared" si="148"/>
        <v>0.73124999915207201</v>
      </c>
    </row>
    <row r="1785" spans="1:22">
      <c r="A1785" s="28" t="s">
        <v>671</v>
      </c>
      <c r="B1785" t="s">
        <v>683</v>
      </c>
      <c r="C1785" s="219" t="s">
        <v>1491</v>
      </c>
      <c r="D1785" t="s">
        <v>44</v>
      </c>
      <c r="E1785" t="s">
        <v>60</v>
      </c>
      <c r="F1785" t="s">
        <v>60</v>
      </c>
      <c r="G1785" s="26">
        <v>730</v>
      </c>
      <c r="H1785" s="189">
        <v>1</v>
      </c>
      <c r="I1785" s="190"/>
      <c r="J1785" s="27"/>
      <c r="K1785" s="27"/>
      <c r="L1785" s="27" t="s">
        <v>100</v>
      </c>
      <c r="M1785" s="321" t="s">
        <v>16</v>
      </c>
      <c r="N1785" s="63" t="s">
        <v>16</v>
      </c>
      <c r="O1785" s="63" t="s">
        <v>16</v>
      </c>
      <c r="P1785" s="2">
        <v>5</v>
      </c>
      <c r="Q1785" s="321" t="s">
        <v>16</v>
      </c>
      <c r="R1785" s="63" t="s">
        <v>16</v>
      </c>
      <c r="S1785" s="63" t="s">
        <v>16</v>
      </c>
      <c r="T1785" s="2">
        <v>5</v>
      </c>
      <c r="U1785" s="339" t="e">
        <f t="shared" si="147"/>
        <v>#VALUE!</v>
      </c>
      <c r="V1785" s="4" t="e">
        <f t="shared" si="148"/>
        <v>#VALUE!</v>
      </c>
    </row>
    <row r="1786" spans="1:22">
      <c r="A1786" s="1" t="s">
        <v>671</v>
      </c>
      <c r="B1786" t="s">
        <v>684</v>
      </c>
      <c r="C1786" s="219" t="s">
        <v>1491</v>
      </c>
      <c r="D1786" t="s">
        <v>44</v>
      </c>
      <c r="E1786" t="s">
        <v>60</v>
      </c>
      <c r="F1786" t="s">
        <v>60</v>
      </c>
      <c r="G1786" s="38">
        <v>730</v>
      </c>
      <c r="H1786" s="189">
        <v>1</v>
      </c>
      <c r="I1786" s="190"/>
      <c r="J1786" s="44"/>
      <c r="K1786" s="44"/>
      <c r="L1786" s="27" t="s">
        <v>100</v>
      </c>
      <c r="M1786" s="321" t="s">
        <v>16</v>
      </c>
      <c r="N1786" s="63" t="s">
        <v>16</v>
      </c>
      <c r="O1786" s="63" t="s">
        <v>16</v>
      </c>
      <c r="P1786" s="2">
        <v>5</v>
      </c>
      <c r="Q1786" s="321" t="s">
        <v>16</v>
      </c>
      <c r="R1786" s="63" t="s">
        <v>16</v>
      </c>
      <c r="S1786" s="63" t="s">
        <v>16</v>
      </c>
      <c r="T1786" s="2">
        <v>5</v>
      </c>
      <c r="U1786" s="339" t="e">
        <f t="shared" si="147"/>
        <v>#VALUE!</v>
      </c>
      <c r="V1786" s="4" t="e">
        <f t="shared" si="148"/>
        <v>#VALUE!</v>
      </c>
    </row>
    <row r="1787" spans="1:22">
      <c r="A1787" s="1" t="s">
        <v>671</v>
      </c>
      <c r="B1787" t="s">
        <v>685</v>
      </c>
      <c r="C1787" s="219" t="s">
        <v>1491</v>
      </c>
      <c r="D1787" t="s">
        <v>44</v>
      </c>
      <c r="E1787" t="s">
        <v>60</v>
      </c>
      <c r="F1787" t="s">
        <v>60</v>
      </c>
      <c r="G1787" s="38">
        <v>730</v>
      </c>
      <c r="H1787" s="189">
        <v>1</v>
      </c>
      <c r="I1787" s="190"/>
      <c r="J1787" s="44"/>
      <c r="K1787" s="44"/>
      <c r="L1787" s="27" t="s">
        <v>100</v>
      </c>
      <c r="M1787" s="321" t="s">
        <v>16</v>
      </c>
      <c r="N1787" s="63" t="s">
        <v>16</v>
      </c>
      <c r="O1787" s="63" t="s">
        <v>16</v>
      </c>
      <c r="P1787" s="2">
        <v>5</v>
      </c>
      <c r="Q1787" s="321" t="s">
        <v>16</v>
      </c>
      <c r="R1787" s="63" t="s">
        <v>16</v>
      </c>
      <c r="S1787" s="63" t="s">
        <v>16</v>
      </c>
      <c r="T1787" s="2">
        <v>5</v>
      </c>
      <c r="U1787" s="339" t="e">
        <f t="shared" ref="U1787:U1850" si="151">LN(Q1787/M1787)</f>
        <v>#VALUE!</v>
      </c>
      <c r="V1787" s="4" t="e">
        <f t="shared" ref="V1787:V1850" si="152">M1787^2/(P1787*M1787^2)+S1787^2/(T1787*Q1787^2)</f>
        <v>#VALUE!</v>
      </c>
    </row>
    <row r="1788" spans="1:22">
      <c r="A1788" s="1" t="s">
        <v>671</v>
      </c>
      <c r="B1788" t="s">
        <v>686</v>
      </c>
      <c r="C1788" s="219" t="s">
        <v>1491</v>
      </c>
      <c r="D1788" t="s">
        <v>44</v>
      </c>
      <c r="E1788" t="s">
        <v>60</v>
      </c>
      <c r="F1788" t="s">
        <v>60</v>
      </c>
      <c r="G1788" s="38">
        <v>730</v>
      </c>
      <c r="H1788" s="189">
        <v>1</v>
      </c>
      <c r="I1788" s="190"/>
      <c r="J1788" s="44"/>
      <c r="K1788" s="44"/>
      <c r="L1788" s="27" t="s">
        <v>100</v>
      </c>
      <c r="M1788" s="321" t="s">
        <v>16</v>
      </c>
      <c r="N1788" s="63" t="s">
        <v>16</v>
      </c>
      <c r="O1788" s="63" t="s">
        <v>16</v>
      </c>
      <c r="P1788" s="2">
        <v>5</v>
      </c>
      <c r="Q1788" s="321" t="s">
        <v>16</v>
      </c>
      <c r="R1788" s="63" t="s">
        <v>16</v>
      </c>
      <c r="S1788" s="63" t="s">
        <v>16</v>
      </c>
      <c r="T1788" s="2">
        <v>5</v>
      </c>
      <c r="U1788" s="339" t="e">
        <f t="shared" si="151"/>
        <v>#VALUE!</v>
      </c>
      <c r="V1788" s="4" t="e">
        <f t="shared" si="152"/>
        <v>#VALUE!</v>
      </c>
    </row>
    <row r="1789" spans="1:22">
      <c r="A1789" s="1" t="s">
        <v>671</v>
      </c>
      <c r="B1789" t="s">
        <v>687</v>
      </c>
      <c r="C1789" s="219" t="s">
        <v>1491</v>
      </c>
      <c r="D1789" t="s">
        <v>44</v>
      </c>
      <c r="E1789" t="s">
        <v>60</v>
      </c>
      <c r="F1789" t="s">
        <v>60</v>
      </c>
      <c r="G1789" s="38">
        <v>730</v>
      </c>
      <c r="H1789" s="189">
        <v>1</v>
      </c>
      <c r="I1789" s="190"/>
      <c r="J1789" s="44"/>
      <c r="K1789" s="44"/>
      <c r="L1789" s="27" t="s">
        <v>100</v>
      </c>
      <c r="M1789" s="321" t="s">
        <v>16</v>
      </c>
      <c r="N1789" s="63" t="s">
        <v>16</v>
      </c>
      <c r="O1789" s="63" t="s">
        <v>16</v>
      </c>
      <c r="P1789" s="2">
        <v>5</v>
      </c>
      <c r="Q1789" s="321" t="s">
        <v>16</v>
      </c>
      <c r="R1789" s="63" t="s">
        <v>16</v>
      </c>
      <c r="S1789" s="63" t="s">
        <v>16</v>
      </c>
      <c r="T1789" s="2">
        <v>5</v>
      </c>
      <c r="U1789" s="339" t="e">
        <f t="shared" si="151"/>
        <v>#VALUE!</v>
      </c>
      <c r="V1789" s="4" t="e">
        <f t="shared" si="152"/>
        <v>#VALUE!</v>
      </c>
    </row>
    <row r="1790" spans="1:22">
      <c r="A1790" s="1" t="s">
        <v>671</v>
      </c>
      <c r="B1790" t="s">
        <v>688</v>
      </c>
      <c r="C1790" s="219" t="s">
        <v>1491</v>
      </c>
      <c r="D1790" t="s">
        <v>44</v>
      </c>
      <c r="E1790" t="s">
        <v>60</v>
      </c>
      <c r="F1790" t="s">
        <v>60</v>
      </c>
      <c r="G1790" s="38">
        <v>730</v>
      </c>
      <c r="H1790" s="189">
        <v>1</v>
      </c>
      <c r="I1790" s="190"/>
      <c r="J1790" s="44"/>
      <c r="K1790" s="44"/>
      <c r="L1790" s="27" t="s">
        <v>100</v>
      </c>
      <c r="M1790" s="65">
        <v>9.6</v>
      </c>
      <c r="N1790" s="63">
        <f>O1790/SQRT(P1790)</f>
        <v>6.8308125484979518</v>
      </c>
      <c r="O1790" s="61">
        <v>15.2741612</v>
      </c>
      <c r="P1790" s="2">
        <v>5</v>
      </c>
      <c r="Q1790" s="65">
        <v>1.6</v>
      </c>
      <c r="R1790">
        <f>S1790/SQRT(T1790)</f>
        <v>0.81240383489198764</v>
      </c>
      <c r="S1790" s="61">
        <v>1.8165902</v>
      </c>
      <c r="T1790" s="2">
        <v>5</v>
      </c>
      <c r="U1790" s="339">
        <f t="shared" si="151"/>
        <v>-1.791759469228055</v>
      </c>
      <c r="V1790" s="4">
        <f t="shared" si="152"/>
        <v>0.4578124964637531</v>
      </c>
    </row>
    <row r="1791" spans="1:22">
      <c r="A1791" s="1" t="s">
        <v>671</v>
      </c>
      <c r="B1791" t="s">
        <v>689</v>
      </c>
      <c r="C1791" s="219" t="s">
        <v>1491</v>
      </c>
      <c r="D1791" t="s">
        <v>44</v>
      </c>
      <c r="E1791" t="s">
        <v>60</v>
      </c>
      <c r="F1791" t="s">
        <v>60</v>
      </c>
      <c r="G1791" s="38">
        <v>730</v>
      </c>
      <c r="H1791" s="189">
        <v>1</v>
      </c>
      <c r="I1791" s="190"/>
      <c r="J1791" s="44"/>
      <c r="K1791" s="44"/>
      <c r="L1791" s="27" t="s">
        <v>100</v>
      </c>
      <c r="M1791" s="65">
        <v>1.4</v>
      </c>
      <c r="N1791" s="63">
        <f>O1791/SQRT(P1791)</f>
        <v>0.97979588368762194</v>
      </c>
      <c r="O1791" s="61">
        <v>2.1908902000000001</v>
      </c>
      <c r="P1791" s="2">
        <v>5</v>
      </c>
      <c r="Q1791" s="65">
        <v>0.2</v>
      </c>
      <c r="R1791">
        <f>S1791/SQRT(T1791)</f>
        <v>0.20000000201247997</v>
      </c>
      <c r="S1791" s="61">
        <v>0.44721359999999999</v>
      </c>
      <c r="T1791" s="2">
        <v>5</v>
      </c>
      <c r="U1791" s="339">
        <f t="shared" si="151"/>
        <v>-1.9459101490553132</v>
      </c>
      <c r="V1791" s="4">
        <f t="shared" si="152"/>
        <v>1.2000000201247998</v>
      </c>
    </row>
    <row r="1792" spans="1:22">
      <c r="A1792" s="1" t="s">
        <v>671</v>
      </c>
      <c r="B1792" t="s">
        <v>690</v>
      </c>
      <c r="C1792" s="219" t="s">
        <v>1491</v>
      </c>
      <c r="D1792" t="s">
        <v>44</v>
      </c>
      <c r="E1792" t="s">
        <v>60</v>
      </c>
      <c r="F1792" t="s">
        <v>60</v>
      </c>
      <c r="G1792" s="38">
        <v>730</v>
      </c>
      <c r="H1792" s="189">
        <v>1</v>
      </c>
      <c r="I1792" s="190"/>
      <c r="J1792" s="44"/>
      <c r="K1792" s="44"/>
      <c r="L1792" s="27" t="s">
        <v>100</v>
      </c>
      <c r="M1792" s="65">
        <v>3</v>
      </c>
      <c r="N1792" s="63">
        <f>O1792/SQRT(P1792)</f>
        <v>2.9999999854658403</v>
      </c>
      <c r="O1792" s="61">
        <v>6.7082039</v>
      </c>
      <c r="P1792" s="2">
        <v>5</v>
      </c>
      <c r="Q1792" s="65">
        <v>0.4</v>
      </c>
      <c r="R1792">
        <f>S1792/SQRT(T1792)</f>
        <v>0.40000000402495994</v>
      </c>
      <c r="S1792" s="61">
        <v>0.89442719999999998</v>
      </c>
      <c r="T1792" s="2">
        <v>5</v>
      </c>
      <c r="U1792" s="339">
        <f t="shared" si="151"/>
        <v>-2.0149030205422647</v>
      </c>
      <c r="V1792" s="4">
        <f t="shared" si="152"/>
        <v>1.2000000201247998</v>
      </c>
    </row>
    <row r="1793" spans="1:22">
      <c r="A1793" s="1" t="s">
        <v>671</v>
      </c>
      <c r="B1793" t="s">
        <v>691</v>
      </c>
      <c r="C1793" s="219" t="s">
        <v>1491</v>
      </c>
      <c r="D1793" t="s">
        <v>44</v>
      </c>
      <c r="E1793" t="s">
        <v>60</v>
      </c>
      <c r="F1793" t="s">
        <v>60</v>
      </c>
      <c r="G1793" s="38">
        <v>730</v>
      </c>
      <c r="H1793" s="189">
        <v>1</v>
      </c>
      <c r="I1793" s="190"/>
      <c r="J1793" s="44"/>
      <c r="K1793" s="44"/>
      <c r="L1793" s="27" t="s">
        <v>100</v>
      </c>
      <c r="M1793" s="65">
        <v>1</v>
      </c>
      <c r="N1793" s="63">
        <f>O1793/SQRT(P1793)</f>
        <v>1.0000000100623998</v>
      </c>
      <c r="O1793" s="61">
        <v>2.2360679999999999</v>
      </c>
      <c r="P1793" s="2">
        <v>5</v>
      </c>
      <c r="Q1793" s="65">
        <v>0</v>
      </c>
      <c r="R1793">
        <f>S1793/SQRT(T1793)</f>
        <v>0</v>
      </c>
      <c r="S1793" s="61">
        <v>0</v>
      </c>
      <c r="T1793" s="2">
        <v>5</v>
      </c>
      <c r="U1793" s="339" t="e">
        <f t="shared" si="151"/>
        <v>#NUM!</v>
      </c>
      <c r="V1793" s="4" t="e">
        <f t="shared" si="152"/>
        <v>#DIV/0!</v>
      </c>
    </row>
    <row r="1794" spans="1:22">
      <c r="A1794" s="1" t="s">
        <v>671</v>
      </c>
      <c r="B1794" t="s">
        <v>692</v>
      </c>
      <c r="C1794" s="219" t="s">
        <v>1491</v>
      </c>
      <c r="D1794" t="s">
        <v>44</v>
      </c>
      <c r="E1794" t="s">
        <v>60</v>
      </c>
      <c r="F1794" t="s">
        <v>60</v>
      </c>
      <c r="G1794" s="38">
        <v>730</v>
      </c>
      <c r="H1794" s="189">
        <v>1</v>
      </c>
      <c r="I1794" s="190"/>
      <c r="J1794" s="44"/>
      <c r="K1794" s="44"/>
      <c r="L1794" s="27" t="s">
        <v>100</v>
      </c>
      <c r="M1794" s="321" t="s">
        <v>16</v>
      </c>
      <c r="N1794" s="63" t="s">
        <v>16</v>
      </c>
      <c r="O1794" s="63" t="s">
        <v>16</v>
      </c>
      <c r="P1794" s="2">
        <v>5</v>
      </c>
      <c r="Q1794" s="321" t="s">
        <v>16</v>
      </c>
      <c r="R1794" s="63" t="s">
        <v>16</v>
      </c>
      <c r="S1794" s="63" t="s">
        <v>16</v>
      </c>
      <c r="T1794" s="2">
        <v>5</v>
      </c>
      <c r="U1794" s="339" t="e">
        <f t="shared" si="151"/>
        <v>#VALUE!</v>
      </c>
      <c r="V1794" s="4" t="e">
        <f t="shared" si="152"/>
        <v>#VALUE!</v>
      </c>
    </row>
    <row r="1795" spans="1:22">
      <c r="A1795" s="1" t="s">
        <v>671</v>
      </c>
      <c r="B1795" t="s">
        <v>693</v>
      </c>
      <c r="C1795" s="219" t="s">
        <v>1491</v>
      </c>
      <c r="D1795" t="s">
        <v>44</v>
      </c>
      <c r="E1795" t="s">
        <v>60</v>
      </c>
      <c r="F1795" t="s">
        <v>60</v>
      </c>
      <c r="G1795" s="38">
        <v>730</v>
      </c>
      <c r="H1795" s="189">
        <v>1</v>
      </c>
      <c r="I1795" s="190"/>
      <c r="J1795" s="44"/>
      <c r="K1795" s="44"/>
      <c r="L1795" s="27" t="s">
        <v>100</v>
      </c>
      <c r="M1795" s="65">
        <v>12</v>
      </c>
      <c r="N1795" s="63">
        <f>O1795/SQRT(P1795)</f>
        <v>9.7672923720415188</v>
      </c>
      <c r="O1795" s="61">
        <v>21.840329700000002</v>
      </c>
      <c r="P1795" s="2">
        <v>5</v>
      </c>
      <c r="Q1795" s="65">
        <v>7</v>
      </c>
      <c r="R1795">
        <f>S1795/SQRT(T1795)</f>
        <v>5.1672042693975238</v>
      </c>
      <c r="S1795" s="61">
        <v>11.554220000000001</v>
      </c>
      <c r="T1795" s="2">
        <v>5</v>
      </c>
      <c r="U1795" s="339">
        <f t="shared" si="151"/>
        <v>-0.5389965007326869</v>
      </c>
      <c r="V1795" s="4">
        <f t="shared" si="152"/>
        <v>0.74489795840163264</v>
      </c>
    </row>
    <row r="1796" spans="1:22">
      <c r="A1796" s="1" t="s">
        <v>671</v>
      </c>
      <c r="B1796" t="s">
        <v>694</v>
      </c>
      <c r="C1796" s="219" t="s">
        <v>1491</v>
      </c>
      <c r="D1796" t="s">
        <v>44</v>
      </c>
      <c r="E1796" t="s">
        <v>60</v>
      </c>
      <c r="F1796" t="s">
        <v>60</v>
      </c>
      <c r="G1796" s="38">
        <v>730</v>
      </c>
      <c r="H1796" s="189">
        <v>1</v>
      </c>
      <c r="I1796" s="190"/>
      <c r="J1796" s="44"/>
      <c r="K1796" s="44"/>
      <c r="L1796" s="27" t="s">
        <v>100</v>
      </c>
      <c r="M1796" s="321" t="s">
        <v>16</v>
      </c>
      <c r="N1796" s="63" t="s">
        <v>16</v>
      </c>
      <c r="O1796" s="63" t="s">
        <v>16</v>
      </c>
      <c r="P1796" s="2">
        <v>5</v>
      </c>
      <c r="Q1796" s="321" t="s">
        <v>16</v>
      </c>
      <c r="R1796" s="63" t="s">
        <v>16</v>
      </c>
      <c r="S1796" s="63" t="s">
        <v>16</v>
      </c>
      <c r="T1796" s="2">
        <v>5</v>
      </c>
      <c r="U1796" s="339" t="e">
        <f t="shared" si="151"/>
        <v>#VALUE!</v>
      </c>
      <c r="V1796" s="4" t="e">
        <f t="shared" si="152"/>
        <v>#VALUE!</v>
      </c>
    </row>
    <row r="1797" spans="1:22">
      <c r="A1797" s="1" t="s">
        <v>671</v>
      </c>
      <c r="B1797" t="s">
        <v>695</v>
      </c>
      <c r="C1797" s="219" t="s">
        <v>1491</v>
      </c>
      <c r="D1797" t="s">
        <v>44</v>
      </c>
      <c r="E1797" t="s">
        <v>60</v>
      </c>
      <c r="F1797" t="s">
        <v>60</v>
      </c>
      <c r="G1797" s="38">
        <v>730</v>
      </c>
      <c r="H1797" s="189">
        <v>1</v>
      </c>
      <c r="I1797" s="190"/>
      <c r="J1797" s="44"/>
      <c r="K1797" s="44"/>
      <c r="L1797" s="27" t="s">
        <v>100</v>
      </c>
      <c r="M1797" s="65">
        <v>6</v>
      </c>
      <c r="N1797" s="63">
        <f>O1797/SQRT(P1797)</f>
        <v>3.0166206340212365</v>
      </c>
      <c r="O1797" s="61">
        <v>6.7453687999999996</v>
      </c>
      <c r="P1797" s="2">
        <v>5</v>
      </c>
      <c r="Q1797" s="65">
        <v>0.4</v>
      </c>
      <c r="R1797">
        <f>S1797/SQRT(T1797)</f>
        <v>0.24494899328258524</v>
      </c>
      <c r="S1797" s="61">
        <v>0.54772259999999995</v>
      </c>
      <c r="T1797" s="2">
        <v>5</v>
      </c>
      <c r="U1797" s="339">
        <f t="shared" si="151"/>
        <v>-2.7080502011022101</v>
      </c>
      <c r="V1797" s="4">
        <f t="shared" si="152"/>
        <v>0.5750000581884499</v>
      </c>
    </row>
    <row r="1798" spans="1:22">
      <c r="A1798" s="1" t="s">
        <v>671</v>
      </c>
      <c r="B1798" t="s">
        <v>696</v>
      </c>
      <c r="C1798" s="219" t="s">
        <v>1491</v>
      </c>
      <c r="D1798" t="s">
        <v>44</v>
      </c>
      <c r="E1798" t="s">
        <v>60</v>
      </c>
      <c r="F1798" t="s">
        <v>60</v>
      </c>
      <c r="G1798" s="38">
        <v>730</v>
      </c>
      <c r="H1798" s="189">
        <v>1</v>
      </c>
      <c r="I1798" s="190"/>
      <c r="J1798" s="44"/>
      <c r="K1798" s="44"/>
      <c r="L1798" s="27" t="s">
        <v>100</v>
      </c>
      <c r="M1798" s="65">
        <v>148.4</v>
      </c>
      <c r="N1798" s="63">
        <f>O1798/SQRT(P1798)</f>
        <v>33.216863193510392</v>
      </c>
      <c r="O1798" s="61">
        <v>74.275164099999998</v>
      </c>
      <c r="P1798" s="2">
        <v>5</v>
      </c>
      <c r="Q1798" s="65">
        <v>3</v>
      </c>
      <c r="R1798">
        <f>S1798/SQRT(T1798)</f>
        <v>0.9486832785700493</v>
      </c>
      <c r="S1798" s="61">
        <v>2.1213202999999998</v>
      </c>
      <c r="T1798" s="2">
        <v>5</v>
      </c>
      <c r="U1798" s="339">
        <f t="shared" si="151"/>
        <v>-3.9012990420651703</v>
      </c>
      <c r="V1798" s="4">
        <f t="shared" si="152"/>
        <v>0.29999999589315757</v>
      </c>
    </row>
    <row r="1799" spans="1:22">
      <c r="A1799" s="1" t="s">
        <v>671</v>
      </c>
      <c r="B1799" t="s">
        <v>697</v>
      </c>
      <c r="C1799" s="219" t="s">
        <v>1491</v>
      </c>
      <c r="D1799" t="s">
        <v>44</v>
      </c>
      <c r="E1799" t="s">
        <v>60</v>
      </c>
      <c r="F1799" t="s">
        <v>60</v>
      </c>
      <c r="G1799" s="38">
        <v>730</v>
      </c>
      <c r="H1799" s="189">
        <v>1</v>
      </c>
      <c r="I1799" s="190"/>
      <c r="J1799" s="44"/>
      <c r="K1799" s="44"/>
      <c r="L1799" s="27" t="s">
        <v>100</v>
      </c>
      <c r="M1799" s="65">
        <v>2.2000000000000002</v>
      </c>
      <c r="N1799" s="63">
        <f>O1799/SQRT(P1799)</f>
        <v>2.2000000221372797</v>
      </c>
      <c r="O1799" s="61">
        <v>4.9193496000000003</v>
      </c>
      <c r="P1799" s="2">
        <v>5</v>
      </c>
      <c r="Q1799" s="65">
        <v>0</v>
      </c>
      <c r="R1799">
        <f>S1799/SQRT(T1799)</f>
        <v>0</v>
      </c>
      <c r="S1799" s="61">
        <v>0</v>
      </c>
      <c r="T1799" s="2">
        <v>5</v>
      </c>
      <c r="U1799" s="339" t="e">
        <f t="shared" si="151"/>
        <v>#NUM!</v>
      </c>
      <c r="V1799" s="4" t="e">
        <f t="shared" si="152"/>
        <v>#DIV/0!</v>
      </c>
    </row>
    <row r="1800" spans="1:22">
      <c r="A1800" s="1" t="s">
        <v>671</v>
      </c>
      <c r="B1800" t="s">
        <v>698</v>
      </c>
      <c r="C1800" s="219" t="s">
        <v>1491</v>
      </c>
      <c r="D1800" t="s">
        <v>44</v>
      </c>
      <c r="E1800" t="s">
        <v>60</v>
      </c>
      <c r="F1800" t="s">
        <v>60</v>
      </c>
      <c r="G1800" s="38">
        <v>730</v>
      </c>
      <c r="H1800" s="189">
        <v>1</v>
      </c>
      <c r="I1800" s="190"/>
      <c r="J1800" s="44"/>
      <c r="K1800" s="44"/>
      <c r="L1800" s="27" t="s">
        <v>100</v>
      </c>
      <c r="M1800" s="321" t="s">
        <v>16</v>
      </c>
      <c r="N1800" s="63" t="s">
        <v>16</v>
      </c>
      <c r="O1800" s="63" t="s">
        <v>16</v>
      </c>
      <c r="P1800" s="2">
        <v>5</v>
      </c>
      <c r="Q1800" s="321" t="s">
        <v>16</v>
      </c>
      <c r="R1800" s="63" t="s">
        <v>16</v>
      </c>
      <c r="S1800" s="63" t="s">
        <v>16</v>
      </c>
      <c r="T1800" s="2">
        <v>5</v>
      </c>
      <c r="U1800" s="339" t="e">
        <f t="shared" si="151"/>
        <v>#VALUE!</v>
      </c>
      <c r="V1800" s="4" t="e">
        <f t="shared" si="152"/>
        <v>#VALUE!</v>
      </c>
    </row>
    <row r="1801" spans="1:22">
      <c r="A1801" s="1" t="s">
        <v>671</v>
      </c>
      <c r="B1801" t="s">
        <v>699</v>
      </c>
      <c r="C1801" s="219" t="s">
        <v>1491</v>
      </c>
      <c r="D1801" t="s">
        <v>44</v>
      </c>
      <c r="E1801" t="s">
        <v>60</v>
      </c>
      <c r="F1801" t="s">
        <v>60</v>
      </c>
      <c r="G1801" s="38">
        <v>730</v>
      </c>
      <c r="H1801" s="189">
        <v>1</v>
      </c>
      <c r="I1801" s="190"/>
      <c r="J1801" s="44"/>
      <c r="K1801" s="44"/>
      <c r="L1801" s="27" t="s">
        <v>100</v>
      </c>
      <c r="M1801" s="65">
        <v>2.2000000000000002</v>
      </c>
      <c r="N1801" s="63">
        <f>O1801/SQRT(P1801)</f>
        <v>1.0677078353715768</v>
      </c>
      <c r="O1801" s="61">
        <v>2.3874673</v>
      </c>
      <c r="P1801" s="2">
        <v>5</v>
      </c>
      <c r="Q1801" s="65">
        <v>0</v>
      </c>
      <c r="R1801">
        <f>S1801/SQRT(T1801)</f>
        <v>0</v>
      </c>
      <c r="S1801" s="61">
        <v>0</v>
      </c>
      <c r="T1801" s="2">
        <v>5</v>
      </c>
      <c r="U1801" s="339" t="e">
        <f t="shared" si="151"/>
        <v>#NUM!</v>
      </c>
      <c r="V1801" s="4" t="e">
        <f t="shared" si="152"/>
        <v>#DIV/0!</v>
      </c>
    </row>
    <row r="1802" spans="1:22">
      <c r="A1802" s="1" t="s">
        <v>671</v>
      </c>
      <c r="B1802" t="s">
        <v>700</v>
      </c>
      <c r="C1802" s="219" t="s">
        <v>1491</v>
      </c>
      <c r="D1802" t="s">
        <v>44</v>
      </c>
      <c r="E1802" t="s">
        <v>60</v>
      </c>
      <c r="F1802" t="s">
        <v>60</v>
      </c>
      <c r="G1802" s="38">
        <v>730</v>
      </c>
      <c r="H1802" s="189">
        <v>1</v>
      </c>
      <c r="I1802" s="190"/>
      <c r="J1802" s="44"/>
      <c r="K1802" s="44"/>
      <c r="L1802" s="27" t="s">
        <v>100</v>
      </c>
      <c r="M1802" s="321" t="s">
        <v>16</v>
      </c>
      <c r="N1802" s="63" t="s">
        <v>16</v>
      </c>
      <c r="O1802" s="63" t="s">
        <v>16</v>
      </c>
      <c r="P1802" s="2">
        <v>5</v>
      </c>
      <c r="Q1802" s="321" t="s">
        <v>16</v>
      </c>
      <c r="R1802" s="63" t="s">
        <v>16</v>
      </c>
      <c r="S1802" s="63" t="s">
        <v>16</v>
      </c>
      <c r="T1802" s="2">
        <v>5</v>
      </c>
      <c r="U1802" s="339" t="e">
        <f t="shared" si="151"/>
        <v>#VALUE!</v>
      </c>
      <c r="V1802" s="4" t="e">
        <f t="shared" si="152"/>
        <v>#VALUE!</v>
      </c>
    </row>
    <row r="1803" spans="1:22">
      <c r="A1803" s="1" t="s">
        <v>671</v>
      </c>
      <c r="B1803" t="s">
        <v>701</v>
      </c>
      <c r="C1803" s="219" t="s">
        <v>1491</v>
      </c>
      <c r="D1803" t="s">
        <v>44</v>
      </c>
      <c r="E1803" t="s">
        <v>60</v>
      </c>
      <c r="F1803" t="s">
        <v>60</v>
      </c>
      <c r="G1803" s="38">
        <v>730</v>
      </c>
      <c r="H1803" s="189">
        <v>1</v>
      </c>
      <c r="I1803" s="190"/>
      <c r="J1803" s="44"/>
      <c r="K1803" s="44"/>
      <c r="L1803" s="27" t="s">
        <v>100</v>
      </c>
      <c r="M1803" s="65">
        <v>8.4</v>
      </c>
      <c r="N1803" s="63">
        <f>O1803/SQRT(P1803)</f>
        <v>3.5580893694010016</v>
      </c>
      <c r="O1803" s="61">
        <v>7.9561297</v>
      </c>
      <c r="P1803" s="2">
        <v>5</v>
      </c>
      <c r="Q1803" s="65">
        <v>7.6</v>
      </c>
      <c r="R1803">
        <f>S1803/SQRT(T1803)</f>
        <v>2.8913664812771138</v>
      </c>
      <c r="S1803" s="61">
        <v>6.4652919999999998</v>
      </c>
      <c r="T1803" s="2">
        <v>5</v>
      </c>
      <c r="U1803" s="339">
        <f t="shared" si="151"/>
        <v>-0.10008345855698265</v>
      </c>
      <c r="V1803" s="4">
        <f t="shared" si="152"/>
        <v>0.34473684433955676</v>
      </c>
    </row>
    <row r="1804" spans="1:22">
      <c r="A1804" s="1" t="s">
        <v>671</v>
      </c>
      <c r="B1804" t="s">
        <v>702</v>
      </c>
      <c r="C1804" s="219" t="s">
        <v>1491</v>
      </c>
      <c r="D1804" t="s">
        <v>44</v>
      </c>
      <c r="E1804" t="s">
        <v>60</v>
      </c>
      <c r="F1804" t="s">
        <v>60</v>
      </c>
      <c r="G1804" s="38">
        <v>730</v>
      </c>
      <c r="H1804" s="189">
        <v>1</v>
      </c>
      <c r="L1804" s="27" t="s">
        <v>100</v>
      </c>
      <c r="M1804" s="321" t="s">
        <v>16</v>
      </c>
      <c r="N1804" s="63" t="s">
        <v>16</v>
      </c>
      <c r="O1804" s="63" t="s">
        <v>16</v>
      </c>
      <c r="P1804" s="2">
        <v>5</v>
      </c>
      <c r="Q1804" s="321" t="s">
        <v>16</v>
      </c>
      <c r="R1804" s="63" t="s">
        <v>16</v>
      </c>
      <c r="S1804" s="63" t="s">
        <v>16</v>
      </c>
      <c r="T1804" s="2">
        <v>5</v>
      </c>
      <c r="U1804" s="339" t="e">
        <f t="shared" si="151"/>
        <v>#VALUE!</v>
      </c>
      <c r="V1804" s="4" t="e">
        <f t="shared" si="152"/>
        <v>#VALUE!</v>
      </c>
    </row>
    <row r="1805" spans="1:22">
      <c r="A1805" s="1" t="s">
        <v>671</v>
      </c>
      <c r="B1805" t="s">
        <v>703</v>
      </c>
      <c r="C1805" s="219" t="s">
        <v>1491</v>
      </c>
      <c r="D1805" t="s">
        <v>44</v>
      </c>
      <c r="E1805" t="s">
        <v>60</v>
      </c>
      <c r="F1805" t="s">
        <v>60</v>
      </c>
      <c r="G1805" s="38">
        <v>730</v>
      </c>
      <c r="H1805" s="189">
        <v>1</v>
      </c>
      <c r="L1805" s="27" t="s">
        <v>100</v>
      </c>
      <c r="M1805" s="65">
        <v>0.6</v>
      </c>
      <c r="N1805" s="63">
        <f>O1805/SQRT(P1805)</f>
        <v>0.60000000603743997</v>
      </c>
      <c r="O1805" s="61">
        <v>1.3416408</v>
      </c>
      <c r="P1805" s="2">
        <v>5</v>
      </c>
      <c r="Q1805" s="65">
        <v>0</v>
      </c>
      <c r="R1805">
        <f>S1805/SQRT(T1805)</f>
        <v>0</v>
      </c>
      <c r="S1805" s="61">
        <v>0</v>
      </c>
      <c r="T1805" s="2">
        <v>5</v>
      </c>
      <c r="U1805" s="339" t="e">
        <f t="shared" si="151"/>
        <v>#NUM!</v>
      </c>
      <c r="V1805" s="4" t="e">
        <f t="shared" si="152"/>
        <v>#DIV/0!</v>
      </c>
    </row>
    <row r="1806" spans="1:22">
      <c r="A1806" s="1" t="s">
        <v>671</v>
      </c>
      <c r="B1806" t="s">
        <v>704</v>
      </c>
      <c r="C1806" s="219" t="s">
        <v>1491</v>
      </c>
      <c r="D1806" t="s">
        <v>44</v>
      </c>
      <c r="E1806" t="s">
        <v>60</v>
      </c>
      <c r="F1806" t="s">
        <v>60</v>
      </c>
      <c r="G1806" s="38">
        <v>730</v>
      </c>
      <c r="H1806" s="189">
        <v>1</v>
      </c>
      <c r="L1806" s="27" t="s">
        <v>100</v>
      </c>
      <c r="M1806" s="65">
        <v>398.8</v>
      </c>
      <c r="N1806" s="63">
        <f>O1806/SQRT(P1806)</f>
        <v>150.24559891763468</v>
      </c>
      <c r="O1806" s="61">
        <v>335.95937249999997</v>
      </c>
      <c r="P1806" s="2">
        <v>5</v>
      </c>
      <c r="Q1806" s="65">
        <v>79.599999999999994</v>
      </c>
      <c r="R1806">
        <f>S1806/SQRT(T1806)</f>
        <v>32.288697716931011</v>
      </c>
      <c r="S1806" s="61">
        <v>72.199723000000006</v>
      </c>
      <c r="T1806" s="2">
        <v>5</v>
      </c>
      <c r="U1806" s="339">
        <f t="shared" si="151"/>
        <v>-1.6114459452373462</v>
      </c>
      <c r="V1806" s="4">
        <f t="shared" si="152"/>
        <v>0.36454129950243463</v>
      </c>
    </row>
    <row r="1807" spans="1:22">
      <c r="A1807" s="1" t="s">
        <v>671</v>
      </c>
      <c r="B1807" t="s">
        <v>705</v>
      </c>
      <c r="C1807" s="219" t="s">
        <v>1491</v>
      </c>
      <c r="D1807" t="s">
        <v>44</v>
      </c>
      <c r="E1807" t="s">
        <v>60</v>
      </c>
      <c r="F1807" t="s">
        <v>60</v>
      </c>
      <c r="G1807" s="38">
        <v>730</v>
      </c>
      <c r="H1807" s="189">
        <v>1</v>
      </c>
      <c r="L1807" s="27" t="s">
        <v>100</v>
      </c>
      <c r="M1807" s="65">
        <v>0</v>
      </c>
      <c r="N1807" s="63">
        <f>O1807/SQRT(P1807)</f>
        <v>0</v>
      </c>
      <c r="O1807" s="61">
        <v>0</v>
      </c>
      <c r="P1807" s="2">
        <v>5</v>
      </c>
      <c r="Q1807" s="65">
        <v>0.2</v>
      </c>
      <c r="R1807">
        <f>S1807/SQRT(T1807)</f>
        <v>0.20000000201247997</v>
      </c>
      <c r="S1807" s="61">
        <v>0.44721359999999999</v>
      </c>
      <c r="T1807" s="2">
        <v>5</v>
      </c>
      <c r="U1807" s="339" t="e">
        <f t="shared" si="151"/>
        <v>#DIV/0!</v>
      </c>
      <c r="V1807" s="4" t="e">
        <f t="shared" si="152"/>
        <v>#DIV/0!</v>
      </c>
    </row>
    <row r="1808" spans="1:22">
      <c r="A1808" s="1" t="s">
        <v>671</v>
      </c>
      <c r="B1808" t="s">
        <v>706</v>
      </c>
      <c r="C1808" s="219" t="s">
        <v>1491</v>
      </c>
      <c r="D1808" t="s">
        <v>44</v>
      </c>
      <c r="E1808" t="s">
        <v>60</v>
      </c>
      <c r="F1808" t="s">
        <v>60</v>
      </c>
      <c r="G1808" s="38">
        <v>730</v>
      </c>
      <c r="H1808" s="189">
        <v>1</v>
      </c>
      <c r="L1808" s="27" t="s">
        <v>100</v>
      </c>
      <c r="M1808" s="65">
        <v>0</v>
      </c>
      <c r="N1808" s="63">
        <f>O1808/SQRT(P1808)</f>
        <v>0</v>
      </c>
      <c r="O1808" s="61">
        <v>0</v>
      </c>
      <c r="P1808" s="2">
        <v>5</v>
      </c>
      <c r="Q1808" s="65">
        <v>0.2</v>
      </c>
      <c r="R1808">
        <f>S1808/SQRT(T1808)</f>
        <v>0.20000000201247997</v>
      </c>
      <c r="S1808" s="61">
        <v>0.44721359999999999</v>
      </c>
      <c r="T1808" s="2">
        <v>5</v>
      </c>
      <c r="U1808" s="339" t="e">
        <f t="shared" si="151"/>
        <v>#DIV/0!</v>
      </c>
      <c r="V1808" s="4" t="e">
        <f t="shared" si="152"/>
        <v>#DIV/0!</v>
      </c>
    </row>
    <row r="1809" spans="1:22">
      <c r="A1809" s="1" t="s">
        <v>671</v>
      </c>
      <c r="B1809" t="s">
        <v>707</v>
      </c>
      <c r="C1809" s="219" t="s">
        <v>1491</v>
      </c>
      <c r="D1809" t="s">
        <v>44</v>
      </c>
      <c r="E1809" t="s">
        <v>60</v>
      </c>
      <c r="F1809" t="s">
        <v>60</v>
      </c>
      <c r="G1809" s="38">
        <v>730</v>
      </c>
      <c r="H1809" s="189">
        <v>1</v>
      </c>
      <c r="L1809" s="27" t="s">
        <v>100</v>
      </c>
      <c r="M1809" s="321" t="s">
        <v>16</v>
      </c>
      <c r="N1809" s="63" t="s">
        <v>16</v>
      </c>
      <c r="O1809" s="63" t="s">
        <v>16</v>
      </c>
      <c r="P1809" s="2">
        <v>5</v>
      </c>
      <c r="Q1809" s="321" t="s">
        <v>16</v>
      </c>
      <c r="R1809" s="63" t="s">
        <v>16</v>
      </c>
      <c r="S1809" s="63" t="s">
        <v>16</v>
      </c>
      <c r="T1809" s="2">
        <v>5</v>
      </c>
      <c r="U1809" s="339" t="e">
        <f t="shared" si="151"/>
        <v>#VALUE!</v>
      </c>
      <c r="V1809" s="4" t="e">
        <f t="shared" si="152"/>
        <v>#VALUE!</v>
      </c>
    </row>
    <row r="1810" spans="1:22">
      <c r="A1810" s="1" t="s">
        <v>671</v>
      </c>
      <c r="B1810" t="s">
        <v>708</v>
      </c>
      <c r="C1810" s="219" t="s">
        <v>1491</v>
      </c>
      <c r="D1810" t="s">
        <v>44</v>
      </c>
      <c r="E1810" t="s">
        <v>60</v>
      </c>
      <c r="F1810" t="s">
        <v>60</v>
      </c>
      <c r="G1810" s="38">
        <v>730</v>
      </c>
      <c r="H1810" s="189">
        <v>1</v>
      </c>
      <c r="L1810" s="27" t="s">
        <v>100</v>
      </c>
      <c r="M1810" s="65">
        <v>0.2</v>
      </c>
      <c r="N1810" s="63">
        <f>O1810/SQRT(P1810)</f>
        <v>0.20000000201247997</v>
      </c>
      <c r="O1810" s="61">
        <v>0.44721359999999999</v>
      </c>
      <c r="P1810" s="2">
        <v>5</v>
      </c>
      <c r="Q1810" s="65">
        <v>0</v>
      </c>
      <c r="R1810">
        <f>S1810/SQRT(T1810)</f>
        <v>0</v>
      </c>
      <c r="S1810" s="61">
        <v>0</v>
      </c>
      <c r="T1810" s="2">
        <v>5</v>
      </c>
      <c r="U1810" s="339" t="e">
        <f t="shared" si="151"/>
        <v>#NUM!</v>
      </c>
      <c r="V1810" s="4" t="e">
        <f t="shared" si="152"/>
        <v>#DIV/0!</v>
      </c>
    </row>
    <row r="1811" spans="1:22">
      <c r="A1811" s="1" t="s">
        <v>671</v>
      </c>
      <c r="B1811" t="s">
        <v>709</v>
      </c>
      <c r="C1811" s="219" t="s">
        <v>1491</v>
      </c>
      <c r="D1811" t="s">
        <v>44</v>
      </c>
      <c r="E1811" t="s">
        <v>60</v>
      </c>
      <c r="F1811" t="s">
        <v>60</v>
      </c>
      <c r="G1811" s="38">
        <v>730</v>
      </c>
      <c r="H1811" s="189">
        <v>1</v>
      </c>
      <c r="L1811" s="27" t="s">
        <v>100</v>
      </c>
      <c r="M1811" s="65">
        <v>9.6</v>
      </c>
      <c r="N1811" s="63">
        <f>O1811/SQRT(P1811)</f>
        <v>9.6000000071563196</v>
      </c>
      <c r="O1811" s="61">
        <v>21.466252600000001</v>
      </c>
      <c r="P1811" s="2">
        <v>5</v>
      </c>
      <c r="Q1811" s="65">
        <v>0.2</v>
      </c>
      <c r="R1811">
        <f>S1811/SQRT(T1811)</f>
        <v>0.20000000201247997</v>
      </c>
      <c r="S1811" s="61">
        <v>0.44721359999999999</v>
      </c>
      <c r="T1811" s="2">
        <v>5</v>
      </c>
      <c r="U1811" s="339">
        <f t="shared" si="151"/>
        <v>-3.8712010109078907</v>
      </c>
      <c r="V1811" s="4">
        <f t="shared" si="152"/>
        <v>1.2000000201247998</v>
      </c>
    </row>
    <row r="1812" spans="1:22">
      <c r="A1812" s="1" t="s">
        <v>671</v>
      </c>
      <c r="B1812" t="s">
        <v>710</v>
      </c>
      <c r="C1812" s="219" t="s">
        <v>1491</v>
      </c>
      <c r="D1812" t="s">
        <v>44</v>
      </c>
      <c r="E1812" t="s">
        <v>60</v>
      </c>
      <c r="F1812" t="s">
        <v>60</v>
      </c>
      <c r="G1812" s="38">
        <v>730</v>
      </c>
      <c r="H1812" s="189">
        <v>1</v>
      </c>
      <c r="L1812" s="27" t="s">
        <v>100</v>
      </c>
      <c r="M1812" s="321" t="s">
        <v>16</v>
      </c>
      <c r="N1812" s="63" t="s">
        <v>16</v>
      </c>
      <c r="O1812" s="63" t="s">
        <v>16</v>
      </c>
      <c r="P1812" s="2">
        <v>5</v>
      </c>
      <c r="Q1812" s="321" t="s">
        <v>16</v>
      </c>
      <c r="R1812" s="63" t="s">
        <v>16</v>
      </c>
      <c r="S1812" s="63" t="s">
        <v>16</v>
      </c>
      <c r="T1812" s="2">
        <v>5</v>
      </c>
      <c r="U1812" s="339" t="e">
        <f t="shared" si="151"/>
        <v>#VALUE!</v>
      </c>
      <c r="V1812" s="4" t="e">
        <f t="shared" si="152"/>
        <v>#VALUE!</v>
      </c>
    </row>
    <row r="1813" spans="1:22">
      <c r="A1813" s="1" t="s">
        <v>671</v>
      </c>
      <c r="B1813" t="s">
        <v>711</v>
      </c>
      <c r="C1813" s="219" t="s">
        <v>1491</v>
      </c>
      <c r="D1813" t="s">
        <v>44</v>
      </c>
      <c r="E1813" t="s">
        <v>60</v>
      </c>
      <c r="F1813" t="s">
        <v>60</v>
      </c>
      <c r="G1813" s="26">
        <v>730</v>
      </c>
      <c r="H1813" s="189">
        <v>1</v>
      </c>
      <c r="L1813" s="27" t="s">
        <v>100</v>
      </c>
      <c r="M1813" s="65">
        <v>30.8</v>
      </c>
      <c r="N1813" s="63">
        <f>O1813/SQRT(P1813)</f>
        <v>10.204900803380045</v>
      </c>
      <c r="O1813" s="61">
        <v>22.818851899999999</v>
      </c>
      <c r="P1813" s="2">
        <v>5</v>
      </c>
      <c r="Q1813" s="65">
        <v>20.2</v>
      </c>
      <c r="R1813">
        <f t="shared" ref="R1813:R1844" si="153">S1813/SQRT(T1813)</f>
        <v>5.2668776255936107</v>
      </c>
      <c r="S1813" s="61">
        <v>11.7770964</v>
      </c>
      <c r="T1813" s="2">
        <v>5</v>
      </c>
      <c r="U1813" s="339">
        <f t="shared" si="151"/>
        <v>-0.42183208557236979</v>
      </c>
      <c r="V1813" s="4">
        <f t="shared" si="152"/>
        <v>0.26798353083761051</v>
      </c>
    </row>
    <row r="1814" spans="1:22">
      <c r="A1814" s="1" t="s">
        <v>673</v>
      </c>
      <c r="B1814" t="s">
        <v>681</v>
      </c>
      <c r="C1814" s="219" t="s">
        <v>1491</v>
      </c>
      <c r="D1814" t="s">
        <v>44</v>
      </c>
      <c r="E1814" t="s">
        <v>60</v>
      </c>
      <c r="F1814" t="s">
        <v>60</v>
      </c>
      <c r="G1814" s="38">
        <v>730</v>
      </c>
      <c r="H1814" s="189">
        <v>1</v>
      </c>
      <c r="I1814" s="190"/>
      <c r="J1814" s="44"/>
      <c r="K1814" s="44"/>
      <c r="L1814" s="27" t="s">
        <v>100</v>
      </c>
      <c r="M1814" s="65">
        <v>45.6</v>
      </c>
      <c r="N1814" s="63">
        <f>O1814/SQRT(P1814)</f>
        <v>8.1584312210390824</v>
      </c>
      <c r="O1814" s="61">
        <v>18.2428068</v>
      </c>
      <c r="P1814" s="2">
        <v>5</v>
      </c>
      <c r="Q1814" s="65">
        <v>16</v>
      </c>
      <c r="R1814">
        <f t="shared" si="153"/>
        <v>1.9748417509817924</v>
      </c>
      <c r="S1814" s="61">
        <v>4.4158803999999998</v>
      </c>
      <c r="T1814" s="2">
        <v>5</v>
      </c>
      <c r="U1814" s="339">
        <f t="shared" si="151"/>
        <v>-1.0473189942805592</v>
      </c>
      <c r="V1814" s="4">
        <f t="shared" si="152"/>
        <v>0.2152343747711751</v>
      </c>
    </row>
    <row r="1815" spans="1:22">
      <c r="A1815" s="1" t="s">
        <v>673</v>
      </c>
      <c r="B1815" t="s">
        <v>682</v>
      </c>
      <c r="C1815" s="219" t="s">
        <v>1491</v>
      </c>
      <c r="D1815" t="s">
        <v>44</v>
      </c>
      <c r="E1815" t="s">
        <v>60</v>
      </c>
      <c r="F1815" t="s">
        <v>60</v>
      </c>
      <c r="G1815" s="38">
        <v>730</v>
      </c>
      <c r="H1815" s="189">
        <v>1</v>
      </c>
      <c r="I1815" s="190"/>
      <c r="J1815" s="44"/>
      <c r="K1815" s="44"/>
      <c r="L1815" s="27" t="s">
        <v>100</v>
      </c>
      <c r="M1815" s="65">
        <v>77.2</v>
      </c>
      <c r="N1815" s="63">
        <f>O1815/SQRT(P1815)</f>
        <v>15.176956220242275</v>
      </c>
      <c r="O1815" s="61">
        <v>33.936705799999999</v>
      </c>
      <c r="P1815" s="2">
        <v>5</v>
      </c>
      <c r="Q1815" s="65">
        <v>7.6</v>
      </c>
      <c r="R1815">
        <f t="shared" si="153"/>
        <v>2.2271057276032513</v>
      </c>
      <c r="S1815" s="61">
        <v>4.9799597999999996</v>
      </c>
      <c r="T1815" s="2">
        <v>5</v>
      </c>
      <c r="U1815" s="339">
        <f t="shared" si="151"/>
        <v>-2.3182512097384453</v>
      </c>
      <c r="V1815" s="4">
        <f t="shared" si="152"/>
        <v>0.28587257482554029</v>
      </c>
    </row>
    <row r="1816" spans="1:22">
      <c r="A1816" s="28" t="s">
        <v>673</v>
      </c>
      <c r="B1816" t="s">
        <v>683</v>
      </c>
      <c r="C1816" s="219" t="s">
        <v>1491</v>
      </c>
      <c r="D1816" t="s">
        <v>44</v>
      </c>
      <c r="E1816" t="s">
        <v>60</v>
      </c>
      <c r="F1816" t="s">
        <v>60</v>
      </c>
      <c r="G1816" s="26">
        <v>730</v>
      </c>
      <c r="H1816" s="189">
        <v>1</v>
      </c>
      <c r="I1816" s="190"/>
      <c r="J1816" s="27"/>
      <c r="K1816" s="27"/>
      <c r="L1816" s="27" t="s">
        <v>100</v>
      </c>
      <c r="M1816" s="321" t="s">
        <v>16</v>
      </c>
      <c r="N1816" s="63" t="s">
        <v>16</v>
      </c>
      <c r="O1816" s="63" t="s">
        <v>16</v>
      </c>
      <c r="P1816" s="2">
        <v>5</v>
      </c>
      <c r="Q1816" s="321" t="s">
        <v>16</v>
      </c>
      <c r="R1816" t="e">
        <f t="shared" si="153"/>
        <v>#VALUE!</v>
      </c>
      <c r="S1816" s="63" t="s">
        <v>16</v>
      </c>
      <c r="T1816" s="2">
        <v>5</v>
      </c>
      <c r="U1816" s="339" t="e">
        <f t="shared" si="151"/>
        <v>#VALUE!</v>
      </c>
      <c r="V1816" s="4" t="e">
        <f t="shared" si="152"/>
        <v>#VALUE!</v>
      </c>
    </row>
    <row r="1817" spans="1:22">
      <c r="A1817" s="1" t="s">
        <v>673</v>
      </c>
      <c r="B1817" t="s">
        <v>684</v>
      </c>
      <c r="C1817" s="219" t="s">
        <v>1491</v>
      </c>
      <c r="D1817" t="s">
        <v>44</v>
      </c>
      <c r="E1817" t="s">
        <v>60</v>
      </c>
      <c r="F1817" t="s">
        <v>60</v>
      </c>
      <c r="G1817" s="38">
        <v>730</v>
      </c>
      <c r="H1817" s="189">
        <v>1</v>
      </c>
      <c r="I1817" s="190"/>
      <c r="J1817" s="44"/>
      <c r="K1817" s="44"/>
      <c r="L1817" s="27" t="s">
        <v>100</v>
      </c>
      <c r="M1817" s="321" t="s">
        <v>16</v>
      </c>
      <c r="N1817" s="63" t="s">
        <v>16</v>
      </c>
      <c r="O1817" s="63" t="s">
        <v>16</v>
      </c>
      <c r="P1817" s="2">
        <v>5</v>
      </c>
      <c r="Q1817" s="321" t="s">
        <v>16</v>
      </c>
      <c r="R1817" t="e">
        <f t="shared" si="153"/>
        <v>#VALUE!</v>
      </c>
      <c r="S1817" s="63" t="s">
        <v>16</v>
      </c>
      <c r="T1817" s="2">
        <v>5</v>
      </c>
      <c r="U1817" s="339" t="e">
        <f t="shared" si="151"/>
        <v>#VALUE!</v>
      </c>
      <c r="V1817" s="4" t="e">
        <f t="shared" si="152"/>
        <v>#VALUE!</v>
      </c>
    </row>
    <row r="1818" spans="1:22">
      <c r="A1818" s="1" t="s">
        <v>673</v>
      </c>
      <c r="B1818" t="s">
        <v>685</v>
      </c>
      <c r="C1818" s="219" t="s">
        <v>1491</v>
      </c>
      <c r="D1818" t="s">
        <v>44</v>
      </c>
      <c r="E1818" t="s">
        <v>60</v>
      </c>
      <c r="F1818" t="s">
        <v>60</v>
      </c>
      <c r="G1818" s="38">
        <v>730</v>
      </c>
      <c r="H1818" s="189">
        <v>1</v>
      </c>
      <c r="I1818" s="190"/>
      <c r="J1818" s="44"/>
      <c r="K1818" s="44"/>
      <c r="L1818" s="27" t="s">
        <v>100</v>
      </c>
      <c r="M1818" s="321" t="s">
        <v>16</v>
      </c>
      <c r="N1818" s="63" t="s">
        <v>16</v>
      </c>
      <c r="O1818" s="63" t="s">
        <v>16</v>
      </c>
      <c r="P1818" s="2">
        <v>5</v>
      </c>
      <c r="Q1818" s="321" t="s">
        <v>16</v>
      </c>
      <c r="R1818" t="e">
        <f t="shared" si="153"/>
        <v>#VALUE!</v>
      </c>
      <c r="S1818" s="63" t="s">
        <v>16</v>
      </c>
      <c r="T1818" s="2">
        <v>5</v>
      </c>
      <c r="U1818" s="339" t="e">
        <f t="shared" si="151"/>
        <v>#VALUE!</v>
      </c>
      <c r="V1818" s="4" t="e">
        <f t="shared" si="152"/>
        <v>#VALUE!</v>
      </c>
    </row>
    <row r="1819" spans="1:22">
      <c r="A1819" s="1" t="s">
        <v>673</v>
      </c>
      <c r="B1819" t="s">
        <v>686</v>
      </c>
      <c r="C1819" s="219" t="s">
        <v>1491</v>
      </c>
      <c r="D1819" t="s">
        <v>44</v>
      </c>
      <c r="E1819" t="s">
        <v>60</v>
      </c>
      <c r="F1819" t="s">
        <v>60</v>
      </c>
      <c r="G1819" s="38">
        <v>730</v>
      </c>
      <c r="H1819" s="189">
        <v>1</v>
      </c>
      <c r="I1819" s="190"/>
      <c r="J1819" s="44"/>
      <c r="K1819" s="44"/>
      <c r="L1819" s="27" t="s">
        <v>100</v>
      </c>
      <c r="M1819" s="321" t="s">
        <v>16</v>
      </c>
      <c r="N1819" s="63" t="s">
        <v>16</v>
      </c>
      <c r="O1819" s="63" t="s">
        <v>16</v>
      </c>
      <c r="P1819" s="2">
        <v>5</v>
      </c>
      <c r="Q1819" s="321" t="s">
        <v>16</v>
      </c>
      <c r="R1819" t="e">
        <f t="shared" si="153"/>
        <v>#VALUE!</v>
      </c>
      <c r="S1819" s="63" t="s">
        <v>16</v>
      </c>
      <c r="T1819" s="2">
        <v>5</v>
      </c>
      <c r="U1819" s="339" t="e">
        <f t="shared" si="151"/>
        <v>#VALUE!</v>
      </c>
      <c r="V1819" s="4" t="e">
        <f t="shared" si="152"/>
        <v>#VALUE!</v>
      </c>
    </row>
    <row r="1820" spans="1:22">
      <c r="A1820" s="1" t="s">
        <v>673</v>
      </c>
      <c r="B1820" t="s">
        <v>687</v>
      </c>
      <c r="C1820" s="219" t="s">
        <v>1491</v>
      </c>
      <c r="D1820" t="s">
        <v>44</v>
      </c>
      <c r="E1820" t="s">
        <v>60</v>
      </c>
      <c r="F1820" t="s">
        <v>60</v>
      </c>
      <c r="G1820" s="38">
        <v>730</v>
      </c>
      <c r="H1820" s="189">
        <v>1</v>
      </c>
      <c r="I1820" s="190"/>
      <c r="J1820" s="44"/>
      <c r="K1820" s="44"/>
      <c r="L1820" s="27" t="s">
        <v>100</v>
      </c>
      <c r="M1820" s="321" t="s">
        <v>16</v>
      </c>
      <c r="N1820" s="63" t="s">
        <v>16</v>
      </c>
      <c r="O1820" s="63" t="s">
        <v>16</v>
      </c>
      <c r="P1820" s="2">
        <v>5</v>
      </c>
      <c r="Q1820" s="321" t="s">
        <v>16</v>
      </c>
      <c r="R1820" t="e">
        <f t="shared" si="153"/>
        <v>#VALUE!</v>
      </c>
      <c r="S1820" s="63" t="s">
        <v>16</v>
      </c>
      <c r="T1820" s="2">
        <v>5</v>
      </c>
      <c r="U1820" s="339" t="e">
        <f t="shared" si="151"/>
        <v>#VALUE!</v>
      </c>
      <c r="V1820" s="4" t="e">
        <f t="shared" si="152"/>
        <v>#VALUE!</v>
      </c>
    </row>
    <row r="1821" spans="1:22">
      <c r="A1821" s="1" t="s">
        <v>673</v>
      </c>
      <c r="B1821" t="s">
        <v>688</v>
      </c>
      <c r="C1821" s="219" t="s">
        <v>1491</v>
      </c>
      <c r="D1821" t="s">
        <v>44</v>
      </c>
      <c r="E1821" t="s">
        <v>60</v>
      </c>
      <c r="F1821" t="s">
        <v>60</v>
      </c>
      <c r="G1821" s="38">
        <v>730</v>
      </c>
      <c r="H1821" s="189">
        <v>1</v>
      </c>
      <c r="I1821" s="190"/>
      <c r="J1821" s="44"/>
      <c r="K1821" s="44"/>
      <c r="L1821" s="27" t="s">
        <v>100</v>
      </c>
      <c r="M1821" s="65">
        <v>0</v>
      </c>
      <c r="N1821" s="63">
        <f>O1821/SQRT(P1821)</f>
        <v>0</v>
      </c>
      <c r="O1821" s="61">
        <v>0</v>
      </c>
      <c r="P1821" s="2">
        <v>5</v>
      </c>
      <c r="Q1821" s="65">
        <v>0</v>
      </c>
      <c r="R1821">
        <f t="shared" si="153"/>
        <v>0</v>
      </c>
      <c r="S1821" s="61">
        <v>0</v>
      </c>
      <c r="T1821" s="2">
        <v>5</v>
      </c>
      <c r="U1821" s="339" t="e">
        <f t="shared" si="151"/>
        <v>#DIV/0!</v>
      </c>
      <c r="V1821" s="4" t="e">
        <f t="shared" si="152"/>
        <v>#DIV/0!</v>
      </c>
    </row>
    <row r="1822" spans="1:22">
      <c r="A1822" s="1" t="s">
        <v>673</v>
      </c>
      <c r="B1822" t="s">
        <v>689</v>
      </c>
      <c r="C1822" s="219" t="s">
        <v>1491</v>
      </c>
      <c r="D1822" t="s">
        <v>44</v>
      </c>
      <c r="E1822" t="s">
        <v>60</v>
      </c>
      <c r="F1822" t="s">
        <v>60</v>
      </c>
      <c r="G1822" s="38">
        <v>730</v>
      </c>
      <c r="H1822" s="189">
        <v>1</v>
      </c>
      <c r="I1822" s="190"/>
      <c r="J1822" s="44"/>
      <c r="K1822" s="44"/>
      <c r="L1822" s="27" t="s">
        <v>100</v>
      </c>
      <c r="M1822" s="321" t="s">
        <v>16</v>
      </c>
      <c r="N1822" s="63" t="s">
        <v>16</v>
      </c>
      <c r="O1822" s="63" t="s">
        <v>16</v>
      </c>
      <c r="P1822" s="2">
        <v>5</v>
      </c>
      <c r="Q1822" s="321" t="s">
        <v>16</v>
      </c>
      <c r="R1822" t="e">
        <f t="shared" si="153"/>
        <v>#VALUE!</v>
      </c>
      <c r="S1822" s="63" t="s">
        <v>16</v>
      </c>
      <c r="T1822" s="2">
        <v>5</v>
      </c>
      <c r="U1822" s="339" t="e">
        <f t="shared" si="151"/>
        <v>#VALUE!</v>
      </c>
      <c r="V1822" s="4" t="e">
        <f t="shared" si="152"/>
        <v>#VALUE!</v>
      </c>
    </row>
    <row r="1823" spans="1:22">
      <c r="A1823" s="1" t="s">
        <v>673</v>
      </c>
      <c r="B1823" t="s">
        <v>690</v>
      </c>
      <c r="C1823" s="219" t="s">
        <v>1491</v>
      </c>
      <c r="D1823" t="s">
        <v>44</v>
      </c>
      <c r="E1823" t="s">
        <v>60</v>
      </c>
      <c r="F1823" t="s">
        <v>60</v>
      </c>
      <c r="G1823" s="38">
        <v>730</v>
      </c>
      <c r="H1823" s="189">
        <v>1</v>
      </c>
      <c r="I1823" s="190"/>
      <c r="J1823" s="44"/>
      <c r="K1823" s="44"/>
      <c r="L1823" s="27" t="s">
        <v>100</v>
      </c>
      <c r="M1823" s="65">
        <v>0.4</v>
      </c>
      <c r="N1823" s="63">
        <f>O1823/SQRT(P1823)</f>
        <v>0.40000000402495994</v>
      </c>
      <c r="O1823" s="61">
        <v>0.89442719999999998</v>
      </c>
      <c r="P1823" s="2">
        <v>5</v>
      </c>
      <c r="Q1823" s="65">
        <v>0</v>
      </c>
      <c r="R1823">
        <f t="shared" si="153"/>
        <v>0</v>
      </c>
      <c r="S1823" s="61">
        <v>0</v>
      </c>
      <c r="T1823" s="2">
        <v>5</v>
      </c>
      <c r="U1823" s="339" t="e">
        <f t="shared" si="151"/>
        <v>#NUM!</v>
      </c>
      <c r="V1823" s="4" t="e">
        <f t="shared" si="152"/>
        <v>#DIV/0!</v>
      </c>
    </row>
    <row r="1824" spans="1:22">
      <c r="A1824" s="1" t="s">
        <v>673</v>
      </c>
      <c r="B1824" t="s">
        <v>691</v>
      </c>
      <c r="C1824" s="219" t="s">
        <v>1491</v>
      </c>
      <c r="D1824" t="s">
        <v>44</v>
      </c>
      <c r="E1824" t="s">
        <v>60</v>
      </c>
      <c r="F1824" t="s">
        <v>60</v>
      </c>
      <c r="G1824" s="38">
        <v>730</v>
      </c>
      <c r="H1824" s="189">
        <v>1</v>
      </c>
      <c r="I1824" s="190"/>
      <c r="J1824" s="44"/>
      <c r="K1824" s="44"/>
      <c r="L1824" s="27" t="s">
        <v>100</v>
      </c>
      <c r="M1824" s="65">
        <v>18.399999999999999</v>
      </c>
      <c r="N1824" s="63">
        <f>O1824/SQRT(P1824)</f>
        <v>11.6215317519355</v>
      </c>
      <c r="O1824" s="61">
        <v>25.986535</v>
      </c>
      <c r="P1824" s="2">
        <v>5</v>
      </c>
      <c r="Q1824" s="65">
        <v>0</v>
      </c>
      <c r="R1824">
        <f t="shared" si="153"/>
        <v>0</v>
      </c>
      <c r="S1824" s="61">
        <v>0</v>
      </c>
      <c r="T1824" s="2">
        <v>5</v>
      </c>
      <c r="U1824" s="339" t="e">
        <f t="shared" si="151"/>
        <v>#NUM!</v>
      </c>
      <c r="V1824" s="4" t="e">
        <f t="shared" si="152"/>
        <v>#DIV/0!</v>
      </c>
    </row>
    <row r="1825" spans="1:22">
      <c r="A1825" s="1" t="s">
        <v>673</v>
      </c>
      <c r="B1825" t="s">
        <v>692</v>
      </c>
      <c r="C1825" s="219" t="s">
        <v>1491</v>
      </c>
      <c r="D1825" t="s">
        <v>44</v>
      </c>
      <c r="E1825" t="s">
        <v>60</v>
      </c>
      <c r="F1825" t="s">
        <v>60</v>
      </c>
      <c r="G1825" s="38">
        <v>730</v>
      </c>
      <c r="H1825" s="189">
        <v>1</v>
      </c>
      <c r="I1825" s="190"/>
      <c r="J1825" s="44"/>
      <c r="K1825" s="44"/>
      <c r="L1825" s="27" t="s">
        <v>100</v>
      </c>
      <c r="M1825" s="65">
        <v>0.4</v>
      </c>
      <c r="N1825" s="63">
        <f>O1825/SQRT(P1825)</f>
        <v>0.24494899328258524</v>
      </c>
      <c r="O1825" s="61">
        <v>0.54772259999999995</v>
      </c>
      <c r="P1825" s="2">
        <v>5</v>
      </c>
      <c r="Q1825" s="65">
        <v>0</v>
      </c>
      <c r="R1825">
        <f t="shared" si="153"/>
        <v>0</v>
      </c>
      <c r="S1825" s="61">
        <v>0</v>
      </c>
      <c r="T1825" s="2">
        <v>5</v>
      </c>
      <c r="U1825" s="339" t="e">
        <f t="shared" si="151"/>
        <v>#NUM!</v>
      </c>
      <c r="V1825" s="4" t="e">
        <f t="shared" si="152"/>
        <v>#DIV/0!</v>
      </c>
    </row>
    <row r="1826" spans="1:22">
      <c r="A1826" s="1" t="s">
        <v>673</v>
      </c>
      <c r="B1826" t="s">
        <v>693</v>
      </c>
      <c r="C1826" s="219" t="s">
        <v>1491</v>
      </c>
      <c r="D1826" t="s">
        <v>44</v>
      </c>
      <c r="E1826" t="s">
        <v>60</v>
      </c>
      <c r="F1826" t="s">
        <v>60</v>
      </c>
      <c r="G1826" s="38">
        <v>730</v>
      </c>
      <c r="H1826" s="189">
        <v>1</v>
      </c>
      <c r="I1826" s="190"/>
      <c r="J1826" s="44"/>
      <c r="K1826" s="44"/>
      <c r="L1826" s="27" t="s">
        <v>100</v>
      </c>
      <c r="M1826" s="65">
        <v>95</v>
      </c>
      <c r="N1826" s="63">
        <f>O1826/SQRT(P1826)</f>
        <v>12.324771821478576</v>
      </c>
      <c r="O1826" s="61">
        <v>27.5590276</v>
      </c>
      <c r="P1826" s="2">
        <v>5</v>
      </c>
      <c r="Q1826" s="65">
        <v>86</v>
      </c>
      <c r="R1826">
        <f t="shared" si="153"/>
        <v>14.159802259411846</v>
      </c>
      <c r="S1826" s="61">
        <v>31.6622804</v>
      </c>
      <c r="T1826" s="2">
        <v>5</v>
      </c>
      <c r="U1826" s="339">
        <f t="shared" si="151"/>
        <v>-9.9529595347033054E-2</v>
      </c>
      <c r="V1826" s="4">
        <f t="shared" si="152"/>
        <v>0.22710924824576054</v>
      </c>
    </row>
    <row r="1827" spans="1:22">
      <c r="A1827" s="1" t="s">
        <v>673</v>
      </c>
      <c r="B1827" t="s">
        <v>694</v>
      </c>
      <c r="C1827" s="219" t="s">
        <v>1491</v>
      </c>
      <c r="D1827" t="s">
        <v>44</v>
      </c>
      <c r="E1827" t="s">
        <v>60</v>
      </c>
      <c r="F1827" t="s">
        <v>60</v>
      </c>
      <c r="G1827" s="38">
        <v>730</v>
      </c>
      <c r="H1827" s="189">
        <v>1</v>
      </c>
      <c r="I1827" s="190"/>
      <c r="J1827" s="44"/>
      <c r="K1827" s="44"/>
      <c r="L1827" s="27" t="s">
        <v>100</v>
      </c>
      <c r="M1827" s="321" t="s">
        <v>16</v>
      </c>
      <c r="N1827" s="63" t="s">
        <v>16</v>
      </c>
      <c r="O1827" s="63" t="s">
        <v>16</v>
      </c>
      <c r="P1827" s="2">
        <v>5</v>
      </c>
      <c r="Q1827" s="321" t="s">
        <v>16</v>
      </c>
      <c r="R1827" t="e">
        <f t="shared" si="153"/>
        <v>#VALUE!</v>
      </c>
      <c r="S1827" s="63" t="s">
        <v>16</v>
      </c>
      <c r="T1827" s="2">
        <v>5</v>
      </c>
      <c r="U1827" s="339" t="e">
        <f t="shared" si="151"/>
        <v>#VALUE!</v>
      </c>
      <c r="V1827" s="4" t="e">
        <f t="shared" si="152"/>
        <v>#VALUE!</v>
      </c>
    </row>
    <row r="1828" spans="1:22">
      <c r="A1828" s="1" t="s">
        <v>673</v>
      </c>
      <c r="B1828" t="s">
        <v>695</v>
      </c>
      <c r="C1828" s="219" t="s">
        <v>1491</v>
      </c>
      <c r="D1828" t="s">
        <v>44</v>
      </c>
      <c r="E1828" t="s">
        <v>60</v>
      </c>
      <c r="F1828" t="s">
        <v>60</v>
      </c>
      <c r="G1828" s="38">
        <v>730</v>
      </c>
      <c r="H1828" s="189">
        <v>1</v>
      </c>
      <c r="I1828" s="190"/>
      <c r="J1828" s="44"/>
      <c r="K1828" s="44"/>
      <c r="L1828" s="27" t="s">
        <v>100</v>
      </c>
      <c r="M1828" s="65">
        <v>1.8</v>
      </c>
      <c r="N1828" s="63">
        <f>O1828/SQRT(P1828)</f>
        <v>0.96953595410102134</v>
      </c>
      <c r="O1828" s="61">
        <v>2.1679482999999999</v>
      </c>
      <c r="P1828" s="2">
        <v>5</v>
      </c>
      <c r="Q1828" s="65">
        <v>0</v>
      </c>
      <c r="R1828">
        <f t="shared" si="153"/>
        <v>0</v>
      </c>
      <c r="S1828" s="61">
        <v>0</v>
      </c>
      <c r="T1828" s="2">
        <v>5</v>
      </c>
      <c r="U1828" s="339" t="e">
        <f t="shared" si="151"/>
        <v>#NUM!</v>
      </c>
      <c r="V1828" s="4" t="e">
        <f t="shared" si="152"/>
        <v>#DIV/0!</v>
      </c>
    </row>
    <row r="1829" spans="1:22">
      <c r="A1829" s="1" t="s">
        <v>673</v>
      </c>
      <c r="B1829" t="s">
        <v>696</v>
      </c>
      <c r="C1829" s="219" t="s">
        <v>1491</v>
      </c>
      <c r="D1829" t="s">
        <v>44</v>
      </c>
      <c r="E1829" t="s">
        <v>60</v>
      </c>
      <c r="F1829" t="s">
        <v>60</v>
      </c>
      <c r="G1829" s="38">
        <v>730</v>
      </c>
      <c r="H1829" s="189">
        <v>1</v>
      </c>
      <c r="I1829" s="190"/>
      <c r="J1829" s="44"/>
      <c r="K1829" s="44"/>
      <c r="L1829" s="27" t="s">
        <v>100</v>
      </c>
      <c r="M1829" s="65">
        <v>0.8</v>
      </c>
      <c r="N1829" s="63">
        <f>O1829/SQRT(P1829)</f>
        <v>0.80000000804991989</v>
      </c>
      <c r="O1829" s="61">
        <v>1.7888544</v>
      </c>
      <c r="P1829" s="2">
        <v>5</v>
      </c>
      <c r="Q1829" s="65">
        <v>0.2</v>
      </c>
      <c r="R1829">
        <f t="shared" si="153"/>
        <v>0.20000000201247997</v>
      </c>
      <c r="S1829" s="61">
        <v>0.44721359999999999</v>
      </c>
      <c r="T1829" s="2">
        <v>5</v>
      </c>
      <c r="U1829" s="339">
        <f t="shared" si="151"/>
        <v>-1.3862943611198906</v>
      </c>
      <c r="V1829" s="4">
        <f t="shared" si="152"/>
        <v>1.2000000201247998</v>
      </c>
    </row>
    <row r="1830" spans="1:22">
      <c r="A1830" s="1" t="s">
        <v>673</v>
      </c>
      <c r="B1830" t="s">
        <v>697</v>
      </c>
      <c r="C1830" s="219" t="s">
        <v>1491</v>
      </c>
      <c r="D1830" t="s">
        <v>44</v>
      </c>
      <c r="E1830" t="s">
        <v>60</v>
      </c>
      <c r="F1830" t="s">
        <v>60</v>
      </c>
      <c r="G1830" s="38">
        <v>730</v>
      </c>
      <c r="H1830" s="189">
        <v>1</v>
      </c>
      <c r="I1830" s="190"/>
      <c r="J1830" s="44"/>
      <c r="K1830" s="44"/>
      <c r="L1830" s="27" t="s">
        <v>100</v>
      </c>
      <c r="M1830" s="65">
        <v>0</v>
      </c>
      <c r="N1830" s="63">
        <f>O1830/SQRT(P1830)</f>
        <v>0</v>
      </c>
      <c r="O1830" s="61">
        <v>0</v>
      </c>
      <c r="P1830" s="2">
        <v>5</v>
      </c>
      <c r="Q1830" s="65">
        <v>0</v>
      </c>
      <c r="R1830">
        <f t="shared" si="153"/>
        <v>0</v>
      </c>
      <c r="S1830" s="61">
        <v>0</v>
      </c>
      <c r="T1830" s="2">
        <v>5</v>
      </c>
      <c r="U1830" s="339" t="e">
        <f t="shared" si="151"/>
        <v>#DIV/0!</v>
      </c>
      <c r="V1830" s="4" t="e">
        <f t="shared" si="152"/>
        <v>#DIV/0!</v>
      </c>
    </row>
    <row r="1831" spans="1:22">
      <c r="A1831" s="1" t="s">
        <v>673</v>
      </c>
      <c r="B1831" t="s">
        <v>698</v>
      </c>
      <c r="C1831" s="219" t="s">
        <v>1491</v>
      </c>
      <c r="D1831" t="s">
        <v>44</v>
      </c>
      <c r="E1831" t="s">
        <v>60</v>
      </c>
      <c r="F1831" t="s">
        <v>60</v>
      </c>
      <c r="G1831" s="38">
        <v>730</v>
      </c>
      <c r="H1831" s="189">
        <v>1</v>
      </c>
      <c r="I1831" s="190"/>
      <c r="J1831" s="44"/>
      <c r="K1831" s="44"/>
      <c r="L1831" s="27" t="s">
        <v>100</v>
      </c>
      <c r="M1831" s="321" t="s">
        <v>16</v>
      </c>
      <c r="N1831" s="63" t="s">
        <v>16</v>
      </c>
      <c r="O1831" s="63" t="s">
        <v>16</v>
      </c>
      <c r="P1831" s="2">
        <v>5</v>
      </c>
      <c r="Q1831" s="321" t="s">
        <v>16</v>
      </c>
      <c r="R1831" t="e">
        <f t="shared" si="153"/>
        <v>#VALUE!</v>
      </c>
      <c r="S1831" s="63" t="s">
        <v>16</v>
      </c>
      <c r="T1831" s="2">
        <v>5</v>
      </c>
      <c r="U1831" s="339" t="e">
        <f t="shared" si="151"/>
        <v>#VALUE!</v>
      </c>
      <c r="V1831" s="4" t="e">
        <f t="shared" si="152"/>
        <v>#VALUE!</v>
      </c>
    </row>
    <row r="1832" spans="1:22">
      <c r="A1832" s="1" t="s">
        <v>673</v>
      </c>
      <c r="B1832" t="s">
        <v>699</v>
      </c>
      <c r="C1832" s="219" t="s">
        <v>1491</v>
      </c>
      <c r="D1832" t="s">
        <v>44</v>
      </c>
      <c r="E1832" t="s">
        <v>60</v>
      </c>
      <c r="F1832" t="s">
        <v>60</v>
      </c>
      <c r="G1832" s="38">
        <v>730</v>
      </c>
      <c r="H1832" s="189">
        <v>1</v>
      </c>
      <c r="I1832" s="190"/>
      <c r="J1832" s="44"/>
      <c r="K1832" s="44"/>
      <c r="L1832" s="27" t="s">
        <v>100</v>
      </c>
      <c r="M1832" s="65">
        <v>5.6</v>
      </c>
      <c r="N1832" s="63">
        <f>O1832/SQRT(P1832)</f>
        <v>4.664761494264984</v>
      </c>
      <c r="O1832" s="61">
        <v>10.430723800000001</v>
      </c>
      <c r="P1832" s="2">
        <v>5</v>
      </c>
      <c r="Q1832" s="65">
        <v>0</v>
      </c>
      <c r="R1832">
        <f t="shared" si="153"/>
        <v>0</v>
      </c>
      <c r="S1832" s="61">
        <v>0</v>
      </c>
      <c r="T1832" s="2">
        <v>5</v>
      </c>
      <c r="U1832" s="339" t="e">
        <f t="shared" si="151"/>
        <v>#NUM!</v>
      </c>
      <c r="V1832" s="4" t="e">
        <f t="shared" si="152"/>
        <v>#DIV/0!</v>
      </c>
    </row>
    <row r="1833" spans="1:22">
      <c r="A1833" s="1" t="s">
        <v>673</v>
      </c>
      <c r="B1833" t="s">
        <v>700</v>
      </c>
      <c r="C1833" s="219" t="s">
        <v>1491</v>
      </c>
      <c r="D1833" t="s">
        <v>44</v>
      </c>
      <c r="E1833" t="s">
        <v>60</v>
      </c>
      <c r="F1833" t="s">
        <v>60</v>
      </c>
      <c r="G1833" s="38">
        <v>730</v>
      </c>
      <c r="H1833" s="189">
        <v>1</v>
      </c>
      <c r="I1833" s="190"/>
      <c r="J1833" s="44"/>
      <c r="K1833" s="44"/>
      <c r="L1833" s="27" t="s">
        <v>100</v>
      </c>
      <c r="M1833" s="65">
        <v>0</v>
      </c>
      <c r="N1833" s="63">
        <f>O1833/SQRT(P1833)</f>
        <v>0</v>
      </c>
      <c r="O1833" s="61">
        <v>0</v>
      </c>
      <c r="P1833" s="2">
        <v>5</v>
      </c>
      <c r="Q1833" s="343">
        <v>0.4</v>
      </c>
      <c r="R1833">
        <f t="shared" si="153"/>
        <v>0.40000000402495994</v>
      </c>
      <c r="S1833" s="61">
        <v>0.89442719999999998</v>
      </c>
      <c r="T1833" s="2">
        <v>5</v>
      </c>
      <c r="U1833" s="339" t="e">
        <f t="shared" si="151"/>
        <v>#DIV/0!</v>
      </c>
      <c r="V1833" s="4" t="e">
        <f t="shared" si="152"/>
        <v>#DIV/0!</v>
      </c>
    </row>
    <row r="1834" spans="1:22">
      <c r="A1834" s="1" t="s">
        <v>673</v>
      </c>
      <c r="B1834" t="s">
        <v>701</v>
      </c>
      <c r="C1834" s="219" t="s">
        <v>1491</v>
      </c>
      <c r="D1834" t="s">
        <v>44</v>
      </c>
      <c r="E1834" t="s">
        <v>60</v>
      </c>
      <c r="F1834" t="s">
        <v>60</v>
      </c>
      <c r="G1834" s="38">
        <v>730</v>
      </c>
      <c r="H1834" s="189">
        <v>1</v>
      </c>
      <c r="I1834" s="190"/>
      <c r="J1834" s="44"/>
      <c r="K1834" s="44"/>
      <c r="L1834" s="27" t="s">
        <v>100</v>
      </c>
      <c r="M1834" s="65">
        <v>0.2</v>
      </c>
      <c r="N1834" s="63">
        <f>O1834/SQRT(P1834)</f>
        <v>0.20000000201247997</v>
      </c>
      <c r="O1834" s="61">
        <v>0.44721359999999999</v>
      </c>
      <c r="P1834" s="2">
        <v>5</v>
      </c>
      <c r="Q1834" s="65">
        <v>0</v>
      </c>
      <c r="R1834">
        <f t="shared" si="153"/>
        <v>0</v>
      </c>
      <c r="S1834" s="61">
        <v>0</v>
      </c>
      <c r="T1834" s="2">
        <v>5</v>
      </c>
      <c r="U1834" s="339" t="e">
        <f t="shared" si="151"/>
        <v>#NUM!</v>
      </c>
      <c r="V1834" s="4" t="e">
        <f t="shared" si="152"/>
        <v>#DIV/0!</v>
      </c>
    </row>
    <row r="1835" spans="1:22">
      <c r="A1835" s="1" t="s">
        <v>673</v>
      </c>
      <c r="B1835" t="s">
        <v>702</v>
      </c>
      <c r="C1835" s="219" t="s">
        <v>1491</v>
      </c>
      <c r="D1835" t="s">
        <v>44</v>
      </c>
      <c r="E1835" t="s">
        <v>60</v>
      </c>
      <c r="F1835" t="s">
        <v>60</v>
      </c>
      <c r="G1835" s="38">
        <v>730</v>
      </c>
      <c r="H1835" s="189">
        <v>1</v>
      </c>
      <c r="L1835" s="27" t="s">
        <v>100</v>
      </c>
      <c r="M1835" s="321" t="s">
        <v>16</v>
      </c>
      <c r="N1835" s="63" t="s">
        <v>16</v>
      </c>
      <c r="O1835" s="63" t="s">
        <v>16</v>
      </c>
      <c r="P1835" s="2">
        <v>5</v>
      </c>
      <c r="Q1835" s="321" t="s">
        <v>16</v>
      </c>
      <c r="R1835" t="e">
        <f t="shared" si="153"/>
        <v>#VALUE!</v>
      </c>
      <c r="S1835" s="63" t="s">
        <v>16</v>
      </c>
      <c r="T1835" s="2">
        <v>5</v>
      </c>
      <c r="U1835" s="339" t="e">
        <f t="shared" si="151"/>
        <v>#VALUE!</v>
      </c>
      <c r="V1835" s="4" t="e">
        <f t="shared" si="152"/>
        <v>#VALUE!</v>
      </c>
    </row>
    <row r="1836" spans="1:22">
      <c r="A1836" s="1" t="s">
        <v>673</v>
      </c>
      <c r="B1836" t="s">
        <v>703</v>
      </c>
      <c r="C1836" s="219" t="s">
        <v>1491</v>
      </c>
      <c r="D1836" t="s">
        <v>44</v>
      </c>
      <c r="E1836" t="s">
        <v>60</v>
      </c>
      <c r="F1836" t="s">
        <v>60</v>
      </c>
      <c r="G1836" s="38">
        <v>730</v>
      </c>
      <c r="H1836" s="189">
        <v>1</v>
      </c>
      <c r="L1836" s="27" t="s">
        <v>100</v>
      </c>
      <c r="M1836" s="321" t="s">
        <v>16</v>
      </c>
      <c r="N1836" s="63" t="s">
        <v>16</v>
      </c>
      <c r="O1836" s="63" t="s">
        <v>16</v>
      </c>
      <c r="P1836" s="2">
        <v>5</v>
      </c>
      <c r="Q1836" s="321" t="s">
        <v>16</v>
      </c>
      <c r="R1836" t="e">
        <f t="shared" si="153"/>
        <v>#VALUE!</v>
      </c>
      <c r="S1836" s="63" t="s">
        <v>16</v>
      </c>
      <c r="T1836" s="2">
        <v>5</v>
      </c>
      <c r="U1836" s="339" t="e">
        <f t="shared" si="151"/>
        <v>#VALUE!</v>
      </c>
      <c r="V1836" s="4" t="e">
        <f t="shared" si="152"/>
        <v>#VALUE!</v>
      </c>
    </row>
    <row r="1837" spans="1:22">
      <c r="A1837" s="1" t="s">
        <v>673</v>
      </c>
      <c r="B1837" t="s">
        <v>704</v>
      </c>
      <c r="C1837" s="219" t="s">
        <v>1491</v>
      </c>
      <c r="D1837" t="s">
        <v>44</v>
      </c>
      <c r="E1837" t="s">
        <v>60</v>
      </c>
      <c r="F1837" t="s">
        <v>60</v>
      </c>
      <c r="G1837" s="38">
        <v>730</v>
      </c>
      <c r="H1837" s="189">
        <v>1</v>
      </c>
      <c r="L1837" s="27" t="s">
        <v>100</v>
      </c>
      <c r="M1837" s="65">
        <v>376.6</v>
      </c>
      <c r="N1837" s="63">
        <f>O1837/SQRT(P1837)</f>
        <v>53.772297716298432</v>
      </c>
      <c r="O1837" s="61">
        <v>120.238513</v>
      </c>
      <c r="P1837" s="2">
        <v>5</v>
      </c>
      <c r="Q1837" s="65">
        <v>112.4</v>
      </c>
      <c r="R1837">
        <f t="shared" si="153"/>
        <v>16.393901289614728</v>
      </c>
      <c r="S1837" s="61">
        <v>36.6578777</v>
      </c>
      <c r="T1837" s="2">
        <v>5</v>
      </c>
      <c r="U1837" s="339">
        <f t="shared" si="151"/>
        <v>-1.2091196787634613</v>
      </c>
      <c r="V1837" s="4">
        <f t="shared" si="152"/>
        <v>0.2212731601275971</v>
      </c>
    </row>
    <row r="1838" spans="1:22">
      <c r="A1838" s="1" t="s">
        <v>673</v>
      </c>
      <c r="B1838" t="s">
        <v>705</v>
      </c>
      <c r="C1838" s="219" t="s">
        <v>1491</v>
      </c>
      <c r="D1838" t="s">
        <v>44</v>
      </c>
      <c r="E1838" t="s">
        <v>60</v>
      </c>
      <c r="F1838" t="s">
        <v>60</v>
      </c>
      <c r="G1838" s="38">
        <v>730</v>
      </c>
      <c r="H1838" s="189">
        <v>1</v>
      </c>
      <c r="L1838" s="27" t="s">
        <v>100</v>
      </c>
      <c r="M1838" s="65">
        <v>0</v>
      </c>
      <c r="N1838" s="63">
        <f>O1838/SQRT(P1838)</f>
        <v>0</v>
      </c>
      <c r="O1838" s="61">
        <v>0</v>
      </c>
      <c r="P1838" s="2">
        <v>5</v>
      </c>
      <c r="Q1838" s="65">
        <v>0</v>
      </c>
      <c r="R1838">
        <f t="shared" si="153"/>
        <v>0</v>
      </c>
      <c r="S1838" s="61">
        <v>0</v>
      </c>
      <c r="T1838" s="2">
        <v>5</v>
      </c>
      <c r="U1838" s="339" t="e">
        <f t="shared" si="151"/>
        <v>#DIV/0!</v>
      </c>
      <c r="V1838" s="4" t="e">
        <f t="shared" si="152"/>
        <v>#DIV/0!</v>
      </c>
    </row>
    <row r="1839" spans="1:22">
      <c r="A1839" s="1" t="s">
        <v>673</v>
      </c>
      <c r="B1839" t="s">
        <v>706</v>
      </c>
      <c r="C1839" s="219" t="s">
        <v>1491</v>
      </c>
      <c r="D1839" t="s">
        <v>44</v>
      </c>
      <c r="E1839" t="s">
        <v>60</v>
      </c>
      <c r="F1839" t="s">
        <v>60</v>
      </c>
      <c r="G1839" s="38">
        <v>730</v>
      </c>
      <c r="H1839" s="189">
        <v>1</v>
      </c>
      <c r="L1839" s="27" t="s">
        <v>100</v>
      </c>
      <c r="M1839" s="65">
        <v>0.2</v>
      </c>
      <c r="N1839" s="63">
        <f>O1839/SQRT(P1839)</f>
        <v>0.20000000201247997</v>
      </c>
      <c r="O1839" s="61">
        <v>0.44721359999999999</v>
      </c>
      <c r="P1839" s="2">
        <v>5</v>
      </c>
      <c r="Q1839" s="65">
        <v>0.2</v>
      </c>
      <c r="R1839">
        <f t="shared" si="153"/>
        <v>0.20000000201247997</v>
      </c>
      <c r="S1839" s="61">
        <v>0.44721359999999999</v>
      </c>
      <c r="T1839" s="2">
        <v>5</v>
      </c>
      <c r="U1839" s="339">
        <f t="shared" si="151"/>
        <v>0</v>
      </c>
      <c r="V1839" s="4">
        <f t="shared" si="152"/>
        <v>1.2000000201247998</v>
      </c>
    </row>
    <row r="1840" spans="1:22">
      <c r="A1840" s="1" t="s">
        <v>673</v>
      </c>
      <c r="B1840" t="s">
        <v>707</v>
      </c>
      <c r="C1840" s="219" t="s">
        <v>1491</v>
      </c>
      <c r="D1840" t="s">
        <v>44</v>
      </c>
      <c r="E1840" t="s">
        <v>60</v>
      </c>
      <c r="F1840" t="s">
        <v>60</v>
      </c>
      <c r="G1840" s="38">
        <v>730</v>
      </c>
      <c r="H1840" s="189">
        <v>1</v>
      </c>
      <c r="L1840" s="27" t="s">
        <v>100</v>
      </c>
      <c r="M1840" s="65">
        <v>1</v>
      </c>
      <c r="N1840" s="63">
        <f>O1840/SQRT(P1840)</f>
        <v>1.0000000100623998</v>
      </c>
      <c r="O1840" s="61">
        <v>2.2360679999999999</v>
      </c>
      <c r="P1840" s="2">
        <v>5</v>
      </c>
      <c r="Q1840" s="65">
        <v>0</v>
      </c>
      <c r="R1840">
        <f t="shared" si="153"/>
        <v>0</v>
      </c>
      <c r="S1840" s="61">
        <v>0</v>
      </c>
      <c r="T1840" s="2">
        <v>5</v>
      </c>
      <c r="U1840" s="339" t="e">
        <f t="shared" si="151"/>
        <v>#NUM!</v>
      </c>
      <c r="V1840" s="4" t="e">
        <f t="shared" si="152"/>
        <v>#DIV/0!</v>
      </c>
    </row>
    <row r="1841" spans="1:22">
      <c r="A1841" s="1" t="s">
        <v>673</v>
      </c>
      <c r="B1841" t="s">
        <v>708</v>
      </c>
      <c r="C1841" s="219" t="s">
        <v>1491</v>
      </c>
      <c r="D1841" t="s">
        <v>44</v>
      </c>
      <c r="E1841" t="s">
        <v>60</v>
      </c>
      <c r="F1841" t="s">
        <v>60</v>
      </c>
      <c r="G1841" s="38">
        <v>730</v>
      </c>
      <c r="H1841" s="189">
        <v>1</v>
      </c>
      <c r="L1841" s="27" t="s">
        <v>100</v>
      </c>
      <c r="M1841" s="321" t="s">
        <v>16</v>
      </c>
      <c r="N1841" s="63" t="s">
        <v>16</v>
      </c>
      <c r="O1841" s="63" t="s">
        <v>16</v>
      </c>
      <c r="P1841" s="2">
        <v>5</v>
      </c>
      <c r="Q1841" s="321" t="s">
        <v>16</v>
      </c>
      <c r="R1841" t="e">
        <f t="shared" si="153"/>
        <v>#VALUE!</v>
      </c>
      <c r="S1841" s="63" t="s">
        <v>16</v>
      </c>
      <c r="T1841" s="2">
        <v>5</v>
      </c>
      <c r="U1841" s="339" t="e">
        <f t="shared" si="151"/>
        <v>#VALUE!</v>
      </c>
      <c r="V1841" s="4" t="e">
        <f t="shared" si="152"/>
        <v>#VALUE!</v>
      </c>
    </row>
    <row r="1842" spans="1:22">
      <c r="A1842" s="1" t="s">
        <v>673</v>
      </c>
      <c r="B1842" t="s">
        <v>709</v>
      </c>
      <c r="C1842" s="219" t="s">
        <v>1491</v>
      </c>
      <c r="D1842" t="s">
        <v>44</v>
      </c>
      <c r="E1842" t="s">
        <v>60</v>
      </c>
      <c r="F1842" t="s">
        <v>60</v>
      </c>
      <c r="G1842" s="38">
        <v>730</v>
      </c>
      <c r="H1842" s="189">
        <v>1</v>
      </c>
      <c r="L1842" s="27" t="s">
        <v>100</v>
      </c>
      <c r="M1842" s="321" t="s">
        <v>16</v>
      </c>
      <c r="N1842" s="63" t="s">
        <v>16</v>
      </c>
      <c r="O1842" s="63" t="s">
        <v>16</v>
      </c>
      <c r="P1842" s="2">
        <v>5</v>
      </c>
      <c r="Q1842" s="321" t="s">
        <v>16</v>
      </c>
      <c r="R1842" t="e">
        <f t="shared" si="153"/>
        <v>#VALUE!</v>
      </c>
      <c r="S1842" s="63" t="s">
        <v>16</v>
      </c>
      <c r="T1842" s="2">
        <v>5</v>
      </c>
      <c r="U1842" s="339" t="e">
        <f t="shared" si="151"/>
        <v>#VALUE!</v>
      </c>
      <c r="V1842" s="4" t="e">
        <f t="shared" si="152"/>
        <v>#VALUE!</v>
      </c>
    </row>
    <row r="1843" spans="1:22">
      <c r="A1843" s="1" t="s">
        <v>673</v>
      </c>
      <c r="B1843" t="s">
        <v>710</v>
      </c>
      <c r="C1843" s="219" t="s">
        <v>1491</v>
      </c>
      <c r="D1843" t="s">
        <v>44</v>
      </c>
      <c r="E1843" t="s">
        <v>60</v>
      </c>
      <c r="F1843" t="s">
        <v>60</v>
      </c>
      <c r="G1843" s="38">
        <v>730</v>
      </c>
      <c r="H1843" s="189">
        <v>1</v>
      </c>
      <c r="L1843" s="27" t="s">
        <v>100</v>
      </c>
      <c r="M1843" s="321" t="s">
        <v>16</v>
      </c>
      <c r="N1843" s="63" t="s">
        <v>16</v>
      </c>
      <c r="O1843" s="63" t="s">
        <v>16</v>
      </c>
      <c r="P1843" s="2">
        <v>5</v>
      </c>
      <c r="Q1843" s="321" t="s">
        <v>16</v>
      </c>
      <c r="R1843" t="e">
        <f t="shared" si="153"/>
        <v>#VALUE!</v>
      </c>
      <c r="S1843" s="63" t="s">
        <v>16</v>
      </c>
      <c r="T1843" s="2">
        <v>5</v>
      </c>
      <c r="U1843" s="339" t="e">
        <f t="shared" si="151"/>
        <v>#VALUE!</v>
      </c>
      <c r="V1843" s="4" t="e">
        <f t="shared" si="152"/>
        <v>#VALUE!</v>
      </c>
    </row>
    <row r="1844" spans="1:22">
      <c r="A1844" s="1" t="s">
        <v>673</v>
      </c>
      <c r="B1844" t="s">
        <v>711</v>
      </c>
      <c r="C1844" s="219" t="s">
        <v>1491</v>
      </c>
      <c r="D1844" t="s">
        <v>44</v>
      </c>
      <c r="E1844" t="s">
        <v>60</v>
      </c>
      <c r="F1844" t="s">
        <v>60</v>
      </c>
      <c r="G1844" s="26">
        <v>730</v>
      </c>
      <c r="H1844" s="189">
        <v>1</v>
      </c>
      <c r="L1844" s="27" t="s">
        <v>100</v>
      </c>
      <c r="M1844" s="65">
        <v>7.4</v>
      </c>
      <c r="N1844" s="63">
        <f>O1844/SQRT(P1844)</f>
        <v>5.5099909412307477</v>
      </c>
      <c r="O1844" s="61">
        <v>12.320714300000001</v>
      </c>
      <c r="P1844" s="2">
        <v>5</v>
      </c>
      <c r="Q1844" s="65">
        <v>0.2</v>
      </c>
      <c r="R1844">
        <f t="shared" si="153"/>
        <v>0.20000000201247997</v>
      </c>
      <c r="S1844" s="61">
        <v>0.44721359999999999</v>
      </c>
      <c r="T1844" s="2">
        <v>5</v>
      </c>
      <c r="U1844" s="339">
        <f t="shared" si="151"/>
        <v>-3.6109179126442243</v>
      </c>
      <c r="V1844" s="4">
        <f t="shared" si="152"/>
        <v>1.2000000201247998</v>
      </c>
    </row>
    <row r="1845" spans="1:22">
      <c r="A1845" s="1" t="s">
        <v>675</v>
      </c>
      <c r="B1845" t="s">
        <v>681</v>
      </c>
      <c r="C1845" s="219" t="s">
        <v>1491</v>
      </c>
      <c r="D1845" t="s">
        <v>44</v>
      </c>
      <c r="E1845" t="s">
        <v>60</v>
      </c>
      <c r="F1845" t="s">
        <v>60</v>
      </c>
      <c r="G1845" s="38">
        <v>730</v>
      </c>
      <c r="H1845" s="189">
        <v>1</v>
      </c>
      <c r="I1845" s="190"/>
      <c r="J1845" s="44"/>
      <c r="K1845" s="44"/>
      <c r="L1845" s="27" t="s">
        <v>100</v>
      </c>
      <c r="M1845" s="2">
        <v>0.8</v>
      </c>
      <c r="N1845" s="63">
        <f>O1845/SQRT(P1845)</f>
        <v>0.80000000804991989</v>
      </c>
      <c r="O1845" s="61">
        <v>1.7888544</v>
      </c>
      <c r="P1845" s="2">
        <v>5</v>
      </c>
      <c r="Q1845" s="2">
        <v>1.6</v>
      </c>
      <c r="R1845">
        <f t="shared" ref="R1845:R1876" si="154">S1845/SQRT(T1845)</f>
        <v>1.0295630200715651</v>
      </c>
      <c r="S1845" s="61">
        <v>2.3021729</v>
      </c>
      <c r="T1845" s="2">
        <v>5</v>
      </c>
      <c r="U1845" s="339">
        <f t="shared" si="151"/>
        <v>0.69314718055994529</v>
      </c>
      <c r="V1845" s="4">
        <f t="shared" si="152"/>
        <v>0.61406250480425073</v>
      </c>
    </row>
    <row r="1846" spans="1:22">
      <c r="A1846" s="1" t="s">
        <v>675</v>
      </c>
      <c r="B1846" t="s">
        <v>682</v>
      </c>
      <c r="C1846" s="219" t="s">
        <v>1491</v>
      </c>
      <c r="D1846" t="s">
        <v>44</v>
      </c>
      <c r="E1846" t="s">
        <v>60</v>
      </c>
      <c r="F1846" t="s">
        <v>60</v>
      </c>
      <c r="G1846" s="38">
        <v>730</v>
      </c>
      <c r="H1846" s="189">
        <v>1</v>
      </c>
      <c r="I1846" s="190"/>
      <c r="J1846" s="44"/>
      <c r="K1846" s="44"/>
      <c r="L1846" s="27" t="s">
        <v>100</v>
      </c>
      <c r="M1846" s="65">
        <v>97.4</v>
      </c>
      <c r="N1846" s="63">
        <f>O1846/SQRT(P1846)</f>
        <v>23.423492499795849</v>
      </c>
      <c r="O1846" s="61">
        <v>52.376521500000003</v>
      </c>
      <c r="P1846" s="2">
        <v>5</v>
      </c>
      <c r="Q1846" s="65">
        <v>11</v>
      </c>
      <c r="R1846">
        <f t="shared" si="154"/>
        <v>3.8858718462197634</v>
      </c>
      <c r="S1846" s="61">
        <v>8.6890736000000004</v>
      </c>
      <c r="T1846" s="2">
        <v>5</v>
      </c>
      <c r="U1846" s="339">
        <f t="shared" si="151"/>
        <v>-2.1809309378501189</v>
      </c>
      <c r="V1846" s="4">
        <f t="shared" si="152"/>
        <v>0.32479338847308586</v>
      </c>
    </row>
    <row r="1847" spans="1:22">
      <c r="A1847" s="28" t="s">
        <v>675</v>
      </c>
      <c r="B1847" t="s">
        <v>683</v>
      </c>
      <c r="C1847" s="219" t="s">
        <v>1491</v>
      </c>
      <c r="D1847" t="s">
        <v>44</v>
      </c>
      <c r="E1847" t="s">
        <v>60</v>
      </c>
      <c r="F1847" t="s">
        <v>60</v>
      </c>
      <c r="G1847" s="26">
        <v>730</v>
      </c>
      <c r="H1847" s="189">
        <v>1</v>
      </c>
      <c r="I1847" s="190"/>
      <c r="J1847" s="27"/>
      <c r="K1847" s="27"/>
      <c r="L1847" s="27" t="s">
        <v>100</v>
      </c>
      <c r="M1847" s="65">
        <v>0</v>
      </c>
      <c r="N1847" s="63">
        <f>O1847/SQRT(P1847)</f>
        <v>0</v>
      </c>
      <c r="O1847" s="61">
        <v>0</v>
      </c>
      <c r="P1847" s="2">
        <v>5</v>
      </c>
      <c r="Q1847" s="343">
        <v>0.2</v>
      </c>
      <c r="R1847">
        <f t="shared" si="154"/>
        <v>0.20000000201247997</v>
      </c>
      <c r="S1847" s="61">
        <v>0.44721359999999999</v>
      </c>
      <c r="T1847" s="2">
        <v>5</v>
      </c>
      <c r="U1847" s="339" t="e">
        <f t="shared" si="151"/>
        <v>#DIV/0!</v>
      </c>
      <c r="V1847" s="4" t="e">
        <f t="shared" si="152"/>
        <v>#DIV/0!</v>
      </c>
    </row>
    <row r="1848" spans="1:22">
      <c r="A1848" s="1" t="s">
        <v>675</v>
      </c>
      <c r="B1848" t="s">
        <v>684</v>
      </c>
      <c r="C1848" s="219" t="s">
        <v>1491</v>
      </c>
      <c r="D1848" t="s">
        <v>44</v>
      </c>
      <c r="E1848" t="s">
        <v>60</v>
      </c>
      <c r="F1848" t="s">
        <v>60</v>
      </c>
      <c r="G1848" s="38">
        <v>730</v>
      </c>
      <c r="H1848" s="189">
        <v>1</v>
      </c>
      <c r="I1848" s="190"/>
      <c r="J1848" s="44"/>
      <c r="K1848" s="44"/>
      <c r="L1848" s="27" t="s">
        <v>100</v>
      </c>
      <c r="M1848" s="321" t="s">
        <v>16</v>
      </c>
      <c r="N1848" s="63" t="s">
        <v>16</v>
      </c>
      <c r="O1848" s="63" t="s">
        <v>16</v>
      </c>
      <c r="P1848" s="2">
        <v>5</v>
      </c>
      <c r="Q1848" s="321" t="s">
        <v>16</v>
      </c>
      <c r="R1848" t="e">
        <f t="shared" si="154"/>
        <v>#VALUE!</v>
      </c>
      <c r="S1848" s="63" t="s">
        <v>16</v>
      </c>
      <c r="T1848" s="2">
        <v>5</v>
      </c>
      <c r="U1848" s="339" t="e">
        <f t="shared" si="151"/>
        <v>#VALUE!</v>
      </c>
      <c r="V1848" s="4" t="e">
        <f t="shared" si="152"/>
        <v>#VALUE!</v>
      </c>
    </row>
    <row r="1849" spans="1:22">
      <c r="A1849" s="1" t="s">
        <v>675</v>
      </c>
      <c r="B1849" t="s">
        <v>685</v>
      </c>
      <c r="C1849" s="219" t="s">
        <v>1491</v>
      </c>
      <c r="D1849" t="s">
        <v>44</v>
      </c>
      <c r="E1849" t="s">
        <v>60</v>
      </c>
      <c r="F1849" t="s">
        <v>60</v>
      </c>
      <c r="G1849" s="38">
        <v>730</v>
      </c>
      <c r="H1849" s="189">
        <v>1</v>
      </c>
      <c r="I1849" s="190"/>
      <c r="J1849" s="44"/>
      <c r="K1849" s="44"/>
      <c r="L1849" s="27" t="s">
        <v>100</v>
      </c>
      <c r="M1849" s="65">
        <v>0</v>
      </c>
      <c r="N1849" s="63">
        <f>O1849/SQRT(P1849)</f>
        <v>0</v>
      </c>
      <c r="O1849" s="61">
        <v>0</v>
      </c>
      <c r="P1849" s="2">
        <v>5</v>
      </c>
      <c r="Q1849" s="65">
        <v>0</v>
      </c>
      <c r="R1849">
        <f t="shared" si="154"/>
        <v>0</v>
      </c>
      <c r="S1849" s="61">
        <v>0</v>
      </c>
      <c r="T1849" s="2">
        <v>5</v>
      </c>
      <c r="U1849" s="339" t="e">
        <f t="shared" si="151"/>
        <v>#DIV/0!</v>
      </c>
      <c r="V1849" s="4" t="e">
        <f t="shared" si="152"/>
        <v>#DIV/0!</v>
      </c>
    </row>
    <row r="1850" spans="1:22">
      <c r="A1850" s="1" t="s">
        <v>675</v>
      </c>
      <c r="B1850" t="s">
        <v>686</v>
      </c>
      <c r="C1850" s="219" t="s">
        <v>1491</v>
      </c>
      <c r="D1850" t="s">
        <v>44</v>
      </c>
      <c r="E1850" t="s">
        <v>60</v>
      </c>
      <c r="F1850" t="s">
        <v>60</v>
      </c>
      <c r="G1850" s="38">
        <v>730</v>
      </c>
      <c r="H1850" s="189">
        <v>1</v>
      </c>
      <c r="I1850" s="190"/>
      <c r="J1850" s="44"/>
      <c r="K1850" s="44"/>
      <c r="L1850" s="27" t="s">
        <v>100</v>
      </c>
      <c r="M1850" s="321" t="s">
        <v>16</v>
      </c>
      <c r="N1850" s="63" t="s">
        <v>16</v>
      </c>
      <c r="O1850" s="63" t="s">
        <v>16</v>
      </c>
      <c r="P1850" s="2">
        <v>5</v>
      </c>
      <c r="Q1850" s="321" t="s">
        <v>16</v>
      </c>
      <c r="R1850" t="e">
        <f t="shared" si="154"/>
        <v>#VALUE!</v>
      </c>
      <c r="S1850" s="63" t="s">
        <v>16</v>
      </c>
      <c r="T1850" s="2">
        <v>5</v>
      </c>
      <c r="U1850" s="339" t="e">
        <f t="shared" si="151"/>
        <v>#VALUE!</v>
      </c>
      <c r="V1850" s="4" t="e">
        <f t="shared" si="152"/>
        <v>#VALUE!</v>
      </c>
    </row>
    <row r="1851" spans="1:22">
      <c r="A1851" s="1" t="s">
        <v>675</v>
      </c>
      <c r="B1851" t="s">
        <v>687</v>
      </c>
      <c r="C1851" s="219" t="s">
        <v>1491</v>
      </c>
      <c r="D1851" t="s">
        <v>44</v>
      </c>
      <c r="E1851" t="s">
        <v>60</v>
      </c>
      <c r="F1851" t="s">
        <v>60</v>
      </c>
      <c r="G1851" s="38">
        <v>730</v>
      </c>
      <c r="H1851" s="189">
        <v>1</v>
      </c>
      <c r="I1851" s="190"/>
      <c r="J1851" s="44"/>
      <c r="K1851" s="44"/>
      <c r="L1851" s="27" t="s">
        <v>100</v>
      </c>
      <c r="M1851" s="321" t="s">
        <v>16</v>
      </c>
      <c r="N1851" s="63" t="s">
        <v>16</v>
      </c>
      <c r="O1851" s="63" t="s">
        <v>16</v>
      </c>
      <c r="P1851" s="2">
        <v>5</v>
      </c>
      <c r="Q1851" s="321" t="s">
        <v>16</v>
      </c>
      <c r="R1851" t="e">
        <f t="shared" si="154"/>
        <v>#VALUE!</v>
      </c>
      <c r="S1851" s="63" t="s">
        <v>16</v>
      </c>
      <c r="T1851" s="2">
        <v>5</v>
      </c>
      <c r="U1851" s="339" t="e">
        <f t="shared" ref="U1851:U1914" si="155">LN(Q1851/M1851)</f>
        <v>#VALUE!</v>
      </c>
      <c r="V1851" s="4" t="e">
        <f t="shared" ref="V1851:V1914" si="156">M1851^2/(P1851*M1851^2)+S1851^2/(T1851*Q1851^2)</f>
        <v>#VALUE!</v>
      </c>
    </row>
    <row r="1852" spans="1:22">
      <c r="A1852" s="1" t="s">
        <v>675</v>
      </c>
      <c r="B1852" t="s">
        <v>688</v>
      </c>
      <c r="C1852" s="219" t="s">
        <v>1491</v>
      </c>
      <c r="D1852" t="s">
        <v>44</v>
      </c>
      <c r="E1852" t="s">
        <v>60</v>
      </c>
      <c r="F1852" t="s">
        <v>60</v>
      </c>
      <c r="G1852" s="38">
        <v>730</v>
      </c>
      <c r="H1852" s="189">
        <v>1</v>
      </c>
      <c r="I1852" s="190"/>
      <c r="J1852" s="44"/>
      <c r="K1852" s="44"/>
      <c r="L1852" s="27" t="s">
        <v>100</v>
      </c>
      <c r="M1852" s="321" t="s">
        <v>16</v>
      </c>
      <c r="N1852" s="63" t="s">
        <v>16</v>
      </c>
      <c r="O1852" s="63" t="s">
        <v>16</v>
      </c>
      <c r="P1852" s="2">
        <v>5</v>
      </c>
      <c r="Q1852" s="321" t="s">
        <v>16</v>
      </c>
      <c r="R1852" t="e">
        <f t="shared" si="154"/>
        <v>#VALUE!</v>
      </c>
      <c r="S1852" s="63" t="s">
        <v>16</v>
      </c>
      <c r="T1852" s="2">
        <v>5</v>
      </c>
      <c r="U1852" s="339" t="e">
        <f t="shared" si="155"/>
        <v>#VALUE!</v>
      </c>
      <c r="V1852" s="4" t="e">
        <f t="shared" si="156"/>
        <v>#VALUE!</v>
      </c>
    </row>
    <row r="1853" spans="1:22" s="16" customFormat="1">
      <c r="A1853" s="104" t="s">
        <v>675</v>
      </c>
      <c r="B1853" s="16" t="s">
        <v>689</v>
      </c>
      <c r="C1853" s="219" t="s">
        <v>1491</v>
      </c>
      <c r="D1853" s="16" t="s">
        <v>44</v>
      </c>
      <c r="E1853" s="16" t="s">
        <v>60</v>
      </c>
      <c r="F1853" s="16" t="s">
        <v>60</v>
      </c>
      <c r="G1853" s="39">
        <v>730</v>
      </c>
      <c r="H1853" s="191">
        <v>1</v>
      </c>
      <c r="I1853" s="211"/>
      <c r="J1853" s="43"/>
      <c r="K1853" s="43"/>
      <c r="L1853" s="43" t="s">
        <v>100</v>
      </c>
      <c r="M1853" s="320" t="s">
        <v>16</v>
      </c>
      <c r="N1853" s="69" t="s">
        <v>16</v>
      </c>
      <c r="O1853" s="69" t="s">
        <v>16</v>
      </c>
      <c r="P1853" s="19">
        <v>5</v>
      </c>
      <c r="Q1853" s="320" t="s">
        <v>16</v>
      </c>
      <c r="R1853" s="16" t="e">
        <f t="shared" si="154"/>
        <v>#VALUE!</v>
      </c>
      <c r="S1853" s="69" t="s">
        <v>16</v>
      </c>
      <c r="T1853" s="19">
        <v>5</v>
      </c>
      <c r="U1853" s="340" t="e">
        <f t="shared" si="155"/>
        <v>#VALUE!</v>
      </c>
      <c r="V1853" s="115" t="e">
        <f t="shared" si="156"/>
        <v>#VALUE!</v>
      </c>
    </row>
    <row r="1854" spans="1:22">
      <c r="A1854" s="105" t="s">
        <v>675</v>
      </c>
      <c r="B1854" t="s">
        <v>690</v>
      </c>
      <c r="C1854" s="219" t="s">
        <v>1491</v>
      </c>
      <c r="D1854" t="s">
        <v>44</v>
      </c>
      <c r="E1854" t="s">
        <v>60</v>
      </c>
      <c r="F1854" t="s">
        <v>60</v>
      </c>
      <c r="G1854" s="38">
        <v>730</v>
      </c>
      <c r="H1854" s="189">
        <v>1</v>
      </c>
      <c r="I1854" s="190"/>
      <c r="J1854" s="44"/>
      <c r="K1854" s="44"/>
      <c r="L1854" s="27" t="s">
        <v>100</v>
      </c>
      <c r="M1854" s="321" t="s">
        <v>16</v>
      </c>
      <c r="N1854" s="63" t="s">
        <v>16</v>
      </c>
      <c r="O1854" s="63" t="s">
        <v>16</v>
      </c>
      <c r="P1854" s="2">
        <v>5</v>
      </c>
      <c r="Q1854" s="321" t="s">
        <v>16</v>
      </c>
      <c r="R1854" t="e">
        <f t="shared" si="154"/>
        <v>#VALUE!</v>
      </c>
      <c r="S1854" s="63" t="s">
        <v>16</v>
      </c>
      <c r="T1854" s="2">
        <v>5</v>
      </c>
      <c r="U1854" s="339" t="e">
        <f t="shared" si="155"/>
        <v>#VALUE!</v>
      </c>
      <c r="V1854" s="4" t="e">
        <f t="shared" si="156"/>
        <v>#VALUE!</v>
      </c>
    </row>
    <row r="1855" spans="1:22">
      <c r="A1855" s="105" t="s">
        <v>675</v>
      </c>
      <c r="B1855" t="s">
        <v>691</v>
      </c>
      <c r="C1855" s="219" t="s">
        <v>1491</v>
      </c>
      <c r="D1855" t="s">
        <v>44</v>
      </c>
      <c r="E1855" t="s">
        <v>60</v>
      </c>
      <c r="F1855" t="s">
        <v>60</v>
      </c>
      <c r="G1855" s="38">
        <v>730</v>
      </c>
      <c r="H1855" s="189">
        <v>1</v>
      </c>
      <c r="I1855" s="190"/>
      <c r="J1855" s="44"/>
      <c r="K1855" s="44"/>
      <c r="L1855" s="27" t="s">
        <v>100</v>
      </c>
      <c r="M1855" s="65">
        <v>0</v>
      </c>
      <c r="N1855" s="63">
        <f t="shared" ref="N1855:N1860" si="157">O1855/SQRT(P1855)</f>
        <v>0</v>
      </c>
      <c r="O1855" s="61">
        <v>0</v>
      </c>
      <c r="P1855" s="2">
        <v>5</v>
      </c>
      <c r="Q1855" s="65">
        <v>0.2</v>
      </c>
      <c r="R1855">
        <f t="shared" si="154"/>
        <v>0.20000000201247997</v>
      </c>
      <c r="S1855" s="61">
        <v>0.44721359999999999</v>
      </c>
      <c r="T1855" s="2">
        <v>5</v>
      </c>
      <c r="U1855" s="339" t="e">
        <f t="shared" si="155"/>
        <v>#DIV/0!</v>
      </c>
      <c r="V1855" s="4" t="e">
        <f t="shared" si="156"/>
        <v>#DIV/0!</v>
      </c>
    </row>
    <row r="1856" spans="1:22">
      <c r="A1856" s="105" t="s">
        <v>675</v>
      </c>
      <c r="B1856" t="s">
        <v>692</v>
      </c>
      <c r="C1856" s="219" t="s">
        <v>1491</v>
      </c>
      <c r="D1856" t="s">
        <v>44</v>
      </c>
      <c r="E1856" t="s">
        <v>60</v>
      </c>
      <c r="F1856" t="s">
        <v>60</v>
      </c>
      <c r="G1856" s="38">
        <v>730</v>
      </c>
      <c r="H1856" s="189">
        <v>1</v>
      </c>
      <c r="I1856" s="190"/>
      <c r="J1856" s="44"/>
      <c r="K1856" s="44"/>
      <c r="L1856" s="27" t="s">
        <v>100</v>
      </c>
      <c r="M1856" s="65">
        <v>154.4</v>
      </c>
      <c r="N1856" s="63">
        <f t="shared" si="157"/>
        <v>34.623113688415259</v>
      </c>
      <c r="O1856" s="61">
        <v>77.419635799999995</v>
      </c>
      <c r="P1856" s="2">
        <v>5</v>
      </c>
      <c r="Q1856" s="65">
        <v>98</v>
      </c>
      <c r="R1856">
        <f t="shared" si="154"/>
        <v>21.059439683337814</v>
      </c>
      <c r="S1856" s="61">
        <v>47.090338699999997</v>
      </c>
      <c r="T1856" s="2">
        <v>5</v>
      </c>
      <c r="U1856" s="339">
        <f t="shared" si="155"/>
        <v>-0.45457915892010398</v>
      </c>
      <c r="V1856" s="4">
        <f t="shared" si="156"/>
        <v>0.24617867552854472</v>
      </c>
    </row>
    <row r="1857" spans="1:22">
      <c r="A1857" s="105" t="s">
        <v>675</v>
      </c>
      <c r="B1857" t="s">
        <v>693</v>
      </c>
      <c r="C1857" s="219" t="s">
        <v>1491</v>
      </c>
      <c r="D1857" t="s">
        <v>44</v>
      </c>
      <c r="E1857" t="s">
        <v>60</v>
      </c>
      <c r="F1857" t="s">
        <v>60</v>
      </c>
      <c r="G1857" s="38">
        <v>730</v>
      </c>
      <c r="H1857" s="189">
        <v>1</v>
      </c>
      <c r="I1857" s="190"/>
      <c r="J1857" s="44"/>
      <c r="K1857" s="44"/>
      <c r="L1857" s="27" t="s">
        <v>100</v>
      </c>
      <c r="M1857" s="65">
        <v>74.8</v>
      </c>
      <c r="N1857" s="63">
        <f t="shared" si="157"/>
        <v>20.77835413212717</v>
      </c>
      <c r="O1857" s="61">
        <v>46.461812299999998</v>
      </c>
      <c r="P1857" s="2">
        <v>5</v>
      </c>
      <c r="Q1857" s="65">
        <v>40.4</v>
      </c>
      <c r="R1857">
        <f t="shared" si="154"/>
        <v>6.5620118653129715</v>
      </c>
      <c r="S1857" s="61">
        <v>14.6731046</v>
      </c>
      <c r="T1857" s="2">
        <v>5</v>
      </c>
      <c r="U1857" s="339">
        <f t="shared" si="155"/>
        <v>-0.61598810001332704</v>
      </c>
      <c r="V1857" s="4">
        <f t="shared" si="156"/>
        <v>0.22638221725842333</v>
      </c>
    </row>
    <row r="1858" spans="1:22">
      <c r="A1858" s="105" t="s">
        <v>675</v>
      </c>
      <c r="B1858" t="s">
        <v>694</v>
      </c>
      <c r="C1858" s="219" t="s">
        <v>1491</v>
      </c>
      <c r="D1858" t="s">
        <v>44</v>
      </c>
      <c r="E1858" t="s">
        <v>60</v>
      </c>
      <c r="F1858" t="s">
        <v>60</v>
      </c>
      <c r="G1858" s="38">
        <v>730</v>
      </c>
      <c r="H1858" s="189">
        <v>1</v>
      </c>
      <c r="I1858" s="190"/>
      <c r="J1858" s="44"/>
      <c r="K1858" s="44"/>
      <c r="L1858" s="27" t="s">
        <v>100</v>
      </c>
      <c r="M1858" s="65">
        <v>21.4</v>
      </c>
      <c r="N1858" s="63">
        <f t="shared" si="157"/>
        <v>13.377593213175386</v>
      </c>
      <c r="O1858" s="61">
        <v>29.913207799999999</v>
      </c>
      <c r="P1858" s="2">
        <v>5</v>
      </c>
      <c r="Q1858" s="65">
        <v>9.4</v>
      </c>
      <c r="R1858">
        <f t="shared" si="154"/>
        <v>7.9347337730932956</v>
      </c>
      <c r="S1858" s="61">
        <v>17.742604100000001</v>
      </c>
      <c r="T1858" s="2">
        <v>5</v>
      </c>
      <c r="U1858" s="339">
        <f t="shared" si="155"/>
        <v>-0.82268123275184746</v>
      </c>
      <c r="V1858" s="4">
        <f t="shared" si="156"/>
        <v>0.91253961124793292</v>
      </c>
    </row>
    <row r="1859" spans="1:22">
      <c r="A1859" s="105" t="s">
        <v>675</v>
      </c>
      <c r="B1859" t="s">
        <v>695</v>
      </c>
      <c r="C1859" s="219" t="s">
        <v>1491</v>
      </c>
      <c r="D1859" t="s">
        <v>44</v>
      </c>
      <c r="E1859" t="s">
        <v>60</v>
      </c>
      <c r="F1859" t="s">
        <v>60</v>
      </c>
      <c r="G1859" s="38">
        <v>730</v>
      </c>
      <c r="H1859" s="189">
        <v>1</v>
      </c>
      <c r="I1859" s="190"/>
      <c r="J1859" s="44"/>
      <c r="K1859" s="44"/>
      <c r="L1859" s="27" t="s">
        <v>100</v>
      </c>
      <c r="M1859" s="65">
        <v>0.6</v>
      </c>
      <c r="N1859" s="63">
        <f t="shared" si="157"/>
        <v>0.40000000402495994</v>
      </c>
      <c r="O1859" s="61">
        <v>0.89442719999999998</v>
      </c>
      <c r="P1859" s="2">
        <v>5</v>
      </c>
      <c r="Q1859" s="65">
        <v>0</v>
      </c>
      <c r="R1859">
        <f t="shared" si="154"/>
        <v>0</v>
      </c>
      <c r="S1859" s="61">
        <v>0</v>
      </c>
      <c r="T1859" s="2">
        <v>5</v>
      </c>
      <c r="U1859" s="339" t="e">
        <f t="shared" si="155"/>
        <v>#NUM!</v>
      </c>
      <c r="V1859" s="4" t="e">
        <f t="shared" si="156"/>
        <v>#DIV/0!</v>
      </c>
    </row>
    <row r="1860" spans="1:22">
      <c r="A1860" s="105" t="s">
        <v>675</v>
      </c>
      <c r="B1860" t="s">
        <v>696</v>
      </c>
      <c r="C1860" s="219" t="s">
        <v>1491</v>
      </c>
      <c r="D1860" t="s">
        <v>44</v>
      </c>
      <c r="E1860" t="s">
        <v>60</v>
      </c>
      <c r="F1860" t="s">
        <v>60</v>
      </c>
      <c r="G1860" s="38">
        <v>730</v>
      </c>
      <c r="H1860" s="189">
        <v>1</v>
      </c>
      <c r="I1860" s="190"/>
      <c r="J1860" s="44"/>
      <c r="K1860" s="44"/>
      <c r="L1860" s="27" t="s">
        <v>100</v>
      </c>
      <c r="M1860" s="65">
        <v>1.4</v>
      </c>
      <c r="N1860" s="63">
        <f t="shared" si="157"/>
        <v>1.1661903959269257</v>
      </c>
      <c r="O1860" s="61">
        <v>2.6076809999999999</v>
      </c>
      <c r="P1860" s="2">
        <v>5</v>
      </c>
      <c r="Q1860" s="65">
        <v>0.4</v>
      </c>
      <c r="R1860">
        <f t="shared" si="154"/>
        <v>0.40000000402495994</v>
      </c>
      <c r="S1860" s="61">
        <v>0.89442719999999998</v>
      </c>
      <c r="T1860" s="2">
        <v>5</v>
      </c>
      <c r="U1860" s="339">
        <f t="shared" si="155"/>
        <v>-1.2527629684953678</v>
      </c>
      <c r="V1860" s="4">
        <f t="shared" si="156"/>
        <v>1.2000000201247998</v>
      </c>
    </row>
    <row r="1861" spans="1:22" s="16" customFormat="1">
      <c r="A1861" s="104" t="s">
        <v>675</v>
      </c>
      <c r="B1861" s="16" t="s">
        <v>697</v>
      </c>
      <c r="C1861" s="219" t="s">
        <v>1491</v>
      </c>
      <c r="D1861" s="16" t="s">
        <v>44</v>
      </c>
      <c r="E1861" s="16" t="s">
        <v>60</v>
      </c>
      <c r="F1861" s="16" t="s">
        <v>60</v>
      </c>
      <c r="G1861" s="39">
        <v>730</v>
      </c>
      <c r="H1861" s="191">
        <v>1</v>
      </c>
      <c r="I1861" s="211"/>
      <c r="J1861" s="43"/>
      <c r="K1861" s="43"/>
      <c r="L1861" s="43" t="s">
        <v>100</v>
      </c>
      <c r="M1861" s="320" t="s">
        <v>16</v>
      </c>
      <c r="N1861" s="69" t="s">
        <v>16</v>
      </c>
      <c r="O1861" s="69" t="s">
        <v>16</v>
      </c>
      <c r="P1861" s="19">
        <v>5</v>
      </c>
      <c r="Q1861" s="320" t="s">
        <v>16</v>
      </c>
      <c r="R1861" s="16" t="e">
        <f t="shared" si="154"/>
        <v>#VALUE!</v>
      </c>
      <c r="S1861" s="69" t="s">
        <v>16</v>
      </c>
      <c r="T1861" s="19">
        <v>5</v>
      </c>
      <c r="U1861" s="340" t="e">
        <f t="shared" si="155"/>
        <v>#VALUE!</v>
      </c>
      <c r="V1861" s="115" t="e">
        <f t="shared" si="156"/>
        <v>#VALUE!</v>
      </c>
    </row>
    <row r="1862" spans="1:22">
      <c r="A1862" s="105" t="s">
        <v>675</v>
      </c>
      <c r="B1862" t="s">
        <v>698</v>
      </c>
      <c r="C1862" s="219" t="s">
        <v>1491</v>
      </c>
      <c r="D1862" t="s">
        <v>44</v>
      </c>
      <c r="E1862" t="s">
        <v>60</v>
      </c>
      <c r="F1862" t="s">
        <v>60</v>
      </c>
      <c r="G1862" s="38">
        <v>730</v>
      </c>
      <c r="H1862" s="189">
        <v>1</v>
      </c>
      <c r="I1862" s="190"/>
      <c r="J1862" s="44"/>
      <c r="K1862" s="44"/>
      <c r="L1862" s="27" t="s">
        <v>100</v>
      </c>
      <c r="M1862" s="321" t="s">
        <v>16</v>
      </c>
      <c r="N1862" s="63" t="s">
        <v>16</v>
      </c>
      <c r="O1862" s="63" t="s">
        <v>16</v>
      </c>
      <c r="P1862" s="2">
        <v>5</v>
      </c>
      <c r="Q1862" s="321" t="s">
        <v>16</v>
      </c>
      <c r="R1862" t="e">
        <f t="shared" si="154"/>
        <v>#VALUE!</v>
      </c>
      <c r="S1862" s="63" t="s">
        <v>16</v>
      </c>
      <c r="T1862" s="2">
        <v>5</v>
      </c>
      <c r="U1862" s="339" t="e">
        <f t="shared" si="155"/>
        <v>#VALUE!</v>
      </c>
      <c r="V1862" s="4" t="e">
        <f t="shared" si="156"/>
        <v>#VALUE!</v>
      </c>
    </row>
    <row r="1863" spans="1:22">
      <c r="A1863" s="105" t="s">
        <v>675</v>
      </c>
      <c r="B1863" t="s">
        <v>699</v>
      </c>
      <c r="C1863" s="219" t="s">
        <v>1491</v>
      </c>
      <c r="D1863" t="s">
        <v>44</v>
      </c>
      <c r="E1863" t="s">
        <v>60</v>
      </c>
      <c r="F1863" t="s">
        <v>60</v>
      </c>
      <c r="G1863" s="38">
        <v>730</v>
      </c>
      <c r="H1863" s="189">
        <v>1</v>
      </c>
      <c r="I1863" s="190"/>
      <c r="J1863" s="44"/>
      <c r="K1863" s="44"/>
      <c r="L1863" s="27" t="s">
        <v>100</v>
      </c>
      <c r="M1863" s="65">
        <v>3.6</v>
      </c>
      <c r="N1863" s="63">
        <f>O1863/SQRT(P1863)</f>
        <v>2.2934690052375575</v>
      </c>
      <c r="O1863" s="61">
        <v>5.1283526000000004</v>
      </c>
      <c r="P1863" s="2">
        <v>5</v>
      </c>
      <c r="Q1863" s="65">
        <v>0</v>
      </c>
      <c r="R1863">
        <f t="shared" si="154"/>
        <v>0</v>
      </c>
      <c r="S1863" s="61">
        <v>0</v>
      </c>
      <c r="T1863" s="2">
        <v>5</v>
      </c>
      <c r="U1863" s="339" t="e">
        <f t="shared" si="155"/>
        <v>#NUM!</v>
      </c>
      <c r="V1863" s="4" t="e">
        <f t="shared" si="156"/>
        <v>#DIV/0!</v>
      </c>
    </row>
    <row r="1864" spans="1:22">
      <c r="A1864" s="105" t="s">
        <v>675</v>
      </c>
      <c r="B1864" t="s">
        <v>700</v>
      </c>
      <c r="C1864" s="219" t="s">
        <v>1491</v>
      </c>
      <c r="D1864" t="s">
        <v>44</v>
      </c>
      <c r="E1864" t="s">
        <v>60</v>
      </c>
      <c r="F1864" t="s">
        <v>60</v>
      </c>
      <c r="G1864" s="38">
        <v>730</v>
      </c>
      <c r="H1864" s="189">
        <v>1</v>
      </c>
      <c r="I1864" s="190"/>
      <c r="J1864" s="44"/>
      <c r="K1864" s="44"/>
      <c r="L1864" s="27" t="s">
        <v>100</v>
      </c>
      <c r="M1864" s="321" t="s">
        <v>16</v>
      </c>
      <c r="N1864" s="63" t="s">
        <v>16</v>
      </c>
      <c r="O1864" s="63" t="s">
        <v>16</v>
      </c>
      <c r="P1864" s="2">
        <v>5</v>
      </c>
      <c r="Q1864" s="321" t="s">
        <v>16</v>
      </c>
      <c r="R1864" t="e">
        <f t="shared" si="154"/>
        <v>#VALUE!</v>
      </c>
      <c r="S1864" s="63" t="s">
        <v>16</v>
      </c>
      <c r="T1864" s="2">
        <v>5</v>
      </c>
      <c r="U1864" s="339" t="e">
        <f t="shared" si="155"/>
        <v>#VALUE!</v>
      </c>
      <c r="V1864" s="4" t="e">
        <f t="shared" si="156"/>
        <v>#VALUE!</v>
      </c>
    </row>
    <row r="1865" spans="1:22">
      <c r="A1865" s="105" t="s">
        <v>675</v>
      </c>
      <c r="B1865" t="s">
        <v>701</v>
      </c>
      <c r="C1865" s="219" t="s">
        <v>1491</v>
      </c>
      <c r="D1865" t="s">
        <v>44</v>
      </c>
      <c r="E1865" t="s">
        <v>60</v>
      </c>
      <c r="F1865" t="s">
        <v>60</v>
      </c>
      <c r="G1865" s="38">
        <v>730</v>
      </c>
      <c r="H1865" s="189">
        <v>1</v>
      </c>
      <c r="I1865" s="190"/>
      <c r="J1865" s="44"/>
      <c r="K1865" s="44"/>
      <c r="L1865" s="27" t="s">
        <v>100</v>
      </c>
      <c r="M1865" s="65">
        <v>0</v>
      </c>
      <c r="N1865" s="63">
        <f>O1865/SQRT(P1865)</f>
        <v>0</v>
      </c>
      <c r="O1865" s="61">
        <v>0</v>
      </c>
      <c r="P1865" s="2">
        <v>5</v>
      </c>
      <c r="Q1865" s="343">
        <v>0.4</v>
      </c>
      <c r="R1865">
        <f t="shared" si="154"/>
        <v>0.40000000402495994</v>
      </c>
      <c r="S1865" s="61">
        <v>0.89442719999999998</v>
      </c>
      <c r="T1865" s="2">
        <v>5</v>
      </c>
      <c r="U1865" s="339" t="e">
        <f t="shared" si="155"/>
        <v>#DIV/0!</v>
      </c>
      <c r="V1865" s="4" t="e">
        <f t="shared" si="156"/>
        <v>#DIV/0!</v>
      </c>
    </row>
    <row r="1866" spans="1:22">
      <c r="A1866" s="105" t="s">
        <v>675</v>
      </c>
      <c r="B1866" t="s">
        <v>702</v>
      </c>
      <c r="C1866" s="219" t="s">
        <v>1491</v>
      </c>
      <c r="D1866" t="s">
        <v>44</v>
      </c>
      <c r="E1866" t="s">
        <v>60</v>
      </c>
      <c r="F1866" t="s">
        <v>60</v>
      </c>
      <c r="G1866" s="38">
        <v>730</v>
      </c>
      <c r="H1866" s="189">
        <v>1</v>
      </c>
      <c r="L1866" s="27" t="s">
        <v>100</v>
      </c>
      <c r="M1866" s="65">
        <v>0.8</v>
      </c>
      <c r="N1866" s="63">
        <f>O1866/SQRT(P1866)</f>
        <v>0.80000000804991989</v>
      </c>
      <c r="O1866" s="61">
        <v>1.7888544</v>
      </c>
      <c r="P1866" s="2">
        <v>5</v>
      </c>
      <c r="Q1866" s="65">
        <v>0.2</v>
      </c>
      <c r="R1866">
        <f t="shared" si="154"/>
        <v>0.20000000201247997</v>
      </c>
      <c r="S1866" s="61">
        <v>0.44721359999999999</v>
      </c>
      <c r="T1866" s="2">
        <v>5</v>
      </c>
      <c r="U1866" s="339">
        <f t="shared" si="155"/>
        <v>-1.3862943611198906</v>
      </c>
      <c r="V1866" s="4">
        <f t="shared" si="156"/>
        <v>1.2000000201247998</v>
      </c>
    </row>
    <row r="1867" spans="1:22">
      <c r="A1867" s="105" t="s">
        <v>675</v>
      </c>
      <c r="B1867" t="s">
        <v>703</v>
      </c>
      <c r="C1867" s="219" t="s">
        <v>1491</v>
      </c>
      <c r="D1867" t="s">
        <v>44</v>
      </c>
      <c r="E1867" t="s">
        <v>60</v>
      </c>
      <c r="F1867" t="s">
        <v>60</v>
      </c>
      <c r="G1867" s="38">
        <v>730</v>
      </c>
      <c r="H1867" s="189">
        <v>1</v>
      </c>
      <c r="L1867" s="27" t="s">
        <v>100</v>
      </c>
      <c r="M1867" s="321" t="s">
        <v>16</v>
      </c>
      <c r="N1867" s="63" t="s">
        <v>16</v>
      </c>
      <c r="O1867" s="63" t="s">
        <v>16</v>
      </c>
      <c r="P1867" s="2">
        <v>5</v>
      </c>
      <c r="Q1867" s="321" t="s">
        <v>16</v>
      </c>
      <c r="R1867" t="e">
        <f t="shared" si="154"/>
        <v>#VALUE!</v>
      </c>
      <c r="S1867" s="63" t="s">
        <v>16</v>
      </c>
      <c r="T1867" s="2">
        <v>5</v>
      </c>
      <c r="U1867" s="339" t="e">
        <f t="shared" si="155"/>
        <v>#VALUE!</v>
      </c>
      <c r="V1867" s="4" t="e">
        <f t="shared" si="156"/>
        <v>#VALUE!</v>
      </c>
    </row>
    <row r="1868" spans="1:22">
      <c r="A1868" s="106" t="s">
        <v>675</v>
      </c>
      <c r="B1868" t="s">
        <v>704</v>
      </c>
      <c r="C1868" s="219" t="s">
        <v>1491</v>
      </c>
      <c r="D1868" t="s">
        <v>44</v>
      </c>
      <c r="E1868" t="s">
        <v>60</v>
      </c>
      <c r="F1868" t="s">
        <v>60</v>
      </c>
      <c r="G1868" s="38">
        <v>730</v>
      </c>
      <c r="H1868" s="189">
        <v>1</v>
      </c>
      <c r="L1868" s="27" t="s">
        <v>100</v>
      </c>
      <c r="M1868" s="65">
        <v>303.2</v>
      </c>
      <c r="N1868" s="63">
        <f>O1868/SQRT(P1868)</f>
        <v>79.754247542779254</v>
      </c>
      <c r="O1868" s="61">
        <v>178.33591899999999</v>
      </c>
      <c r="P1868" s="2">
        <v>5</v>
      </c>
      <c r="Q1868" s="65">
        <v>61.2</v>
      </c>
      <c r="R1868">
        <f t="shared" si="154"/>
        <v>4.3405068618943243</v>
      </c>
      <c r="S1868" s="61">
        <v>9.7056684000000004</v>
      </c>
      <c r="T1868" s="2">
        <v>5</v>
      </c>
      <c r="U1868" s="339">
        <f t="shared" si="155"/>
        <v>-1.6002454642499362</v>
      </c>
      <c r="V1868" s="4">
        <f t="shared" si="156"/>
        <v>0.20503011657326023</v>
      </c>
    </row>
    <row r="1869" spans="1:22">
      <c r="A1869" s="104" t="s">
        <v>675</v>
      </c>
      <c r="B1869" t="s">
        <v>705</v>
      </c>
      <c r="C1869" s="219" t="s">
        <v>1491</v>
      </c>
      <c r="D1869" t="s">
        <v>44</v>
      </c>
      <c r="E1869" t="s">
        <v>60</v>
      </c>
      <c r="F1869" t="s">
        <v>60</v>
      </c>
      <c r="G1869" s="38">
        <v>730</v>
      </c>
      <c r="H1869" s="189">
        <v>1</v>
      </c>
      <c r="L1869" s="27" t="s">
        <v>100</v>
      </c>
      <c r="M1869" s="321" t="s">
        <v>16</v>
      </c>
      <c r="N1869" s="63" t="s">
        <v>16</v>
      </c>
      <c r="O1869" s="63" t="s">
        <v>16</v>
      </c>
      <c r="P1869" s="2">
        <v>5</v>
      </c>
      <c r="Q1869" s="321" t="s">
        <v>16</v>
      </c>
      <c r="R1869" t="e">
        <f t="shared" si="154"/>
        <v>#VALUE!</v>
      </c>
      <c r="S1869" s="63" t="s">
        <v>16</v>
      </c>
      <c r="T1869" s="2">
        <v>5</v>
      </c>
      <c r="U1869" s="339" t="e">
        <f t="shared" si="155"/>
        <v>#VALUE!</v>
      </c>
      <c r="V1869" s="4" t="e">
        <f t="shared" si="156"/>
        <v>#VALUE!</v>
      </c>
    </row>
    <row r="1870" spans="1:22">
      <c r="A1870" s="105" t="s">
        <v>675</v>
      </c>
      <c r="B1870" t="s">
        <v>706</v>
      </c>
      <c r="C1870" s="219" t="s">
        <v>1491</v>
      </c>
      <c r="D1870" t="s">
        <v>44</v>
      </c>
      <c r="E1870" t="s">
        <v>60</v>
      </c>
      <c r="F1870" t="s">
        <v>60</v>
      </c>
      <c r="G1870" s="38">
        <v>730</v>
      </c>
      <c r="H1870" s="189">
        <v>1</v>
      </c>
      <c r="L1870" s="27" t="s">
        <v>100</v>
      </c>
      <c r="M1870" s="321" t="s">
        <v>16</v>
      </c>
      <c r="N1870" s="63" t="s">
        <v>16</v>
      </c>
      <c r="O1870" s="63" t="s">
        <v>16</v>
      </c>
      <c r="P1870" s="2">
        <v>5</v>
      </c>
      <c r="Q1870" s="321" t="s">
        <v>16</v>
      </c>
      <c r="R1870" t="e">
        <f t="shared" si="154"/>
        <v>#VALUE!</v>
      </c>
      <c r="S1870" s="63" t="s">
        <v>16</v>
      </c>
      <c r="T1870" s="2">
        <v>5</v>
      </c>
      <c r="U1870" s="339" t="e">
        <f t="shared" si="155"/>
        <v>#VALUE!</v>
      </c>
      <c r="V1870" s="4" t="e">
        <f t="shared" si="156"/>
        <v>#VALUE!</v>
      </c>
    </row>
    <row r="1871" spans="1:22">
      <c r="A1871" s="105" t="s">
        <v>675</v>
      </c>
      <c r="B1871" t="s">
        <v>707</v>
      </c>
      <c r="C1871" s="219" t="s">
        <v>1491</v>
      </c>
      <c r="D1871" t="s">
        <v>44</v>
      </c>
      <c r="E1871" t="s">
        <v>60</v>
      </c>
      <c r="F1871" t="s">
        <v>60</v>
      </c>
      <c r="G1871" s="38">
        <v>730</v>
      </c>
      <c r="H1871" s="189">
        <v>1</v>
      </c>
      <c r="L1871" s="27" t="s">
        <v>100</v>
      </c>
      <c r="M1871" s="321" t="s">
        <v>16</v>
      </c>
      <c r="N1871" s="63" t="s">
        <v>16</v>
      </c>
      <c r="O1871" s="63" t="s">
        <v>16</v>
      </c>
      <c r="P1871" s="2">
        <v>5</v>
      </c>
      <c r="Q1871" s="321" t="s">
        <v>16</v>
      </c>
      <c r="R1871" t="e">
        <f t="shared" si="154"/>
        <v>#VALUE!</v>
      </c>
      <c r="S1871" s="63" t="s">
        <v>16</v>
      </c>
      <c r="T1871" s="2">
        <v>5</v>
      </c>
      <c r="U1871" s="339" t="e">
        <f t="shared" si="155"/>
        <v>#VALUE!</v>
      </c>
      <c r="V1871" s="4" t="e">
        <f t="shared" si="156"/>
        <v>#VALUE!</v>
      </c>
    </row>
    <row r="1872" spans="1:22">
      <c r="A1872" s="105" t="s">
        <v>675</v>
      </c>
      <c r="B1872" t="s">
        <v>708</v>
      </c>
      <c r="C1872" s="219" t="s">
        <v>1491</v>
      </c>
      <c r="D1872" t="s">
        <v>44</v>
      </c>
      <c r="E1872" t="s">
        <v>60</v>
      </c>
      <c r="F1872" t="s">
        <v>60</v>
      </c>
      <c r="G1872" s="38">
        <v>730</v>
      </c>
      <c r="H1872" s="189">
        <v>1</v>
      </c>
      <c r="L1872" s="27" t="s">
        <v>100</v>
      </c>
      <c r="M1872" s="321" t="s">
        <v>16</v>
      </c>
      <c r="N1872" s="63" t="s">
        <v>16</v>
      </c>
      <c r="O1872" s="63" t="s">
        <v>16</v>
      </c>
      <c r="P1872" s="2">
        <v>5</v>
      </c>
      <c r="Q1872" s="321" t="s">
        <v>16</v>
      </c>
      <c r="R1872" t="e">
        <f t="shared" si="154"/>
        <v>#VALUE!</v>
      </c>
      <c r="S1872" s="63" t="s">
        <v>16</v>
      </c>
      <c r="T1872" s="2">
        <v>5</v>
      </c>
      <c r="U1872" s="339" t="e">
        <f t="shared" si="155"/>
        <v>#VALUE!</v>
      </c>
      <c r="V1872" s="4" t="e">
        <f t="shared" si="156"/>
        <v>#VALUE!</v>
      </c>
    </row>
    <row r="1873" spans="1:22">
      <c r="A1873" s="105" t="s">
        <v>675</v>
      </c>
      <c r="B1873" t="s">
        <v>709</v>
      </c>
      <c r="C1873" s="219" t="s">
        <v>1491</v>
      </c>
      <c r="D1873" t="s">
        <v>44</v>
      </c>
      <c r="E1873" t="s">
        <v>60</v>
      </c>
      <c r="F1873" t="s">
        <v>60</v>
      </c>
      <c r="G1873" s="38">
        <v>730</v>
      </c>
      <c r="H1873" s="189">
        <v>1</v>
      </c>
      <c r="L1873" s="27" t="s">
        <v>100</v>
      </c>
      <c r="M1873" s="321" t="s">
        <v>16</v>
      </c>
      <c r="N1873" s="63" t="s">
        <v>16</v>
      </c>
      <c r="O1873" s="63" t="s">
        <v>16</v>
      </c>
      <c r="P1873" s="2">
        <v>5</v>
      </c>
      <c r="Q1873" s="321" t="s">
        <v>16</v>
      </c>
      <c r="R1873" t="e">
        <f t="shared" si="154"/>
        <v>#VALUE!</v>
      </c>
      <c r="S1873" s="63" t="s">
        <v>16</v>
      </c>
      <c r="T1873" s="2">
        <v>5</v>
      </c>
      <c r="U1873" s="339" t="e">
        <f t="shared" si="155"/>
        <v>#VALUE!</v>
      </c>
      <c r="V1873" s="4" t="e">
        <f t="shared" si="156"/>
        <v>#VALUE!</v>
      </c>
    </row>
    <row r="1874" spans="1:22">
      <c r="A1874" s="105" t="s">
        <v>675</v>
      </c>
      <c r="B1874" t="s">
        <v>710</v>
      </c>
      <c r="C1874" s="219" t="s">
        <v>1491</v>
      </c>
      <c r="D1874" t="s">
        <v>44</v>
      </c>
      <c r="E1874" t="s">
        <v>60</v>
      </c>
      <c r="F1874" t="s">
        <v>60</v>
      </c>
      <c r="G1874" s="38">
        <v>730</v>
      </c>
      <c r="H1874" s="189">
        <v>1</v>
      </c>
      <c r="L1874" s="27" t="s">
        <v>100</v>
      </c>
      <c r="M1874" s="321" t="s">
        <v>16</v>
      </c>
      <c r="N1874" s="63" t="s">
        <v>16</v>
      </c>
      <c r="O1874" s="63" t="s">
        <v>16</v>
      </c>
      <c r="P1874" s="2">
        <v>5</v>
      </c>
      <c r="Q1874" s="321" t="s">
        <v>16</v>
      </c>
      <c r="R1874" t="e">
        <f t="shared" si="154"/>
        <v>#VALUE!</v>
      </c>
      <c r="S1874" s="63" t="s">
        <v>16</v>
      </c>
      <c r="T1874" s="2">
        <v>5</v>
      </c>
      <c r="U1874" s="339" t="e">
        <f t="shared" si="155"/>
        <v>#VALUE!</v>
      </c>
      <c r="V1874" s="4" t="e">
        <f t="shared" si="156"/>
        <v>#VALUE!</v>
      </c>
    </row>
    <row r="1875" spans="1:22">
      <c r="A1875" s="105" t="s">
        <v>675</v>
      </c>
      <c r="B1875" t="s">
        <v>711</v>
      </c>
      <c r="C1875" s="219" t="s">
        <v>1491</v>
      </c>
      <c r="D1875" t="s">
        <v>44</v>
      </c>
      <c r="E1875" t="s">
        <v>60</v>
      </c>
      <c r="F1875" t="s">
        <v>60</v>
      </c>
      <c r="G1875" s="26">
        <v>730</v>
      </c>
      <c r="H1875" s="189">
        <v>1</v>
      </c>
      <c r="L1875" s="27" t="s">
        <v>100</v>
      </c>
      <c r="M1875" s="321" t="s">
        <v>16</v>
      </c>
      <c r="N1875" s="63" t="s">
        <v>16</v>
      </c>
      <c r="O1875" s="63" t="s">
        <v>16</v>
      </c>
      <c r="P1875" s="2">
        <v>5</v>
      </c>
      <c r="Q1875" s="321" t="s">
        <v>16</v>
      </c>
      <c r="R1875" t="e">
        <f t="shared" si="154"/>
        <v>#VALUE!</v>
      </c>
      <c r="S1875" s="63" t="s">
        <v>16</v>
      </c>
      <c r="T1875" s="2">
        <v>5</v>
      </c>
      <c r="U1875" s="339" t="e">
        <f t="shared" si="155"/>
        <v>#VALUE!</v>
      </c>
      <c r="V1875" s="4" t="e">
        <f t="shared" si="156"/>
        <v>#VALUE!</v>
      </c>
    </row>
    <row r="1876" spans="1:22">
      <c r="A1876" s="105" t="s">
        <v>642</v>
      </c>
      <c r="B1876" t="s">
        <v>681</v>
      </c>
      <c r="C1876" s="219" t="s">
        <v>1491</v>
      </c>
      <c r="D1876" t="s">
        <v>44</v>
      </c>
      <c r="E1876" t="s">
        <v>60</v>
      </c>
      <c r="F1876" t="s">
        <v>60</v>
      </c>
      <c r="G1876" s="38">
        <v>730</v>
      </c>
      <c r="H1876" s="189">
        <v>1</v>
      </c>
      <c r="I1876" s="190"/>
      <c r="J1876" s="44"/>
      <c r="K1876" s="44"/>
      <c r="L1876" s="27" t="s">
        <v>100</v>
      </c>
      <c r="M1876" s="321">
        <v>10.8</v>
      </c>
      <c r="N1876" s="63">
        <f>O1876/SQRT(P1876)</f>
        <v>5.4350713047591785</v>
      </c>
      <c r="O1876" s="73">
        <v>12.1531889</v>
      </c>
      <c r="P1876" s="2">
        <v>5</v>
      </c>
      <c r="Q1876" s="65">
        <v>7</v>
      </c>
      <c r="R1876">
        <f t="shared" si="154"/>
        <v>4.7328638066867512</v>
      </c>
      <c r="S1876" s="61">
        <v>10.583005200000001</v>
      </c>
      <c r="T1876" s="2">
        <v>5</v>
      </c>
      <c r="U1876" s="339">
        <f t="shared" si="155"/>
        <v>-0.43363598507486073</v>
      </c>
      <c r="V1876" s="4">
        <f t="shared" si="156"/>
        <v>0.65714285331929412</v>
      </c>
    </row>
    <row r="1877" spans="1:22" s="16" customFormat="1">
      <c r="A1877" s="104" t="s">
        <v>642</v>
      </c>
      <c r="B1877" s="16" t="s">
        <v>682</v>
      </c>
      <c r="C1877" s="221" t="s">
        <v>1491</v>
      </c>
      <c r="D1877" s="16" t="s">
        <v>44</v>
      </c>
      <c r="E1877" s="16" t="s">
        <v>60</v>
      </c>
      <c r="F1877" s="16" t="s">
        <v>60</v>
      </c>
      <c r="G1877" s="39">
        <v>730</v>
      </c>
      <c r="H1877" s="191">
        <v>1</v>
      </c>
      <c r="I1877" s="211"/>
      <c r="J1877" s="43"/>
      <c r="K1877" s="43"/>
      <c r="L1877" s="43" t="s">
        <v>100</v>
      </c>
      <c r="M1877" s="320">
        <v>6.8</v>
      </c>
      <c r="N1877" s="69">
        <f>O1877/SQRT(P1877)</f>
        <v>2.8530685400420031</v>
      </c>
      <c r="O1877" s="89">
        <v>6.3796552000000002</v>
      </c>
      <c r="P1877" s="19">
        <v>5</v>
      </c>
      <c r="Q1877" s="348">
        <v>12</v>
      </c>
      <c r="R1877" s="16">
        <f t="shared" ref="R1877" si="158">S1877/SQRT(T1877)</f>
        <v>3.8078865605510424</v>
      </c>
      <c r="S1877" s="75">
        <v>8.5146932</v>
      </c>
      <c r="T1877" s="19">
        <v>5</v>
      </c>
      <c r="U1877" s="340">
        <f t="shared" si="155"/>
        <v>0.5679840376059393</v>
      </c>
      <c r="V1877" s="115">
        <f t="shared" si="156"/>
        <v>0.30069444484739755</v>
      </c>
    </row>
    <row r="1878" spans="1:22">
      <c r="A1878" s="105" t="s">
        <v>642</v>
      </c>
      <c r="B1878" t="s">
        <v>683</v>
      </c>
      <c r="C1878" s="219" t="s">
        <v>1491</v>
      </c>
      <c r="D1878" t="s">
        <v>44</v>
      </c>
      <c r="E1878" t="s">
        <v>60</v>
      </c>
      <c r="F1878" t="s">
        <v>60</v>
      </c>
      <c r="G1878" s="26">
        <v>730</v>
      </c>
      <c r="H1878" s="189">
        <v>1</v>
      </c>
      <c r="I1878" s="190"/>
      <c r="J1878" s="27"/>
      <c r="K1878" s="27"/>
      <c r="L1878" s="27" t="s">
        <v>100</v>
      </c>
      <c r="M1878" s="321" t="s">
        <v>16</v>
      </c>
      <c r="N1878" s="63" t="s">
        <v>16</v>
      </c>
      <c r="O1878" s="63" t="s">
        <v>16</v>
      </c>
      <c r="P1878" s="2">
        <v>5</v>
      </c>
      <c r="Q1878" s="321" t="s">
        <v>16</v>
      </c>
      <c r="R1878" s="63" t="s">
        <v>16</v>
      </c>
      <c r="S1878" s="63" t="s">
        <v>16</v>
      </c>
      <c r="T1878" s="2">
        <v>5</v>
      </c>
      <c r="U1878" s="339" t="e">
        <f t="shared" si="155"/>
        <v>#VALUE!</v>
      </c>
      <c r="V1878" s="4" t="e">
        <f t="shared" si="156"/>
        <v>#VALUE!</v>
      </c>
    </row>
    <row r="1879" spans="1:22">
      <c r="A1879" s="105" t="s">
        <v>642</v>
      </c>
      <c r="B1879" t="s">
        <v>684</v>
      </c>
      <c r="C1879" s="219" t="s">
        <v>1491</v>
      </c>
      <c r="D1879" t="s">
        <v>44</v>
      </c>
      <c r="E1879" t="s">
        <v>60</v>
      </c>
      <c r="F1879" t="s">
        <v>60</v>
      </c>
      <c r="G1879" s="38">
        <v>730</v>
      </c>
      <c r="H1879" s="189">
        <v>1</v>
      </c>
      <c r="I1879" s="190"/>
      <c r="J1879" s="44"/>
      <c r="K1879" s="44"/>
      <c r="L1879" s="27" t="s">
        <v>100</v>
      </c>
      <c r="M1879" s="321">
        <v>0</v>
      </c>
      <c r="N1879" s="63">
        <f>O1879/SQRT(P1879)</f>
        <v>0</v>
      </c>
      <c r="O1879" s="73">
        <v>0</v>
      </c>
      <c r="P1879" s="2">
        <v>5</v>
      </c>
      <c r="Q1879" s="343">
        <v>0.2</v>
      </c>
      <c r="R1879">
        <f>S1879/SQRT(T1879)</f>
        <v>0.20000000201247997</v>
      </c>
      <c r="S1879" s="61">
        <v>0.44721359999999999</v>
      </c>
      <c r="T1879" s="2">
        <v>5</v>
      </c>
      <c r="U1879" s="339" t="e">
        <f t="shared" si="155"/>
        <v>#DIV/0!</v>
      </c>
      <c r="V1879" s="4" t="e">
        <f t="shared" si="156"/>
        <v>#DIV/0!</v>
      </c>
    </row>
    <row r="1880" spans="1:22">
      <c r="A1880" s="105" t="s">
        <v>642</v>
      </c>
      <c r="B1880" t="s">
        <v>685</v>
      </c>
      <c r="C1880" s="219" t="s">
        <v>1491</v>
      </c>
      <c r="D1880" t="s">
        <v>44</v>
      </c>
      <c r="E1880" t="s">
        <v>60</v>
      </c>
      <c r="F1880" t="s">
        <v>60</v>
      </c>
      <c r="G1880" s="38">
        <v>730</v>
      </c>
      <c r="H1880" s="189">
        <v>1</v>
      </c>
      <c r="I1880" s="190"/>
      <c r="J1880" s="44"/>
      <c r="K1880" s="44"/>
      <c r="L1880" s="27" t="s">
        <v>100</v>
      </c>
      <c r="M1880" s="321" t="s">
        <v>16</v>
      </c>
      <c r="N1880" s="63" t="s">
        <v>16</v>
      </c>
      <c r="O1880" s="63" t="s">
        <v>16</v>
      </c>
      <c r="P1880" s="2">
        <v>5</v>
      </c>
      <c r="Q1880" s="321" t="s">
        <v>16</v>
      </c>
      <c r="R1880" s="63" t="s">
        <v>16</v>
      </c>
      <c r="S1880" s="63" t="s">
        <v>16</v>
      </c>
      <c r="T1880" s="2">
        <v>5</v>
      </c>
      <c r="U1880" s="339" t="e">
        <f t="shared" si="155"/>
        <v>#VALUE!</v>
      </c>
      <c r="V1880" s="4" t="e">
        <f t="shared" si="156"/>
        <v>#VALUE!</v>
      </c>
    </row>
    <row r="1881" spans="1:22">
      <c r="A1881" s="105" t="s">
        <v>642</v>
      </c>
      <c r="B1881" t="s">
        <v>686</v>
      </c>
      <c r="C1881" s="219" t="s">
        <v>1491</v>
      </c>
      <c r="D1881" t="s">
        <v>44</v>
      </c>
      <c r="E1881" t="s">
        <v>60</v>
      </c>
      <c r="F1881" t="s">
        <v>60</v>
      </c>
      <c r="G1881" s="38">
        <v>730</v>
      </c>
      <c r="H1881" s="189">
        <v>1</v>
      </c>
      <c r="I1881" s="190"/>
      <c r="J1881" s="44"/>
      <c r="K1881" s="44"/>
      <c r="L1881" s="27" t="s">
        <v>100</v>
      </c>
      <c r="M1881" s="321" t="s">
        <v>16</v>
      </c>
      <c r="N1881" s="63" t="s">
        <v>16</v>
      </c>
      <c r="O1881" s="63" t="s">
        <v>16</v>
      </c>
      <c r="P1881" s="2">
        <v>5</v>
      </c>
      <c r="Q1881" s="321" t="s">
        <v>16</v>
      </c>
      <c r="R1881" s="63" t="s">
        <v>16</v>
      </c>
      <c r="S1881" s="63" t="s">
        <v>16</v>
      </c>
      <c r="T1881" s="2">
        <v>5</v>
      </c>
      <c r="U1881" s="339" t="e">
        <f t="shared" si="155"/>
        <v>#VALUE!</v>
      </c>
      <c r="V1881" s="4" t="e">
        <f t="shared" si="156"/>
        <v>#VALUE!</v>
      </c>
    </row>
    <row r="1882" spans="1:22">
      <c r="A1882" s="105" t="s">
        <v>642</v>
      </c>
      <c r="B1882" t="s">
        <v>687</v>
      </c>
      <c r="C1882" s="219" t="s">
        <v>1491</v>
      </c>
      <c r="D1882" t="s">
        <v>44</v>
      </c>
      <c r="E1882" t="s">
        <v>60</v>
      </c>
      <c r="F1882" t="s">
        <v>60</v>
      </c>
      <c r="G1882" s="38">
        <v>730</v>
      </c>
      <c r="H1882" s="189">
        <v>1</v>
      </c>
      <c r="I1882" s="190"/>
      <c r="J1882" s="44"/>
      <c r="K1882" s="44"/>
      <c r="L1882" s="27" t="s">
        <v>100</v>
      </c>
      <c r="M1882" s="321">
        <v>378</v>
      </c>
      <c r="N1882" s="63">
        <f>O1882/SQRT(P1882)</f>
        <v>53.332916664431416</v>
      </c>
      <c r="O1882" s="73">
        <v>119.2560271</v>
      </c>
      <c r="P1882" s="2">
        <v>5</v>
      </c>
      <c r="Q1882" s="65">
        <v>85</v>
      </c>
      <c r="R1882">
        <f>S1882/SQRT(T1882)</f>
        <v>15.136049682104614</v>
      </c>
      <c r="S1882" s="61">
        <v>33.845236</v>
      </c>
      <c r="T1882" s="2">
        <v>5</v>
      </c>
      <c r="U1882" s="339">
        <f t="shared" si="155"/>
        <v>-1.4922429391292713</v>
      </c>
      <c r="V1882" s="4">
        <f t="shared" si="156"/>
        <v>0.23170934255766634</v>
      </c>
    </row>
    <row r="1883" spans="1:22">
      <c r="A1883" s="105" t="s">
        <v>642</v>
      </c>
      <c r="B1883" t="s">
        <v>688</v>
      </c>
      <c r="C1883" s="219" t="s">
        <v>1491</v>
      </c>
      <c r="D1883" t="s">
        <v>44</v>
      </c>
      <c r="E1883" t="s">
        <v>60</v>
      </c>
      <c r="F1883" t="s">
        <v>60</v>
      </c>
      <c r="G1883" s="38">
        <v>730</v>
      </c>
      <c r="H1883" s="189">
        <v>1</v>
      </c>
      <c r="I1883" s="190"/>
      <c r="J1883" s="44"/>
      <c r="K1883" s="44"/>
      <c r="L1883" s="27" t="s">
        <v>100</v>
      </c>
      <c r="M1883" s="321">
        <v>0</v>
      </c>
      <c r="N1883" s="63">
        <f>O1883/SQRT(P1883)</f>
        <v>0</v>
      </c>
      <c r="O1883" s="73">
        <v>0</v>
      </c>
      <c r="P1883" s="2">
        <v>5</v>
      </c>
      <c r="Q1883" s="343">
        <v>1.2</v>
      </c>
      <c r="R1883">
        <f>S1883/SQRT(T1883)</f>
        <v>0.58309519796346287</v>
      </c>
      <c r="S1883" s="61">
        <v>1.3038405</v>
      </c>
      <c r="T1883" s="2">
        <v>5</v>
      </c>
      <c r="U1883" s="339" t="e">
        <f t="shared" si="155"/>
        <v>#DIV/0!</v>
      </c>
      <c r="V1883" s="4" t="e">
        <f t="shared" si="156"/>
        <v>#DIV/0!</v>
      </c>
    </row>
    <row r="1884" spans="1:22">
      <c r="A1884" s="105" t="s">
        <v>642</v>
      </c>
      <c r="B1884" t="s">
        <v>689</v>
      </c>
      <c r="C1884" s="219" t="s">
        <v>1491</v>
      </c>
      <c r="D1884" t="s">
        <v>44</v>
      </c>
      <c r="E1884" t="s">
        <v>60</v>
      </c>
      <c r="F1884" t="s">
        <v>60</v>
      </c>
      <c r="G1884" s="38">
        <v>730</v>
      </c>
      <c r="H1884" s="189">
        <v>1</v>
      </c>
      <c r="I1884" s="190"/>
      <c r="J1884" s="44"/>
      <c r="K1884" s="44"/>
      <c r="L1884" s="27" t="s">
        <v>100</v>
      </c>
      <c r="M1884" s="321">
        <v>0.8</v>
      </c>
      <c r="N1884" s="63">
        <f>O1884/SQRT(P1884)</f>
        <v>0.80000000804991989</v>
      </c>
      <c r="O1884" s="73">
        <v>1.7888544</v>
      </c>
      <c r="P1884" s="2">
        <v>5</v>
      </c>
      <c r="Q1884" s="65">
        <v>0.4</v>
      </c>
      <c r="R1884">
        <f>S1884/SQRT(T1884)</f>
        <v>0.24494899328258524</v>
      </c>
      <c r="S1884" s="61">
        <v>0.54772259999999995</v>
      </c>
      <c r="T1884" s="2">
        <v>5</v>
      </c>
      <c r="U1884" s="339">
        <f t="shared" si="155"/>
        <v>-0.69314718055994529</v>
      </c>
      <c r="V1884" s="4">
        <f t="shared" si="156"/>
        <v>0.5750000581884499</v>
      </c>
    </row>
    <row r="1885" spans="1:22" s="16" customFormat="1">
      <c r="A1885" s="104" t="s">
        <v>642</v>
      </c>
      <c r="B1885" s="16" t="s">
        <v>690</v>
      </c>
      <c r="C1885" s="221" t="s">
        <v>1491</v>
      </c>
      <c r="D1885" s="16" t="s">
        <v>44</v>
      </c>
      <c r="E1885" s="16" t="s">
        <v>60</v>
      </c>
      <c r="F1885" s="16" t="s">
        <v>60</v>
      </c>
      <c r="G1885" s="39">
        <v>730</v>
      </c>
      <c r="H1885" s="191">
        <v>1</v>
      </c>
      <c r="I1885" s="211"/>
      <c r="J1885" s="43"/>
      <c r="K1885" s="43"/>
      <c r="L1885" s="43" t="s">
        <v>100</v>
      </c>
      <c r="M1885" s="320">
        <v>1.6</v>
      </c>
      <c r="N1885" s="69">
        <f>O1885/SQRT(P1885)</f>
        <v>1.6000000160998398</v>
      </c>
      <c r="O1885" s="89">
        <v>3.5777087999999999</v>
      </c>
      <c r="P1885" s="19">
        <v>5</v>
      </c>
      <c r="Q1885" s="175">
        <v>0</v>
      </c>
      <c r="R1885" s="16">
        <f>S1885/SQRT(T1885)</f>
        <v>0</v>
      </c>
      <c r="S1885" s="75">
        <v>0</v>
      </c>
      <c r="T1885" s="19">
        <v>5</v>
      </c>
      <c r="U1885" s="340" t="e">
        <f t="shared" si="155"/>
        <v>#NUM!</v>
      </c>
      <c r="V1885" s="115" t="e">
        <f t="shared" si="156"/>
        <v>#DIV/0!</v>
      </c>
    </row>
    <row r="1886" spans="1:22">
      <c r="A1886" s="105" t="s">
        <v>642</v>
      </c>
      <c r="B1886" t="s">
        <v>691</v>
      </c>
      <c r="C1886" s="219" t="s">
        <v>1491</v>
      </c>
      <c r="D1886" t="s">
        <v>44</v>
      </c>
      <c r="E1886" t="s">
        <v>60</v>
      </c>
      <c r="F1886" t="s">
        <v>60</v>
      </c>
      <c r="G1886" s="38">
        <v>730</v>
      </c>
      <c r="H1886" s="189">
        <v>1</v>
      </c>
      <c r="I1886" s="190"/>
      <c r="J1886" s="44"/>
      <c r="K1886" s="44"/>
      <c r="L1886" s="27" t="s">
        <v>100</v>
      </c>
      <c r="M1886" s="321">
        <v>30.6</v>
      </c>
      <c r="N1886" s="63">
        <f>O1886/SQRT(P1886)</f>
        <v>15.784802812419562</v>
      </c>
      <c r="O1886" s="73">
        <v>35.295892100000003</v>
      </c>
      <c r="P1886" s="2">
        <v>5</v>
      </c>
      <c r="Q1886" s="65">
        <v>14.2</v>
      </c>
      <c r="R1886">
        <f>S1886/SQRT(T1886)</f>
        <v>9.3348808310108566</v>
      </c>
      <c r="S1886" s="61">
        <v>20.873428100000002</v>
      </c>
      <c r="T1886" s="2">
        <v>5</v>
      </c>
      <c r="U1886" s="339">
        <f t="shared" si="155"/>
        <v>-0.76775804435112016</v>
      </c>
      <c r="V1886" s="4">
        <f t="shared" si="156"/>
        <v>0.63215631883145185</v>
      </c>
    </row>
    <row r="1887" spans="1:22">
      <c r="A1887" s="105" t="s">
        <v>642</v>
      </c>
      <c r="B1887" t="s">
        <v>692</v>
      </c>
      <c r="C1887" s="219" t="s">
        <v>1491</v>
      </c>
      <c r="D1887" t="s">
        <v>44</v>
      </c>
      <c r="E1887" t="s">
        <v>60</v>
      </c>
      <c r="F1887" t="s">
        <v>60</v>
      </c>
      <c r="G1887" s="38">
        <v>730</v>
      </c>
      <c r="H1887" s="189">
        <v>1</v>
      </c>
      <c r="I1887" s="190"/>
      <c r="J1887" s="44"/>
      <c r="K1887" s="44"/>
      <c r="L1887" s="27" t="s">
        <v>100</v>
      </c>
      <c r="M1887" s="321" t="s">
        <v>16</v>
      </c>
      <c r="N1887" s="63" t="s">
        <v>16</v>
      </c>
      <c r="O1887" s="63" t="s">
        <v>16</v>
      </c>
      <c r="P1887" s="2">
        <v>5</v>
      </c>
      <c r="Q1887" s="321" t="s">
        <v>16</v>
      </c>
      <c r="R1887" s="63" t="s">
        <v>16</v>
      </c>
      <c r="S1887" s="63" t="s">
        <v>16</v>
      </c>
      <c r="T1887" s="2">
        <v>5</v>
      </c>
      <c r="U1887" s="339" t="e">
        <f t="shared" si="155"/>
        <v>#VALUE!</v>
      </c>
      <c r="V1887" s="4" t="e">
        <f t="shared" si="156"/>
        <v>#VALUE!</v>
      </c>
    </row>
    <row r="1888" spans="1:22">
      <c r="A1888" s="105" t="s">
        <v>642</v>
      </c>
      <c r="B1888" t="s">
        <v>693</v>
      </c>
      <c r="C1888" s="219" t="s">
        <v>1491</v>
      </c>
      <c r="D1888" t="s">
        <v>44</v>
      </c>
      <c r="E1888" t="s">
        <v>60</v>
      </c>
      <c r="F1888" t="s">
        <v>60</v>
      </c>
      <c r="G1888" s="38">
        <v>730</v>
      </c>
      <c r="H1888" s="189">
        <v>1</v>
      </c>
      <c r="I1888" s="190"/>
      <c r="J1888" s="44"/>
      <c r="K1888" s="44"/>
      <c r="L1888" s="27" t="s">
        <v>100</v>
      </c>
      <c r="M1888" s="321" t="s">
        <v>16</v>
      </c>
      <c r="N1888" s="63" t="s">
        <v>16</v>
      </c>
      <c r="O1888" s="63" t="s">
        <v>16</v>
      </c>
      <c r="P1888" s="2">
        <v>5</v>
      </c>
      <c r="Q1888" s="321" t="s">
        <v>16</v>
      </c>
      <c r="R1888" s="63" t="s">
        <v>16</v>
      </c>
      <c r="S1888" s="63" t="s">
        <v>16</v>
      </c>
      <c r="T1888" s="2">
        <v>5</v>
      </c>
      <c r="U1888" s="339" t="e">
        <f t="shared" si="155"/>
        <v>#VALUE!</v>
      </c>
      <c r="V1888" s="4" t="e">
        <f t="shared" si="156"/>
        <v>#VALUE!</v>
      </c>
    </row>
    <row r="1889" spans="1:22">
      <c r="A1889" s="105" t="s">
        <v>642</v>
      </c>
      <c r="B1889" t="s">
        <v>694</v>
      </c>
      <c r="C1889" s="219" t="s">
        <v>1491</v>
      </c>
      <c r="D1889" t="s">
        <v>44</v>
      </c>
      <c r="E1889" t="s">
        <v>60</v>
      </c>
      <c r="F1889" t="s">
        <v>60</v>
      </c>
      <c r="G1889" s="38">
        <v>730</v>
      </c>
      <c r="H1889" s="189">
        <v>1</v>
      </c>
      <c r="I1889" s="190"/>
      <c r="J1889" s="44"/>
      <c r="K1889" s="44"/>
      <c r="L1889" s="27" t="s">
        <v>100</v>
      </c>
      <c r="M1889" s="321" t="s">
        <v>16</v>
      </c>
      <c r="N1889" s="63" t="s">
        <v>16</v>
      </c>
      <c r="O1889" s="63" t="s">
        <v>16</v>
      </c>
      <c r="P1889" s="2">
        <v>5</v>
      </c>
      <c r="Q1889" s="321" t="s">
        <v>16</v>
      </c>
      <c r="R1889" s="63" t="s">
        <v>16</v>
      </c>
      <c r="S1889" s="63" t="s">
        <v>16</v>
      </c>
      <c r="T1889" s="2">
        <v>5</v>
      </c>
      <c r="U1889" s="339" t="e">
        <f t="shared" si="155"/>
        <v>#VALUE!</v>
      </c>
      <c r="V1889" s="4" t="e">
        <f t="shared" si="156"/>
        <v>#VALUE!</v>
      </c>
    </row>
    <row r="1890" spans="1:22">
      <c r="A1890" s="105" t="s">
        <v>642</v>
      </c>
      <c r="B1890" t="s">
        <v>695</v>
      </c>
      <c r="C1890" s="219" t="s">
        <v>1491</v>
      </c>
      <c r="D1890" t="s">
        <v>44</v>
      </c>
      <c r="E1890" t="s">
        <v>60</v>
      </c>
      <c r="F1890" t="s">
        <v>60</v>
      </c>
      <c r="G1890" s="38">
        <v>730</v>
      </c>
      <c r="H1890" s="189">
        <v>1</v>
      </c>
      <c r="I1890" s="190"/>
      <c r="J1890" s="44"/>
      <c r="K1890" s="44"/>
      <c r="L1890" s="27" t="s">
        <v>100</v>
      </c>
      <c r="M1890" s="321">
        <v>4.2</v>
      </c>
      <c r="N1890" s="63">
        <f>O1890/SQRT(P1890)</f>
        <v>3.0397368364444723</v>
      </c>
      <c r="O1890" s="73">
        <v>6.7970582000000004</v>
      </c>
      <c r="P1890" s="2">
        <v>5</v>
      </c>
      <c r="Q1890" s="343">
        <v>5.4</v>
      </c>
      <c r="R1890">
        <f>S1890/SQRT(T1890)</f>
        <v>2.5612496836539211</v>
      </c>
      <c r="S1890" s="61">
        <v>5.7271283999999998</v>
      </c>
      <c r="T1890" s="2">
        <v>5</v>
      </c>
      <c r="U1890" s="339">
        <f t="shared" si="155"/>
        <v>0.25131442828090617</v>
      </c>
      <c r="V1890" s="4">
        <f t="shared" si="156"/>
        <v>0.42496570445875559</v>
      </c>
    </row>
    <row r="1891" spans="1:22">
      <c r="A1891" s="105" t="s">
        <v>642</v>
      </c>
      <c r="B1891" t="s">
        <v>696</v>
      </c>
      <c r="C1891" s="219" t="s">
        <v>1491</v>
      </c>
      <c r="D1891" t="s">
        <v>44</v>
      </c>
      <c r="E1891" t="s">
        <v>60</v>
      </c>
      <c r="F1891" t="s">
        <v>60</v>
      </c>
      <c r="G1891" s="38">
        <v>730</v>
      </c>
      <c r="H1891" s="189">
        <v>1</v>
      </c>
      <c r="I1891" s="190"/>
      <c r="J1891" s="44"/>
      <c r="K1891" s="44"/>
      <c r="L1891" s="27" t="s">
        <v>100</v>
      </c>
      <c r="M1891" s="321">
        <v>8.8000000000000007</v>
      </c>
      <c r="N1891" s="63">
        <f>O1891/SQRT(P1891)</f>
        <v>4.619523781897624</v>
      </c>
      <c r="O1891" s="73">
        <v>10.3295692</v>
      </c>
      <c r="P1891" s="2">
        <v>5</v>
      </c>
      <c r="Q1891" s="65">
        <v>6.2</v>
      </c>
      <c r="R1891">
        <f>S1891/SQRT(T1891)</f>
        <v>4.9537864284365396</v>
      </c>
      <c r="S1891" s="61">
        <v>11.0770032</v>
      </c>
      <c r="T1891" s="2">
        <v>5</v>
      </c>
      <c r="U1891" s="339">
        <f t="shared" si="155"/>
        <v>-0.35020242943311503</v>
      </c>
      <c r="V1891" s="4">
        <f t="shared" si="156"/>
        <v>0.83839750204375774</v>
      </c>
    </row>
    <row r="1892" spans="1:22">
      <c r="A1892" s="105" t="s">
        <v>642</v>
      </c>
      <c r="B1892" t="s">
        <v>697</v>
      </c>
      <c r="C1892" s="219" t="s">
        <v>1491</v>
      </c>
      <c r="D1892" t="s">
        <v>44</v>
      </c>
      <c r="E1892" t="s">
        <v>60</v>
      </c>
      <c r="F1892" t="s">
        <v>60</v>
      </c>
      <c r="G1892" s="38">
        <v>730</v>
      </c>
      <c r="H1892" s="189">
        <v>1</v>
      </c>
      <c r="I1892" s="190"/>
      <c r="J1892" s="44"/>
      <c r="K1892" s="44"/>
      <c r="L1892" s="27" t="s">
        <v>100</v>
      </c>
      <c r="M1892" s="321">
        <v>9.6</v>
      </c>
      <c r="N1892" s="63">
        <f>O1892/SQRT(P1892)</f>
        <v>9.1082380343251064</v>
      </c>
      <c r="O1892" s="73">
        <v>20.3666394</v>
      </c>
      <c r="P1892" s="2">
        <v>5</v>
      </c>
      <c r="Q1892" s="65">
        <v>0.6</v>
      </c>
      <c r="R1892">
        <f>S1892/SQRT(T1892)</f>
        <v>0.40000000402495994</v>
      </c>
      <c r="S1892" s="61">
        <v>0.89442719999999998</v>
      </c>
      <c r="T1892" s="2">
        <v>5</v>
      </c>
      <c r="U1892" s="339">
        <f t="shared" si="155"/>
        <v>-2.7725887222397811</v>
      </c>
      <c r="V1892" s="4">
        <f t="shared" si="156"/>
        <v>0.64444445338880008</v>
      </c>
    </row>
    <row r="1893" spans="1:22" s="16" customFormat="1" ht="17" customHeight="1">
      <c r="A1893" s="104" t="s">
        <v>642</v>
      </c>
      <c r="B1893" s="16" t="s">
        <v>698</v>
      </c>
      <c r="C1893" s="221" t="s">
        <v>1491</v>
      </c>
      <c r="D1893" s="16" t="s">
        <v>44</v>
      </c>
      <c r="E1893" s="16" t="s">
        <v>60</v>
      </c>
      <c r="F1893" s="16" t="s">
        <v>60</v>
      </c>
      <c r="G1893" s="39">
        <v>730</v>
      </c>
      <c r="H1893" s="191">
        <v>1</v>
      </c>
      <c r="I1893" s="211"/>
      <c r="J1893" s="43"/>
      <c r="K1893" s="43"/>
      <c r="L1893" s="43" t="s">
        <v>100</v>
      </c>
      <c r="M1893" s="320" t="s">
        <v>16</v>
      </c>
      <c r="N1893" s="69" t="s">
        <v>16</v>
      </c>
      <c r="O1893" s="69" t="s">
        <v>16</v>
      </c>
      <c r="P1893" s="19">
        <v>5</v>
      </c>
      <c r="Q1893" s="320" t="s">
        <v>16</v>
      </c>
      <c r="R1893" s="69" t="s">
        <v>16</v>
      </c>
      <c r="S1893" s="69" t="s">
        <v>16</v>
      </c>
      <c r="T1893" s="19">
        <v>5</v>
      </c>
      <c r="U1893" s="340" t="e">
        <f t="shared" si="155"/>
        <v>#VALUE!</v>
      </c>
      <c r="V1893" s="115" t="e">
        <f t="shared" si="156"/>
        <v>#VALUE!</v>
      </c>
    </row>
    <row r="1894" spans="1:22">
      <c r="A1894" s="105" t="s">
        <v>642</v>
      </c>
      <c r="B1894" t="s">
        <v>699</v>
      </c>
      <c r="C1894" s="219" t="s">
        <v>1491</v>
      </c>
      <c r="D1894" t="s">
        <v>44</v>
      </c>
      <c r="E1894" t="s">
        <v>60</v>
      </c>
      <c r="F1894" t="s">
        <v>60</v>
      </c>
      <c r="G1894" s="38">
        <v>730</v>
      </c>
      <c r="H1894" s="189">
        <v>1</v>
      </c>
      <c r="I1894" s="190"/>
      <c r="J1894" s="44"/>
      <c r="K1894" s="44"/>
      <c r="L1894" s="27" t="s">
        <v>100</v>
      </c>
      <c r="M1894" s="321">
        <v>3.6</v>
      </c>
      <c r="N1894" s="63">
        <f>O1894/SQRT(P1894)</f>
        <v>2.4617067349422821</v>
      </c>
      <c r="O1894" s="73">
        <v>5.5045435999999999</v>
      </c>
      <c r="P1894" s="2">
        <v>5</v>
      </c>
      <c r="Q1894" s="65">
        <v>0.6</v>
      </c>
      <c r="R1894">
        <f>S1894/SQRT(T1894)</f>
        <v>0.40000000402495994</v>
      </c>
      <c r="S1894" s="61">
        <v>0.89442719999999998</v>
      </c>
      <c r="T1894" s="2">
        <v>5</v>
      </c>
      <c r="U1894" s="339">
        <f t="shared" si="155"/>
        <v>-1.791759469228055</v>
      </c>
      <c r="V1894" s="4">
        <f t="shared" si="156"/>
        <v>0.64444445338879996</v>
      </c>
    </row>
    <row r="1895" spans="1:22">
      <c r="A1895" s="105" t="s">
        <v>642</v>
      </c>
      <c r="B1895" t="s">
        <v>700</v>
      </c>
      <c r="C1895" s="219" t="s">
        <v>1491</v>
      </c>
      <c r="D1895" t="s">
        <v>44</v>
      </c>
      <c r="E1895" t="s">
        <v>60</v>
      </c>
      <c r="F1895" t="s">
        <v>60</v>
      </c>
      <c r="G1895" s="38">
        <v>730</v>
      </c>
      <c r="H1895" s="189">
        <v>1</v>
      </c>
      <c r="I1895" s="190"/>
      <c r="J1895" s="44"/>
      <c r="K1895" s="44"/>
      <c r="L1895" s="27" t="s">
        <v>100</v>
      </c>
      <c r="M1895" s="321" t="s">
        <v>16</v>
      </c>
      <c r="N1895" s="63" t="s">
        <v>16</v>
      </c>
      <c r="O1895" s="63" t="s">
        <v>16</v>
      </c>
      <c r="P1895" s="2">
        <v>5</v>
      </c>
      <c r="Q1895" s="321" t="s">
        <v>16</v>
      </c>
      <c r="R1895" s="63" t="s">
        <v>16</v>
      </c>
      <c r="S1895" s="63" t="s">
        <v>16</v>
      </c>
      <c r="T1895" s="2">
        <v>5</v>
      </c>
      <c r="U1895" s="339" t="e">
        <f t="shared" si="155"/>
        <v>#VALUE!</v>
      </c>
      <c r="V1895" s="4" t="e">
        <f t="shared" si="156"/>
        <v>#VALUE!</v>
      </c>
    </row>
    <row r="1896" spans="1:22">
      <c r="A1896" s="105" t="s">
        <v>642</v>
      </c>
      <c r="B1896" t="s">
        <v>701</v>
      </c>
      <c r="C1896" s="219" t="s">
        <v>1491</v>
      </c>
      <c r="D1896" t="s">
        <v>44</v>
      </c>
      <c r="E1896" t="s">
        <v>60</v>
      </c>
      <c r="F1896" t="s">
        <v>60</v>
      </c>
      <c r="G1896" s="38">
        <v>730</v>
      </c>
      <c r="H1896" s="189">
        <v>1</v>
      </c>
      <c r="I1896" s="190"/>
      <c r="J1896" s="44"/>
      <c r="K1896" s="44"/>
      <c r="L1896" s="27" t="s">
        <v>100</v>
      </c>
      <c r="M1896" s="321">
        <v>0.2</v>
      </c>
      <c r="N1896" s="63">
        <f>O1896/SQRT(P1896)</f>
        <v>0.20000000201247997</v>
      </c>
      <c r="O1896" s="73">
        <v>0.44721359999999999</v>
      </c>
      <c r="P1896" s="2">
        <v>5</v>
      </c>
      <c r="Q1896" s="343">
        <v>2.4</v>
      </c>
      <c r="R1896">
        <f>S1896/SQRT(T1896)</f>
        <v>2.3999999794283999</v>
      </c>
      <c r="S1896" s="61">
        <v>5.3665630999999996</v>
      </c>
      <c r="T1896" s="2">
        <v>5</v>
      </c>
      <c r="U1896" s="339">
        <f t="shared" si="155"/>
        <v>2.4849066497880004</v>
      </c>
      <c r="V1896" s="4">
        <f t="shared" si="156"/>
        <v>1.1999999828570003</v>
      </c>
    </row>
    <row r="1897" spans="1:22">
      <c r="A1897" s="105" t="s">
        <v>642</v>
      </c>
      <c r="B1897" t="s">
        <v>702</v>
      </c>
      <c r="C1897" s="219" t="s">
        <v>1491</v>
      </c>
      <c r="D1897" t="s">
        <v>44</v>
      </c>
      <c r="E1897" t="s">
        <v>60</v>
      </c>
      <c r="F1897" t="s">
        <v>60</v>
      </c>
      <c r="G1897" s="38">
        <v>730</v>
      </c>
      <c r="H1897" s="189">
        <v>1</v>
      </c>
      <c r="L1897" s="27" t="s">
        <v>100</v>
      </c>
      <c r="M1897" s="321" t="s">
        <v>16</v>
      </c>
      <c r="N1897" s="63" t="s">
        <v>16</v>
      </c>
      <c r="O1897" s="63" t="s">
        <v>16</v>
      </c>
      <c r="P1897" s="2">
        <v>5</v>
      </c>
      <c r="Q1897" s="321" t="s">
        <v>16</v>
      </c>
      <c r="R1897" s="63" t="s">
        <v>16</v>
      </c>
      <c r="S1897" s="63" t="s">
        <v>16</v>
      </c>
      <c r="T1897" s="2">
        <v>5</v>
      </c>
      <c r="U1897" s="339" t="e">
        <f t="shared" si="155"/>
        <v>#VALUE!</v>
      </c>
      <c r="V1897" s="4" t="e">
        <f t="shared" si="156"/>
        <v>#VALUE!</v>
      </c>
    </row>
    <row r="1898" spans="1:22">
      <c r="A1898" s="105" t="s">
        <v>642</v>
      </c>
      <c r="B1898" t="s">
        <v>703</v>
      </c>
      <c r="C1898" s="219" t="s">
        <v>1491</v>
      </c>
      <c r="D1898" t="s">
        <v>44</v>
      </c>
      <c r="E1898" t="s">
        <v>60</v>
      </c>
      <c r="F1898" t="s">
        <v>60</v>
      </c>
      <c r="G1898" s="38">
        <v>730</v>
      </c>
      <c r="H1898" s="189">
        <v>1</v>
      </c>
      <c r="L1898" s="27" t="s">
        <v>100</v>
      </c>
      <c r="M1898" s="321">
        <v>0.2</v>
      </c>
      <c r="N1898" s="63">
        <f>O1898/SQRT(P1898)</f>
        <v>0.20000000201247997</v>
      </c>
      <c r="O1898" s="73">
        <v>0.44721359999999999</v>
      </c>
      <c r="P1898" s="2">
        <v>5</v>
      </c>
      <c r="Q1898" s="65">
        <v>0</v>
      </c>
      <c r="R1898">
        <f>S1898/SQRT(T1898)</f>
        <v>0</v>
      </c>
      <c r="S1898" s="61">
        <v>0</v>
      </c>
      <c r="T1898" s="2">
        <v>5</v>
      </c>
      <c r="U1898" s="339" t="e">
        <f t="shared" si="155"/>
        <v>#NUM!</v>
      </c>
      <c r="V1898" s="4" t="e">
        <f t="shared" si="156"/>
        <v>#DIV/0!</v>
      </c>
    </row>
    <row r="1899" spans="1:22">
      <c r="A1899" s="105" t="s">
        <v>642</v>
      </c>
      <c r="B1899" t="s">
        <v>704</v>
      </c>
      <c r="C1899" s="219" t="s">
        <v>1491</v>
      </c>
      <c r="D1899" t="s">
        <v>44</v>
      </c>
      <c r="E1899" t="s">
        <v>60</v>
      </c>
      <c r="F1899" t="s">
        <v>60</v>
      </c>
      <c r="G1899" s="38">
        <v>730</v>
      </c>
      <c r="H1899" s="189">
        <v>1</v>
      </c>
      <c r="L1899" s="27" t="s">
        <v>100</v>
      </c>
      <c r="M1899" s="321">
        <v>259</v>
      </c>
      <c r="N1899" s="63">
        <f>O1899/SQRT(P1899)</f>
        <v>73.852555808543414</v>
      </c>
      <c r="O1899" s="73">
        <v>165.13933510000001</v>
      </c>
      <c r="P1899" s="2">
        <v>5</v>
      </c>
      <c r="Q1899" s="65">
        <v>127.4</v>
      </c>
      <c r="R1899">
        <f>S1899/SQRT(T1899)</f>
        <v>24.123847102499401</v>
      </c>
      <c r="S1899" s="61">
        <v>53.942562000000002</v>
      </c>
      <c r="T1899" s="2">
        <v>5</v>
      </c>
      <c r="U1899" s="339">
        <f t="shared" si="155"/>
        <v>-0.70949631856147477</v>
      </c>
      <c r="V1899" s="4">
        <f t="shared" si="156"/>
        <v>0.23585537578183455</v>
      </c>
    </row>
    <row r="1900" spans="1:22">
      <c r="A1900" s="105" t="s">
        <v>642</v>
      </c>
      <c r="B1900" t="s">
        <v>705</v>
      </c>
      <c r="C1900" s="219" t="s">
        <v>1491</v>
      </c>
      <c r="D1900" t="s">
        <v>44</v>
      </c>
      <c r="E1900" t="s">
        <v>60</v>
      </c>
      <c r="F1900" t="s">
        <v>60</v>
      </c>
      <c r="G1900" s="38">
        <v>730</v>
      </c>
      <c r="H1900" s="189">
        <v>1</v>
      </c>
      <c r="L1900" s="27" t="s">
        <v>100</v>
      </c>
      <c r="M1900" s="321" t="s">
        <v>16</v>
      </c>
      <c r="N1900" s="63" t="s">
        <v>16</v>
      </c>
      <c r="O1900" s="63" t="s">
        <v>16</v>
      </c>
      <c r="P1900" s="2">
        <v>5</v>
      </c>
      <c r="Q1900" s="321" t="s">
        <v>16</v>
      </c>
      <c r="R1900" s="63" t="s">
        <v>16</v>
      </c>
      <c r="S1900" s="63" t="s">
        <v>16</v>
      </c>
      <c r="T1900" s="2">
        <v>5</v>
      </c>
      <c r="U1900" s="339" t="e">
        <f t="shared" si="155"/>
        <v>#VALUE!</v>
      </c>
      <c r="V1900" s="4" t="e">
        <f t="shared" si="156"/>
        <v>#VALUE!</v>
      </c>
    </row>
    <row r="1901" spans="1:22" s="16" customFormat="1">
      <c r="A1901" s="163" t="s">
        <v>642</v>
      </c>
      <c r="B1901" s="16" t="s">
        <v>706</v>
      </c>
      <c r="C1901" s="221" t="s">
        <v>1491</v>
      </c>
      <c r="D1901" s="16" t="s">
        <v>44</v>
      </c>
      <c r="E1901" s="16" t="s">
        <v>60</v>
      </c>
      <c r="F1901" s="16" t="s">
        <v>60</v>
      </c>
      <c r="G1901" s="39">
        <v>730</v>
      </c>
      <c r="H1901" s="191">
        <v>1</v>
      </c>
      <c r="I1901" s="19"/>
      <c r="L1901" s="43" t="s">
        <v>100</v>
      </c>
      <c r="M1901" s="321" t="s">
        <v>16</v>
      </c>
      <c r="N1901" s="69" t="s">
        <v>16</v>
      </c>
      <c r="O1901" s="69" t="s">
        <v>16</v>
      </c>
      <c r="P1901" s="19">
        <v>5</v>
      </c>
      <c r="Q1901" s="321" t="s">
        <v>16</v>
      </c>
      <c r="R1901" s="63" t="s">
        <v>16</v>
      </c>
      <c r="S1901" s="69" t="s">
        <v>16</v>
      </c>
      <c r="T1901" s="19">
        <v>5</v>
      </c>
      <c r="U1901" s="340" t="e">
        <f t="shared" si="155"/>
        <v>#VALUE!</v>
      </c>
      <c r="V1901" s="115" t="e">
        <f t="shared" si="156"/>
        <v>#VALUE!</v>
      </c>
    </row>
    <row r="1902" spans="1:22">
      <c r="A1902" s="161" t="s">
        <v>642</v>
      </c>
      <c r="B1902" t="s">
        <v>707</v>
      </c>
      <c r="C1902" s="219" t="s">
        <v>1491</v>
      </c>
      <c r="D1902" t="s">
        <v>44</v>
      </c>
      <c r="E1902" t="s">
        <v>60</v>
      </c>
      <c r="F1902" t="s">
        <v>60</v>
      </c>
      <c r="G1902" s="38">
        <v>730</v>
      </c>
      <c r="H1902" s="189">
        <v>1</v>
      </c>
      <c r="L1902" s="27" t="s">
        <v>100</v>
      </c>
      <c r="M1902" s="321">
        <v>0.2</v>
      </c>
      <c r="N1902" s="63">
        <f>O1902/SQRT(P1902)</f>
        <v>0.20000000201247997</v>
      </c>
      <c r="O1902" s="73">
        <v>0.44721359999999999</v>
      </c>
      <c r="P1902" s="2">
        <v>5</v>
      </c>
      <c r="Q1902" s="65">
        <v>0</v>
      </c>
      <c r="R1902">
        <f>S1902/SQRT(T1902)</f>
        <v>0</v>
      </c>
      <c r="S1902" s="61">
        <v>0</v>
      </c>
      <c r="T1902" s="2">
        <v>5</v>
      </c>
      <c r="U1902" s="339" t="e">
        <f t="shared" si="155"/>
        <v>#NUM!</v>
      </c>
      <c r="V1902" s="4" t="e">
        <f t="shared" si="156"/>
        <v>#DIV/0!</v>
      </c>
    </row>
    <row r="1903" spans="1:22">
      <c r="A1903" s="161" t="s">
        <v>642</v>
      </c>
      <c r="B1903" t="s">
        <v>708</v>
      </c>
      <c r="C1903" s="219" t="s">
        <v>1491</v>
      </c>
      <c r="D1903" t="s">
        <v>44</v>
      </c>
      <c r="E1903" t="s">
        <v>60</v>
      </c>
      <c r="F1903" t="s">
        <v>60</v>
      </c>
      <c r="G1903" s="38">
        <v>730</v>
      </c>
      <c r="H1903" s="189">
        <v>1</v>
      </c>
      <c r="L1903" s="27" t="s">
        <v>100</v>
      </c>
      <c r="M1903" s="321" t="s">
        <v>16</v>
      </c>
      <c r="N1903" s="63" t="s">
        <v>16</v>
      </c>
      <c r="O1903" s="63" t="s">
        <v>16</v>
      </c>
      <c r="P1903" s="2">
        <v>5</v>
      </c>
      <c r="Q1903" s="321" t="s">
        <v>16</v>
      </c>
      <c r="R1903" s="63" t="s">
        <v>16</v>
      </c>
      <c r="S1903" s="63" t="s">
        <v>16</v>
      </c>
      <c r="T1903" s="2">
        <v>5</v>
      </c>
      <c r="U1903" s="339" t="e">
        <f t="shared" si="155"/>
        <v>#VALUE!</v>
      </c>
      <c r="V1903" s="4" t="e">
        <f t="shared" si="156"/>
        <v>#VALUE!</v>
      </c>
    </row>
    <row r="1904" spans="1:22">
      <c r="A1904" s="161" t="s">
        <v>642</v>
      </c>
      <c r="B1904" t="s">
        <v>709</v>
      </c>
      <c r="C1904" s="219" t="s">
        <v>1491</v>
      </c>
      <c r="D1904" t="s">
        <v>44</v>
      </c>
      <c r="E1904" t="s">
        <v>60</v>
      </c>
      <c r="F1904" t="s">
        <v>60</v>
      </c>
      <c r="G1904" s="38">
        <v>730</v>
      </c>
      <c r="H1904" s="189">
        <v>1</v>
      </c>
      <c r="L1904" s="27" t="s">
        <v>100</v>
      </c>
      <c r="M1904" s="321">
        <v>3.4</v>
      </c>
      <c r="N1904" s="63">
        <f>O1904/SQRT(P1904)</f>
        <v>3.3999999894908002</v>
      </c>
      <c r="O1904" s="73">
        <v>7.6026311</v>
      </c>
      <c r="P1904" s="2">
        <v>5</v>
      </c>
      <c r="Q1904" s="65">
        <v>0</v>
      </c>
      <c r="R1904">
        <f>S1904/SQRT(T1904)</f>
        <v>0</v>
      </c>
      <c r="S1904" s="61">
        <v>0</v>
      </c>
      <c r="T1904" s="2">
        <v>5</v>
      </c>
      <c r="U1904" s="339" t="e">
        <f t="shared" si="155"/>
        <v>#NUM!</v>
      </c>
      <c r="V1904" s="4" t="e">
        <f t="shared" si="156"/>
        <v>#DIV/0!</v>
      </c>
    </row>
    <row r="1905" spans="1:22">
      <c r="A1905" s="161" t="s">
        <v>642</v>
      </c>
      <c r="B1905" t="s">
        <v>710</v>
      </c>
      <c r="C1905" s="219" t="s">
        <v>1491</v>
      </c>
      <c r="D1905" t="s">
        <v>44</v>
      </c>
      <c r="E1905" t="s">
        <v>60</v>
      </c>
      <c r="F1905" t="s">
        <v>60</v>
      </c>
      <c r="G1905" s="38">
        <v>730</v>
      </c>
      <c r="H1905" s="189">
        <v>1</v>
      </c>
      <c r="L1905" s="27" t="s">
        <v>100</v>
      </c>
      <c r="M1905" s="321" t="s">
        <v>16</v>
      </c>
      <c r="N1905" s="63" t="s">
        <v>16</v>
      </c>
      <c r="O1905" s="63" t="s">
        <v>16</v>
      </c>
      <c r="P1905" s="2">
        <v>5</v>
      </c>
      <c r="Q1905" s="321" t="s">
        <v>16</v>
      </c>
      <c r="R1905" s="63" t="s">
        <v>16</v>
      </c>
      <c r="S1905" s="63" t="s">
        <v>16</v>
      </c>
      <c r="T1905" s="2">
        <v>5</v>
      </c>
      <c r="U1905" s="339" t="e">
        <f t="shared" si="155"/>
        <v>#VALUE!</v>
      </c>
      <c r="V1905" s="4" t="e">
        <f t="shared" si="156"/>
        <v>#VALUE!</v>
      </c>
    </row>
    <row r="1906" spans="1:22">
      <c r="A1906" s="161" t="s">
        <v>642</v>
      </c>
      <c r="B1906" t="s">
        <v>711</v>
      </c>
      <c r="C1906" s="219" t="s">
        <v>1491</v>
      </c>
      <c r="D1906" t="s">
        <v>44</v>
      </c>
      <c r="E1906" t="s">
        <v>60</v>
      </c>
      <c r="F1906" t="s">
        <v>60</v>
      </c>
      <c r="G1906" s="26">
        <v>730</v>
      </c>
      <c r="H1906" s="189">
        <v>1</v>
      </c>
      <c r="L1906" s="27" t="s">
        <v>100</v>
      </c>
      <c r="M1906" s="321">
        <v>11.4</v>
      </c>
      <c r="N1906" s="63">
        <f>O1906/SQRT(P1906)</f>
        <v>4.2614551506857739</v>
      </c>
      <c r="O1906" s="73">
        <v>9.5289034000000008</v>
      </c>
      <c r="P1906" s="2">
        <v>5</v>
      </c>
      <c r="Q1906" s="343">
        <v>17</v>
      </c>
      <c r="R1906">
        <f>S1906/SQRT(T1906)</f>
        <v>8.5906926324657338</v>
      </c>
      <c r="S1906" s="61">
        <v>19.209372699999999</v>
      </c>
      <c r="T1906" s="2">
        <v>5</v>
      </c>
      <c r="U1906" s="339">
        <f t="shared" si="155"/>
        <v>0.39959998865576629</v>
      </c>
      <c r="V1906" s="4">
        <f t="shared" si="156"/>
        <v>0.45536332147232195</v>
      </c>
    </row>
    <row r="1907" spans="1:22">
      <c r="A1907" s="161" t="s">
        <v>677</v>
      </c>
      <c r="B1907" t="s">
        <v>681</v>
      </c>
      <c r="C1907" s="219" t="s">
        <v>1491</v>
      </c>
      <c r="D1907" t="s">
        <v>44</v>
      </c>
      <c r="E1907" t="s">
        <v>60</v>
      </c>
      <c r="F1907" t="s">
        <v>60</v>
      </c>
      <c r="G1907" s="38">
        <v>730</v>
      </c>
      <c r="H1907" s="189">
        <v>1</v>
      </c>
      <c r="I1907" s="190"/>
      <c r="J1907" s="44"/>
      <c r="K1907" s="44"/>
      <c r="L1907" s="27" t="s">
        <v>100</v>
      </c>
      <c r="M1907" s="321" t="s">
        <v>16</v>
      </c>
      <c r="N1907" s="63" t="s">
        <v>16</v>
      </c>
      <c r="O1907" s="63" t="s">
        <v>16</v>
      </c>
      <c r="P1907" s="2">
        <v>5</v>
      </c>
      <c r="Q1907" s="321" t="s">
        <v>16</v>
      </c>
      <c r="R1907" s="63" t="s">
        <v>16</v>
      </c>
      <c r="S1907" s="63" t="s">
        <v>16</v>
      </c>
      <c r="T1907" s="2">
        <v>5</v>
      </c>
      <c r="U1907" s="339" t="e">
        <f t="shared" si="155"/>
        <v>#VALUE!</v>
      </c>
      <c r="V1907" s="4" t="e">
        <f t="shared" si="156"/>
        <v>#VALUE!</v>
      </c>
    </row>
    <row r="1908" spans="1:22">
      <c r="A1908" s="161" t="s">
        <v>677</v>
      </c>
      <c r="B1908" t="s">
        <v>682</v>
      </c>
      <c r="C1908" s="219" t="s">
        <v>1491</v>
      </c>
      <c r="D1908" t="s">
        <v>44</v>
      </c>
      <c r="E1908" t="s">
        <v>60</v>
      </c>
      <c r="F1908" t="s">
        <v>60</v>
      </c>
      <c r="G1908" s="38">
        <v>730</v>
      </c>
      <c r="H1908" s="189">
        <v>1</v>
      </c>
      <c r="I1908" s="190"/>
      <c r="J1908" s="44"/>
      <c r="K1908" s="44"/>
      <c r="L1908" s="27" t="s">
        <v>100</v>
      </c>
      <c r="M1908" s="65">
        <v>0</v>
      </c>
      <c r="N1908" s="63">
        <f>O1908/SQRT(P1908)</f>
        <v>0</v>
      </c>
      <c r="O1908" s="61">
        <v>0</v>
      </c>
      <c r="P1908" s="2">
        <v>5</v>
      </c>
      <c r="Q1908" s="343">
        <v>1.8</v>
      </c>
      <c r="R1908">
        <f>S1908/SQRT(T1908)</f>
        <v>0.96953595410102134</v>
      </c>
      <c r="S1908" s="61">
        <v>2.1679482999999999</v>
      </c>
      <c r="T1908" s="2">
        <v>5</v>
      </c>
      <c r="U1908" s="339" t="e">
        <f t="shared" si="155"/>
        <v>#DIV/0!</v>
      </c>
      <c r="V1908" s="4" t="e">
        <f t="shared" si="156"/>
        <v>#DIV/0!</v>
      </c>
    </row>
    <row r="1909" spans="1:22">
      <c r="A1909" s="161" t="s">
        <v>677</v>
      </c>
      <c r="B1909" t="s">
        <v>683</v>
      </c>
      <c r="C1909" s="219" t="s">
        <v>1491</v>
      </c>
      <c r="D1909" t="s">
        <v>44</v>
      </c>
      <c r="E1909" t="s">
        <v>60</v>
      </c>
      <c r="F1909" t="s">
        <v>60</v>
      </c>
      <c r="G1909" s="26">
        <v>730</v>
      </c>
      <c r="H1909" s="189">
        <v>1</v>
      </c>
      <c r="I1909" s="190"/>
      <c r="J1909" s="27"/>
      <c r="K1909" s="27"/>
      <c r="L1909" s="27" t="s">
        <v>100</v>
      </c>
      <c r="M1909" s="321" t="s">
        <v>16</v>
      </c>
      <c r="N1909" s="69" t="s">
        <v>16</v>
      </c>
      <c r="O1909" s="63" t="s">
        <v>16</v>
      </c>
      <c r="P1909" s="2">
        <v>5</v>
      </c>
      <c r="Q1909" s="321" t="s">
        <v>16</v>
      </c>
      <c r="R1909" s="63" t="s">
        <v>16</v>
      </c>
      <c r="S1909" s="63" t="s">
        <v>16</v>
      </c>
      <c r="T1909" s="2">
        <v>5</v>
      </c>
      <c r="U1909" s="339" t="e">
        <f t="shared" si="155"/>
        <v>#VALUE!</v>
      </c>
      <c r="V1909" s="4" t="e">
        <f t="shared" si="156"/>
        <v>#VALUE!</v>
      </c>
    </row>
    <row r="1910" spans="1:22">
      <c r="A1910" s="161" t="s">
        <v>677</v>
      </c>
      <c r="B1910" t="s">
        <v>684</v>
      </c>
      <c r="C1910" s="219" t="s">
        <v>1491</v>
      </c>
      <c r="D1910" t="s">
        <v>44</v>
      </c>
      <c r="E1910" t="s">
        <v>60</v>
      </c>
      <c r="F1910" t="s">
        <v>60</v>
      </c>
      <c r="G1910" s="38">
        <v>730</v>
      </c>
      <c r="H1910" s="189">
        <v>1</v>
      </c>
      <c r="I1910" s="190"/>
      <c r="J1910" s="44"/>
      <c r="K1910" s="44"/>
      <c r="L1910" s="27" t="s">
        <v>100</v>
      </c>
      <c r="M1910" s="321" t="s">
        <v>16</v>
      </c>
      <c r="N1910" s="63" t="s">
        <v>16</v>
      </c>
      <c r="O1910" s="63" t="s">
        <v>16</v>
      </c>
      <c r="P1910" s="2">
        <v>5</v>
      </c>
      <c r="Q1910" s="321" t="s">
        <v>16</v>
      </c>
      <c r="R1910" s="63" t="s">
        <v>16</v>
      </c>
      <c r="S1910" s="63" t="s">
        <v>16</v>
      </c>
      <c r="T1910" s="2">
        <v>5</v>
      </c>
      <c r="U1910" s="339" t="e">
        <f t="shared" si="155"/>
        <v>#VALUE!</v>
      </c>
      <c r="V1910" s="4" t="e">
        <f t="shared" si="156"/>
        <v>#VALUE!</v>
      </c>
    </row>
    <row r="1911" spans="1:22">
      <c r="A1911" s="161" t="s">
        <v>677</v>
      </c>
      <c r="B1911" t="s">
        <v>685</v>
      </c>
      <c r="C1911" s="219" t="s">
        <v>1491</v>
      </c>
      <c r="D1911" t="s">
        <v>44</v>
      </c>
      <c r="E1911" t="s">
        <v>60</v>
      </c>
      <c r="F1911" t="s">
        <v>60</v>
      </c>
      <c r="G1911" s="38">
        <v>730</v>
      </c>
      <c r="H1911" s="189">
        <v>1</v>
      </c>
      <c r="I1911" s="190"/>
      <c r="J1911" s="44"/>
      <c r="K1911" s="44"/>
      <c r="L1911" s="27" t="s">
        <v>100</v>
      </c>
      <c r="M1911" s="321" t="s">
        <v>16</v>
      </c>
      <c r="N1911" s="63" t="s">
        <v>16</v>
      </c>
      <c r="O1911" s="63" t="s">
        <v>16</v>
      </c>
      <c r="P1911" s="2">
        <v>5</v>
      </c>
      <c r="Q1911" s="321" t="s">
        <v>16</v>
      </c>
      <c r="R1911" s="63" t="s">
        <v>16</v>
      </c>
      <c r="S1911" s="63" t="s">
        <v>16</v>
      </c>
      <c r="T1911" s="2">
        <v>5</v>
      </c>
      <c r="U1911" s="339" t="e">
        <f t="shared" si="155"/>
        <v>#VALUE!</v>
      </c>
      <c r="V1911" s="4" t="e">
        <f t="shared" si="156"/>
        <v>#VALUE!</v>
      </c>
    </row>
    <row r="1912" spans="1:22">
      <c r="A1912" s="161" t="s">
        <v>677</v>
      </c>
      <c r="B1912" t="s">
        <v>686</v>
      </c>
      <c r="C1912" s="219" t="s">
        <v>1491</v>
      </c>
      <c r="D1912" t="s">
        <v>44</v>
      </c>
      <c r="E1912" t="s">
        <v>60</v>
      </c>
      <c r="F1912" t="s">
        <v>60</v>
      </c>
      <c r="G1912" s="38">
        <v>730</v>
      </c>
      <c r="H1912" s="189">
        <v>1</v>
      </c>
      <c r="I1912" s="190"/>
      <c r="J1912" s="44"/>
      <c r="K1912" s="44"/>
      <c r="L1912" s="27" t="s">
        <v>100</v>
      </c>
      <c r="M1912" s="65">
        <v>0.4</v>
      </c>
      <c r="N1912" s="63">
        <f>O1912/SQRT(P1912)</f>
        <v>0.40000000402495994</v>
      </c>
      <c r="O1912" s="61">
        <v>0.89442719999999998</v>
      </c>
      <c r="P1912" s="2">
        <v>5</v>
      </c>
      <c r="Q1912" s="65">
        <v>0.2</v>
      </c>
      <c r="R1912">
        <f>S1912/SQRT(T1912)</f>
        <v>0.20000000201247997</v>
      </c>
      <c r="S1912" s="61">
        <v>0.44721359999999999</v>
      </c>
      <c r="T1912" s="2">
        <v>5</v>
      </c>
      <c r="U1912" s="339">
        <f t="shared" si="155"/>
        <v>-0.69314718055994529</v>
      </c>
      <c r="V1912" s="4">
        <f t="shared" si="156"/>
        <v>1.2000000201247998</v>
      </c>
    </row>
    <row r="1913" spans="1:22">
      <c r="A1913" s="161" t="s">
        <v>677</v>
      </c>
      <c r="B1913" t="s">
        <v>687</v>
      </c>
      <c r="C1913" s="219" t="s">
        <v>1491</v>
      </c>
      <c r="D1913" t="s">
        <v>44</v>
      </c>
      <c r="E1913" t="s">
        <v>60</v>
      </c>
      <c r="F1913" t="s">
        <v>60</v>
      </c>
      <c r="G1913" s="38">
        <v>730</v>
      </c>
      <c r="H1913" s="189">
        <v>1</v>
      </c>
      <c r="I1913" s="190"/>
      <c r="J1913" s="44"/>
      <c r="K1913" s="44"/>
      <c r="L1913" s="27" t="s">
        <v>100</v>
      </c>
      <c r="M1913" s="321" t="s">
        <v>16</v>
      </c>
      <c r="N1913" s="63" t="s">
        <v>16</v>
      </c>
      <c r="O1913" s="63" t="s">
        <v>16</v>
      </c>
      <c r="P1913" s="2">
        <v>5</v>
      </c>
      <c r="Q1913" s="321" t="s">
        <v>16</v>
      </c>
      <c r="R1913" s="63" t="s">
        <v>16</v>
      </c>
      <c r="S1913" s="63" t="s">
        <v>16</v>
      </c>
      <c r="T1913" s="2">
        <v>5</v>
      </c>
      <c r="U1913" s="339" t="e">
        <f t="shared" si="155"/>
        <v>#VALUE!</v>
      </c>
      <c r="V1913" s="4" t="e">
        <f t="shared" si="156"/>
        <v>#VALUE!</v>
      </c>
    </row>
    <row r="1914" spans="1:22">
      <c r="A1914" s="161" t="s">
        <v>677</v>
      </c>
      <c r="B1914" t="s">
        <v>688</v>
      </c>
      <c r="C1914" s="219" t="s">
        <v>1491</v>
      </c>
      <c r="D1914" t="s">
        <v>44</v>
      </c>
      <c r="E1914" t="s">
        <v>60</v>
      </c>
      <c r="F1914" t="s">
        <v>60</v>
      </c>
      <c r="G1914" s="38">
        <v>730</v>
      </c>
      <c r="H1914" s="189">
        <v>1</v>
      </c>
      <c r="I1914" s="190"/>
      <c r="J1914" s="44"/>
      <c r="K1914" s="44"/>
      <c r="L1914" s="27" t="s">
        <v>100</v>
      </c>
      <c r="M1914" s="321" t="s">
        <v>16</v>
      </c>
      <c r="N1914" s="63" t="s">
        <v>16</v>
      </c>
      <c r="O1914" s="63" t="s">
        <v>16</v>
      </c>
      <c r="P1914" s="2">
        <v>5</v>
      </c>
      <c r="Q1914" s="321" t="s">
        <v>16</v>
      </c>
      <c r="R1914" s="63" t="s">
        <v>16</v>
      </c>
      <c r="S1914" s="63" t="s">
        <v>16</v>
      </c>
      <c r="T1914" s="2">
        <v>5</v>
      </c>
      <c r="U1914" s="339" t="e">
        <f t="shared" si="155"/>
        <v>#VALUE!</v>
      </c>
      <c r="V1914" s="4" t="e">
        <f t="shared" si="156"/>
        <v>#VALUE!</v>
      </c>
    </row>
    <row r="1915" spans="1:22">
      <c r="A1915" s="161" t="s">
        <v>677</v>
      </c>
      <c r="B1915" t="s">
        <v>689</v>
      </c>
      <c r="C1915" s="219" t="s">
        <v>1491</v>
      </c>
      <c r="D1915" t="s">
        <v>44</v>
      </c>
      <c r="E1915" t="s">
        <v>60</v>
      </c>
      <c r="F1915" t="s">
        <v>60</v>
      </c>
      <c r="G1915" s="38">
        <v>730</v>
      </c>
      <c r="H1915" s="189">
        <v>1</v>
      </c>
      <c r="I1915" s="190"/>
      <c r="J1915" s="44"/>
      <c r="K1915" s="44"/>
      <c r="L1915" s="27" t="s">
        <v>100</v>
      </c>
      <c r="M1915" s="321" t="s">
        <v>16</v>
      </c>
      <c r="N1915" s="63" t="s">
        <v>16</v>
      </c>
      <c r="O1915" s="63" t="s">
        <v>16</v>
      </c>
      <c r="P1915" s="2">
        <v>5</v>
      </c>
      <c r="Q1915" s="321" t="s">
        <v>16</v>
      </c>
      <c r="R1915" s="63" t="s">
        <v>16</v>
      </c>
      <c r="S1915" s="63" t="s">
        <v>16</v>
      </c>
      <c r="T1915" s="2">
        <v>5</v>
      </c>
      <c r="U1915" s="339" t="e">
        <f t="shared" ref="U1915:U1978" si="159">LN(Q1915/M1915)</f>
        <v>#VALUE!</v>
      </c>
      <c r="V1915" s="4" t="e">
        <f t="shared" ref="V1915:V1978" si="160">M1915^2/(P1915*M1915^2)+S1915^2/(T1915*Q1915^2)</f>
        <v>#VALUE!</v>
      </c>
    </row>
    <row r="1916" spans="1:22">
      <c r="A1916" s="161" t="s">
        <v>677</v>
      </c>
      <c r="B1916" t="s">
        <v>690</v>
      </c>
      <c r="C1916" s="219" t="s">
        <v>1491</v>
      </c>
      <c r="D1916" t="s">
        <v>44</v>
      </c>
      <c r="E1916" t="s">
        <v>60</v>
      </c>
      <c r="F1916" t="s">
        <v>60</v>
      </c>
      <c r="G1916" s="38">
        <v>730</v>
      </c>
      <c r="H1916" s="189">
        <v>1</v>
      </c>
      <c r="I1916" s="190"/>
      <c r="J1916" s="44"/>
      <c r="K1916" s="44"/>
      <c r="L1916" s="27" t="s">
        <v>100</v>
      </c>
      <c r="M1916" s="321" t="s">
        <v>16</v>
      </c>
      <c r="N1916" s="63" t="s">
        <v>16</v>
      </c>
      <c r="O1916" s="63" t="s">
        <v>16</v>
      </c>
      <c r="P1916" s="2">
        <v>5</v>
      </c>
      <c r="Q1916" s="321" t="s">
        <v>16</v>
      </c>
      <c r="R1916" s="63" t="s">
        <v>16</v>
      </c>
      <c r="S1916" s="63" t="s">
        <v>16</v>
      </c>
      <c r="T1916" s="2">
        <v>5</v>
      </c>
      <c r="U1916" s="339" t="e">
        <f t="shared" si="159"/>
        <v>#VALUE!</v>
      </c>
      <c r="V1916" s="4" t="e">
        <f t="shared" si="160"/>
        <v>#VALUE!</v>
      </c>
    </row>
    <row r="1917" spans="1:22">
      <c r="A1917" s="161" t="s">
        <v>677</v>
      </c>
      <c r="B1917" t="s">
        <v>691</v>
      </c>
      <c r="C1917" s="219" t="s">
        <v>1491</v>
      </c>
      <c r="D1917" t="s">
        <v>44</v>
      </c>
      <c r="E1917" t="s">
        <v>60</v>
      </c>
      <c r="F1917" t="s">
        <v>60</v>
      </c>
      <c r="G1917" s="38">
        <v>730</v>
      </c>
      <c r="H1917" s="189">
        <v>1</v>
      </c>
      <c r="I1917" s="190"/>
      <c r="J1917" s="44"/>
      <c r="K1917" s="44"/>
      <c r="L1917" s="27" t="s">
        <v>100</v>
      </c>
      <c r="M1917" s="321" t="s">
        <v>16</v>
      </c>
      <c r="N1917" s="69" t="s">
        <v>16</v>
      </c>
      <c r="O1917" s="63" t="s">
        <v>16</v>
      </c>
      <c r="P1917" s="2">
        <v>5</v>
      </c>
      <c r="Q1917" s="321" t="s">
        <v>16</v>
      </c>
      <c r="R1917" s="63" t="s">
        <v>16</v>
      </c>
      <c r="S1917" s="63" t="s">
        <v>16</v>
      </c>
      <c r="T1917" s="2">
        <v>5</v>
      </c>
      <c r="U1917" s="339" t="e">
        <f t="shared" si="159"/>
        <v>#VALUE!</v>
      </c>
      <c r="V1917" s="4" t="e">
        <f t="shared" si="160"/>
        <v>#VALUE!</v>
      </c>
    </row>
    <row r="1918" spans="1:22">
      <c r="A1918" s="161" t="s">
        <v>677</v>
      </c>
      <c r="B1918" t="s">
        <v>692</v>
      </c>
      <c r="C1918" s="219" t="s">
        <v>1491</v>
      </c>
      <c r="D1918" t="s">
        <v>44</v>
      </c>
      <c r="E1918" t="s">
        <v>60</v>
      </c>
      <c r="F1918" t="s">
        <v>60</v>
      </c>
      <c r="G1918" s="38">
        <v>730</v>
      </c>
      <c r="H1918" s="189">
        <v>1</v>
      </c>
      <c r="I1918" s="190"/>
      <c r="J1918" s="44"/>
      <c r="K1918" s="44"/>
      <c r="L1918" s="27" t="s">
        <v>100</v>
      </c>
      <c r="M1918" s="65">
        <v>138.19999999999999</v>
      </c>
      <c r="N1918" s="63">
        <f>O1918/SQRT(P1918)</f>
        <v>38.274534612178648</v>
      </c>
      <c r="O1918" s="61">
        <v>85.584461200000007</v>
      </c>
      <c r="P1918" s="2">
        <v>5</v>
      </c>
      <c r="Q1918" s="65">
        <v>87.8</v>
      </c>
      <c r="R1918">
        <f>S1918/SQRT(T1918)</f>
        <v>28.434837777648006</v>
      </c>
      <c r="S1918" s="61">
        <v>63.582230199999998</v>
      </c>
      <c r="T1918" s="2">
        <v>5</v>
      </c>
      <c r="U1918" s="339">
        <f t="shared" si="159"/>
        <v>-0.4536404106924985</v>
      </c>
      <c r="V1918" s="4">
        <f t="shared" si="160"/>
        <v>0.30488478155483295</v>
      </c>
    </row>
    <row r="1919" spans="1:22">
      <c r="A1919" s="161" t="s">
        <v>677</v>
      </c>
      <c r="B1919" t="s">
        <v>693</v>
      </c>
      <c r="C1919" s="219" t="s">
        <v>1491</v>
      </c>
      <c r="D1919" t="s">
        <v>44</v>
      </c>
      <c r="E1919" t="s">
        <v>60</v>
      </c>
      <c r="F1919" t="s">
        <v>60</v>
      </c>
      <c r="G1919" s="38">
        <v>730</v>
      </c>
      <c r="H1919" s="189">
        <v>1</v>
      </c>
      <c r="I1919" s="190"/>
      <c r="J1919" s="44"/>
      <c r="K1919" s="44"/>
      <c r="L1919" s="27" t="s">
        <v>100</v>
      </c>
      <c r="M1919" s="65">
        <v>24.8</v>
      </c>
      <c r="N1919" s="63">
        <f>O1919/SQRT(P1919)</f>
        <v>18.993156660419103</v>
      </c>
      <c r="O1919" s="61">
        <v>42.469989400000003</v>
      </c>
      <c r="P1919" s="2">
        <v>5</v>
      </c>
      <c r="Q1919" s="65">
        <v>8.4</v>
      </c>
      <c r="R1919">
        <f>S1919/SQRT(T1919)</f>
        <v>4.6324939153156732</v>
      </c>
      <c r="S1919" s="61">
        <v>10.358571299999999</v>
      </c>
      <c r="T1919" s="2">
        <v>5</v>
      </c>
      <c r="U1919" s="339">
        <f t="shared" si="159"/>
        <v>-1.0826119473216684</v>
      </c>
      <c r="V1919" s="4">
        <f t="shared" si="160"/>
        <v>0.5041383202301124</v>
      </c>
    </row>
    <row r="1920" spans="1:22">
      <c r="A1920" s="161" t="s">
        <v>677</v>
      </c>
      <c r="B1920" t="s">
        <v>694</v>
      </c>
      <c r="C1920" s="219" t="s">
        <v>1491</v>
      </c>
      <c r="D1920" t="s">
        <v>44</v>
      </c>
      <c r="E1920" t="s">
        <v>60</v>
      </c>
      <c r="F1920" t="s">
        <v>60</v>
      </c>
      <c r="G1920" s="38">
        <v>730</v>
      </c>
      <c r="H1920" s="189">
        <v>1</v>
      </c>
      <c r="I1920" s="190"/>
      <c r="J1920" s="44"/>
      <c r="K1920" s="44"/>
      <c r="L1920" s="27" t="s">
        <v>100</v>
      </c>
      <c r="M1920" s="65">
        <v>18.399999999999999</v>
      </c>
      <c r="N1920" s="63">
        <f>O1920/SQRT(P1920)</f>
        <v>4.6540305145982428</v>
      </c>
      <c r="O1920" s="61">
        <v>10.406728599999999</v>
      </c>
      <c r="P1920" s="2">
        <v>5</v>
      </c>
      <c r="Q1920" s="65">
        <v>7</v>
      </c>
      <c r="R1920">
        <f>S1920/SQRT(T1920)</f>
        <v>2.3874672656281093</v>
      </c>
      <c r="S1920" s="61">
        <v>5.3385391000000002</v>
      </c>
      <c r="T1920" s="2">
        <v>5</v>
      </c>
      <c r="U1920" s="339">
        <f t="shared" si="159"/>
        <v>-0.96644051555962651</v>
      </c>
      <c r="V1920" s="4">
        <f t="shared" si="160"/>
        <v>0.31632652947848494</v>
      </c>
    </row>
    <row r="1921" spans="1:22">
      <c r="A1921" s="161" t="s">
        <v>677</v>
      </c>
      <c r="B1921" t="s">
        <v>695</v>
      </c>
      <c r="C1921" s="219" t="s">
        <v>1491</v>
      </c>
      <c r="D1921" t="s">
        <v>44</v>
      </c>
      <c r="E1921" t="s">
        <v>60</v>
      </c>
      <c r="F1921" t="s">
        <v>60</v>
      </c>
      <c r="G1921" s="38">
        <v>730</v>
      </c>
      <c r="H1921" s="189">
        <v>1</v>
      </c>
      <c r="I1921" s="190"/>
      <c r="J1921" s="44"/>
      <c r="K1921" s="44"/>
      <c r="L1921" s="27" t="s">
        <v>100</v>
      </c>
      <c r="M1921" s="321" t="s">
        <v>16</v>
      </c>
      <c r="N1921" s="63" t="s">
        <v>16</v>
      </c>
      <c r="O1921" s="63" t="s">
        <v>16</v>
      </c>
      <c r="P1921" s="2">
        <v>5</v>
      </c>
      <c r="Q1921" s="321" t="s">
        <v>16</v>
      </c>
      <c r="R1921" s="63" t="s">
        <v>16</v>
      </c>
      <c r="S1921" s="63" t="s">
        <v>16</v>
      </c>
      <c r="T1921" s="2">
        <v>5</v>
      </c>
      <c r="U1921" s="339" t="e">
        <f t="shared" si="159"/>
        <v>#VALUE!</v>
      </c>
      <c r="V1921" s="4" t="e">
        <f t="shared" si="160"/>
        <v>#VALUE!</v>
      </c>
    </row>
    <row r="1922" spans="1:22">
      <c r="A1922" s="161" t="s">
        <v>677</v>
      </c>
      <c r="B1922" t="s">
        <v>696</v>
      </c>
      <c r="C1922" s="219" t="s">
        <v>1491</v>
      </c>
      <c r="D1922" t="s">
        <v>44</v>
      </c>
      <c r="E1922" t="s">
        <v>60</v>
      </c>
      <c r="F1922" t="s">
        <v>60</v>
      </c>
      <c r="G1922" s="38">
        <v>730</v>
      </c>
      <c r="H1922" s="189">
        <v>1</v>
      </c>
      <c r="I1922" s="190"/>
      <c r="J1922" s="44"/>
      <c r="K1922" s="44"/>
      <c r="L1922" s="27" t="s">
        <v>100</v>
      </c>
      <c r="M1922" s="321" t="s">
        <v>16</v>
      </c>
      <c r="N1922" s="63" t="s">
        <v>16</v>
      </c>
      <c r="O1922" s="63" t="s">
        <v>16</v>
      </c>
      <c r="P1922" s="2">
        <v>5</v>
      </c>
      <c r="Q1922" s="321" t="s">
        <v>16</v>
      </c>
      <c r="R1922" s="63" t="s">
        <v>16</v>
      </c>
      <c r="S1922" s="63" t="s">
        <v>16</v>
      </c>
      <c r="T1922" s="2">
        <v>5</v>
      </c>
      <c r="U1922" s="339" t="e">
        <f t="shared" si="159"/>
        <v>#VALUE!</v>
      </c>
      <c r="V1922" s="4" t="e">
        <f t="shared" si="160"/>
        <v>#VALUE!</v>
      </c>
    </row>
    <row r="1923" spans="1:22">
      <c r="A1923" s="161" t="s">
        <v>677</v>
      </c>
      <c r="B1923" t="s">
        <v>697</v>
      </c>
      <c r="C1923" s="219" t="s">
        <v>1491</v>
      </c>
      <c r="D1923" t="s">
        <v>44</v>
      </c>
      <c r="E1923" t="s">
        <v>60</v>
      </c>
      <c r="F1923" t="s">
        <v>60</v>
      </c>
      <c r="G1923" s="38">
        <v>730</v>
      </c>
      <c r="H1923" s="189">
        <v>1</v>
      </c>
      <c r="I1923" s="190"/>
      <c r="J1923" s="44"/>
      <c r="K1923" s="44"/>
      <c r="L1923" s="27" t="s">
        <v>100</v>
      </c>
      <c r="M1923" s="321" t="s">
        <v>16</v>
      </c>
      <c r="N1923" s="63" t="s">
        <v>16</v>
      </c>
      <c r="O1923" s="63" t="s">
        <v>16</v>
      </c>
      <c r="P1923" s="2">
        <v>5</v>
      </c>
      <c r="Q1923" s="321" t="s">
        <v>16</v>
      </c>
      <c r="R1923" s="63" t="s">
        <v>16</v>
      </c>
      <c r="S1923" s="63" t="s">
        <v>16</v>
      </c>
      <c r="T1923" s="2">
        <v>5</v>
      </c>
      <c r="U1923" s="339" t="e">
        <f t="shared" si="159"/>
        <v>#VALUE!</v>
      </c>
      <c r="V1923" s="4" t="e">
        <f t="shared" si="160"/>
        <v>#VALUE!</v>
      </c>
    </row>
    <row r="1924" spans="1:22" s="11" customFormat="1">
      <c r="A1924" s="195" t="s">
        <v>677</v>
      </c>
      <c r="B1924" s="11" t="s">
        <v>698</v>
      </c>
      <c r="C1924" s="220" t="s">
        <v>1491</v>
      </c>
      <c r="D1924" s="11" t="s">
        <v>44</v>
      </c>
      <c r="E1924" s="11" t="s">
        <v>60</v>
      </c>
      <c r="F1924" s="11" t="s">
        <v>60</v>
      </c>
      <c r="G1924" s="29">
        <v>730</v>
      </c>
      <c r="H1924" s="200">
        <v>1</v>
      </c>
      <c r="I1924" s="193"/>
      <c r="J1924" s="30"/>
      <c r="K1924" s="30"/>
      <c r="L1924" s="30" t="s">
        <v>100</v>
      </c>
      <c r="M1924" s="321" t="s">
        <v>16</v>
      </c>
      <c r="N1924" s="63" t="s">
        <v>16</v>
      </c>
      <c r="O1924" s="70" t="s">
        <v>16</v>
      </c>
      <c r="P1924" s="12">
        <v>5</v>
      </c>
      <c r="Q1924" s="321" t="s">
        <v>16</v>
      </c>
      <c r="R1924" s="63" t="s">
        <v>16</v>
      </c>
      <c r="S1924" s="70" t="s">
        <v>16</v>
      </c>
      <c r="T1924" s="12">
        <v>5</v>
      </c>
      <c r="U1924" s="341" t="e">
        <f t="shared" si="159"/>
        <v>#VALUE!</v>
      </c>
      <c r="V1924" s="116" t="e">
        <f t="shared" si="160"/>
        <v>#VALUE!</v>
      </c>
    </row>
    <row r="1925" spans="1:22">
      <c r="A1925" s="1" t="s">
        <v>677</v>
      </c>
      <c r="B1925" t="s">
        <v>699</v>
      </c>
      <c r="C1925" s="219" t="s">
        <v>1491</v>
      </c>
      <c r="D1925" t="s">
        <v>44</v>
      </c>
      <c r="E1925" t="s">
        <v>60</v>
      </c>
      <c r="F1925" t="s">
        <v>60</v>
      </c>
      <c r="G1925" s="38">
        <v>730</v>
      </c>
      <c r="H1925" s="189">
        <v>1</v>
      </c>
      <c r="I1925" s="190"/>
      <c r="J1925" s="44"/>
      <c r="K1925" s="44"/>
      <c r="L1925" s="27" t="s">
        <v>100</v>
      </c>
      <c r="M1925" s="321" t="s">
        <v>16</v>
      </c>
      <c r="N1925" s="63" t="s">
        <v>16</v>
      </c>
      <c r="O1925" s="63" t="s">
        <v>16</v>
      </c>
      <c r="P1925" s="2">
        <v>5</v>
      </c>
      <c r="Q1925" s="321" t="s">
        <v>16</v>
      </c>
      <c r="R1925" s="63" t="s">
        <v>16</v>
      </c>
      <c r="S1925" s="63" t="s">
        <v>16</v>
      </c>
      <c r="T1925" s="2">
        <v>5</v>
      </c>
      <c r="U1925" s="339" t="e">
        <f t="shared" si="159"/>
        <v>#VALUE!</v>
      </c>
      <c r="V1925" s="4" t="e">
        <f t="shared" si="160"/>
        <v>#VALUE!</v>
      </c>
    </row>
    <row r="1926" spans="1:22">
      <c r="A1926" s="1" t="s">
        <v>677</v>
      </c>
      <c r="B1926" t="s">
        <v>700</v>
      </c>
      <c r="C1926" s="219" t="s">
        <v>1491</v>
      </c>
      <c r="D1926" t="s">
        <v>44</v>
      </c>
      <c r="E1926" t="s">
        <v>60</v>
      </c>
      <c r="F1926" t="s">
        <v>60</v>
      </c>
      <c r="G1926" s="38">
        <v>730</v>
      </c>
      <c r="H1926" s="189">
        <v>1</v>
      </c>
      <c r="I1926" s="190"/>
      <c r="J1926" s="44"/>
      <c r="K1926" s="44"/>
      <c r="L1926" s="27" t="s">
        <v>100</v>
      </c>
      <c r="M1926" s="321" t="s">
        <v>16</v>
      </c>
      <c r="N1926" s="63" t="s">
        <v>16</v>
      </c>
      <c r="O1926" s="63" t="s">
        <v>16</v>
      </c>
      <c r="P1926" s="2">
        <v>5</v>
      </c>
      <c r="Q1926" s="321" t="s">
        <v>16</v>
      </c>
      <c r="R1926" s="63" t="s">
        <v>16</v>
      </c>
      <c r="S1926" s="63" t="s">
        <v>16</v>
      </c>
      <c r="T1926" s="2">
        <v>5</v>
      </c>
      <c r="U1926" s="339" t="e">
        <f t="shared" si="159"/>
        <v>#VALUE!</v>
      </c>
      <c r="V1926" s="4" t="e">
        <f t="shared" si="160"/>
        <v>#VALUE!</v>
      </c>
    </row>
    <row r="1927" spans="1:22">
      <c r="A1927" s="1" t="s">
        <v>677</v>
      </c>
      <c r="B1927" t="s">
        <v>701</v>
      </c>
      <c r="C1927" s="219" t="s">
        <v>1491</v>
      </c>
      <c r="D1927" t="s">
        <v>44</v>
      </c>
      <c r="E1927" t="s">
        <v>60</v>
      </c>
      <c r="F1927" t="s">
        <v>60</v>
      </c>
      <c r="G1927" s="38">
        <v>730</v>
      </c>
      <c r="H1927" s="189">
        <v>1</v>
      </c>
      <c r="I1927" s="190"/>
      <c r="J1927" s="44"/>
      <c r="K1927" s="44"/>
      <c r="L1927" s="27" t="s">
        <v>100</v>
      </c>
      <c r="M1927" s="321" t="s">
        <v>16</v>
      </c>
      <c r="N1927" s="63" t="s">
        <v>16</v>
      </c>
      <c r="O1927" s="63" t="s">
        <v>16</v>
      </c>
      <c r="P1927" s="2">
        <v>5</v>
      </c>
      <c r="Q1927" s="321" t="s">
        <v>16</v>
      </c>
      <c r="R1927" s="63" t="s">
        <v>16</v>
      </c>
      <c r="S1927" s="63" t="s">
        <v>16</v>
      </c>
      <c r="T1927" s="2">
        <v>5</v>
      </c>
      <c r="U1927" s="339" t="e">
        <f t="shared" si="159"/>
        <v>#VALUE!</v>
      </c>
      <c r="V1927" s="4" t="e">
        <f t="shared" si="160"/>
        <v>#VALUE!</v>
      </c>
    </row>
    <row r="1928" spans="1:22">
      <c r="A1928" s="1" t="s">
        <v>677</v>
      </c>
      <c r="B1928" t="s">
        <v>702</v>
      </c>
      <c r="C1928" s="219" t="s">
        <v>1491</v>
      </c>
      <c r="D1928" t="s">
        <v>44</v>
      </c>
      <c r="E1928" t="s">
        <v>60</v>
      </c>
      <c r="F1928" t="s">
        <v>60</v>
      </c>
      <c r="G1928" s="38">
        <v>730</v>
      </c>
      <c r="H1928" s="189">
        <v>1</v>
      </c>
      <c r="L1928" s="27" t="s">
        <v>100</v>
      </c>
      <c r="M1928" s="65">
        <v>4</v>
      </c>
      <c r="N1928" s="63">
        <f>O1928/SQRT(P1928)</f>
        <v>2.5099800884745362</v>
      </c>
      <c r="O1928" s="61">
        <v>5.6124860999999999</v>
      </c>
      <c r="P1928" s="2">
        <v>5</v>
      </c>
      <c r="Q1928" s="343">
        <v>25.6</v>
      </c>
      <c r="R1928">
        <f>S1928/SQRT(T1928)</f>
        <v>15.705413097175532</v>
      </c>
      <c r="S1928" s="61">
        <v>35.1183713</v>
      </c>
      <c r="T1928" s="2">
        <v>5</v>
      </c>
      <c r="U1928" s="339">
        <f t="shared" si="159"/>
        <v>1.8562979903656263</v>
      </c>
      <c r="V1928" s="4">
        <f t="shared" si="160"/>
        <v>0.57637329185933339</v>
      </c>
    </row>
    <row r="1929" spans="1:22">
      <c r="A1929" s="1" t="s">
        <v>677</v>
      </c>
      <c r="B1929" t="s">
        <v>703</v>
      </c>
      <c r="C1929" s="219" t="s">
        <v>1491</v>
      </c>
      <c r="D1929" t="s">
        <v>44</v>
      </c>
      <c r="E1929" t="s">
        <v>60</v>
      </c>
      <c r="F1929" t="s">
        <v>60</v>
      </c>
      <c r="G1929" s="38">
        <v>730</v>
      </c>
      <c r="H1929" s="189">
        <v>1</v>
      </c>
      <c r="L1929" s="27" t="s">
        <v>100</v>
      </c>
      <c r="M1929" s="321" t="s">
        <v>16</v>
      </c>
      <c r="N1929" s="63" t="s">
        <v>16</v>
      </c>
      <c r="O1929" s="63" t="s">
        <v>16</v>
      </c>
      <c r="P1929" s="2">
        <v>5</v>
      </c>
      <c r="Q1929" s="321" t="s">
        <v>16</v>
      </c>
      <c r="R1929" s="63" t="s">
        <v>16</v>
      </c>
      <c r="S1929" s="63" t="s">
        <v>16</v>
      </c>
      <c r="T1929" s="2">
        <v>5</v>
      </c>
      <c r="U1929" s="339" t="e">
        <f t="shared" si="159"/>
        <v>#VALUE!</v>
      </c>
      <c r="V1929" s="4" t="e">
        <f t="shared" si="160"/>
        <v>#VALUE!</v>
      </c>
    </row>
    <row r="1930" spans="1:22">
      <c r="A1930" s="1" t="s">
        <v>677</v>
      </c>
      <c r="B1930" t="s">
        <v>704</v>
      </c>
      <c r="C1930" s="219" t="s">
        <v>1491</v>
      </c>
      <c r="D1930" t="s">
        <v>44</v>
      </c>
      <c r="E1930" t="s">
        <v>60</v>
      </c>
      <c r="F1930" t="s">
        <v>60</v>
      </c>
      <c r="G1930" s="38">
        <v>730</v>
      </c>
      <c r="H1930" s="189">
        <v>1</v>
      </c>
      <c r="L1930" s="27" t="s">
        <v>100</v>
      </c>
      <c r="M1930" s="65">
        <v>0</v>
      </c>
      <c r="N1930" s="63">
        <f>O1930/SQRT(P1930)</f>
        <v>0</v>
      </c>
      <c r="O1930" s="61">
        <v>0</v>
      </c>
      <c r="P1930" s="2">
        <v>5</v>
      </c>
      <c r="Q1930" s="65">
        <v>0</v>
      </c>
      <c r="R1930">
        <f>S1930/SQRT(T1930)</f>
        <v>0</v>
      </c>
      <c r="S1930" s="61">
        <v>0</v>
      </c>
      <c r="T1930" s="2">
        <v>5</v>
      </c>
      <c r="U1930" s="339" t="e">
        <f t="shared" si="159"/>
        <v>#DIV/0!</v>
      </c>
      <c r="V1930" s="4" t="e">
        <f t="shared" si="160"/>
        <v>#DIV/0!</v>
      </c>
    </row>
    <row r="1931" spans="1:22">
      <c r="A1931" s="1" t="s">
        <v>677</v>
      </c>
      <c r="B1931" t="s">
        <v>705</v>
      </c>
      <c r="C1931" s="219" t="s">
        <v>1491</v>
      </c>
      <c r="D1931" t="s">
        <v>44</v>
      </c>
      <c r="E1931" t="s">
        <v>60</v>
      </c>
      <c r="F1931" t="s">
        <v>60</v>
      </c>
      <c r="G1931" s="38">
        <v>730</v>
      </c>
      <c r="H1931" s="189">
        <v>1</v>
      </c>
      <c r="L1931" s="27" t="s">
        <v>100</v>
      </c>
      <c r="M1931" s="65">
        <v>0.4</v>
      </c>
      <c r="N1931" s="63">
        <f>O1931/SQRT(P1931)</f>
        <v>0.40000000402495994</v>
      </c>
      <c r="O1931" s="61">
        <v>0.89442719999999998</v>
      </c>
      <c r="P1931" s="2">
        <v>5</v>
      </c>
      <c r="Q1931" s="65">
        <v>0.4</v>
      </c>
      <c r="R1931">
        <f>S1931/SQRT(T1931)</f>
        <v>0.40000000402495994</v>
      </c>
      <c r="S1931" s="61">
        <v>0.89442719999999998</v>
      </c>
      <c r="T1931" s="2">
        <v>5</v>
      </c>
      <c r="U1931" s="339">
        <f t="shared" si="159"/>
        <v>0</v>
      </c>
      <c r="V1931" s="4">
        <f t="shared" si="160"/>
        <v>1.2000000201247998</v>
      </c>
    </row>
    <row r="1932" spans="1:22">
      <c r="A1932" s="1" t="s">
        <v>677</v>
      </c>
      <c r="B1932" t="s">
        <v>706</v>
      </c>
      <c r="C1932" s="219" t="s">
        <v>1491</v>
      </c>
      <c r="D1932" t="s">
        <v>44</v>
      </c>
      <c r="E1932" t="s">
        <v>60</v>
      </c>
      <c r="F1932" t="s">
        <v>60</v>
      </c>
      <c r="G1932" s="38">
        <v>730</v>
      </c>
      <c r="H1932" s="189">
        <v>1</v>
      </c>
      <c r="L1932" s="27" t="s">
        <v>100</v>
      </c>
      <c r="M1932" s="321" t="s">
        <v>16</v>
      </c>
      <c r="N1932" s="63" t="s">
        <v>16</v>
      </c>
      <c r="O1932" s="63" t="s">
        <v>16</v>
      </c>
      <c r="P1932" s="2">
        <v>5</v>
      </c>
      <c r="Q1932" s="321" t="s">
        <v>16</v>
      </c>
      <c r="R1932" s="63" t="s">
        <v>16</v>
      </c>
      <c r="S1932" s="63" t="s">
        <v>16</v>
      </c>
      <c r="T1932" s="2">
        <v>5</v>
      </c>
      <c r="U1932" s="339" t="e">
        <f t="shared" si="159"/>
        <v>#VALUE!</v>
      </c>
      <c r="V1932" s="4" t="e">
        <f t="shared" si="160"/>
        <v>#VALUE!</v>
      </c>
    </row>
    <row r="1933" spans="1:22">
      <c r="A1933" s="1" t="s">
        <v>677</v>
      </c>
      <c r="B1933" t="s">
        <v>707</v>
      </c>
      <c r="C1933" s="219" t="s">
        <v>1491</v>
      </c>
      <c r="D1933" t="s">
        <v>44</v>
      </c>
      <c r="E1933" t="s">
        <v>60</v>
      </c>
      <c r="F1933" t="s">
        <v>60</v>
      </c>
      <c r="G1933" s="38">
        <v>730</v>
      </c>
      <c r="H1933" s="189">
        <v>1</v>
      </c>
      <c r="L1933" s="27" t="s">
        <v>100</v>
      </c>
      <c r="M1933" s="321" t="s">
        <v>16</v>
      </c>
      <c r="N1933" s="63" t="s">
        <v>16</v>
      </c>
      <c r="O1933" s="63" t="s">
        <v>16</v>
      </c>
      <c r="P1933" s="2">
        <v>5</v>
      </c>
      <c r="Q1933" s="321" t="s">
        <v>16</v>
      </c>
      <c r="R1933" s="63" t="s">
        <v>16</v>
      </c>
      <c r="S1933" s="63" t="s">
        <v>16</v>
      </c>
      <c r="T1933" s="2">
        <v>5</v>
      </c>
      <c r="U1933" s="339" t="e">
        <f t="shared" si="159"/>
        <v>#VALUE!</v>
      </c>
      <c r="V1933" s="4" t="e">
        <f t="shared" si="160"/>
        <v>#VALUE!</v>
      </c>
    </row>
    <row r="1934" spans="1:22">
      <c r="A1934" s="1" t="s">
        <v>677</v>
      </c>
      <c r="B1934" t="s">
        <v>708</v>
      </c>
      <c r="C1934" s="219" t="s">
        <v>1491</v>
      </c>
      <c r="D1934" t="s">
        <v>44</v>
      </c>
      <c r="E1934" t="s">
        <v>60</v>
      </c>
      <c r="F1934" t="s">
        <v>60</v>
      </c>
      <c r="G1934" s="38">
        <v>730</v>
      </c>
      <c r="H1934" s="189">
        <v>1</v>
      </c>
      <c r="L1934" s="27" t="s">
        <v>100</v>
      </c>
      <c r="M1934" s="321" t="s">
        <v>16</v>
      </c>
      <c r="N1934" s="63" t="s">
        <v>16</v>
      </c>
      <c r="O1934" s="63" t="s">
        <v>16</v>
      </c>
      <c r="P1934" s="2">
        <v>5</v>
      </c>
      <c r="Q1934" s="321" t="s">
        <v>16</v>
      </c>
      <c r="R1934" s="63" t="s">
        <v>16</v>
      </c>
      <c r="S1934" s="63" t="s">
        <v>16</v>
      </c>
      <c r="T1934" s="2">
        <v>5</v>
      </c>
      <c r="U1934" s="339" t="e">
        <f t="shared" si="159"/>
        <v>#VALUE!</v>
      </c>
      <c r="V1934" s="4" t="e">
        <f t="shared" si="160"/>
        <v>#VALUE!</v>
      </c>
    </row>
    <row r="1935" spans="1:22">
      <c r="A1935" s="1" t="s">
        <v>677</v>
      </c>
      <c r="B1935" t="s">
        <v>709</v>
      </c>
      <c r="C1935" s="219" t="s">
        <v>1491</v>
      </c>
      <c r="D1935" t="s">
        <v>44</v>
      </c>
      <c r="E1935" t="s">
        <v>60</v>
      </c>
      <c r="F1935" t="s">
        <v>60</v>
      </c>
      <c r="G1935" s="38">
        <v>730</v>
      </c>
      <c r="H1935" s="189">
        <v>1</v>
      </c>
      <c r="L1935" s="27" t="s">
        <v>100</v>
      </c>
      <c r="M1935" s="321" t="s">
        <v>16</v>
      </c>
      <c r="N1935" s="63" t="s">
        <v>16</v>
      </c>
      <c r="O1935" s="63" t="s">
        <v>16</v>
      </c>
      <c r="P1935" s="2">
        <v>5</v>
      </c>
      <c r="Q1935" s="321" t="s">
        <v>16</v>
      </c>
      <c r="R1935" s="63" t="s">
        <v>16</v>
      </c>
      <c r="S1935" s="63" t="s">
        <v>16</v>
      </c>
      <c r="T1935" s="2">
        <v>5</v>
      </c>
      <c r="U1935" s="339" t="e">
        <f t="shared" si="159"/>
        <v>#VALUE!</v>
      </c>
      <c r="V1935" s="4" t="e">
        <f t="shared" si="160"/>
        <v>#VALUE!</v>
      </c>
    </row>
    <row r="1936" spans="1:22">
      <c r="A1936" s="1" t="s">
        <v>677</v>
      </c>
      <c r="B1936" t="s">
        <v>710</v>
      </c>
      <c r="C1936" s="219" t="s">
        <v>1491</v>
      </c>
      <c r="D1936" t="s">
        <v>44</v>
      </c>
      <c r="E1936" t="s">
        <v>60</v>
      </c>
      <c r="F1936" t="s">
        <v>60</v>
      </c>
      <c r="G1936" s="38">
        <v>730</v>
      </c>
      <c r="H1936" s="189">
        <v>1</v>
      </c>
      <c r="L1936" s="27" t="s">
        <v>100</v>
      </c>
      <c r="M1936" s="321" t="s">
        <v>16</v>
      </c>
      <c r="N1936" s="63" t="s">
        <v>16</v>
      </c>
      <c r="O1936" s="63" t="s">
        <v>16</v>
      </c>
      <c r="P1936" s="2">
        <v>5</v>
      </c>
      <c r="Q1936" s="321" t="s">
        <v>16</v>
      </c>
      <c r="R1936" s="63" t="s">
        <v>16</v>
      </c>
      <c r="S1936" s="63" t="s">
        <v>16</v>
      </c>
      <c r="T1936" s="2">
        <v>5</v>
      </c>
      <c r="U1936" s="339" t="e">
        <f t="shared" si="159"/>
        <v>#VALUE!</v>
      </c>
      <c r="V1936" s="4" t="e">
        <f t="shared" si="160"/>
        <v>#VALUE!</v>
      </c>
    </row>
    <row r="1937" spans="1:22">
      <c r="A1937" s="1" t="s">
        <v>677</v>
      </c>
      <c r="B1937" t="s">
        <v>711</v>
      </c>
      <c r="C1937" s="219" t="s">
        <v>1491</v>
      </c>
      <c r="D1937" t="s">
        <v>44</v>
      </c>
      <c r="E1937" t="s">
        <v>60</v>
      </c>
      <c r="F1937" t="s">
        <v>60</v>
      </c>
      <c r="G1937" s="26">
        <v>730</v>
      </c>
      <c r="H1937" s="189">
        <v>1</v>
      </c>
      <c r="L1937" s="27" t="s">
        <v>100</v>
      </c>
      <c r="M1937" s="321" t="s">
        <v>16</v>
      </c>
      <c r="N1937" s="63" t="s">
        <v>16</v>
      </c>
      <c r="O1937" s="63" t="s">
        <v>16</v>
      </c>
      <c r="P1937" s="2">
        <v>5</v>
      </c>
      <c r="Q1937" s="321" t="s">
        <v>16</v>
      </c>
      <c r="R1937" s="63" t="s">
        <v>16</v>
      </c>
      <c r="S1937" s="63" t="s">
        <v>16</v>
      </c>
      <c r="T1937" s="2">
        <v>5</v>
      </c>
      <c r="U1937" s="339" t="e">
        <f t="shared" si="159"/>
        <v>#VALUE!</v>
      </c>
      <c r="V1937" s="4" t="e">
        <f t="shared" si="160"/>
        <v>#VALUE!</v>
      </c>
    </row>
    <row r="1938" spans="1:22">
      <c r="A1938" s="1" t="s">
        <v>679</v>
      </c>
      <c r="B1938" t="s">
        <v>681</v>
      </c>
      <c r="C1938" s="219" t="s">
        <v>1491</v>
      </c>
      <c r="D1938" t="s">
        <v>44</v>
      </c>
      <c r="E1938" t="s">
        <v>60</v>
      </c>
      <c r="F1938" t="s">
        <v>60</v>
      </c>
      <c r="G1938" s="38">
        <v>730</v>
      </c>
      <c r="H1938" s="189">
        <v>1</v>
      </c>
      <c r="I1938" s="190"/>
      <c r="J1938" s="44"/>
      <c r="K1938" s="44"/>
      <c r="L1938" s="27" t="s">
        <v>100</v>
      </c>
      <c r="M1938" s="65">
        <v>3.8</v>
      </c>
      <c r="N1938" s="63">
        <f>O1938/SQRT(P1938)</f>
        <v>2.332380747132492</v>
      </c>
      <c r="O1938" s="61">
        <v>5.2153619000000004</v>
      </c>
      <c r="P1938" s="2">
        <v>5</v>
      </c>
      <c r="Q1938" s="65">
        <v>1</v>
      </c>
      <c r="R1938">
        <f>S1938/SQRT(T1938)</f>
        <v>1.0000000100623998</v>
      </c>
      <c r="S1938" s="61">
        <v>2.2360679999999999</v>
      </c>
      <c r="T1938" s="2">
        <v>5</v>
      </c>
      <c r="U1938" s="339">
        <f t="shared" si="159"/>
        <v>-1.3350010667323402</v>
      </c>
      <c r="V1938" s="4">
        <f t="shared" si="160"/>
        <v>1.2000000201248</v>
      </c>
    </row>
    <row r="1939" spans="1:22">
      <c r="A1939" s="1" t="s">
        <v>679</v>
      </c>
      <c r="B1939" t="s">
        <v>682</v>
      </c>
      <c r="C1939" s="219" t="s">
        <v>1491</v>
      </c>
      <c r="D1939" t="s">
        <v>44</v>
      </c>
      <c r="E1939" t="s">
        <v>60</v>
      </c>
      <c r="F1939" t="s">
        <v>60</v>
      </c>
      <c r="G1939" s="38">
        <v>730</v>
      </c>
      <c r="H1939" s="189">
        <v>1</v>
      </c>
      <c r="I1939" s="190"/>
      <c r="J1939" s="44"/>
      <c r="K1939" s="44"/>
      <c r="L1939" s="27" t="s">
        <v>100</v>
      </c>
      <c r="M1939" s="321" t="s">
        <v>16</v>
      </c>
      <c r="N1939" s="63" t="s">
        <v>16</v>
      </c>
      <c r="O1939" s="63" t="s">
        <v>16</v>
      </c>
      <c r="P1939" s="2">
        <v>5</v>
      </c>
      <c r="Q1939" s="321" t="s">
        <v>16</v>
      </c>
      <c r="R1939" s="63" t="s">
        <v>16</v>
      </c>
      <c r="S1939" s="63" t="s">
        <v>16</v>
      </c>
      <c r="T1939" s="2">
        <v>5</v>
      </c>
      <c r="U1939" s="339" t="e">
        <f t="shared" si="159"/>
        <v>#VALUE!</v>
      </c>
      <c r="V1939" s="4" t="e">
        <f t="shared" si="160"/>
        <v>#VALUE!</v>
      </c>
    </row>
    <row r="1940" spans="1:22">
      <c r="A1940" s="1" t="s">
        <v>679</v>
      </c>
      <c r="B1940" t="s">
        <v>683</v>
      </c>
      <c r="C1940" s="219" t="s">
        <v>1491</v>
      </c>
      <c r="D1940" t="s">
        <v>44</v>
      </c>
      <c r="E1940" t="s">
        <v>60</v>
      </c>
      <c r="F1940" t="s">
        <v>60</v>
      </c>
      <c r="G1940" s="26">
        <v>730</v>
      </c>
      <c r="H1940" s="189">
        <v>1</v>
      </c>
      <c r="I1940" s="190"/>
      <c r="J1940" s="27"/>
      <c r="K1940" s="27"/>
      <c r="L1940" s="27" t="s">
        <v>100</v>
      </c>
      <c r="M1940" s="321" t="s">
        <v>16</v>
      </c>
      <c r="N1940" s="63" t="s">
        <v>16</v>
      </c>
      <c r="O1940" s="63" t="s">
        <v>16</v>
      </c>
      <c r="P1940" s="2">
        <v>5</v>
      </c>
      <c r="Q1940" s="321" t="s">
        <v>16</v>
      </c>
      <c r="R1940" s="63" t="s">
        <v>16</v>
      </c>
      <c r="S1940" s="63" t="s">
        <v>16</v>
      </c>
      <c r="T1940" s="2">
        <v>5</v>
      </c>
      <c r="U1940" s="339" t="e">
        <f t="shared" si="159"/>
        <v>#VALUE!</v>
      </c>
      <c r="V1940" s="4" t="e">
        <f t="shared" si="160"/>
        <v>#VALUE!</v>
      </c>
    </row>
    <row r="1941" spans="1:22">
      <c r="A1941" s="1" t="s">
        <v>679</v>
      </c>
      <c r="B1941" t="s">
        <v>684</v>
      </c>
      <c r="C1941" s="219" t="s">
        <v>1491</v>
      </c>
      <c r="D1941" t="s">
        <v>44</v>
      </c>
      <c r="E1941" t="s">
        <v>60</v>
      </c>
      <c r="F1941" t="s">
        <v>60</v>
      </c>
      <c r="G1941" s="38">
        <v>730</v>
      </c>
      <c r="H1941" s="189">
        <v>1</v>
      </c>
      <c r="I1941" s="190"/>
      <c r="J1941" s="44"/>
      <c r="K1941" s="44"/>
      <c r="L1941" s="27" t="s">
        <v>100</v>
      </c>
      <c r="M1941" s="321" t="s">
        <v>16</v>
      </c>
      <c r="N1941" s="63" t="s">
        <v>16</v>
      </c>
      <c r="O1941" s="63" t="s">
        <v>16</v>
      </c>
      <c r="P1941" s="2">
        <v>5</v>
      </c>
      <c r="Q1941" s="321" t="s">
        <v>16</v>
      </c>
      <c r="R1941" s="63" t="s">
        <v>16</v>
      </c>
      <c r="S1941" s="63" t="s">
        <v>16</v>
      </c>
      <c r="T1941" s="2">
        <v>5</v>
      </c>
      <c r="U1941" s="339" t="e">
        <f t="shared" si="159"/>
        <v>#VALUE!</v>
      </c>
      <c r="V1941" s="4" t="e">
        <f t="shared" si="160"/>
        <v>#VALUE!</v>
      </c>
    </row>
    <row r="1942" spans="1:22">
      <c r="A1942" s="1" t="s">
        <v>679</v>
      </c>
      <c r="B1942" t="s">
        <v>685</v>
      </c>
      <c r="C1942" s="219" t="s">
        <v>1491</v>
      </c>
      <c r="D1942" t="s">
        <v>44</v>
      </c>
      <c r="E1942" t="s">
        <v>60</v>
      </c>
      <c r="F1942" t="s">
        <v>60</v>
      </c>
      <c r="G1942" s="38">
        <v>730</v>
      </c>
      <c r="H1942" s="189">
        <v>1</v>
      </c>
      <c r="I1942" s="190"/>
      <c r="J1942" s="44"/>
      <c r="K1942" s="44"/>
      <c r="L1942" s="27" t="s">
        <v>100</v>
      </c>
      <c r="M1942" s="65">
        <v>766</v>
      </c>
      <c r="N1942" s="63">
        <f>O1942/SQRT(P1942)</f>
        <v>162.49338448389554</v>
      </c>
      <c r="O1942" s="61">
        <v>363.34625360000001</v>
      </c>
      <c r="P1942" s="2">
        <v>5</v>
      </c>
      <c r="Q1942" s="65">
        <v>31.4</v>
      </c>
      <c r="R1942">
        <f>S1942/SQRT(T1942)</f>
        <v>7.6785415169703235</v>
      </c>
      <c r="S1942" s="61">
        <v>17.1697408</v>
      </c>
      <c r="T1942" s="2">
        <v>5</v>
      </c>
      <c r="U1942" s="339">
        <f t="shared" si="159"/>
        <v>-3.1943742768263839</v>
      </c>
      <c r="V1942" s="4">
        <f t="shared" si="160"/>
        <v>0.25979958601549447</v>
      </c>
    </row>
    <row r="1943" spans="1:22">
      <c r="A1943" s="1" t="s">
        <v>679</v>
      </c>
      <c r="B1943" t="s">
        <v>686</v>
      </c>
      <c r="C1943" s="219" t="s">
        <v>1491</v>
      </c>
      <c r="D1943" t="s">
        <v>44</v>
      </c>
      <c r="E1943" t="s">
        <v>60</v>
      </c>
      <c r="F1943" t="s">
        <v>60</v>
      </c>
      <c r="G1943" s="38">
        <v>730</v>
      </c>
      <c r="H1943" s="189">
        <v>1</v>
      </c>
      <c r="I1943" s="190"/>
      <c r="J1943" s="44"/>
      <c r="K1943" s="44"/>
      <c r="L1943" s="27" t="s">
        <v>100</v>
      </c>
      <c r="M1943" s="321" t="s">
        <v>16</v>
      </c>
      <c r="N1943" s="63" t="s">
        <v>16</v>
      </c>
      <c r="O1943" s="63" t="s">
        <v>16</v>
      </c>
      <c r="P1943" s="2">
        <v>5</v>
      </c>
      <c r="Q1943" s="321" t="s">
        <v>16</v>
      </c>
      <c r="R1943" s="63" t="s">
        <v>16</v>
      </c>
      <c r="S1943" s="63" t="s">
        <v>16</v>
      </c>
      <c r="T1943" s="2">
        <v>5</v>
      </c>
      <c r="U1943" s="339" t="e">
        <f t="shared" si="159"/>
        <v>#VALUE!</v>
      </c>
      <c r="V1943" s="4" t="e">
        <f t="shared" si="160"/>
        <v>#VALUE!</v>
      </c>
    </row>
    <row r="1944" spans="1:22">
      <c r="A1944" s="1" t="s">
        <v>679</v>
      </c>
      <c r="B1944" t="s">
        <v>687</v>
      </c>
      <c r="C1944" s="219" t="s">
        <v>1491</v>
      </c>
      <c r="D1944" t="s">
        <v>44</v>
      </c>
      <c r="E1944" t="s">
        <v>60</v>
      </c>
      <c r="F1944" t="s">
        <v>60</v>
      </c>
      <c r="G1944" s="38">
        <v>730</v>
      </c>
      <c r="H1944" s="189">
        <v>1</v>
      </c>
      <c r="I1944" s="190"/>
      <c r="J1944" s="44"/>
      <c r="K1944" s="44"/>
      <c r="L1944" s="27" t="s">
        <v>100</v>
      </c>
      <c r="M1944" s="321" t="s">
        <v>16</v>
      </c>
      <c r="N1944" s="63" t="s">
        <v>16</v>
      </c>
      <c r="O1944" s="63" t="s">
        <v>16</v>
      </c>
      <c r="P1944" s="2">
        <v>5</v>
      </c>
      <c r="Q1944" s="321" t="s">
        <v>16</v>
      </c>
      <c r="R1944" s="63" t="s">
        <v>16</v>
      </c>
      <c r="S1944" s="63" t="s">
        <v>16</v>
      </c>
      <c r="T1944" s="2">
        <v>5</v>
      </c>
      <c r="U1944" s="339" t="e">
        <f t="shared" si="159"/>
        <v>#VALUE!</v>
      </c>
      <c r="V1944" s="4" t="e">
        <f t="shared" si="160"/>
        <v>#VALUE!</v>
      </c>
    </row>
    <row r="1945" spans="1:22">
      <c r="A1945" s="1" t="s">
        <v>679</v>
      </c>
      <c r="B1945" t="s">
        <v>688</v>
      </c>
      <c r="C1945" s="219" t="s">
        <v>1491</v>
      </c>
      <c r="D1945" t="s">
        <v>44</v>
      </c>
      <c r="E1945" t="s">
        <v>60</v>
      </c>
      <c r="F1945" t="s">
        <v>60</v>
      </c>
      <c r="G1945" s="38">
        <v>730</v>
      </c>
      <c r="H1945" s="189">
        <v>1</v>
      </c>
      <c r="I1945" s="190"/>
      <c r="J1945" s="44"/>
      <c r="K1945" s="44"/>
      <c r="L1945" s="27" t="s">
        <v>100</v>
      </c>
      <c r="M1945" s="321" t="s">
        <v>16</v>
      </c>
      <c r="N1945" s="63" t="s">
        <v>16</v>
      </c>
      <c r="O1945" s="63" t="s">
        <v>16</v>
      </c>
      <c r="P1945" s="2">
        <v>5</v>
      </c>
      <c r="Q1945" s="321" t="s">
        <v>16</v>
      </c>
      <c r="R1945" s="63" t="s">
        <v>16</v>
      </c>
      <c r="S1945" s="63" t="s">
        <v>16</v>
      </c>
      <c r="T1945" s="2">
        <v>5</v>
      </c>
      <c r="U1945" s="339" t="e">
        <f t="shared" si="159"/>
        <v>#VALUE!</v>
      </c>
      <c r="V1945" s="4" t="e">
        <f t="shared" si="160"/>
        <v>#VALUE!</v>
      </c>
    </row>
    <row r="1946" spans="1:22">
      <c r="A1946" s="1" t="s">
        <v>679</v>
      </c>
      <c r="B1946" t="s">
        <v>689</v>
      </c>
      <c r="C1946" s="219" t="s">
        <v>1491</v>
      </c>
      <c r="D1946" t="s">
        <v>44</v>
      </c>
      <c r="E1946" t="s">
        <v>60</v>
      </c>
      <c r="F1946" t="s">
        <v>60</v>
      </c>
      <c r="G1946" s="38">
        <v>730</v>
      </c>
      <c r="H1946" s="189">
        <v>1</v>
      </c>
      <c r="I1946" s="190"/>
      <c r="J1946" s="44"/>
      <c r="K1946" s="44"/>
      <c r="L1946" s="27" t="s">
        <v>100</v>
      </c>
      <c r="M1946" s="321" t="s">
        <v>16</v>
      </c>
      <c r="N1946" s="63" t="s">
        <v>16</v>
      </c>
      <c r="O1946" s="63" t="s">
        <v>16</v>
      </c>
      <c r="P1946" s="2">
        <v>5</v>
      </c>
      <c r="Q1946" s="321" t="s">
        <v>16</v>
      </c>
      <c r="R1946" s="63" t="s">
        <v>16</v>
      </c>
      <c r="S1946" s="63" t="s">
        <v>16</v>
      </c>
      <c r="T1946" s="2">
        <v>5</v>
      </c>
      <c r="U1946" s="339" t="e">
        <f t="shared" si="159"/>
        <v>#VALUE!</v>
      </c>
      <c r="V1946" s="4" t="e">
        <f t="shared" si="160"/>
        <v>#VALUE!</v>
      </c>
    </row>
    <row r="1947" spans="1:22">
      <c r="A1947" s="1" t="s">
        <v>679</v>
      </c>
      <c r="B1947" t="s">
        <v>690</v>
      </c>
      <c r="C1947" s="219" t="s">
        <v>1491</v>
      </c>
      <c r="D1947" t="s">
        <v>44</v>
      </c>
      <c r="E1947" t="s">
        <v>60</v>
      </c>
      <c r="F1947" t="s">
        <v>60</v>
      </c>
      <c r="G1947" s="38">
        <v>730</v>
      </c>
      <c r="H1947" s="189">
        <v>1</v>
      </c>
      <c r="I1947" s="190"/>
      <c r="J1947" s="44"/>
      <c r="K1947" s="44"/>
      <c r="L1947" s="27" t="s">
        <v>100</v>
      </c>
      <c r="M1947" s="321" t="s">
        <v>16</v>
      </c>
      <c r="N1947" s="63" t="s">
        <v>16</v>
      </c>
      <c r="O1947" s="63" t="s">
        <v>16</v>
      </c>
      <c r="P1947" s="2">
        <v>5</v>
      </c>
      <c r="Q1947" s="321" t="s">
        <v>16</v>
      </c>
      <c r="R1947" s="63" t="s">
        <v>16</v>
      </c>
      <c r="S1947" s="63" t="s">
        <v>16</v>
      </c>
      <c r="T1947" s="2">
        <v>5</v>
      </c>
      <c r="U1947" s="339" t="e">
        <f t="shared" si="159"/>
        <v>#VALUE!</v>
      </c>
      <c r="V1947" s="4" t="e">
        <f t="shared" si="160"/>
        <v>#VALUE!</v>
      </c>
    </row>
    <row r="1948" spans="1:22">
      <c r="A1948" s="1" t="s">
        <v>679</v>
      </c>
      <c r="B1948" t="s">
        <v>691</v>
      </c>
      <c r="C1948" s="219" t="s">
        <v>1491</v>
      </c>
      <c r="D1948" t="s">
        <v>44</v>
      </c>
      <c r="E1948" t="s">
        <v>60</v>
      </c>
      <c r="F1948" t="s">
        <v>60</v>
      </c>
      <c r="G1948" s="38">
        <v>730</v>
      </c>
      <c r="H1948" s="189">
        <v>1</v>
      </c>
      <c r="I1948" s="190"/>
      <c r="J1948" s="44"/>
      <c r="K1948" s="44"/>
      <c r="L1948" s="27" t="s">
        <v>100</v>
      </c>
      <c r="M1948" s="321" t="s">
        <v>16</v>
      </c>
      <c r="N1948" s="63" t="s">
        <v>16</v>
      </c>
      <c r="O1948" s="63" t="s">
        <v>16</v>
      </c>
      <c r="P1948" s="2">
        <v>5</v>
      </c>
      <c r="Q1948" s="321" t="s">
        <v>16</v>
      </c>
      <c r="R1948" s="63" t="s">
        <v>16</v>
      </c>
      <c r="S1948" s="63" t="s">
        <v>16</v>
      </c>
      <c r="T1948" s="2">
        <v>5</v>
      </c>
      <c r="U1948" s="339" t="e">
        <f t="shared" si="159"/>
        <v>#VALUE!</v>
      </c>
      <c r="V1948" s="4" t="e">
        <f t="shared" si="160"/>
        <v>#VALUE!</v>
      </c>
    </row>
    <row r="1949" spans="1:22">
      <c r="A1949" s="1" t="s">
        <v>679</v>
      </c>
      <c r="B1949" t="s">
        <v>692</v>
      </c>
      <c r="C1949" s="219" t="s">
        <v>1491</v>
      </c>
      <c r="D1949" t="s">
        <v>44</v>
      </c>
      <c r="E1949" t="s">
        <v>60</v>
      </c>
      <c r="F1949" t="s">
        <v>60</v>
      </c>
      <c r="G1949" s="38">
        <v>730</v>
      </c>
      <c r="H1949" s="189">
        <v>1</v>
      </c>
      <c r="I1949" s="190"/>
      <c r="J1949" s="44"/>
      <c r="K1949" s="44"/>
      <c r="L1949" s="27" t="s">
        <v>100</v>
      </c>
      <c r="M1949" s="321" t="s">
        <v>16</v>
      </c>
      <c r="N1949" s="63" t="s">
        <v>16</v>
      </c>
      <c r="O1949" s="63" t="s">
        <v>16</v>
      </c>
      <c r="P1949" s="2">
        <v>5</v>
      </c>
      <c r="Q1949" s="321" t="s">
        <v>16</v>
      </c>
      <c r="R1949" s="63" t="s">
        <v>16</v>
      </c>
      <c r="S1949" s="63" t="s">
        <v>16</v>
      </c>
      <c r="T1949" s="2">
        <v>5</v>
      </c>
      <c r="U1949" s="339" t="e">
        <f t="shared" si="159"/>
        <v>#VALUE!</v>
      </c>
      <c r="V1949" s="4" t="e">
        <f t="shared" si="160"/>
        <v>#VALUE!</v>
      </c>
    </row>
    <row r="1950" spans="1:22" s="11" customFormat="1">
      <c r="A1950" s="10" t="s">
        <v>679</v>
      </c>
      <c r="B1950" s="11" t="s">
        <v>693</v>
      </c>
      <c r="C1950" s="220" t="s">
        <v>1491</v>
      </c>
      <c r="D1950" s="11" t="s">
        <v>44</v>
      </c>
      <c r="E1950" s="11" t="s">
        <v>60</v>
      </c>
      <c r="F1950" s="11" t="s">
        <v>60</v>
      </c>
      <c r="G1950" s="29">
        <v>730</v>
      </c>
      <c r="H1950" s="200">
        <v>1</v>
      </c>
      <c r="I1950" s="193"/>
      <c r="J1950" s="30"/>
      <c r="K1950" s="30"/>
      <c r="L1950" s="30" t="s">
        <v>100</v>
      </c>
      <c r="M1950" s="322" t="s">
        <v>16</v>
      </c>
      <c r="N1950" s="70" t="s">
        <v>16</v>
      </c>
      <c r="O1950" s="70" t="s">
        <v>16</v>
      </c>
      <c r="P1950" s="12">
        <v>5</v>
      </c>
      <c r="Q1950" s="322" t="s">
        <v>16</v>
      </c>
      <c r="R1950" s="70" t="s">
        <v>16</v>
      </c>
      <c r="S1950" s="70" t="s">
        <v>16</v>
      </c>
      <c r="T1950" s="12">
        <v>5</v>
      </c>
      <c r="U1950" s="341" t="e">
        <f t="shared" si="159"/>
        <v>#VALUE!</v>
      </c>
      <c r="V1950" s="116" t="e">
        <f t="shared" si="160"/>
        <v>#VALUE!</v>
      </c>
    </row>
    <row r="1951" spans="1:22">
      <c r="A1951" s="1" t="s">
        <v>679</v>
      </c>
      <c r="B1951" t="s">
        <v>694</v>
      </c>
      <c r="C1951" s="219" t="s">
        <v>1491</v>
      </c>
      <c r="D1951" t="s">
        <v>44</v>
      </c>
      <c r="E1951" t="s">
        <v>60</v>
      </c>
      <c r="F1951" t="s">
        <v>60</v>
      </c>
      <c r="G1951" s="38">
        <v>730</v>
      </c>
      <c r="H1951" s="189">
        <v>1</v>
      </c>
      <c r="I1951" s="190"/>
      <c r="J1951" s="44"/>
      <c r="K1951" s="44"/>
      <c r="L1951" s="27" t="s">
        <v>100</v>
      </c>
      <c r="M1951" s="321" t="s">
        <v>16</v>
      </c>
      <c r="N1951" s="63" t="s">
        <v>16</v>
      </c>
      <c r="O1951" s="63" t="s">
        <v>16</v>
      </c>
      <c r="P1951" s="2">
        <v>5</v>
      </c>
      <c r="Q1951" s="321" t="s">
        <v>16</v>
      </c>
      <c r="R1951" s="63" t="s">
        <v>16</v>
      </c>
      <c r="S1951" s="63" t="s">
        <v>16</v>
      </c>
      <c r="T1951" s="2">
        <v>5</v>
      </c>
      <c r="U1951" s="339" t="e">
        <f t="shared" si="159"/>
        <v>#VALUE!</v>
      </c>
      <c r="V1951" s="4" t="e">
        <f t="shared" si="160"/>
        <v>#VALUE!</v>
      </c>
    </row>
    <row r="1952" spans="1:22">
      <c r="A1952" s="1" t="s">
        <v>679</v>
      </c>
      <c r="B1952" t="s">
        <v>695</v>
      </c>
      <c r="C1952" s="219" t="s">
        <v>1491</v>
      </c>
      <c r="D1952" t="s">
        <v>44</v>
      </c>
      <c r="E1952" t="s">
        <v>60</v>
      </c>
      <c r="F1952" t="s">
        <v>60</v>
      </c>
      <c r="G1952" s="38">
        <v>730</v>
      </c>
      <c r="H1952" s="189">
        <v>1</v>
      </c>
      <c r="I1952" s="190"/>
      <c r="J1952" s="44"/>
      <c r="K1952" s="44"/>
      <c r="L1952" s="27" t="s">
        <v>100</v>
      </c>
      <c r="M1952" s="65">
        <v>0.2</v>
      </c>
      <c r="N1952" s="63">
        <f>O1952/SQRT(P1952)</f>
        <v>0.20000000201247997</v>
      </c>
      <c r="O1952" s="61">
        <v>0.44721359999999999</v>
      </c>
      <c r="P1952" s="2">
        <v>5</v>
      </c>
      <c r="Q1952" s="65">
        <v>0</v>
      </c>
      <c r="R1952">
        <f>S1952/SQRT(T1952)</f>
        <v>0</v>
      </c>
      <c r="S1952" s="61">
        <v>0</v>
      </c>
      <c r="T1952" s="2">
        <v>5</v>
      </c>
      <c r="U1952" s="339" t="e">
        <f t="shared" si="159"/>
        <v>#NUM!</v>
      </c>
      <c r="V1952" s="4" t="e">
        <f t="shared" si="160"/>
        <v>#DIV/0!</v>
      </c>
    </row>
    <row r="1953" spans="1:22">
      <c r="A1953" s="1" t="s">
        <v>679</v>
      </c>
      <c r="B1953" t="s">
        <v>696</v>
      </c>
      <c r="C1953" s="219" t="s">
        <v>1491</v>
      </c>
      <c r="D1953" t="s">
        <v>44</v>
      </c>
      <c r="E1953" t="s">
        <v>60</v>
      </c>
      <c r="F1953" t="s">
        <v>60</v>
      </c>
      <c r="G1953" s="38">
        <v>730</v>
      </c>
      <c r="H1953" s="189">
        <v>1</v>
      </c>
      <c r="I1953" s="190"/>
      <c r="J1953" s="44"/>
      <c r="K1953" s="44"/>
      <c r="L1953" s="27" t="s">
        <v>100</v>
      </c>
      <c r="M1953" s="321" t="s">
        <v>16</v>
      </c>
      <c r="N1953" s="63" t="s">
        <v>16</v>
      </c>
      <c r="O1953" s="63" t="s">
        <v>16</v>
      </c>
      <c r="P1953" s="2">
        <v>5</v>
      </c>
      <c r="Q1953" s="321" t="s">
        <v>16</v>
      </c>
      <c r="R1953" s="63" t="s">
        <v>16</v>
      </c>
      <c r="S1953" s="63" t="s">
        <v>16</v>
      </c>
      <c r="T1953" s="2">
        <v>5</v>
      </c>
      <c r="U1953" s="339" t="e">
        <f t="shared" si="159"/>
        <v>#VALUE!</v>
      </c>
      <c r="V1953" s="4" t="e">
        <f t="shared" si="160"/>
        <v>#VALUE!</v>
      </c>
    </row>
    <row r="1954" spans="1:22">
      <c r="A1954" s="1" t="s">
        <v>679</v>
      </c>
      <c r="B1954" t="s">
        <v>697</v>
      </c>
      <c r="C1954" s="219" t="s">
        <v>1491</v>
      </c>
      <c r="D1954" t="s">
        <v>44</v>
      </c>
      <c r="E1954" t="s">
        <v>60</v>
      </c>
      <c r="F1954" t="s">
        <v>60</v>
      </c>
      <c r="G1954" s="38">
        <v>730</v>
      </c>
      <c r="H1954" s="189">
        <v>1</v>
      </c>
      <c r="I1954" s="190"/>
      <c r="J1954" s="44"/>
      <c r="K1954" s="44"/>
      <c r="L1954" s="27" t="s">
        <v>100</v>
      </c>
      <c r="M1954" s="321" t="s">
        <v>16</v>
      </c>
      <c r="N1954" s="63" t="s">
        <v>16</v>
      </c>
      <c r="O1954" s="63" t="s">
        <v>16</v>
      </c>
      <c r="P1954" s="2">
        <v>5</v>
      </c>
      <c r="Q1954" s="321" t="s">
        <v>16</v>
      </c>
      <c r="R1954" s="63" t="s">
        <v>16</v>
      </c>
      <c r="S1954" s="63" t="s">
        <v>16</v>
      </c>
      <c r="T1954" s="2">
        <v>5</v>
      </c>
      <c r="U1954" s="339" t="e">
        <f t="shared" si="159"/>
        <v>#VALUE!</v>
      </c>
      <c r="V1954" s="4" t="e">
        <f t="shared" si="160"/>
        <v>#VALUE!</v>
      </c>
    </row>
    <row r="1955" spans="1:22">
      <c r="A1955" s="1" t="s">
        <v>679</v>
      </c>
      <c r="B1955" t="s">
        <v>698</v>
      </c>
      <c r="C1955" s="219" t="s">
        <v>1491</v>
      </c>
      <c r="D1955" t="s">
        <v>44</v>
      </c>
      <c r="E1955" t="s">
        <v>60</v>
      </c>
      <c r="F1955" t="s">
        <v>60</v>
      </c>
      <c r="G1955" s="38">
        <v>730</v>
      </c>
      <c r="H1955" s="189">
        <v>1</v>
      </c>
      <c r="I1955" s="190"/>
      <c r="J1955" s="44"/>
      <c r="K1955" s="44"/>
      <c r="L1955" s="27" t="s">
        <v>100</v>
      </c>
      <c r="M1955" s="321" t="s">
        <v>16</v>
      </c>
      <c r="N1955" s="63" t="s">
        <v>16</v>
      </c>
      <c r="O1955" s="63" t="s">
        <v>16</v>
      </c>
      <c r="P1955" s="2">
        <v>5</v>
      </c>
      <c r="Q1955" s="321" t="s">
        <v>16</v>
      </c>
      <c r="R1955" s="63" t="s">
        <v>16</v>
      </c>
      <c r="S1955" s="63" t="s">
        <v>16</v>
      </c>
      <c r="T1955" s="2">
        <v>5</v>
      </c>
      <c r="U1955" s="339" t="e">
        <f t="shared" si="159"/>
        <v>#VALUE!</v>
      </c>
      <c r="V1955" s="4" t="e">
        <f t="shared" si="160"/>
        <v>#VALUE!</v>
      </c>
    </row>
    <row r="1956" spans="1:22">
      <c r="A1956" s="1" t="s">
        <v>679</v>
      </c>
      <c r="B1956" t="s">
        <v>699</v>
      </c>
      <c r="C1956" s="219" t="s">
        <v>1491</v>
      </c>
      <c r="D1956" t="s">
        <v>44</v>
      </c>
      <c r="E1956" t="s">
        <v>60</v>
      </c>
      <c r="F1956" t="s">
        <v>60</v>
      </c>
      <c r="G1956" s="38">
        <v>730</v>
      </c>
      <c r="H1956" s="189">
        <v>1</v>
      </c>
      <c r="I1956" s="190"/>
      <c r="J1956" s="44"/>
      <c r="K1956" s="44"/>
      <c r="L1956" s="27" t="s">
        <v>100</v>
      </c>
      <c r="M1956" s="321" t="s">
        <v>16</v>
      </c>
      <c r="N1956" s="63" t="s">
        <v>16</v>
      </c>
      <c r="O1956" s="63" t="s">
        <v>16</v>
      </c>
      <c r="P1956" s="2">
        <v>5</v>
      </c>
      <c r="Q1956" s="321" t="s">
        <v>16</v>
      </c>
      <c r="R1956" s="63" t="s">
        <v>16</v>
      </c>
      <c r="S1956" s="63" t="s">
        <v>16</v>
      </c>
      <c r="T1956" s="2">
        <v>5</v>
      </c>
      <c r="U1956" s="339" t="e">
        <f t="shared" si="159"/>
        <v>#VALUE!</v>
      </c>
      <c r="V1956" s="4" t="e">
        <f t="shared" si="160"/>
        <v>#VALUE!</v>
      </c>
    </row>
    <row r="1957" spans="1:22">
      <c r="A1957" s="1" t="s">
        <v>679</v>
      </c>
      <c r="B1957" t="s">
        <v>700</v>
      </c>
      <c r="C1957" s="219" t="s">
        <v>1491</v>
      </c>
      <c r="D1957" t="s">
        <v>44</v>
      </c>
      <c r="E1957" t="s">
        <v>60</v>
      </c>
      <c r="F1957" t="s">
        <v>60</v>
      </c>
      <c r="G1957" s="38">
        <v>730</v>
      </c>
      <c r="H1957" s="189">
        <v>1</v>
      </c>
      <c r="I1957" s="190"/>
      <c r="J1957" s="44"/>
      <c r="K1957" s="44"/>
      <c r="L1957" s="27" t="s">
        <v>100</v>
      </c>
      <c r="M1957" s="321" t="s">
        <v>16</v>
      </c>
      <c r="N1957" s="63" t="s">
        <v>16</v>
      </c>
      <c r="O1957" s="63" t="s">
        <v>16</v>
      </c>
      <c r="P1957" s="2">
        <v>5</v>
      </c>
      <c r="Q1957" s="321" t="s">
        <v>16</v>
      </c>
      <c r="R1957" s="63" t="s">
        <v>16</v>
      </c>
      <c r="S1957" s="63" t="s">
        <v>16</v>
      </c>
      <c r="T1957" s="2">
        <v>5</v>
      </c>
      <c r="U1957" s="339" t="e">
        <f t="shared" si="159"/>
        <v>#VALUE!</v>
      </c>
      <c r="V1957" s="4" t="e">
        <f t="shared" si="160"/>
        <v>#VALUE!</v>
      </c>
    </row>
    <row r="1958" spans="1:22">
      <c r="A1958" s="1" t="s">
        <v>679</v>
      </c>
      <c r="B1958" t="s">
        <v>701</v>
      </c>
      <c r="C1958" s="219" t="s">
        <v>1491</v>
      </c>
      <c r="D1958" t="s">
        <v>44</v>
      </c>
      <c r="E1958" t="s">
        <v>60</v>
      </c>
      <c r="F1958" t="s">
        <v>60</v>
      </c>
      <c r="G1958" s="38">
        <v>730</v>
      </c>
      <c r="H1958" s="189">
        <v>1</v>
      </c>
      <c r="I1958" s="190"/>
      <c r="J1958" s="44"/>
      <c r="K1958" s="44"/>
      <c r="L1958" s="27" t="s">
        <v>100</v>
      </c>
      <c r="M1958" s="65">
        <v>14.6</v>
      </c>
      <c r="N1958" s="63">
        <f>O1958/SQRT(P1958)</f>
        <v>9.2065194382051985</v>
      </c>
      <c r="O1958" s="61">
        <v>20.586403300000001</v>
      </c>
      <c r="P1958" s="2">
        <v>5</v>
      </c>
      <c r="Q1958" s="65">
        <v>3.4</v>
      </c>
      <c r="R1958">
        <f>S1958/SQRT(T1958)</f>
        <v>1.6000000160998398</v>
      </c>
      <c r="S1958" s="61">
        <v>3.5777087999999999</v>
      </c>
      <c r="T1958" s="2">
        <v>5</v>
      </c>
      <c r="U1958" s="339">
        <f t="shared" si="159"/>
        <v>-1.457246097092175</v>
      </c>
      <c r="V1958" s="4">
        <f t="shared" si="160"/>
        <v>0.42145329165393497</v>
      </c>
    </row>
    <row r="1959" spans="1:22">
      <c r="A1959" s="1" t="s">
        <v>679</v>
      </c>
      <c r="B1959" t="s">
        <v>702</v>
      </c>
      <c r="C1959" s="219" t="s">
        <v>1491</v>
      </c>
      <c r="D1959" t="s">
        <v>44</v>
      </c>
      <c r="E1959" t="s">
        <v>60</v>
      </c>
      <c r="F1959" t="s">
        <v>60</v>
      </c>
      <c r="G1959" s="38">
        <v>730</v>
      </c>
      <c r="H1959" s="189">
        <v>1</v>
      </c>
      <c r="L1959" s="27" t="s">
        <v>100</v>
      </c>
      <c r="M1959" s="321" t="s">
        <v>16</v>
      </c>
      <c r="N1959" s="63" t="s">
        <v>16</v>
      </c>
      <c r="O1959" s="63" t="s">
        <v>16</v>
      </c>
      <c r="P1959" s="2">
        <v>5</v>
      </c>
      <c r="Q1959" s="321" t="s">
        <v>16</v>
      </c>
      <c r="R1959" s="63" t="s">
        <v>16</v>
      </c>
      <c r="S1959" s="63" t="s">
        <v>16</v>
      </c>
      <c r="T1959" s="2">
        <v>5</v>
      </c>
      <c r="U1959" s="339" t="e">
        <f t="shared" si="159"/>
        <v>#VALUE!</v>
      </c>
      <c r="V1959" s="4" t="e">
        <f t="shared" si="160"/>
        <v>#VALUE!</v>
      </c>
    </row>
    <row r="1960" spans="1:22">
      <c r="A1960" s="1" t="s">
        <v>679</v>
      </c>
      <c r="B1960" t="s">
        <v>703</v>
      </c>
      <c r="C1960" s="219" t="s">
        <v>1491</v>
      </c>
      <c r="D1960" t="s">
        <v>44</v>
      </c>
      <c r="E1960" t="s">
        <v>60</v>
      </c>
      <c r="F1960" t="s">
        <v>60</v>
      </c>
      <c r="G1960" s="38">
        <v>730</v>
      </c>
      <c r="H1960" s="189">
        <v>1</v>
      </c>
      <c r="L1960" s="27" t="s">
        <v>100</v>
      </c>
      <c r="M1960" s="321" t="s">
        <v>16</v>
      </c>
      <c r="N1960" s="63" t="s">
        <v>16</v>
      </c>
      <c r="O1960" s="63" t="s">
        <v>16</v>
      </c>
      <c r="P1960" s="2">
        <v>5</v>
      </c>
      <c r="Q1960" s="321" t="s">
        <v>16</v>
      </c>
      <c r="R1960" s="63" t="s">
        <v>16</v>
      </c>
      <c r="S1960" s="63" t="s">
        <v>16</v>
      </c>
      <c r="T1960" s="2">
        <v>5</v>
      </c>
      <c r="U1960" s="339" t="e">
        <f t="shared" si="159"/>
        <v>#VALUE!</v>
      </c>
      <c r="V1960" s="4" t="e">
        <f t="shared" si="160"/>
        <v>#VALUE!</v>
      </c>
    </row>
    <row r="1961" spans="1:22">
      <c r="A1961" s="1" t="s">
        <v>679</v>
      </c>
      <c r="B1961" t="s">
        <v>704</v>
      </c>
      <c r="C1961" s="219" t="s">
        <v>1491</v>
      </c>
      <c r="D1961" t="s">
        <v>44</v>
      </c>
      <c r="E1961" t="s">
        <v>60</v>
      </c>
      <c r="F1961" t="s">
        <v>60</v>
      </c>
      <c r="G1961" s="38">
        <v>730</v>
      </c>
      <c r="H1961" s="189">
        <v>1</v>
      </c>
      <c r="L1961" s="27" t="s">
        <v>100</v>
      </c>
      <c r="M1961" s="65">
        <v>0.2</v>
      </c>
      <c r="N1961" s="63">
        <f>O1961/SQRT(P1961)</f>
        <v>0.20000000201247997</v>
      </c>
      <c r="O1961" s="61">
        <v>0.44721359999999999</v>
      </c>
      <c r="P1961" s="2">
        <v>5</v>
      </c>
      <c r="Q1961" s="65">
        <v>0</v>
      </c>
      <c r="R1961">
        <f>S1961/SQRT(T1961)</f>
        <v>0</v>
      </c>
      <c r="S1961" s="61">
        <v>0</v>
      </c>
      <c r="T1961" s="2">
        <v>5</v>
      </c>
      <c r="U1961" s="339" t="e">
        <f t="shared" si="159"/>
        <v>#NUM!</v>
      </c>
      <c r="V1961" s="4" t="e">
        <f t="shared" si="160"/>
        <v>#DIV/0!</v>
      </c>
    </row>
    <row r="1962" spans="1:22">
      <c r="A1962" s="1" t="s">
        <v>679</v>
      </c>
      <c r="B1962" t="s">
        <v>705</v>
      </c>
      <c r="C1962" s="219" t="s">
        <v>1491</v>
      </c>
      <c r="D1962" t="s">
        <v>44</v>
      </c>
      <c r="E1962" t="s">
        <v>60</v>
      </c>
      <c r="F1962" t="s">
        <v>60</v>
      </c>
      <c r="G1962" s="38">
        <v>730</v>
      </c>
      <c r="H1962" s="189">
        <v>1</v>
      </c>
      <c r="L1962" s="27" t="s">
        <v>100</v>
      </c>
      <c r="M1962" s="65">
        <v>3.8</v>
      </c>
      <c r="N1962" s="63">
        <f>O1962/SQRT(P1962)</f>
        <v>3.7999999935157605</v>
      </c>
      <c r="O1962" s="61">
        <v>8.4970583000000008</v>
      </c>
      <c r="P1962" s="2">
        <v>5</v>
      </c>
      <c r="Q1962" s="65">
        <v>0.2</v>
      </c>
      <c r="R1962">
        <f>S1962/SQRT(T1962)</f>
        <v>0.20000000201247997</v>
      </c>
      <c r="S1962" s="61">
        <v>0.44721359999999999</v>
      </c>
      <c r="T1962" s="2">
        <v>5</v>
      </c>
      <c r="U1962" s="339">
        <f t="shared" si="159"/>
        <v>-2.9444389791664403</v>
      </c>
      <c r="V1962" s="4">
        <f t="shared" si="160"/>
        <v>1.2000000201247998</v>
      </c>
    </row>
    <row r="1963" spans="1:22">
      <c r="A1963" s="1" t="s">
        <v>679</v>
      </c>
      <c r="B1963" t="s">
        <v>706</v>
      </c>
      <c r="C1963" s="219" t="s">
        <v>1491</v>
      </c>
      <c r="D1963" t="s">
        <v>44</v>
      </c>
      <c r="E1963" t="s">
        <v>60</v>
      </c>
      <c r="F1963" t="s">
        <v>60</v>
      </c>
      <c r="G1963" s="38">
        <v>730</v>
      </c>
      <c r="H1963" s="189">
        <v>1</v>
      </c>
      <c r="L1963" s="27" t="s">
        <v>100</v>
      </c>
      <c r="M1963" s="321" t="s">
        <v>16</v>
      </c>
      <c r="N1963" s="63" t="s">
        <v>16</v>
      </c>
      <c r="O1963" s="63" t="s">
        <v>16</v>
      </c>
      <c r="P1963" s="2">
        <v>5</v>
      </c>
      <c r="Q1963" s="321" t="s">
        <v>16</v>
      </c>
      <c r="R1963" s="63" t="s">
        <v>16</v>
      </c>
      <c r="S1963" s="63" t="s">
        <v>16</v>
      </c>
      <c r="T1963" s="2">
        <v>5</v>
      </c>
      <c r="U1963" s="339" t="e">
        <f t="shared" si="159"/>
        <v>#VALUE!</v>
      </c>
      <c r="V1963" s="4" t="e">
        <f t="shared" si="160"/>
        <v>#VALUE!</v>
      </c>
    </row>
    <row r="1964" spans="1:22">
      <c r="A1964" s="1" t="s">
        <v>679</v>
      </c>
      <c r="B1964" t="s">
        <v>707</v>
      </c>
      <c r="C1964" s="219" t="s">
        <v>1491</v>
      </c>
      <c r="D1964" t="s">
        <v>44</v>
      </c>
      <c r="E1964" t="s">
        <v>60</v>
      </c>
      <c r="F1964" t="s">
        <v>60</v>
      </c>
      <c r="G1964" s="38">
        <v>730</v>
      </c>
      <c r="H1964" s="189">
        <v>1</v>
      </c>
      <c r="L1964" s="27" t="s">
        <v>100</v>
      </c>
      <c r="M1964" s="321" t="s">
        <v>16</v>
      </c>
      <c r="N1964" s="63" t="s">
        <v>16</v>
      </c>
      <c r="O1964" s="63" t="s">
        <v>16</v>
      </c>
      <c r="P1964" s="2">
        <v>5</v>
      </c>
      <c r="Q1964" s="321" t="s">
        <v>16</v>
      </c>
      <c r="R1964" s="63" t="s">
        <v>16</v>
      </c>
      <c r="S1964" s="63" t="s">
        <v>16</v>
      </c>
      <c r="T1964" s="2">
        <v>5</v>
      </c>
      <c r="U1964" s="339" t="e">
        <f t="shared" si="159"/>
        <v>#VALUE!</v>
      </c>
      <c r="V1964" s="4" t="e">
        <f t="shared" si="160"/>
        <v>#VALUE!</v>
      </c>
    </row>
    <row r="1965" spans="1:22">
      <c r="A1965" s="1" t="s">
        <v>679</v>
      </c>
      <c r="B1965" t="s">
        <v>708</v>
      </c>
      <c r="C1965" s="219" t="s">
        <v>1491</v>
      </c>
      <c r="D1965" t="s">
        <v>44</v>
      </c>
      <c r="E1965" t="s">
        <v>60</v>
      </c>
      <c r="F1965" t="s">
        <v>60</v>
      </c>
      <c r="G1965" s="38">
        <v>730</v>
      </c>
      <c r="H1965" s="189">
        <v>1</v>
      </c>
      <c r="L1965" s="27" t="s">
        <v>100</v>
      </c>
      <c r="M1965" s="321" t="s">
        <v>16</v>
      </c>
      <c r="N1965" s="63" t="s">
        <v>16</v>
      </c>
      <c r="O1965" s="63" t="s">
        <v>16</v>
      </c>
      <c r="P1965" s="2">
        <v>5</v>
      </c>
      <c r="Q1965" s="321" t="s">
        <v>16</v>
      </c>
      <c r="R1965" s="63" t="s">
        <v>16</v>
      </c>
      <c r="S1965" s="63" t="s">
        <v>16</v>
      </c>
      <c r="T1965" s="2">
        <v>5</v>
      </c>
      <c r="U1965" s="339" t="e">
        <f t="shared" si="159"/>
        <v>#VALUE!</v>
      </c>
      <c r="V1965" s="4" t="e">
        <f t="shared" si="160"/>
        <v>#VALUE!</v>
      </c>
    </row>
    <row r="1966" spans="1:22" s="11" customFormat="1">
      <c r="A1966" s="10" t="s">
        <v>679</v>
      </c>
      <c r="B1966" s="11" t="s">
        <v>709</v>
      </c>
      <c r="C1966" s="220" t="s">
        <v>1491</v>
      </c>
      <c r="D1966" s="11" t="s">
        <v>44</v>
      </c>
      <c r="E1966" s="11" t="s">
        <v>60</v>
      </c>
      <c r="F1966" s="11" t="s">
        <v>60</v>
      </c>
      <c r="G1966" s="29">
        <v>730</v>
      </c>
      <c r="H1966" s="200">
        <v>1</v>
      </c>
      <c r="I1966" s="12"/>
      <c r="L1966" s="30" t="s">
        <v>100</v>
      </c>
      <c r="M1966" s="322" t="s">
        <v>16</v>
      </c>
      <c r="N1966" s="70" t="s">
        <v>16</v>
      </c>
      <c r="O1966" s="70" t="s">
        <v>16</v>
      </c>
      <c r="P1966" s="12">
        <v>5</v>
      </c>
      <c r="Q1966" s="322" t="s">
        <v>16</v>
      </c>
      <c r="R1966" s="70" t="s">
        <v>16</v>
      </c>
      <c r="S1966" s="70" t="s">
        <v>16</v>
      </c>
      <c r="T1966" s="12">
        <v>5</v>
      </c>
      <c r="U1966" s="341" t="e">
        <f t="shared" si="159"/>
        <v>#VALUE!</v>
      </c>
      <c r="V1966" s="116" t="e">
        <f t="shared" si="160"/>
        <v>#VALUE!</v>
      </c>
    </row>
    <row r="1967" spans="1:22">
      <c r="A1967" s="1" t="s">
        <v>679</v>
      </c>
      <c r="B1967" t="s">
        <v>710</v>
      </c>
      <c r="C1967" s="219" t="s">
        <v>1491</v>
      </c>
      <c r="D1967" t="s">
        <v>44</v>
      </c>
      <c r="E1967" t="s">
        <v>60</v>
      </c>
      <c r="F1967" t="s">
        <v>60</v>
      </c>
      <c r="G1967" s="38">
        <v>730</v>
      </c>
      <c r="H1967" s="189">
        <v>1</v>
      </c>
      <c r="L1967" s="27" t="s">
        <v>100</v>
      </c>
      <c r="M1967" s="321" t="s">
        <v>16</v>
      </c>
      <c r="N1967" s="63" t="s">
        <v>16</v>
      </c>
      <c r="O1967" s="63" t="s">
        <v>16</v>
      </c>
      <c r="P1967" s="2">
        <v>5</v>
      </c>
      <c r="Q1967" s="321" t="s">
        <v>16</v>
      </c>
      <c r="R1967" s="63" t="s">
        <v>16</v>
      </c>
      <c r="S1967" s="63" t="s">
        <v>16</v>
      </c>
      <c r="T1967" s="2">
        <v>5</v>
      </c>
      <c r="U1967" s="339" t="e">
        <f t="shared" si="159"/>
        <v>#VALUE!</v>
      </c>
      <c r="V1967" s="4" t="e">
        <f t="shared" si="160"/>
        <v>#VALUE!</v>
      </c>
    </row>
    <row r="1968" spans="1:22">
      <c r="A1968" s="1" t="s">
        <v>679</v>
      </c>
      <c r="B1968" t="s">
        <v>711</v>
      </c>
      <c r="C1968" s="219" t="s">
        <v>1491</v>
      </c>
      <c r="D1968" t="s">
        <v>44</v>
      </c>
      <c r="E1968" t="s">
        <v>60</v>
      </c>
      <c r="F1968" t="s">
        <v>60</v>
      </c>
      <c r="G1968" s="26">
        <v>730</v>
      </c>
      <c r="H1968" s="189">
        <v>1</v>
      </c>
      <c r="L1968" s="27" t="s">
        <v>100</v>
      </c>
      <c r="M1968" s="321" t="s">
        <v>16</v>
      </c>
      <c r="N1968" s="63" t="s">
        <v>16</v>
      </c>
      <c r="O1968" s="63" t="s">
        <v>16</v>
      </c>
      <c r="P1968" s="2">
        <v>5</v>
      </c>
      <c r="Q1968" s="321" t="s">
        <v>16</v>
      </c>
      <c r="R1968" s="63" t="s">
        <v>16</v>
      </c>
      <c r="S1968" s="63" t="s">
        <v>16</v>
      </c>
      <c r="T1968" s="2">
        <v>5</v>
      </c>
      <c r="U1968" s="339" t="e">
        <f t="shared" si="159"/>
        <v>#VALUE!</v>
      </c>
      <c r="V1968" s="4" t="e">
        <f t="shared" si="160"/>
        <v>#VALUE!</v>
      </c>
    </row>
    <row r="1969" spans="1:22">
      <c r="A1969" s="1" t="s">
        <v>644</v>
      </c>
      <c r="B1969" t="s">
        <v>681</v>
      </c>
      <c r="C1969" s="219" t="s">
        <v>1491</v>
      </c>
      <c r="D1969" t="s">
        <v>44</v>
      </c>
      <c r="E1969" t="s">
        <v>60</v>
      </c>
      <c r="F1969" t="s">
        <v>60</v>
      </c>
      <c r="G1969" s="38">
        <v>730</v>
      </c>
      <c r="H1969" s="189">
        <v>1</v>
      </c>
      <c r="I1969" s="190"/>
      <c r="J1969" s="44"/>
      <c r="K1969" s="44"/>
      <c r="L1969" s="27" t="s">
        <v>100</v>
      </c>
      <c r="M1969" s="65">
        <v>22.2</v>
      </c>
      <c r="N1969" s="63">
        <f>O1969/SQRT(P1969)</f>
        <v>8.0585358680141894</v>
      </c>
      <c r="O1969" s="61">
        <v>18.019434</v>
      </c>
      <c r="P1969" s="2">
        <v>5</v>
      </c>
      <c r="Q1969" s="343">
        <v>44</v>
      </c>
      <c r="R1969">
        <f>S1969/SQRT(T1969)</f>
        <v>22.871379499465512</v>
      </c>
      <c r="S1969" s="61">
        <v>51.141959300000003</v>
      </c>
      <c r="T1969" s="2">
        <v>5</v>
      </c>
      <c r="U1969" s="339">
        <f t="shared" si="159"/>
        <v>0.68409734504002739</v>
      </c>
      <c r="V1969" s="4">
        <f t="shared" si="160"/>
        <v>0.47019628109946865</v>
      </c>
    </row>
    <row r="1970" spans="1:22" s="11" customFormat="1">
      <c r="A1970" s="1" t="s">
        <v>644</v>
      </c>
      <c r="B1970" s="11" t="s">
        <v>682</v>
      </c>
      <c r="C1970" s="219" t="s">
        <v>1491</v>
      </c>
      <c r="D1970" s="11" t="s">
        <v>44</v>
      </c>
      <c r="E1970" s="11" t="s">
        <v>60</v>
      </c>
      <c r="F1970" s="11" t="s">
        <v>60</v>
      </c>
      <c r="G1970" s="38">
        <v>730</v>
      </c>
      <c r="H1970" s="189">
        <v>1</v>
      </c>
      <c r="I1970" s="193"/>
      <c r="J1970" s="30"/>
      <c r="K1970" s="30"/>
      <c r="L1970" s="30" t="s">
        <v>100</v>
      </c>
      <c r="M1970" s="65">
        <v>43.8</v>
      </c>
      <c r="N1970" s="70">
        <f>O1970/SQRT(P1970)</f>
        <v>12.519584637718211</v>
      </c>
      <c r="O1970" s="62">
        <v>27.994642299999999</v>
      </c>
      <c r="P1970" s="12">
        <v>5</v>
      </c>
      <c r="Q1970" s="349">
        <v>58.6</v>
      </c>
      <c r="R1970" s="11">
        <f>S1970/SQRT(T1970)</f>
        <v>22.089816676874548</v>
      </c>
      <c r="S1970" s="62">
        <v>49.394331700000002</v>
      </c>
      <c r="T1970" s="12">
        <v>5</v>
      </c>
      <c r="U1970" s="339">
        <f t="shared" si="159"/>
        <v>0.29110087920056654</v>
      </c>
      <c r="V1970" s="4">
        <f t="shared" si="160"/>
        <v>0.34209833568763903</v>
      </c>
    </row>
    <row r="1971" spans="1:22">
      <c r="A1971" s="1" t="s">
        <v>644</v>
      </c>
      <c r="B1971" t="s">
        <v>683</v>
      </c>
      <c r="C1971" s="219" t="s">
        <v>1491</v>
      </c>
      <c r="D1971" t="s">
        <v>44</v>
      </c>
      <c r="E1971" t="s">
        <v>60</v>
      </c>
      <c r="F1971" t="s">
        <v>60</v>
      </c>
      <c r="G1971" s="26">
        <v>730</v>
      </c>
      <c r="H1971" s="189">
        <v>1</v>
      </c>
      <c r="I1971" s="190"/>
      <c r="J1971" s="27"/>
      <c r="K1971" s="27"/>
      <c r="L1971" s="27" t="s">
        <v>100</v>
      </c>
      <c r="M1971" s="321" t="s">
        <v>16</v>
      </c>
      <c r="N1971" s="63" t="s">
        <v>16</v>
      </c>
      <c r="O1971" s="65" t="s">
        <v>16</v>
      </c>
      <c r="P1971" s="2">
        <v>5</v>
      </c>
      <c r="Q1971" s="321" t="s">
        <v>16</v>
      </c>
      <c r="R1971" s="63" t="s">
        <v>16</v>
      </c>
      <c r="S1971" s="63" t="s">
        <v>16</v>
      </c>
      <c r="T1971" s="2">
        <v>5</v>
      </c>
      <c r="U1971" s="339" t="e">
        <f t="shared" si="159"/>
        <v>#VALUE!</v>
      </c>
      <c r="V1971" s="4" t="e">
        <f t="shared" si="160"/>
        <v>#VALUE!</v>
      </c>
    </row>
    <row r="1972" spans="1:22">
      <c r="A1972" s="1" t="s">
        <v>644</v>
      </c>
      <c r="B1972" t="s">
        <v>684</v>
      </c>
      <c r="C1972" s="219" t="s">
        <v>1491</v>
      </c>
      <c r="D1972" t="s">
        <v>44</v>
      </c>
      <c r="E1972" t="s">
        <v>60</v>
      </c>
      <c r="F1972" t="s">
        <v>60</v>
      </c>
      <c r="G1972" s="38">
        <v>730</v>
      </c>
      <c r="H1972" s="189">
        <v>1</v>
      </c>
      <c r="I1972" s="190"/>
      <c r="J1972" s="44"/>
      <c r="K1972" s="44"/>
      <c r="L1972" s="27" t="s">
        <v>100</v>
      </c>
      <c r="M1972" s="321" t="s">
        <v>16</v>
      </c>
      <c r="N1972" s="63" t="s">
        <v>16</v>
      </c>
      <c r="O1972" s="65" t="s">
        <v>16</v>
      </c>
      <c r="P1972" s="2">
        <v>5</v>
      </c>
      <c r="Q1972" s="321" t="s">
        <v>16</v>
      </c>
      <c r="R1972" s="63" t="s">
        <v>16</v>
      </c>
      <c r="S1972" s="63" t="s">
        <v>16</v>
      </c>
      <c r="T1972" s="2">
        <v>5</v>
      </c>
      <c r="U1972" s="339" t="e">
        <f t="shared" si="159"/>
        <v>#VALUE!</v>
      </c>
      <c r="V1972" s="4" t="e">
        <f t="shared" si="160"/>
        <v>#VALUE!</v>
      </c>
    </row>
    <row r="1973" spans="1:22">
      <c r="A1973" s="1" t="s">
        <v>644</v>
      </c>
      <c r="B1973" t="s">
        <v>685</v>
      </c>
      <c r="C1973" s="219" t="s">
        <v>1491</v>
      </c>
      <c r="D1973" t="s">
        <v>44</v>
      </c>
      <c r="E1973" t="s">
        <v>60</v>
      </c>
      <c r="F1973" t="s">
        <v>60</v>
      </c>
      <c r="G1973" s="38">
        <v>730</v>
      </c>
      <c r="H1973" s="189">
        <v>1</v>
      </c>
      <c r="I1973" s="190"/>
      <c r="J1973" s="44"/>
      <c r="K1973" s="44"/>
      <c r="L1973" s="27" t="s">
        <v>100</v>
      </c>
      <c r="M1973" s="321" t="s">
        <v>16</v>
      </c>
      <c r="N1973" s="63" t="s">
        <v>16</v>
      </c>
      <c r="O1973" s="65" t="s">
        <v>16</v>
      </c>
      <c r="P1973" s="2">
        <v>5</v>
      </c>
      <c r="Q1973" s="321" t="s">
        <v>16</v>
      </c>
      <c r="R1973" s="65" t="s">
        <v>16</v>
      </c>
      <c r="S1973" s="65" t="s">
        <v>16</v>
      </c>
      <c r="T1973" s="2">
        <v>5</v>
      </c>
      <c r="U1973" s="339" t="e">
        <f t="shared" si="159"/>
        <v>#VALUE!</v>
      </c>
      <c r="V1973" s="4" t="e">
        <f t="shared" si="160"/>
        <v>#VALUE!</v>
      </c>
    </row>
    <row r="1974" spans="1:22">
      <c r="A1974" s="1" t="s">
        <v>644</v>
      </c>
      <c r="B1974" t="s">
        <v>686</v>
      </c>
      <c r="C1974" s="219" t="s">
        <v>1491</v>
      </c>
      <c r="D1974" t="s">
        <v>44</v>
      </c>
      <c r="E1974" t="s">
        <v>60</v>
      </c>
      <c r="F1974" t="s">
        <v>60</v>
      </c>
      <c r="G1974" s="38">
        <v>730</v>
      </c>
      <c r="H1974" s="189">
        <v>1</v>
      </c>
      <c r="I1974" s="190"/>
      <c r="J1974" s="44"/>
      <c r="K1974" s="44"/>
      <c r="L1974" s="27" t="s">
        <v>100</v>
      </c>
      <c r="M1974" s="321" t="s">
        <v>16</v>
      </c>
      <c r="N1974" s="63" t="s">
        <v>16</v>
      </c>
      <c r="O1974" s="65" t="s">
        <v>16</v>
      </c>
      <c r="P1974" s="2">
        <v>5</v>
      </c>
      <c r="Q1974" s="321" t="s">
        <v>16</v>
      </c>
      <c r="R1974" s="63" t="s">
        <v>16</v>
      </c>
      <c r="S1974" s="63" t="s">
        <v>16</v>
      </c>
      <c r="T1974" s="2">
        <v>5</v>
      </c>
      <c r="U1974" s="339" t="e">
        <f t="shared" si="159"/>
        <v>#VALUE!</v>
      </c>
      <c r="V1974" s="4" t="e">
        <f t="shared" si="160"/>
        <v>#VALUE!</v>
      </c>
    </row>
    <row r="1975" spans="1:22">
      <c r="A1975" s="1" t="s">
        <v>644</v>
      </c>
      <c r="B1975" t="s">
        <v>687</v>
      </c>
      <c r="C1975" s="219" t="s">
        <v>1491</v>
      </c>
      <c r="D1975" t="s">
        <v>44</v>
      </c>
      <c r="E1975" t="s">
        <v>60</v>
      </c>
      <c r="F1975" t="s">
        <v>60</v>
      </c>
      <c r="G1975" s="38">
        <v>730</v>
      </c>
      <c r="H1975" s="189">
        <v>1</v>
      </c>
      <c r="I1975" s="190"/>
      <c r="J1975" s="44"/>
      <c r="K1975" s="44"/>
      <c r="L1975" s="27" t="s">
        <v>100</v>
      </c>
      <c r="M1975" s="321" t="s">
        <v>16</v>
      </c>
      <c r="N1975" s="63" t="s">
        <v>16</v>
      </c>
      <c r="O1975" s="65" t="s">
        <v>16</v>
      </c>
      <c r="P1975" s="2">
        <v>5</v>
      </c>
      <c r="Q1975" s="321" t="s">
        <v>16</v>
      </c>
      <c r="R1975" s="63" t="s">
        <v>16</v>
      </c>
      <c r="S1975" s="63" t="s">
        <v>16</v>
      </c>
      <c r="T1975" s="2">
        <v>5</v>
      </c>
      <c r="U1975" s="339" t="e">
        <f t="shared" si="159"/>
        <v>#VALUE!</v>
      </c>
      <c r="V1975" s="4" t="e">
        <f t="shared" si="160"/>
        <v>#VALUE!</v>
      </c>
    </row>
    <row r="1976" spans="1:22">
      <c r="A1976" s="1" t="s">
        <v>644</v>
      </c>
      <c r="B1976" t="s">
        <v>688</v>
      </c>
      <c r="C1976" s="219" t="s">
        <v>1491</v>
      </c>
      <c r="D1976" t="s">
        <v>44</v>
      </c>
      <c r="E1976" t="s">
        <v>60</v>
      </c>
      <c r="F1976" t="s">
        <v>60</v>
      </c>
      <c r="G1976" s="38">
        <v>730</v>
      </c>
      <c r="H1976" s="189">
        <v>1</v>
      </c>
      <c r="I1976" s="190"/>
      <c r="J1976" s="44"/>
      <c r="K1976" s="44"/>
      <c r="L1976" s="27" t="s">
        <v>100</v>
      </c>
      <c r="M1976" s="65">
        <v>9.6</v>
      </c>
      <c r="N1976" s="63">
        <f>O1976/SQRT(P1976)</f>
        <v>6.8308125484979518</v>
      </c>
      <c r="O1976" s="449">
        <v>15.2741612</v>
      </c>
      <c r="P1976" s="2">
        <v>5</v>
      </c>
      <c r="Q1976" s="65">
        <v>5.2</v>
      </c>
      <c r="R1976" s="2">
        <f>S1976/SQRT(T1976)</f>
        <v>4.211887918779019</v>
      </c>
      <c r="S1976" s="449">
        <v>9.4180676999999999</v>
      </c>
      <c r="T1976" s="2">
        <v>5</v>
      </c>
      <c r="U1976" s="339">
        <f t="shared" si="159"/>
        <v>-0.61310447288640879</v>
      </c>
      <c r="V1976" s="4">
        <f t="shared" si="160"/>
        <v>0.85606508285342664</v>
      </c>
    </row>
    <row r="1977" spans="1:22">
      <c r="A1977" s="1" t="s">
        <v>644</v>
      </c>
      <c r="B1977" t="s">
        <v>689</v>
      </c>
      <c r="C1977" s="219" t="s">
        <v>1491</v>
      </c>
      <c r="D1977" t="s">
        <v>44</v>
      </c>
      <c r="E1977" t="s">
        <v>60</v>
      </c>
      <c r="F1977" t="s">
        <v>60</v>
      </c>
      <c r="G1977" s="38">
        <v>730</v>
      </c>
      <c r="H1977" s="189">
        <v>1</v>
      </c>
      <c r="I1977" s="190"/>
      <c r="J1977" s="44"/>
      <c r="K1977" s="44"/>
      <c r="L1977" s="27" t="s">
        <v>100</v>
      </c>
      <c r="M1977" s="65">
        <v>1.4</v>
      </c>
      <c r="N1977" s="63">
        <f>O1977/SQRT(P1977)</f>
        <v>0.97979588368762194</v>
      </c>
      <c r="O1977" s="449">
        <v>2.1908902000000001</v>
      </c>
      <c r="P1977" s="2">
        <v>5</v>
      </c>
      <c r="Q1977" s="65">
        <v>0.8</v>
      </c>
      <c r="R1977">
        <f>S1977/SQRT(T1977)</f>
        <v>0.37416572681099475</v>
      </c>
      <c r="S1977" s="61">
        <v>0.83665999999999996</v>
      </c>
      <c r="T1977" s="2">
        <v>5</v>
      </c>
      <c r="U1977" s="339">
        <f t="shared" si="159"/>
        <v>-0.55961578793542255</v>
      </c>
      <c r="V1977" s="4">
        <f t="shared" si="160"/>
        <v>0.41874998612499992</v>
      </c>
    </row>
    <row r="1978" spans="1:22">
      <c r="A1978" s="1" t="s">
        <v>644</v>
      </c>
      <c r="B1978" t="s">
        <v>690</v>
      </c>
      <c r="C1978" s="219" t="s">
        <v>1491</v>
      </c>
      <c r="D1978" t="s">
        <v>44</v>
      </c>
      <c r="E1978" t="s">
        <v>60</v>
      </c>
      <c r="F1978" t="s">
        <v>60</v>
      </c>
      <c r="G1978" s="38">
        <v>730</v>
      </c>
      <c r="H1978" s="189">
        <v>1</v>
      </c>
      <c r="I1978" s="190"/>
      <c r="J1978" s="44"/>
      <c r="K1978" s="44"/>
      <c r="L1978" s="27" t="s">
        <v>100</v>
      </c>
      <c r="M1978" s="65">
        <v>3</v>
      </c>
      <c r="N1978" s="63">
        <f>O1978/SQRT(P1978)</f>
        <v>2.9999999854658403</v>
      </c>
      <c r="O1978" s="449">
        <v>6.7082039</v>
      </c>
      <c r="P1978" s="2">
        <v>5</v>
      </c>
      <c r="Q1978" s="343">
        <v>6.4</v>
      </c>
      <c r="R1978" s="2">
        <f>S1978/SQRT(T1978)</f>
        <v>5.6797887308420139</v>
      </c>
      <c r="S1978" s="449">
        <v>12.700393699999999</v>
      </c>
      <c r="T1978" s="2">
        <v>5</v>
      </c>
      <c r="U1978" s="339">
        <f t="shared" si="159"/>
        <v>0.75768570169751648</v>
      </c>
      <c r="V1978" s="4">
        <f t="shared" si="160"/>
        <v>0.987597656909178</v>
      </c>
    </row>
    <row r="1979" spans="1:22">
      <c r="A1979" s="1" t="s">
        <v>644</v>
      </c>
      <c r="B1979" t="s">
        <v>691</v>
      </c>
      <c r="C1979" s="219" t="s">
        <v>1491</v>
      </c>
      <c r="D1979" t="s">
        <v>44</v>
      </c>
      <c r="E1979" t="s">
        <v>60</v>
      </c>
      <c r="F1979" t="s">
        <v>60</v>
      </c>
      <c r="G1979" s="38">
        <v>730</v>
      </c>
      <c r="H1979" s="189">
        <v>1</v>
      </c>
      <c r="I1979" s="190"/>
      <c r="J1979" s="44"/>
      <c r="K1979" s="44"/>
      <c r="L1979" s="27" t="s">
        <v>100</v>
      </c>
      <c r="M1979" s="65">
        <v>1</v>
      </c>
      <c r="N1979" s="63">
        <f>O1979/SQRT(P1979)</f>
        <v>1.0000000100623998</v>
      </c>
      <c r="O1979" s="449">
        <v>2.2360679999999999</v>
      </c>
      <c r="P1979" s="2">
        <v>5</v>
      </c>
      <c r="Q1979" s="343">
        <v>10</v>
      </c>
      <c r="R1979" s="2">
        <f>S1979/SQRT(T1979)</f>
        <v>10.00000001118128</v>
      </c>
      <c r="S1979" s="449">
        <v>22.3606798</v>
      </c>
      <c r="T1979" s="2">
        <v>5</v>
      </c>
      <c r="U1979" s="339">
        <f t="shared" ref="U1979:U2042" si="161">LN(Q1979/M1979)</f>
        <v>2.3025850929940459</v>
      </c>
      <c r="V1979" s="4">
        <f t="shared" ref="V1979:V2042" si="162">M1979^2/(P1979*M1979^2)+S1979^2/(T1979*Q1979^2)</f>
        <v>1.200000002236256</v>
      </c>
    </row>
    <row r="1980" spans="1:22">
      <c r="A1980" s="1" t="s">
        <v>644</v>
      </c>
      <c r="B1980" t="s">
        <v>692</v>
      </c>
      <c r="C1980" s="219" t="s">
        <v>1491</v>
      </c>
      <c r="D1980" t="s">
        <v>44</v>
      </c>
      <c r="E1980" t="s">
        <v>60</v>
      </c>
      <c r="F1980" t="s">
        <v>60</v>
      </c>
      <c r="G1980" s="38">
        <v>730</v>
      </c>
      <c r="H1980" s="189">
        <v>1</v>
      </c>
      <c r="I1980" s="190"/>
      <c r="J1980" s="44"/>
      <c r="K1980" s="44"/>
      <c r="L1980" s="27" t="s">
        <v>100</v>
      </c>
      <c r="M1980" s="321" t="s">
        <v>16</v>
      </c>
      <c r="N1980" s="63" t="s">
        <v>16</v>
      </c>
      <c r="O1980" s="65" t="s">
        <v>16</v>
      </c>
      <c r="P1980" s="2">
        <v>5</v>
      </c>
      <c r="Q1980" s="321" t="s">
        <v>16</v>
      </c>
      <c r="R1980" s="63" t="s">
        <v>16</v>
      </c>
      <c r="S1980" s="63" t="s">
        <v>16</v>
      </c>
      <c r="T1980" s="2">
        <v>5</v>
      </c>
      <c r="U1980" s="339" t="e">
        <f t="shared" si="161"/>
        <v>#VALUE!</v>
      </c>
      <c r="V1980" s="4" t="e">
        <f t="shared" si="162"/>
        <v>#VALUE!</v>
      </c>
    </row>
    <row r="1981" spans="1:22">
      <c r="A1981" s="1" t="s">
        <v>644</v>
      </c>
      <c r="B1981" t="s">
        <v>693</v>
      </c>
      <c r="C1981" s="219" t="s">
        <v>1491</v>
      </c>
      <c r="D1981" t="s">
        <v>44</v>
      </c>
      <c r="E1981" t="s">
        <v>60</v>
      </c>
      <c r="F1981" t="s">
        <v>60</v>
      </c>
      <c r="G1981" s="38">
        <v>730</v>
      </c>
      <c r="H1981" s="189">
        <v>1</v>
      </c>
      <c r="I1981" s="190"/>
      <c r="J1981" s="44"/>
      <c r="K1981" s="44"/>
      <c r="L1981" s="27" t="s">
        <v>100</v>
      </c>
      <c r="M1981" s="65">
        <v>12</v>
      </c>
      <c r="N1981" s="63">
        <f>O1981/SQRT(P1981)</f>
        <v>9.7672923720415188</v>
      </c>
      <c r="O1981" s="449">
        <v>21.840329700000002</v>
      </c>
      <c r="P1981" s="2">
        <v>5</v>
      </c>
      <c r="Q1981" s="65">
        <v>3.2</v>
      </c>
      <c r="R1981" s="2">
        <f>S1981/SQRT(T1981)</f>
        <v>1.9849433222342263</v>
      </c>
      <c r="S1981" s="449">
        <v>4.4384682</v>
      </c>
      <c r="T1981" s="2">
        <v>5</v>
      </c>
      <c r="U1981" s="339">
        <f t="shared" si="161"/>
        <v>-1.3217558399823195</v>
      </c>
      <c r="V1981" s="4">
        <f t="shared" si="162"/>
        <v>0.58476562426584455</v>
      </c>
    </row>
    <row r="1982" spans="1:22">
      <c r="A1982" s="1" t="s">
        <v>644</v>
      </c>
      <c r="B1982" t="s">
        <v>694</v>
      </c>
      <c r="C1982" s="219" t="s">
        <v>1491</v>
      </c>
      <c r="D1982" t="s">
        <v>44</v>
      </c>
      <c r="E1982" t="s">
        <v>60</v>
      </c>
      <c r="F1982" t="s">
        <v>60</v>
      </c>
      <c r="G1982" s="38">
        <v>730</v>
      </c>
      <c r="H1982" s="189">
        <v>1</v>
      </c>
      <c r="I1982" s="190"/>
      <c r="J1982" s="44"/>
      <c r="K1982" s="44"/>
      <c r="L1982" s="27" t="s">
        <v>100</v>
      </c>
      <c r="M1982" s="321" t="s">
        <v>16</v>
      </c>
      <c r="N1982" s="63" t="s">
        <v>16</v>
      </c>
      <c r="O1982" s="65" t="s">
        <v>16</v>
      </c>
      <c r="P1982" s="2">
        <v>5</v>
      </c>
      <c r="Q1982" s="321" t="s">
        <v>16</v>
      </c>
      <c r="R1982" s="65" t="s">
        <v>16</v>
      </c>
      <c r="S1982" s="65" t="s">
        <v>16</v>
      </c>
      <c r="T1982" s="2">
        <v>5</v>
      </c>
      <c r="U1982" s="339" t="e">
        <f t="shared" si="161"/>
        <v>#VALUE!</v>
      </c>
      <c r="V1982" s="4" t="e">
        <f t="shared" si="162"/>
        <v>#VALUE!</v>
      </c>
    </row>
    <row r="1983" spans="1:22">
      <c r="A1983" s="1" t="s">
        <v>644</v>
      </c>
      <c r="B1983" t="s">
        <v>695</v>
      </c>
      <c r="C1983" s="219" t="s">
        <v>1491</v>
      </c>
      <c r="D1983" t="s">
        <v>44</v>
      </c>
      <c r="E1983" t="s">
        <v>60</v>
      </c>
      <c r="F1983" t="s">
        <v>60</v>
      </c>
      <c r="G1983" s="38">
        <v>730</v>
      </c>
      <c r="H1983" s="189">
        <v>1</v>
      </c>
      <c r="I1983" s="190"/>
      <c r="J1983" s="44"/>
      <c r="K1983" s="44"/>
      <c r="L1983" s="27" t="s">
        <v>100</v>
      </c>
      <c r="M1983" s="65">
        <v>6</v>
      </c>
      <c r="N1983" s="63">
        <f>O1983/SQRT(P1983)</f>
        <v>3.0166206340212365</v>
      </c>
      <c r="O1983" s="449">
        <v>6.7453687999999996</v>
      </c>
      <c r="P1983" s="2">
        <v>5</v>
      </c>
      <c r="Q1983" s="65">
        <v>5.8</v>
      </c>
      <c r="R1983" s="2">
        <f>S1983/SQRT(T1983)</f>
        <v>4.1279534848134416</v>
      </c>
      <c r="S1983" s="449">
        <v>9.2303846000000007</v>
      </c>
      <c r="T1983" s="2">
        <v>5</v>
      </c>
      <c r="U1983" s="339">
        <f t="shared" si="161"/>
        <v>-3.3901551675681339E-2</v>
      </c>
      <c r="V1983" s="4">
        <f t="shared" si="162"/>
        <v>0.70653983272245657</v>
      </c>
    </row>
    <row r="1984" spans="1:22">
      <c r="A1984" s="1" t="s">
        <v>644</v>
      </c>
      <c r="B1984" t="s">
        <v>696</v>
      </c>
      <c r="C1984" s="219" t="s">
        <v>1491</v>
      </c>
      <c r="D1984" t="s">
        <v>44</v>
      </c>
      <c r="E1984" t="s">
        <v>60</v>
      </c>
      <c r="F1984" t="s">
        <v>60</v>
      </c>
      <c r="G1984" s="38">
        <v>730</v>
      </c>
      <c r="H1984" s="189">
        <v>1</v>
      </c>
      <c r="I1984" s="190"/>
      <c r="J1984" s="44"/>
      <c r="K1984" s="44"/>
      <c r="L1984" s="27" t="s">
        <v>100</v>
      </c>
      <c r="M1984" s="65">
        <v>148.4</v>
      </c>
      <c r="N1984" s="63">
        <f>O1984/SQRT(P1984)</f>
        <v>33.216863193510392</v>
      </c>
      <c r="O1984" s="449">
        <v>74.275164099999998</v>
      </c>
      <c r="P1984" s="2">
        <v>5</v>
      </c>
      <c r="Q1984" s="65">
        <v>64.8</v>
      </c>
      <c r="R1984">
        <f>S1984/SQRT(T1984)</f>
        <v>14.273752149381156</v>
      </c>
      <c r="S1984" s="61">
        <v>31.9170801</v>
      </c>
      <c r="T1984" s="2">
        <v>5</v>
      </c>
      <c r="U1984" s="339">
        <f t="shared" si="161"/>
        <v>-0.82860572737505123</v>
      </c>
      <c r="V1984" s="4">
        <f t="shared" si="162"/>
        <v>0.24852061433612521</v>
      </c>
    </row>
    <row r="1985" spans="1:22">
      <c r="A1985" s="1" t="s">
        <v>644</v>
      </c>
      <c r="B1985" t="s">
        <v>697</v>
      </c>
      <c r="C1985" s="219" t="s">
        <v>1491</v>
      </c>
      <c r="D1985" t="s">
        <v>44</v>
      </c>
      <c r="E1985" t="s">
        <v>60</v>
      </c>
      <c r="F1985" t="s">
        <v>60</v>
      </c>
      <c r="G1985" s="38">
        <v>730</v>
      </c>
      <c r="H1985" s="189">
        <v>1</v>
      </c>
      <c r="I1985" s="190"/>
      <c r="J1985" s="44"/>
      <c r="K1985" s="44"/>
      <c r="L1985" s="27" t="s">
        <v>100</v>
      </c>
      <c r="M1985" s="65">
        <v>2.2000000000000002</v>
      </c>
      <c r="N1985" s="63">
        <f>O1985/SQRT(P1985)</f>
        <v>2.2000000221372797</v>
      </c>
      <c r="O1985" s="449">
        <v>4.9193496000000003</v>
      </c>
      <c r="P1985" s="2">
        <v>5</v>
      </c>
      <c r="Q1985" s="65">
        <v>0.6</v>
      </c>
      <c r="R1985" s="2">
        <f>S1985/SQRT(T1985)</f>
        <v>0.60000000603743997</v>
      </c>
      <c r="S1985" s="449">
        <v>1.3416408</v>
      </c>
      <c r="T1985" s="2">
        <v>5</v>
      </c>
      <c r="U1985" s="339">
        <f t="shared" si="161"/>
        <v>-1.2992829841302609</v>
      </c>
      <c r="V1985" s="4">
        <f t="shared" si="162"/>
        <v>1.2000000201248</v>
      </c>
    </row>
    <row r="1986" spans="1:22">
      <c r="A1986" s="1" t="s">
        <v>644</v>
      </c>
      <c r="B1986" t="s">
        <v>698</v>
      </c>
      <c r="C1986" s="219" t="s">
        <v>1491</v>
      </c>
      <c r="D1986" t="s">
        <v>44</v>
      </c>
      <c r="E1986" t="s">
        <v>60</v>
      </c>
      <c r="F1986" t="s">
        <v>60</v>
      </c>
      <c r="G1986" s="38">
        <v>730</v>
      </c>
      <c r="H1986" s="189">
        <v>1</v>
      </c>
      <c r="I1986" s="190"/>
      <c r="J1986" s="44"/>
      <c r="K1986" s="44"/>
      <c r="L1986" s="27" t="s">
        <v>100</v>
      </c>
      <c r="M1986" s="321" t="s">
        <v>16</v>
      </c>
      <c r="N1986" s="63" t="s">
        <v>16</v>
      </c>
      <c r="O1986" s="65" t="s">
        <v>16</v>
      </c>
      <c r="P1986" s="2">
        <v>5</v>
      </c>
      <c r="Q1986" s="321" t="s">
        <v>16</v>
      </c>
      <c r="R1986" s="63" t="s">
        <v>16</v>
      </c>
      <c r="S1986" s="63" t="s">
        <v>16</v>
      </c>
      <c r="T1986" s="2">
        <v>5</v>
      </c>
      <c r="U1986" s="339" t="e">
        <f t="shared" si="161"/>
        <v>#VALUE!</v>
      </c>
      <c r="V1986" s="4" t="e">
        <f t="shared" si="162"/>
        <v>#VALUE!</v>
      </c>
    </row>
    <row r="1987" spans="1:22">
      <c r="A1987" s="1" t="s">
        <v>644</v>
      </c>
      <c r="B1987" t="s">
        <v>699</v>
      </c>
      <c r="C1987" s="219" t="s">
        <v>1491</v>
      </c>
      <c r="D1987" t="s">
        <v>44</v>
      </c>
      <c r="E1987" t="s">
        <v>60</v>
      </c>
      <c r="F1987" t="s">
        <v>60</v>
      </c>
      <c r="G1987" s="38">
        <v>730</v>
      </c>
      <c r="H1987" s="189">
        <v>1</v>
      </c>
      <c r="I1987" s="190"/>
      <c r="J1987" s="44"/>
      <c r="K1987" s="44"/>
      <c r="L1987" s="27" t="s">
        <v>100</v>
      </c>
      <c r="M1987" s="65">
        <v>2.2000000000000002</v>
      </c>
      <c r="N1987" s="63">
        <f>O1987/SQRT(P1987)</f>
        <v>1.0677078353715768</v>
      </c>
      <c r="O1987" s="449">
        <v>2.3874673</v>
      </c>
      <c r="P1987" s="2">
        <v>5</v>
      </c>
      <c r="Q1987" s="65">
        <v>0.2</v>
      </c>
      <c r="R1987" s="2">
        <f>S1987/SQRT(T1987)</f>
        <v>0.20000000201247997</v>
      </c>
      <c r="S1987" s="449">
        <v>0.44721359999999999</v>
      </c>
      <c r="T1987" s="2">
        <v>5</v>
      </c>
      <c r="U1987" s="339">
        <f t="shared" si="161"/>
        <v>-2.3978952727983707</v>
      </c>
      <c r="V1987" s="4">
        <f t="shared" si="162"/>
        <v>1.2000000201247998</v>
      </c>
    </row>
    <row r="1988" spans="1:22">
      <c r="A1988" s="1" t="s">
        <v>644</v>
      </c>
      <c r="B1988" t="s">
        <v>700</v>
      </c>
      <c r="C1988" s="219" t="s">
        <v>1491</v>
      </c>
      <c r="D1988" t="s">
        <v>44</v>
      </c>
      <c r="E1988" t="s">
        <v>60</v>
      </c>
      <c r="F1988" t="s">
        <v>60</v>
      </c>
      <c r="G1988" s="38">
        <v>730</v>
      </c>
      <c r="H1988" s="189">
        <v>1</v>
      </c>
      <c r="I1988" s="190"/>
      <c r="J1988" s="44"/>
      <c r="K1988" s="44"/>
      <c r="L1988" s="27" t="s">
        <v>100</v>
      </c>
      <c r="M1988" s="321" t="s">
        <v>16</v>
      </c>
      <c r="N1988" s="63" t="s">
        <v>16</v>
      </c>
      <c r="O1988" s="65" t="s">
        <v>16</v>
      </c>
      <c r="P1988" s="2">
        <v>5</v>
      </c>
      <c r="Q1988" s="321" t="s">
        <v>16</v>
      </c>
      <c r="R1988" s="65" t="s">
        <v>16</v>
      </c>
      <c r="S1988" s="65" t="s">
        <v>16</v>
      </c>
      <c r="T1988" s="2">
        <v>5</v>
      </c>
      <c r="U1988" s="339" t="e">
        <f t="shared" si="161"/>
        <v>#VALUE!</v>
      </c>
      <c r="V1988" s="4" t="e">
        <f t="shared" si="162"/>
        <v>#VALUE!</v>
      </c>
    </row>
    <row r="1989" spans="1:22">
      <c r="A1989" s="1" t="s">
        <v>644</v>
      </c>
      <c r="B1989" t="s">
        <v>701</v>
      </c>
      <c r="C1989" s="219" t="s">
        <v>1491</v>
      </c>
      <c r="D1989" t="s">
        <v>44</v>
      </c>
      <c r="E1989" t="s">
        <v>60</v>
      </c>
      <c r="F1989" t="s">
        <v>60</v>
      </c>
      <c r="G1989" s="38">
        <v>730</v>
      </c>
      <c r="H1989" s="189">
        <v>1</v>
      </c>
      <c r="I1989" s="190"/>
      <c r="J1989" s="44"/>
      <c r="K1989" s="44"/>
      <c r="L1989" s="27" t="s">
        <v>100</v>
      </c>
      <c r="M1989" s="65">
        <v>8.4</v>
      </c>
      <c r="N1989" s="63">
        <f>O1989/SQRT(P1989)</f>
        <v>3.5580893694010016</v>
      </c>
      <c r="O1989" s="449">
        <v>7.9561297</v>
      </c>
      <c r="P1989" s="2">
        <v>5</v>
      </c>
      <c r="Q1989" s="343">
        <v>27</v>
      </c>
      <c r="R1989">
        <f>S1989/SQRT(T1989)</f>
        <v>9.9849887501920094</v>
      </c>
      <c r="S1989" s="61">
        <v>22.327113600000001</v>
      </c>
      <c r="T1989" s="2">
        <v>5</v>
      </c>
      <c r="U1989" s="339">
        <f t="shared" si="161"/>
        <v>1.167605160155061</v>
      </c>
      <c r="V1989" s="4">
        <f t="shared" si="162"/>
        <v>0.33676268908293694</v>
      </c>
    </row>
    <row r="1990" spans="1:22">
      <c r="A1990" s="1" t="s">
        <v>644</v>
      </c>
      <c r="B1990" t="s">
        <v>702</v>
      </c>
      <c r="C1990" s="219" t="s">
        <v>1491</v>
      </c>
      <c r="D1990" t="s">
        <v>44</v>
      </c>
      <c r="E1990" t="s">
        <v>60</v>
      </c>
      <c r="F1990" t="s">
        <v>60</v>
      </c>
      <c r="G1990" s="38">
        <v>730</v>
      </c>
      <c r="H1990" s="189">
        <v>1</v>
      </c>
      <c r="L1990" s="27" t="s">
        <v>100</v>
      </c>
      <c r="M1990" s="321" t="s">
        <v>16</v>
      </c>
      <c r="N1990" s="63" t="s">
        <v>16</v>
      </c>
      <c r="O1990" s="65" t="s">
        <v>16</v>
      </c>
      <c r="P1990" s="2">
        <v>5</v>
      </c>
      <c r="Q1990" s="321" t="s">
        <v>16</v>
      </c>
      <c r="R1990" s="65" t="s">
        <v>16</v>
      </c>
      <c r="S1990" s="65" t="s">
        <v>16</v>
      </c>
      <c r="T1990" s="2">
        <v>5</v>
      </c>
      <c r="U1990" s="339" t="e">
        <f t="shared" si="161"/>
        <v>#VALUE!</v>
      </c>
      <c r="V1990" s="4" t="e">
        <f t="shared" si="162"/>
        <v>#VALUE!</v>
      </c>
    </row>
    <row r="1991" spans="1:22">
      <c r="A1991" s="1" t="s">
        <v>644</v>
      </c>
      <c r="B1991" t="s">
        <v>703</v>
      </c>
      <c r="C1991" s="219" t="s">
        <v>1491</v>
      </c>
      <c r="D1991" t="s">
        <v>44</v>
      </c>
      <c r="E1991" t="s">
        <v>60</v>
      </c>
      <c r="F1991" t="s">
        <v>60</v>
      </c>
      <c r="G1991" s="38">
        <v>730</v>
      </c>
      <c r="H1991" s="189">
        <v>1</v>
      </c>
      <c r="L1991" s="27" t="s">
        <v>100</v>
      </c>
      <c r="M1991" s="65">
        <v>0.6</v>
      </c>
      <c r="N1991" s="63">
        <f>O1991/SQRT(P1991)</f>
        <v>0.60000000603743997</v>
      </c>
      <c r="O1991" s="449">
        <v>1.3416408</v>
      </c>
      <c r="P1991" s="2">
        <v>5</v>
      </c>
      <c r="Q1991" s="65">
        <v>0.2</v>
      </c>
      <c r="R1991" s="2">
        <f>S1991/SQRT(T1991)</f>
        <v>0.20000000201247997</v>
      </c>
      <c r="S1991" s="449">
        <v>0.44721359999999999</v>
      </c>
      <c r="T1991" s="2">
        <v>5</v>
      </c>
      <c r="U1991" s="339">
        <f t="shared" si="161"/>
        <v>-1.0986122886681096</v>
      </c>
      <c r="V1991" s="4">
        <f t="shared" si="162"/>
        <v>1.2000000201247998</v>
      </c>
    </row>
    <row r="1992" spans="1:22">
      <c r="A1992" s="1" t="s">
        <v>644</v>
      </c>
      <c r="B1992" t="s">
        <v>704</v>
      </c>
      <c r="C1992" s="219" t="s">
        <v>1491</v>
      </c>
      <c r="D1992" t="s">
        <v>44</v>
      </c>
      <c r="E1992" t="s">
        <v>60</v>
      </c>
      <c r="F1992" t="s">
        <v>60</v>
      </c>
      <c r="G1992" s="38">
        <v>730</v>
      </c>
      <c r="H1992" s="189">
        <v>1</v>
      </c>
      <c r="L1992" s="27" t="s">
        <v>100</v>
      </c>
      <c r="M1992" s="65">
        <v>398.8</v>
      </c>
      <c r="N1992" s="63">
        <f>O1992/SQRT(P1992)</f>
        <v>150.24559891763468</v>
      </c>
      <c r="O1992" s="449">
        <v>335.95937249999997</v>
      </c>
      <c r="P1992" s="2">
        <v>5</v>
      </c>
      <c r="Q1992" s="65">
        <v>56</v>
      </c>
      <c r="R1992" s="2">
        <f>S1992/SQRT(T1992)</f>
        <v>18.179658941072518</v>
      </c>
      <c r="S1992" s="449">
        <v>40.650953199999996</v>
      </c>
      <c r="T1992" s="2">
        <v>5</v>
      </c>
      <c r="U1992" s="339">
        <f t="shared" si="161"/>
        <v>-1.9631083473525339</v>
      </c>
      <c r="V1992" s="4">
        <f t="shared" si="162"/>
        <v>0.30538903036151721</v>
      </c>
    </row>
    <row r="1993" spans="1:22">
      <c r="A1993" s="1" t="s">
        <v>644</v>
      </c>
      <c r="B1993" t="s">
        <v>705</v>
      </c>
      <c r="C1993" s="219" t="s">
        <v>1491</v>
      </c>
      <c r="D1993" t="s">
        <v>44</v>
      </c>
      <c r="E1993" t="s">
        <v>60</v>
      </c>
      <c r="F1993" t="s">
        <v>60</v>
      </c>
      <c r="G1993" s="38">
        <v>730</v>
      </c>
      <c r="H1993" s="189">
        <v>1</v>
      </c>
      <c r="L1993" s="27" t="s">
        <v>100</v>
      </c>
      <c r="M1993" s="65">
        <v>0</v>
      </c>
      <c r="N1993" s="63">
        <f>O1993/SQRT(P1993)</f>
        <v>0</v>
      </c>
      <c r="O1993" s="449">
        <v>0</v>
      </c>
      <c r="P1993" s="2">
        <v>5</v>
      </c>
      <c r="Q1993" s="65">
        <v>0</v>
      </c>
      <c r="R1993" s="2">
        <f>S1993/SQRT(T1993)</f>
        <v>0</v>
      </c>
      <c r="S1993" s="449">
        <v>0</v>
      </c>
      <c r="T1993" s="2">
        <v>5</v>
      </c>
      <c r="U1993" s="339" t="e">
        <f t="shared" si="161"/>
        <v>#DIV/0!</v>
      </c>
      <c r="V1993" s="4" t="e">
        <f t="shared" si="162"/>
        <v>#DIV/0!</v>
      </c>
    </row>
    <row r="1994" spans="1:22">
      <c r="A1994" s="1" t="s">
        <v>644</v>
      </c>
      <c r="B1994" t="s">
        <v>706</v>
      </c>
      <c r="C1994" s="219" t="s">
        <v>1491</v>
      </c>
      <c r="D1994" t="s">
        <v>44</v>
      </c>
      <c r="E1994" t="s">
        <v>60</v>
      </c>
      <c r="F1994" t="s">
        <v>60</v>
      </c>
      <c r="G1994" s="38">
        <v>730</v>
      </c>
      <c r="H1994" s="189">
        <v>1</v>
      </c>
      <c r="L1994" s="27" t="s">
        <v>100</v>
      </c>
      <c r="M1994" s="65">
        <v>0</v>
      </c>
      <c r="N1994" s="63">
        <f>O1994/SQRT(P1994)</f>
        <v>0</v>
      </c>
      <c r="O1994" s="449">
        <v>0</v>
      </c>
      <c r="P1994" s="2">
        <v>5</v>
      </c>
      <c r="Q1994" s="65">
        <v>0.4</v>
      </c>
      <c r="R1994" s="2">
        <f>S1994/SQRT(T1994)</f>
        <v>0.40000000402495994</v>
      </c>
      <c r="S1994" s="449">
        <v>0.89442719999999998</v>
      </c>
      <c r="T1994" s="2">
        <v>5</v>
      </c>
      <c r="U1994" s="339" t="e">
        <f t="shared" si="161"/>
        <v>#DIV/0!</v>
      </c>
      <c r="V1994" s="4" t="e">
        <f t="shared" si="162"/>
        <v>#DIV/0!</v>
      </c>
    </row>
    <row r="1995" spans="1:22">
      <c r="A1995" s="1" t="s">
        <v>644</v>
      </c>
      <c r="B1995" t="s">
        <v>707</v>
      </c>
      <c r="C1995" s="219" t="s">
        <v>1491</v>
      </c>
      <c r="D1995" t="s">
        <v>44</v>
      </c>
      <c r="E1995" t="s">
        <v>60</v>
      </c>
      <c r="F1995" t="s">
        <v>60</v>
      </c>
      <c r="G1995" s="38">
        <v>730</v>
      </c>
      <c r="H1995" s="189">
        <v>1</v>
      </c>
      <c r="L1995" s="27" t="s">
        <v>100</v>
      </c>
      <c r="M1995" s="321" t="s">
        <v>16</v>
      </c>
      <c r="N1995" s="63" t="s">
        <v>16</v>
      </c>
      <c r="O1995" s="65" t="s">
        <v>16</v>
      </c>
      <c r="P1995" s="2">
        <v>5</v>
      </c>
      <c r="Q1995" s="321" t="s">
        <v>16</v>
      </c>
      <c r="R1995" s="65" t="s">
        <v>16</v>
      </c>
      <c r="S1995" s="65" t="s">
        <v>16</v>
      </c>
      <c r="T1995" s="2">
        <v>5</v>
      </c>
      <c r="U1995" s="339" t="e">
        <f t="shared" si="161"/>
        <v>#VALUE!</v>
      </c>
      <c r="V1995" s="4" t="e">
        <f t="shared" si="162"/>
        <v>#VALUE!</v>
      </c>
    </row>
    <row r="1996" spans="1:22">
      <c r="A1996" s="1" t="s">
        <v>644</v>
      </c>
      <c r="B1996" t="s">
        <v>708</v>
      </c>
      <c r="C1996" s="219" t="s">
        <v>1491</v>
      </c>
      <c r="D1996" t="s">
        <v>44</v>
      </c>
      <c r="E1996" t="s">
        <v>60</v>
      </c>
      <c r="F1996" t="s">
        <v>60</v>
      </c>
      <c r="G1996" s="38">
        <v>730</v>
      </c>
      <c r="H1996" s="189">
        <v>1</v>
      </c>
      <c r="L1996" s="27" t="s">
        <v>100</v>
      </c>
      <c r="M1996" s="65">
        <v>0.2</v>
      </c>
      <c r="N1996" s="63">
        <f>O1996/SQRT(P1996)</f>
        <v>0.20000000201247997</v>
      </c>
      <c r="O1996" s="449">
        <v>0.44721359999999999</v>
      </c>
      <c r="P1996" s="2">
        <v>5</v>
      </c>
      <c r="Q1996" s="65">
        <v>0</v>
      </c>
      <c r="R1996" s="2">
        <f>S1996/SQRT(T1996)</f>
        <v>0</v>
      </c>
      <c r="S1996" s="449">
        <v>0</v>
      </c>
      <c r="T1996" s="2">
        <v>5</v>
      </c>
      <c r="U1996" s="339" t="e">
        <f t="shared" si="161"/>
        <v>#NUM!</v>
      </c>
      <c r="V1996" s="4" t="e">
        <f t="shared" si="162"/>
        <v>#DIV/0!</v>
      </c>
    </row>
    <row r="1997" spans="1:22">
      <c r="A1997" s="1" t="s">
        <v>644</v>
      </c>
      <c r="B1997" t="s">
        <v>709</v>
      </c>
      <c r="C1997" s="219" t="s">
        <v>1491</v>
      </c>
      <c r="D1997" t="s">
        <v>44</v>
      </c>
      <c r="E1997" t="s">
        <v>60</v>
      </c>
      <c r="F1997" t="s">
        <v>60</v>
      </c>
      <c r="G1997" s="38">
        <v>730</v>
      </c>
      <c r="H1997" s="189">
        <v>1</v>
      </c>
      <c r="L1997" s="27" t="s">
        <v>100</v>
      </c>
      <c r="M1997" s="65">
        <v>9.6</v>
      </c>
      <c r="N1997" s="63">
        <f>O1997/SQRT(P1997)</f>
        <v>9.6000000071563196</v>
      </c>
      <c r="O1997" s="449">
        <v>21.466252600000001</v>
      </c>
      <c r="P1997" s="2">
        <v>5</v>
      </c>
      <c r="Q1997" s="65">
        <v>0</v>
      </c>
      <c r="R1997" s="2">
        <f>S1997/SQRT(T1997)</f>
        <v>0</v>
      </c>
      <c r="S1997" s="449">
        <v>0</v>
      </c>
      <c r="T1997" s="2">
        <v>5</v>
      </c>
      <c r="U1997" s="339" t="e">
        <f t="shared" si="161"/>
        <v>#NUM!</v>
      </c>
      <c r="V1997" s="4" t="e">
        <f t="shared" si="162"/>
        <v>#DIV/0!</v>
      </c>
    </row>
    <row r="1998" spans="1:22">
      <c r="A1998" s="1" t="s">
        <v>644</v>
      </c>
      <c r="B1998" t="s">
        <v>710</v>
      </c>
      <c r="C1998" s="219" t="s">
        <v>1491</v>
      </c>
      <c r="D1998" t="s">
        <v>44</v>
      </c>
      <c r="E1998" t="s">
        <v>60</v>
      </c>
      <c r="F1998" t="s">
        <v>60</v>
      </c>
      <c r="G1998" s="38">
        <v>730</v>
      </c>
      <c r="H1998" s="189">
        <v>1</v>
      </c>
      <c r="L1998" s="27" t="s">
        <v>100</v>
      </c>
      <c r="M1998" s="321" t="s">
        <v>16</v>
      </c>
      <c r="N1998" s="63" t="s">
        <v>16</v>
      </c>
      <c r="O1998" s="65" t="s">
        <v>16</v>
      </c>
      <c r="P1998" s="2">
        <v>5</v>
      </c>
      <c r="Q1998" s="321" t="s">
        <v>16</v>
      </c>
      <c r="R1998" s="65" t="s">
        <v>16</v>
      </c>
      <c r="S1998" s="65" t="s">
        <v>16</v>
      </c>
      <c r="T1998" s="2">
        <v>5</v>
      </c>
      <c r="U1998" s="339" t="e">
        <f t="shared" si="161"/>
        <v>#VALUE!</v>
      </c>
      <c r="V1998" s="4" t="e">
        <f t="shared" si="162"/>
        <v>#VALUE!</v>
      </c>
    </row>
    <row r="1999" spans="1:22">
      <c r="A1999" s="1" t="s">
        <v>644</v>
      </c>
      <c r="B1999" t="s">
        <v>711</v>
      </c>
      <c r="C1999" s="219" t="s">
        <v>1491</v>
      </c>
      <c r="D1999" t="s">
        <v>44</v>
      </c>
      <c r="E1999" t="s">
        <v>60</v>
      </c>
      <c r="F1999" t="s">
        <v>60</v>
      </c>
      <c r="G1999" s="26">
        <v>730</v>
      </c>
      <c r="H1999" s="189">
        <v>1</v>
      </c>
      <c r="L1999" s="27" t="s">
        <v>100</v>
      </c>
      <c r="M1999" s="65">
        <v>30.8</v>
      </c>
      <c r="N1999" s="63">
        <f>O1999/SQRT(P1999)</f>
        <v>10.204900803380045</v>
      </c>
      <c r="O1999" s="449">
        <v>22.818851899999999</v>
      </c>
      <c r="P1999" s="2">
        <v>5</v>
      </c>
      <c r="Q1999" s="343">
        <v>89.4</v>
      </c>
      <c r="R1999" s="2">
        <f>S1999/SQRT(T1999)</f>
        <v>25.228158878727694</v>
      </c>
      <c r="S1999" s="449">
        <v>56.411878199999997</v>
      </c>
      <c r="T1999" s="2">
        <v>5</v>
      </c>
      <c r="U1999" s="339">
        <f t="shared" si="161"/>
        <v>1.0656059921999397</v>
      </c>
      <c r="V1999" s="4">
        <f t="shared" si="162"/>
        <v>0.27963355009162838</v>
      </c>
    </row>
    <row r="2000" spans="1:22">
      <c r="A2000" s="1" t="s">
        <v>645</v>
      </c>
      <c r="B2000" t="s">
        <v>681</v>
      </c>
      <c r="C2000" s="219" t="s">
        <v>1491</v>
      </c>
      <c r="D2000" t="s">
        <v>44</v>
      </c>
      <c r="E2000" t="s">
        <v>60</v>
      </c>
      <c r="F2000" t="s">
        <v>60</v>
      </c>
      <c r="G2000" s="38">
        <v>730</v>
      </c>
      <c r="H2000" s="189">
        <v>1</v>
      </c>
      <c r="I2000" s="190"/>
      <c r="J2000" s="44"/>
      <c r="K2000" s="44"/>
      <c r="L2000" s="27" t="s">
        <v>100</v>
      </c>
      <c r="M2000" s="65">
        <v>45.6</v>
      </c>
      <c r="N2000" s="63">
        <f>O2000/SQRT(P2000)</f>
        <v>8.1584312210390824</v>
      </c>
      <c r="O2000" s="449">
        <v>18.2428068</v>
      </c>
      <c r="P2000" s="2">
        <v>5</v>
      </c>
      <c r="Q2000" s="343">
        <v>46</v>
      </c>
      <c r="R2000" s="2">
        <f>S2000/SQRT(T2000)</f>
        <v>7.113367688304769</v>
      </c>
      <c r="S2000" s="449">
        <v>15.905973700000001</v>
      </c>
      <c r="T2000" s="2">
        <v>5</v>
      </c>
      <c r="U2000" s="339">
        <f t="shared" si="161"/>
        <v>8.7336799687546315E-3</v>
      </c>
      <c r="V2000" s="4">
        <f t="shared" si="162"/>
        <v>0.22391304341636026</v>
      </c>
    </row>
    <row r="2001" spans="1:22">
      <c r="A2001" s="1" t="s">
        <v>645</v>
      </c>
      <c r="B2001" t="s">
        <v>682</v>
      </c>
      <c r="C2001" s="219" t="s">
        <v>1491</v>
      </c>
      <c r="D2001" t="s">
        <v>44</v>
      </c>
      <c r="E2001" t="s">
        <v>60</v>
      </c>
      <c r="F2001" t="s">
        <v>60</v>
      </c>
      <c r="G2001" s="38">
        <v>730</v>
      </c>
      <c r="H2001" s="189">
        <v>1</v>
      </c>
      <c r="I2001" s="190"/>
      <c r="J2001" s="44"/>
      <c r="K2001" s="44"/>
      <c r="L2001" s="27" t="s">
        <v>100</v>
      </c>
      <c r="M2001" s="65">
        <v>77.2</v>
      </c>
      <c r="N2001" s="63">
        <f>O2001/SQRT(P2001)</f>
        <v>15.176956220242275</v>
      </c>
      <c r="O2001" s="449">
        <v>33.936705799999999</v>
      </c>
      <c r="P2001" s="2">
        <v>5</v>
      </c>
      <c r="Q2001" s="343">
        <v>103</v>
      </c>
      <c r="R2001" s="2">
        <f>S2001/SQRT(T2001)</f>
        <v>10.821275356331279</v>
      </c>
      <c r="S2001" s="449">
        <v>24.197107299999999</v>
      </c>
      <c r="T2001" s="2">
        <v>5</v>
      </c>
      <c r="U2001" s="339">
        <f t="shared" si="161"/>
        <v>0.2883295311989052</v>
      </c>
      <c r="V2001" s="4">
        <f t="shared" si="162"/>
        <v>0.2110377981277729</v>
      </c>
    </row>
    <row r="2002" spans="1:22">
      <c r="A2002" s="1" t="s">
        <v>645</v>
      </c>
      <c r="B2002" t="s">
        <v>683</v>
      </c>
      <c r="C2002" s="219" t="s">
        <v>1491</v>
      </c>
      <c r="D2002" t="s">
        <v>44</v>
      </c>
      <c r="E2002" t="s">
        <v>60</v>
      </c>
      <c r="F2002" t="s">
        <v>60</v>
      </c>
      <c r="G2002" s="26">
        <v>730</v>
      </c>
      <c r="H2002" s="189">
        <v>1</v>
      </c>
      <c r="I2002" s="190"/>
      <c r="J2002" s="27"/>
      <c r="K2002" s="27"/>
      <c r="L2002" s="27" t="s">
        <v>100</v>
      </c>
      <c r="M2002" s="321" t="s">
        <v>16</v>
      </c>
      <c r="N2002" s="63" t="s">
        <v>16</v>
      </c>
      <c r="O2002" s="65" t="s">
        <v>16</v>
      </c>
      <c r="P2002" s="2">
        <v>5</v>
      </c>
      <c r="Q2002" s="321" t="s">
        <v>16</v>
      </c>
      <c r="R2002" s="65" t="s">
        <v>16</v>
      </c>
      <c r="S2002" s="65" t="s">
        <v>16</v>
      </c>
      <c r="T2002" s="2">
        <v>5</v>
      </c>
      <c r="U2002" s="339" t="e">
        <f t="shared" si="161"/>
        <v>#VALUE!</v>
      </c>
      <c r="V2002" s="4" t="e">
        <f t="shared" si="162"/>
        <v>#VALUE!</v>
      </c>
    </row>
    <row r="2003" spans="1:22">
      <c r="A2003" s="1" t="s">
        <v>645</v>
      </c>
      <c r="B2003" t="s">
        <v>684</v>
      </c>
      <c r="C2003" s="219" t="s">
        <v>1491</v>
      </c>
      <c r="D2003" t="s">
        <v>44</v>
      </c>
      <c r="E2003" t="s">
        <v>60</v>
      </c>
      <c r="F2003" t="s">
        <v>60</v>
      </c>
      <c r="G2003" s="38">
        <v>730</v>
      </c>
      <c r="H2003" s="189">
        <v>1</v>
      </c>
      <c r="I2003" s="190"/>
      <c r="J2003" s="44"/>
      <c r="K2003" s="44"/>
      <c r="L2003" s="27" t="s">
        <v>100</v>
      </c>
      <c r="M2003" s="321" t="s">
        <v>16</v>
      </c>
      <c r="N2003" s="63" t="s">
        <v>16</v>
      </c>
      <c r="O2003" s="65" t="s">
        <v>16</v>
      </c>
      <c r="P2003" s="2">
        <v>5</v>
      </c>
      <c r="Q2003" s="321" t="s">
        <v>16</v>
      </c>
      <c r="R2003" s="63" t="s">
        <v>16</v>
      </c>
      <c r="S2003" s="63" t="s">
        <v>16</v>
      </c>
      <c r="T2003" s="2">
        <v>5</v>
      </c>
      <c r="U2003" s="339" t="e">
        <f t="shared" si="161"/>
        <v>#VALUE!</v>
      </c>
      <c r="V2003" s="4" t="e">
        <f t="shared" si="162"/>
        <v>#VALUE!</v>
      </c>
    </row>
    <row r="2004" spans="1:22">
      <c r="A2004" s="1" t="s">
        <v>645</v>
      </c>
      <c r="B2004" t="s">
        <v>685</v>
      </c>
      <c r="C2004" s="219" t="s">
        <v>1491</v>
      </c>
      <c r="D2004" t="s">
        <v>44</v>
      </c>
      <c r="E2004" t="s">
        <v>60</v>
      </c>
      <c r="F2004" t="s">
        <v>60</v>
      </c>
      <c r="G2004" s="38">
        <v>730</v>
      </c>
      <c r="H2004" s="189">
        <v>1</v>
      </c>
      <c r="I2004" s="190"/>
      <c r="J2004" s="44"/>
      <c r="K2004" s="44"/>
      <c r="L2004" s="27" t="s">
        <v>100</v>
      </c>
      <c r="M2004" s="321" t="s">
        <v>16</v>
      </c>
      <c r="N2004" s="63" t="s">
        <v>16</v>
      </c>
      <c r="O2004" s="65" t="s">
        <v>16</v>
      </c>
      <c r="P2004" s="2">
        <v>5</v>
      </c>
      <c r="Q2004" s="321" t="s">
        <v>16</v>
      </c>
      <c r="R2004" s="65" t="s">
        <v>16</v>
      </c>
      <c r="S2004" s="65" t="s">
        <v>16</v>
      </c>
      <c r="T2004" s="2">
        <v>5</v>
      </c>
      <c r="U2004" s="339" t="e">
        <f t="shared" si="161"/>
        <v>#VALUE!</v>
      </c>
      <c r="V2004" s="4" t="e">
        <f t="shared" si="162"/>
        <v>#VALUE!</v>
      </c>
    </row>
    <row r="2005" spans="1:22">
      <c r="A2005" s="1" t="s">
        <v>645</v>
      </c>
      <c r="B2005" t="s">
        <v>686</v>
      </c>
      <c r="C2005" s="219" t="s">
        <v>1491</v>
      </c>
      <c r="D2005" t="s">
        <v>44</v>
      </c>
      <c r="E2005" t="s">
        <v>60</v>
      </c>
      <c r="F2005" t="s">
        <v>60</v>
      </c>
      <c r="G2005" s="38">
        <v>730</v>
      </c>
      <c r="H2005" s="189">
        <v>1</v>
      </c>
      <c r="I2005" s="190"/>
      <c r="J2005" s="44"/>
      <c r="K2005" s="44"/>
      <c r="L2005" s="27" t="s">
        <v>100</v>
      </c>
      <c r="M2005" s="321" t="s">
        <v>16</v>
      </c>
      <c r="N2005" s="63" t="s">
        <v>16</v>
      </c>
      <c r="O2005" s="65" t="s">
        <v>16</v>
      </c>
      <c r="P2005" s="2">
        <v>5</v>
      </c>
      <c r="Q2005" s="321" t="s">
        <v>16</v>
      </c>
      <c r="R2005" s="65" t="s">
        <v>16</v>
      </c>
      <c r="S2005" s="65" t="s">
        <v>16</v>
      </c>
      <c r="T2005" s="2">
        <v>5</v>
      </c>
      <c r="U2005" s="339" t="e">
        <f t="shared" si="161"/>
        <v>#VALUE!</v>
      </c>
      <c r="V2005" s="4" t="e">
        <f t="shared" si="162"/>
        <v>#VALUE!</v>
      </c>
    </row>
    <row r="2006" spans="1:22">
      <c r="A2006" s="1" t="s">
        <v>645</v>
      </c>
      <c r="B2006" t="s">
        <v>687</v>
      </c>
      <c r="C2006" s="219" t="s">
        <v>1491</v>
      </c>
      <c r="D2006" t="s">
        <v>44</v>
      </c>
      <c r="E2006" t="s">
        <v>60</v>
      </c>
      <c r="F2006" t="s">
        <v>60</v>
      </c>
      <c r="G2006" s="38">
        <v>730</v>
      </c>
      <c r="H2006" s="189">
        <v>1</v>
      </c>
      <c r="I2006" s="190"/>
      <c r="J2006" s="44"/>
      <c r="K2006" s="44"/>
      <c r="L2006" s="27" t="s">
        <v>100</v>
      </c>
      <c r="M2006" s="321" t="s">
        <v>16</v>
      </c>
      <c r="N2006" s="63" t="s">
        <v>16</v>
      </c>
      <c r="O2006" s="65" t="s">
        <v>16</v>
      </c>
      <c r="P2006" s="2">
        <v>5</v>
      </c>
      <c r="Q2006" s="321" t="s">
        <v>16</v>
      </c>
      <c r="R2006" s="63" t="s">
        <v>16</v>
      </c>
      <c r="S2006" s="63" t="s">
        <v>16</v>
      </c>
      <c r="T2006" s="2">
        <v>5</v>
      </c>
      <c r="U2006" s="339" t="e">
        <f t="shared" si="161"/>
        <v>#VALUE!</v>
      </c>
      <c r="V2006" s="4" t="e">
        <f t="shared" si="162"/>
        <v>#VALUE!</v>
      </c>
    </row>
    <row r="2007" spans="1:22">
      <c r="A2007" s="1" t="s">
        <v>645</v>
      </c>
      <c r="B2007" t="s">
        <v>688</v>
      </c>
      <c r="C2007" s="219" t="s">
        <v>1491</v>
      </c>
      <c r="D2007" t="s">
        <v>44</v>
      </c>
      <c r="E2007" t="s">
        <v>60</v>
      </c>
      <c r="F2007" t="s">
        <v>60</v>
      </c>
      <c r="G2007" s="38">
        <v>730</v>
      </c>
      <c r="H2007" s="189">
        <v>1</v>
      </c>
      <c r="I2007" s="190"/>
      <c r="J2007" s="44"/>
      <c r="K2007" s="44"/>
      <c r="L2007" s="27" t="s">
        <v>100</v>
      </c>
      <c r="M2007" s="65">
        <v>0</v>
      </c>
      <c r="N2007" s="63">
        <f>O2007/SQRT(P2007)</f>
        <v>0</v>
      </c>
      <c r="O2007" s="449">
        <v>0</v>
      </c>
      <c r="P2007" s="2">
        <v>5</v>
      </c>
      <c r="Q2007" s="343">
        <v>0.6</v>
      </c>
      <c r="R2007" s="2">
        <f>S2007/SQRT(T2007)</f>
        <v>0.60000000603743997</v>
      </c>
      <c r="S2007" s="449">
        <v>1.3416408</v>
      </c>
      <c r="T2007" s="2">
        <v>5</v>
      </c>
      <c r="U2007" s="339" t="e">
        <f t="shared" si="161"/>
        <v>#DIV/0!</v>
      </c>
      <c r="V2007" s="4" t="e">
        <f t="shared" si="162"/>
        <v>#DIV/0!</v>
      </c>
    </row>
    <row r="2008" spans="1:22">
      <c r="A2008" s="1" t="s">
        <v>645</v>
      </c>
      <c r="B2008" t="s">
        <v>689</v>
      </c>
      <c r="C2008" s="219" t="s">
        <v>1491</v>
      </c>
      <c r="D2008" t="s">
        <v>44</v>
      </c>
      <c r="E2008" t="s">
        <v>60</v>
      </c>
      <c r="F2008" t="s">
        <v>60</v>
      </c>
      <c r="G2008" s="38">
        <v>730</v>
      </c>
      <c r="H2008" s="189">
        <v>1</v>
      </c>
      <c r="I2008" s="190"/>
      <c r="J2008" s="44"/>
      <c r="K2008" s="44"/>
      <c r="L2008" s="27" t="s">
        <v>100</v>
      </c>
      <c r="M2008" s="321" t="s">
        <v>16</v>
      </c>
      <c r="N2008" s="63" t="s">
        <v>16</v>
      </c>
      <c r="O2008" s="65" t="s">
        <v>16</v>
      </c>
      <c r="P2008" s="2">
        <v>5</v>
      </c>
      <c r="Q2008" s="321" t="s">
        <v>16</v>
      </c>
      <c r="R2008" s="65" t="s">
        <v>16</v>
      </c>
      <c r="S2008" s="65" t="s">
        <v>16</v>
      </c>
      <c r="T2008" s="2">
        <v>5</v>
      </c>
      <c r="U2008" s="339" t="e">
        <f t="shared" si="161"/>
        <v>#VALUE!</v>
      </c>
      <c r="V2008" s="4" t="e">
        <f t="shared" si="162"/>
        <v>#VALUE!</v>
      </c>
    </row>
    <row r="2009" spans="1:22">
      <c r="A2009" s="1" t="s">
        <v>645</v>
      </c>
      <c r="B2009" t="s">
        <v>690</v>
      </c>
      <c r="C2009" s="219" t="s">
        <v>1491</v>
      </c>
      <c r="D2009" t="s">
        <v>44</v>
      </c>
      <c r="E2009" t="s">
        <v>60</v>
      </c>
      <c r="F2009" t="s">
        <v>60</v>
      </c>
      <c r="G2009" s="38">
        <v>730</v>
      </c>
      <c r="H2009" s="189">
        <v>1</v>
      </c>
      <c r="I2009" s="190"/>
      <c r="J2009" s="44"/>
      <c r="K2009" s="44"/>
      <c r="L2009" s="27" t="s">
        <v>100</v>
      </c>
      <c r="M2009" s="65">
        <v>0.4</v>
      </c>
      <c r="N2009" s="63">
        <f>O2009/SQRT(P2009)</f>
        <v>0.40000000402495994</v>
      </c>
      <c r="O2009" s="449">
        <v>0.89442719999999998</v>
      </c>
      <c r="P2009" s="2">
        <v>5</v>
      </c>
      <c r="Q2009" s="65">
        <v>0</v>
      </c>
      <c r="R2009" s="2">
        <f>S2009/SQRT(T2009)</f>
        <v>0</v>
      </c>
      <c r="S2009" s="449">
        <v>0</v>
      </c>
      <c r="T2009" s="2">
        <v>5</v>
      </c>
      <c r="U2009" s="339" t="e">
        <f t="shared" si="161"/>
        <v>#NUM!</v>
      </c>
      <c r="V2009" s="4" t="e">
        <f t="shared" si="162"/>
        <v>#DIV/0!</v>
      </c>
    </row>
    <row r="2010" spans="1:22">
      <c r="A2010" s="1" t="s">
        <v>645</v>
      </c>
      <c r="B2010" t="s">
        <v>691</v>
      </c>
      <c r="C2010" s="219" t="s">
        <v>1491</v>
      </c>
      <c r="D2010" t="s">
        <v>44</v>
      </c>
      <c r="E2010" t="s">
        <v>60</v>
      </c>
      <c r="F2010" t="s">
        <v>60</v>
      </c>
      <c r="G2010" s="38">
        <v>730</v>
      </c>
      <c r="H2010" s="189">
        <v>1</v>
      </c>
      <c r="I2010" s="190"/>
      <c r="J2010" s="44"/>
      <c r="K2010" s="44"/>
      <c r="L2010" s="27" t="s">
        <v>100</v>
      </c>
      <c r="M2010" s="65">
        <v>18.399999999999999</v>
      </c>
      <c r="N2010" s="63">
        <f>O2010/SQRT(P2010)</f>
        <v>11.6215317519355</v>
      </c>
      <c r="O2010" s="449">
        <v>25.986535</v>
      </c>
      <c r="P2010" s="2">
        <v>5</v>
      </c>
      <c r="Q2010" s="65">
        <v>3.8</v>
      </c>
      <c r="R2010">
        <f>S2010/SQRT(T2010)</f>
        <v>2.3958297126503632</v>
      </c>
      <c r="S2010" s="61">
        <v>5.3572381</v>
      </c>
      <c r="T2010" s="2">
        <v>5</v>
      </c>
      <c r="U2010" s="339">
        <f t="shared" si="161"/>
        <v>-1.5773495978825998</v>
      </c>
      <c r="V2010" s="4">
        <f t="shared" si="162"/>
        <v>0.59750692604005007</v>
      </c>
    </row>
    <row r="2011" spans="1:22">
      <c r="A2011" s="1" t="s">
        <v>645</v>
      </c>
      <c r="B2011" t="s">
        <v>692</v>
      </c>
      <c r="C2011" s="219" t="s">
        <v>1491</v>
      </c>
      <c r="D2011" t="s">
        <v>44</v>
      </c>
      <c r="E2011" t="s">
        <v>60</v>
      </c>
      <c r="F2011" t="s">
        <v>60</v>
      </c>
      <c r="G2011" s="38">
        <v>730</v>
      </c>
      <c r="H2011" s="189">
        <v>1</v>
      </c>
      <c r="I2011" s="190"/>
      <c r="J2011" s="44"/>
      <c r="K2011" s="44"/>
      <c r="L2011" s="27" t="s">
        <v>100</v>
      </c>
      <c r="M2011" s="65">
        <v>0.4</v>
      </c>
      <c r="N2011" s="63">
        <f>O2011/SQRT(P2011)</f>
        <v>0.24494899328258524</v>
      </c>
      <c r="O2011" s="449">
        <v>0.54772259999999995</v>
      </c>
      <c r="P2011" s="2">
        <v>5</v>
      </c>
      <c r="Q2011" s="65">
        <v>0.4</v>
      </c>
      <c r="R2011" s="2">
        <f>S2011/SQRT(T2011)</f>
        <v>0.24494899328258524</v>
      </c>
      <c r="S2011" s="449">
        <v>0.54772259999999995</v>
      </c>
      <c r="T2011" s="2">
        <v>5</v>
      </c>
      <c r="U2011" s="339">
        <f t="shared" si="161"/>
        <v>0</v>
      </c>
      <c r="V2011" s="4">
        <f t="shared" si="162"/>
        <v>0.5750000581884499</v>
      </c>
    </row>
    <row r="2012" spans="1:22">
      <c r="A2012" s="1" t="s">
        <v>645</v>
      </c>
      <c r="B2012" t="s">
        <v>693</v>
      </c>
      <c r="C2012" s="219" t="s">
        <v>1491</v>
      </c>
      <c r="D2012" t="s">
        <v>44</v>
      </c>
      <c r="E2012" t="s">
        <v>60</v>
      </c>
      <c r="F2012" t="s">
        <v>60</v>
      </c>
      <c r="G2012" s="38">
        <v>730</v>
      </c>
      <c r="H2012" s="189">
        <v>1</v>
      </c>
      <c r="I2012" s="190"/>
      <c r="J2012" s="44"/>
      <c r="K2012" s="44"/>
      <c r="L2012" s="27" t="s">
        <v>100</v>
      </c>
      <c r="M2012" s="65">
        <v>95</v>
      </c>
      <c r="N2012" s="63">
        <f>O2012/SQRT(P2012)</f>
        <v>12.324771821478576</v>
      </c>
      <c r="O2012" s="449">
        <v>27.5590276</v>
      </c>
      <c r="P2012" s="2">
        <v>5</v>
      </c>
      <c r="Q2012" s="65">
        <v>70</v>
      </c>
      <c r="R2012" s="2">
        <f>S2012/SQRT(T2012)</f>
        <v>21.168372641750089</v>
      </c>
      <c r="S2012" s="449">
        <v>47.333920200000001</v>
      </c>
      <c r="T2012" s="2">
        <v>5</v>
      </c>
      <c r="U2012" s="339">
        <f t="shared" si="161"/>
        <v>-0.30538164955118191</v>
      </c>
      <c r="V2012" s="4">
        <f t="shared" si="162"/>
        <v>0.29144897965305994</v>
      </c>
    </row>
    <row r="2013" spans="1:22">
      <c r="A2013" s="1" t="s">
        <v>645</v>
      </c>
      <c r="B2013" t="s">
        <v>694</v>
      </c>
      <c r="C2013" s="219" t="s">
        <v>1491</v>
      </c>
      <c r="D2013" t="s">
        <v>44</v>
      </c>
      <c r="E2013" t="s">
        <v>60</v>
      </c>
      <c r="F2013" t="s">
        <v>60</v>
      </c>
      <c r="G2013" s="38">
        <v>730</v>
      </c>
      <c r="H2013" s="189">
        <v>1</v>
      </c>
      <c r="I2013" s="190"/>
      <c r="J2013" s="44"/>
      <c r="K2013" s="44"/>
      <c r="L2013" s="27" t="s">
        <v>100</v>
      </c>
      <c r="M2013" s="321" t="s">
        <v>16</v>
      </c>
      <c r="N2013" s="63" t="s">
        <v>16</v>
      </c>
      <c r="O2013" s="65" t="s">
        <v>16</v>
      </c>
      <c r="P2013" s="2">
        <v>5</v>
      </c>
      <c r="Q2013" s="321" t="s">
        <v>16</v>
      </c>
      <c r="R2013" s="65" t="s">
        <v>16</v>
      </c>
      <c r="S2013" s="65" t="s">
        <v>16</v>
      </c>
      <c r="T2013" s="2">
        <v>5</v>
      </c>
      <c r="U2013" s="339" t="e">
        <f t="shared" si="161"/>
        <v>#VALUE!</v>
      </c>
      <c r="V2013" s="4" t="e">
        <f t="shared" si="162"/>
        <v>#VALUE!</v>
      </c>
    </row>
    <row r="2014" spans="1:22">
      <c r="A2014" s="1" t="s">
        <v>645</v>
      </c>
      <c r="B2014" t="s">
        <v>695</v>
      </c>
      <c r="C2014" s="219" t="s">
        <v>1491</v>
      </c>
      <c r="D2014" t="s">
        <v>44</v>
      </c>
      <c r="E2014" t="s">
        <v>60</v>
      </c>
      <c r="F2014" t="s">
        <v>60</v>
      </c>
      <c r="G2014" s="38">
        <v>730</v>
      </c>
      <c r="H2014" s="189">
        <v>1</v>
      </c>
      <c r="I2014" s="190"/>
      <c r="J2014" s="44"/>
      <c r="K2014" s="44"/>
      <c r="L2014" s="27" t="s">
        <v>100</v>
      </c>
      <c r="M2014" s="65">
        <v>1.8</v>
      </c>
      <c r="N2014" s="63">
        <f>O2014/SQRT(P2014)</f>
        <v>0.96953595410102134</v>
      </c>
      <c r="O2014" s="449">
        <v>2.1679482999999999</v>
      </c>
      <c r="P2014" s="2">
        <v>5</v>
      </c>
      <c r="Q2014" s="65">
        <v>1.8</v>
      </c>
      <c r="R2014" s="2">
        <f>S2014/SQRT(T2014)</f>
        <v>0.73484693512639621</v>
      </c>
      <c r="S2014" s="449">
        <v>1.6431677</v>
      </c>
      <c r="T2014" s="2">
        <v>5</v>
      </c>
      <c r="U2014" s="339">
        <f t="shared" si="161"/>
        <v>0</v>
      </c>
      <c r="V2014" s="4">
        <f t="shared" si="162"/>
        <v>0.3666666722421783</v>
      </c>
    </row>
    <row r="2015" spans="1:22">
      <c r="A2015" s="1" t="s">
        <v>645</v>
      </c>
      <c r="B2015" t="s">
        <v>696</v>
      </c>
      <c r="C2015" s="219" t="s">
        <v>1491</v>
      </c>
      <c r="D2015" t="s">
        <v>44</v>
      </c>
      <c r="E2015" t="s">
        <v>60</v>
      </c>
      <c r="F2015" t="s">
        <v>60</v>
      </c>
      <c r="G2015" s="38">
        <v>730</v>
      </c>
      <c r="H2015" s="189">
        <v>1</v>
      </c>
      <c r="I2015" s="190"/>
      <c r="J2015" s="44"/>
      <c r="K2015" s="44"/>
      <c r="L2015" s="27" t="s">
        <v>100</v>
      </c>
      <c r="M2015" s="65">
        <v>0.8</v>
      </c>
      <c r="N2015" s="63">
        <f>O2015/SQRT(P2015)</f>
        <v>0.80000000804991989</v>
      </c>
      <c r="O2015" s="449">
        <v>1.7888544</v>
      </c>
      <c r="P2015" s="2">
        <v>5</v>
      </c>
      <c r="Q2015" s="343">
        <v>6</v>
      </c>
      <c r="R2015" s="2">
        <f>S2015/SQRT(T2015)</f>
        <v>3.3015147903752373</v>
      </c>
      <c r="S2015" s="449">
        <v>7.3824114999999999</v>
      </c>
      <c r="T2015" s="2">
        <v>5</v>
      </c>
      <c r="U2015" s="339">
        <f t="shared" si="161"/>
        <v>2.0149030205422647</v>
      </c>
      <c r="V2015" s="4">
        <f t="shared" si="162"/>
        <v>0.50277777530740142</v>
      </c>
    </row>
    <row r="2016" spans="1:22">
      <c r="A2016" s="1" t="s">
        <v>645</v>
      </c>
      <c r="B2016" t="s">
        <v>697</v>
      </c>
      <c r="C2016" s="219" t="s">
        <v>1491</v>
      </c>
      <c r="D2016" t="s">
        <v>44</v>
      </c>
      <c r="E2016" t="s">
        <v>60</v>
      </c>
      <c r="F2016" t="s">
        <v>60</v>
      </c>
      <c r="G2016" s="38">
        <v>730</v>
      </c>
      <c r="H2016" s="189">
        <v>1</v>
      </c>
      <c r="I2016" s="190"/>
      <c r="J2016" s="44"/>
      <c r="K2016" s="44"/>
      <c r="L2016" s="27" t="s">
        <v>100</v>
      </c>
      <c r="M2016" s="65">
        <v>0</v>
      </c>
      <c r="N2016" s="63">
        <f>O2016/SQRT(P2016)</f>
        <v>0</v>
      </c>
      <c r="O2016" s="449">
        <v>0</v>
      </c>
      <c r="P2016" s="2">
        <v>5</v>
      </c>
      <c r="Q2016" s="65">
        <v>0.2</v>
      </c>
      <c r="R2016" s="2">
        <f>S2016/SQRT(T2016)</f>
        <v>0.20000000201247997</v>
      </c>
      <c r="S2016" s="449">
        <v>0.44721359999999999</v>
      </c>
      <c r="T2016" s="2">
        <v>5</v>
      </c>
      <c r="U2016" s="339" t="e">
        <f t="shared" si="161"/>
        <v>#DIV/0!</v>
      </c>
      <c r="V2016" s="4" t="e">
        <f t="shared" si="162"/>
        <v>#DIV/0!</v>
      </c>
    </row>
    <row r="2017" spans="1:22">
      <c r="A2017" s="1" t="s">
        <v>645</v>
      </c>
      <c r="B2017" t="s">
        <v>698</v>
      </c>
      <c r="C2017" s="219" t="s">
        <v>1491</v>
      </c>
      <c r="D2017" t="s">
        <v>44</v>
      </c>
      <c r="E2017" t="s">
        <v>60</v>
      </c>
      <c r="F2017" t="s">
        <v>60</v>
      </c>
      <c r="G2017" s="38">
        <v>730</v>
      </c>
      <c r="H2017" s="189">
        <v>1</v>
      </c>
      <c r="I2017" s="190"/>
      <c r="J2017" s="44"/>
      <c r="K2017" s="44"/>
      <c r="L2017" s="27" t="s">
        <v>100</v>
      </c>
      <c r="M2017" s="321" t="s">
        <v>16</v>
      </c>
      <c r="N2017" s="63" t="s">
        <v>16</v>
      </c>
      <c r="O2017" s="65" t="s">
        <v>16</v>
      </c>
      <c r="P2017" s="2">
        <v>5</v>
      </c>
      <c r="Q2017" s="321" t="s">
        <v>16</v>
      </c>
      <c r="R2017" s="65" t="s">
        <v>16</v>
      </c>
      <c r="S2017" s="65" t="s">
        <v>16</v>
      </c>
      <c r="T2017" s="2">
        <v>5</v>
      </c>
      <c r="U2017" s="339" t="e">
        <f t="shared" si="161"/>
        <v>#VALUE!</v>
      </c>
      <c r="V2017" s="4" t="e">
        <f t="shared" si="162"/>
        <v>#VALUE!</v>
      </c>
    </row>
    <row r="2018" spans="1:22">
      <c r="A2018" s="1" t="s">
        <v>645</v>
      </c>
      <c r="B2018" t="s">
        <v>699</v>
      </c>
      <c r="C2018" s="219" t="s">
        <v>1491</v>
      </c>
      <c r="D2018" t="s">
        <v>44</v>
      </c>
      <c r="E2018" t="s">
        <v>60</v>
      </c>
      <c r="F2018" t="s">
        <v>60</v>
      </c>
      <c r="G2018" s="38">
        <v>730</v>
      </c>
      <c r="H2018" s="189">
        <v>1</v>
      </c>
      <c r="I2018" s="190"/>
      <c r="J2018" s="44"/>
      <c r="K2018" s="44"/>
      <c r="L2018" s="27" t="s">
        <v>100</v>
      </c>
      <c r="M2018" s="65">
        <v>5.6</v>
      </c>
      <c r="N2018" s="63">
        <f>O2018/SQRT(P2018)</f>
        <v>4.664761494264984</v>
      </c>
      <c r="O2018" s="449">
        <v>10.430723800000001</v>
      </c>
      <c r="P2018" s="2">
        <v>5</v>
      </c>
      <c r="Q2018" s="65">
        <v>0.4</v>
      </c>
      <c r="R2018">
        <f>S2018/SQRT(T2018)</f>
        <v>0.24494899328258524</v>
      </c>
      <c r="S2018" s="61">
        <v>0.54772259999999995</v>
      </c>
      <c r="T2018" s="2">
        <v>5</v>
      </c>
      <c r="U2018" s="339">
        <f t="shared" si="161"/>
        <v>-2.6390573296152584</v>
      </c>
      <c r="V2018" s="4">
        <f t="shared" si="162"/>
        <v>0.5750000581884499</v>
      </c>
    </row>
    <row r="2019" spans="1:22">
      <c r="A2019" s="1" t="s">
        <v>645</v>
      </c>
      <c r="B2019" t="s">
        <v>700</v>
      </c>
      <c r="C2019" s="219" t="s">
        <v>1491</v>
      </c>
      <c r="D2019" t="s">
        <v>44</v>
      </c>
      <c r="E2019" t="s">
        <v>60</v>
      </c>
      <c r="F2019" t="s">
        <v>60</v>
      </c>
      <c r="G2019" s="38">
        <v>730</v>
      </c>
      <c r="H2019" s="189">
        <v>1</v>
      </c>
      <c r="I2019" s="190"/>
      <c r="J2019" s="44"/>
      <c r="K2019" s="44"/>
      <c r="L2019" s="27" t="s">
        <v>100</v>
      </c>
      <c r="M2019" s="65">
        <v>0</v>
      </c>
      <c r="N2019" s="63">
        <f>O2019/SQRT(P2019)</f>
        <v>0</v>
      </c>
      <c r="O2019" s="449">
        <v>0</v>
      </c>
      <c r="P2019" s="2">
        <v>5</v>
      </c>
      <c r="Q2019" s="343">
        <v>3.4</v>
      </c>
      <c r="R2019" s="2">
        <f>S2019/SQRT(T2019)</f>
        <v>3.3999999894908002</v>
      </c>
      <c r="S2019" s="449">
        <v>7.6026311</v>
      </c>
      <c r="T2019" s="2">
        <v>5</v>
      </c>
      <c r="U2019" s="339" t="e">
        <f t="shared" si="161"/>
        <v>#DIV/0!</v>
      </c>
      <c r="V2019" s="4" t="e">
        <f t="shared" si="162"/>
        <v>#DIV/0!</v>
      </c>
    </row>
    <row r="2020" spans="1:22">
      <c r="A2020" s="1" t="s">
        <v>645</v>
      </c>
      <c r="B2020" t="s">
        <v>701</v>
      </c>
      <c r="C2020" s="219" t="s">
        <v>1491</v>
      </c>
      <c r="D2020" t="s">
        <v>44</v>
      </c>
      <c r="E2020" t="s">
        <v>60</v>
      </c>
      <c r="F2020" t="s">
        <v>60</v>
      </c>
      <c r="G2020" s="38">
        <v>730</v>
      </c>
      <c r="H2020" s="189">
        <v>1</v>
      </c>
      <c r="I2020" s="190"/>
      <c r="J2020" s="44"/>
      <c r="K2020" s="44"/>
      <c r="L2020" s="27" t="s">
        <v>100</v>
      </c>
      <c r="M2020" s="65">
        <v>0.2</v>
      </c>
      <c r="N2020" s="63">
        <f>O2020/SQRT(P2020)</f>
        <v>0.20000000201247997</v>
      </c>
      <c r="O2020" s="449">
        <v>0.44721359999999999</v>
      </c>
      <c r="P2020" s="2">
        <v>5</v>
      </c>
      <c r="Q2020" s="343">
        <v>0.4</v>
      </c>
      <c r="R2020">
        <f>S2020/SQRT(T2020)</f>
        <v>0.24494899328258524</v>
      </c>
      <c r="S2020" s="61">
        <v>0.54772259999999995</v>
      </c>
      <c r="T2020" s="2">
        <v>5</v>
      </c>
      <c r="U2020" s="339">
        <f t="shared" si="161"/>
        <v>0.69314718055994529</v>
      </c>
      <c r="V2020" s="4">
        <f t="shared" si="162"/>
        <v>0.5750000581884499</v>
      </c>
    </row>
    <row r="2021" spans="1:22">
      <c r="A2021" s="1" t="s">
        <v>645</v>
      </c>
      <c r="B2021" t="s">
        <v>702</v>
      </c>
      <c r="C2021" s="219" t="s">
        <v>1491</v>
      </c>
      <c r="D2021" t="s">
        <v>44</v>
      </c>
      <c r="E2021" t="s">
        <v>60</v>
      </c>
      <c r="F2021" t="s">
        <v>60</v>
      </c>
      <c r="G2021" s="38">
        <v>730</v>
      </c>
      <c r="H2021" s="189">
        <v>1</v>
      </c>
      <c r="L2021" s="27" t="s">
        <v>100</v>
      </c>
      <c r="M2021" s="321" t="s">
        <v>16</v>
      </c>
      <c r="N2021" s="63" t="s">
        <v>16</v>
      </c>
      <c r="O2021" s="65" t="s">
        <v>16</v>
      </c>
      <c r="P2021" s="2">
        <v>5</v>
      </c>
      <c r="Q2021" s="321" t="s">
        <v>16</v>
      </c>
      <c r="R2021" s="65" t="s">
        <v>16</v>
      </c>
      <c r="S2021" s="65" t="s">
        <v>16</v>
      </c>
      <c r="T2021" s="2">
        <v>5</v>
      </c>
      <c r="U2021" s="339" t="e">
        <f t="shared" si="161"/>
        <v>#VALUE!</v>
      </c>
      <c r="V2021" s="4" t="e">
        <f t="shared" si="162"/>
        <v>#VALUE!</v>
      </c>
    </row>
    <row r="2022" spans="1:22">
      <c r="A2022" s="1" t="s">
        <v>645</v>
      </c>
      <c r="B2022" t="s">
        <v>703</v>
      </c>
      <c r="C2022" s="219" t="s">
        <v>1491</v>
      </c>
      <c r="D2022" t="s">
        <v>44</v>
      </c>
      <c r="E2022" t="s">
        <v>60</v>
      </c>
      <c r="F2022" t="s">
        <v>60</v>
      </c>
      <c r="G2022" s="38">
        <v>730</v>
      </c>
      <c r="H2022" s="189">
        <v>1</v>
      </c>
      <c r="L2022" s="27" t="s">
        <v>100</v>
      </c>
      <c r="M2022" s="321" t="s">
        <v>16</v>
      </c>
      <c r="N2022" s="63" t="s">
        <v>16</v>
      </c>
      <c r="O2022" s="65" t="s">
        <v>16</v>
      </c>
      <c r="P2022" s="2">
        <v>5</v>
      </c>
      <c r="Q2022" s="321" t="s">
        <v>16</v>
      </c>
      <c r="R2022" s="65" t="s">
        <v>16</v>
      </c>
      <c r="S2022" s="65" t="s">
        <v>16</v>
      </c>
      <c r="T2022" s="2">
        <v>5</v>
      </c>
      <c r="U2022" s="339" t="e">
        <f t="shared" si="161"/>
        <v>#VALUE!</v>
      </c>
      <c r="V2022" s="4" t="e">
        <f t="shared" si="162"/>
        <v>#VALUE!</v>
      </c>
    </row>
    <row r="2023" spans="1:22">
      <c r="A2023" s="1" t="s">
        <v>645</v>
      </c>
      <c r="B2023" t="s">
        <v>704</v>
      </c>
      <c r="C2023" s="219" t="s">
        <v>1491</v>
      </c>
      <c r="D2023" t="s">
        <v>44</v>
      </c>
      <c r="E2023" t="s">
        <v>60</v>
      </c>
      <c r="F2023" t="s">
        <v>60</v>
      </c>
      <c r="G2023" s="38">
        <v>730</v>
      </c>
      <c r="H2023" s="189">
        <v>1</v>
      </c>
      <c r="L2023" s="27" t="s">
        <v>100</v>
      </c>
      <c r="M2023" s="65">
        <v>376.6</v>
      </c>
      <c r="N2023" s="63">
        <f>O2023/SQRT(P2023)</f>
        <v>53.772297716298432</v>
      </c>
      <c r="O2023" s="449">
        <v>120.238513</v>
      </c>
      <c r="P2023" s="2">
        <v>5</v>
      </c>
      <c r="Q2023" s="65">
        <v>204.8</v>
      </c>
      <c r="R2023" s="2">
        <f>S2023/SQRT(T2023)</f>
        <v>48.387395056289236</v>
      </c>
      <c r="S2023" s="449">
        <v>108.1975046</v>
      </c>
      <c r="T2023" s="2">
        <v>5</v>
      </c>
      <c r="U2023" s="339">
        <f t="shared" si="161"/>
        <v>-0.60914972305769943</v>
      </c>
      <c r="V2023" s="4">
        <f t="shared" si="162"/>
        <v>0.25582189560731416</v>
      </c>
    </row>
    <row r="2024" spans="1:22">
      <c r="A2024" s="1" t="s">
        <v>645</v>
      </c>
      <c r="B2024" t="s">
        <v>705</v>
      </c>
      <c r="C2024" s="219" t="s">
        <v>1491</v>
      </c>
      <c r="D2024" t="s">
        <v>44</v>
      </c>
      <c r="E2024" t="s">
        <v>60</v>
      </c>
      <c r="F2024" t="s">
        <v>60</v>
      </c>
      <c r="G2024" s="38">
        <v>730</v>
      </c>
      <c r="H2024" s="189">
        <v>1</v>
      </c>
      <c r="L2024" s="27" t="s">
        <v>100</v>
      </c>
      <c r="M2024" s="65">
        <v>0</v>
      </c>
      <c r="N2024" s="63">
        <f>O2024/SQRT(P2024)</f>
        <v>0</v>
      </c>
      <c r="O2024" s="449">
        <v>0</v>
      </c>
      <c r="P2024" s="2">
        <v>5</v>
      </c>
      <c r="Q2024" s="343">
        <v>1</v>
      </c>
      <c r="R2024">
        <f>S2024/SQRT(T2024)</f>
        <v>1.0000000100623998</v>
      </c>
      <c r="S2024" s="61">
        <v>2.2360679999999999</v>
      </c>
      <c r="T2024" s="2">
        <v>5</v>
      </c>
      <c r="U2024" s="339" t="e">
        <f t="shared" si="161"/>
        <v>#DIV/0!</v>
      </c>
      <c r="V2024" s="4" t="e">
        <f t="shared" si="162"/>
        <v>#DIV/0!</v>
      </c>
    </row>
    <row r="2025" spans="1:22">
      <c r="A2025" s="1" t="s">
        <v>645</v>
      </c>
      <c r="B2025" t="s">
        <v>706</v>
      </c>
      <c r="C2025" s="219" t="s">
        <v>1491</v>
      </c>
      <c r="D2025" t="s">
        <v>44</v>
      </c>
      <c r="E2025" t="s">
        <v>60</v>
      </c>
      <c r="F2025" t="s">
        <v>60</v>
      </c>
      <c r="G2025" s="38">
        <v>730</v>
      </c>
      <c r="H2025" s="189">
        <v>1</v>
      </c>
      <c r="L2025" s="27" t="s">
        <v>100</v>
      </c>
      <c r="M2025" s="65">
        <v>0.2</v>
      </c>
      <c r="N2025" s="63">
        <f>O2025/SQRT(P2025)</f>
        <v>0.20000000201247997</v>
      </c>
      <c r="O2025" s="449">
        <v>0.44721359999999999</v>
      </c>
      <c r="P2025" s="2">
        <v>5</v>
      </c>
      <c r="Q2025" s="343">
        <v>0.6</v>
      </c>
      <c r="R2025" s="2">
        <f>S2025/SQRT(T2025)</f>
        <v>0.60000000603743997</v>
      </c>
      <c r="S2025" s="449">
        <v>1.3416408</v>
      </c>
      <c r="T2025" s="2">
        <v>5</v>
      </c>
      <c r="U2025" s="339">
        <f t="shared" si="161"/>
        <v>1.0986122886681096</v>
      </c>
      <c r="V2025" s="4">
        <f t="shared" si="162"/>
        <v>1.2000000201248</v>
      </c>
    </row>
    <row r="2026" spans="1:22">
      <c r="A2026" s="1" t="s">
        <v>645</v>
      </c>
      <c r="B2026" t="s">
        <v>707</v>
      </c>
      <c r="C2026" s="219" t="s">
        <v>1491</v>
      </c>
      <c r="D2026" t="s">
        <v>44</v>
      </c>
      <c r="E2026" t="s">
        <v>60</v>
      </c>
      <c r="F2026" t="s">
        <v>60</v>
      </c>
      <c r="G2026" s="38">
        <v>730</v>
      </c>
      <c r="H2026" s="189">
        <v>1</v>
      </c>
      <c r="L2026" s="27" t="s">
        <v>100</v>
      </c>
      <c r="M2026" s="65">
        <v>1</v>
      </c>
      <c r="N2026" s="63">
        <f>O2026/SQRT(P2026)</f>
        <v>1.0000000100623998</v>
      </c>
      <c r="O2026" s="449">
        <v>2.2360679999999999</v>
      </c>
      <c r="P2026" s="2">
        <v>5</v>
      </c>
      <c r="Q2026" s="65">
        <v>1</v>
      </c>
      <c r="R2026" s="2">
        <f>S2026/SQRT(T2026)</f>
        <v>0.63245554886093935</v>
      </c>
      <c r="S2026" s="449">
        <v>1.4142136000000001</v>
      </c>
      <c r="T2026" s="2">
        <v>5</v>
      </c>
      <c r="U2026" s="339">
        <f t="shared" si="161"/>
        <v>0</v>
      </c>
      <c r="V2026" s="4">
        <f t="shared" si="162"/>
        <v>0.60000002128499208</v>
      </c>
    </row>
    <row r="2027" spans="1:22">
      <c r="A2027" s="1" t="s">
        <v>645</v>
      </c>
      <c r="B2027" t="s">
        <v>708</v>
      </c>
      <c r="C2027" s="219" t="s">
        <v>1491</v>
      </c>
      <c r="D2027" t="s">
        <v>44</v>
      </c>
      <c r="E2027" t="s">
        <v>60</v>
      </c>
      <c r="F2027" t="s">
        <v>60</v>
      </c>
      <c r="G2027" s="38">
        <v>730</v>
      </c>
      <c r="H2027" s="189">
        <v>1</v>
      </c>
      <c r="L2027" s="27" t="s">
        <v>100</v>
      </c>
      <c r="M2027" s="321" t="s">
        <v>16</v>
      </c>
      <c r="N2027" s="63" t="s">
        <v>16</v>
      </c>
      <c r="O2027" s="65" t="s">
        <v>16</v>
      </c>
      <c r="P2027" s="2">
        <v>5</v>
      </c>
      <c r="Q2027" s="321" t="s">
        <v>16</v>
      </c>
      <c r="R2027" s="65" t="s">
        <v>16</v>
      </c>
      <c r="S2027" s="65" t="s">
        <v>16</v>
      </c>
      <c r="T2027" s="2">
        <v>5</v>
      </c>
      <c r="U2027" s="339" t="e">
        <f t="shared" si="161"/>
        <v>#VALUE!</v>
      </c>
      <c r="V2027" s="4" t="e">
        <f t="shared" si="162"/>
        <v>#VALUE!</v>
      </c>
    </row>
    <row r="2028" spans="1:22">
      <c r="A2028" s="1" t="s">
        <v>645</v>
      </c>
      <c r="B2028" t="s">
        <v>709</v>
      </c>
      <c r="C2028" s="219" t="s">
        <v>1491</v>
      </c>
      <c r="D2028" t="s">
        <v>44</v>
      </c>
      <c r="E2028" t="s">
        <v>60</v>
      </c>
      <c r="F2028" t="s">
        <v>60</v>
      </c>
      <c r="G2028" s="38">
        <v>730</v>
      </c>
      <c r="H2028" s="189">
        <v>1</v>
      </c>
      <c r="L2028" s="27" t="s">
        <v>100</v>
      </c>
      <c r="M2028" s="321" t="s">
        <v>16</v>
      </c>
      <c r="N2028" s="63" t="s">
        <v>16</v>
      </c>
      <c r="O2028" s="65" t="s">
        <v>16</v>
      </c>
      <c r="P2028" s="2">
        <v>5</v>
      </c>
      <c r="Q2028" s="321" t="s">
        <v>16</v>
      </c>
      <c r="R2028" s="65" t="s">
        <v>16</v>
      </c>
      <c r="S2028" s="65" t="s">
        <v>16</v>
      </c>
      <c r="T2028" s="2">
        <v>5</v>
      </c>
      <c r="U2028" s="339" t="e">
        <f t="shared" si="161"/>
        <v>#VALUE!</v>
      </c>
      <c r="V2028" s="4" t="e">
        <f t="shared" si="162"/>
        <v>#VALUE!</v>
      </c>
    </row>
    <row r="2029" spans="1:22">
      <c r="A2029" s="1" t="s">
        <v>645</v>
      </c>
      <c r="B2029" t="s">
        <v>710</v>
      </c>
      <c r="C2029" s="219" t="s">
        <v>1491</v>
      </c>
      <c r="D2029" t="s">
        <v>44</v>
      </c>
      <c r="E2029" t="s">
        <v>60</v>
      </c>
      <c r="F2029" t="s">
        <v>60</v>
      </c>
      <c r="G2029" s="38">
        <v>730</v>
      </c>
      <c r="H2029" s="189">
        <v>1</v>
      </c>
      <c r="L2029" s="27" t="s">
        <v>100</v>
      </c>
      <c r="M2029" s="321" t="s">
        <v>16</v>
      </c>
      <c r="N2029" s="63" t="s">
        <v>16</v>
      </c>
      <c r="O2029" s="65" t="s">
        <v>16</v>
      </c>
      <c r="P2029" s="2">
        <v>5</v>
      </c>
      <c r="Q2029" s="321" t="s">
        <v>16</v>
      </c>
      <c r="R2029" s="63" t="s">
        <v>16</v>
      </c>
      <c r="S2029" s="63" t="s">
        <v>16</v>
      </c>
      <c r="T2029" s="2">
        <v>5</v>
      </c>
      <c r="U2029" s="339" t="e">
        <f t="shared" si="161"/>
        <v>#VALUE!</v>
      </c>
      <c r="V2029" s="4" t="e">
        <f t="shared" si="162"/>
        <v>#VALUE!</v>
      </c>
    </row>
    <row r="2030" spans="1:22" s="11" customFormat="1">
      <c r="A2030" s="10" t="s">
        <v>645</v>
      </c>
      <c r="B2030" s="11" t="s">
        <v>711</v>
      </c>
      <c r="C2030" s="219" t="s">
        <v>1491</v>
      </c>
      <c r="D2030" s="11" t="s">
        <v>44</v>
      </c>
      <c r="E2030" s="11" t="s">
        <v>60</v>
      </c>
      <c r="F2030" s="11" t="s">
        <v>60</v>
      </c>
      <c r="G2030" s="29">
        <v>730</v>
      </c>
      <c r="H2030" s="200">
        <v>1</v>
      </c>
      <c r="I2030" s="12"/>
      <c r="L2030" s="30" t="s">
        <v>100</v>
      </c>
      <c r="M2030" s="65">
        <v>7.4</v>
      </c>
      <c r="N2030" s="70">
        <f>O2030/SQRT(P2030)</f>
        <v>5.5099909412307477</v>
      </c>
      <c r="O2030" s="450">
        <v>12.320714300000001</v>
      </c>
      <c r="P2030" s="12">
        <v>5</v>
      </c>
      <c r="Q2030" s="349">
        <v>11.4</v>
      </c>
      <c r="R2030" s="12">
        <f t="shared" ref="R2030:R2061" si="163">S2030/SQRT(T2030)</f>
        <v>7.4605629917624308</v>
      </c>
      <c r="S2030" s="450">
        <v>16.682326</v>
      </c>
      <c r="T2030" s="12">
        <v>5</v>
      </c>
      <c r="U2030" s="339">
        <f t="shared" si="161"/>
        <v>0.43213335519032575</v>
      </c>
      <c r="V2030" s="4">
        <f t="shared" si="162"/>
        <v>0.62828562753197281</v>
      </c>
    </row>
    <row r="2031" spans="1:22">
      <c r="A2031" s="1" t="s">
        <v>647</v>
      </c>
      <c r="B2031" t="s">
        <v>681</v>
      </c>
      <c r="C2031" s="219" t="s">
        <v>1491</v>
      </c>
      <c r="D2031" t="s">
        <v>44</v>
      </c>
      <c r="E2031" t="s">
        <v>60</v>
      </c>
      <c r="F2031" t="s">
        <v>60</v>
      </c>
      <c r="G2031" s="38">
        <v>730</v>
      </c>
      <c r="H2031" s="189">
        <v>1</v>
      </c>
      <c r="I2031" s="190"/>
      <c r="J2031" s="44"/>
      <c r="K2031" s="44"/>
      <c r="L2031" s="27" t="s">
        <v>100</v>
      </c>
      <c r="M2031" s="2">
        <v>0.8</v>
      </c>
      <c r="N2031" s="63">
        <f>O2031/SQRT(P2031)</f>
        <v>0.80000000804991989</v>
      </c>
      <c r="O2031" s="61">
        <v>1.7888544</v>
      </c>
      <c r="P2031" s="2">
        <v>5</v>
      </c>
      <c r="Q2031" s="2">
        <v>1.6</v>
      </c>
      <c r="R2031">
        <f t="shared" si="163"/>
        <v>1.3638181087007166</v>
      </c>
      <c r="S2031" s="61">
        <v>3.0495899999999998</v>
      </c>
      <c r="T2031" s="2">
        <v>5</v>
      </c>
      <c r="U2031" s="339">
        <f t="shared" si="161"/>
        <v>0.69314718055994529</v>
      </c>
      <c r="V2031" s="4">
        <f t="shared" si="162"/>
        <v>0.92656243500781232</v>
      </c>
    </row>
    <row r="2032" spans="1:22">
      <c r="A2032" s="1" t="s">
        <v>647</v>
      </c>
      <c r="B2032" t="s">
        <v>682</v>
      </c>
      <c r="C2032" s="219" t="s">
        <v>1491</v>
      </c>
      <c r="D2032" t="s">
        <v>44</v>
      </c>
      <c r="E2032" t="s">
        <v>60</v>
      </c>
      <c r="F2032" t="s">
        <v>60</v>
      </c>
      <c r="G2032" s="38">
        <v>730</v>
      </c>
      <c r="H2032" s="189">
        <v>1</v>
      </c>
      <c r="I2032" s="190"/>
      <c r="J2032" s="44"/>
      <c r="K2032" s="44"/>
      <c r="L2032" s="27" t="s">
        <v>100</v>
      </c>
      <c r="M2032" s="65">
        <v>97.4</v>
      </c>
      <c r="N2032" s="63">
        <f>O2032/SQRT(P2032)</f>
        <v>23.423492499795849</v>
      </c>
      <c r="O2032" s="61">
        <v>52.376521500000003</v>
      </c>
      <c r="P2032" s="2">
        <v>5</v>
      </c>
      <c r="Q2032" s="65">
        <v>94.2</v>
      </c>
      <c r="R2032" s="2">
        <f t="shared" si="163"/>
        <v>20.080836741916187</v>
      </c>
      <c r="S2032" s="449">
        <v>44.902115999999999</v>
      </c>
      <c r="T2032" s="2">
        <v>5</v>
      </c>
      <c r="U2032" s="339">
        <f t="shared" si="161"/>
        <v>-3.3406029066172085E-2</v>
      </c>
      <c r="V2032" s="4">
        <f t="shared" si="162"/>
        <v>0.24544245701374984</v>
      </c>
    </row>
    <row r="2033" spans="1:22">
      <c r="A2033" s="1" t="s">
        <v>647</v>
      </c>
      <c r="B2033" t="s">
        <v>683</v>
      </c>
      <c r="C2033" s="219" t="s">
        <v>1491</v>
      </c>
      <c r="D2033" t="s">
        <v>44</v>
      </c>
      <c r="E2033" t="s">
        <v>60</v>
      </c>
      <c r="F2033" t="s">
        <v>60</v>
      </c>
      <c r="G2033" s="26">
        <v>730</v>
      </c>
      <c r="H2033" s="189">
        <v>1</v>
      </c>
      <c r="I2033" s="190"/>
      <c r="J2033" s="27"/>
      <c r="K2033" s="27"/>
      <c r="L2033" s="27" t="s">
        <v>100</v>
      </c>
      <c r="M2033" s="65">
        <v>0</v>
      </c>
      <c r="N2033" s="63">
        <f>O2033/SQRT(P2033)</f>
        <v>0</v>
      </c>
      <c r="O2033" s="61">
        <v>0</v>
      </c>
      <c r="P2033" s="2">
        <v>5</v>
      </c>
      <c r="Q2033" s="343">
        <v>3.8</v>
      </c>
      <c r="R2033" s="2">
        <f t="shared" si="163"/>
        <v>3.7999998593516819</v>
      </c>
      <c r="S2033" s="449">
        <v>8.4970580000000009</v>
      </c>
      <c r="T2033" s="2">
        <v>5</v>
      </c>
      <c r="U2033" s="339" t="e">
        <f t="shared" si="161"/>
        <v>#DIV/0!</v>
      </c>
      <c r="V2033" s="4" t="e">
        <f t="shared" si="162"/>
        <v>#DIV/0!</v>
      </c>
    </row>
    <row r="2034" spans="1:22">
      <c r="A2034" s="1" t="s">
        <v>647</v>
      </c>
      <c r="B2034" t="s">
        <v>684</v>
      </c>
      <c r="C2034" s="219" t="s">
        <v>1491</v>
      </c>
      <c r="D2034" t="s">
        <v>44</v>
      </c>
      <c r="E2034" t="s">
        <v>60</v>
      </c>
      <c r="F2034" t="s">
        <v>60</v>
      </c>
      <c r="G2034" s="38">
        <v>730</v>
      </c>
      <c r="H2034" s="189">
        <v>1</v>
      </c>
      <c r="I2034" s="190"/>
      <c r="J2034" s="44"/>
      <c r="K2034" s="44"/>
      <c r="L2034" s="27" t="s">
        <v>100</v>
      </c>
      <c r="M2034" s="321" t="s">
        <v>16</v>
      </c>
      <c r="N2034" s="63" t="s">
        <v>16</v>
      </c>
      <c r="O2034" s="63" t="s">
        <v>16</v>
      </c>
      <c r="P2034" s="2">
        <v>5</v>
      </c>
      <c r="Q2034" s="321" t="s">
        <v>16</v>
      </c>
      <c r="R2034" s="2" t="e">
        <f t="shared" si="163"/>
        <v>#VALUE!</v>
      </c>
      <c r="S2034" s="65" t="s">
        <v>16</v>
      </c>
      <c r="T2034" s="2">
        <v>5</v>
      </c>
      <c r="U2034" s="339" t="e">
        <f t="shared" si="161"/>
        <v>#VALUE!</v>
      </c>
      <c r="V2034" s="4" t="e">
        <f t="shared" si="162"/>
        <v>#VALUE!</v>
      </c>
    </row>
    <row r="2035" spans="1:22">
      <c r="A2035" s="1" t="s">
        <v>647</v>
      </c>
      <c r="B2035" t="s">
        <v>685</v>
      </c>
      <c r="C2035" s="219" t="s">
        <v>1491</v>
      </c>
      <c r="D2035" t="s">
        <v>44</v>
      </c>
      <c r="E2035" t="s">
        <v>60</v>
      </c>
      <c r="F2035" t="s">
        <v>60</v>
      </c>
      <c r="G2035" s="38">
        <v>730</v>
      </c>
      <c r="H2035" s="189">
        <v>1</v>
      </c>
      <c r="I2035" s="190"/>
      <c r="J2035" s="44"/>
      <c r="K2035" s="44"/>
      <c r="L2035" s="27" t="s">
        <v>100</v>
      </c>
      <c r="M2035" s="65">
        <v>0</v>
      </c>
      <c r="N2035" s="63">
        <f>O2035/SQRT(P2035)</f>
        <v>0</v>
      </c>
      <c r="O2035" s="61">
        <v>0</v>
      </c>
      <c r="P2035" s="2">
        <v>5</v>
      </c>
      <c r="Q2035" s="343">
        <v>0.6</v>
      </c>
      <c r="R2035">
        <f t="shared" si="163"/>
        <v>0.60000009548015909</v>
      </c>
      <c r="S2035" s="61">
        <v>1.3416410000000001</v>
      </c>
      <c r="T2035" s="2">
        <v>5</v>
      </c>
      <c r="U2035" s="339" t="e">
        <f t="shared" si="161"/>
        <v>#DIV/0!</v>
      </c>
      <c r="V2035" s="4" t="e">
        <f t="shared" si="162"/>
        <v>#DIV/0!</v>
      </c>
    </row>
    <row r="2036" spans="1:22">
      <c r="A2036" s="1" t="s">
        <v>647</v>
      </c>
      <c r="B2036" t="s">
        <v>686</v>
      </c>
      <c r="C2036" s="219" t="s">
        <v>1491</v>
      </c>
      <c r="D2036" t="s">
        <v>44</v>
      </c>
      <c r="E2036" t="s">
        <v>60</v>
      </c>
      <c r="F2036" t="s">
        <v>60</v>
      </c>
      <c r="G2036" s="38">
        <v>730</v>
      </c>
      <c r="H2036" s="189">
        <v>1</v>
      </c>
      <c r="I2036" s="190"/>
      <c r="J2036" s="44"/>
      <c r="K2036" s="44"/>
      <c r="L2036" s="27" t="s">
        <v>100</v>
      </c>
      <c r="M2036" s="321" t="s">
        <v>16</v>
      </c>
      <c r="N2036" s="63" t="s">
        <v>16</v>
      </c>
      <c r="O2036" s="63" t="s">
        <v>16</v>
      </c>
      <c r="P2036" s="2">
        <v>5</v>
      </c>
      <c r="Q2036" s="321" t="s">
        <v>16</v>
      </c>
      <c r="R2036" t="e">
        <f t="shared" si="163"/>
        <v>#VALUE!</v>
      </c>
      <c r="S2036" s="63" t="s">
        <v>16</v>
      </c>
      <c r="T2036" s="2">
        <v>5</v>
      </c>
      <c r="U2036" s="339" t="e">
        <f t="shared" si="161"/>
        <v>#VALUE!</v>
      </c>
      <c r="V2036" s="4" t="e">
        <f t="shared" si="162"/>
        <v>#VALUE!</v>
      </c>
    </row>
    <row r="2037" spans="1:22">
      <c r="A2037" s="1" t="s">
        <v>647</v>
      </c>
      <c r="B2037" t="s">
        <v>687</v>
      </c>
      <c r="C2037" s="219" t="s">
        <v>1491</v>
      </c>
      <c r="D2037" t="s">
        <v>44</v>
      </c>
      <c r="E2037" t="s">
        <v>60</v>
      </c>
      <c r="F2037" t="s">
        <v>60</v>
      </c>
      <c r="G2037" s="38">
        <v>730</v>
      </c>
      <c r="H2037" s="189">
        <v>1</v>
      </c>
      <c r="I2037" s="190"/>
      <c r="J2037" s="44"/>
      <c r="K2037" s="44"/>
      <c r="L2037" s="27" t="s">
        <v>100</v>
      </c>
      <c r="M2037" s="321" t="s">
        <v>16</v>
      </c>
      <c r="N2037" s="63" t="s">
        <v>16</v>
      </c>
      <c r="O2037" s="63" t="s">
        <v>16</v>
      </c>
      <c r="P2037" s="2">
        <v>5</v>
      </c>
      <c r="Q2037" s="321" t="s">
        <v>16</v>
      </c>
      <c r="R2037" t="e">
        <f t="shared" si="163"/>
        <v>#VALUE!</v>
      </c>
      <c r="S2037" s="63" t="s">
        <v>16</v>
      </c>
      <c r="T2037" s="2">
        <v>5</v>
      </c>
      <c r="U2037" s="339" t="e">
        <f t="shared" si="161"/>
        <v>#VALUE!</v>
      </c>
      <c r="V2037" s="4" t="e">
        <f t="shared" si="162"/>
        <v>#VALUE!</v>
      </c>
    </row>
    <row r="2038" spans="1:22">
      <c r="A2038" s="1" t="s">
        <v>647</v>
      </c>
      <c r="B2038" t="s">
        <v>688</v>
      </c>
      <c r="C2038" s="219" t="s">
        <v>1491</v>
      </c>
      <c r="D2038" t="s">
        <v>44</v>
      </c>
      <c r="E2038" t="s">
        <v>60</v>
      </c>
      <c r="F2038" t="s">
        <v>60</v>
      </c>
      <c r="G2038" s="38">
        <v>730</v>
      </c>
      <c r="H2038" s="189">
        <v>1</v>
      </c>
      <c r="I2038" s="190"/>
      <c r="J2038" s="44"/>
      <c r="K2038" s="44"/>
      <c r="L2038" s="27" t="s">
        <v>100</v>
      </c>
      <c r="M2038" s="321" t="s">
        <v>16</v>
      </c>
      <c r="N2038" s="63" t="s">
        <v>16</v>
      </c>
      <c r="O2038" s="65" t="s">
        <v>16</v>
      </c>
      <c r="P2038" s="2">
        <v>5</v>
      </c>
      <c r="Q2038" s="321" t="s">
        <v>16</v>
      </c>
      <c r="R2038" s="2" t="e">
        <f t="shared" si="163"/>
        <v>#VALUE!</v>
      </c>
      <c r="S2038" s="65" t="s">
        <v>16</v>
      </c>
      <c r="T2038" s="2">
        <v>5</v>
      </c>
      <c r="U2038" s="339" t="e">
        <f t="shared" si="161"/>
        <v>#VALUE!</v>
      </c>
      <c r="V2038" s="4" t="e">
        <f t="shared" si="162"/>
        <v>#VALUE!</v>
      </c>
    </row>
    <row r="2039" spans="1:22">
      <c r="A2039" s="1" t="s">
        <v>647</v>
      </c>
      <c r="B2039" t="s">
        <v>689</v>
      </c>
      <c r="C2039" s="219" t="s">
        <v>1491</v>
      </c>
      <c r="D2039" t="s">
        <v>44</v>
      </c>
      <c r="E2039" t="s">
        <v>60</v>
      </c>
      <c r="F2039" t="s">
        <v>60</v>
      </c>
      <c r="G2039" s="38">
        <v>730</v>
      </c>
      <c r="H2039" s="189">
        <v>1</v>
      </c>
      <c r="I2039" s="190"/>
      <c r="J2039" s="44"/>
      <c r="K2039" s="44"/>
      <c r="L2039" s="27" t="s">
        <v>100</v>
      </c>
      <c r="M2039" s="321" t="s">
        <v>16</v>
      </c>
      <c r="N2039" s="63" t="s">
        <v>16</v>
      </c>
      <c r="O2039" s="65" t="s">
        <v>16</v>
      </c>
      <c r="P2039" s="2">
        <v>5</v>
      </c>
      <c r="Q2039" s="321" t="s">
        <v>16</v>
      </c>
      <c r="R2039" s="2" t="e">
        <f t="shared" si="163"/>
        <v>#VALUE!</v>
      </c>
      <c r="S2039" s="65" t="s">
        <v>16</v>
      </c>
      <c r="T2039" s="2">
        <v>5</v>
      </c>
      <c r="U2039" s="339" t="e">
        <f t="shared" si="161"/>
        <v>#VALUE!</v>
      </c>
      <c r="V2039" s="4" t="e">
        <f t="shared" si="162"/>
        <v>#VALUE!</v>
      </c>
    </row>
    <row r="2040" spans="1:22">
      <c r="A2040" s="1" t="s">
        <v>647</v>
      </c>
      <c r="B2040" t="s">
        <v>690</v>
      </c>
      <c r="C2040" s="219" t="s">
        <v>1491</v>
      </c>
      <c r="D2040" t="s">
        <v>44</v>
      </c>
      <c r="E2040" t="s">
        <v>60</v>
      </c>
      <c r="F2040" t="s">
        <v>60</v>
      </c>
      <c r="G2040" s="38">
        <v>730</v>
      </c>
      <c r="H2040" s="189">
        <v>1</v>
      </c>
      <c r="I2040" s="190"/>
      <c r="J2040" s="44"/>
      <c r="K2040" s="44"/>
      <c r="L2040" s="27" t="s">
        <v>100</v>
      </c>
      <c r="M2040" s="321" t="s">
        <v>16</v>
      </c>
      <c r="N2040" s="63" t="s">
        <v>16</v>
      </c>
      <c r="O2040" s="63" t="s">
        <v>16</v>
      </c>
      <c r="P2040" s="2">
        <v>5</v>
      </c>
      <c r="Q2040" s="321" t="s">
        <v>16</v>
      </c>
      <c r="R2040" s="2" t="e">
        <f t="shared" si="163"/>
        <v>#VALUE!</v>
      </c>
      <c r="S2040" s="65" t="s">
        <v>16</v>
      </c>
      <c r="T2040" s="2">
        <v>5</v>
      </c>
      <c r="U2040" s="339" t="e">
        <f t="shared" si="161"/>
        <v>#VALUE!</v>
      </c>
      <c r="V2040" s="4" t="e">
        <f t="shared" si="162"/>
        <v>#VALUE!</v>
      </c>
    </row>
    <row r="2041" spans="1:22">
      <c r="A2041" s="1" t="s">
        <v>647</v>
      </c>
      <c r="B2041" t="s">
        <v>691</v>
      </c>
      <c r="C2041" s="219" t="s">
        <v>1491</v>
      </c>
      <c r="D2041" t="s">
        <v>44</v>
      </c>
      <c r="E2041" t="s">
        <v>60</v>
      </c>
      <c r="F2041" t="s">
        <v>60</v>
      </c>
      <c r="G2041" s="38">
        <v>730</v>
      </c>
      <c r="H2041" s="189">
        <v>1</v>
      </c>
      <c r="I2041" s="190"/>
      <c r="J2041" s="44"/>
      <c r="K2041" s="44"/>
      <c r="L2041" s="27" t="s">
        <v>100</v>
      </c>
      <c r="M2041" s="65">
        <v>0</v>
      </c>
      <c r="N2041" s="63">
        <f t="shared" ref="N2041:N2046" si="164">O2041/SQRT(P2041)</f>
        <v>0</v>
      </c>
      <c r="O2041" s="449">
        <v>0</v>
      </c>
      <c r="P2041" s="2">
        <v>5</v>
      </c>
      <c r="Q2041" s="65">
        <v>0</v>
      </c>
      <c r="R2041" s="2">
        <f t="shared" si="163"/>
        <v>0</v>
      </c>
      <c r="S2041" s="449">
        <v>0</v>
      </c>
      <c r="T2041" s="2">
        <v>5</v>
      </c>
      <c r="U2041" s="339" t="e">
        <f t="shared" si="161"/>
        <v>#DIV/0!</v>
      </c>
      <c r="V2041" s="4" t="e">
        <f t="shared" si="162"/>
        <v>#DIV/0!</v>
      </c>
    </row>
    <row r="2042" spans="1:22">
      <c r="A2042" s="1" t="s">
        <v>647</v>
      </c>
      <c r="B2042" t="s">
        <v>692</v>
      </c>
      <c r="C2042" s="219" t="s">
        <v>1491</v>
      </c>
      <c r="D2042" t="s">
        <v>44</v>
      </c>
      <c r="E2042" t="s">
        <v>60</v>
      </c>
      <c r="F2042" t="s">
        <v>60</v>
      </c>
      <c r="G2042" s="38">
        <v>730</v>
      </c>
      <c r="H2042" s="189">
        <v>1</v>
      </c>
      <c r="I2042" s="190"/>
      <c r="J2042" s="44"/>
      <c r="K2042" s="44"/>
      <c r="L2042" s="27" t="s">
        <v>100</v>
      </c>
      <c r="M2042" s="65">
        <v>154.4</v>
      </c>
      <c r="N2042" s="63">
        <f t="shared" si="164"/>
        <v>34.623113688415259</v>
      </c>
      <c r="O2042" s="449">
        <v>77.419635799999995</v>
      </c>
      <c r="P2042" s="2">
        <v>5</v>
      </c>
      <c r="Q2042" s="343">
        <v>204</v>
      </c>
      <c r="R2042" s="2">
        <f t="shared" si="163"/>
        <v>59.336329367031723</v>
      </c>
      <c r="S2042" s="449">
        <v>132.68006600000001</v>
      </c>
      <c r="T2042" s="2">
        <v>5</v>
      </c>
      <c r="U2042" s="339">
        <f t="shared" si="161"/>
        <v>0.27857335625354063</v>
      </c>
      <c r="V2042" s="4">
        <f t="shared" si="162"/>
        <v>0.28460207571013246</v>
      </c>
    </row>
    <row r="2043" spans="1:22">
      <c r="A2043" s="1" t="s">
        <v>647</v>
      </c>
      <c r="B2043" t="s">
        <v>693</v>
      </c>
      <c r="C2043" s="219" t="s">
        <v>1491</v>
      </c>
      <c r="D2043" t="s">
        <v>44</v>
      </c>
      <c r="E2043" t="s">
        <v>60</v>
      </c>
      <c r="F2043" t="s">
        <v>60</v>
      </c>
      <c r="G2043" s="38">
        <v>730</v>
      </c>
      <c r="H2043" s="189">
        <v>1</v>
      </c>
      <c r="I2043" s="190"/>
      <c r="J2043" s="44"/>
      <c r="K2043" s="44"/>
      <c r="L2043" s="27" t="s">
        <v>100</v>
      </c>
      <c r="M2043" s="65">
        <v>74.8</v>
      </c>
      <c r="N2043" s="63">
        <f t="shared" si="164"/>
        <v>20.77835413212717</v>
      </c>
      <c r="O2043" s="61">
        <v>46.461812299999998</v>
      </c>
      <c r="P2043" s="2">
        <v>5</v>
      </c>
      <c r="Q2043" s="65">
        <v>57.4</v>
      </c>
      <c r="R2043" s="2">
        <f t="shared" si="163"/>
        <v>5.5190580627154304</v>
      </c>
      <c r="S2043" s="449">
        <v>12.340989</v>
      </c>
      <c r="T2043" s="2">
        <v>5</v>
      </c>
      <c r="U2043" s="339">
        <f t="shared" ref="U2043:U2106" si="165">LN(Q2043/M2043)</f>
        <v>-0.26477358165491088</v>
      </c>
      <c r="V2043" s="4">
        <f t="shared" ref="V2043:V2106" si="166">M2043^2/(P2043*M2043^2)+S2043^2/(T2043*Q2043^2)</f>
        <v>0.20924498351917109</v>
      </c>
    </row>
    <row r="2044" spans="1:22">
      <c r="A2044" s="1" t="s">
        <v>647</v>
      </c>
      <c r="B2044" t="s">
        <v>694</v>
      </c>
      <c r="C2044" s="219" t="s">
        <v>1491</v>
      </c>
      <c r="D2044" t="s">
        <v>44</v>
      </c>
      <c r="E2044" t="s">
        <v>60</v>
      </c>
      <c r="F2044" t="s">
        <v>60</v>
      </c>
      <c r="G2044" s="38">
        <v>730</v>
      </c>
      <c r="H2044" s="189">
        <v>1</v>
      </c>
      <c r="I2044" s="190"/>
      <c r="J2044" s="44"/>
      <c r="K2044" s="44"/>
      <c r="L2044" s="27" t="s">
        <v>100</v>
      </c>
      <c r="M2044" s="65">
        <v>21.4</v>
      </c>
      <c r="N2044" s="63">
        <f t="shared" si="164"/>
        <v>13.377593213175386</v>
      </c>
      <c r="O2044" s="61">
        <v>29.913207799999999</v>
      </c>
      <c r="P2044" s="2">
        <v>5</v>
      </c>
      <c r="Q2044" s="65">
        <v>9.8000000000000007</v>
      </c>
      <c r="R2044">
        <f t="shared" si="163"/>
        <v>6.8585714541415106</v>
      </c>
      <c r="S2044" s="61">
        <v>15.336232000000001</v>
      </c>
      <c r="T2044" s="2">
        <v>5</v>
      </c>
      <c r="U2044" s="339">
        <f t="shared" si="165"/>
        <v>-0.78100853635127943</v>
      </c>
      <c r="V2044" s="4">
        <f t="shared" si="166"/>
        <v>0.68979594326910443</v>
      </c>
    </row>
    <row r="2045" spans="1:22">
      <c r="A2045" s="1" t="s">
        <v>647</v>
      </c>
      <c r="B2045" t="s">
        <v>695</v>
      </c>
      <c r="C2045" s="219" t="s">
        <v>1491</v>
      </c>
      <c r="D2045" t="s">
        <v>44</v>
      </c>
      <c r="E2045" t="s">
        <v>60</v>
      </c>
      <c r="F2045" t="s">
        <v>60</v>
      </c>
      <c r="G2045" s="38">
        <v>730</v>
      </c>
      <c r="H2045" s="189">
        <v>1</v>
      </c>
      <c r="I2045" s="190"/>
      <c r="J2045" s="44"/>
      <c r="K2045" s="44"/>
      <c r="L2045" s="27" t="s">
        <v>100</v>
      </c>
      <c r="M2045" s="65">
        <v>0.6</v>
      </c>
      <c r="N2045" s="63">
        <f t="shared" si="164"/>
        <v>0.40000000402495994</v>
      </c>
      <c r="O2045" s="449">
        <v>0.89442719999999998</v>
      </c>
      <c r="P2045" s="2">
        <v>5</v>
      </c>
      <c r="Q2045" s="65">
        <v>0.6</v>
      </c>
      <c r="R2045">
        <f t="shared" si="163"/>
        <v>0.60000009548015909</v>
      </c>
      <c r="S2045" s="61">
        <v>1.3416410000000001</v>
      </c>
      <c r="T2045" s="2">
        <v>5</v>
      </c>
      <c r="U2045" s="339">
        <f t="shared" si="165"/>
        <v>0</v>
      </c>
      <c r="V2045" s="4">
        <f t="shared" si="166"/>
        <v>1.2000003182672223</v>
      </c>
    </row>
    <row r="2046" spans="1:22">
      <c r="A2046" s="1" t="s">
        <v>647</v>
      </c>
      <c r="B2046" t="s">
        <v>696</v>
      </c>
      <c r="C2046" s="219" t="s">
        <v>1491</v>
      </c>
      <c r="D2046" t="s">
        <v>44</v>
      </c>
      <c r="E2046" t="s">
        <v>60</v>
      </c>
      <c r="F2046" t="s">
        <v>60</v>
      </c>
      <c r="G2046" s="38">
        <v>730</v>
      </c>
      <c r="H2046" s="189">
        <v>1</v>
      </c>
      <c r="I2046" s="190"/>
      <c r="J2046" s="44"/>
      <c r="K2046" s="44"/>
      <c r="L2046" s="27" t="s">
        <v>100</v>
      </c>
      <c r="M2046" s="65">
        <v>1.4</v>
      </c>
      <c r="N2046" s="63">
        <f t="shared" si="164"/>
        <v>1.1661903959269257</v>
      </c>
      <c r="O2046" s="61">
        <v>2.6076809999999999</v>
      </c>
      <c r="P2046" s="2">
        <v>5</v>
      </c>
      <c r="Q2046" s="343">
        <v>5.2</v>
      </c>
      <c r="R2046">
        <f t="shared" si="163"/>
        <v>3.200000211085118</v>
      </c>
      <c r="S2046" s="61">
        <v>7.1554180000000001</v>
      </c>
      <c r="T2046" s="2">
        <v>5</v>
      </c>
      <c r="U2046" s="339">
        <f t="shared" si="165"/>
        <v>1.3121863889661689</v>
      </c>
      <c r="V2046" s="4">
        <f t="shared" si="166"/>
        <v>0.57869827481304725</v>
      </c>
    </row>
    <row r="2047" spans="1:22">
      <c r="A2047" s="1" t="s">
        <v>647</v>
      </c>
      <c r="B2047" t="s">
        <v>697</v>
      </c>
      <c r="C2047" s="219" t="s">
        <v>1491</v>
      </c>
      <c r="D2047" t="s">
        <v>44</v>
      </c>
      <c r="E2047" t="s">
        <v>60</v>
      </c>
      <c r="F2047" t="s">
        <v>60</v>
      </c>
      <c r="G2047" s="38">
        <v>730</v>
      </c>
      <c r="H2047" s="189">
        <v>1</v>
      </c>
      <c r="I2047" s="190"/>
      <c r="J2047" s="44"/>
      <c r="K2047" s="44"/>
      <c r="L2047" s="27" t="s">
        <v>100</v>
      </c>
      <c r="M2047" s="321" t="s">
        <v>16</v>
      </c>
      <c r="N2047" s="63" t="s">
        <v>16</v>
      </c>
      <c r="O2047" s="65" t="s">
        <v>16</v>
      </c>
      <c r="P2047" s="2">
        <v>5</v>
      </c>
      <c r="Q2047" s="321" t="s">
        <v>16</v>
      </c>
      <c r="R2047" s="2" t="e">
        <f t="shared" si="163"/>
        <v>#VALUE!</v>
      </c>
      <c r="S2047" s="65" t="s">
        <v>16</v>
      </c>
      <c r="T2047" s="2">
        <v>5</v>
      </c>
      <c r="U2047" s="339" t="e">
        <f t="shared" si="165"/>
        <v>#VALUE!</v>
      </c>
      <c r="V2047" s="4" t="e">
        <f t="shared" si="166"/>
        <v>#VALUE!</v>
      </c>
    </row>
    <row r="2048" spans="1:22">
      <c r="A2048" s="1" t="s">
        <v>647</v>
      </c>
      <c r="B2048" t="s">
        <v>698</v>
      </c>
      <c r="C2048" s="219" t="s">
        <v>1491</v>
      </c>
      <c r="D2048" t="s">
        <v>44</v>
      </c>
      <c r="E2048" t="s">
        <v>60</v>
      </c>
      <c r="F2048" t="s">
        <v>60</v>
      </c>
      <c r="G2048" s="38">
        <v>730</v>
      </c>
      <c r="H2048" s="189">
        <v>1</v>
      </c>
      <c r="I2048" s="190"/>
      <c r="J2048" s="44"/>
      <c r="K2048" s="44"/>
      <c r="L2048" s="27" t="s">
        <v>100</v>
      </c>
      <c r="M2048" s="321" t="s">
        <v>16</v>
      </c>
      <c r="N2048" s="63" t="s">
        <v>16</v>
      </c>
      <c r="O2048" s="65" t="s">
        <v>16</v>
      </c>
      <c r="P2048" s="2">
        <v>5</v>
      </c>
      <c r="Q2048" s="321" t="s">
        <v>16</v>
      </c>
      <c r="R2048" s="2" t="e">
        <f t="shared" si="163"/>
        <v>#VALUE!</v>
      </c>
      <c r="S2048" s="65" t="s">
        <v>16</v>
      </c>
      <c r="T2048" s="2">
        <v>5</v>
      </c>
      <c r="U2048" s="339" t="e">
        <f t="shared" si="165"/>
        <v>#VALUE!</v>
      </c>
      <c r="V2048" s="4" t="e">
        <f t="shared" si="166"/>
        <v>#VALUE!</v>
      </c>
    </row>
    <row r="2049" spans="1:22">
      <c r="A2049" s="1" t="s">
        <v>647</v>
      </c>
      <c r="B2049" t="s">
        <v>699</v>
      </c>
      <c r="C2049" s="219" t="s">
        <v>1491</v>
      </c>
      <c r="D2049" t="s">
        <v>44</v>
      </c>
      <c r="E2049" t="s">
        <v>60</v>
      </c>
      <c r="F2049" t="s">
        <v>60</v>
      </c>
      <c r="G2049" s="38">
        <v>730</v>
      </c>
      <c r="H2049" s="189">
        <v>1</v>
      </c>
      <c r="I2049" s="190"/>
      <c r="J2049" s="44"/>
      <c r="K2049" s="44"/>
      <c r="L2049" s="27" t="s">
        <v>100</v>
      </c>
      <c r="M2049" s="65">
        <v>3.6</v>
      </c>
      <c r="N2049" s="63">
        <f>O2049/SQRT(P2049)</f>
        <v>2.2934690052375575</v>
      </c>
      <c r="O2049" s="449">
        <v>5.1283526000000004</v>
      </c>
      <c r="P2049" s="2">
        <v>5</v>
      </c>
      <c r="Q2049" s="65">
        <v>0</v>
      </c>
      <c r="R2049" s="2">
        <f t="shared" si="163"/>
        <v>0</v>
      </c>
      <c r="S2049" s="449">
        <v>0</v>
      </c>
      <c r="T2049" s="2">
        <v>5</v>
      </c>
      <c r="U2049" s="339" t="e">
        <f t="shared" si="165"/>
        <v>#NUM!</v>
      </c>
      <c r="V2049" s="4" t="e">
        <f t="shared" si="166"/>
        <v>#DIV/0!</v>
      </c>
    </row>
    <row r="2050" spans="1:22">
      <c r="A2050" s="1" t="s">
        <v>647</v>
      </c>
      <c r="B2050" t="s">
        <v>700</v>
      </c>
      <c r="C2050" s="219" t="s">
        <v>1491</v>
      </c>
      <c r="D2050" t="s">
        <v>44</v>
      </c>
      <c r="E2050" t="s">
        <v>60</v>
      </c>
      <c r="F2050" t="s">
        <v>60</v>
      </c>
      <c r="G2050" s="38">
        <v>730</v>
      </c>
      <c r="H2050" s="189">
        <v>1</v>
      </c>
      <c r="I2050" s="190"/>
      <c r="J2050" s="44"/>
      <c r="K2050" s="44"/>
      <c r="L2050" s="27" t="s">
        <v>100</v>
      </c>
      <c r="M2050" s="321" t="s">
        <v>16</v>
      </c>
      <c r="N2050" s="63" t="s">
        <v>16</v>
      </c>
      <c r="O2050" s="65" t="s">
        <v>16</v>
      </c>
      <c r="P2050" s="2">
        <v>5</v>
      </c>
      <c r="Q2050" s="321" t="s">
        <v>16</v>
      </c>
      <c r="R2050" s="2" t="e">
        <f t="shared" si="163"/>
        <v>#VALUE!</v>
      </c>
      <c r="S2050" s="65" t="s">
        <v>16</v>
      </c>
      <c r="T2050" s="2">
        <v>5</v>
      </c>
      <c r="U2050" s="339" t="e">
        <f t="shared" si="165"/>
        <v>#VALUE!</v>
      </c>
      <c r="V2050" s="4" t="e">
        <f t="shared" si="166"/>
        <v>#VALUE!</v>
      </c>
    </row>
    <row r="2051" spans="1:22">
      <c r="A2051" s="1" t="s">
        <v>647</v>
      </c>
      <c r="B2051" t="s">
        <v>701</v>
      </c>
      <c r="C2051" s="219" t="s">
        <v>1491</v>
      </c>
      <c r="D2051" t="s">
        <v>44</v>
      </c>
      <c r="E2051" t="s">
        <v>60</v>
      </c>
      <c r="F2051" t="s">
        <v>60</v>
      </c>
      <c r="G2051" s="38">
        <v>730</v>
      </c>
      <c r="H2051" s="189">
        <v>1</v>
      </c>
      <c r="I2051" s="190"/>
      <c r="J2051" s="44"/>
      <c r="K2051" s="44"/>
      <c r="L2051" s="27" t="s">
        <v>100</v>
      </c>
      <c r="M2051" s="65">
        <v>0</v>
      </c>
      <c r="N2051" s="63">
        <f>O2051/SQRT(P2051)</f>
        <v>0</v>
      </c>
      <c r="O2051" s="449">
        <v>0</v>
      </c>
      <c r="P2051" s="2">
        <v>5</v>
      </c>
      <c r="Q2051" s="65">
        <v>0</v>
      </c>
      <c r="R2051" s="2">
        <f t="shared" si="163"/>
        <v>0</v>
      </c>
      <c r="S2051" s="449">
        <v>0</v>
      </c>
      <c r="T2051" s="2">
        <v>5</v>
      </c>
      <c r="U2051" s="339" t="e">
        <f t="shared" si="165"/>
        <v>#DIV/0!</v>
      </c>
      <c r="V2051" s="4" t="e">
        <f t="shared" si="166"/>
        <v>#DIV/0!</v>
      </c>
    </row>
    <row r="2052" spans="1:22">
      <c r="A2052" s="1" t="s">
        <v>647</v>
      </c>
      <c r="B2052" t="s">
        <v>702</v>
      </c>
      <c r="C2052" s="219" t="s">
        <v>1491</v>
      </c>
      <c r="D2052" t="s">
        <v>44</v>
      </c>
      <c r="E2052" t="s">
        <v>60</v>
      </c>
      <c r="F2052" t="s">
        <v>60</v>
      </c>
      <c r="G2052" s="38">
        <v>730</v>
      </c>
      <c r="H2052" s="189">
        <v>1</v>
      </c>
      <c r="L2052" s="27" t="s">
        <v>100</v>
      </c>
      <c r="M2052" s="65">
        <v>0.8</v>
      </c>
      <c r="N2052" s="63">
        <f>O2052/SQRT(P2052)</f>
        <v>0.80000000804991989</v>
      </c>
      <c r="O2052" s="449">
        <v>1.7888544</v>
      </c>
      <c r="P2052" s="2">
        <v>5</v>
      </c>
      <c r="Q2052" s="343">
        <v>5</v>
      </c>
      <c r="R2052">
        <f t="shared" si="163"/>
        <v>5.000000050311999</v>
      </c>
      <c r="S2052" s="61">
        <v>11.180339999999999</v>
      </c>
      <c r="T2052" s="2">
        <v>5</v>
      </c>
      <c r="U2052" s="339">
        <f t="shared" si="165"/>
        <v>1.8325814637483102</v>
      </c>
      <c r="V2052" s="4">
        <f t="shared" si="166"/>
        <v>1.2000000201247998</v>
      </c>
    </row>
    <row r="2053" spans="1:22">
      <c r="A2053" s="1" t="s">
        <v>647</v>
      </c>
      <c r="B2053" t="s">
        <v>703</v>
      </c>
      <c r="C2053" s="219" t="s">
        <v>1491</v>
      </c>
      <c r="D2053" t="s">
        <v>44</v>
      </c>
      <c r="E2053" t="s">
        <v>60</v>
      </c>
      <c r="F2053" t="s">
        <v>60</v>
      </c>
      <c r="G2053" s="38">
        <v>730</v>
      </c>
      <c r="H2053" s="189">
        <v>1</v>
      </c>
      <c r="L2053" s="27" t="s">
        <v>100</v>
      </c>
      <c r="M2053" s="321" t="s">
        <v>16</v>
      </c>
      <c r="N2053" s="63" t="s">
        <v>16</v>
      </c>
      <c r="O2053" s="65" t="s">
        <v>16</v>
      </c>
      <c r="P2053" s="2">
        <v>5</v>
      </c>
      <c r="Q2053" s="321" t="s">
        <v>16</v>
      </c>
      <c r="R2053" t="e">
        <f t="shared" si="163"/>
        <v>#VALUE!</v>
      </c>
      <c r="S2053" s="63" t="s">
        <v>16</v>
      </c>
      <c r="T2053" s="2">
        <v>5</v>
      </c>
      <c r="U2053" s="339" t="e">
        <f t="shared" si="165"/>
        <v>#VALUE!</v>
      </c>
      <c r="V2053" s="4" t="e">
        <f t="shared" si="166"/>
        <v>#VALUE!</v>
      </c>
    </row>
    <row r="2054" spans="1:22">
      <c r="A2054" s="1" t="s">
        <v>647</v>
      </c>
      <c r="B2054" t="s">
        <v>704</v>
      </c>
      <c r="C2054" s="219" t="s">
        <v>1491</v>
      </c>
      <c r="D2054" t="s">
        <v>44</v>
      </c>
      <c r="E2054" t="s">
        <v>60</v>
      </c>
      <c r="F2054" t="s">
        <v>60</v>
      </c>
      <c r="G2054" s="38">
        <v>730</v>
      </c>
      <c r="H2054" s="189">
        <v>1</v>
      </c>
      <c r="L2054" s="27" t="s">
        <v>100</v>
      </c>
      <c r="M2054" s="65">
        <v>303.2</v>
      </c>
      <c r="N2054" s="63">
        <f>O2054/SQRT(P2054)</f>
        <v>79.754247542779254</v>
      </c>
      <c r="O2054" s="449">
        <v>178.33591899999999</v>
      </c>
      <c r="P2054" s="2">
        <v>5</v>
      </c>
      <c r="Q2054" s="65">
        <v>177.6</v>
      </c>
      <c r="R2054" s="2">
        <f t="shared" si="163"/>
        <v>26.331729890356399</v>
      </c>
      <c r="S2054" s="449">
        <v>58.879537999999997</v>
      </c>
      <c r="T2054" s="2">
        <v>5</v>
      </c>
      <c r="U2054" s="339">
        <f t="shared" si="165"/>
        <v>-0.53485882321014688</v>
      </c>
      <c r="V2054" s="4">
        <f t="shared" si="166"/>
        <v>0.22198228630928296</v>
      </c>
    </row>
    <row r="2055" spans="1:22">
      <c r="A2055" s="1" t="s">
        <v>647</v>
      </c>
      <c r="B2055" t="s">
        <v>705</v>
      </c>
      <c r="C2055" s="219" t="s">
        <v>1491</v>
      </c>
      <c r="D2055" t="s">
        <v>44</v>
      </c>
      <c r="E2055" t="s">
        <v>60</v>
      </c>
      <c r="F2055" t="s">
        <v>60</v>
      </c>
      <c r="G2055" s="38">
        <v>730</v>
      </c>
      <c r="H2055" s="189">
        <v>1</v>
      </c>
      <c r="L2055" s="27" t="s">
        <v>100</v>
      </c>
      <c r="M2055" s="321" t="s">
        <v>16</v>
      </c>
      <c r="N2055" s="63" t="s">
        <v>16</v>
      </c>
      <c r="O2055" s="65" t="s">
        <v>16</v>
      </c>
      <c r="P2055" s="2">
        <v>5</v>
      </c>
      <c r="Q2055" s="321" t="s">
        <v>16</v>
      </c>
      <c r="R2055" s="2" t="e">
        <f t="shared" si="163"/>
        <v>#VALUE!</v>
      </c>
      <c r="S2055" s="65" t="s">
        <v>16</v>
      </c>
      <c r="T2055" s="2">
        <v>5</v>
      </c>
      <c r="U2055" s="339" t="e">
        <f t="shared" si="165"/>
        <v>#VALUE!</v>
      </c>
      <c r="V2055" s="4" t="e">
        <f t="shared" si="166"/>
        <v>#VALUE!</v>
      </c>
    </row>
    <row r="2056" spans="1:22">
      <c r="A2056" s="1" t="s">
        <v>647</v>
      </c>
      <c r="B2056" t="s">
        <v>706</v>
      </c>
      <c r="C2056" s="219" t="s">
        <v>1491</v>
      </c>
      <c r="D2056" t="s">
        <v>44</v>
      </c>
      <c r="E2056" t="s">
        <v>60</v>
      </c>
      <c r="F2056" t="s">
        <v>60</v>
      </c>
      <c r="G2056" s="38">
        <v>730</v>
      </c>
      <c r="H2056" s="189">
        <v>1</v>
      </c>
      <c r="L2056" s="27" t="s">
        <v>100</v>
      </c>
      <c r="M2056" s="321" t="s">
        <v>16</v>
      </c>
      <c r="N2056" s="63" t="s">
        <v>16</v>
      </c>
      <c r="O2056" s="65" t="s">
        <v>16</v>
      </c>
      <c r="P2056" s="2">
        <v>5</v>
      </c>
      <c r="Q2056" s="321" t="s">
        <v>16</v>
      </c>
      <c r="R2056" s="2" t="e">
        <f t="shared" si="163"/>
        <v>#VALUE!</v>
      </c>
      <c r="S2056" s="65" t="s">
        <v>16</v>
      </c>
      <c r="T2056" s="2">
        <v>5</v>
      </c>
      <c r="U2056" s="339" t="e">
        <f t="shared" si="165"/>
        <v>#VALUE!</v>
      </c>
      <c r="V2056" s="4" t="e">
        <f t="shared" si="166"/>
        <v>#VALUE!</v>
      </c>
    </row>
    <row r="2057" spans="1:22">
      <c r="A2057" s="1" t="s">
        <v>647</v>
      </c>
      <c r="B2057" t="s">
        <v>707</v>
      </c>
      <c r="C2057" s="219" t="s">
        <v>1491</v>
      </c>
      <c r="D2057" t="s">
        <v>44</v>
      </c>
      <c r="E2057" t="s">
        <v>60</v>
      </c>
      <c r="F2057" t="s">
        <v>60</v>
      </c>
      <c r="G2057" s="38">
        <v>730</v>
      </c>
      <c r="H2057" s="189">
        <v>1</v>
      </c>
      <c r="L2057" s="27" t="s">
        <v>100</v>
      </c>
      <c r="M2057" s="321" t="s">
        <v>16</v>
      </c>
      <c r="N2057" s="63" t="s">
        <v>16</v>
      </c>
      <c r="O2057" s="65" t="s">
        <v>16</v>
      </c>
      <c r="P2057" s="2">
        <v>5</v>
      </c>
      <c r="Q2057" s="321" t="s">
        <v>16</v>
      </c>
      <c r="R2057" s="2" t="e">
        <f t="shared" si="163"/>
        <v>#VALUE!</v>
      </c>
      <c r="S2057" s="65" t="s">
        <v>16</v>
      </c>
      <c r="T2057" s="2">
        <v>5</v>
      </c>
      <c r="U2057" s="339" t="e">
        <f t="shared" si="165"/>
        <v>#VALUE!</v>
      </c>
      <c r="V2057" s="4" t="e">
        <f t="shared" si="166"/>
        <v>#VALUE!</v>
      </c>
    </row>
    <row r="2058" spans="1:22">
      <c r="A2058" s="1" t="s">
        <v>647</v>
      </c>
      <c r="B2058" t="s">
        <v>708</v>
      </c>
      <c r="C2058" s="219" t="s">
        <v>1491</v>
      </c>
      <c r="D2058" t="s">
        <v>44</v>
      </c>
      <c r="E2058" t="s">
        <v>60</v>
      </c>
      <c r="F2058" t="s">
        <v>60</v>
      </c>
      <c r="G2058" s="38">
        <v>730</v>
      </c>
      <c r="H2058" s="189">
        <v>1</v>
      </c>
      <c r="L2058" s="27" t="s">
        <v>100</v>
      </c>
      <c r="M2058" s="321" t="s">
        <v>16</v>
      </c>
      <c r="N2058" s="63" t="s">
        <v>16</v>
      </c>
      <c r="O2058" s="63" t="s">
        <v>16</v>
      </c>
      <c r="P2058" s="2">
        <v>5</v>
      </c>
      <c r="Q2058" s="321" t="s">
        <v>16</v>
      </c>
      <c r="R2058" t="e">
        <f t="shared" si="163"/>
        <v>#VALUE!</v>
      </c>
      <c r="S2058" s="63" t="s">
        <v>16</v>
      </c>
      <c r="T2058" s="2">
        <v>5</v>
      </c>
      <c r="U2058" s="339" t="e">
        <f t="shared" si="165"/>
        <v>#VALUE!</v>
      </c>
      <c r="V2058" s="4" t="e">
        <f t="shared" si="166"/>
        <v>#VALUE!</v>
      </c>
    </row>
    <row r="2059" spans="1:22">
      <c r="A2059" s="28" t="s">
        <v>647</v>
      </c>
      <c r="B2059" t="s">
        <v>709</v>
      </c>
      <c r="C2059" s="219" t="s">
        <v>1491</v>
      </c>
      <c r="D2059" t="s">
        <v>44</v>
      </c>
      <c r="E2059" t="s">
        <v>60</v>
      </c>
      <c r="F2059" t="s">
        <v>60</v>
      </c>
      <c r="G2059" s="26">
        <v>730</v>
      </c>
      <c r="H2059" s="189">
        <v>1</v>
      </c>
      <c r="L2059" s="27" t="s">
        <v>100</v>
      </c>
      <c r="M2059" s="321" t="s">
        <v>16</v>
      </c>
      <c r="N2059" s="63" t="s">
        <v>16</v>
      </c>
      <c r="O2059" s="65" t="s">
        <v>16</v>
      </c>
      <c r="P2059" s="2">
        <v>5</v>
      </c>
      <c r="Q2059" s="321" t="s">
        <v>16</v>
      </c>
      <c r="R2059" t="e">
        <f t="shared" si="163"/>
        <v>#VALUE!</v>
      </c>
      <c r="S2059" s="63" t="s">
        <v>16</v>
      </c>
      <c r="T2059" s="2">
        <v>5</v>
      </c>
      <c r="U2059" s="339" t="e">
        <f t="shared" si="165"/>
        <v>#VALUE!</v>
      </c>
      <c r="V2059" s="4" t="e">
        <f t="shared" si="166"/>
        <v>#VALUE!</v>
      </c>
    </row>
    <row r="2060" spans="1:22">
      <c r="A2060" s="1" t="s">
        <v>647</v>
      </c>
      <c r="B2060" t="s">
        <v>710</v>
      </c>
      <c r="C2060" s="219" t="s">
        <v>1491</v>
      </c>
      <c r="D2060" t="s">
        <v>44</v>
      </c>
      <c r="E2060" t="s">
        <v>60</v>
      </c>
      <c r="F2060" t="s">
        <v>60</v>
      </c>
      <c r="G2060" s="38">
        <v>730</v>
      </c>
      <c r="H2060" s="189">
        <v>1</v>
      </c>
      <c r="L2060" s="27" t="s">
        <v>100</v>
      </c>
      <c r="M2060" s="321" t="s">
        <v>16</v>
      </c>
      <c r="N2060" s="63" t="s">
        <v>16</v>
      </c>
      <c r="O2060" s="63" t="s">
        <v>16</v>
      </c>
      <c r="P2060" s="2">
        <v>5</v>
      </c>
      <c r="Q2060" s="321" t="s">
        <v>16</v>
      </c>
      <c r="R2060" s="2" t="e">
        <f t="shared" si="163"/>
        <v>#VALUE!</v>
      </c>
      <c r="S2060" s="65" t="s">
        <v>16</v>
      </c>
      <c r="T2060" s="2">
        <v>5</v>
      </c>
      <c r="U2060" s="339" t="e">
        <f t="shared" si="165"/>
        <v>#VALUE!</v>
      </c>
      <c r="V2060" s="4" t="e">
        <f t="shared" si="166"/>
        <v>#VALUE!</v>
      </c>
    </row>
    <row r="2061" spans="1:22">
      <c r="A2061" s="1" t="s">
        <v>647</v>
      </c>
      <c r="B2061" t="s">
        <v>711</v>
      </c>
      <c r="C2061" s="219" t="s">
        <v>1491</v>
      </c>
      <c r="D2061" t="s">
        <v>44</v>
      </c>
      <c r="E2061" t="s">
        <v>60</v>
      </c>
      <c r="F2061" t="s">
        <v>60</v>
      </c>
      <c r="G2061" s="26">
        <v>730</v>
      </c>
      <c r="H2061" s="189">
        <v>1</v>
      </c>
      <c r="L2061" s="27" t="s">
        <v>100</v>
      </c>
      <c r="M2061" s="321" t="s">
        <v>16</v>
      </c>
      <c r="N2061" s="63" t="s">
        <v>16</v>
      </c>
      <c r="O2061" s="65" t="s">
        <v>16</v>
      </c>
      <c r="P2061" s="2">
        <v>5</v>
      </c>
      <c r="Q2061" s="321" t="s">
        <v>16</v>
      </c>
      <c r="R2061" s="2" t="e">
        <f t="shared" si="163"/>
        <v>#VALUE!</v>
      </c>
      <c r="S2061" s="65" t="s">
        <v>16</v>
      </c>
      <c r="T2061" s="2">
        <v>5</v>
      </c>
      <c r="U2061" s="339" t="e">
        <f t="shared" si="165"/>
        <v>#VALUE!</v>
      </c>
      <c r="V2061" s="4" t="e">
        <f t="shared" si="166"/>
        <v>#VALUE!</v>
      </c>
    </row>
    <row r="2062" spans="1:22">
      <c r="A2062" s="1" t="s">
        <v>649</v>
      </c>
      <c r="B2062" t="s">
        <v>681</v>
      </c>
      <c r="C2062" s="219" t="s">
        <v>1491</v>
      </c>
      <c r="D2062" t="s">
        <v>44</v>
      </c>
      <c r="E2062" t="s">
        <v>60</v>
      </c>
      <c r="F2062" t="s">
        <v>60</v>
      </c>
      <c r="G2062" s="38">
        <v>730</v>
      </c>
      <c r="H2062" s="189">
        <v>1</v>
      </c>
      <c r="I2062" s="190"/>
      <c r="J2062" s="44"/>
      <c r="K2062" s="44"/>
      <c r="L2062" s="27" t="s">
        <v>100</v>
      </c>
      <c r="M2062" s="321" t="s">
        <v>16</v>
      </c>
      <c r="N2062" s="63" t="s">
        <v>16</v>
      </c>
      <c r="O2062" s="63" t="s">
        <v>16</v>
      </c>
      <c r="P2062" s="2">
        <v>5</v>
      </c>
      <c r="Q2062" s="321" t="s">
        <v>16</v>
      </c>
      <c r="R2062" t="e">
        <f t="shared" ref="R2062:R2093" si="167">S2062/SQRT(T2062)</f>
        <v>#VALUE!</v>
      </c>
      <c r="S2062" s="63" t="s">
        <v>16</v>
      </c>
      <c r="T2062" s="2">
        <v>5</v>
      </c>
      <c r="U2062" s="339" t="e">
        <f t="shared" si="165"/>
        <v>#VALUE!</v>
      </c>
      <c r="V2062" s="4" t="e">
        <f t="shared" si="166"/>
        <v>#VALUE!</v>
      </c>
    </row>
    <row r="2063" spans="1:22">
      <c r="A2063" s="1" t="s">
        <v>649</v>
      </c>
      <c r="B2063" t="s">
        <v>682</v>
      </c>
      <c r="C2063" s="219" t="s">
        <v>1491</v>
      </c>
      <c r="D2063" t="s">
        <v>44</v>
      </c>
      <c r="E2063" t="s">
        <v>60</v>
      </c>
      <c r="F2063" t="s">
        <v>60</v>
      </c>
      <c r="G2063" s="38">
        <v>730</v>
      </c>
      <c r="H2063" s="189">
        <v>1</v>
      </c>
      <c r="I2063" s="190"/>
      <c r="J2063" s="44"/>
      <c r="K2063" s="44"/>
      <c r="L2063" s="27" t="s">
        <v>100</v>
      </c>
      <c r="M2063" s="65">
        <v>0</v>
      </c>
      <c r="N2063" s="63">
        <f>O2063/SQRT(P2063)</f>
        <v>0</v>
      </c>
      <c r="O2063" s="449">
        <v>0</v>
      </c>
      <c r="P2063" s="2">
        <v>5</v>
      </c>
      <c r="Q2063" s="343">
        <v>6</v>
      </c>
      <c r="R2063">
        <f t="shared" si="167"/>
        <v>6.0000000603743997</v>
      </c>
      <c r="S2063" s="61">
        <v>13.416408000000001</v>
      </c>
      <c r="T2063" s="2">
        <v>5</v>
      </c>
      <c r="U2063" s="339" t="e">
        <f t="shared" si="165"/>
        <v>#DIV/0!</v>
      </c>
      <c r="V2063" s="4" t="e">
        <f t="shared" si="166"/>
        <v>#DIV/0!</v>
      </c>
    </row>
    <row r="2064" spans="1:22">
      <c r="A2064" s="1" t="s">
        <v>649</v>
      </c>
      <c r="B2064" t="s">
        <v>683</v>
      </c>
      <c r="C2064" s="219" t="s">
        <v>1491</v>
      </c>
      <c r="D2064" t="s">
        <v>44</v>
      </c>
      <c r="E2064" t="s">
        <v>60</v>
      </c>
      <c r="F2064" t="s">
        <v>60</v>
      </c>
      <c r="G2064" s="26">
        <v>730</v>
      </c>
      <c r="H2064" s="189">
        <v>1</v>
      </c>
      <c r="I2064" s="190"/>
      <c r="J2064" s="27"/>
      <c r="K2064" s="27"/>
      <c r="L2064" s="27" t="s">
        <v>100</v>
      </c>
      <c r="M2064" s="321" t="s">
        <v>16</v>
      </c>
      <c r="N2064" s="63" t="s">
        <v>16</v>
      </c>
      <c r="O2064" s="65" t="s">
        <v>16</v>
      </c>
      <c r="P2064" s="2">
        <v>5</v>
      </c>
      <c r="Q2064" s="321" t="s">
        <v>16</v>
      </c>
      <c r="R2064" s="2" t="e">
        <f t="shared" si="167"/>
        <v>#VALUE!</v>
      </c>
      <c r="S2064" s="65" t="s">
        <v>16</v>
      </c>
      <c r="T2064" s="2">
        <v>5</v>
      </c>
      <c r="U2064" s="339" t="e">
        <f t="shared" si="165"/>
        <v>#VALUE!</v>
      </c>
      <c r="V2064" s="4" t="e">
        <f t="shared" si="166"/>
        <v>#VALUE!</v>
      </c>
    </row>
    <row r="2065" spans="1:22">
      <c r="A2065" s="1" t="s">
        <v>649</v>
      </c>
      <c r="B2065" t="s">
        <v>684</v>
      </c>
      <c r="C2065" s="219" t="s">
        <v>1491</v>
      </c>
      <c r="D2065" t="s">
        <v>44</v>
      </c>
      <c r="E2065" t="s">
        <v>60</v>
      </c>
      <c r="F2065" t="s">
        <v>60</v>
      </c>
      <c r="G2065" s="38">
        <v>730</v>
      </c>
      <c r="H2065" s="189">
        <v>1</v>
      </c>
      <c r="I2065" s="190"/>
      <c r="J2065" s="44"/>
      <c r="K2065" s="44"/>
      <c r="L2065" s="27" t="s">
        <v>100</v>
      </c>
      <c r="M2065" s="321" t="s">
        <v>16</v>
      </c>
      <c r="N2065" s="63" t="s">
        <v>16</v>
      </c>
      <c r="O2065" s="63" t="s">
        <v>16</v>
      </c>
      <c r="P2065" s="2">
        <v>5</v>
      </c>
      <c r="Q2065" s="321" t="s">
        <v>16</v>
      </c>
      <c r="R2065" t="e">
        <f t="shared" si="167"/>
        <v>#VALUE!</v>
      </c>
      <c r="S2065" s="63" t="s">
        <v>16</v>
      </c>
      <c r="T2065" s="2">
        <v>5</v>
      </c>
      <c r="U2065" s="339" t="e">
        <f t="shared" si="165"/>
        <v>#VALUE!</v>
      </c>
      <c r="V2065" s="4" t="e">
        <f t="shared" si="166"/>
        <v>#VALUE!</v>
      </c>
    </row>
    <row r="2066" spans="1:22">
      <c r="A2066" s="1" t="s">
        <v>649</v>
      </c>
      <c r="B2066" t="s">
        <v>685</v>
      </c>
      <c r="C2066" s="219" t="s">
        <v>1491</v>
      </c>
      <c r="D2066" t="s">
        <v>44</v>
      </c>
      <c r="E2066" t="s">
        <v>60</v>
      </c>
      <c r="F2066" t="s">
        <v>60</v>
      </c>
      <c r="G2066" s="38">
        <v>730</v>
      </c>
      <c r="H2066" s="189">
        <v>1</v>
      </c>
      <c r="I2066" s="190"/>
      <c r="J2066" s="44"/>
      <c r="K2066" s="44"/>
      <c r="L2066" s="27" t="s">
        <v>100</v>
      </c>
      <c r="M2066" s="321" t="s">
        <v>16</v>
      </c>
      <c r="N2066" s="63" t="s">
        <v>16</v>
      </c>
      <c r="O2066" s="65" t="s">
        <v>16</v>
      </c>
      <c r="P2066" s="2">
        <v>5</v>
      </c>
      <c r="Q2066" s="321" t="s">
        <v>16</v>
      </c>
      <c r="R2066" s="2" t="e">
        <f t="shared" si="167"/>
        <v>#VALUE!</v>
      </c>
      <c r="S2066" s="65" t="s">
        <v>16</v>
      </c>
      <c r="T2066" s="2">
        <v>5</v>
      </c>
      <c r="U2066" s="339" t="e">
        <f t="shared" si="165"/>
        <v>#VALUE!</v>
      </c>
      <c r="V2066" s="4" t="e">
        <f t="shared" si="166"/>
        <v>#VALUE!</v>
      </c>
    </row>
    <row r="2067" spans="1:22">
      <c r="A2067" s="1" t="s">
        <v>649</v>
      </c>
      <c r="B2067" t="s">
        <v>686</v>
      </c>
      <c r="C2067" s="219" t="s">
        <v>1491</v>
      </c>
      <c r="D2067" t="s">
        <v>44</v>
      </c>
      <c r="E2067" t="s">
        <v>60</v>
      </c>
      <c r="F2067" t="s">
        <v>60</v>
      </c>
      <c r="G2067" s="38">
        <v>730</v>
      </c>
      <c r="H2067" s="189">
        <v>1</v>
      </c>
      <c r="I2067" s="190"/>
      <c r="J2067" s="44"/>
      <c r="K2067" s="44"/>
      <c r="L2067" s="27" t="s">
        <v>100</v>
      </c>
      <c r="M2067" s="65">
        <v>0.4</v>
      </c>
      <c r="N2067" s="63">
        <f>O2067/SQRT(P2067)</f>
        <v>0.40000000402495994</v>
      </c>
      <c r="O2067" s="449">
        <v>0.89442719999999998</v>
      </c>
      <c r="P2067" s="2">
        <v>5</v>
      </c>
      <c r="Q2067" s="65">
        <v>0</v>
      </c>
      <c r="R2067">
        <f t="shared" si="167"/>
        <v>0</v>
      </c>
      <c r="S2067" s="61">
        <v>0</v>
      </c>
      <c r="T2067" s="2">
        <v>5</v>
      </c>
      <c r="U2067" s="339" t="e">
        <f t="shared" si="165"/>
        <v>#NUM!</v>
      </c>
      <c r="V2067" s="4" t="e">
        <f t="shared" si="166"/>
        <v>#DIV/0!</v>
      </c>
    </row>
    <row r="2068" spans="1:22">
      <c r="A2068" s="1" t="s">
        <v>649</v>
      </c>
      <c r="B2068" t="s">
        <v>687</v>
      </c>
      <c r="C2068" s="219" t="s">
        <v>1491</v>
      </c>
      <c r="D2068" t="s">
        <v>44</v>
      </c>
      <c r="E2068" t="s">
        <v>60</v>
      </c>
      <c r="F2068" t="s">
        <v>60</v>
      </c>
      <c r="G2068" s="38">
        <v>730</v>
      </c>
      <c r="H2068" s="189">
        <v>1</v>
      </c>
      <c r="I2068" s="190"/>
      <c r="J2068" s="44"/>
      <c r="K2068" s="44"/>
      <c r="L2068" s="27" t="s">
        <v>100</v>
      </c>
      <c r="M2068" s="321" t="s">
        <v>16</v>
      </c>
      <c r="N2068" s="63" t="s">
        <v>16</v>
      </c>
      <c r="O2068" s="63" t="s">
        <v>16</v>
      </c>
      <c r="P2068" s="2">
        <v>5</v>
      </c>
      <c r="Q2068" s="321" t="s">
        <v>16</v>
      </c>
      <c r="R2068" t="e">
        <f t="shared" si="167"/>
        <v>#VALUE!</v>
      </c>
      <c r="S2068" s="63" t="s">
        <v>16</v>
      </c>
      <c r="T2068" s="2">
        <v>5</v>
      </c>
      <c r="U2068" s="339" t="e">
        <f t="shared" si="165"/>
        <v>#VALUE!</v>
      </c>
      <c r="V2068" s="4" t="e">
        <f t="shared" si="166"/>
        <v>#VALUE!</v>
      </c>
    </row>
    <row r="2069" spans="1:22">
      <c r="A2069" s="1" t="s">
        <v>649</v>
      </c>
      <c r="B2069" t="s">
        <v>688</v>
      </c>
      <c r="C2069" s="219" t="s">
        <v>1491</v>
      </c>
      <c r="D2069" t="s">
        <v>44</v>
      </c>
      <c r="E2069" t="s">
        <v>60</v>
      </c>
      <c r="F2069" t="s">
        <v>60</v>
      </c>
      <c r="G2069" s="38">
        <v>730</v>
      </c>
      <c r="H2069" s="189">
        <v>1</v>
      </c>
      <c r="I2069" s="190"/>
      <c r="J2069" s="44"/>
      <c r="K2069" s="44"/>
      <c r="L2069" s="27" t="s">
        <v>100</v>
      </c>
      <c r="M2069" s="321" t="s">
        <v>16</v>
      </c>
      <c r="N2069" s="63" t="s">
        <v>16</v>
      </c>
      <c r="O2069" s="65" t="s">
        <v>16</v>
      </c>
      <c r="P2069" s="2">
        <v>5</v>
      </c>
      <c r="Q2069" s="321" t="s">
        <v>16</v>
      </c>
      <c r="R2069" t="e">
        <f t="shared" si="167"/>
        <v>#VALUE!</v>
      </c>
      <c r="S2069" s="63" t="s">
        <v>16</v>
      </c>
      <c r="T2069" s="2">
        <v>5</v>
      </c>
      <c r="U2069" s="339" t="e">
        <f t="shared" si="165"/>
        <v>#VALUE!</v>
      </c>
      <c r="V2069" s="4" t="e">
        <f t="shared" si="166"/>
        <v>#VALUE!</v>
      </c>
    </row>
    <row r="2070" spans="1:22">
      <c r="A2070" s="1" t="s">
        <v>649</v>
      </c>
      <c r="B2070" t="s">
        <v>689</v>
      </c>
      <c r="C2070" s="219" t="s">
        <v>1491</v>
      </c>
      <c r="D2070" t="s">
        <v>44</v>
      </c>
      <c r="E2070" t="s">
        <v>60</v>
      </c>
      <c r="F2070" t="s">
        <v>60</v>
      </c>
      <c r="G2070" s="38">
        <v>730</v>
      </c>
      <c r="H2070" s="189">
        <v>1</v>
      </c>
      <c r="I2070" s="190"/>
      <c r="J2070" s="44"/>
      <c r="K2070" s="44"/>
      <c r="L2070" s="27" t="s">
        <v>100</v>
      </c>
      <c r="M2070" s="321" t="s">
        <v>16</v>
      </c>
      <c r="N2070" s="63" t="s">
        <v>16</v>
      </c>
      <c r="O2070" s="65" t="s">
        <v>16</v>
      </c>
      <c r="P2070" s="2">
        <v>5</v>
      </c>
      <c r="Q2070" s="321" t="s">
        <v>16</v>
      </c>
      <c r="R2070" t="e">
        <f t="shared" si="167"/>
        <v>#VALUE!</v>
      </c>
      <c r="S2070" s="63" t="s">
        <v>16</v>
      </c>
      <c r="T2070" s="2">
        <v>5</v>
      </c>
      <c r="U2070" s="339" t="e">
        <f t="shared" si="165"/>
        <v>#VALUE!</v>
      </c>
      <c r="V2070" s="4" t="e">
        <f t="shared" si="166"/>
        <v>#VALUE!</v>
      </c>
    </row>
    <row r="2071" spans="1:22">
      <c r="A2071" s="1" t="s">
        <v>649</v>
      </c>
      <c r="B2071" t="s">
        <v>690</v>
      </c>
      <c r="C2071" s="219" t="s">
        <v>1491</v>
      </c>
      <c r="D2071" t="s">
        <v>44</v>
      </c>
      <c r="E2071" t="s">
        <v>60</v>
      </c>
      <c r="F2071" t="s">
        <v>60</v>
      </c>
      <c r="G2071" s="38">
        <v>730</v>
      </c>
      <c r="H2071" s="189">
        <v>1</v>
      </c>
      <c r="I2071" s="190"/>
      <c r="J2071" s="44"/>
      <c r="K2071" s="44"/>
      <c r="L2071" s="27" t="s">
        <v>100</v>
      </c>
      <c r="M2071" s="321" t="s">
        <v>16</v>
      </c>
      <c r="N2071" s="63" t="s">
        <v>16</v>
      </c>
      <c r="O2071" s="65" t="s">
        <v>16</v>
      </c>
      <c r="P2071" s="2">
        <v>5</v>
      </c>
      <c r="Q2071" s="321" t="s">
        <v>16</v>
      </c>
      <c r="R2071" t="e">
        <f t="shared" si="167"/>
        <v>#VALUE!</v>
      </c>
      <c r="S2071" s="63" t="s">
        <v>16</v>
      </c>
      <c r="T2071" s="2">
        <v>5</v>
      </c>
      <c r="U2071" s="339" t="e">
        <f t="shared" si="165"/>
        <v>#VALUE!</v>
      </c>
      <c r="V2071" s="4" t="e">
        <f t="shared" si="166"/>
        <v>#VALUE!</v>
      </c>
    </row>
    <row r="2072" spans="1:22">
      <c r="A2072" s="1" t="s">
        <v>649</v>
      </c>
      <c r="B2072" t="s">
        <v>691</v>
      </c>
      <c r="C2072" s="219" t="s">
        <v>1491</v>
      </c>
      <c r="D2072" t="s">
        <v>44</v>
      </c>
      <c r="E2072" t="s">
        <v>60</v>
      </c>
      <c r="F2072" t="s">
        <v>60</v>
      </c>
      <c r="G2072" s="38">
        <v>730</v>
      </c>
      <c r="H2072" s="189">
        <v>1</v>
      </c>
      <c r="I2072" s="190"/>
      <c r="J2072" s="44"/>
      <c r="K2072" s="44"/>
      <c r="L2072" s="27" t="s">
        <v>100</v>
      </c>
      <c r="M2072" s="321" t="s">
        <v>16</v>
      </c>
      <c r="N2072" s="63" t="s">
        <v>16</v>
      </c>
      <c r="O2072" s="65" t="s">
        <v>16</v>
      </c>
      <c r="P2072" s="2">
        <v>5</v>
      </c>
      <c r="Q2072" s="321" t="s">
        <v>16</v>
      </c>
      <c r="R2072" t="e">
        <f t="shared" si="167"/>
        <v>#VALUE!</v>
      </c>
      <c r="S2072" s="63" t="s">
        <v>16</v>
      </c>
      <c r="T2072" s="2">
        <v>5</v>
      </c>
      <c r="U2072" s="339" t="e">
        <f t="shared" si="165"/>
        <v>#VALUE!</v>
      </c>
      <c r="V2072" s="4" t="e">
        <f t="shared" si="166"/>
        <v>#VALUE!</v>
      </c>
    </row>
    <row r="2073" spans="1:22">
      <c r="A2073" s="1" t="s">
        <v>649</v>
      </c>
      <c r="B2073" t="s">
        <v>692</v>
      </c>
      <c r="C2073" s="219" t="s">
        <v>1491</v>
      </c>
      <c r="D2073" t="s">
        <v>44</v>
      </c>
      <c r="E2073" t="s">
        <v>60</v>
      </c>
      <c r="F2073" t="s">
        <v>60</v>
      </c>
      <c r="G2073" s="38">
        <v>730</v>
      </c>
      <c r="H2073" s="189">
        <v>1</v>
      </c>
      <c r="I2073" s="190"/>
      <c r="J2073" s="44"/>
      <c r="K2073" s="44"/>
      <c r="L2073" s="27" t="s">
        <v>100</v>
      </c>
      <c r="M2073" s="65">
        <v>138.19999999999999</v>
      </c>
      <c r="N2073" s="63">
        <f>O2073/SQRT(P2073)</f>
        <v>38.274534612178648</v>
      </c>
      <c r="O2073" s="61">
        <v>85.584461200000007</v>
      </c>
      <c r="P2073" s="2">
        <v>5</v>
      </c>
      <c r="Q2073" s="65">
        <v>104.8</v>
      </c>
      <c r="R2073">
        <f t="shared" si="167"/>
        <v>39.122116536820819</v>
      </c>
      <c r="S2073" s="61">
        <v>87.479712000000006</v>
      </c>
      <c r="T2073" s="2">
        <v>5</v>
      </c>
      <c r="U2073" s="339">
        <f t="shared" si="165"/>
        <v>-0.27664813944662769</v>
      </c>
      <c r="V2073" s="4">
        <f t="shared" si="166"/>
        <v>0.33935486006794013</v>
      </c>
    </row>
    <row r="2074" spans="1:22">
      <c r="A2074" s="1" t="s">
        <v>649</v>
      </c>
      <c r="B2074" t="s">
        <v>693</v>
      </c>
      <c r="C2074" s="219" t="s">
        <v>1491</v>
      </c>
      <c r="D2074" t="s">
        <v>44</v>
      </c>
      <c r="E2074" t="s">
        <v>60</v>
      </c>
      <c r="F2074" t="s">
        <v>60</v>
      </c>
      <c r="G2074" s="38">
        <v>730</v>
      </c>
      <c r="H2074" s="189">
        <v>1</v>
      </c>
      <c r="I2074" s="190"/>
      <c r="J2074" s="44"/>
      <c r="K2074" s="44"/>
      <c r="L2074" s="27" t="s">
        <v>100</v>
      </c>
      <c r="M2074" s="65">
        <v>24.8</v>
      </c>
      <c r="N2074" s="63">
        <f>O2074/SQRT(P2074)</f>
        <v>18.993156660419103</v>
      </c>
      <c r="O2074" s="449">
        <v>42.469989400000003</v>
      </c>
      <c r="P2074" s="2">
        <v>5</v>
      </c>
      <c r="Q2074" s="65">
        <v>15.6</v>
      </c>
      <c r="R2074" s="2">
        <f t="shared" si="167"/>
        <v>11.977478891293018</v>
      </c>
      <c r="S2074" s="449">
        <v>26.782457000000001</v>
      </c>
      <c r="T2074" s="2">
        <v>5</v>
      </c>
      <c r="U2074" s="339">
        <f t="shared" si="165"/>
        <v>-0.46357273891544515</v>
      </c>
      <c r="V2074" s="4">
        <f t="shared" si="166"/>
        <v>0.78949704385013897</v>
      </c>
    </row>
    <row r="2075" spans="1:22">
      <c r="A2075" s="28" t="s">
        <v>649</v>
      </c>
      <c r="B2075" t="s">
        <v>694</v>
      </c>
      <c r="C2075" s="219" t="s">
        <v>1491</v>
      </c>
      <c r="D2075" t="s">
        <v>44</v>
      </c>
      <c r="E2075" t="s">
        <v>60</v>
      </c>
      <c r="F2075" t="s">
        <v>60</v>
      </c>
      <c r="G2075" s="26">
        <v>730</v>
      </c>
      <c r="H2075" s="189">
        <v>1</v>
      </c>
      <c r="I2075" s="190"/>
      <c r="J2075" s="27"/>
      <c r="K2075" s="27"/>
      <c r="L2075" s="27" t="s">
        <v>100</v>
      </c>
      <c r="M2075" s="65">
        <v>18.399999999999999</v>
      </c>
      <c r="N2075" s="63">
        <f>O2075/SQRT(P2075)</f>
        <v>4.6540305145982428</v>
      </c>
      <c r="O2075" s="449">
        <v>10.406728599999999</v>
      </c>
      <c r="P2075" s="2">
        <v>5</v>
      </c>
      <c r="Q2075" s="343">
        <v>27.4</v>
      </c>
      <c r="R2075" s="2">
        <f t="shared" si="167"/>
        <v>9.2173749668582854</v>
      </c>
      <c r="S2075" s="449">
        <v>20.610676999999999</v>
      </c>
      <c r="T2075" s="2">
        <v>5</v>
      </c>
      <c r="U2075" s="339">
        <f t="shared" si="165"/>
        <v>0.39819234877908455</v>
      </c>
      <c r="V2075" s="4">
        <f t="shared" si="166"/>
        <v>0.31316532750768</v>
      </c>
    </row>
    <row r="2076" spans="1:22">
      <c r="A2076" s="1" t="s">
        <v>649</v>
      </c>
      <c r="B2076" t="s">
        <v>695</v>
      </c>
      <c r="C2076" s="219" t="s">
        <v>1491</v>
      </c>
      <c r="D2076" t="s">
        <v>44</v>
      </c>
      <c r="E2076" t="s">
        <v>60</v>
      </c>
      <c r="F2076" t="s">
        <v>60</v>
      </c>
      <c r="G2076" s="38">
        <v>730</v>
      </c>
      <c r="H2076" s="189">
        <v>1</v>
      </c>
      <c r="I2076" s="190"/>
      <c r="J2076" s="44"/>
      <c r="K2076" s="44"/>
      <c r="L2076" s="27" t="s">
        <v>100</v>
      </c>
      <c r="M2076" s="321" t="s">
        <v>16</v>
      </c>
      <c r="N2076" s="63" t="s">
        <v>16</v>
      </c>
      <c r="O2076" s="65" t="s">
        <v>16</v>
      </c>
      <c r="P2076" s="2">
        <v>5</v>
      </c>
      <c r="Q2076" s="321" t="s">
        <v>16</v>
      </c>
      <c r="R2076" t="e">
        <f t="shared" si="167"/>
        <v>#VALUE!</v>
      </c>
      <c r="S2076" s="84" t="s">
        <v>16</v>
      </c>
      <c r="T2076" s="2">
        <v>5</v>
      </c>
      <c r="U2076" s="339" t="e">
        <f t="shared" si="165"/>
        <v>#VALUE!</v>
      </c>
      <c r="V2076" s="4" t="e">
        <f t="shared" si="166"/>
        <v>#VALUE!</v>
      </c>
    </row>
    <row r="2077" spans="1:22">
      <c r="A2077" s="1" t="s">
        <v>649</v>
      </c>
      <c r="B2077" t="s">
        <v>696</v>
      </c>
      <c r="C2077" s="219" t="s">
        <v>1491</v>
      </c>
      <c r="D2077" t="s">
        <v>44</v>
      </c>
      <c r="E2077" t="s">
        <v>60</v>
      </c>
      <c r="F2077" t="s">
        <v>60</v>
      </c>
      <c r="G2077" s="38">
        <v>730</v>
      </c>
      <c r="H2077" s="189">
        <v>1</v>
      </c>
      <c r="I2077" s="190"/>
      <c r="J2077" s="44"/>
      <c r="K2077" s="44"/>
      <c r="L2077" s="27" t="s">
        <v>100</v>
      </c>
      <c r="M2077" s="321" t="s">
        <v>16</v>
      </c>
      <c r="N2077" s="63" t="s">
        <v>16</v>
      </c>
      <c r="O2077" s="63" t="s">
        <v>16</v>
      </c>
      <c r="P2077" s="2">
        <v>5</v>
      </c>
      <c r="Q2077" s="321" t="s">
        <v>16</v>
      </c>
      <c r="R2077" s="2" t="e">
        <f t="shared" si="167"/>
        <v>#VALUE!</v>
      </c>
      <c r="S2077" s="321" t="s">
        <v>16</v>
      </c>
      <c r="T2077" s="2">
        <v>5</v>
      </c>
      <c r="U2077" s="339" t="e">
        <f t="shared" si="165"/>
        <v>#VALUE!</v>
      </c>
      <c r="V2077" s="4" t="e">
        <f t="shared" si="166"/>
        <v>#VALUE!</v>
      </c>
    </row>
    <row r="2078" spans="1:22">
      <c r="A2078" s="1" t="s">
        <v>649</v>
      </c>
      <c r="B2078" t="s">
        <v>697</v>
      </c>
      <c r="C2078" s="219" t="s">
        <v>1491</v>
      </c>
      <c r="D2078" t="s">
        <v>44</v>
      </c>
      <c r="E2078" t="s">
        <v>60</v>
      </c>
      <c r="F2078" t="s">
        <v>60</v>
      </c>
      <c r="G2078" s="38">
        <v>730</v>
      </c>
      <c r="H2078" s="189">
        <v>1</v>
      </c>
      <c r="I2078" s="190"/>
      <c r="J2078" s="44"/>
      <c r="K2078" s="44"/>
      <c r="L2078" s="27" t="s">
        <v>100</v>
      </c>
      <c r="M2078" s="321" t="s">
        <v>16</v>
      </c>
      <c r="N2078" s="63" t="s">
        <v>16</v>
      </c>
      <c r="O2078" s="63" t="s">
        <v>16</v>
      </c>
      <c r="P2078" s="2">
        <v>5</v>
      </c>
      <c r="Q2078" s="321" t="s">
        <v>16</v>
      </c>
      <c r="R2078" t="e">
        <f t="shared" si="167"/>
        <v>#VALUE!</v>
      </c>
      <c r="S2078" s="84" t="s">
        <v>16</v>
      </c>
      <c r="T2078" s="2">
        <v>5</v>
      </c>
      <c r="U2078" s="339" t="e">
        <f t="shared" si="165"/>
        <v>#VALUE!</v>
      </c>
      <c r="V2078" s="4" t="e">
        <f t="shared" si="166"/>
        <v>#VALUE!</v>
      </c>
    </row>
    <row r="2079" spans="1:22">
      <c r="A2079" s="1" t="s">
        <v>649</v>
      </c>
      <c r="B2079" t="s">
        <v>698</v>
      </c>
      <c r="C2079" s="219" t="s">
        <v>1491</v>
      </c>
      <c r="D2079" t="s">
        <v>44</v>
      </c>
      <c r="E2079" t="s">
        <v>60</v>
      </c>
      <c r="F2079" t="s">
        <v>60</v>
      </c>
      <c r="G2079" s="38">
        <v>730</v>
      </c>
      <c r="H2079" s="189">
        <v>1</v>
      </c>
      <c r="I2079" s="190"/>
      <c r="J2079" s="44"/>
      <c r="K2079" s="44"/>
      <c r="L2079" s="27" t="s">
        <v>100</v>
      </c>
      <c r="M2079" s="321" t="s">
        <v>16</v>
      </c>
      <c r="N2079" s="63" t="s">
        <v>16</v>
      </c>
      <c r="O2079" s="65" t="s">
        <v>16</v>
      </c>
      <c r="P2079" s="2">
        <v>5</v>
      </c>
      <c r="Q2079" s="321" t="s">
        <v>16</v>
      </c>
      <c r="R2079" s="2" t="e">
        <f t="shared" si="167"/>
        <v>#VALUE!</v>
      </c>
      <c r="S2079" s="321" t="s">
        <v>16</v>
      </c>
      <c r="T2079" s="2">
        <v>5</v>
      </c>
      <c r="U2079" s="339" t="e">
        <f t="shared" si="165"/>
        <v>#VALUE!</v>
      </c>
      <c r="V2079" s="4" t="e">
        <f t="shared" si="166"/>
        <v>#VALUE!</v>
      </c>
    </row>
    <row r="2080" spans="1:22">
      <c r="A2080" s="1" t="s">
        <v>649</v>
      </c>
      <c r="B2080" t="s">
        <v>699</v>
      </c>
      <c r="C2080" s="219" t="s">
        <v>1491</v>
      </c>
      <c r="D2080" t="s">
        <v>44</v>
      </c>
      <c r="E2080" t="s">
        <v>60</v>
      </c>
      <c r="F2080" t="s">
        <v>60</v>
      </c>
      <c r="G2080" s="38">
        <v>730</v>
      </c>
      <c r="H2080" s="189">
        <v>1</v>
      </c>
      <c r="I2080" s="190"/>
      <c r="J2080" s="44"/>
      <c r="K2080" s="44"/>
      <c r="L2080" s="27" t="s">
        <v>100</v>
      </c>
      <c r="M2080" s="321" t="s">
        <v>16</v>
      </c>
      <c r="N2080" s="63" t="s">
        <v>16</v>
      </c>
      <c r="O2080" s="65" t="s">
        <v>16</v>
      </c>
      <c r="P2080" s="2">
        <v>5</v>
      </c>
      <c r="Q2080" s="321" t="s">
        <v>16</v>
      </c>
      <c r="R2080" s="2" t="e">
        <f t="shared" si="167"/>
        <v>#VALUE!</v>
      </c>
      <c r="S2080" s="321" t="s">
        <v>16</v>
      </c>
      <c r="T2080" s="2">
        <v>5</v>
      </c>
      <c r="U2080" s="339" t="e">
        <f t="shared" si="165"/>
        <v>#VALUE!</v>
      </c>
      <c r="V2080" s="4" t="e">
        <f t="shared" si="166"/>
        <v>#VALUE!</v>
      </c>
    </row>
    <row r="2081" spans="1:22">
      <c r="A2081" s="1" t="s">
        <v>649</v>
      </c>
      <c r="B2081" t="s">
        <v>700</v>
      </c>
      <c r="C2081" s="219" t="s">
        <v>1491</v>
      </c>
      <c r="D2081" t="s">
        <v>44</v>
      </c>
      <c r="E2081" t="s">
        <v>60</v>
      </c>
      <c r="F2081" t="s">
        <v>60</v>
      </c>
      <c r="G2081" s="38">
        <v>730</v>
      </c>
      <c r="H2081" s="189">
        <v>1</v>
      </c>
      <c r="I2081" s="190"/>
      <c r="J2081" s="44"/>
      <c r="K2081" s="44"/>
      <c r="L2081" s="27" t="s">
        <v>100</v>
      </c>
      <c r="M2081" s="321" t="s">
        <v>16</v>
      </c>
      <c r="N2081" s="63" t="s">
        <v>16</v>
      </c>
      <c r="O2081" s="65" t="s">
        <v>16</v>
      </c>
      <c r="P2081" s="2">
        <v>5</v>
      </c>
      <c r="Q2081" s="321" t="s">
        <v>16</v>
      </c>
      <c r="R2081" s="2" t="e">
        <f t="shared" si="167"/>
        <v>#VALUE!</v>
      </c>
      <c r="S2081" s="321" t="s">
        <v>16</v>
      </c>
      <c r="T2081" s="2">
        <v>5</v>
      </c>
      <c r="U2081" s="339" t="e">
        <f t="shared" si="165"/>
        <v>#VALUE!</v>
      </c>
      <c r="V2081" s="4" t="e">
        <f t="shared" si="166"/>
        <v>#VALUE!</v>
      </c>
    </row>
    <row r="2082" spans="1:22">
      <c r="A2082" s="1" t="s">
        <v>649</v>
      </c>
      <c r="B2082" t="s">
        <v>701</v>
      </c>
      <c r="C2082" s="219" t="s">
        <v>1491</v>
      </c>
      <c r="D2082" t="s">
        <v>44</v>
      </c>
      <c r="E2082" t="s">
        <v>60</v>
      </c>
      <c r="F2082" t="s">
        <v>60</v>
      </c>
      <c r="G2082" s="38">
        <v>730</v>
      </c>
      <c r="H2082" s="189">
        <v>1</v>
      </c>
      <c r="I2082" s="190"/>
      <c r="J2082" s="44"/>
      <c r="K2082" s="44"/>
      <c r="L2082" s="27" t="s">
        <v>100</v>
      </c>
      <c r="M2082" s="321" t="s">
        <v>16</v>
      </c>
      <c r="N2082" s="63" t="s">
        <v>16</v>
      </c>
      <c r="O2082" s="65" t="s">
        <v>16</v>
      </c>
      <c r="P2082" s="2">
        <v>5</v>
      </c>
      <c r="Q2082" s="321" t="s">
        <v>16</v>
      </c>
      <c r="R2082" s="2" t="e">
        <f t="shared" si="167"/>
        <v>#VALUE!</v>
      </c>
      <c r="S2082" s="321" t="s">
        <v>16</v>
      </c>
      <c r="T2082" s="2">
        <v>5</v>
      </c>
      <c r="U2082" s="339" t="e">
        <f t="shared" si="165"/>
        <v>#VALUE!</v>
      </c>
      <c r="V2082" s="4" t="e">
        <f t="shared" si="166"/>
        <v>#VALUE!</v>
      </c>
    </row>
    <row r="2083" spans="1:22">
      <c r="A2083" s="1" t="s">
        <v>649</v>
      </c>
      <c r="B2083" t="s">
        <v>702</v>
      </c>
      <c r="C2083" s="219" t="s">
        <v>1491</v>
      </c>
      <c r="D2083" t="s">
        <v>44</v>
      </c>
      <c r="E2083" t="s">
        <v>60</v>
      </c>
      <c r="F2083" t="s">
        <v>60</v>
      </c>
      <c r="G2083" s="38">
        <v>730</v>
      </c>
      <c r="H2083" s="189">
        <v>1</v>
      </c>
      <c r="L2083" s="27" t="s">
        <v>100</v>
      </c>
      <c r="M2083" s="65">
        <v>4</v>
      </c>
      <c r="N2083" s="63">
        <f>O2083/SQRT(P2083)</f>
        <v>2.5099800884745362</v>
      </c>
      <c r="O2083" s="449">
        <v>5.6124860999999999</v>
      </c>
      <c r="P2083" s="2">
        <v>5</v>
      </c>
      <c r="Q2083" s="343">
        <v>6</v>
      </c>
      <c r="R2083" s="2">
        <f t="shared" si="167"/>
        <v>4.0865631510081668</v>
      </c>
      <c r="S2083" s="449">
        <v>9.1378330000000005</v>
      </c>
      <c r="T2083" s="2">
        <v>5</v>
      </c>
      <c r="U2083" s="339">
        <f t="shared" si="165"/>
        <v>0.40546510810816438</v>
      </c>
      <c r="V2083" s="4">
        <f t="shared" si="166"/>
        <v>0.66388884408827231</v>
      </c>
    </row>
    <row r="2084" spans="1:22">
      <c r="A2084" s="1" t="s">
        <v>649</v>
      </c>
      <c r="B2084" t="s">
        <v>703</v>
      </c>
      <c r="C2084" s="219" t="s">
        <v>1491</v>
      </c>
      <c r="D2084" t="s">
        <v>44</v>
      </c>
      <c r="E2084" t="s">
        <v>60</v>
      </c>
      <c r="F2084" t="s">
        <v>60</v>
      </c>
      <c r="G2084" s="38">
        <v>730</v>
      </c>
      <c r="H2084" s="189">
        <v>1</v>
      </c>
      <c r="L2084" s="27" t="s">
        <v>100</v>
      </c>
      <c r="M2084" s="321" t="s">
        <v>16</v>
      </c>
      <c r="N2084" s="63" t="s">
        <v>16</v>
      </c>
      <c r="O2084" s="65" t="s">
        <v>16</v>
      </c>
      <c r="P2084" s="2">
        <v>5</v>
      </c>
      <c r="Q2084" s="321" t="s">
        <v>16</v>
      </c>
      <c r="R2084" s="2" t="e">
        <f t="shared" si="167"/>
        <v>#VALUE!</v>
      </c>
      <c r="S2084" s="321" t="s">
        <v>16</v>
      </c>
      <c r="T2084" s="2">
        <v>5</v>
      </c>
      <c r="U2084" s="339" t="e">
        <f t="shared" si="165"/>
        <v>#VALUE!</v>
      </c>
      <c r="V2084" s="4" t="e">
        <f t="shared" si="166"/>
        <v>#VALUE!</v>
      </c>
    </row>
    <row r="2085" spans="1:22">
      <c r="A2085" s="1" t="s">
        <v>649</v>
      </c>
      <c r="B2085" t="s">
        <v>704</v>
      </c>
      <c r="C2085" s="219" t="s">
        <v>1491</v>
      </c>
      <c r="D2085" t="s">
        <v>44</v>
      </c>
      <c r="E2085" t="s">
        <v>60</v>
      </c>
      <c r="F2085" t="s">
        <v>60</v>
      </c>
      <c r="G2085" s="38">
        <v>730</v>
      </c>
      <c r="H2085" s="189">
        <v>1</v>
      </c>
      <c r="L2085" s="27" t="s">
        <v>100</v>
      </c>
      <c r="M2085" s="65">
        <v>0</v>
      </c>
      <c r="N2085" s="63">
        <f>O2085/SQRT(P2085)</f>
        <v>0</v>
      </c>
      <c r="O2085" s="61">
        <v>0</v>
      </c>
      <c r="P2085" s="2">
        <v>5</v>
      </c>
      <c r="Q2085" s="343">
        <v>17.8</v>
      </c>
      <c r="R2085" s="2">
        <f t="shared" si="167"/>
        <v>17.800000000225282</v>
      </c>
      <c r="S2085" s="449">
        <v>39.802010000000003</v>
      </c>
      <c r="T2085" s="2">
        <v>5</v>
      </c>
      <c r="U2085" s="339" t="e">
        <f t="shared" si="165"/>
        <v>#DIV/0!</v>
      </c>
      <c r="V2085" s="4" t="e">
        <f t="shared" si="166"/>
        <v>#DIV/0!</v>
      </c>
    </row>
    <row r="2086" spans="1:22">
      <c r="A2086" s="1" t="s">
        <v>649</v>
      </c>
      <c r="B2086" t="s">
        <v>705</v>
      </c>
      <c r="C2086" s="219" t="s">
        <v>1491</v>
      </c>
      <c r="D2086" t="s">
        <v>44</v>
      </c>
      <c r="E2086" t="s">
        <v>60</v>
      </c>
      <c r="F2086" t="s">
        <v>60</v>
      </c>
      <c r="G2086" s="38">
        <v>730</v>
      </c>
      <c r="H2086" s="189">
        <v>1</v>
      </c>
      <c r="L2086" s="27" t="s">
        <v>100</v>
      </c>
      <c r="M2086" s="65">
        <v>0.4</v>
      </c>
      <c r="N2086" s="63">
        <f>O2086/SQRT(P2086)</f>
        <v>0.40000000402495994</v>
      </c>
      <c r="O2086" s="61">
        <v>0.89442719999999998</v>
      </c>
      <c r="P2086" s="2">
        <v>5</v>
      </c>
      <c r="Q2086" s="65">
        <v>0</v>
      </c>
      <c r="R2086" s="2">
        <f t="shared" si="167"/>
        <v>0</v>
      </c>
      <c r="S2086" s="449">
        <v>0</v>
      </c>
      <c r="T2086" s="2">
        <v>5</v>
      </c>
      <c r="U2086" s="339" t="e">
        <f t="shared" si="165"/>
        <v>#NUM!</v>
      </c>
      <c r="V2086" s="4" t="e">
        <f t="shared" si="166"/>
        <v>#DIV/0!</v>
      </c>
    </row>
    <row r="2087" spans="1:22">
      <c r="A2087" s="1" t="s">
        <v>649</v>
      </c>
      <c r="B2087" t="s">
        <v>706</v>
      </c>
      <c r="C2087" s="219" t="s">
        <v>1491</v>
      </c>
      <c r="D2087" t="s">
        <v>44</v>
      </c>
      <c r="E2087" t="s">
        <v>60</v>
      </c>
      <c r="F2087" t="s">
        <v>60</v>
      </c>
      <c r="G2087" s="38">
        <v>730</v>
      </c>
      <c r="H2087" s="189">
        <v>1</v>
      </c>
      <c r="L2087" s="27" t="s">
        <v>100</v>
      </c>
      <c r="M2087" s="321" t="s">
        <v>16</v>
      </c>
      <c r="N2087" s="63" t="s">
        <v>16</v>
      </c>
      <c r="O2087" s="65" t="s">
        <v>16</v>
      </c>
      <c r="P2087" s="2">
        <v>5</v>
      </c>
      <c r="Q2087" s="321" t="s">
        <v>16</v>
      </c>
      <c r="R2087" s="2" t="e">
        <f t="shared" si="167"/>
        <v>#VALUE!</v>
      </c>
      <c r="S2087" s="321" t="s">
        <v>16</v>
      </c>
      <c r="T2087" s="2">
        <v>5</v>
      </c>
      <c r="U2087" s="339" t="e">
        <f t="shared" si="165"/>
        <v>#VALUE!</v>
      </c>
      <c r="V2087" s="4" t="e">
        <f t="shared" si="166"/>
        <v>#VALUE!</v>
      </c>
    </row>
    <row r="2088" spans="1:22">
      <c r="A2088" s="1" t="s">
        <v>649</v>
      </c>
      <c r="B2088" t="s">
        <v>707</v>
      </c>
      <c r="C2088" s="219" t="s">
        <v>1491</v>
      </c>
      <c r="D2088" t="s">
        <v>44</v>
      </c>
      <c r="E2088" t="s">
        <v>60</v>
      </c>
      <c r="F2088" t="s">
        <v>60</v>
      </c>
      <c r="G2088" s="38">
        <v>730</v>
      </c>
      <c r="H2088" s="189">
        <v>1</v>
      </c>
      <c r="L2088" s="27" t="s">
        <v>100</v>
      </c>
      <c r="M2088" s="321" t="s">
        <v>16</v>
      </c>
      <c r="N2088" s="63" t="s">
        <v>16</v>
      </c>
      <c r="O2088" s="63" t="s">
        <v>16</v>
      </c>
      <c r="P2088" s="2">
        <v>5</v>
      </c>
      <c r="Q2088" s="321" t="s">
        <v>16</v>
      </c>
      <c r="R2088" s="2" t="e">
        <f t="shared" si="167"/>
        <v>#VALUE!</v>
      </c>
      <c r="S2088" s="321" t="s">
        <v>16</v>
      </c>
      <c r="T2088" s="2">
        <v>5</v>
      </c>
      <c r="U2088" s="339" t="e">
        <f t="shared" si="165"/>
        <v>#VALUE!</v>
      </c>
      <c r="V2088" s="4" t="e">
        <f t="shared" si="166"/>
        <v>#VALUE!</v>
      </c>
    </row>
    <row r="2089" spans="1:22">
      <c r="A2089" s="1" t="s">
        <v>649</v>
      </c>
      <c r="B2089" t="s">
        <v>708</v>
      </c>
      <c r="C2089" s="219" t="s">
        <v>1491</v>
      </c>
      <c r="D2089" t="s">
        <v>44</v>
      </c>
      <c r="E2089" t="s">
        <v>60</v>
      </c>
      <c r="F2089" t="s">
        <v>60</v>
      </c>
      <c r="G2089" s="38">
        <v>730</v>
      </c>
      <c r="H2089" s="189">
        <v>1</v>
      </c>
      <c r="L2089" s="27" t="s">
        <v>100</v>
      </c>
      <c r="M2089" s="321" t="s">
        <v>16</v>
      </c>
      <c r="N2089" s="63" t="s">
        <v>16</v>
      </c>
      <c r="O2089" s="65" t="s">
        <v>16</v>
      </c>
      <c r="P2089" s="2">
        <v>5</v>
      </c>
      <c r="Q2089" s="321" t="s">
        <v>16</v>
      </c>
      <c r="R2089" s="2" t="e">
        <f t="shared" si="167"/>
        <v>#VALUE!</v>
      </c>
      <c r="S2089" s="321" t="s">
        <v>16</v>
      </c>
      <c r="T2089" s="2">
        <v>5</v>
      </c>
      <c r="U2089" s="339" t="e">
        <f t="shared" si="165"/>
        <v>#VALUE!</v>
      </c>
      <c r="V2089" s="4" t="e">
        <f t="shared" si="166"/>
        <v>#VALUE!</v>
      </c>
    </row>
    <row r="2090" spans="1:22">
      <c r="A2090" s="1" t="s">
        <v>649</v>
      </c>
      <c r="B2090" t="s">
        <v>709</v>
      </c>
      <c r="C2090" s="219" t="s">
        <v>1491</v>
      </c>
      <c r="D2090" t="s">
        <v>44</v>
      </c>
      <c r="E2090" t="s">
        <v>60</v>
      </c>
      <c r="F2090" t="s">
        <v>60</v>
      </c>
      <c r="G2090" s="38">
        <v>730</v>
      </c>
      <c r="H2090" s="189">
        <v>1</v>
      </c>
      <c r="L2090" s="27" t="s">
        <v>100</v>
      </c>
      <c r="M2090" s="321" t="s">
        <v>16</v>
      </c>
      <c r="N2090" s="63" t="s">
        <v>16</v>
      </c>
      <c r="O2090" s="65" t="s">
        <v>16</v>
      </c>
      <c r="P2090" s="2">
        <v>5</v>
      </c>
      <c r="Q2090" s="321" t="s">
        <v>16</v>
      </c>
      <c r="R2090" s="2" t="e">
        <f t="shared" si="167"/>
        <v>#VALUE!</v>
      </c>
      <c r="S2090" s="321" t="s">
        <v>16</v>
      </c>
      <c r="T2090" s="2">
        <v>5</v>
      </c>
      <c r="U2090" s="339" t="e">
        <f t="shared" si="165"/>
        <v>#VALUE!</v>
      </c>
      <c r="V2090" s="4" t="e">
        <f t="shared" si="166"/>
        <v>#VALUE!</v>
      </c>
    </row>
    <row r="2091" spans="1:22">
      <c r="A2091" s="1" t="s">
        <v>649</v>
      </c>
      <c r="B2091" t="s">
        <v>710</v>
      </c>
      <c r="C2091" s="219" t="s">
        <v>1491</v>
      </c>
      <c r="D2091" t="s">
        <v>44</v>
      </c>
      <c r="E2091" t="s">
        <v>60</v>
      </c>
      <c r="F2091" t="s">
        <v>60</v>
      </c>
      <c r="G2091" s="38">
        <v>730</v>
      </c>
      <c r="H2091" s="189">
        <v>1</v>
      </c>
      <c r="L2091" s="27" t="s">
        <v>100</v>
      </c>
      <c r="M2091" s="321" t="s">
        <v>16</v>
      </c>
      <c r="N2091" s="63" t="s">
        <v>16</v>
      </c>
      <c r="O2091" s="63" t="s">
        <v>16</v>
      </c>
      <c r="P2091" s="2">
        <v>5</v>
      </c>
      <c r="Q2091" s="321" t="s">
        <v>16</v>
      </c>
      <c r="R2091" t="e">
        <f t="shared" si="167"/>
        <v>#VALUE!</v>
      </c>
      <c r="S2091" s="84" t="s">
        <v>16</v>
      </c>
      <c r="T2091" s="2">
        <v>5</v>
      </c>
      <c r="U2091" s="339" t="e">
        <f t="shared" si="165"/>
        <v>#VALUE!</v>
      </c>
      <c r="V2091" s="4" t="e">
        <f t="shared" si="166"/>
        <v>#VALUE!</v>
      </c>
    </row>
    <row r="2092" spans="1:22">
      <c r="A2092" s="1" t="s">
        <v>649</v>
      </c>
      <c r="B2092" t="s">
        <v>711</v>
      </c>
      <c r="C2092" s="219" t="s">
        <v>1491</v>
      </c>
      <c r="D2092" t="s">
        <v>44</v>
      </c>
      <c r="E2092" t="s">
        <v>60</v>
      </c>
      <c r="F2092" t="s">
        <v>60</v>
      </c>
      <c r="G2092" s="26">
        <v>730</v>
      </c>
      <c r="H2092" s="189">
        <v>1</v>
      </c>
      <c r="L2092" s="27" t="s">
        <v>100</v>
      </c>
      <c r="M2092" s="321" t="s">
        <v>16</v>
      </c>
      <c r="N2092" s="63" t="s">
        <v>16</v>
      </c>
      <c r="O2092" s="63" t="s">
        <v>16</v>
      </c>
      <c r="P2092" s="2">
        <v>5</v>
      </c>
      <c r="Q2092" s="321" t="s">
        <v>16</v>
      </c>
      <c r="R2092" t="e">
        <f t="shared" si="167"/>
        <v>#VALUE!</v>
      </c>
      <c r="S2092" s="84" t="s">
        <v>16</v>
      </c>
      <c r="T2092" s="2">
        <v>5</v>
      </c>
      <c r="U2092" s="339" t="e">
        <f t="shared" si="165"/>
        <v>#VALUE!</v>
      </c>
      <c r="V2092" s="4" t="e">
        <f t="shared" si="166"/>
        <v>#VALUE!</v>
      </c>
    </row>
    <row r="2093" spans="1:22">
      <c r="A2093" s="1" t="s">
        <v>651</v>
      </c>
      <c r="B2093" t="s">
        <v>681</v>
      </c>
      <c r="C2093" s="219" t="s">
        <v>1491</v>
      </c>
      <c r="D2093" t="s">
        <v>44</v>
      </c>
      <c r="E2093" t="s">
        <v>60</v>
      </c>
      <c r="F2093" t="s">
        <v>60</v>
      </c>
      <c r="G2093" s="38">
        <v>730</v>
      </c>
      <c r="H2093" s="189">
        <v>1</v>
      </c>
      <c r="I2093" s="190"/>
      <c r="J2093" s="44"/>
      <c r="K2093" s="44"/>
      <c r="L2093" s="27" t="s">
        <v>100</v>
      </c>
      <c r="M2093" s="65">
        <v>3.8</v>
      </c>
      <c r="N2093" s="63">
        <f>O2093/SQRT(P2093)</f>
        <v>2.332380747132492</v>
      </c>
      <c r="O2093" s="61">
        <v>5.2153619000000004</v>
      </c>
      <c r="P2093" s="2">
        <v>5</v>
      </c>
      <c r="Q2093" s="65">
        <v>1.4</v>
      </c>
      <c r="R2093">
        <f t="shared" si="167"/>
        <v>1.3999999246446406</v>
      </c>
      <c r="S2093" s="61">
        <v>3.1304949999999998</v>
      </c>
      <c r="T2093" s="2">
        <v>5</v>
      </c>
      <c r="U2093" s="339">
        <f t="shared" si="165"/>
        <v>-0.99852883011112725</v>
      </c>
      <c r="V2093" s="4">
        <f t="shared" si="166"/>
        <v>1.1999998923494899</v>
      </c>
    </row>
    <row r="2094" spans="1:22">
      <c r="A2094" s="1" t="s">
        <v>651</v>
      </c>
      <c r="B2094" t="s">
        <v>682</v>
      </c>
      <c r="C2094" s="219" t="s">
        <v>1491</v>
      </c>
      <c r="D2094" t="s">
        <v>44</v>
      </c>
      <c r="E2094" t="s">
        <v>60</v>
      </c>
      <c r="F2094" t="s">
        <v>60</v>
      </c>
      <c r="G2094" s="38">
        <v>730</v>
      </c>
      <c r="H2094" s="189">
        <v>1</v>
      </c>
      <c r="I2094" s="190"/>
      <c r="J2094" s="44"/>
      <c r="K2094" s="44"/>
      <c r="L2094" s="27" t="s">
        <v>100</v>
      </c>
      <c r="M2094" s="321" t="s">
        <v>16</v>
      </c>
      <c r="N2094" s="63" t="s">
        <v>16</v>
      </c>
      <c r="O2094" s="63" t="s">
        <v>16</v>
      </c>
      <c r="P2094" s="2">
        <v>5</v>
      </c>
      <c r="Q2094" s="321" t="s">
        <v>16</v>
      </c>
      <c r="R2094" s="63" t="s">
        <v>16</v>
      </c>
      <c r="S2094" s="63" t="s">
        <v>16</v>
      </c>
      <c r="T2094" s="2">
        <v>5</v>
      </c>
      <c r="U2094" s="339" t="e">
        <f t="shared" si="165"/>
        <v>#VALUE!</v>
      </c>
      <c r="V2094" s="4" t="e">
        <f t="shared" si="166"/>
        <v>#VALUE!</v>
      </c>
    </row>
    <row r="2095" spans="1:22">
      <c r="A2095" s="1" t="s">
        <v>651</v>
      </c>
      <c r="B2095" t="s">
        <v>683</v>
      </c>
      <c r="C2095" s="219" t="s">
        <v>1491</v>
      </c>
      <c r="D2095" t="s">
        <v>44</v>
      </c>
      <c r="E2095" t="s">
        <v>60</v>
      </c>
      <c r="F2095" t="s">
        <v>60</v>
      </c>
      <c r="G2095" s="26">
        <v>730</v>
      </c>
      <c r="H2095" s="189">
        <v>1</v>
      </c>
      <c r="I2095" s="190"/>
      <c r="J2095" s="27"/>
      <c r="K2095" s="27"/>
      <c r="L2095" s="27" t="s">
        <v>100</v>
      </c>
      <c r="M2095" s="321" t="s">
        <v>16</v>
      </c>
      <c r="N2095" s="63" t="s">
        <v>16</v>
      </c>
      <c r="O2095" s="63" t="s">
        <v>16</v>
      </c>
      <c r="P2095" s="2">
        <v>5</v>
      </c>
      <c r="Q2095" s="321" t="s">
        <v>16</v>
      </c>
      <c r="R2095" s="63" t="s">
        <v>16</v>
      </c>
      <c r="S2095" s="63" t="s">
        <v>16</v>
      </c>
      <c r="T2095" s="2">
        <v>5</v>
      </c>
      <c r="U2095" s="339" t="e">
        <f t="shared" si="165"/>
        <v>#VALUE!</v>
      </c>
      <c r="V2095" s="4" t="e">
        <f t="shared" si="166"/>
        <v>#VALUE!</v>
      </c>
    </row>
    <row r="2096" spans="1:22">
      <c r="A2096" s="1" t="s">
        <v>651</v>
      </c>
      <c r="B2096" t="s">
        <v>684</v>
      </c>
      <c r="C2096" s="219" t="s">
        <v>1491</v>
      </c>
      <c r="D2096" t="s">
        <v>44</v>
      </c>
      <c r="E2096" t="s">
        <v>60</v>
      </c>
      <c r="F2096" t="s">
        <v>60</v>
      </c>
      <c r="G2096" s="38">
        <v>730</v>
      </c>
      <c r="H2096" s="189">
        <v>1</v>
      </c>
      <c r="I2096" s="190"/>
      <c r="J2096" s="44"/>
      <c r="K2096" s="44"/>
      <c r="L2096" s="27" t="s">
        <v>100</v>
      </c>
      <c r="M2096" s="321" t="s">
        <v>16</v>
      </c>
      <c r="N2096" s="63" t="s">
        <v>16</v>
      </c>
      <c r="O2096" s="63" t="s">
        <v>16</v>
      </c>
      <c r="P2096" s="2">
        <v>5</v>
      </c>
      <c r="Q2096" s="321" t="s">
        <v>16</v>
      </c>
      <c r="R2096" s="63" t="s">
        <v>16</v>
      </c>
      <c r="S2096" s="63" t="s">
        <v>16</v>
      </c>
      <c r="T2096" s="2">
        <v>5</v>
      </c>
      <c r="U2096" s="339" t="e">
        <f t="shared" si="165"/>
        <v>#VALUE!</v>
      </c>
      <c r="V2096" s="4" t="e">
        <f t="shared" si="166"/>
        <v>#VALUE!</v>
      </c>
    </row>
    <row r="2097" spans="1:22">
      <c r="A2097" s="1" t="s">
        <v>651</v>
      </c>
      <c r="B2097" t="s">
        <v>685</v>
      </c>
      <c r="C2097" s="219" t="s">
        <v>1491</v>
      </c>
      <c r="D2097" t="s">
        <v>44</v>
      </c>
      <c r="E2097" t="s">
        <v>60</v>
      </c>
      <c r="F2097" t="s">
        <v>60</v>
      </c>
      <c r="G2097" s="38">
        <v>730</v>
      </c>
      <c r="H2097" s="189">
        <v>1</v>
      </c>
      <c r="I2097" s="190"/>
      <c r="J2097" s="44"/>
      <c r="K2097" s="44"/>
      <c r="L2097" s="27" t="s">
        <v>100</v>
      </c>
      <c r="M2097" s="65">
        <v>766</v>
      </c>
      <c r="N2097" s="63">
        <f>O2097/SQRT(P2097)</f>
        <v>162.49338448389554</v>
      </c>
      <c r="O2097" s="61">
        <v>363.34625360000001</v>
      </c>
      <c r="P2097" s="2">
        <v>5</v>
      </c>
      <c r="Q2097" s="65">
        <v>506</v>
      </c>
      <c r="R2097">
        <f>S2097/SQRT(T2097)</f>
        <v>96.549469055674223</v>
      </c>
      <c r="S2097" s="61">
        <v>215.891176</v>
      </c>
      <c r="T2097" s="2">
        <v>5</v>
      </c>
      <c r="U2097" s="339">
        <f t="shared" si="165"/>
        <v>-0.41464550045312581</v>
      </c>
      <c r="V2097" s="4">
        <f t="shared" si="166"/>
        <v>0.23640816125440406</v>
      </c>
    </row>
    <row r="2098" spans="1:22">
      <c r="A2098" s="1" t="s">
        <v>651</v>
      </c>
      <c r="B2098" t="s">
        <v>686</v>
      </c>
      <c r="C2098" s="219" t="s">
        <v>1491</v>
      </c>
      <c r="D2098" t="s">
        <v>44</v>
      </c>
      <c r="E2098" t="s">
        <v>60</v>
      </c>
      <c r="F2098" t="s">
        <v>60</v>
      </c>
      <c r="G2098" s="38">
        <v>730</v>
      </c>
      <c r="H2098" s="189">
        <v>1</v>
      </c>
      <c r="I2098" s="190"/>
      <c r="J2098" s="44"/>
      <c r="K2098" s="44"/>
      <c r="L2098" s="27" t="s">
        <v>100</v>
      </c>
      <c r="M2098" s="321" t="s">
        <v>16</v>
      </c>
      <c r="N2098" s="63" t="s">
        <v>16</v>
      </c>
      <c r="O2098" s="63" t="s">
        <v>16</v>
      </c>
      <c r="P2098" s="2">
        <v>5</v>
      </c>
      <c r="Q2098" s="321" t="s">
        <v>16</v>
      </c>
      <c r="R2098" s="63" t="s">
        <v>16</v>
      </c>
      <c r="S2098" s="63" t="s">
        <v>16</v>
      </c>
      <c r="T2098" s="2">
        <v>5</v>
      </c>
      <c r="U2098" s="339" t="e">
        <f t="shared" si="165"/>
        <v>#VALUE!</v>
      </c>
      <c r="V2098" s="4" t="e">
        <f t="shared" si="166"/>
        <v>#VALUE!</v>
      </c>
    </row>
    <row r="2099" spans="1:22">
      <c r="A2099" s="1" t="s">
        <v>651</v>
      </c>
      <c r="B2099" t="s">
        <v>687</v>
      </c>
      <c r="C2099" s="219" t="s">
        <v>1491</v>
      </c>
      <c r="D2099" t="s">
        <v>44</v>
      </c>
      <c r="E2099" t="s">
        <v>60</v>
      </c>
      <c r="F2099" t="s">
        <v>60</v>
      </c>
      <c r="G2099" s="38">
        <v>730</v>
      </c>
      <c r="H2099" s="189">
        <v>1</v>
      </c>
      <c r="I2099" s="190"/>
      <c r="J2099" s="44"/>
      <c r="K2099" s="44"/>
      <c r="L2099" s="27" t="s">
        <v>100</v>
      </c>
      <c r="M2099" s="321" t="s">
        <v>16</v>
      </c>
      <c r="N2099" s="63" t="s">
        <v>16</v>
      </c>
      <c r="O2099" s="63" t="s">
        <v>16</v>
      </c>
      <c r="P2099" s="2">
        <v>5</v>
      </c>
      <c r="Q2099" s="321" t="s">
        <v>16</v>
      </c>
      <c r="R2099" s="63" t="s">
        <v>16</v>
      </c>
      <c r="S2099" s="63" t="s">
        <v>16</v>
      </c>
      <c r="T2099" s="2">
        <v>5</v>
      </c>
      <c r="U2099" s="339" t="e">
        <f t="shared" si="165"/>
        <v>#VALUE!</v>
      </c>
      <c r="V2099" s="4" t="e">
        <f t="shared" si="166"/>
        <v>#VALUE!</v>
      </c>
    </row>
    <row r="2100" spans="1:22">
      <c r="A2100" s="1" t="s">
        <v>651</v>
      </c>
      <c r="B2100" t="s">
        <v>688</v>
      </c>
      <c r="C2100" s="219" t="s">
        <v>1491</v>
      </c>
      <c r="D2100" t="s">
        <v>44</v>
      </c>
      <c r="E2100" t="s">
        <v>60</v>
      </c>
      <c r="F2100" t="s">
        <v>60</v>
      </c>
      <c r="G2100" s="38">
        <v>730</v>
      </c>
      <c r="H2100" s="189">
        <v>1</v>
      </c>
      <c r="I2100" s="190"/>
      <c r="J2100" s="44"/>
      <c r="K2100" s="44"/>
      <c r="L2100" s="27" t="s">
        <v>100</v>
      </c>
      <c r="M2100" s="321" t="s">
        <v>16</v>
      </c>
      <c r="N2100" s="63" t="s">
        <v>16</v>
      </c>
      <c r="O2100" s="63" t="s">
        <v>16</v>
      </c>
      <c r="P2100" s="2">
        <v>5</v>
      </c>
      <c r="Q2100" s="321" t="s">
        <v>16</v>
      </c>
      <c r="R2100" s="63" t="s">
        <v>16</v>
      </c>
      <c r="S2100" s="63" t="s">
        <v>16</v>
      </c>
      <c r="T2100" s="2">
        <v>5</v>
      </c>
      <c r="U2100" s="339" t="e">
        <f t="shared" si="165"/>
        <v>#VALUE!</v>
      </c>
      <c r="V2100" s="4" t="e">
        <f t="shared" si="166"/>
        <v>#VALUE!</v>
      </c>
    </row>
    <row r="2101" spans="1:22">
      <c r="A2101" s="1" t="s">
        <v>651</v>
      </c>
      <c r="B2101" t="s">
        <v>689</v>
      </c>
      <c r="C2101" s="219" t="s">
        <v>1491</v>
      </c>
      <c r="D2101" t="s">
        <v>44</v>
      </c>
      <c r="E2101" t="s">
        <v>60</v>
      </c>
      <c r="F2101" t="s">
        <v>60</v>
      </c>
      <c r="G2101" s="38">
        <v>730</v>
      </c>
      <c r="H2101" s="189">
        <v>1</v>
      </c>
      <c r="I2101" s="190"/>
      <c r="J2101" s="44"/>
      <c r="K2101" s="44"/>
      <c r="L2101" s="27" t="s">
        <v>100</v>
      </c>
      <c r="M2101" s="321" t="s">
        <v>16</v>
      </c>
      <c r="N2101" s="63" t="s">
        <v>16</v>
      </c>
      <c r="O2101" s="63" t="s">
        <v>16</v>
      </c>
      <c r="P2101" s="2">
        <v>5</v>
      </c>
      <c r="Q2101" s="321" t="s">
        <v>16</v>
      </c>
      <c r="R2101" s="63" t="s">
        <v>16</v>
      </c>
      <c r="S2101" s="63" t="s">
        <v>16</v>
      </c>
      <c r="T2101" s="2">
        <v>5</v>
      </c>
      <c r="U2101" s="339" t="e">
        <f t="shared" si="165"/>
        <v>#VALUE!</v>
      </c>
      <c r="V2101" s="4" t="e">
        <f t="shared" si="166"/>
        <v>#VALUE!</v>
      </c>
    </row>
    <row r="2102" spans="1:22">
      <c r="A2102" s="1" t="s">
        <v>651</v>
      </c>
      <c r="B2102" t="s">
        <v>690</v>
      </c>
      <c r="C2102" s="219" t="s">
        <v>1491</v>
      </c>
      <c r="D2102" t="s">
        <v>44</v>
      </c>
      <c r="E2102" t="s">
        <v>60</v>
      </c>
      <c r="F2102" t="s">
        <v>60</v>
      </c>
      <c r="G2102" s="38">
        <v>730</v>
      </c>
      <c r="H2102" s="189">
        <v>1</v>
      </c>
      <c r="I2102" s="190"/>
      <c r="J2102" s="44"/>
      <c r="K2102" s="44"/>
      <c r="L2102" s="27" t="s">
        <v>100</v>
      </c>
      <c r="M2102" s="321" t="s">
        <v>16</v>
      </c>
      <c r="N2102" s="63" t="s">
        <v>16</v>
      </c>
      <c r="O2102" s="63" t="s">
        <v>16</v>
      </c>
      <c r="P2102" s="2">
        <v>5</v>
      </c>
      <c r="Q2102" s="321" t="s">
        <v>16</v>
      </c>
      <c r="R2102" s="63" t="s">
        <v>16</v>
      </c>
      <c r="S2102" s="63" t="s">
        <v>16</v>
      </c>
      <c r="T2102" s="2">
        <v>5</v>
      </c>
      <c r="U2102" s="339" t="e">
        <f t="shared" si="165"/>
        <v>#VALUE!</v>
      </c>
      <c r="V2102" s="4" t="e">
        <f t="shared" si="166"/>
        <v>#VALUE!</v>
      </c>
    </row>
    <row r="2103" spans="1:22">
      <c r="A2103" s="1" t="s">
        <v>651</v>
      </c>
      <c r="B2103" t="s">
        <v>691</v>
      </c>
      <c r="C2103" s="219" t="s">
        <v>1491</v>
      </c>
      <c r="D2103" t="s">
        <v>44</v>
      </c>
      <c r="E2103" t="s">
        <v>60</v>
      </c>
      <c r="F2103" t="s">
        <v>60</v>
      </c>
      <c r="G2103" s="38">
        <v>730</v>
      </c>
      <c r="H2103" s="189">
        <v>1</v>
      </c>
      <c r="I2103" s="190"/>
      <c r="J2103" s="44"/>
      <c r="K2103" s="44"/>
      <c r="L2103" s="27" t="s">
        <v>100</v>
      </c>
      <c r="M2103" s="321" t="s">
        <v>16</v>
      </c>
      <c r="N2103" s="63" t="s">
        <v>16</v>
      </c>
      <c r="O2103" s="63" t="s">
        <v>16</v>
      </c>
      <c r="P2103" s="2">
        <v>5</v>
      </c>
      <c r="Q2103" s="321" t="s">
        <v>16</v>
      </c>
      <c r="R2103" s="63" t="s">
        <v>16</v>
      </c>
      <c r="S2103" s="63" t="s">
        <v>16</v>
      </c>
      <c r="T2103" s="2">
        <v>5</v>
      </c>
      <c r="U2103" s="339" t="e">
        <f t="shared" si="165"/>
        <v>#VALUE!</v>
      </c>
      <c r="V2103" s="4" t="e">
        <f t="shared" si="166"/>
        <v>#VALUE!</v>
      </c>
    </row>
    <row r="2104" spans="1:22">
      <c r="A2104" s="1" t="s">
        <v>651</v>
      </c>
      <c r="B2104" t="s">
        <v>692</v>
      </c>
      <c r="C2104" s="219" t="s">
        <v>1491</v>
      </c>
      <c r="D2104" t="s">
        <v>44</v>
      </c>
      <c r="E2104" t="s">
        <v>60</v>
      </c>
      <c r="F2104" t="s">
        <v>60</v>
      </c>
      <c r="G2104" s="38">
        <v>730</v>
      </c>
      <c r="H2104" s="189">
        <v>1</v>
      </c>
      <c r="I2104" s="190"/>
      <c r="J2104" s="44"/>
      <c r="K2104" s="44"/>
      <c r="L2104" s="27" t="s">
        <v>100</v>
      </c>
      <c r="M2104" s="321" t="s">
        <v>16</v>
      </c>
      <c r="N2104" s="63" t="s">
        <v>16</v>
      </c>
      <c r="O2104" s="63" t="s">
        <v>16</v>
      </c>
      <c r="P2104" s="2">
        <v>5</v>
      </c>
      <c r="Q2104" s="321" t="s">
        <v>16</v>
      </c>
      <c r="R2104" s="63" t="s">
        <v>16</v>
      </c>
      <c r="S2104" s="63" t="s">
        <v>16</v>
      </c>
      <c r="T2104" s="2">
        <v>5</v>
      </c>
      <c r="U2104" s="339" t="e">
        <f t="shared" si="165"/>
        <v>#VALUE!</v>
      </c>
      <c r="V2104" s="4" t="e">
        <f t="shared" si="166"/>
        <v>#VALUE!</v>
      </c>
    </row>
    <row r="2105" spans="1:22">
      <c r="A2105" s="1" t="s">
        <v>651</v>
      </c>
      <c r="B2105" t="s">
        <v>693</v>
      </c>
      <c r="C2105" s="219" t="s">
        <v>1491</v>
      </c>
      <c r="D2105" t="s">
        <v>44</v>
      </c>
      <c r="E2105" t="s">
        <v>60</v>
      </c>
      <c r="F2105" t="s">
        <v>60</v>
      </c>
      <c r="G2105" s="38">
        <v>730</v>
      </c>
      <c r="H2105" s="189">
        <v>1</v>
      </c>
      <c r="I2105" s="190"/>
      <c r="J2105" s="44"/>
      <c r="K2105" s="44"/>
      <c r="L2105" s="27" t="s">
        <v>100</v>
      </c>
      <c r="M2105" s="321" t="s">
        <v>16</v>
      </c>
      <c r="N2105" s="63" t="s">
        <v>16</v>
      </c>
      <c r="O2105" s="63" t="s">
        <v>16</v>
      </c>
      <c r="P2105" s="2">
        <v>5</v>
      </c>
      <c r="Q2105" s="321" t="s">
        <v>16</v>
      </c>
      <c r="R2105" s="63" t="s">
        <v>16</v>
      </c>
      <c r="S2105" s="63" t="s">
        <v>16</v>
      </c>
      <c r="T2105" s="2">
        <v>5</v>
      </c>
      <c r="U2105" s="339" t="e">
        <f t="shared" si="165"/>
        <v>#VALUE!</v>
      </c>
      <c r="V2105" s="4" t="e">
        <f t="shared" si="166"/>
        <v>#VALUE!</v>
      </c>
    </row>
    <row r="2106" spans="1:22">
      <c r="A2106" s="1" t="s">
        <v>651</v>
      </c>
      <c r="B2106" t="s">
        <v>694</v>
      </c>
      <c r="C2106" s="219" t="s">
        <v>1491</v>
      </c>
      <c r="D2106" t="s">
        <v>44</v>
      </c>
      <c r="E2106" t="s">
        <v>60</v>
      </c>
      <c r="F2106" t="s">
        <v>60</v>
      </c>
      <c r="G2106" s="38">
        <v>730</v>
      </c>
      <c r="H2106" s="189">
        <v>1</v>
      </c>
      <c r="I2106" s="190"/>
      <c r="J2106" s="44"/>
      <c r="K2106" s="44"/>
      <c r="L2106" s="27" t="s">
        <v>100</v>
      </c>
      <c r="M2106" s="321" t="s">
        <v>16</v>
      </c>
      <c r="N2106" s="63" t="s">
        <v>16</v>
      </c>
      <c r="O2106" s="63" t="s">
        <v>16</v>
      </c>
      <c r="P2106" s="2">
        <v>5</v>
      </c>
      <c r="Q2106" s="321" t="s">
        <v>16</v>
      </c>
      <c r="R2106" s="63" t="s">
        <v>16</v>
      </c>
      <c r="S2106" s="63" t="s">
        <v>16</v>
      </c>
      <c r="T2106" s="2">
        <v>5</v>
      </c>
      <c r="U2106" s="339" t="e">
        <f t="shared" si="165"/>
        <v>#VALUE!</v>
      </c>
      <c r="V2106" s="4" t="e">
        <f t="shared" si="166"/>
        <v>#VALUE!</v>
      </c>
    </row>
    <row r="2107" spans="1:22">
      <c r="A2107" s="1" t="s">
        <v>651</v>
      </c>
      <c r="B2107" t="s">
        <v>695</v>
      </c>
      <c r="C2107" s="219" t="s">
        <v>1491</v>
      </c>
      <c r="D2107" t="s">
        <v>44</v>
      </c>
      <c r="E2107" t="s">
        <v>60</v>
      </c>
      <c r="F2107" t="s">
        <v>60</v>
      </c>
      <c r="G2107" s="38">
        <v>730</v>
      </c>
      <c r="H2107" s="189">
        <v>1</v>
      </c>
      <c r="I2107" s="190"/>
      <c r="J2107" s="44"/>
      <c r="K2107" s="44"/>
      <c r="L2107" s="27" t="s">
        <v>100</v>
      </c>
      <c r="M2107" s="65">
        <v>0.2</v>
      </c>
      <c r="N2107" s="63">
        <f>O2107/SQRT(P2107)</f>
        <v>0.20000000201247997</v>
      </c>
      <c r="O2107" s="61">
        <v>0.44721359999999999</v>
      </c>
      <c r="P2107" s="2">
        <v>5</v>
      </c>
      <c r="Q2107" s="343">
        <v>1.2</v>
      </c>
      <c r="R2107">
        <f>S2107/SQRT(T2107)</f>
        <v>1.2000001909603182</v>
      </c>
      <c r="S2107" s="61">
        <v>2.6832820000000002</v>
      </c>
      <c r="T2107" s="2">
        <v>5</v>
      </c>
      <c r="U2107" s="339">
        <f t="shared" ref="U2107:U2170" si="168">LN(Q2107/M2107)</f>
        <v>1.791759469228055</v>
      </c>
      <c r="V2107" s="4">
        <f t="shared" ref="V2107:V2170" si="169">M2107^2/(P2107*M2107^2)+S2107^2/(T2107*Q2107^2)</f>
        <v>1.2000003182672223</v>
      </c>
    </row>
    <row r="2108" spans="1:22">
      <c r="A2108" s="1" t="s">
        <v>651</v>
      </c>
      <c r="B2108" t="s">
        <v>696</v>
      </c>
      <c r="C2108" s="219" t="s">
        <v>1491</v>
      </c>
      <c r="D2108" t="s">
        <v>44</v>
      </c>
      <c r="E2108" t="s">
        <v>60</v>
      </c>
      <c r="F2108" t="s">
        <v>60</v>
      </c>
      <c r="G2108" s="38">
        <v>730</v>
      </c>
      <c r="H2108" s="189">
        <v>1</v>
      </c>
      <c r="I2108" s="190"/>
      <c r="J2108" s="44"/>
      <c r="K2108" s="44"/>
      <c r="L2108" s="27" t="s">
        <v>100</v>
      </c>
      <c r="M2108" s="321" t="s">
        <v>16</v>
      </c>
      <c r="N2108" s="63" t="s">
        <v>16</v>
      </c>
      <c r="O2108" s="63" t="s">
        <v>16</v>
      </c>
      <c r="P2108" s="2">
        <v>5</v>
      </c>
      <c r="Q2108" s="321" t="s">
        <v>16</v>
      </c>
      <c r="R2108" s="63" t="s">
        <v>16</v>
      </c>
      <c r="S2108" s="63" t="s">
        <v>16</v>
      </c>
      <c r="T2108" s="2">
        <v>5</v>
      </c>
      <c r="U2108" s="339" t="e">
        <f t="shared" si="168"/>
        <v>#VALUE!</v>
      </c>
      <c r="V2108" s="4" t="e">
        <f t="shared" si="169"/>
        <v>#VALUE!</v>
      </c>
    </row>
    <row r="2109" spans="1:22">
      <c r="A2109" s="1" t="s">
        <v>651</v>
      </c>
      <c r="B2109" t="s">
        <v>697</v>
      </c>
      <c r="C2109" s="219" t="s">
        <v>1491</v>
      </c>
      <c r="D2109" t="s">
        <v>44</v>
      </c>
      <c r="E2109" t="s">
        <v>60</v>
      </c>
      <c r="F2109" t="s">
        <v>60</v>
      </c>
      <c r="G2109" s="38">
        <v>730</v>
      </c>
      <c r="H2109" s="189">
        <v>1</v>
      </c>
      <c r="I2109" s="190"/>
      <c r="J2109" s="44"/>
      <c r="K2109" s="44"/>
      <c r="L2109" s="27" t="s">
        <v>100</v>
      </c>
      <c r="M2109" s="321" t="s">
        <v>16</v>
      </c>
      <c r="N2109" s="63" t="s">
        <v>16</v>
      </c>
      <c r="O2109" s="63" t="s">
        <v>16</v>
      </c>
      <c r="P2109" s="2">
        <v>5</v>
      </c>
      <c r="Q2109" s="321" t="s">
        <v>16</v>
      </c>
      <c r="R2109" s="63" t="s">
        <v>16</v>
      </c>
      <c r="S2109" s="63" t="s">
        <v>16</v>
      </c>
      <c r="T2109" s="2">
        <v>5</v>
      </c>
      <c r="U2109" s="339" t="e">
        <f t="shared" si="168"/>
        <v>#VALUE!</v>
      </c>
      <c r="V2109" s="4" t="e">
        <f t="shared" si="169"/>
        <v>#VALUE!</v>
      </c>
    </row>
    <row r="2110" spans="1:22">
      <c r="A2110" s="1" t="s">
        <v>651</v>
      </c>
      <c r="B2110" t="s">
        <v>698</v>
      </c>
      <c r="C2110" s="219" t="s">
        <v>1491</v>
      </c>
      <c r="D2110" t="s">
        <v>44</v>
      </c>
      <c r="E2110" t="s">
        <v>60</v>
      </c>
      <c r="F2110" t="s">
        <v>60</v>
      </c>
      <c r="G2110" s="38">
        <v>730</v>
      </c>
      <c r="H2110" s="189">
        <v>1</v>
      </c>
      <c r="I2110" s="190"/>
      <c r="J2110" s="44"/>
      <c r="K2110" s="44"/>
      <c r="L2110" s="27" t="s">
        <v>100</v>
      </c>
      <c r="M2110" s="321" t="s">
        <v>16</v>
      </c>
      <c r="N2110" s="63" t="s">
        <v>16</v>
      </c>
      <c r="O2110" s="63" t="s">
        <v>16</v>
      </c>
      <c r="P2110" s="2">
        <v>5</v>
      </c>
      <c r="Q2110" s="321" t="s">
        <v>16</v>
      </c>
      <c r="R2110" s="63" t="s">
        <v>16</v>
      </c>
      <c r="S2110" s="63" t="s">
        <v>16</v>
      </c>
      <c r="T2110" s="2">
        <v>5</v>
      </c>
      <c r="U2110" s="339" t="e">
        <f t="shared" si="168"/>
        <v>#VALUE!</v>
      </c>
      <c r="V2110" s="4" t="e">
        <f t="shared" si="169"/>
        <v>#VALUE!</v>
      </c>
    </row>
    <row r="2111" spans="1:22">
      <c r="A2111" s="28" t="s">
        <v>651</v>
      </c>
      <c r="B2111" t="s">
        <v>699</v>
      </c>
      <c r="C2111" s="219" t="s">
        <v>1491</v>
      </c>
      <c r="D2111" t="s">
        <v>44</v>
      </c>
      <c r="E2111" t="s">
        <v>60</v>
      </c>
      <c r="F2111" t="s">
        <v>60</v>
      </c>
      <c r="G2111" s="26">
        <v>730</v>
      </c>
      <c r="H2111" s="189">
        <v>1</v>
      </c>
      <c r="I2111" s="190"/>
      <c r="J2111" s="27"/>
      <c r="K2111" s="27"/>
      <c r="L2111" s="27" t="s">
        <v>100</v>
      </c>
      <c r="M2111" s="321" t="s">
        <v>16</v>
      </c>
      <c r="N2111" s="63" t="s">
        <v>16</v>
      </c>
      <c r="O2111" s="63" t="s">
        <v>16</v>
      </c>
      <c r="P2111" s="2">
        <v>5</v>
      </c>
      <c r="Q2111" s="321" t="s">
        <v>16</v>
      </c>
      <c r="R2111" s="63" t="s">
        <v>16</v>
      </c>
      <c r="S2111" s="63" t="s">
        <v>16</v>
      </c>
      <c r="T2111" s="2">
        <v>5</v>
      </c>
      <c r="U2111" s="339" t="e">
        <f t="shared" si="168"/>
        <v>#VALUE!</v>
      </c>
      <c r="V2111" s="4" t="e">
        <f t="shared" si="169"/>
        <v>#VALUE!</v>
      </c>
    </row>
    <row r="2112" spans="1:22">
      <c r="A2112" s="1" t="s">
        <v>651</v>
      </c>
      <c r="B2112" t="s">
        <v>700</v>
      </c>
      <c r="C2112" s="219" t="s">
        <v>1491</v>
      </c>
      <c r="D2112" t="s">
        <v>44</v>
      </c>
      <c r="E2112" t="s">
        <v>60</v>
      </c>
      <c r="F2112" t="s">
        <v>60</v>
      </c>
      <c r="G2112" s="38">
        <v>730</v>
      </c>
      <c r="H2112" s="189">
        <v>1</v>
      </c>
      <c r="I2112" s="190"/>
      <c r="J2112" s="44"/>
      <c r="K2112" s="44"/>
      <c r="L2112" s="27" t="s">
        <v>100</v>
      </c>
      <c r="M2112" s="321" t="s">
        <v>16</v>
      </c>
      <c r="N2112" s="63" t="s">
        <v>16</v>
      </c>
      <c r="O2112" s="63" t="s">
        <v>16</v>
      </c>
      <c r="P2112" s="2">
        <v>5</v>
      </c>
      <c r="Q2112" s="321" t="s">
        <v>16</v>
      </c>
      <c r="R2112" s="63" t="s">
        <v>16</v>
      </c>
      <c r="S2112" s="63" t="s">
        <v>16</v>
      </c>
      <c r="T2112" s="2">
        <v>5</v>
      </c>
      <c r="U2112" s="339" t="e">
        <f t="shared" si="168"/>
        <v>#VALUE!</v>
      </c>
      <c r="V2112" s="4" t="e">
        <f t="shared" si="169"/>
        <v>#VALUE!</v>
      </c>
    </row>
    <row r="2113" spans="1:22">
      <c r="A2113" s="1" t="s">
        <v>651</v>
      </c>
      <c r="B2113" t="s">
        <v>701</v>
      </c>
      <c r="C2113" s="219" t="s">
        <v>1491</v>
      </c>
      <c r="D2113" t="s">
        <v>44</v>
      </c>
      <c r="E2113" t="s">
        <v>60</v>
      </c>
      <c r="F2113" t="s">
        <v>60</v>
      </c>
      <c r="G2113" s="38">
        <v>730</v>
      </c>
      <c r="H2113" s="189">
        <v>1</v>
      </c>
      <c r="I2113" s="190"/>
      <c r="J2113" s="44"/>
      <c r="K2113" s="44"/>
      <c r="L2113" s="27" t="s">
        <v>100</v>
      </c>
      <c r="M2113" s="65">
        <v>14.6</v>
      </c>
      <c r="N2113" s="63">
        <f>O2113/SQRT(P2113)</f>
        <v>9.2065194382051985</v>
      </c>
      <c r="O2113" s="61">
        <v>20.586403300000001</v>
      </c>
      <c r="P2113" s="2">
        <v>5</v>
      </c>
      <c r="Q2113" s="343">
        <v>25</v>
      </c>
      <c r="R2113">
        <f>S2113/SQRT(T2113)</f>
        <v>11.983321736918223</v>
      </c>
      <c r="S2113" s="61">
        <v>26.795521999999998</v>
      </c>
      <c r="T2113" s="2">
        <v>5</v>
      </c>
      <c r="U2113" s="339">
        <f t="shared" si="168"/>
        <v>0.53785429615391001</v>
      </c>
      <c r="V2113" s="4">
        <f t="shared" si="169"/>
        <v>0.42975999976079488</v>
      </c>
    </row>
    <row r="2114" spans="1:22">
      <c r="A2114" s="1" t="s">
        <v>651</v>
      </c>
      <c r="B2114" t="s">
        <v>702</v>
      </c>
      <c r="C2114" s="219" t="s">
        <v>1491</v>
      </c>
      <c r="D2114" t="s">
        <v>44</v>
      </c>
      <c r="E2114" t="s">
        <v>60</v>
      </c>
      <c r="F2114" t="s">
        <v>60</v>
      </c>
      <c r="G2114" s="38">
        <v>730</v>
      </c>
      <c r="H2114" s="189">
        <v>1</v>
      </c>
      <c r="L2114" s="27" t="s">
        <v>100</v>
      </c>
      <c r="M2114" s="321" t="s">
        <v>16</v>
      </c>
      <c r="N2114" s="63" t="s">
        <v>16</v>
      </c>
      <c r="O2114" s="63" t="s">
        <v>16</v>
      </c>
      <c r="P2114" s="2">
        <v>5</v>
      </c>
      <c r="Q2114" s="321" t="s">
        <v>16</v>
      </c>
      <c r="R2114" s="63" t="s">
        <v>16</v>
      </c>
      <c r="S2114" s="63" t="s">
        <v>16</v>
      </c>
      <c r="T2114" s="2">
        <v>5</v>
      </c>
      <c r="U2114" s="339" t="e">
        <f t="shared" si="168"/>
        <v>#VALUE!</v>
      </c>
      <c r="V2114" s="4" t="e">
        <f t="shared" si="169"/>
        <v>#VALUE!</v>
      </c>
    </row>
    <row r="2115" spans="1:22">
      <c r="A2115" s="1" t="s">
        <v>651</v>
      </c>
      <c r="B2115" t="s">
        <v>703</v>
      </c>
      <c r="C2115" s="219" t="s">
        <v>1491</v>
      </c>
      <c r="D2115" t="s">
        <v>44</v>
      </c>
      <c r="E2115" t="s">
        <v>60</v>
      </c>
      <c r="F2115" t="s">
        <v>60</v>
      </c>
      <c r="G2115" s="38">
        <v>730</v>
      </c>
      <c r="H2115" s="189">
        <v>1</v>
      </c>
      <c r="L2115" s="27" t="s">
        <v>100</v>
      </c>
      <c r="M2115" s="321" t="s">
        <v>16</v>
      </c>
      <c r="N2115" s="63" t="s">
        <v>16</v>
      </c>
      <c r="O2115" s="63" t="s">
        <v>16</v>
      </c>
      <c r="P2115" s="2">
        <v>5</v>
      </c>
      <c r="Q2115" s="321" t="s">
        <v>16</v>
      </c>
      <c r="R2115" s="63" t="s">
        <v>16</v>
      </c>
      <c r="S2115" s="63" t="s">
        <v>16</v>
      </c>
      <c r="T2115" s="2">
        <v>5</v>
      </c>
      <c r="U2115" s="339" t="e">
        <f t="shared" si="168"/>
        <v>#VALUE!</v>
      </c>
      <c r="V2115" s="4" t="e">
        <f t="shared" si="169"/>
        <v>#VALUE!</v>
      </c>
    </row>
    <row r="2116" spans="1:22">
      <c r="A2116" s="1" t="s">
        <v>651</v>
      </c>
      <c r="B2116" t="s">
        <v>704</v>
      </c>
      <c r="C2116" s="219" t="s">
        <v>1491</v>
      </c>
      <c r="D2116" t="s">
        <v>44</v>
      </c>
      <c r="E2116" t="s">
        <v>60</v>
      </c>
      <c r="F2116" t="s">
        <v>60</v>
      </c>
      <c r="G2116" s="38">
        <v>730</v>
      </c>
      <c r="H2116" s="189">
        <v>1</v>
      </c>
      <c r="L2116" s="27" t="s">
        <v>100</v>
      </c>
      <c r="M2116" s="65">
        <v>0.2</v>
      </c>
      <c r="N2116" s="63">
        <f>O2116/SQRT(P2116)</f>
        <v>0.20000000201247997</v>
      </c>
      <c r="O2116" s="61">
        <v>0.44721359999999999</v>
      </c>
      <c r="P2116" s="2">
        <v>5</v>
      </c>
      <c r="Q2116" s="65">
        <v>0</v>
      </c>
      <c r="R2116">
        <f>S2116/SQRT(T2116)</f>
        <v>0</v>
      </c>
      <c r="S2116" s="61">
        <v>0</v>
      </c>
      <c r="T2116" s="2">
        <v>5</v>
      </c>
      <c r="U2116" s="339" t="e">
        <f t="shared" si="168"/>
        <v>#NUM!</v>
      </c>
      <c r="V2116" s="4" t="e">
        <f t="shared" si="169"/>
        <v>#DIV/0!</v>
      </c>
    </row>
    <row r="2117" spans="1:22">
      <c r="A2117" s="1" t="s">
        <v>651</v>
      </c>
      <c r="B2117" t="s">
        <v>705</v>
      </c>
      <c r="C2117" s="219" t="s">
        <v>1491</v>
      </c>
      <c r="D2117" t="s">
        <v>44</v>
      </c>
      <c r="E2117" t="s">
        <v>60</v>
      </c>
      <c r="F2117" t="s">
        <v>60</v>
      </c>
      <c r="G2117" s="38">
        <v>730</v>
      </c>
      <c r="H2117" s="189">
        <v>1</v>
      </c>
      <c r="L2117" s="27" t="s">
        <v>100</v>
      </c>
      <c r="M2117" s="65">
        <v>3.8</v>
      </c>
      <c r="N2117" s="63">
        <f>O2117/SQRT(P2117)</f>
        <v>3.7999999935157605</v>
      </c>
      <c r="O2117" s="61">
        <v>8.4970583000000008</v>
      </c>
      <c r="P2117" s="2">
        <v>5</v>
      </c>
      <c r="Q2117" s="65">
        <v>1.2</v>
      </c>
      <c r="R2117">
        <f>S2117/SQRT(T2117)</f>
        <v>1.2000001909603182</v>
      </c>
      <c r="S2117" s="61">
        <v>2.6832820000000002</v>
      </c>
      <c r="T2117" s="2">
        <v>5</v>
      </c>
      <c r="U2117" s="339">
        <f t="shared" si="168"/>
        <v>-1.1526795099383855</v>
      </c>
      <c r="V2117" s="4">
        <f t="shared" si="169"/>
        <v>1.2000003182672223</v>
      </c>
    </row>
    <row r="2118" spans="1:22">
      <c r="A2118" s="1" t="s">
        <v>651</v>
      </c>
      <c r="B2118" t="s">
        <v>706</v>
      </c>
      <c r="C2118" s="219" t="s">
        <v>1491</v>
      </c>
      <c r="D2118" t="s">
        <v>44</v>
      </c>
      <c r="E2118" t="s">
        <v>60</v>
      </c>
      <c r="F2118" t="s">
        <v>60</v>
      </c>
      <c r="G2118" s="38">
        <v>730</v>
      </c>
      <c r="H2118" s="189">
        <v>1</v>
      </c>
      <c r="L2118" s="27" t="s">
        <v>100</v>
      </c>
      <c r="M2118" s="321" t="s">
        <v>16</v>
      </c>
      <c r="N2118" s="63" t="s">
        <v>16</v>
      </c>
      <c r="O2118" s="63" t="s">
        <v>16</v>
      </c>
      <c r="P2118" s="2">
        <v>5</v>
      </c>
      <c r="Q2118" s="321" t="s">
        <v>16</v>
      </c>
      <c r="R2118" s="63" t="s">
        <v>16</v>
      </c>
      <c r="S2118" s="63" t="s">
        <v>16</v>
      </c>
      <c r="T2118" s="2">
        <v>5</v>
      </c>
      <c r="U2118" s="339" t="e">
        <f t="shared" si="168"/>
        <v>#VALUE!</v>
      </c>
      <c r="V2118" s="4" t="e">
        <f t="shared" si="169"/>
        <v>#VALUE!</v>
      </c>
    </row>
    <row r="2119" spans="1:22">
      <c r="A2119" s="1" t="s">
        <v>651</v>
      </c>
      <c r="B2119" t="s">
        <v>707</v>
      </c>
      <c r="C2119" s="219" t="s">
        <v>1491</v>
      </c>
      <c r="D2119" t="s">
        <v>44</v>
      </c>
      <c r="E2119" t="s">
        <v>60</v>
      </c>
      <c r="F2119" t="s">
        <v>60</v>
      </c>
      <c r="G2119" s="38">
        <v>730</v>
      </c>
      <c r="H2119" s="189">
        <v>1</v>
      </c>
      <c r="L2119" s="27" t="s">
        <v>100</v>
      </c>
      <c r="M2119" s="321" t="s">
        <v>16</v>
      </c>
      <c r="N2119" s="63" t="s">
        <v>16</v>
      </c>
      <c r="O2119" s="63" t="s">
        <v>16</v>
      </c>
      <c r="P2119" s="2">
        <v>5</v>
      </c>
      <c r="Q2119" s="321" t="s">
        <v>16</v>
      </c>
      <c r="R2119" s="63" t="s">
        <v>16</v>
      </c>
      <c r="S2119" s="63" t="s">
        <v>16</v>
      </c>
      <c r="T2119" s="2">
        <v>5</v>
      </c>
      <c r="U2119" s="339" t="e">
        <f t="shared" si="168"/>
        <v>#VALUE!</v>
      </c>
      <c r="V2119" s="4" t="e">
        <f t="shared" si="169"/>
        <v>#VALUE!</v>
      </c>
    </row>
    <row r="2120" spans="1:22">
      <c r="A2120" s="1" t="s">
        <v>651</v>
      </c>
      <c r="B2120" t="s">
        <v>708</v>
      </c>
      <c r="C2120" s="219" t="s">
        <v>1491</v>
      </c>
      <c r="D2120" t="s">
        <v>44</v>
      </c>
      <c r="E2120" t="s">
        <v>60</v>
      </c>
      <c r="F2120" t="s">
        <v>60</v>
      </c>
      <c r="G2120" s="38">
        <v>730</v>
      </c>
      <c r="H2120" s="189">
        <v>1</v>
      </c>
      <c r="L2120" s="27" t="s">
        <v>100</v>
      </c>
      <c r="M2120" s="321" t="s">
        <v>16</v>
      </c>
      <c r="N2120" s="63" t="s">
        <v>16</v>
      </c>
      <c r="O2120" s="63" t="s">
        <v>16</v>
      </c>
      <c r="P2120" s="2">
        <v>5</v>
      </c>
      <c r="Q2120" s="321" t="s">
        <v>16</v>
      </c>
      <c r="R2120" s="63" t="s">
        <v>16</v>
      </c>
      <c r="S2120" s="63" t="s">
        <v>16</v>
      </c>
      <c r="T2120" s="2">
        <v>5</v>
      </c>
      <c r="U2120" s="339" t="e">
        <f t="shared" si="168"/>
        <v>#VALUE!</v>
      </c>
      <c r="V2120" s="4" t="e">
        <f t="shared" si="169"/>
        <v>#VALUE!</v>
      </c>
    </row>
    <row r="2121" spans="1:22">
      <c r="A2121" s="1" t="s">
        <v>651</v>
      </c>
      <c r="B2121" t="s">
        <v>709</v>
      </c>
      <c r="C2121" s="219" t="s">
        <v>1491</v>
      </c>
      <c r="D2121" t="s">
        <v>44</v>
      </c>
      <c r="E2121" t="s">
        <v>60</v>
      </c>
      <c r="F2121" t="s">
        <v>60</v>
      </c>
      <c r="G2121" s="38">
        <v>730</v>
      </c>
      <c r="H2121" s="189">
        <v>1</v>
      </c>
      <c r="L2121" s="27" t="s">
        <v>100</v>
      </c>
      <c r="M2121" s="321" t="s">
        <v>16</v>
      </c>
      <c r="N2121" s="63" t="s">
        <v>16</v>
      </c>
      <c r="O2121" s="63" t="s">
        <v>16</v>
      </c>
      <c r="P2121" s="2">
        <v>5</v>
      </c>
      <c r="Q2121" s="321" t="s">
        <v>16</v>
      </c>
      <c r="R2121" s="63" t="s">
        <v>16</v>
      </c>
      <c r="S2121" s="63" t="s">
        <v>16</v>
      </c>
      <c r="T2121" s="2">
        <v>5</v>
      </c>
      <c r="U2121" s="339" t="e">
        <f t="shared" si="168"/>
        <v>#VALUE!</v>
      </c>
      <c r="V2121" s="4" t="e">
        <f t="shared" si="169"/>
        <v>#VALUE!</v>
      </c>
    </row>
    <row r="2122" spans="1:22" s="11" customFormat="1">
      <c r="A2122" s="10" t="s">
        <v>651</v>
      </c>
      <c r="B2122" s="11" t="s">
        <v>710</v>
      </c>
      <c r="C2122" s="220" t="s">
        <v>1491</v>
      </c>
      <c r="D2122" s="11" t="s">
        <v>44</v>
      </c>
      <c r="E2122" s="11" t="s">
        <v>60</v>
      </c>
      <c r="F2122" s="11" t="s">
        <v>60</v>
      </c>
      <c r="G2122" s="29">
        <v>730</v>
      </c>
      <c r="H2122" s="200">
        <v>1</v>
      </c>
      <c r="I2122" s="12"/>
      <c r="L2122" s="30" t="s">
        <v>100</v>
      </c>
      <c r="M2122" s="322" t="s">
        <v>16</v>
      </c>
      <c r="N2122" s="70" t="s">
        <v>16</v>
      </c>
      <c r="O2122" s="70" t="s">
        <v>16</v>
      </c>
      <c r="P2122" s="12">
        <v>5</v>
      </c>
      <c r="Q2122" s="322" t="s">
        <v>16</v>
      </c>
      <c r="R2122" s="70" t="s">
        <v>16</v>
      </c>
      <c r="S2122" s="70" t="s">
        <v>16</v>
      </c>
      <c r="T2122" s="12">
        <v>5</v>
      </c>
      <c r="U2122" s="341" t="e">
        <f t="shared" si="168"/>
        <v>#VALUE!</v>
      </c>
      <c r="V2122" s="116" t="e">
        <f t="shared" si="169"/>
        <v>#VALUE!</v>
      </c>
    </row>
    <row r="2123" spans="1:22">
      <c r="A2123" s="1" t="s">
        <v>651</v>
      </c>
      <c r="B2123" t="s">
        <v>711</v>
      </c>
      <c r="C2123" s="219" t="s">
        <v>1491</v>
      </c>
      <c r="D2123" t="s">
        <v>44</v>
      </c>
      <c r="E2123" t="s">
        <v>60</v>
      </c>
      <c r="F2123" t="s">
        <v>60</v>
      </c>
      <c r="G2123" s="26">
        <v>730</v>
      </c>
      <c r="H2123" s="189">
        <v>1</v>
      </c>
      <c r="L2123" s="27" t="s">
        <v>100</v>
      </c>
      <c r="M2123" s="321" t="s">
        <v>16</v>
      </c>
      <c r="N2123" s="63" t="s">
        <v>16</v>
      </c>
      <c r="O2123" s="63" t="s">
        <v>16</v>
      </c>
      <c r="P2123" s="2">
        <v>5</v>
      </c>
      <c r="Q2123" s="321" t="s">
        <v>16</v>
      </c>
      <c r="R2123" s="63" t="s">
        <v>16</v>
      </c>
      <c r="S2123" s="63" t="s">
        <v>16</v>
      </c>
      <c r="T2123" s="2">
        <v>5</v>
      </c>
      <c r="U2123" s="339" t="e">
        <f t="shared" si="168"/>
        <v>#VALUE!</v>
      </c>
      <c r="V2123" s="4" t="e">
        <f t="shared" si="169"/>
        <v>#VALUE!</v>
      </c>
    </row>
    <row r="2124" spans="1:22">
      <c r="A2124" s="1" t="s">
        <v>653</v>
      </c>
      <c r="B2124" t="s">
        <v>681</v>
      </c>
      <c r="C2124" s="219" t="s">
        <v>1491</v>
      </c>
      <c r="D2124" t="s">
        <v>44</v>
      </c>
      <c r="E2124" t="s">
        <v>60</v>
      </c>
      <c r="F2124" t="s">
        <v>60</v>
      </c>
      <c r="G2124" s="38">
        <v>730</v>
      </c>
      <c r="H2124" s="189">
        <v>1</v>
      </c>
      <c r="I2124" s="190"/>
      <c r="J2124" s="44"/>
      <c r="K2124" s="44"/>
      <c r="L2124" s="27" t="s">
        <v>100</v>
      </c>
      <c r="M2124" s="321">
        <v>0.75</v>
      </c>
      <c r="N2124" s="63">
        <f>O2124/SQRT(P2124)</f>
        <v>0.75</v>
      </c>
      <c r="O2124" s="73">
        <v>1.5</v>
      </c>
      <c r="P2124" s="2">
        <v>4</v>
      </c>
      <c r="Q2124" s="2">
        <v>0</v>
      </c>
      <c r="R2124">
        <f>S2124/SQRT(T2124)</f>
        <v>0</v>
      </c>
      <c r="S2124" s="61">
        <v>0</v>
      </c>
      <c r="T2124" s="2">
        <v>4</v>
      </c>
      <c r="U2124" s="339" t="e">
        <f t="shared" si="168"/>
        <v>#NUM!</v>
      </c>
      <c r="V2124" s="4" t="e">
        <f t="shared" si="169"/>
        <v>#DIV/0!</v>
      </c>
    </row>
    <row r="2125" spans="1:22">
      <c r="A2125" s="1" t="s">
        <v>653</v>
      </c>
      <c r="B2125" t="s">
        <v>682</v>
      </c>
      <c r="C2125" s="219" t="s">
        <v>1491</v>
      </c>
      <c r="D2125" t="s">
        <v>44</v>
      </c>
      <c r="E2125" t="s">
        <v>60</v>
      </c>
      <c r="F2125" t="s">
        <v>60</v>
      </c>
      <c r="G2125" s="38">
        <v>730</v>
      </c>
      <c r="H2125" s="189">
        <v>1</v>
      </c>
      <c r="I2125" s="190"/>
      <c r="J2125" s="44"/>
      <c r="K2125" s="44"/>
      <c r="L2125" s="27" t="s">
        <v>100</v>
      </c>
      <c r="M2125" s="321">
        <v>58.75</v>
      </c>
      <c r="N2125" s="63">
        <f>O2125/SQRT(P2125)</f>
        <v>19.635745499999999</v>
      </c>
      <c r="O2125" s="73">
        <v>39.271490999999997</v>
      </c>
      <c r="P2125" s="2">
        <v>4</v>
      </c>
      <c r="Q2125" s="65">
        <v>24.75</v>
      </c>
      <c r="R2125">
        <f>S2125/SQRT(T2125)</f>
        <v>4.0901304999999999</v>
      </c>
      <c r="S2125" s="61">
        <v>8.1802609999999998</v>
      </c>
      <c r="T2125" s="2">
        <v>4</v>
      </c>
      <c r="U2125" s="339">
        <f t="shared" si="168"/>
        <v>-0.86446566400956903</v>
      </c>
      <c r="V2125" s="4">
        <f t="shared" si="169"/>
        <v>0.27731013979313174</v>
      </c>
    </row>
    <row r="2126" spans="1:22">
      <c r="A2126" s="1" t="s">
        <v>653</v>
      </c>
      <c r="B2126" t="s">
        <v>683</v>
      </c>
      <c r="C2126" s="219" t="s">
        <v>1491</v>
      </c>
      <c r="D2126" t="s">
        <v>44</v>
      </c>
      <c r="E2126" t="s">
        <v>60</v>
      </c>
      <c r="F2126" t="s">
        <v>60</v>
      </c>
      <c r="G2126" s="26">
        <v>730</v>
      </c>
      <c r="H2126" s="189">
        <v>1</v>
      </c>
      <c r="I2126" s="190"/>
      <c r="J2126" s="27"/>
      <c r="K2126" s="27"/>
      <c r="L2126" s="27" t="s">
        <v>100</v>
      </c>
      <c r="M2126" s="321">
        <v>0</v>
      </c>
      <c r="N2126" s="63">
        <f>O2126/SQRT(P2126)</f>
        <v>0</v>
      </c>
      <c r="O2126" s="73">
        <v>0</v>
      </c>
      <c r="P2126" s="2">
        <v>4</v>
      </c>
      <c r="Q2126" s="2">
        <v>0</v>
      </c>
      <c r="R2126">
        <f>S2126/SQRT(T2126)</f>
        <v>0</v>
      </c>
      <c r="S2126" s="61">
        <v>0</v>
      </c>
      <c r="T2126" s="2">
        <v>4</v>
      </c>
      <c r="U2126" s="339" t="e">
        <f t="shared" si="168"/>
        <v>#DIV/0!</v>
      </c>
      <c r="V2126" s="4" t="e">
        <f t="shared" si="169"/>
        <v>#DIV/0!</v>
      </c>
    </row>
    <row r="2127" spans="1:22">
      <c r="A2127" s="1" t="s">
        <v>653</v>
      </c>
      <c r="B2127" t="s">
        <v>684</v>
      </c>
      <c r="C2127" s="219" t="s">
        <v>1491</v>
      </c>
      <c r="D2127" t="s">
        <v>44</v>
      </c>
      <c r="E2127" t="s">
        <v>60</v>
      </c>
      <c r="F2127" t="s">
        <v>60</v>
      </c>
      <c r="G2127" s="38">
        <v>730</v>
      </c>
      <c r="H2127" s="189">
        <v>1</v>
      </c>
      <c r="I2127" s="190"/>
      <c r="J2127" s="44"/>
      <c r="K2127" s="44"/>
      <c r="L2127" s="27" t="s">
        <v>100</v>
      </c>
      <c r="M2127" s="321">
        <v>31.25</v>
      </c>
      <c r="N2127" s="63">
        <f>O2127/SQRT(P2127)</f>
        <v>31.25</v>
      </c>
      <c r="O2127" s="73">
        <v>62.5</v>
      </c>
      <c r="P2127" s="2">
        <v>4</v>
      </c>
      <c r="Q2127" s="2">
        <v>1.75</v>
      </c>
      <c r="R2127">
        <f>S2127/SQRT(T2127)</f>
        <v>1.75</v>
      </c>
      <c r="S2127" s="61">
        <v>3.5</v>
      </c>
      <c r="T2127" s="2">
        <v>4</v>
      </c>
      <c r="U2127" s="339">
        <f t="shared" si="168"/>
        <v>-2.8824035882469876</v>
      </c>
      <c r="V2127" s="4">
        <f t="shared" si="169"/>
        <v>1.25</v>
      </c>
    </row>
    <row r="2128" spans="1:22">
      <c r="A2128" s="1" t="s">
        <v>653</v>
      </c>
      <c r="B2128" t="s">
        <v>685</v>
      </c>
      <c r="C2128" s="219" t="s">
        <v>1491</v>
      </c>
      <c r="D2128" t="s">
        <v>44</v>
      </c>
      <c r="E2128" t="s">
        <v>60</v>
      </c>
      <c r="F2128" t="s">
        <v>60</v>
      </c>
      <c r="G2128" s="38">
        <v>730</v>
      </c>
      <c r="H2128" s="189">
        <v>1</v>
      </c>
      <c r="I2128" s="190"/>
      <c r="J2128" s="44"/>
      <c r="K2128" s="44"/>
      <c r="L2128" s="27" t="s">
        <v>100</v>
      </c>
      <c r="M2128" s="321" t="s">
        <v>16</v>
      </c>
      <c r="N2128" s="63" t="s">
        <v>16</v>
      </c>
      <c r="O2128" s="63" t="s">
        <v>16</v>
      </c>
      <c r="P2128" s="2">
        <v>4</v>
      </c>
      <c r="Q2128" s="2" t="s">
        <v>16</v>
      </c>
      <c r="R2128" t="s">
        <v>16</v>
      </c>
      <c r="S2128" t="s">
        <v>16</v>
      </c>
      <c r="T2128" s="2">
        <v>4</v>
      </c>
      <c r="U2128" s="339" t="e">
        <f t="shared" si="168"/>
        <v>#VALUE!</v>
      </c>
      <c r="V2128" s="4" t="e">
        <f t="shared" si="169"/>
        <v>#VALUE!</v>
      </c>
    </row>
    <row r="2129" spans="1:22">
      <c r="A2129" s="1" t="s">
        <v>653</v>
      </c>
      <c r="B2129" t="s">
        <v>686</v>
      </c>
      <c r="C2129" s="219" t="s">
        <v>1491</v>
      </c>
      <c r="D2129" t="s">
        <v>44</v>
      </c>
      <c r="E2129" t="s">
        <v>60</v>
      </c>
      <c r="F2129" t="s">
        <v>60</v>
      </c>
      <c r="G2129" s="38">
        <v>730</v>
      </c>
      <c r="H2129" s="189">
        <v>1</v>
      </c>
      <c r="I2129" s="190"/>
      <c r="J2129" s="44"/>
      <c r="K2129" s="44"/>
      <c r="L2129" s="27" t="s">
        <v>100</v>
      </c>
      <c r="M2129" s="321" t="s">
        <v>16</v>
      </c>
      <c r="N2129" s="63" t="s">
        <v>16</v>
      </c>
      <c r="O2129" s="63" t="s">
        <v>16</v>
      </c>
      <c r="P2129" s="2">
        <v>4</v>
      </c>
      <c r="Q2129" s="2" t="s">
        <v>16</v>
      </c>
      <c r="R2129" t="s">
        <v>16</v>
      </c>
      <c r="S2129" t="s">
        <v>16</v>
      </c>
      <c r="T2129" s="2">
        <v>4</v>
      </c>
      <c r="U2129" s="339" t="e">
        <f t="shared" si="168"/>
        <v>#VALUE!</v>
      </c>
      <c r="V2129" s="4" t="e">
        <f t="shared" si="169"/>
        <v>#VALUE!</v>
      </c>
    </row>
    <row r="2130" spans="1:22">
      <c r="A2130" s="1" t="s">
        <v>653</v>
      </c>
      <c r="B2130" t="s">
        <v>687</v>
      </c>
      <c r="C2130" s="219" t="s">
        <v>1491</v>
      </c>
      <c r="D2130" t="s">
        <v>44</v>
      </c>
      <c r="E2130" t="s">
        <v>60</v>
      </c>
      <c r="F2130" t="s">
        <v>60</v>
      </c>
      <c r="G2130" s="38">
        <v>730</v>
      </c>
      <c r="H2130" s="189">
        <v>1</v>
      </c>
      <c r="I2130" s="190"/>
      <c r="J2130" s="44"/>
      <c r="K2130" s="44"/>
      <c r="L2130" s="27" t="s">
        <v>100</v>
      </c>
      <c r="M2130" s="321" t="s">
        <v>16</v>
      </c>
      <c r="N2130" s="63" t="s">
        <v>16</v>
      </c>
      <c r="O2130" s="63" t="s">
        <v>16</v>
      </c>
      <c r="P2130" s="2">
        <v>4</v>
      </c>
      <c r="Q2130" s="2" t="s">
        <v>16</v>
      </c>
      <c r="R2130" t="s">
        <v>16</v>
      </c>
      <c r="S2130" t="s">
        <v>16</v>
      </c>
      <c r="T2130" s="2">
        <v>4</v>
      </c>
      <c r="U2130" s="339" t="e">
        <f t="shared" si="168"/>
        <v>#VALUE!</v>
      </c>
      <c r="V2130" s="4" t="e">
        <f t="shared" si="169"/>
        <v>#VALUE!</v>
      </c>
    </row>
    <row r="2131" spans="1:22">
      <c r="A2131" s="1" t="s">
        <v>653</v>
      </c>
      <c r="B2131" t="s">
        <v>688</v>
      </c>
      <c r="C2131" s="219" t="s">
        <v>1491</v>
      </c>
      <c r="D2131" t="s">
        <v>44</v>
      </c>
      <c r="E2131" t="s">
        <v>60</v>
      </c>
      <c r="F2131" t="s">
        <v>60</v>
      </c>
      <c r="G2131" s="38">
        <v>730</v>
      </c>
      <c r="H2131" s="189">
        <v>1</v>
      </c>
      <c r="I2131" s="190"/>
      <c r="J2131" s="44"/>
      <c r="K2131" s="44"/>
      <c r="L2131" s="27" t="s">
        <v>100</v>
      </c>
      <c r="M2131" s="321">
        <v>5</v>
      </c>
      <c r="N2131" s="63">
        <f>O2131/SQRT(P2131)</f>
        <v>3</v>
      </c>
      <c r="O2131" s="73">
        <v>6</v>
      </c>
      <c r="P2131" s="2">
        <v>4</v>
      </c>
      <c r="Q2131" s="65">
        <v>1.75</v>
      </c>
      <c r="R2131">
        <f>S2131/SQRT(T2131)</f>
        <v>1.75</v>
      </c>
      <c r="S2131" s="61">
        <v>3.5</v>
      </c>
      <c r="T2131" s="2">
        <v>4</v>
      </c>
      <c r="U2131" s="339">
        <f t="shared" si="168"/>
        <v>-1.0498221244986778</v>
      </c>
      <c r="V2131" s="4">
        <f t="shared" si="169"/>
        <v>1.25</v>
      </c>
    </row>
    <row r="2132" spans="1:22" s="11" customFormat="1">
      <c r="A2132" s="10" t="s">
        <v>653</v>
      </c>
      <c r="B2132" s="11" t="s">
        <v>689</v>
      </c>
      <c r="C2132" s="219" t="s">
        <v>1491</v>
      </c>
      <c r="D2132" s="11" t="s">
        <v>44</v>
      </c>
      <c r="E2132" s="11" t="s">
        <v>60</v>
      </c>
      <c r="F2132" s="11" t="s">
        <v>60</v>
      </c>
      <c r="G2132" s="29">
        <v>730</v>
      </c>
      <c r="H2132" s="200">
        <v>1</v>
      </c>
      <c r="I2132" s="193"/>
      <c r="J2132" s="30"/>
      <c r="K2132" s="30"/>
      <c r="L2132" s="30" t="s">
        <v>100</v>
      </c>
      <c r="M2132" s="321">
        <v>0</v>
      </c>
      <c r="N2132" s="70">
        <f>O2132/SQRT(P2132)</f>
        <v>0</v>
      </c>
      <c r="O2132" s="74">
        <v>0</v>
      </c>
      <c r="P2132" s="12">
        <v>4</v>
      </c>
      <c r="Q2132" s="12">
        <v>0</v>
      </c>
      <c r="R2132" s="11">
        <f>S2132/SQRT(T2132)</f>
        <v>0</v>
      </c>
      <c r="S2132" s="62">
        <v>0</v>
      </c>
      <c r="T2132" s="12">
        <v>4</v>
      </c>
      <c r="U2132" s="339" t="e">
        <f t="shared" si="168"/>
        <v>#DIV/0!</v>
      </c>
      <c r="V2132" s="4" t="e">
        <f t="shared" si="169"/>
        <v>#DIV/0!</v>
      </c>
    </row>
    <row r="2133" spans="1:22">
      <c r="A2133" s="10" t="s">
        <v>653</v>
      </c>
      <c r="B2133" t="s">
        <v>690</v>
      </c>
      <c r="C2133" s="219" t="s">
        <v>1491</v>
      </c>
      <c r="D2133" t="s">
        <v>44</v>
      </c>
      <c r="E2133" t="s">
        <v>60</v>
      </c>
      <c r="F2133" t="s">
        <v>60</v>
      </c>
      <c r="G2133" s="38">
        <v>730</v>
      </c>
      <c r="H2133" s="189">
        <v>1</v>
      </c>
      <c r="I2133" s="190"/>
      <c r="J2133" s="44"/>
      <c r="K2133" s="44"/>
      <c r="L2133" s="27" t="s">
        <v>100</v>
      </c>
      <c r="M2133" s="321">
        <v>0.25</v>
      </c>
      <c r="N2133" s="63">
        <f>O2133/SQRT(P2133)</f>
        <v>0.25</v>
      </c>
      <c r="O2133" s="73">
        <v>0.5</v>
      </c>
      <c r="P2133" s="2">
        <v>4</v>
      </c>
      <c r="Q2133" s="347">
        <v>1</v>
      </c>
      <c r="R2133">
        <f>S2133/SQRT(T2133)</f>
        <v>1</v>
      </c>
      <c r="S2133" s="61">
        <v>2</v>
      </c>
      <c r="T2133" s="2">
        <v>4</v>
      </c>
      <c r="U2133" s="339">
        <f t="shared" si="168"/>
        <v>1.3862943611198906</v>
      </c>
      <c r="V2133" s="4">
        <f t="shared" si="169"/>
        <v>1.25</v>
      </c>
    </row>
    <row r="2134" spans="1:22">
      <c r="A2134" s="412" t="s">
        <v>653</v>
      </c>
      <c r="B2134" t="s">
        <v>691</v>
      </c>
      <c r="C2134" s="219" t="s">
        <v>1491</v>
      </c>
      <c r="D2134" t="s">
        <v>44</v>
      </c>
      <c r="E2134" t="s">
        <v>60</v>
      </c>
      <c r="F2134" t="s">
        <v>60</v>
      </c>
      <c r="G2134" s="38">
        <v>730</v>
      </c>
      <c r="H2134" s="189">
        <v>1</v>
      </c>
      <c r="I2134" s="190"/>
      <c r="J2134" s="44"/>
      <c r="K2134" s="44"/>
      <c r="L2134" s="27" t="s">
        <v>100</v>
      </c>
      <c r="M2134" s="321">
        <v>390.5</v>
      </c>
      <c r="N2134" s="63">
        <f>O2134/SQRT(P2134)</f>
        <v>53.013362999999998</v>
      </c>
      <c r="O2134" s="73">
        <v>106.026726</v>
      </c>
      <c r="P2134" s="2">
        <v>4</v>
      </c>
      <c r="Q2134" s="65">
        <v>12.25</v>
      </c>
      <c r="R2134">
        <f>S2134/SQRT(T2134)</f>
        <v>8.1381305000000008</v>
      </c>
      <c r="S2134" s="61">
        <v>16.276261000000002</v>
      </c>
      <c r="T2134" s="2">
        <v>4</v>
      </c>
      <c r="U2134" s="339">
        <f t="shared" si="168"/>
        <v>-3.4619020322890046</v>
      </c>
      <c r="V2134" s="4">
        <f t="shared" si="169"/>
        <v>0.69134389361119708</v>
      </c>
    </row>
    <row r="2135" spans="1:22">
      <c r="A2135" s="412" t="s">
        <v>653</v>
      </c>
      <c r="B2135" t="s">
        <v>692</v>
      </c>
      <c r="C2135" s="219" t="s">
        <v>1491</v>
      </c>
      <c r="D2135" t="s">
        <v>44</v>
      </c>
      <c r="E2135" t="s">
        <v>60</v>
      </c>
      <c r="F2135" t="s">
        <v>60</v>
      </c>
      <c r="G2135" s="38">
        <v>730</v>
      </c>
      <c r="H2135" s="189">
        <v>1</v>
      </c>
      <c r="I2135" s="190"/>
      <c r="J2135" s="44"/>
      <c r="K2135" s="44"/>
      <c r="L2135" s="27" t="s">
        <v>100</v>
      </c>
      <c r="M2135" s="321" t="s">
        <v>16</v>
      </c>
      <c r="N2135" s="63" t="s">
        <v>16</v>
      </c>
      <c r="O2135" s="63" t="s">
        <v>16</v>
      </c>
      <c r="P2135" s="2">
        <v>4</v>
      </c>
      <c r="Q2135" s="2" t="s">
        <v>16</v>
      </c>
      <c r="R2135" t="s">
        <v>16</v>
      </c>
      <c r="S2135" t="s">
        <v>16</v>
      </c>
      <c r="T2135" s="2">
        <v>4</v>
      </c>
      <c r="U2135" s="339" t="e">
        <f t="shared" si="168"/>
        <v>#VALUE!</v>
      </c>
      <c r="V2135" s="4" t="e">
        <f t="shared" si="169"/>
        <v>#VALUE!</v>
      </c>
    </row>
    <row r="2136" spans="1:22">
      <c r="A2136" s="412" t="s">
        <v>653</v>
      </c>
      <c r="B2136" t="s">
        <v>693</v>
      </c>
      <c r="C2136" s="219" t="s">
        <v>1491</v>
      </c>
      <c r="D2136" t="s">
        <v>44</v>
      </c>
      <c r="E2136" t="s">
        <v>60</v>
      </c>
      <c r="F2136" t="s">
        <v>60</v>
      </c>
      <c r="G2136" s="38">
        <v>730</v>
      </c>
      <c r="H2136" s="189">
        <v>1</v>
      </c>
      <c r="I2136" s="190"/>
      <c r="J2136" s="44"/>
      <c r="K2136" s="44"/>
      <c r="L2136" s="27" t="s">
        <v>100</v>
      </c>
      <c r="M2136" s="321">
        <v>0</v>
      </c>
      <c r="N2136" s="63">
        <f>O2136/SQRT(P2136)</f>
        <v>0</v>
      </c>
      <c r="O2136" s="73">
        <v>0</v>
      </c>
      <c r="P2136" s="2">
        <v>4</v>
      </c>
      <c r="Q2136" s="2">
        <v>0</v>
      </c>
      <c r="R2136">
        <f>S2136/SQRT(T2136)</f>
        <v>0</v>
      </c>
      <c r="S2136" s="61">
        <v>0</v>
      </c>
      <c r="T2136" s="2">
        <v>4</v>
      </c>
      <c r="U2136" s="339" t="e">
        <f t="shared" si="168"/>
        <v>#DIV/0!</v>
      </c>
      <c r="V2136" s="4" t="e">
        <f t="shared" si="169"/>
        <v>#DIV/0!</v>
      </c>
    </row>
    <row r="2137" spans="1:22">
      <c r="A2137" s="14" t="s">
        <v>653</v>
      </c>
      <c r="B2137" t="s">
        <v>694</v>
      </c>
      <c r="C2137" s="219" t="s">
        <v>1491</v>
      </c>
      <c r="D2137" t="s">
        <v>44</v>
      </c>
      <c r="E2137" t="s">
        <v>60</v>
      </c>
      <c r="F2137" t="s">
        <v>60</v>
      </c>
      <c r="G2137" s="38">
        <v>730</v>
      </c>
      <c r="H2137" s="189">
        <v>1</v>
      </c>
      <c r="I2137" s="190"/>
      <c r="J2137" s="44"/>
      <c r="K2137" s="44"/>
      <c r="L2137" s="27" t="s">
        <v>100</v>
      </c>
      <c r="M2137" s="321" t="s">
        <v>16</v>
      </c>
      <c r="N2137" s="63" t="s">
        <v>16</v>
      </c>
      <c r="O2137" s="63" t="s">
        <v>16</v>
      </c>
      <c r="P2137" s="2">
        <v>4</v>
      </c>
      <c r="Q2137" s="2" t="s">
        <v>16</v>
      </c>
      <c r="R2137" t="s">
        <v>16</v>
      </c>
      <c r="S2137" t="s">
        <v>16</v>
      </c>
      <c r="T2137" s="2">
        <v>4</v>
      </c>
      <c r="U2137" s="339" t="e">
        <f t="shared" si="168"/>
        <v>#VALUE!</v>
      </c>
      <c r="V2137" s="4" t="e">
        <f t="shared" si="169"/>
        <v>#VALUE!</v>
      </c>
    </row>
    <row r="2138" spans="1:22" s="16" customFormat="1">
      <c r="A2138" s="412" t="s">
        <v>653</v>
      </c>
      <c r="B2138" s="16" t="s">
        <v>695</v>
      </c>
      <c r="C2138" s="219" t="s">
        <v>1491</v>
      </c>
      <c r="D2138" s="16" t="s">
        <v>44</v>
      </c>
      <c r="E2138" s="16" t="s">
        <v>60</v>
      </c>
      <c r="F2138" s="16" t="s">
        <v>60</v>
      </c>
      <c r="G2138" s="39">
        <v>730</v>
      </c>
      <c r="H2138" s="191">
        <v>1</v>
      </c>
      <c r="I2138" s="211"/>
      <c r="J2138" s="43"/>
      <c r="K2138" s="43"/>
      <c r="L2138" s="43" t="s">
        <v>100</v>
      </c>
      <c r="M2138" s="320">
        <v>6.5</v>
      </c>
      <c r="N2138" s="69">
        <f>O2138/SQRT(P2138)</f>
        <v>3.1224989999999999</v>
      </c>
      <c r="O2138" s="89">
        <v>6.2449979999999998</v>
      </c>
      <c r="P2138" s="19">
        <v>4</v>
      </c>
      <c r="Q2138" s="19">
        <v>1.75</v>
      </c>
      <c r="R2138" s="16">
        <f>S2138/SQRT(T2138)</f>
        <v>1.75</v>
      </c>
      <c r="S2138" s="75">
        <v>3.5</v>
      </c>
      <c r="T2138" s="19">
        <v>4</v>
      </c>
      <c r="U2138" s="339">
        <f t="shared" si="168"/>
        <v>-1.3121863889661687</v>
      </c>
      <c r="V2138" s="4">
        <f t="shared" si="169"/>
        <v>1.25</v>
      </c>
    </row>
    <row r="2139" spans="1:22">
      <c r="A2139" s="412" t="s">
        <v>653</v>
      </c>
      <c r="B2139" t="s">
        <v>696</v>
      </c>
      <c r="C2139" s="219" t="s">
        <v>1491</v>
      </c>
      <c r="D2139" t="s">
        <v>44</v>
      </c>
      <c r="E2139" t="s">
        <v>60</v>
      </c>
      <c r="F2139" t="s">
        <v>60</v>
      </c>
      <c r="G2139" s="38">
        <v>730</v>
      </c>
      <c r="H2139" s="189">
        <v>1</v>
      </c>
      <c r="I2139" s="190"/>
      <c r="J2139" s="44"/>
      <c r="K2139" s="44"/>
      <c r="L2139" s="27" t="s">
        <v>100</v>
      </c>
      <c r="M2139" s="321">
        <v>12.5</v>
      </c>
      <c r="N2139" s="63">
        <f>O2139/SQRT(P2139)</f>
        <v>2.1015864999999998</v>
      </c>
      <c r="O2139" s="73">
        <v>4.2031729999999996</v>
      </c>
      <c r="P2139" s="2">
        <v>4</v>
      </c>
      <c r="Q2139" s="2">
        <v>1.25</v>
      </c>
      <c r="R2139">
        <f>S2139/SQRT(T2139)</f>
        <v>0.94648449999999995</v>
      </c>
      <c r="S2139" s="61">
        <v>1.8929689999999999</v>
      </c>
      <c r="T2139" s="2">
        <v>4</v>
      </c>
      <c r="U2139" s="339">
        <f t="shared" si="168"/>
        <v>-2.3025850929940455</v>
      </c>
      <c r="V2139" s="4">
        <f t="shared" si="169"/>
        <v>0.82333306159375996</v>
      </c>
    </row>
    <row r="2140" spans="1:22">
      <c r="A2140" s="412" t="s">
        <v>653</v>
      </c>
      <c r="B2140" t="s">
        <v>697</v>
      </c>
      <c r="C2140" s="219" t="s">
        <v>1491</v>
      </c>
      <c r="D2140" t="s">
        <v>44</v>
      </c>
      <c r="E2140" t="s">
        <v>60</v>
      </c>
      <c r="F2140" t="s">
        <v>60</v>
      </c>
      <c r="G2140" s="38">
        <v>730</v>
      </c>
      <c r="H2140" s="189">
        <v>1</v>
      </c>
      <c r="I2140" s="190"/>
      <c r="J2140" s="44"/>
      <c r="K2140" s="44"/>
      <c r="L2140" s="27" t="s">
        <v>100</v>
      </c>
      <c r="M2140" s="321" t="s">
        <v>16</v>
      </c>
      <c r="N2140" s="63" t="s">
        <v>16</v>
      </c>
      <c r="O2140" s="63" t="s">
        <v>16</v>
      </c>
      <c r="P2140" s="2">
        <v>4</v>
      </c>
      <c r="Q2140" s="2" t="s">
        <v>16</v>
      </c>
      <c r="R2140" t="s">
        <v>16</v>
      </c>
      <c r="S2140" t="s">
        <v>16</v>
      </c>
      <c r="T2140" s="2">
        <v>4</v>
      </c>
      <c r="U2140" s="339" t="e">
        <f t="shared" si="168"/>
        <v>#VALUE!</v>
      </c>
      <c r="V2140" s="4" t="e">
        <f t="shared" si="169"/>
        <v>#VALUE!</v>
      </c>
    </row>
    <row r="2141" spans="1:22">
      <c r="A2141" s="412" t="s">
        <v>653</v>
      </c>
      <c r="B2141" t="s">
        <v>698</v>
      </c>
      <c r="C2141" s="219" t="s">
        <v>1491</v>
      </c>
      <c r="D2141" t="s">
        <v>44</v>
      </c>
      <c r="E2141" t="s">
        <v>60</v>
      </c>
      <c r="F2141" t="s">
        <v>60</v>
      </c>
      <c r="G2141" s="38">
        <v>730</v>
      </c>
      <c r="H2141" s="189">
        <v>1</v>
      </c>
      <c r="I2141" s="190"/>
      <c r="J2141" s="44"/>
      <c r="K2141" s="44"/>
      <c r="L2141" s="27" t="s">
        <v>100</v>
      </c>
      <c r="M2141" s="321">
        <v>0.25</v>
      </c>
      <c r="N2141" s="63">
        <f>O2141/SQRT(P2141)</f>
        <v>0.25</v>
      </c>
      <c r="O2141" s="73">
        <v>0.5</v>
      </c>
      <c r="P2141" s="2">
        <v>4</v>
      </c>
      <c r="Q2141" s="2">
        <v>0</v>
      </c>
      <c r="R2141">
        <f>S2141/SQRT(T2141)</f>
        <v>0</v>
      </c>
      <c r="S2141" s="61">
        <v>0</v>
      </c>
      <c r="T2141" s="2">
        <v>4</v>
      </c>
      <c r="U2141" s="339" t="e">
        <f t="shared" si="168"/>
        <v>#NUM!</v>
      </c>
      <c r="V2141" s="4" t="e">
        <f t="shared" si="169"/>
        <v>#DIV/0!</v>
      </c>
    </row>
    <row r="2142" spans="1:22">
      <c r="A2142" s="412" t="s">
        <v>653</v>
      </c>
      <c r="B2142" t="s">
        <v>699</v>
      </c>
      <c r="C2142" s="219" t="s">
        <v>1491</v>
      </c>
      <c r="D2142" t="s">
        <v>44</v>
      </c>
      <c r="E2142" t="s">
        <v>60</v>
      </c>
      <c r="F2142" t="s">
        <v>60</v>
      </c>
      <c r="G2142" s="38">
        <v>730</v>
      </c>
      <c r="H2142" s="189">
        <v>1</v>
      </c>
      <c r="I2142" s="190"/>
      <c r="J2142" s="44"/>
      <c r="K2142" s="44"/>
      <c r="L2142" s="27" t="s">
        <v>100</v>
      </c>
      <c r="M2142" s="321">
        <v>6.5</v>
      </c>
      <c r="N2142" s="63">
        <f>O2142/SQRT(P2142)</f>
        <v>3.2787194999999998</v>
      </c>
      <c r="O2142" s="73">
        <v>6.5574389999999996</v>
      </c>
      <c r="P2142" s="2">
        <v>4</v>
      </c>
      <c r="Q2142" s="2">
        <v>0</v>
      </c>
      <c r="R2142">
        <f>S2142/SQRT(T2142)</f>
        <v>0</v>
      </c>
      <c r="S2142" s="61">
        <v>0</v>
      </c>
      <c r="T2142" s="2">
        <v>4</v>
      </c>
      <c r="U2142" s="339" t="e">
        <f t="shared" si="168"/>
        <v>#NUM!</v>
      </c>
      <c r="V2142" s="4" t="e">
        <f t="shared" si="169"/>
        <v>#DIV/0!</v>
      </c>
    </row>
    <row r="2143" spans="1:22">
      <c r="A2143" s="412" t="s">
        <v>653</v>
      </c>
      <c r="B2143" t="s">
        <v>700</v>
      </c>
      <c r="C2143" s="219" t="s">
        <v>1491</v>
      </c>
      <c r="D2143" t="s">
        <v>44</v>
      </c>
      <c r="E2143" t="s">
        <v>60</v>
      </c>
      <c r="F2143" t="s">
        <v>60</v>
      </c>
      <c r="G2143" s="38">
        <v>730</v>
      </c>
      <c r="H2143" s="189">
        <v>1</v>
      </c>
      <c r="I2143" s="190"/>
      <c r="J2143" s="44"/>
      <c r="K2143" s="44"/>
      <c r="L2143" s="27" t="s">
        <v>100</v>
      </c>
      <c r="N2143" s="63">
        <f>O2143/SQRT(P2143)</f>
        <v>0</v>
      </c>
      <c r="O2143" s="73"/>
      <c r="P2143" s="2">
        <v>4</v>
      </c>
      <c r="Q2143" s="2" t="s">
        <v>16</v>
      </c>
      <c r="R2143" t="s">
        <v>16</v>
      </c>
      <c r="S2143" t="s">
        <v>16</v>
      </c>
      <c r="T2143" s="2">
        <v>4</v>
      </c>
      <c r="U2143" s="339" t="e">
        <f t="shared" si="168"/>
        <v>#VALUE!</v>
      </c>
      <c r="V2143" s="4" t="e">
        <f t="shared" si="169"/>
        <v>#DIV/0!</v>
      </c>
    </row>
    <row r="2144" spans="1:22">
      <c r="A2144" s="412" t="s">
        <v>653</v>
      </c>
      <c r="B2144" t="s">
        <v>701</v>
      </c>
      <c r="C2144" s="219" t="s">
        <v>1491</v>
      </c>
      <c r="D2144" t="s">
        <v>44</v>
      </c>
      <c r="E2144" t="s">
        <v>60</v>
      </c>
      <c r="F2144" t="s">
        <v>60</v>
      </c>
      <c r="G2144" s="38">
        <v>730</v>
      </c>
      <c r="H2144" s="189">
        <v>1</v>
      </c>
      <c r="I2144" s="190"/>
      <c r="J2144" s="44"/>
      <c r="K2144" s="44"/>
      <c r="L2144" s="27" t="s">
        <v>100</v>
      </c>
      <c r="M2144" s="321">
        <v>0.25</v>
      </c>
      <c r="N2144" s="63">
        <f>O2144/SQRT(P2144)</f>
        <v>0.25</v>
      </c>
      <c r="O2144" s="73">
        <v>0.5</v>
      </c>
      <c r="P2144" s="2">
        <v>4</v>
      </c>
      <c r="Q2144" s="343">
        <v>2.25</v>
      </c>
      <c r="R2144">
        <f>S2144/SQRT(T2144)</f>
        <v>1.9311050000000001</v>
      </c>
      <c r="S2144" s="61">
        <v>3.8622100000000001</v>
      </c>
      <c r="T2144" s="2">
        <v>4</v>
      </c>
      <c r="U2144" s="339">
        <f t="shared" si="168"/>
        <v>2.1972245773362196</v>
      </c>
      <c r="V2144" s="4">
        <f t="shared" si="169"/>
        <v>0.98662548563456798</v>
      </c>
    </row>
    <row r="2145" spans="1:22">
      <c r="A2145" s="412" t="s">
        <v>653</v>
      </c>
      <c r="B2145" t="s">
        <v>702</v>
      </c>
      <c r="C2145" s="219" t="s">
        <v>1491</v>
      </c>
      <c r="D2145" t="s">
        <v>44</v>
      </c>
      <c r="E2145" t="s">
        <v>60</v>
      </c>
      <c r="F2145" t="s">
        <v>60</v>
      </c>
      <c r="G2145" s="38">
        <v>730</v>
      </c>
      <c r="H2145" s="189">
        <v>1</v>
      </c>
      <c r="L2145" s="27" t="s">
        <v>100</v>
      </c>
      <c r="M2145" s="321" t="s">
        <v>16</v>
      </c>
      <c r="N2145" s="63" t="s">
        <v>16</v>
      </c>
      <c r="O2145" s="63" t="s">
        <v>16</v>
      </c>
      <c r="P2145" s="2">
        <v>4</v>
      </c>
      <c r="Q2145" s="2" t="s">
        <v>16</v>
      </c>
      <c r="R2145" t="s">
        <v>16</v>
      </c>
      <c r="S2145" t="s">
        <v>16</v>
      </c>
      <c r="T2145" s="2">
        <v>4</v>
      </c>
      <c r="U2145" s="339" t="e">
        <f t="shared" si="168"/>
        <v>#VALUE!</v>
      </c>
      <c r="V2145" s="4" t="e">
        <f t="shared" si="169"/>
        <v>#VALUE!</v>
      </c>
    </row>
    <row r="2146" spans="1:22">
      <c r="A2146" s="412" t="s">
        <v>653</v>
      </c>
      <c r="B2146" t="s">
        <v>703</v>
      </c>
      <c r="C2146" s="219" t="s">
        <v>1491</v>
      </c>
      <c r="D2146" t="s">
        <v>44</v>
      </c>
      <c r="E2146" t="s">
        <v>60</v>
      </c>
      <c r="F2146" t="s">
        <v>60</v>
      </c>
      <c r="G2146" s="38">
        <v>730</v>
      </c>
      <c r="H2146" s="189">
        <v>1</v>
      </c>
      <c r="L2146" s="27" t="s">
        <v>100</v>
      </c>
      <c r="M2146" s="321" t="s">
        <v>16</v>
      </c>
      <c r="N2146" s="63" t="s">
        <v>16</v>
      </c>
      <c r="O2146" s="63" t="s">
        <v>16</v>
      </c>
      <c r="P2146" s="2">
        <v>4</v>
      </c>
      <c r="Q2146" s="2" t="s">
        <v>16</v>
      </c>
      <c r="R2146" t="s">
        <v>16</v>
      </c>
      <c r="S2146" t="s">
        <v>16</v>
      </c>
      <c r="T2146" s="2">
        <v>4</v>
      </c>
      <c r="U2146" s="339" t="e">
        <f t="shared" si="168"/>
        <v>#VALUE!</v>
      </c>
      <c r="V2146" s="4" t="e">
        <f t="shared" si="169"/>
        <v>#VALUE!</v>
      </c>
    </row>
    <row r="2147" spans="1:22">
      <c r="A2147" s="14" t="s">
        <v>653</v>
      </c>
      <c r="B2147" t="s">
        <v>704</v>
      </c>
      <c r="C2147" s="219" t="s">
        <v>1491</v>
      </c>
      <c r="D2147" t="s">
        <v>44</v>
      </c>
      <c r="E2147" t="s">
        <v>60</v>
      </c>
      <c r="F2147" t="s">
        <v>60</v>
      </c>
      <c r="G2147" s="38">
        <v>730</v>
      </c>
      <c r="H2147" s="189">
        <v>1</v>
      </c>
      <c r="L2147" s="27" t="s">
        <v>100</v>
      </c>
      <c r="M2147" s="321">
        <v>229.5</v>
      </c>
      <c r="N2147" s="63">
        <f>O2147/SQRT(P2147)</f>
        <v>60.896770500000002</v>
      </c>
      <c r="O2147" s="73">
        <v>121.793541</v>
      </c>
      <c r="P2147" s="2">
        <v>4</v>
      </c>
      <c r="Q2147" s="65">
        <v>35</v>
      </c>
      <c r="R2147">
        <f>S2147/SQRT(T2147)</f>
        <v>13.057565</v>
      </c>
      <c r="S2147" s="61">
        <v>26.115130000000001</v>
      </c>
      <c r="T2147" s="2">
        <v>4</v>
      </c>
      <c r="U2147" s="339">
        <f t="shared" si="168"/>
        <v>-1.8805549680111862</v>
      </c>
      <c r="V2147" s="4">
        <f t="shared" si="169"/>
        <v>0.38918367651365304</v>
      </c>
    </row>
    <row r="2148" spans="1:22" s="16" customFormat="1">
      <c r="A2148" s="163" t="s">
        <v>653</v>
      </c>
      <c r="B2148" s="16" t="s">
        <v>705</v>
      </c>
      <c r="C2148" s="219" t="s">
        <v>1491</v>
      </c>
      <c r="D2148" s="16" t="s">
        <v>44</v>
      </c>
      <c r="E2148" s="16" t="s">
        <v>60</v>
      </c>
      <c r="F2148" s="16" t="s">
        <v>60</v>
      </c>
      <c r="G2148" s="39">
        <v>730</v>
      </c>
      <c r="H2148" s="191">
        <v>1</v>
      </c>
      <c r="I2148" s="19"/>
      <c r="L2148" s="43" t="s">
        <v>100</v>
      </c>
      <c r="M2148" s="321">
        <v>0</v>
      </c>
      <c r="N2148" s="63">
        <f>O2148/SQRT(P2148)</f>
        <v>0</v>
      </c>
      <c r="O2148" s="73">
        <v>0</v>
      </c>
      <c r="P2148" s="19">
        <v>4</v>
      </c>
      <c r="Q2148" s="2">
        <v>0</v>
      </c>
      <c r="R2148">
        <f>S2148/SQRT(T2148)</f>
        <v>0</v>
      </c>
      <c r="S2148" s="61">
        <v>0</v>
      </c>
      <c r="T2148" s="19">
        <v>4</v>
      </c>
      <c r="U2148" s="339" t="e">
        <f t="shared" si="168"/>
        <v>#DIV/0!</v>
      </c>
      <c r="V2148" s="4" t="e">
        <f t="shared" si="169"/>
        <v>#DIV/0!</v>
      </c>
    </row>
    <row r="2149" spans="1:22">
      <c r="A2149" s="161" t="s">
        <v>653</v>
      </c>
      <c r="B2149" t="s">
        <v>706</v>
      </c>
      <c r="C2149" s="219" t="s">
        <v>1491</v>
      </c>
      <c r="D2149" t="s">
        <v>44</v>
      </c>
      <c r="E2149" t="s">
        <v>60</v>
      </c>
      <c r="F2149" t="s">
        <v>60</v>
      </c>
      <c r="G2149" s="38">
        <v>730</v>
      </c>
      <c r="H2149" s="189">
        <v>1</v>
      </c>
      <c r="L2149" s="27" t="s">
        <v>100</v>
      </c>
      <c r="M2149" s="321">
        <v>1.25</v>
      </c>
      <c r="N2149" s="63">
        <f>O2149/SQRT(P2149)</f>
        <v>0.94648449999999995</v>
      </c>
      <c r="O2149" s="73">
        <v>1.8929689999999999</v>
      </c>
      <c r="P2149" s="2">
        <v>4</v>
      </c>
      <c r="Q2149" s="2">
        <v>0.25</v>
      </c>
      <c r="R2149">
        <f>S2149/SQRT(T2149)</f>
        <v>0.25</v>
      </c>
      <c r="S2149" s="61">
        <v>0.5</v>
      </c>
      <c r="T2149" s="2">
        <v>4</v>
      </c>
      <c r="U2149" s="339">
        <f t="shared" si="168"/>
        <v>-1.6094379124341003</v>
      </c>
      <c r="V2149" s="4">
        <f t="shared" si="169"/>
        <v>1.25</v>
      </c>
    </row>
    <row r="2150" spans="1:22">
      <c r="A2150" s="161" t="s">
        <v>653</v>
      </c>
      <c r="B2150" t="s">
        <v>707</v>
      </c>
      <c r="C2150" s="219" t="s">
        <v>1491</v>
      </c>
      <c r="D2150" t="s">
        <v>44</v>
      </c>
      <c r="E2150" t="s">
        <v>60</v>
      </c>
      <c r="F2150" t="s">
        <v>60</v>
      </c>
      <c r="G2150" s="38">
        <v>730</v>
      </c>
      <c r="H2150" s="189">
        <v>1</v>
      </c>
      <c r="L2150" s="27" t="s">
        <v>100</v>
      </c>
      <c r="M2150" s="321" t="s">
        <v>16</v>
      </c>
      <c r="N2150" s="63" t="s">
        <v>16</v>
      </c>
      <c r="O2150" s="63" t="s">
        <v>16</v>
      </c>
      <c r="P2150" s="2">
        <v>4</v>
      </c>
      <c r="Q2150" s="2" t="s">
        <v>16</v>
      </c>
      <c r="R2150" t="s">
        <v>16</v>
      </c>
      <c r="S2150" t="s">
        <v>16</v>
      </c>
      <c r="T2150" s="2">
        <v>4</v>
      </c>
      <c r="U2150" s="339" t="e">
        <f t="shared" si="168"/>
        <v>#VALUE!</v>
      </c>
      <c r="V2150" s="4" t="e">
        <f t="shared" si="169"/>
        <v>#VALUE!</v>
      </c>
    </row>
    <row r="2151" spans="1:22">
      <c r="A2151" s="161" t="s">
        <v>653</v>
      </c>
      <c r="B2151" t="s">
        <v>708</v>
      </c>
      <c r="C2151" s="219" t="s">
        <v>1491</v>
      </c>
      <c r="D2151" t="s">
        <v>44</v>
      </c>
      <c r="E2151" t="s">
        <v>60</v>
      </c>
      <c r="F2151" t="s">
        <v>60</v>
      </c>
      <c r="G2151" s="38">
        <v>730</v>
      </c>
      <c r="H2151" s="189">
        <v>1</v>
      </c>
      <c r="L2151" s="27" t="s">
        <v>100</v>
      </c>
      <c r="M2151" s="321">
        <v>0.25</v>
      </c>
      <c r="N2151" s="63">
        <f t="shared" ref="N2151:N2156" si="170">O2151/SQRT(P2151)</f>
        <v>0.25</v>
      </c>
      <c r="O2151" s="73">
        <v>0.5</v>
      </c>
      <c r="P2151" s="2">
        <v>4</v>
      </c>
      <c r="Q2151" s="2">
        <v>0</v>
      </c>
      <c r="R2151">
        <f t="shared" ref="R2151:R2156" si="171">S2151/SQRT(T2151)</f>
        <v>0</v>
      </c>
      <c r="S2151" s="61">
        <v>0</v>
      </c>
      <c r="T2151" s="2">
        <v>4</v>
      </c>
      <c r="U2151" s="339" t="e">
        <f t="shared" si="168"/>
        <v>#NUM!</v>
      </c>
      <c r="V2151" s="4" t="e">
        <f t="shared" si="169"/>
        <v>#DIV/0!</v>
      </c>
    </row>
    <row r="2152" spans="1:22" s="11" customFormat="1">
      <c r="A2152" s="195" t="s">
        <v>653</v>
      </c>
      <c r="B2152" s="11" t="s">
        <v>709</v>
      </c>
      <c r="C2152" s="219" t="s">
        <v>1491</v>
      </c>
      <c r="D2152" s="11" t="s">
        <v>44</v>
      </c>
      <c r="E2152" s="11" t="s">
        <v>60</v>
      </c>
      <c r="F2152" s="11" t="s">
        <v>60</v>
      </c>
      <c r="G2152" s="29">
        <v>730</v>
      </c>
      <c r="H2152" s="200">
        <v>1</v>
      </c>
      <c r="I2152" s="12"/>
      <c r="L2152" s="30" t="s">
        <v>100</v>
      </c>
      <c r="M2152" s="321">
        <v>28.75</v>
      </c>
      <c r="N2152" s="63">
        <f t="shared" si="170"/>
        <v>26.151402000000001</v>
      </c>
      <c r="O2152" s="73">
        <v>52.302804000000002</v>
      </c>
      <c r="P2152" s="12">
        <v>4</v>
      </c>
      <c r="Q2152" s="2">
        <v>0</v>
      </c>
      <c r="R2152">
        <f t="shared" si="171"/>
        <v>0</v>
      </c>
      <c r="S2152" s="61">
        <v>0</v>
      </c>
      <c r="T2152" s="12">
        <v>4</v>
      </c>
      <c r="U2152" s="339" t="e">
        <f t="shared" si="168"/>
        <v>#NUM!</v>
      </c>
      <c r="V2152" s="4" t="e">
        <f t="shared" si="169"/>
        <v>#DIV/0!</v>
      </c>
    </row>
    <row r="2153" spans="1:22" s="16" customFormat="1">
      <c r="A2153" s="163" t="s">
        <v>653</v>
      </c>
      <c r="B2153" s="16" t="s">
        <v>710</v>
      </c>
      <c r="C2153" s="219" t="s">
        <v>1491</v>
      </c>
      <c r="D2153" s="16" t="s">
        <v>44</v>
      </c>
      <c r="E2153" s="16" t="s">
        <v>60</v>
      </c>
      <c r="F2153" s="16" t="s">
        <v>60</v>
      </c>
      <c r="G2153" s="39">
        <v>730</v>
      </c>
      <c r="H2153" s="191">
        <v>1</v>
      </c>
      <c r="I2153" s="19"/>
      <c r="L2153" s="43" t="s">
        <v>100</v>
      </c>
      <c r="M2153" s="321">
        <v>0.25</v>
      </c>
      <c r="N2153" s="63">
        <f t="shared" si="170"/>
        <v>0.25</v>
      </c>
      <c r="O2153" s="73">
        <v>0.5</v>
      </c>
      <c r="P2153" s="19">
        <v>4</v>
      </c>
      <c r="Q2153" s="2">
        <v>0</v>
      </c>
      <c r="R2153">
        <f t="shared" si="171"/>
        <v>0</v>
      </c>
      <c r="S2153" s="61">
        <v>0</v>
      </c>
      <c r="T2153" s="19">
        <v>4</v>
      </c>
      <c r="U2153" s="339" t="e">
        <f t="shared" si="168"/>
        <v>#NUM!</v>
      </c>
      <c r="V2153" s="4" t="e">
        <f t="shared" si="169"/>
        <v>#DIV/0!</v>
      </c>
    </row>
    <row r="2154" spans="1:22">
      <c r="A2154" s="161" t="s">
        <v>653</v>
      </c>
      <c r="B2154" t="s">
        <v>711</v>
      </c>
      <c r="C2154" s="219" t="s">
        <v>1491</v>
      </c>
      <c r="D2154" t="s">
        <v>44</v>
      </c>
      <c r="E2154" t="s">
        <v>60</v>
      </c>
      <c r="F2154" t="s">
        <v>60</v>
      </c>
      <c r="G2154" s="26">
        <v>730</v>
      </c>
      <c r="H2154" s="189">
        <v>1</v>
      </c>
      <c r="L2154" s="27" t="s">
        <v>100</v>
      </c>
      <c r="M2154" s="321">
        <v>23.5</v>
      </c>
      <c r="N2154" s="63">
        <f t="shared" si="170"/>
        <v>14.378804000000001</v>
      </c>
      <c r="O2154" s="73">
        <v>28.757608000000001</v>
      </c>
      <c r="P2154" s="2">
        <v>4</v>
      </c>
      <c r="Q2154" s="2">
        <v>5.75</v>
      </c>
      <c r="R2154">
        <f t="shared" si="171"/>
        <v>5.75</v>
      </c>
      <c r="S2154" s="61">
        <v>11.5</v>
      </c>
      <c r="T2154" s="2">
        <v>4</v>
      </c>
      <c r="U2154" s="339">
        <f t="shared" si="168"/>
        <v>-1.4078005663408542</v>
      </c>
      <c r="V2154" s="4">
        <f t="shared" si="169"/>
        <v>1.25</v>
      </c>
    </row>
    <row r="2155" spans="1:22">
      <c r="A2155" s="161" t="s">
        <v>655</v>
      </c>
      <c r="B2155" t="s">
        <v>681</v>
      </c>
      <c r="C2155" s="219" t="s">
        <v>1491</v>
      </c>
      <c r="D2155" t="s">
        <v>44</v>
      </c>
      <c r="E2155" t="s">
        <v>60</v>
      </c>
      <c r="F2155" t="s">
        <v>60</v>
      </c>
      <c r="G2155" s="38">
        <v>730</v>
      </c>
      <c r="H2155" s="189">
        <v>1</v>
      </c>
      <c r="I2155" s="190"/>
      <c r="J2155" s="44"/>
      <c r="K2155" s="44"/>
      <c r="L2155" s="27" t="s">
        <v>100</v>
      </c>
      <c r="M2155" s="321">
        <v>10.8</v>
      </c>
      <c r="N2155" s="63">
        <f t="shared" si="170"/>
        <v>5.4350713047591785</v>
      </c>
      <c r="O2155" s="73">
        <v>12.1531889</v>
      </c>
      <c r="P2155" s="2">
        <v>5</v>
      </c>
      <c r="Q2155" s="65">
        <v>1.8</v>
      </c>
      <c r="R2155">
        <f t="shared" si="171"/>
        <v>1.2000001909603182</v>
      </c>
      <c r="S2155" s="61">
        <v>2.6832820000000002</v>
      </c>
      <c r="T2155" s="2">
        <v>5</v>
      </c>
      <c r="U2155" s="339">
        <f t="shared" si="168"/>
        <v>-1.791759469228055</v>
      </c>
      <c r="V2155" s="4">
        <f t="shared" si="169"/>
        <v>0.64444458589654319</v>
      </c>
    </row>
    <row r="2156" spans="1:22">
      <c r="A2156" s="161" t="s">
        <v>655</v>
      </c>
      <c r="B2156" s="11" t="s">
        <v>682</v>
      </c>
      <c r="C2156" s="219" t="s">
        <v>1491</v>
      </c>
      <c r="D2156" t="s">
        <v>44</v>
      </c>
      <c r="E2156" t="s">
        <v>60</v>
      </c>
      <c r="F2156" t="s">
        <v>60</v>
      </c>
      <c r="G2156" s="38">
        <v>730</v>
      </c>
      <c r="H2156" s="189">
        <v>1</v>
      </c>
      <c r="I2156" s="190"/>
      <c r="J2156" s="44"/>
      <c r="K2156" s="44"/>
      <c r="L2156" s="27" t="s">
        <v>100</v>
      </c>
      <c r="M2156" s="321">
        <v>6.8</v>
      </c>
      <c r="N2156" s="63">
        <f t="shared" si="170"/>
        <v>2.8530685400420031</v>
      </c>
      <c r="O2156" s="73">
        <v>6.3796552000000002</v>
      </c>
      <c r="P2156" s="2">
        <v>5</v>
      </c>
      <c r="Q2156" s="65">
        <v>1.2</v>
      </c>
      <c r="R2156">
        <f t="shared" si="171"/>
        <v>0.37416572681099475</v>
      </c>
      <c r="S2156" s="61">
        <v>0.83665999999999996</v>
      </c>
      <c r="T2156" s="2">
        <v>5</v>
      </c>
      <c r="U2156" s="339">
        <f t="shared" si="168"/>
        <v>-1.7346010553881064</v>
      </c>
      <c r="V2156" s="4">
        <f t="shared" si="169"/>
        <v>0.29722221605555554</v>
      </c>
    </row>
    <row r="2157" spans="1:22" s="16" customFormat="1">
      <c r="A2157" s="163" t="s">
        <v>655</v>
      </c>
      <c r="B2157" s="16" t="s">
        <v>683</v>
      </c>
      <c r="C2157" s="221" t="s">
        <v>1491</v>
      </c>
      <c r="D2157" s="16" t="s">
        <v>44</v>
      </c>
      <c r="E2157" s="16" t="s">
        <v>60</v>
      </c>
      <c r="F2157" s="16" t="s">
        <v>60</v>
      </c>
      <c r="G2157" s="39">
        <v>730</v>
      </c>
      <c r="H2157" s="191">
        <v>1</v>
      </c>
      <c r="I2157" s="211"/>
      <c r="J2157" s="43"/>
      <c r="K2157" s="43"/>
      <c r="L2157" s="43" t="s">
        <v>100</v>
      </c>
      <c r="M2157" s="321" t="s">
        <v>16</v>
      </c>
      <c r="N2157" s="63" t="s">
        <v>16</v>
      </c>
      <c r="O2157" s="63" t="s">
        <v>16</v>
      </c>
      <c r="P2157" s="19">
        <v>5</v>
      </c>
      <c r="Q2157" s="321" t="s">
        <v>16</v>
      </c>
      <c r="R2157" s="63" t="s">
        <v>16</v>
      </c>
      <c r="S2157" s="63" t="s">
        <v>16</v>
      </c>
      <c r="T2157" s="19">
        <v>5</v>
      </c>
      <c r="U2157" s="339" t="e">
        <f t="shared" si="168"/>
        <v>#VALUE!</v>
      </c>
      <c r="V2157" s="4" t="e">
        <f t="shared" si="169"/>
        <v>#VALUE!</v>
      </c>
    </row>
    <row r="2158" spans="1:22">
      <c r="A2158" s="161" t="s">
        <v>655</v>
      </c>
      <c r="B2158" t="s">
        <v>684</v>
      </c>
      <c r="C2158" s="221" t="s">
        <v>1491</v>
      </c>
      <c r="D2158" t="s">
        <v>44</v>
      </c>
      <c r="E2158" t="s">
        <v>60</v>
      </c>
      <c r="F2158" t="s">
        <v>60</v>
      </c>
      <c r="G2158" s="38">
        <v>730</v>
      </c>
      <c r="H2158" s="189">
        <v>1</v>
      </c>
      <c r="I2158" s="190"/>
      <c r="J2158" s="44"/>
      <c r="K2158" s="44"/>
      <c r="L2158" s="27" t="s">
        <v>100</v>
      </c>
      <c r="M2158" s="321">
        <v>0</v>
      </c>
      <c r="N2158" s="63">
        <f>O2158/SQRT(P2158)</f>
        <v>0</v>
      </c>
      <c r="O2158" s="73">
        <v>0</v>
      </c>
      <c r="P2158" s="2">
        <v>5</v>
      </c>
      <c r="Q2158" s="65">
        <v>0</v>
      </c>
      <c r="R2158">
        <f>S2158/SQRT(T2158)</f>
        <v>0</v>
      </c>
      <c r="S2158" s="61">
        <v>0</v>
      </c>
      <c r="T2158" s="2">
        <v>5</v>
      </c>
      <c r="U2158" s="339" t="e">
        <f t="shared" si="168"/>
        <v>#DIV/0!</v>
      </c>
      <c r="V2158" s="4" t="e">
        <f t="shared" si="169"/>
        <v>#DIV/0!</v>
      </c>
    </row>
    <row r="2159" spans="1:22">
      <c r="A2159" s="161" t="s">
        <v>655</v>
      </c>
      <c r="B2159" t="s">
        <v>685</v>
      </c>
      <c r="C2159" s="221" t="s">
        <v>1491</v>
      </c>
      <c r="D2159" t="s">
        <v>44</v>
      </c>
      <c r="E2159" t="s">
        <v>60</v>
      </c>
      <c r="F2159" t="s">
        <v>60</v>
      </c>
      <c r="G2159" s="38">
        <v>730</v>
      </c>
      <c r="H2159" s="189">
        <v>1</v>
      </c>
      <c r="I2159" s="190"/>
      <c r="J2159" s="44"/>
      <c r="K2159" s="44"/>
      <c r="L2159" s="27" t="s">
        <v>100</v>
      </c>
      <c r="M2159" s="321" t="s">
        <v>16</v>
      </c>
      <c r="N2159" s="63" t="s">
        <v>16</v>
      </c>
      <c r="O2159" s="63" t="s">
        <v>16</v>
      </c>
      <c r="P2159" s="2">
        <v>5</v>
      </c>
      <c r="Q2159" s="321" t="s">
        <v>16</v>
      </c>
      <c r="R2159" s="63" t="s">
        <v>16</v>
      </c>
      <c r="S2159" s="63" t="s">
        <v>16</v>
      </c>
      <c r="T2159" s="2">
        <v>5</v>
      </c>
      <c r="U2159" s="339" t="e">
        <f t="shared" si="168"/>
        <v>#VALUE!</v>
      </c>
      <c r="V2159" s="4" t="e">
        <f t="shared" si="169"/>
        <v>#VALUE!</v>
      </c>
    </row>
    <row r="2160" spans="1:22">
      <c r="A2160" s="161" t="s">
        <v>655</v>
      </c>
      <c r="B2160" s="11" t="s">
        <v>686</v>
      </c>
      <c r="C2160" s="221" t="s">
        <v>1491</v>
      </c>
      <c r="D2160" t="s">
        <v>44</v>
      </c>
      <c r="E2160" t="s">
        <v>60</v>
      </c>
      <c r="F2160" t="s">
        <v>60</v>
      </c>
      <c r="G2160" s="38">
        <v>730</v>
      </c>
      <c r="H2160" s="189">
        <v>1</v>
      </c>
      <c r="I2160" s="190"/>
      <c r="J2160" s="44"/>
      <c r="K2160" s="44"/>
      <c r="L2160" s="27" t="s">
        <v>100</v>
      </c>
      <c r="M2160" s="321" t="s">
        <v>16</v>
      </c>
      <c r="N2160" s="63" t="s">
        <v>16</v>
      </c>
      <c r="O2160" s="63" t="s">
        <v>16</v>
      </c>
      <c r="P2160" s="2">
        <v>5</v>
      </c>
      <c r="Q2160" s="321" t="s">
        <v>16</v>
      </c>
      <c r="R2160" s="63" t="s">
        <v>16</v>
      </c>
      <c r="S2160" s="63" t="s">
        <v>16</v>
      </c>
      <c r="T2160" s="2">
        <v>5</v>
      </c>
      <c r="U2160" s="339" t="e">
        <f t="shared" si="168"/>
        <v>#VALUE!</v>
      </c>
      <c r="V2160" s="4" t="e">
        <f t="shared" si="169"/>
        <v>#VALUE!</v>
      </c>
    </row>
    <row r="2161" spans="1:22" s="11" customFormat="1">
      <c r="A2161" s="195" t="s">
        <v>655</v>
      </c>
      <c r="B2161" s="11" t="s">
        <v>687</v>
      </c>
      <c r="C2161" s="221" t="s">
        <v>1491</v>
      </c>
      <c r="D2161" s="11" t="s">
        <v>44</v>
      </c>
      <c r="E2161" s="11" t="s">
        <v>60</v>
      </c>
      <c r="F2161" s="11" t="s">
        <v>60</v>
      </c>
      <c r="G2161" s="29">
        <v>730</v>
      </c>
      <c r="H2161" s="200">
        <v>1</v>
      </c>
      <c r="I2161" s="193"/>
      <c r="J2161" s="30"/>
      <c r="K2161" s="30"/>
      <c r="L2161" s="30" t="s">
        <v>100</v>
      </c>
      <c r="M2161" s="321">
        <v>378</v>
      </c>
      <c r="N2161" s="63">
        <f>O2161/SQRT(P2161)</f>
        <v>53.332916664431416</v>
      </c>
      <c r="O2161" s="73">
        <v>119.2560271</v>
      </c>
      <c r="P2161" s="12">
        <v>5</v>
      </c>
      <c r="Q2161" s="65">
        <v>1.8</v>
      </c>
      <c r="R2161">
        <f>S2161/SQRT(T2161)</f>
        <v>0.73484706929047483</v>
      </c>
      <c r="S2161" s="61">
        <v>1.643168</v>
      </c>
      <c r="T2161" s="12">
        <v>5</v>
      </c>
      <c r="U2161" s="339">
        <f t="shared" si="168"/>
        <v>-5.3471075307174685</v>
      </c>
      <c r="V2161" s="4">
        <f t="shared" si="169"/>
        <v>0.36666673310024689</v>
      </c>
    </row>
    <row r="2162" spans="1:22" s="16" customFormat="1">
      <c r="A2162" s="163" t="s">
        <v>655</v>
      </c>
      <c r="B2162" s="16" t="s">
        <v>688</v>
      </c>
      <c r="C2162" s="221" t="s">
        <v>1491</v>
      </c>
      <c r="D2162" s="16" t="s">
        <v>44</v>
      </c>
      <c r="E2162" s="16" t="s">
        <v>60</v>
      </c>
      <c r="F2162" s="16" t="s">
        <v>60</v>
      </c>
      <c r="G2162" s="39">
        <v>730</v>
      </c>
      <c r="H2162" s="191">
        <v>1</v>
      </c>
      <c r="I2162" s="211"/>
      <c r="J2162" s="43"/>
      <c r="K2162" s="43"/>
      <c r="L2162" s="43" t="s">
        <v>100</v>
      </c>
      <c r="M2162" s="321">
        <v>0</v>
      </c>
      <c r="N2162" s="63">
        <f>O2162/SQRT(P2162)</f>
        <v>0</v>
      </c>
      <c r="O2162" s="73">
        <v>0</v>
      </c>
      <c r="P2162" s="19">
        <v>5</v>
      </c>
      <c r="Q2162" s="343">
        <v>1.4</v>
      </c>
      <c r="R2162">
        <f>S2162/SQRT(T2162)</f>
        <v>1.3999999246446406</v>
      </c>
      <c r="S2162" s="61">
        <v>3.1304949999999998</v>
      </c>
      <c r="T2162" s="19">
        <v>5</v>
      </c>
      <c r="U2162" s="339" t="e">
        <f t="shared" si="168"/>
        <v>#DIV/0!</v>
      </c>
      <c r="V2162" s="4" t="e">
        <f t="shared" si="169"/>
        <v>#DIV/0!</v>
      </c>
    </row>
    <row r="2163" spans="1:22">
      <c r="A2163" s="161" t="s">
        <v>655</v>
      </c>
      <c r="B2163" t="s">
        <v>689</v>
      </c>
      <c r="C2163" s="221" t="s">
        <v>1491</v>
      </c>
      <c r="D2163" t="s">
        <v>44</v>
      </c>
      <c r="E2163" t="s">
        <v>60</v>
      </c>
      <c r="F2163" t="s">
        <v>60</v>
      </c>
      <c r="G2163" s="38">
        <v>730</v>
      </c>
      <c r="H2163" s="189">
        <v>1</v>
      </c>
      <c r="I2163" s="190"/>
      <c r="J2163" s="44"/>
      <c r="K2163" s="44"/>
      <c r="L2163" s="27" t="s">
        <v>100</v>
      </c>
      <c r="M2163" s="321">
        <v>0.8</v>
      </c>
      <c r="N2163" s="63">
        <f>O2163/SQRT(P2163)</f>
        <v>0.80000000804991989</v>
      </c>
      <c r="O2163" s="73">
        <v>1.7888544</v>
      </c>
      <c r="P2163" s="2">
        <v>5</v>
      </c>
      <c r="Q2163" s="65">
        <v>0</v>
      </c>
      <c r="R2163">
        <f>S2163/SQRT(T2163)</f>
        <v>0</v>
      </c>
      <c r="S2163" s="61">
        <v>0</v>
      </c>
      <c r="T2163" s="2">
        <v>5</v>
      </c>
      <c r="U2163" s="339" t="e">
        <f t="shared" si="168"/>
        <v>#NUM!</v>
      </c>
      <c r="V2163" s="4" t="e">
        <f t="shared" si="169"/>
        <v>#DIV/0!</v>
      </c>
    </row>
    <row r="2164" spans="1:22">
      <c r="A2164" s="161" t="s">
        <v>655</v>
      </c>
      <c r="B2164" t="s">
        <v>690</v>
      </c>
      <c r="C2164" s="221" t="s">
        <v>1491</v>
      </c>
      <c r="D2164" t="s">
        <v>44</v>
      </c>
      <c r="E2164" t="s">
        <v>60</v>
      </c>
      <c r="F2164" t="s">
        <v>60</v>
      </c>
      <c r="G2164" s="38">
        <v>730</v>
      </c>
      <c r="H2164" s="189">
        <v>1</v>
      </c>
      <c r="I2164" s="190"/>
      <c r="J2164" s="44"/>
      <c r="K2164" s="44"/>
      <c r="L2164" s="27" t="s">
        <v>100</v>
      </c>
      <c r="M2164" s="321">
        <v>1.6</v>
      </c>
      <c r="N2164" s="63">
        <f>O2164/SQRT(P2164)</f>
        <v>1.6000000160998398</v>
      </c>
      <c r="O2164" s="73">
        <v>3.5777087999999999</v>
      </c>
      <c r="P2164" s="2">
        <v>5</v>
      </c>
      <c r="Q2164" s="65">
        <v>0</v>
      </c>
      <c r="R2164">
        <f>S2164/SQRT(T2164)</f>
        <v>0</v>
      </c>
      <c r="S2164" s="61">
        <v>0</v>
      </c>
      <c r="T2164" s="2">
        <v>5</v>
      </c>
      <c r="U2164" s="339" t="e">
        <f t="shared" si="168"/>
        <v>#NUM!</v>
      </c>
      <c r="V2164" s="4" t="e">
        <f t="shared" si="169"/>
        <v>#DIV/0!</v>
      </c>
    </row>
    <row r="2165" spans="1:22">
      <c r="A2165" s="161" t="s">
        <v>655</v>
      </c>
      <c r="B2165" s="11" t="s">
        <v>691</v>
      </c>
      <c r="C2165" s="221" t="s">
        <v>1491</v>
      </c>
      <c r="D2165" t="s">
        <v>44</v>
      </c>
      <c r="E2165" t="s">
        <v>60</v>
      </c>
      <c r="F2165" t="s">
        <v>60</v>
      </c>
      <c r="G2165" s="39">
        <v>730</v>
      </c>
      <c r="H2165" s="189">
        <v>1</v>
      </c>
      <c r="I2165" s="190"/>
      <c r="J2165" s="44"/>
      <c r="K2165" s="44"/>
      <c r="L2165" s="27" t="s">
        <v>100</v>
      </c>
      <c r="M2165" s="321">
        <v>30.6</v>
      </c>
      <c r="N2165" s="63">
        <f>O2165/SQRT(P2165)</f>
        <v>15.784802812419562</v>
      </c>
      <c r="O2165" s="73">
        <v>35.295892100000003</v>
      </c>
      <c r="P2165" s="2">
        <v>5</v>
      </c>
      <c r="Q2165" s="65">
        <v>1.2</v>
      </c>
      <c r="R2165">
        <f>S2165/SQRT(T2165)</f>
        <v>1.2000001909603182</v>
      </c>
      <c r="S2165" s="61">
        <v>2.6832820000000002</v>
      </c>
      <c r="T2165" s="2">
        <v>5</v>
      </c>
      <c r="U2165" s="339">
        <f t="shared" si="168"/>
        <v>-3.2386784521643803</v>
      </c>
      <c r="V2165" s="4">
        <f t="shared" si="169"/>
        <v>1.2000003182672223</v>
      </c>
    </row>
    <row r="2166" spans="1:22" s="11" customFormat="1">
      <c r="A2166" s="195" t="s">
        <v>655</v>
      </c>
      <c r="B2166" t="s">
        <v>692</v>
      </c>
      <c r="C2166" s="221" t="s">
        <v>1491</v>
      </c>
      <c r="D2166" s="11" t="s">
        <v>44</v>
      </c>
      <c r="E2166" s="11" t="s">
        <v>60</v>
      </c>
      <c r="F2166" s="11" t="s">
        <v>60</v>
      </c>
      <c r="G2166" s="38">
        <v>730</v>
      </c>
      <c r="H2166" s="200">
        <v>1</v>
      </c>
      <c r="I2166" s="193"/>
      <c r="J2166" s="30"/>
      <c r="K2166" s="30"/>
      <c r="L2166" s="30" t="s">
        <v>100</v>
      </c>
      <c r="M2166" s="321" t="s">
        <v>16</v>
      </c>
      <c r="N2166" s="63" t="s">
        <v>16</v>
      </c>
      <c r="O2166" s="63" t="s">
        <v>16</v>
      </c>
      <c r="P2166" s="12">
        <v>5</v>
      </c>
      <c r="Q2166" s="321" t="s">
        <v>16</v>
      </c>
      <c r="R2166" s="63" t="s">
        <v>16</v>
      </c>
      <c r="S2166" s="63" t="s">
        <v>16</v>
      </c>
      <c r="T2166" s="12">
        <v>5</v>
      </c>
      <c r="U2166" s="339" t="e">
        <f t="shared" si="168"/>
        <v>#VALUE!</v>
      </c>
      <c r="V2166" s="4" t="e">
        <f t="shared" si="169"/>
        <v>#VALUE!</v>
      </c>
    </row>
    <row r="2167" spans="1:22" s="16" customFormat="1">
      <c r="A2167" s="163" t="s">
        <v>655</v>
      </c>
      <c r="B2167" s="16" t="s">
        <v>693</v>
      </c>
      <c r="C2167" s="221" t="s">
        <v>1491</v>
      </c>
      <c r="D2167" s="16" t="s">
        <v>44</v>
      </c>
      <c r="E2167" s="16" t="s">
        <v>60</v>
      </c>
      <c r="F2167" s="16" t="s">
        <v>60</v>
      </c>
      <c r="G2167" s="39">
        <v>730</v>
      </c>
      <c r="H2167" s="191">
        <v>1</v>
      </c>
      <c r="I2167" s="211"/>
      <c r="J2167" s="43"/>
      <c r="K2167" s="43"/>
      <c r="L2167" s="43" t="s">
        <v>100</v>
      </c>
      <c r="M2167" s="321" t="s">
        <v>16</v>
      </c>
      <c r="N2167" s="63" t="s">
        <v>16</v>
      </c>
      <c r="O2167" s="63" t="s">
        <v>16</v>
      </c>
      <c r="P2167" s="19">
        <v>5</v>
      </c>
      <c r="Q2167" s="321" t="s">
        <v>16</v>
      </c>
      <c r="R2167" s="63" t="s">
        <v>16</v>
      </c>
      <c r="S2167" s="63" t="s">
        <v>16</v>
      </c>
      <c r="T2167" s="19">
        <v>5</v>
      </c>
      <c r="U2167" s="339" t="e">
        <f t="shared" si="168"/>
        <v>#VALUE!</v>
      </c>
      <c r="V2167" s="4" t="e">
        <f t="shared" si="169"/>
        <v>#VALUE!</v>
      </c>
    </row>
    <row r="2168" spans="1:22">
      <c r="A2168" s="161" t="s">
        <v>655</v>
      </c>
      <c r="B2168" t="s">
        <v>694</v>
      </c>
      <c r="C2168" s="221" t="s">
        <v>1491</v>
      </c>
      <c r="D2168" t="s">
        <v>44</v>
      </c>
      <c r="E2168" t="s">
        <v>60</v>
      </c>
      <c r="F2168" t="s">
        <v>60</v>
      </c>
      <c r="G2168" s="38">
        <v>730</v>
      </c>
      <c r="H2168" s="189">
        <v>1</v>
      </c>
      <c r="I2168" s="190"/>
      <c r="J2168" s="44"/>
      <c r="K2168" s="44"/>
      <c r="L2168" s="27" t="s">
        <v>100</v>
      </c>
      <c r="M2168" s="321" t="s">
        <v>16</v>
      </c>
      <c r="N2168" s="63" t="s">
        <v>16</v>
      </c>
      <c r="O2168" s="63" t="s">
        <v>16</v>
      </c>
      <c r="P2168" s="2">
        <v>5</v>
      </c>
      <c r="Q2168" s="321" t="s">
        <v>16</v>
      </c>
      <c r="R2168" s="63" t="s">
        <v>16</v>
      </c>
      <c r="S2168" s="63" t="s">
        <v>16</v>
      </c>
      <c r="T2168" s="2">
        <v>5</v>
      </c>
      <c r="U2168" s="339" t="e">
        <f t="shared" si="168"/>
        <v>#VALUE!</v>
      </c>
      <c r="V2168" s="4" t="e">
        <f t="shared" si="169"/>
        <v>#VALUE!</v>
      </c>
    </row>
    <row r="2169" spans="1:22">
      <c r="A2169" s="161" t="s">
        <v>655</v>
      </c>
      <c r="B2169" t="s">
        <v>695</v>
      </c>
      <c r="C2169" s="221" t="s">
        <v>1491</v>
      </c>
      <c r="D2169" t="s">
        <v>44</v>
      </c>
      <c r="E2169" t="s">
        <v>60</v>
      </c>
      <c r="F2169" t="s">
        <v>60</v>
      </c>
      <c r="G2169" s="38">
        <v>730</v>
      </c>
      <c r="H2169" s="189">
        <v>1</v>
      </c>
      <c r="I2169" s="190"/>
      <c r="J2169" s="44"/>
      <c r="K2169" s="44"/>
      <c r="L2169" s="27" t="s">
        <v>100</v>
      </c>
      <c r="M2169" s="321">
        <v>4.2</v>
      </c>
      <c r="N2169" s="63">
        <f>O2169/SQRT(P2169)</f>
        <v>3.0397368364444723</v>
      </c>
      <c r="O2169" s="73">
        <v>6.7970582000000004</v>
      </c>
      <c r="P2169" s="2">
        <v>5</v>
      </c>
      <c r="Q2169" s="65">
        <v>1</v>
      </c>
      <c r="R2169">
        <f>S2169/SQRT(T2169)</f>
        <v>0.77459675529929761</v>
      </c>
      <c r="S2169" s="61">
        <v>1.732051</v>
      </c>
      <c r="T2169" s="2">
        <v>5</v>
      </c>
      <c r="U2169" s="339">
        <f t="shared" si="168"/>
        <v>-1.4350845252893227</v>
      </c>
      <c r="V2169" s="4">
        <f t="shared" si="169"/>
        <v>0.80000013332020004</v>
      </c>
    </row>
    <row r="2170" spans="1:22">
      <c r="A2170" s="161" t="s">
        <v>655</v>
      </c>
      <c r="B2170" s="11" t="s">
        <v>696</v>
      </c>
      <c r="C2170" s="221" t="s">
        <v>1491</v>
      </c>
      <c r="D2170" t="s">
        <v>44</v>
      </c>
      <c r="E2170" t="s">
        <v>60</v>
      </c>
      <c r="F2170" t="s">
        <v>60</v>
      </c>
      <c r="G2170" s="39">
        <v>730</v>
      </c>
      <c r="H2170" s="189">
        <v>1</v>
      </c>
      <c r="I2170" s="190"/>
      <c r="J2170" s="44"/>
      <c r="K2170" s="44"/>
      <c r="L2170" s="27" t="s">
        <v>100</v>
      </c>
      <c r="M2170" s="321">
        <v>8.8000000000000007</v>
      </c>
      <c r="N2170" s="63">
        <f>O2170/SQRT(P2170)</f>
        <v>4.619523781897624</v>
      </c>
      <c r="O2170" s="73">
        <v>10.3295692</v>
      </c>
      <c r="P2170" s="2">
        <v>5</v>
      </c>
      <c r="Q2170" s="65">
        <v>2.2000000000000002</v>
      </c>
      <c r="R2170">
        <f>S2170/SQRT(T2170)</f>
        <v>0.66332509338935752</v>
      </c>
      <c r="S2170" s="61">
        <v>1.4832399999999999</v>
      </c>
      <c r="T2170" s="2">
        <v>5</v>
      </c>
      <c r="U2170" s="339">
        <f t="shared" si="168"/>
        <v>-1.3862943611198906</v>
      </c>
      <c r="V2170" s="4">
        <f t="shared" si="169"/>
        <v>0.29090912800000002</v>
      </c>
    </row>
    <row r="2171" spans="1:22" s="11" customFormat="1">
      <c r="A2171" s="195" t="s">
        <v>655</v>
      </c>
      <c r="B2171" t="s">
        <v>697</v>
      </c>
      <c r="C2171" s="221" t="s">
        <v>1491</v>
      </c>
      <c r="D2171" s="11" t="s">
        <v>44</v>
      </c>
      <c r="E2171" s="11" t="s">
        <v>60</v>
      </c>
      <c r="F2171" s="11" t="s">
        <v>60</v>
      </c>
      <c r="G2171" s="38">
        <v>730</v>
      </c>
      <c r="H2171" s="200">
        <v>1</v>
      </c>
      <c r="I2171" s="193"/>
      <c r="J2171" s="30"/>
      <c r="K2171" s="30"/>
      <c r="L2171" s="30" t="s">
        <v>100</v>
      </c>
      <c r="M2171" s="321">
        <v>9.6</v>
      </c>
      <c r="N2171" s="63">
        <f>O2171/SQRT(P2171)</f>
        <v>9.1082380343251064</v>
      </c>
      <c r="O2171" s="73">
        <v>20.3666394</v>
      </c>
      <c r="P2171" s="12">
        <v>5</v>
      </c>
      <c r="Q2171" s="65">
        <v>2.2000000000000002</v>
      </c>
      <c r="R2171">
        <f>S2171/SQRT(T2171)</f>
        <v>1.7146428635353776</v>
      </c>
      <c r="S2171" s="61">
        <v>3.8340580000000002</v>
      </c>
      <c r="T2171" s="12">
        <v>5</v>
      </c>
      <c r="U2171" s="339">
        <f t="shared" ref="U2171:U2234" si="172">LN(Q2171/M2171)</f>
        <v>-1.4733057381095203</v>
      </c>
      <c r="V2171" s="4">
        <f t="shared" ref="V2171:V2234" si="173">M2171^2/(P2171*M2171^2)+S2171^2/(T2171*Q2171^2)</f>
        <v>0.80743804741173553</v>
      </c>
    </row>
    <row r="2172" spans="1:22" s="16" customFormat="1">
      <c r="A2172" s="163" t="s">
        <v>655</v>
      </c>
      <c r="B2172" s="16" t="s">
        <v>698</v>
      </c>
      <c r="C2172" s="219" t="s">
        <v>1491</v>
      </c>
      <c r="D2172" s="16" t="s">
        <v>44</v>
      </c>
      <c r="E2172" s="16" t="s">
        <v>60</v>
      </c>
      <c r="F2172" s="16" t="s">
        <v>60</v>
      </c>
      <c r="G2172" s="39">
        <v>730</v>
      </c>
      <c r="H2172" s="191">
        <v>1</v>
      </c>
      <c r="I2172" s="211"/>
      <c r="J2172" s="43"/>
      <c r="K2172" s="43"/>
      <c r="L2172" s="43" t="s">
        <v>100</v>
      </c>
      <c r="M2172" s="321" t="s">
        <v>16</v>
      </c>
      <c r="N2172" s="63" t="s">
        <v>16</v>
      </c>
      <c r="O2172" s="63" t="s">
        <v>16</v>
      </c>
      <c r="P2172" s="19">
        <v>5</v>
      </c>
      <c r="Q2172" s="321" t="s">
        <v>16</v>
      </c>
      <c r="R2172" s="63" t="s">
        <v>16</v>
      </c>
      <c r="S2172" s="63" t="s">
        <v>16</v>
      </c>
      <c r="T2172" s="19">
        <v>5</v>
      </c>
      <c r="U2172" s="339" t="e">
        <f t="shared" si="172"/>
        <v>#VALUE!</v>
      </c>
      <c r="V2172" s="4" t="e">
        <f t="shared" si="173"/>
        <v>#VALUE!</v>
      </c>
    </row>
    <row r="2173" spans="1:22">
      <c r="A2173" s="161" t="s">
        <v>655</v>
      </c>
      <c r="B2173" t="s">
        <v>699</v>
      </c>
      <c r="C2173" s="219" t="s">
        <v>1491</v>
      </c>
      <c r="D2173" t="s">
        <v>44</v>
      </c>
      <c r="E2173" t="s">
        <v>60</v>
      </c>
      <c r="F2173" t="s">
        <v>60</v>
      </c>
      <c r="G2173" s="38">
        <v>730</v>
      </c>
      <c r="H2173" s="189">
        <v>1</v>
      </c>
      <c r="I2173" s="190"/>
      <c r="J2173" s="44"/>
      <c r="K2173" s="44"/>
      <c r="L2173" s="27" t="s">
        <v>100</v>
      </c>
      <c r="M2173" s="321">
        <v>3.6</v>
      </c>
      <c r="N2173" s="63">
        <f>O2173/SQRT(P2173)</f>
        <v>2.4617067349422821</v>
      </c>
      <c r="O2173" s="73">
        <v>5.5045435999999999</v>
      </c>
      <c r="P2173" s="2">
        <v>5</v>
      </c>
      <c r="Q2173" s="65">
        <v>0</v>
      </c>
      <c r="R2173">
        <f>S2173/SQRT(T2173)</f>
        <v>0</v>
      </c>
      <c r="S2173" s="61">
        <v>0</v>
      </c>
      <c r="T2173" s="2">
        <v>5</v>
      </c>
      <c r="U2173" s="339" t="e">
        <f t="shared" si="172"/>
        <v>#NUM!</v>
      </c>
      <c r="V2173" s="4" t="e">
        <f t="shared" si="173"/>
        <v>#DIV/0!</v>
      </c>
    </row>
    <row r="2174" spans="1:22">
      <c r="A2174" s="161" t="s">
        <v>655</v>
      </c>
      <c r="B2174" t="s">
        <v>700</v>
      </c>
      <c r="C2174" s="219" t="s">
        <v>1491</v>
      </c>
      <c r="D2174" t="s">
        <v>44</v>
      </c>
      <c r="E2174" t="s">
        <v>60</v>
      </c>
      <c r="F2174" t="s">
        <v>60</v>
      </c>
      <c r="G2174" s="38">
        <v>730</v>
      </c>
      <c r="H2174" s="189">
        <v>1</v>
      </c>
      <c r="I2174" s="190"/>
      <c r="J2174" s="44"/>
      <c r="K2174" s="44"/>
      <c r="L2174" s="27" t="s">
        <v>100</v>
      </c>
      <c r="M2174" s="321" t="s">
        <v>16</v>
      </c>
      <c r="N2174" s="63" t="s">
        <v>16</v>
      </c>
      <c r="O2174" s="63" t="s">
        <v>16</v>
      </c>
      <c r="P2174" s="2">
        <v>5</v>
      </c>
      <c r="Q2174" s="321" t="s">
        <v>16</v>
      </c>
      <c r="R2174" s="63" t="s">
        <v>16</v>
      </c>
      <c r="S2174" s="63" t="s">
        <v>16</v>
      </c>
      <c r="T2174" s="2">
        <v>5</v>
      </c>
      <c r="U2174" s="339" t="e">
        <f t="shared" si="172"/>
        <v>#VALUE!</v>
      </c>
      <c r="V2174" s="4" t="e">
        <f t="shared" si="173"/>
        <v>#VALUE!</v>
      </c>
    </row>
    <row r="2175" spans="1:22" s="11" customFormat="1">
      <c r="A2175" s="195" t="s">
        <v>655</v>
      </c>
      <c r="B2175" t="s">
        <v>701</v>
      </c>
      <c r="C2175" s="221" t="s">
        <v>1491</v>
      </c>
      <c r="D2175" s="11" t="s">
        <v>44</v>
      </c>
      <c r="E2175" s="11" t="s">
        <v>60</v>
      </c>
      <c r="F2175" s="11" t="s">
        <v>60</v>
      </c>
      <c r="G2175" s="38">
        <v>730</v>
      </c>
      <c r="H2175" s="200">
        <v>1</v>
      </c>
      <c r="I2175" s="193"/>
      <c r="J2175" s="30"/>
      <c r="K2175" s="30"/>
      <c r="L2175" s="30" t="s">
        <v>100</v>
      </c>
      <c r="M2175" s="321">
        <v>0.2</v>
      </c>
      <c r="N2175" s="63">
        <f>O2175/SQRT(P2175)</f>
        <v>0.20000000201247997</v>
      </c>
      <c r="O2175" s="73">
        <v>0.44721359999999999</v>
      </c>
      <c r="P2175" s="12">
        <v>5</v>
      </c>
      <c r="Q2175" s="343">
        <v>3.2</v>
      </c>
      <c r="R2175">
        <f>S2175/SQRT(T2175)</f>
        <v>3.200000211085118</v>
      </c>
      <c r="S2175" s="61">
        <v>7.1554180000000001</v>
      </c>
      <c r="T2175" s="12">
        <v>5</v>
      </c>
      <c r="U2175" s="339">
        <f t="shared" si="172"/>
        <v>2.7725887222397811</v>
      </c>
      <c r="V2175" s="4">
        <f t="shared" si="173"/>
        <v>1.200000131928203</v>
      </c>
    </row>
    <row r="2176" spans="1:22" s="16" customFormat="1">
      <c r="A2176" s="163" t="s">
        <v>655</v>
      </c>
      <c r="B2176" s="16" t="s">
        <v>702</v>
      </c>
      <c r="C2176" s="221" t="s">
        <v>1491</v>
      </c>
      <c r="D2176" s="16" t="s">
        <v>44</v>
      </c>
      <c r="E2176" s="16" t="s">
        <v>60</v>
      </c>
      <c r="F2176" s="16" t="s">
        <v>60</v>
      </c>
      <c r="G2176" s="39">
        <v>730</v>
      </c>
      <c r="H2176" s="191">
        <v>1</v>
      </c>
      <c r="I2176" s="19"/>
      <c r="L2176" s="43" t="s">
        <v>100</v>
      </c>
      <c r="M2176" s="321" t="s">
        <v>16</v>
      </c>
      <c r="N2176" s="63" t="s">
        <v>16</v>
      </c>
      <c r="O2176" s="63" t="s">
        <v>16</v>
      </c>
      <c r="P2176" s="19">
        <v>5</v>
      </c>
      <c r="Q2176" s="321" t="s">
        <v>16</v>
      </c>
      <c r="R2176" s="63" t="s">
        <v>16</v>
      </c>
      <c r="S2176" s="63" t="s">
        <v>16</v>
      </c>
      <c r="T2176" s="19">
        <v>5</v>
      </c>
      <c r="U2176" s="339" t="e">
        <f t="shared" si="172"/>
        <v>#VALUE!</v>
      </c>
      <c r="V2176" s="4" t="e">
        <f t="shared" si="173"/>
        <v>#VALUE!</v>
      </c>
    </row>
    <row r="2177" spans="1:22">
      <c r="A2177" s="161" t="s">
        <v>655</v>
      </c>
      <c r="B2177" t="s">
        <v>703</v>
      </c>
      <c r="C2177" s="221" t="s">
        <v>1491</v>
      </c>
      <c r="D2177" t="s">
        <v>44</v>
      </c>
      <c r="E2177" t="s">
        <v>60</v>
      </c>
      <c r="F2177" t="s">
        <v>60</v>
      </c>
      <c r="G2177" s="38">
        <v>730</v>
      </c>
      <c r="H2177" s="189">
        <v>1</v>
      </c>
      <c r="L2177" s="27" t="s">
        <v>100</v>
      </c>
      <c r="M2177" s="321">
        <v>0.2</v>
      </c>
      <c r="N2177" s="63">
        <f>O2177/SQRT(P2177)</f>
        <v>0.20000000201247997</v>
      </c>
      <c r="O2177" s="73">
        <v>0.44721359999999999</v>
      </c>
      <c r="P2177" s="2">
        <v>5</v>
      </c>
      <c r="Q2177" s="65">
        <v>0</v>
      </c>
      <c r="R2177">
        <f>S2177/SQRT(T2177)</f>
        <v>0</v>
      </c>
      <c r="S2177" s="61">
        <v>0</v>
      </c>
      <c r="T2177" s="2">
        <v>5</v>
      </c>
      <c r="U2177" s="339" t="e">
        <f t="shared" si="172"/>
        <v>#NUM!</v>
      </c>
      <c r="V2177" s="4" t="e">
        <f t="shared" si="173"/>
        <v>#DIV/0!</v>
      </c>
    </row>
    <row r="2178" spans="1:22">
      <c r="A2178" s="161" t="s">
        <v>655</v>
      </c>
      <c r="B2178" t="s">
        <v>704</v>
      </c>
      <c r="C2178" s="221" t="s">
        <v>1491</v>
      </c>
      <c r="D2178" t="s">
        <v>44</v>
      </c>
      <c r="E2178" t="s">
        <v>60</v>
      </c>
      <c r="F2178" t="s">
        <v>60</v>
      </c>
      <c r="G2178" s="38">
        <v>730</v>
      </c>
      <c r="H2178" s="189">
        <v>1</v>
      </c>
      <c r="L2178" s="27" t="s">
        <v>100</v>
      </c>
      <c r="M2178" s="321">
        <v>259</v>
      </c>
      <c r="N2178" s="63">
        <f>O2178/SQRT(P2178)</f>
        <v>73.852555808543414</v>
      </c>
      <c r="O2178" s="73">
        <v>165.13933510000001</v>
      </c>
      <c r="P2178" s="2">
        <v>5</v>
      </c>
      <c r="Q2178" s="65">
        <v>49.8</v>
      </c>
      <c r="R2178">
        <f>S2178/SQRT(T2178)</f>
        <v>9.8508883547580215</v>
      </c>
      <c r="S2178" s="61">
        <v>22.027256000000001</v>
      </c>
      <c r="T2178" s="2">
        <v>5</v>
      </c>
      <c r="U2178" s="339">
        <f t="shared" si="172"/>
        <v>-1.6488130776689305</v>
      </c>
      <c r="V2178" s="4">
        <f t="shared" si="173"/>
        <v>0.23912840171041888</v>
      </c>
    </row>
    <row r="2179" spans="1:22">
      <c r="A2179" s="161" t="s">
        <v>655</v>
      </c>
      <c r="B2179" t="s">
        <v>705</v>
      </c>
      <c r="C2179" s="221" t="s">
        <v>1491</v>
      </c>
      <c r="D2179" t="s">
        <v>44</v>
      </c>
      <c r="E2179" t="s">
        <v>60</v>
      </c>
      <c r="F2179" t="s">
        <v>60</v>
      </c>
      <c r="G2179" s="38">
        <v>730</v>
      </c>
      <c r="H2179" s="189">
        <v>1</v>
      </c>
      <c r="L2179" s="27" t="s">
        <v>100</v>
      </c>
      <c r="M2179" s="321" t="s">
        <v>16</v>
      </c>
      <c r="N2179" s="63" t="s">
        <v>16</v>
      </c>
      <c r="O2179" s="63" t="s">
        <v>16</v>
      </c>
      <c r="P2179" s="2">
        <v>5</v>
      </c>
      <c r="Q2179" s="321" t="s">
        <v>16</v>
      </c>
      <c r="R2179" s="63" t="s">
        <v>16</v>
      </c>
      <c r="S2179" s="63" t="s">
        <v>16</v>
      </c>
      <c r="T2179" s="2">
        <v>5</v>
      </c>
      <c r="U2179" s="339" t="e">
        <f t="shared" si="172"/>
        <v>#VALUE!</v>
      </c>
      <c r="V2179" s="4" t="e">
        <f t="shared" si="173"/>
        <v>#VALUE!</v>
      </c>
    </row>
    <row r="2180" spans="1:22" s="11" customFormat="1">
      <c r="A2180" s="195" t="s">
        <v>655</v>
      </c>
      <c r="B2180" s="58" t="s">
        <v>706</v>
      </c>
      <c r="C2180" s="221" t="s">
        <v>1491</v>
      </c>
      <c r="D2180" s="11" t="s">
        <v>44</v>
      </c>
      <c r="E2180" s="11" t="s">
        <v>60</v>
      </c>
      <c r="F2180" s="11" t="s">
        <v>60</v>
      </c>
      <c r="G2180" s="29">
        <v>730</v>
      </c>
      <c r="H2180" s="200">
        <v>1</v>
      </c>
      <c r="I2180" s="12"/>
      <c r="L2180" s="30" t="s">
        <v>100</v>
      </c>
      <c r="M2180" s="322" t="s">
        <v>16</v>
      </c>
      <c r="N2180" s="70" t="s">
        <v>16</v>
      </c>
      <c r="O2180" s="70" t="s">
        <v>16</v>
      </c>
      <c r="P2180" s="12">
        <v>5</v>
      </c>
      <c r="Q2180" s="322" t="s">
        <v>16</v>
      </c>
      <c r="R2180" s="70" t="s">
        <v>16</v>
      </c>
      <c r="S2180" s="70" t="s">
        <v>16</v>
      </c>
      <c r="T2180" s="178">
        <v>5</v>
      </c>
      <c r="U2180" s="339" t="e">
        <f t="shared" si="172"/>
        <v>#VALUE!</v>
      </c>
      <c r="V2180" s="4" t="e">
        <f t="shared" si="173"/>
        <v>#VALUE!</v>
      </c>
    </row>
    <row r="2181" spans="1:22">
      <c r="A2181" s="1" t="s">
        <v>655</v>
      </c>
      <c r="B2181" t="s">
        <v>707</v>
      </c>
      <c r="C2181" s="221" t="s">
        <v>1491</v>
      </c>
      <c r="D2181" t="s">
        <v>44</v>
      </c>
      <c r="E2181" t="s">
        <v>60</v>
      </c>
      <c r="F2181" t="s">
        <v>60</v>
      </c>
      <c r="G2181" s="38">
        <v>730</v>
      </c>
      <c r="H2181" s="189">
        <v>1</v>
      </c>
      <c r="L2181" s="27" t="s">
        <v>100</v>
      </c>
      <c r="M2181" s="321">
        <v>0.2</v>
      </c>
      <c r="N2181" s="63">
        <f>O2181/SQRT(P2181)</f>
        <v>0.20000000201247997</v>
      </c>
      <c r="O2181" s="73">
        <v>0.44721359999999999</v>
      </c>
      <c r="P2181" s="2">
        <v>5</v>
      </c>
      <c r="Q2181" s="65">
        <v>0</v>
      </c>
      <c r="R2181">
        <f>S2181/SQRT(T2181)</f>
        <v>0</v>
      </c>
      <c r="S2181" s="61">
        <v>0</v>
      </c>
      <c r="T2181" s="2">
        <v>5</v>
      </c>
      <c r="U2181" s="339" t="e">
        <f t="shared" si="172"/>
        <v>#NUM!</v>
      </c>
      <c r="V2181" s="4" t="e">
        <f t="shared" si="173"/>
        <v>#DIV/0!</v>
      </c>
    </row>
    <row r="2182" spans="1:22">
      <c r="A2182" s="1" t="s">
        <v>655</v>
      </c>
      <c r="B2182" t="s">
        <v>708</v>
      </c>
      <c r="C2182" s="221" t="s">
        <v>1491</v>
      </c>
      <c r="D2182" t="s">
        <v>44</v>
      </c>
      <c r="E2182" t="s">
        <v>60</v>
      </c>
      <c r="F2182" t="s">
        <v>60</v>
      </c>
      <c r="G2182" s="38">
        <v>730</v>
      </c>
      <c r="H2182" s="189">
        <v>1</v>
      </c>
      <c r="L2182" s="27" t="s">
        <v>100</v>
      </c>
      <c r="M2182" s="321" t="s">
        <v>16</v>
      </c>
      <c r="N2182" s="63" t="s">
        <v>16</v>
      </c>
      <c r="O2182" s="63" t="s">
        <v>16</v>
      </c>
      <c r="P2182" s="2">
        <v>5</v>
      </c>
      <c r="Q2182" s="321" t="s">
        <v>16</v>
      </c>
      <c r="R2182" s="63" t="s">
        <v>16</v>
      </c>
      <c r="S2182" s="63" t="s">
        <v>16</v>
      </c>
      <c r="T2182" s="2">
        <v>5</v>
      </c>
      <c r="U2182" s="339" t="e">
        <f t="shared" si="172"/>
        <v>#VALUE!</v>
      </c>
      <c r="V2182" s="4" t="e">
        <f t="shared" si="173"/>
        <v>#VALUE!</v>
      </c>
    </row>
    <row r="2183" spans="1:22">
      <c r="A2183" s="1" t="s">
        <v>655</v>
      </c>
      <c r="B2183" t="s">
        <v>709</v>
      </c>
      <c r="C2183" s="221" t="s">
        <v>1491</v>
      </c>
      <c r="D2183" t="s">
        <v>44</v>
      </c>
      <c r="E2183" t="s">
        <v>60</v>
      </c>
      <c r="F2183" t="s">
        <v>60</v>
      </c>
      <c r="G2183" s="38">
        <v>730</v>
      </c>
      <c r="H2183" s="189">
        <v>1</v>
      </c>
      <c r="L2183" s="27" t="s">
        <v>100</v>
      </c>
      <c r="M2183" s="321">
        <v>3.4</v>
      </c>
      <c r="N2183" s="63">
        <f>O2183/SQRT(P2183)</f>
        <v>3.3999999894908002</v>
      </c>
      <c r="O2183" s="73">
        <v>7.6026311</v>
      </c>
      <c r="P2183" s="2">
        <v>5</v>
      </c>
      <c r="Q2183" s="65">
        <v>0</v>
      </c>
      <c r="R2183">
        <f>S2183/SQRT(T2183)</f>
        <v>0</v>
      </c>
      <c r="S2183" s="61">
        <v>0</v>
      </c>
      <c r="T2183" s="2">
        <v>5</v>
      </c>
      <c r="U2183" s="339" t="e">
        <f t="shared" si="172"/>
        <v>#NUM!</v>
      </c>
      <c r="V2183" s="4" t="e">
        <f t="shared" si="173"/>
        <v>#DIV/0!</v>
      </c>
    </row>
    <row r="2184" spans="1:22">
      <c r="A2184" s="1" t="s">
        <v>655</v>
      </c>
      <c r="B2184" t="s">
        <v>710</v>
      </c>
      <c r="C2184" s="221" t="s">
        <v>1491</v>
      </c>
      <c r="D2184" t="s">
        <v>44</v>
      </c>
      <c r="E2184" t="s">
        <v>60</v>
      </c>
      <c r="F2184" t="s">
        <v>60</v>
      </c>
      <c r="G2184" s="38">
        <v>730</v>
      </c>
      <c r="H2184" s="189">
        <v>1</v>
      </c>
      <c r="L2184" s="27" t="s">
        <v>100</v>
      </c>
      <c r="M2184" s="321" t="s">
        <v>16</v>
      </c>
      <c r="N2184" s="63" t="s">
        <v>16</v>
      </c>
      <c r="O2184" s="63" t="s">
        <v>16</v>
      </c>
      <c r="P2184" s="2">
        <v>5</v>
      </c>
      <c r="Q2184" s="321" t="s">
        <v>16</v>
      </c>
      <c r="R2184" s="63" t="s">
        <v>16</v>
      </c>
      <c r="S2184" s="63" t="s">
        <v>16</v>
      </c>
      <c r="T2184" s="19">
        <v>5</v>
      </c>
      <c r="U2184" s="339" t="e">
        <f t="shared" si="172"/>
        <v>#VALUE!</v>
      </c>
      <c r="V2184" s="4" t="e">
        <f t="shared" si="173"/>
        <v>#VALUE!</v>
      </c>
    </row>
    <row r="2185" spans="1:22">
      <c r="A2185" s="28" t="s">
        <v>655</v>
      </c>
      <c r="B2185" t="s">
        <v>711</v>
      </c>
      <c r="C2185" s="221" t="s">
        <v>1491</v>
      </c>
      <c r="D2185" t="s">
        <v>44</v>
      </c>
      <c r="E2185" t="s">
        <v>60</v>
      </c>
      <c r="F2185" t="s">
        <v>60</v>
      </c>
      <c r="G2185" s="26">
        <v>730</v>
      </c>
      <c r="H2185" s="189">
        <v>1</v>
      </c>
      <c r="L2185" s="27" t="s">
        <v>100</v>
      </c>
      <c r="M2185" s="321">
        <v>11.4</v>
      </c>
      <c r="N2185" s="63">
        <f>O2185/SQRT(P2185)</f>
        <v>4.2614551506857739</v>
      </c>
      <c r="O2185" s="73">
        <v>9.5289034000000008</v>
      </c>
      <c r="P2185" s="2">
        <v>5</v>
      </c>
      <c r="Q2185" s="65">
        <v>7.8</v>
      </c>
      <c r="R2185">
        <f>S2185/SQRT(T2185)</f>
        <v>4.1761225928565837</v>
      </c>
      <c r="S2185" s="61">
        <v>9.3380939999999999</v>
      </c>
      <c r="T2185" s="19">
        <v>5</v>
      </c>
      <c r="U2185" s="339">
        <f t="shared" si="172"/>
        <v>-0.37948962170490369</v>
      </c>
      <c r="V2185" s="4">
        <f t="shared" si="173"/>
        <v>0.48665351595278106</v>
      </c>
    </row>
    <row r="2186" spans="1:22">
      <c r="A2186" s="28" t="s">
        <v>1419</v>
      </c>
      <c r="B2186" t="s">
        <v>1425</v>
      </c>
      <c r="C2186" s="221" t="s">
        <v>1432</v>
      </c>
      <c r="D2186" s="26" t="s">
        <v>44</v>
      </c>
      <c r="E2186" s="26" t="s">
        <v>73</v>
      </c>
      <c r="F2186" s="26" t="s">
        <v>73</v>
      </c>
      <c r="G2186" s="26">
        <v>0</v>
      </c>
      <c r="H2186" s="189">
        <f t="shared" ref="H2186:H2192" si="174">G2186/580</f>
        <v>0</v>
      </c>
      <c r="I2186" s="2" t="s">
        <v>100</v>
      </c>
      <c r="L2186" s="27"/>
      <c r="M2186" s="2">
        <v>1.08695652173915E-2</v>
      </c>
      <c r="N2186" s="63">
        <v>2.7173913043478104E-2</v>
      </c>
      <c r="O2186" s="73">
        <f t="shared" ref="O2186:O2217" si="175">N2186*SQRT(P2186)</f>
        <v>4.7066598031762698E-2</v>
      </c>
      <c r="P2186" s="336">
        <v>3</v>
      </c>
      <c r="Q2186" s="2">
        <v>5.4347826086957804E-3</v>
      </c>
      <c r="R2186">
        <v>3.260029567905362E-2</v>
      </c>
      <c r="S2186" s="73">
        <f t="shared" ref="S2186:S2217" si="176">R2186*SQRT(T2186)</f>
        <v>5.6465368457888999E-2</v>
      </c>
      <c r="T2186" s="336">
        <v>3</v>
      </c>
      <c r="U2186" s="339">
        <f t="shared" si="172"/>
        <v>-0.69314718055993974</v>
      </c>
      <c r="V2186" s="4">
        <f t="shared" si="173"/>
        <v>36.314788581546097</v>
      </c>
    </row>
    <row r="2187" spans="1:22">
      <c r="A2187" s="28" t="s">
        <v>1419</v>
      </c>
      <c r="B2187" t="s">
        <v>1425</v>
      </c>
      <c r="C2187" s="221" t="s">
        <v>1432</v>
      </c>
      <c r="D2187" s="26" t="s">
        <v>44</v>
      </c>
      <c r="E2187" s="26" t="s">
        <v>73</v>
      </c>
      <c r="F2187" s="26" t="s">
        <v>73</v>
      </c>
      <c r="G2187" s="88">
        <v>61</v>
      </c>
      <c r="H2187" s="26">
        <f t="shared" si="174"/>
        <v>0.10517241379310345</v>
      </c>
      <c r="I2187" s="190"/>
      <c r="J2187" s="27"/>
      <c r="K2187" s="27" t="s">
        <v>100</v>
      </c>
      <c r="L2187" s="27"/>
      <c r="M2187" s="2">
        <v>1.58638532356696</v>
      </c>
      <c r="N2187" s="63">
        <v>0.19022579127746986</v>
      </c>
      <c r="O2187" s="73">
        <f t="shared" si="175"/>
        <v>0.32948073540257033</v>
      </c>
      <c r="P2187" s="336">
        <v>3</v>
      </c>
      <c r="Q2187" s="2">
        <v>0.53203749748000795</v>
      </c>
      <c r="R2187">
        <v>0.19565217391304301</v>
      </c>
      <c r="S2187" s="73">
        <f t="shared" si="176"/>
        <v>0.33887950582869258</v>
      </c>
      <c r="T2187" s="336">
        <v>3</v>
      </c>
      <c r="U2187" s="339">
        <f t="shared" si="172"/>
        <v>-1.0924993549124347</v>
      </c>
      <c r="V2187" s="4">
        <f t="shared" si="173"/>
        <v>0.46856701494851299</v>
      </c>
    </row>
    <row r="2188" spans="1:22">
      <c r="A2188" s="28" t="s">
        <v>1419</v>
      </c>
      <c r="B2188" t="s">
        <v>1425</v>
      </c>
      <c r="C2188" s="221" t="s">
        <v>1432</v>
      </c>
      <c r="D2188" s="26" t="s">
        <v>44</v>
      </c>
      <c r="E2188" s="26" t="s">
        <v>73</v>
      </c>
      <c r="F2188" s="26" t="s">
        <v>73</v>
      </c>
      <c r="G2188" s="88">
        <v>122</v>
      </c>
      <c r="H2188" s="26">
        <f t="shared" si="174"/>
        <v>0.2103448275862069</v>
      </c>
      <c r="I2188" s="190"/>
      <c r="J2188" s="27"/>
      <c r="K2188" s="27" t="s">
        <v>100</v>
      </c>
      <c r="L2188" s="27"/>
      <c r="M2188" s="2">
        <v>0.81408339493313597</v>
      </c>
      <c r="N2188" s="63">
        <v>0.12499160002688003</v>
      </c>
      <c r="O2188" s="73">
        <f t="shared" si="175"/>
        <v>0.21649180176588365</v>
      </c>
      <c r="P2188" s="336">
        <v>3</v>
      </c>
      <c r="Q2188" s="2">
        <v>0.80321382971574495</v>
      </c>
      <c r="R2188">
        <v>0.13042638263557504</v>
      </c>
      <c r="S2188" s="73">
        <f t="shared" si="176"/>
        <v>0.22590512137223515</v>
      </c>
      <c r="T2188" s="336">
        <v>3</v>
      </c>
      <c r="U2188" s="339">
        <f t="shared" si="172"/>
        <v>-1.3441844471799273E-2</v>
      </c>
      <c r="V2188" s="4">
        <f t="shared" si="173"/>
        <v>0.35970080837383495</v>
      </c>
    </row>
    <row r="2189" spans="1:22">
      <c r="A2189" s="28" t="s">
        <v>1419</v>
      </c>
      <c r="B2189" t="s">
        <v>1425</v>
      </c>
      <c r="C2189" s="221" t="s">
        <v>1432</v>
      </c>
      <c r="D2189" s="26" t="s">
        <v>44</v>
      </c>
      <c r="E2189" s="26" t="s">
        <v>73</v>
      </c>
      <c r="F2189" s="26" t="s">
        <v>73</v>
      </c>
      <c r="G2189" s="88">
        <v>213.5</v>
      </c>
      <c r="H2189" s="26">
        <f t="shared" si="174"/>
        <v>0.36810344827586206</v>
      </c>
      <c r="I2189" s="190"/>
      <c r="J2189" s="27"/>
      <c r="K2189" s="27" t="s">
        <v>100</v>
      </c>
      <c r="L2189" s="27"/>
      <c r="M2189" s="2">
        <v>0.94907936294603901</v>
      </c>
      <c r="N2189" s="63">
        <v>0.19022579127746098</v>
      </c>
      <c r="O2189" s="73">
        <f t="shared" si="175"/>
        <v>0.32948073540255496</v>
      </c>
      <c r="P2189" s="336">
        <v>3</v>
      </c>
      <c r="Q2189" s="2">
        <v>0.86213964115314801</v>
      </c>
      <c r="R2189">
        <v>0.19020899133122204</v>
      </c>
      <c r="S2189" s="73">
        <f t="shared" si="176"/>
        <v>0.32945163704210473</v>
      </c>
      <c r="T2189" s="336">
        <v>3</v>
      </c>
      <c r="U2189" s="339">
        <f t="shared" si="172"/>
        <v>-9.6075168844915279E-2</v>
      </c>
      <c r="V2189" s="4">
        <f t="shared" si="173"/>
        <v>0.38200843376453292</v>
      </c>
    </row>
    <row r="2190" spans="1:22" s="11" customFormat="1">
      <c r="A2190" s="28" t="s">
        <v>1419</v>
      </c>
      <c r="B2190" t="s">
        <v>1425</v>
      </c>
      <c r="C2190" s="219" t="s">
        <v>1432</v>
      </c>
      <c r="D2190" s="29" t="s">
        <v>44</v>
      </c>
      <c r="E2190" s="29" t="s">
        <v>73</v>
      </c>
      <c r="F2190" s="29" t="s">
        <v>73</v>
      </c>
      <c r="G2190" s="192">
        <v>305</v>
      </c>
      <c r="H2190" s="29">
        <f t="shared" si="174"/>
        <v>0.52586206896551724</v>
      </c>
      <c r="I2190" s="193"/>
      <c r="J2190" s="30"/>
      <c r="K2190" s="30" t="s">
        <v>100</v>
      </c>
      <c r="L2190" s="30"/>
      <c r="M2190" s="2">
        <v>1.4808312613399599</v>
      </c>
      <c r="N2190" s="63">
        <v>0.12500839997312019</v>
      </c>
      <c r="O2190" s="73">
        <f t="shared" si="175"/>
        <v>0.21652090012633604</v>
      </c>
      <c r="P2190" s="337">
        <v>3</v>
      </c>
      <c r="Q2190" s="2">
        <v>0.306926617834823</v>
      </c>
      <c r="R2190">
        <v>0.14673073046166202</v>
      </c>
      <c r="S2190" s="73">
        <f t="shared" si="176"/>
        <v>0.25414508019129295</v>
      </c>
      <c r="T2190" s="337">
        <v>3</v>
      </c>
      <c r="U2190" s="339">
        <f t="shared" si="172"/>
        <v>-1.5737501829910256</v>
      </c>
      <c r="V2190" s="4">
        <f t="shared" si="173"/>
        <v>0.56187903179718313</v>
      </c>
    </row>
    <row r="2191" spans="1:22">
      <c r="A2191" s="28" t="s">
        <v>1419</v>
      </c>
      <c r="B2191" t="s">
        <v>1425</v>
      </c>
      <c r="C2191" s="219" t="s">
        <v>1432</v>
      </c>
      <c r="D2191" s="26" t="s">
        <v>44</v>
      </c>
      <c r="E2191" s="26" t="s">
        <v>73</v>
      </c>
      <c r="F2191" s="26" t="s">
        <v>73</v>
      </c>
      <c r="G2191" s="88">
        <v>396.5</v>
      </c>
      <c r="H2191" s="26">
        <f t="shared" si="174"/>
        <v>0.68362068965517242</v>
      </c>
      <c r="I2191" s="190"/>
      <c r="J2191" s="27"/>
      <c r="K2191" s="27" t="s">
        <v>100</v>
      </c>
      <c r="L2191" s="27"/>
      <c r="M2191" s="2">
        <v>0.91474867280424699</v>
      </c>
      <c r="N2191" s="63">
        <v>0.15760869565217306</v>
      </c>
      <c r="O2191" s="73">
        <f t="shared" si="175"/>
        <v>0.27298626858422376</v>
      </c>
      <c r="P2191" s="336">
        <v>3</v>
      </c>
      <c r="Q2191" s="2">
        <v>0.583243733620052</v>
      </c>
      <c r="R2191">
        <v>0.15217391304347805</v>
      </c>
      <c r="S2191" s="73">
        <f t="shared" si="176"/>
        <v>0.26357294897787226</v>
      </c>
      <c r="T2191" s="336">
        <v>3</v>
      </c>
      <c r="U2191" s="339">
        <f t="shared" si="172"/>
        <v>-0.45004418607133045</v>
      </c>
      <c r="V2191" s="4">
        <f t="shared" si="173"/>
        <v>0.4014071740009249</v>
      </c>
    </row>
    <row r="2192" spans="1:22">
      <c r="A2192" s="28" t="s">
        <v>1419</v>
      </c>
      <c r="B2192" t="s">
        <v>1425</v>
      </c>
      <c r="C2192" s="219" t="s">
        <v>1432</v>
      </c>
      <c r="D2192" s="26" t="s">
        <v>44</v>
      </c>
      <c r="E2192" s="26" t="s">
        <v>73</v>
      </c>
      <c r="F2192" s="26" t="s">
        <v>73</v>
      </c>
      <c r="G2192" s="88">
        <v>488</v>
      </c>
      <c r="H2192" s="26">
        <f t="shared" si="174"/>
        <v>0.8413793103448276</v>
      </c>
      <c r="I2192" s="190"/>
      <c r="J2192" s="27"/>
      <c r="K2192" s="27" t="s">
        <v>100</v>
      </c>
      <c r="L2192" s="27"/>
      <c r="M2192" s="2">
        <v>1.21824810160607</v>
      </c>
      <c r="N2192" s="63">
        <v>0.14129594785297006</v>
      </c>
      <c r="O2192" s="73">
        <f t="shared" si="175"/>
        <v>0.24473176058494675</v>
      </c>
      <c r="P2192" s="336">
        <v>3</v>
      </c>
      <c r="Q2192" s="2">
        <v>0.60955244943216202</v>
      </c>
      <c r="R2192">
        <v>0.146747530407902</v>
      </c>
      <c r="S2192" s="73">
        <f t="shared" si="176"/>
        <v>0.25417417855174501</v>
      </c>
      <c r="T2192" s="336">
        <v>3</v>
      </c>
      <c r="U2192" s="339">
        <f t="shared" si="172"/>
        <v>-0.69244412499648722</v>
      </c>
      <c r="V2192" s="4">
        <f t="shared" si="173"/>
        <v>0.39129214079948893</v>
      </c>
    </row>
    <row r="2193" spans="1:22">
      <c r="A2193" s="28" t="s">
        <v>1419</v>
      </c>
      <c r="B2193" t="s">
        <v>1425</v>
      </c>
      <c r="C2193" s="219" t="s">
        <v>1432</v>
      </c>
      <c r="D2193" s="26" t="s">
        <v>44</v>
      </c>
      <c r="E2193" s="26" t="s">
        <v>73</v>
      </c>
      <c r="F2193" s="26" t="s">
        <v>73</v>
      </c>
      <c r="G2193" s="88">
        <v>579.5</v>
      </c>
      <c r="H2193" s="26">
        <v>1</v>
      </c>
      <c r="I2193" s="190"/>
      <c r="J2193" s="27"/>
      <c r="K2193" s="27" t="s">
        <v>100</v>
      </c>
      <c r="L2193" s="27" t="s">
        <v>100</v>
      </c>
      <c r="M2193" s="2">
        <v>1.27173913043478</v>
      </c>
      <c r="N2193" s="63">
        <v>0.14673913043478004</v>
      </c>
      <c r="O2193" s="73">
        <f t="shared" si="175"/>
        <v>0.25415962937151559</v>
      </c>
      <c r="P2193" s="336">
        <v>3</v>
      </c>
      <c r="Q2193" s="2">
        <v>0.55433942611383602</v>
      </c>
      <c r="R2193">
        <v>0.14673913043478293</v>
      </c>
      <c r="S2193" s="73">
        <f t="shared" si="176"/>
        <v>0.25415962937152059</v>
      </c>
      <c r="T2193" s="335">
        <v>3</v>
      </c>
      <c r="U2193" s="339">
        <f t="shared" si="172"/>
        <v>-0.83036345508092257</v>
      </c>
      <c r="V2193" s="4">
        <f t="shared" si="173"/>
        <v>0.40340466103611206</v>
      </c>
    </row>
    <row r="2194" spans="1:22">
      <c r="A2194" s="28" t="s">
        <v>1420</v>
      </c>
      <c r="B2194" t="s">
        <v>1426</v>
      </c>
      <c r="C2194" s="219" t="s">
        <v>1433</v>
      </c>
      <c r="D2194" s="26" t="s">
        <v>44</v>
      </c>
      <c r="E2194" s="26" t="s">
        <v>73</v>
      </c>
      <c r="F2194" s="26" t="s">
        <v>73</v>
      </c>
      <c r="G2194" s="26">
        <v>0</v>
      </c>
      <c r="H2194" s="189">
        <f t="shared" ref="H2194:H2200" si="177">G2194/580</f>
        <v>0</v>
      </c>
      <c r="I2194" s="2" t="s">
        <v>100</v>
      </c>
      <c r="L2194" s="27"/>
      <c r="M2194" s="2">
        <v>0</v>
      </c>
      <c r="N2194" s="63">
        <v>0.88757396449704296</v>
      </c>
      <c r="O2194" s="73">
        <f t="shared" si="175"/>
        <v>1.5373232019842131</v>
      </c>
      <c r="P2194" s="2">
        <v>3</v>
      </c>
      <c r="Q2194" s="2">
        <v>0.29585798816568598</v>
      </c>
      <c r="R2194">
        <v>0.59171597633135697</v>
      </c>
      <c r="S2194" s="73">
        <f t="shared" si="176"/>
        <v>1.0248821346561334</v>
      </c>
      <c r="T2194" s="19">
        <v>3</v>
      </c>
      <c r="U2194" s="339" t="e">
        <f t="shared" si="172"/>
        <v>#DIV/0!</v>
      </c>
      <c r="V2194" s="4" t="e">
        <f t="shared" si="173"/>
        <v>#DIV/0!</v>
      </c>
    </row>
    <row r="2195" spans="1:22">
      <c r="A2195" s="28" t="s">
        <v>1420</v>
      </c>
      <c r="B2195" t="s">
        <v>1426</v>
      </c>
      <c r="C2195" s="219" t="s">
        <v>1433</v>
      </c>
      <c r="D2195" s="26" t="s">
        <v>44</v>
      </c>
      <c r="E2195" s="26" t="s">
        <v>73</v>
      </c>
      <c r="F2195" s="26" t="s">
        <v>73</v>
      </c>
      <c r="G2195" s="88">
        <v>61</v>
      </c>
      <c r="H2195" s="26">
        <f t="shared" si="177"/>
        <v>0.10517241379310345</v>
      </c>
      <c r="I2195" s="190"/>
      <c r="J2195" s="27"/>
      <c r="K2195" s="27" t="s">
        <v>100</v>
      </c>
      <c r="L2195" s="27"/>
      <c r="M2195" s="2">
        <v>27.514792899408199</v>
      </c>
      <c r="N2195" s="63">
        <v>0.88757396449710058</v>
      </c>
      <c r="O2195" s="73">
        <f t="shared" si="175"/>
        <v>1.537323201984313</v>
      </c>
      <c r="P2195" s="2">
        <v>3</v>
      </c>
      <c r="Q2195" s="2">
        <v>41.420118343195199</v>
      </c>
      <c r="R2195">
        <v>0.29585798816570019</v>
      </c>
      <c r="S2195" s="73">
        <f t="shared" si="176"/>
        <v>0.51244106732810435</v>
      </c>
      <c r="T2195" s="2">
        <v>3</v>
      </c>
      <c r="U2195" s="339">
        <f t="shared" si="172"/>
        <v>0.40904292945604981</v>
      </c>
      <c r="V2195" s="4">
        <f t="shared" si="173"/>
        <v>0.33338435374149666</v>
      </c>
    </row>
    <row r="2196" spans="1:22">
      <c r="A2196" s="28" t="s">
        <v>1420</v>
      </c>
      <c r="B2196" t="s">
        <v>1426</v>
      </c>
      <c r="C2196" s="219" t="s">
        <v>1433</v>
      </c>
      <c r="D2196" s="26" t="s">
        <v>44</v>
      </c>
      <c r="E2196" s="26" t="s">
        <v>73</v>
      </c>
      <c r="F2196" s="26" t="s">
        <v>73</v>
      </c>
      <c r="G2196" s="88">
        <v>122</v>
      </c>
      <c r="H2196" s="26">
        <f t="shared" si="177"/>
        <v>0.2103448275862069</v>
      </c>
      <c r="I2196" s="190"/>
      <c r="J2196" s="27"/>
      <c r="K2196" s="27" t="s">
        <v>100</v>
      </c>
      <c r="L2196" s="27"/>
      <c r="M2196" s="2">
        <v>24.260355029585799</v>
      </c>
      <c r="N2196" s="63">
        <v>0.59171597633130091</v>
      </c>
      <c r="O2196" s="73">
        <f t="shared" si="175"/>
        <v>1.0248821346560364</v>
      </c>
      <c r="P2196" s="2">
        <v>3</v>
      </c>
      <c r="Q2196" s="2">
        <v>43.195266272189301</v>
      </c>
      <c r="R2196">
        <v>0.59171597633140038</v>
      </c>
      <c r="S2196" s="73">
        <f t="shared" si="176"/>
        <v>1.0248821346562087</v>
      </c>
      <c r="T2196" s="2">
        <v>3</v>
      </c>
      <c r="U2196" s="339">
        <f t="shared" si="172"/>
        <v>0.57688737444408222</v>
      </c>
      <c r="V2196" s="4">
        <f t="shared" si="173"/>
        <v>0.33352098580096329</v>
      </c>
    </row>
    <row r="2197" spans="1:22">
      <c r="A2197" s="28" t="s">
        <v>1420</v>
      </c>
      <c r="B2197" t="s">
        <v>1426</v>
      </c>
      <c r="C2197" s="219" t="s">
        <v>1433</v>
      </c>
      <c r="D2197" s="26" t="s">
        <v>44</v>
      </c>
      <c r="E2197" s="26" t="s">
        <v>73</v>
      </c>
      <c r="F2197" s="26" t="s">
        <v>73</v>
      </c>
      <c r="G2197" s="88">
        <v>213.5</v>
      </c>
      <c r="H2197" s="26">
        <f t="shared" si="177"/>
        <v>0.36810344827586206</v>
      </c>
      <c r="I2197" s="190"/>
      <c r="J2197" s="27"/>
      <c r="K2197" s="27" t="s">
        <v>100</v>
      </c>
      <c r="L2197" s="27"/>
      <c r="M2197" s="2">
        <v>23.372781065088699</v>
      </c>
      <c r="N2197" s="63">
        <v>0.59171597633140038</v>
      </c>
      <c r="O2197" s="73">
        <f t="shared" si="175"/>
        <v>1.0248821346562087</v>
      </c>
      <c r="P2197" s="2">
        <v>3</v>
      </c>
      <c r="Q2197" s="2">
        <v>27.514792899408199</v>
      </c>
      <c r="R2197">
        <v>0.59171597633140038</v>
      </c>
      <c r="S2197" s="73">
        <f t="shared" si="176"/>
        <v>1.0248821346562087</v>
      </c>
      <c r="T2197" s="2">
        <v>3</v>
      </c>
      <c r="U2197" s="339">
        <f t="shared" si="172"/>
        <v>0.16315164068623392</v>
      </c>
      <c r="V2197" s="4">
        <f t="shared" si="173"/>
        <v>0.33379581454503421</v>
      </c>
    </row>
    <row r="2198" spans="1:22">
      <c r="A2198" s="28" t="s">
        <v>1420</v>
      </c>
      <c r="B2198" t="s">
        <v>1426</v>
      </c>
      <c r="C2198" s="219" t="s">
        <v>1433</v>
      </c>
      <c r="D2198" s="26" t="s">
        <v>44</v>
      </c>
      <c r="E2198" s="26" t="s">
        <v>73</v>
      </c>
      <c r="F2198" s="26" t="s">
        <v>73</v>
      </c>
      <c r="G2198" s="88">
        <v>305</v>
      </c>
      <c r="H2198" s="26">
        <f t="shared" si="177"/>
        <v>0.52586206896551724</v>
      </c>
      <c r="I2198" s="190"/>
      <c r="J2198" s="27"/>
      <c r="K2198" s="27" t="s">
        <v>100</v>
      </c>
      <c r="L2198" s="27"/>
      <c r="M2198" s="2">
        <v>12.721893491124201</v>
      </c>
      <c r="N2198" s="63">
        <v>0.59171597633139861</v>
      </c>
      <c r="O2198" s="73">
        <f t="shared" si="175"/>
        <v>1.0248821346562056</v>
      </c>
      <c r="P2198" s="2">
        <v>3</v>
      </c>
      <c r="Q2198" s="2">
        <v>18.343195266272101</v>
      </c>
      <c r="R2198">
        <v>0.59171597633140038</v>
      </c>
      <c r="S2198" s="73">
        <f t="shared" si="176"/>
        <v>1.0248821346562087</v>
      </c>
      <c r="T2198" s="19">
        <v>3</v>
      </c>
      <c r="U2198" s="339">
        <f t="shared" si="172"/>
        <v>0.36593426935152906</v>
      </c>
      <c r="V2198" s="4">
        <f t="shared" si="173"/>
        <v>0.33437391605966027</v>
      </c>
    </row>
    <row r="2199" spans="1:22">
      <c r="A2199" s="28" t="s">
        <v>1420</v>
      </c>
      <c r="B2199" t="s">
        <v>1426</v>
      </c>
      <c r="C2199" s="219" t="s">
        <v>1433</v>
      </c>
      <c r="D2199" s="26" t="s">
        <v>44</v>
      </c>
      <c r="E2199" s="26" t="s">
        <v>73</v>
      </c>
      <c r="F2199" s="26" t="s">
        <v>73</v>
      </c>
      <c r="G2199" s="88">
        <v>396.5</v>
      </c>
      <c r="H2199" s="26">
        <f t="shared" si="177"/>
        <v>0.68362068965517242</v>
      </c>
      <c r="I2199" s="190"/>
      <c r="J2199" s="27"/>
      <c r="K2199" s="27" t="s">
        <v>100</v>
      </c>
      <c r="L2199" s="27"/>
      <c r="M2199" s="2">
        <v>13.609467455621299</v>
      </c>
      <c r="N2199" s="63">
        <v>0.8875739644970011</v>
      </c>
      <c r="O2199" s="73">
        <f t="shared" si="175"/>
        <v>1.5373232019841407</v>
      </c>
      <c r="P2199" s="2">
        <v>3</v>
      </c>
      <c r="Q2199" s="2">
        <v>16.863905325443699</v>
      </c>
      <c r="R2199">
        <v>0.59171597633140038</v>
      </c>
      <c r="S2199" s="73">
        <f t="shared" si="176"/>
        <v>1.0248821346562087</v>
      </c>
      <c r="T2199" s="19">
        <v>3</v>
      </c>
      <c r="U2199" s="339">
        <f t="shared" si="172"/>
        <v>0.21440987134545009</v>
      </c>
      <c r="V2199" s="4">
        <f t="shared" si="173"/>
        <v>0.33456448137888595</v>
      </c>
    </row>
    <row r="2200" spans="1:22">
      <c r="A2200" s="28" t="s">
        <v>1420</v>
      </c>
      <c r="B2200" t="s">
        <v>1426</v>
      </c>
      <c r="C2200" s="219" t="s">
        <v>1433</v>
      </c>
      <c r="D2200" s="29" t="s">
        <v>44</v>
      </c>
      <c r="E2200" s="29" t="s">
        <v>73</v>
      </c>
      <c r="F2200" s="29" t="s">
        <v>73</v>
      </c>
      <c r="G2200" s="192">
        <v>488</v>
      </c>
      <c r="H2200" s="29">
        <f t="shared" si="177"/>
        <v>0.8413793103448276</v>
      </c>
      <c r="I2200" s="193"/>
      <c r="J2200" s="30"/>
      <c r="K2200" s="30" t="s">
        <v>100</v>
      </c>
      <c r="L2200" s="30"/>
      <c r="M2200" s="2">
        <v>12.4260355029585</v>
      </c>
      <c r="N2200" s="63">
        <v>0.59171597633140038</v>
      </c>
      <c r="O2200" s="73">
        <f t="shared" si="175"/>
        <v>1.0248821346562087</v>
      </c>
      <c r="P2200" s="2">
        <v>3</v>
      </c>
      <c r="Q2200" s="2">
        <v>18.639053254437801</v>
      </c>
      <c r="R2200">
        <v>0.59171597633140038</v>
      </c>
      <c r="S2200" s="73">
        <f t="shared" si="176"/>
        <v>1.0248821346562087</v>
      </c>
      <c r="T2200" s="2">
        <v>3</v>
      </c>
      <c r="U2200" s="339">
        <f t="shared" si="172"/>
        <v>0.40546510810816705</v>
      </c>
      <c r="V2200" s="4">
        <f t="shared" si="173"/>
        <v>0.33434114386495351</v>
      </c>
    </row>
    <row r="2201" spans="1:22">
      <c r="A2201" s="28" t="s">
        <v>1420</v>
      </c>
      <c r="B2201" t="s">
        <v>1426</v>
      </c>
      <c r="C2201" s="219" t="s">
        <v>1433</v>
      </c>
      <c r="D2201" s="26" t="s">
        <v>44</v>
      </c>
      <c r="E2201" s="26" t="s">
        <v>73</v>
      </c>
      <c r="F2201" s="26" t="s">
        <v>73</v>
      </c>
      <c r="G2201" s="88">
        <v>579.5</v>
      </c>
      <c r="H2201" s="26">
        <v>1</v>
      </c>
      <c r="I2201" s="190"/>
      <c r="J2201" s="27"/>
      <c r="K2201" s="27" t="s">
        <v>100</v>
      </c>
      <c r="L2201" s="27" t="s">
        <v>100</v>
      </c>
      <c r="M2201" s="2">
        <v>9.7633136094674597</v>
      </c>
      <c r="N2201" s="63">
        <v>0.2958579881656398</v>
      </c>
      <c r="O2201" s="73">
        <f t="shared" si="175"/>
        <v>0.51244106732799977</v>
      </c>
      <c r="P2201" s="2">
        <v>3</v>
      </c>
      <c r="Q2201" s="2">
        <v>10.6508875739645</v>
      </c>
      <c r="R2201">
        <v>0.59171597633130091</v>
      </c>
      <c r="S2201" s="73">
        <f t="shared" si="176"/>
        <v>1.0248821346560364</v>
      </c>
      <c r="T2201" s="2">
        <v>3</v>
      </c>
      <c r="U2201" s="339">
        <f t="shared" si="172"/>
        <v>8.7011376989629699E-2</v>
      </c>
      <c r="V2201" s="4">
        <f t="shared" si="173"/>
        <v>0.33641975308641908</v>
      </c>
    </row>
    <row r="2202" spans="1:22">
      <c r="A2202" s="28" t="s">
        <v>1420</v>
      </c>
      <c r="B2202" t="s">
        <v>1427</v>
      </c>
      <c r="C2202" s="219" t="s">
        <v>1433</v>
      </c>
      <c r="D2202" s="26" t="s">
        <v>44</v>
      </c>
      <c r="E2202" s="26" t="s">
        <v>73</v>
      </c>
      <c r="F2202" s="26" t="s">
        <v>73</v>
      </c>
      <c r="G2202" s="26">
        <v>0</v>
      </c>
      <c r="H2202" s="189">
        <f t="shared" ref="H2202:H2208" si="178">G2202/580</f>
        <v>0</v>
      </c>
      <c r="I2202" s="2" t="s">
        <v>100</v>
      </c>
      <c r="L2202" s="27"/>
      <c r="M2202" s="2">
        <v>5.8479532163744297E-2</v>
      </c>
      <c r="N2202" s="63">
        <v>0.11695906432748471</v>
      </c>
      <c r="O2202" s="73">
        <f t="shared" si="175"/>
        <v>0.20257904182092015</v>
      </c>
      <c r="P2202" s="2">
        <v>3</v>
      </c>
      <c r="Q2202" s="2">
        <v>5.8479532163744297E-2</v>
      </c>
      <c r="R2202">
        <v>0.11695906432748471</v>
      </c>
      <c r="S2202" s="73">
        <f t="shared" si="176"/>
        <v>0.20257904182092015</v>
      </c>
      <c r="T2202" s="19">
        <v>3</v>
      </c>
      <c r="U2202" s="339">
        <f t="shared" si="172"/>
        <v>0</v>
      </c>
      <c r="V2202" s="4">
        <f t="shared" si="173"/>
        <v>4.3333333333330684</v>
      </c>
    </row>
    <row r="2203" spans="1:22">
      <c r="A2203" s="28" t="s">
        <v>1420</v>
      </c>
      <c r="B2203" t="s">
        <v>1427</v>
      </c>
      <c r="C2203" s="219" t="s">
        <v>1433</v>
      </c>
      <c r="D2203" s="38" t="s">
        <v>44</v>
      </c>
      <c r="E2203" s="38" t="s">
        <v>73</v>
      </c>
      <c r="F2203" s="38" t="s">
        <v>73</v>
      </c>
      <c r="G2203" s="78">
        <v>61</v>
      </c>
      <c r="H2203" s="38">
        <f t="shared" si="178"/>
        <v>0.10517241379310345</v>
      </c>
      <c r="I2203" s="190"/>
      <c r="J2203" s="27"/>
      <c r="K2203" s="27" t="s">
        <v>100</v>
      </c>
      <c r="L2203" s="27"/>
      <c r="M2203" s="2">
        <v>6.1988304093567201</v>
      </c>
      <c r="N2203" s="63">
        <v>0.11695906432748959</v>
      </c>
      <c r="O2203" s="73">
        <f t="shared" si="175"/>
        <v>0.20257904182092862</v>
      </c>
      <c r="P2203" s="2">
        <v>3</v>
      </c>
      <c r="Q2203" s="2">
        <v>4.5029239766081801</v>
      </c>
      <c r="R2203">
        <v>0.1754385964912295</v>
      </c>
      <c r="S2203" s="73">
        <f t="shared" si="176"/>
        <v>0.30386856273138446</v>
      </c>
      <c r="T2203" s="19">
        <v>3</v>
      </c>
      <c r="U2203" s="339">
        <f t="shared" si="172"/>
        <v>-0.31963367225838396</v>
      </c>
      <c r="V2203" s="4">
        <f t="shared" si="173"/>
        <v>0.33485129589025697</v>
      </c>
    </row>
    <row r="2204" spans="1:22">
      <c r="A2204" s="28" t="s">
        <v>1420</v>
      </c>
      <c r="B2204" t="s">
        <v>1427</v>
      </c>
      <c r="C2204" s="219" t="s">
        <v>1433</v>
      </c>
      <c r="D2204" s="38" t="s">
        <v>44</v>
      </c>
      <c r="E2204" s="38" t="s">
        <v>73</v>
      </c>
      <c r="F2204" s="38" t="s">
        <v>73</v>
      </c>
      <c r="G2204" s="78">
        <v>122</v>
      </c>
      <c r="H2204" s="38">
        <f t="shared" si="178"/>
        <v>0.2103448275862069</v>
      </c>
      <c r="I2204" s="190"/>
      <c r="J2204" s="27"/>
      <c r="K2204" s="27" t="s">
        <v>100</v>
      </c>
      <c r="L2204" s="27"/>
      <c r="M2204" s="2">
        <v>2.6315789473684199</v>
      </c>
      <c r="N2204" s="63">
        <v>5.8479532163739911E-2</v>
      </c>
      <c r="O2204" s="73">
        <f t="shared" si="175"/>
        <v>0.10128952091045584</v>
      </c>
      <c r="P2204" s="2">
        <v>3</v>
      </c>
      <c r="Q2204" s="2">
        <v>2.98245614035087</v>
      </c>
      <c r="R2204">
        <v>0.11695906432749004</v>
      </c>
      <c r="S2204" s="73">
        <f t="shared" si="176"/>
        <v>0.20257904182092937</v>
      </c>
      <c r="T2204" s="2">
        <v>3</v>
      </c>
      <c r="U2204" s="339">
        <f t="shared" si="172"/>
        <v>0.12516314295400402</v>
      </c>
      <c r="V2204" s="4">
        <f t="shared" si="173"/>
        <v>0.33487120338331422</v>
      </c>
    </row>
    <row r="2205" spans="1:22">
      <c r="A2205" s="28" t="s">
        <v>1420</v>
      </c>
      <c r="B2205" t="s">
        <v>1427</v>
      </c>
      <c r="C2205" s="219" t="s">
        <v>1433</v>
      </c>
      <c r="D2205" s="38" t="s">
        <v>44</v>
      </c>
      <c r="E2205" s="38" t="s">
        <v>73</v>
      </c>
      <c r="F2205" s="38" t="s">
        <v>73</v>
      </c>
      <c r="G2205" s="78">
        <v>213.5</v>
      </c>
      <c r="H2205" s="38">
        <f t="shared" si="178"/>
        <v>0.36810344827586206</v>
      </c>
      <c r="I2205" s="190"/>
      <c r="J2205" s="27"/>
      <c r="K2205" s="27" t="s">
        <v>100</v>
      </c>
      <c r="L2205" s="27"/>
      <c r="M2205" s="2">
        <v>5.4385964912280702</v>
      </c>
      <c r="N2205" s="63">
        <v>0.11695906432747982</v>
      </c>
      <c r="O2205" s="73">
        <f t="shared" si="175"/>
        <v>0.20257904182091169</v>
      </c>
      <c r="P2205" s="2">
        <v>3</v>
      </c>
      <c r="Q2205" s="2">
        <v>9.2982456140350802</v>
      </c>
      <c r="R2205">
        <v>0.1754385964912295</v>
      </c>
      <c r="S2205" s="73">
        <f t="shared" si="176"/>
        <v>0.30386856273138446</v>
      </c>
      <c r="T2205" s="2">
        <v>3</v>
      </c>
      <c r="U2205" s="339">
        <f t="shared" si="172"/>
        <v>0.53630470906697481</v>
      </c>
      <c r="V2205" s="4">
        <f t="shared" si="173"/>
        <v>0.33368933190933908</v>
      </c>
    </row>
    <row r="2206" spans="1:22">
      <c r="A2206" s="28" t="s">
        <v>1420</v>
      </c>
      <c r="B2206" t="s">
        <v>1427</v>
      </c>
      <c r="C2206" s="219" t="s">
        <v>1433</v>
      </c>
      <c r="D2206" s="38" t="s">
        <v>44</v>
      </c>
      <c r="E2206" s="38" t="s">
        <v>73</v>
      </c>
      <c r="F2206" s="38" t="s">
        <v>73</v>
      </c>
      <c r="G2206" s="78">
        <v>305</v>
      </c>
      <c r="H2206" s="38">
        <f t="shared" si="178"/>
        <v>0.52586206896551724</v>
      </c>
      <c r="I2206" s="190"/>
      <c r="J2206" s="27"/>
      <c r="K2206" s="27" t="s">
        <v>100</v>
      </c>
      <c r="L2206" s="27"/>
      <c r="M2206" s="2">
        <v>3.3333333333333299</v>
      </c>
      <c r="N2206" s="63">
        <v>0.11695906432748027</v>
      </c>
      <c r="O2206" s="73">
        <f t="shared" si="175"/>
        <v>0.20257904182091246</v>
      </c>
      <c r="P2206" s="2">
        <v>3</v>
      </c>
      <c r="Q2206" s="2">
        <v>5.1461988304093502</v>
      </c>
      <c r="R2206">
        <v>0.11695906432748959</v>
      </c>
      <c r="S2206" s="73">
        <f t="shared" si="176"/>
        <v>0.20257904182092862</v>
      </c>
      <c r="T2206" s="2">
        <v>3</v>
      </c>
      <c r="U2206" s="339">
        <f t="shared" si="172"/>
        <v>0.4342855466436561</v>
      </c>
      <c r="V2206" s="4">
        <f t="shared" si="173"/>
        <v>0.33384986225895319</v>
      </c>
    </row>
    <row r="2207" spans="1:22">
      <c r="A2207" s="28" t="s">
        <v>1420</v>
      </c>
      <c r="B2207" t="s">
        <v>1427</v>
      </c>
      <c r="C2207" s="219" t="s">
        <v>1433</v>
      </c>
      <c r="D2207" s="38" t="s">
        <v>44</v>
      </c>
      <c r="E2207" s="38" t="s">
        <v>73</v>
      </c>
      <c r="F2207" s="38" t="s">
        <v>73</v>
      </c>
      <c r="G2207" s="78">
        <v>396.5</v>
      </c>
      <c r="H2207" s="38">
        <f t="shared" si="178"/>
        <v>0.68362068965517242</v>
      </c>
      <c r="I2207" s="190"/>
      <c r="J2207" s="27"/>
      <c r="K2207" s="27" t="s">
        <v>100</v>
      </c>
      <c r="L2207" s="27"/>
      <c r="M2207" s="2">
        <v>1.9298245614034999</v>
      </c>
      <c r="N2207" s="63">
        <v>0.11695906432749026</v>
      </c>
      <c r="O2207" s="73">
        <f t="shared" si="175"/>
        <v>0.20257904182092976</v>
      </c>
      <c r="P2207" s="2">
        <v>3</v>
      </c>
      <c r="Q2207" s="2">
        <v>1.69590643274853</v>
      </c>
      <c r="R2207">
        <v>0.17543859649122995</v>
      </c>
      <c r="S2207" s="73">
        <f t="shared" si="176"/>
        <v>0.30386856273138524</v>
      </c>
      <c r="T2207" s="19">
        <v>3</v>
      </c>
      <c r="U2207" s="339">
        <f t="shared" si="172"/>
        <v>-0.12921173148000634</v>
      </c>
      <c r="V2207" s="4">
        <f t="shared" si="173"/>
        <v>0.34403487911216835</v>
      </c>
    </row>
    <row r="2208" spans="1:22">
      <c r="A2208" s="28" t="s">
        <v>1420</v>
      </c>
      <c r="B2208" t="s">
        <v>1427</v>
      </c>
      <c r="C2208" s="219" t="s">
        <v>1433</v>
      </c>
      <c r="D2208" s="38" t="s">
        <v>44</v>
      </c>
      <c r="E2208" s="38" t="s">
        <v>73</v>
      </c>
      <c r="F2208" s="38" t="s">
        <v>73</v>
      </c>
      <c r="G2208" s="78">
        <v>488</v>
      </c>
      <c r="H2208" s="38">
        <f t="shared" si="178"/>
        <v>0.8413793103448276</v>
      </c>
      <c r="I2208" s="190"/>
      <c r="J2208" s="27"/>
      <c r="K2208" s="27" t="s">
        <v>100</v>
      </c>
      <c r="L2208" s="27"/>
      <c r="M2208" s="2">
        <v>1.6374269005847899</v>
      </c>
      <c r="N2208" s="63">
        <v>0.11695906432749004</v>
      </c>
      <c r="O2208" s="73">
        <f t="shared" si="175"/>
        <v>0.20257904182092937</v>
      </c>
      <c r="P2208" s="2">
        <v>3</v>
      </c>
      <c r="Q2208" s="2">
        <v>2.6900584795321598</v>
      </c>
      <c r="R2208">
        <v>0.11695906432748027</v>
      </c>
      <c r="S2208" s="73">
        <f t="shared" si="176"/>
        <v>0.20257904182091246</v>
      </c>
      <c r="T2208" s="19">
        <v>3</v>
      </c>
      <c r="U2208" s="339">
        <f t="shared" si="172"/>
        <v>0.49643688631389293</v>
      </c>
      <c r="V2208" s="4">
        <f t="shared" si="173"/>
        <v>0.33522369250157513</v>
      </c>
    </row>
    <row r="2209" spans="1:22">
      <c r="A2209" s="28" t="s">
        <v>1420</v>
      </c>
      <c r="B2209" t="s">
        <v>1427</v>
      </c>
      <c r="C2209" s="219" t="s">
        <v>1433</v>
      </c>
      <c r="D2209" s="38" t="s">
        <v>44</v>
      </c>
      <c r="E2209" s="38" t="s">
        <v>73</v>
      </c>
      <c r="F2209" s="38" t="s">
        <v>73</v>
      </c>
      <c r="G2209" s="78">
        <v>579.5</v>
      </c>
      <c r="H2209" s="38">
        <v>1</v>
      </c>
      <c r="I2209" s="190"/>
      <c r="J2209" s="27"/>
      <c r="K2209" s="27" t="s">
        <v>100</v>
      </c>
      <c r="L2209" s="27" t="s">
        <v>100</v>
      </c>
      <c r="M2209" s="2">
        <v>1.16959064327485</v>
      </c>
      <c r="N2209" s="63">
        <v>0.11695906432749004</v>
      </c>
      <c r="O2209" s="73">
        <f t="shared" si="175"/>
        <v>0.20257904182092937</v>
      </c>
      <c r="P2209" s="2">
        <v>3</v>
      </c>
      <c r="Q2209" s="2">
        <v>1.8128654970760201</v>
      </c>
      <c r="R2209">
        <v>0.11695906432747982</v>
      </c>
      <c r="S2209" s="73">
        <f t="shared" si="176"/>
        <v>0.20257904182091169</v>
      </c>
      <c r="T2209" s="2">
        <v>3</v>
      </c>
      <c r="U2209" s="339">
        <f t="shared" si="172"/>
        <v>0.43825493093115669</v>
      </c>
      <c r="V2209" s="4">
        <f t="shared" si="173"/>
        <v>0.33749566423863997</v>
      </c>
    </row>
    <row r="2210" spans="1:22">
      <c r="A2210" s="28" t="s">
        <v>1420</v>
      </c>
      <c r="B2210" t="s">
        <v>1428</v>
      </c>
      <c r="C2210" s="219" t="s">
        <v>1433</v>
      </c>
      <c r="D2210" s="29" t="s">
        <v>44</v>
      </c>
      <c r="E2210" s="29" t="s">
        <v>73</v>
      </c>
      <c r="F2210" s="29" t="s">
        <v>73</v>
      </c>
      <c r="G2210" s="29">
        <v>0</v>
      </c>
      <c r="H2210" s="200">
        <f t="shared" ref="H2210:H2216" si="179">G2210/580</f>
        <v>0</v>
      </c>
      <c r="I2210" s="12" t="s">
        <v>100</v>
      </c>
      <c r="J2210" s="11"/>
      <c r="K2210" s="11"/>
      <c r="L2210" s="30"/>
      <c r="M2210" s="2">
        <v>0</v>
      </c>
      <c r="N2210" s="63">
        <v>5.3254437869822398E-3</v>
      </c>
      <c r="O2210" s="73">
        <f t="shared" si="175"/>
        <v>9.2239392119052473E-3</v>
      </c>
      <c r="P2210" s="2">
        <v>3</v>
      </c>
      <c r="Q2210" s="2">
        <v>1.7751479289940799E-3</v>
      </c>
      <c r="R2210">
        <v>5.3254437869822398E-3</v>
      </c>
      <c r="S2210" s="73">
        <f t="shared" si="176"/>
        <v>9.2239392119052473E-3</v>
      </c>
      <c r="T2210" s="2">
        <v>3</v>
      </c>
      <c r="U2210" s="339" t="e">
        <f t="shared" si="172"/>
        <v>#DIV/0!</v>
      </c>
      <c r="V2210" s="4" t="e">
        <f t="shared" si="173"/>
        <v>#DIV/0!</v>
      </c>
    </row>
    <row r="2211" spans="1:22">
      <c r="A2211" s="28" t="s">
        <v>1420</v>
      </c>
      <c r="B2211" t="s">
        <v>1428</v>
      </c>
      <c r="C2211" s="219" t="s">
        <v>1433</v>
      </c>
      <c r="D2211" s="38" t="s">
        <v>44</v>
      </c>
      <c r="E2211" s="38" t="s">
        <v>73</v>
      </c>
      <c r="F2211" s="38" t="s">
        <v>73</v>
      </c>
      <c r="G2211" s="78">
        <v>61</v>
      </c>
      <c r="H2211" s="38">
        <f t="shared" si="179"/>
        <v>0.10517241379310345</v>
      </c>
      <c r="I2211" s="190"/>
      <c r="J2211" s="27"/>
      <c r="K2211" s="27" t="s">
        <v>100</v>
      </c>
      <c r="L2211" s="27"/>
      <c r="M2211" s="2">
        <v>3.0177514792899401E-2</v>
      </c>
      <c r="N2211" s="63">
        <v>3.1952662721893399E-2</v>
      </c>
      <c r="O2211" s="73">
        <f t="shared" si="175"/>
        <v>5.5343635271431421E-2</v>
      </c>
      <c r="P2211" s="2">
        <v>3</v>
      </c>
      <c r="Q2211" s="2">
        <v>0.22899408284023601</v>
      </c>
      <c r="R2211">
        <v>2.8402366863905987E-2</v>
      </c>
      <c r="S2211" s="73">
        <f t="shared" si="176"/>
        <v>4.9194342463495883E-2</v>
      </c>
      <c r="T2211" s="19">
        <v>3</v>
      </c>
      <c r="U2211" s="339">
        <f t="shared" si="172"/>
        <v>2.0265990603054531</v>
      </c>
      <c r="V2211" s="4">
        <f t="shared" si="173"/>
        <v>0.34871702421729545</v>
      </c>
    </row>
    <row r="2212" spans="1:22">
      <c r="A2212" s="28" t="s">
        <v>1420</v>
      </c>
      <c r="B2212" t="s">
        <v>1428</v>
      </c>
      <c r="C2212" s="219" t="s">
        <v>1433</v>
      </c>
      <c r="D2212" s="38" t="s">
        <v>44</v>
      </c>
      <c r="E2212" s="38" t="s">
        <v>73</v>
      </c>
      <c r="F2212" s="38" t="s">
        <v>73</v>
      </c>
      <c r="G2212" s="78">
        <v>122</v>
      </c>
      <c r="H2212" s="38">
        <f t="shared" si="179"/>
        <v>0.2103448275862069</v>
      </c>
      <c r="I2212" s="190"/>
      <c r="J2212" s="27"/>
      <c r="K2212" s="27" t="s">
        <v>100</v>
      </c>
      <c r="L2212" s="27"/>
      <c r="M2212" s="2">
        <v>3.0177514792899401E-2</v>
      </c>
      <c r="N2212" s="63">
        <v>2.84023668639053E-2</v>
      </c>
      <c r="O2212" s="73">
        <f t="shared" si="175"/>
        <v>4.9194342463494689E-2</v>
      </c>
      <c r="P2212" s="2">
        <v>3</v>
      </c>
      <c r="Q2212" s="2">
        <v>0.118934911242603</v>
      </c>
      <c r="R2212">
        <v>2.8402366863905015E-2</v>
      </c>
      <c r="S2212" s="73">
        <f t="shared" si="176"/>
        <v>4.9194342463494196E-2</v>
      </c>
      <c r="T2212" s="19">
        <v>3</v>
      </c>
      <c r="U2212" s="339">
        <f t="shared" si="172"/>
        <v>1.3714792753347456</v>
      </c>
      <c r="V2212" s="4">
        <f t="shared" si="173"/>
        <v>0.39036162471225883</v>
      </c>
    </row>
    <row r="2213" spans="1:22">
      <c r="A2213" s="28" t="s">
        <v>1420</v>
      </c>
      <c r="B2213" t="s">
        <v>1428</v>
      </c>
      <c r="C2213" s="219" t="s">
        <v>1433</v>
      </c>
      <c r="D2213" s="38" t="s">
        <v>44</v>
      </c>
      <c r="E2213" s="38" t="s">
        <v>73</v>
      </c>
      <c r="F2213" s="38" t="s">
        <v>73</v>
      </c>
      <c r="G2213" s="78">
        <v>213.5</v>
      </c>
      <c r="H2213" s="38">
        <f t="shared" si="179"/>
        <v>0.36810344827586206</v>
      </c>
      <c r="I2213" s="190"/>
      <c r="J2213" s="27"/>
      <c r="K2213" s="27" t="s">
        <v>100</v>
      </c>
      <c r="L2213" s="27"/>
      <c r="M2213" s="2">
        <v>4.0828402366863803E-2</v>
      </c>
      <c r="N2213" s="63">
        <v>1.7751479289940898E-2</v>
      </c>
      <c r="O2213" s="73">
        <f t="shared" si="175"/>
        <v>3.074646403968433E-2</v>
      </c>
      <c r="P2213" s="2">
        <v>3</v>
      </c>
      <c r="Q2213" s="2">
        <v>3.0177514792899401E-2</v>
      </c>
      <c r="R2213">
        <v>1.7751479289940697E-2</v>
      </c>
      <c r="S2213" s="73">
        <f t="shared" si="176"/>
        <v>3.0746464039683983E-2</v>
      </c>
      <c r="T2213" s="2">
        <v>3</v>
      </c>
      <c r="U2213" s="339">
        <f t="shared" si="172"/>
        <v>-0.30228087187293129</v>
      </c>
      <c r="V2213" s="4">
        <f t="shared" si="173"/>
        <v>0.67935409457900309</v>
      </c>
    </row>
    <row r="2214" spans="1:22">
      <c r="A2214" s="28" t="s">
        <v>1420</v>
      </c>
      <c r="B2214" t="s">
        <v>1428</v>
      </c>
      <c r="C2214" s="219" t="s">
        <v>1433</v>
      </c>
      <c r="D2214" s="38" t="s">
        <v>44</v>
      </c>
      <c r="E2214" s="38" t="s">
        <v>73</v>
      </c>
      <c r="F2214" s="38" t="s">
        <v>73</v>
      </c>
      <c r="G2214" s="78">
        <v>305</v>
      </c>
      <c r="H2214" s="38">
        <f t="shared" si="179"/>
        <v>0.52586206896551724</v>
      </c>
      <c r="I2214" s="190"/>
      <c r="J2214" s="27"/>
      <c r="K2214" s="27" t="s">
        <v>100</v>
      </c>
      <c r="L2214" s="27"/>
      <c r="M2214" s="2">
        <v>4.6153846153846101E-2</v>
      </c>
      <c r="N2214" s="63">
        <v>2.1301775147928997E-2</v>
      </c>
      <c r="O2214" s="73">
        <f t="shared" si="175"/>
        <v>3.6895756847621058E-2</v>
      </c>
      <c r="P2214" s="2">
        <v>3</v>
      </c>
      <c r="Q2214" s="2">
        <v>2.48520710059171E-2</v>
      </c>
      <c r="R2214">
        <v>2.3076923076922998E-2</v>
      </c>
      <c r="S2214" s="73">
        <f t="shared" si="176"/>
        <v>3.9970403251589334E-2</v>
      </c>
      <c r="T2214" s="2">
        <v>3</v>
      </c>
      <c r="U2214" s="339">
        <f t="shared" si="172"/>
        <v>-0.61903920840622473</v>
      </c>
      <c r="V2214" s="4">
        <f t="shared" si="173"/>
        <v>1.1955782312925152</v>
      </c>
    </row>
    <row r="2215" spans="1:22">
      <c r="A2215" s="28" t="s">
        <v>1420</v>
      </c>
      <c r="B2215" t="s">
        <v>1428</v>
      </c>
      <c r="C2215" s="219" t="s">
        <v>1433</v>
      </c>
      <c r="D2215" s="38" t="s">
        <v>44</v>
      </c>
      <c r="E2215" s="38" t="s">
        <v>73</v>
      </c>
      <c r="F2215" s="38" t="s">
        <v>73</v>
      </c>
      <c r="G2215" s="78">
        <v>396.5</v>
      </c>
      <c r="H2215" s="38">
        <f t="shared" si="179"/>
        <v>0.68362068965517242</v>
      </c>
      <c r="I2215" s="190"/>
      <c r="J2215" s="27"/>
      <c r="K2215" s="27" t="s">
        <v>100</v>
      </c>
      <c r="L2215" s="27"/>
      <c r="M2215" s="2">
        <v>2.13017751479289E-2</v>
      </c>
      <c r="N2215" s="63">
        <v>1.24260355029586E-2</v>
      </c>
      <c r="O2215" s="73">
        <f t="shared" si="175"/>
        <v>2.1522524827778982E-2</v>
      </c>
      <c r="P2215" s="2">
        <v>3</v>
      </c>
      <c r="Q2215" s="2">
        <v>3.0177514792899401E-2</v>
      </c>
      <c r="R2215">
        <v>1.4201183431952598E-2</v>
      </c>
      <c r="S2215" s="73">
        <f t="shared" si="176"/>
        <v>2.4597171231747258E-2</v>
      </c>
      <c r="T2215" s="2">
        <v>3</v>
      </c>
      <c r="U2215" s="339">
        <f t="shared" si="172"/>
        <v>0.34830669426821992</v>
      </c>
      <c r="V2215" s="4">
        <f t="shared" si="173"/>
        <v>0.55478662053056327</v>
      </c>
    </row>
    <row r="2216" spans="1:22">
      <c r="A2216" s="28" t="s">
        <v>1420</v>
      </c>
      <c r="B2216" t="s">
        <v>1428</v>
      </c>
      <c r="C2216" s="219" t="s">
        <v>1433</v>
      </c>
      <c r="D2216" s="38" t="s">
        <v>44</v>
      </c>
      <c r="E2216" s="38" t="s">
        <v>73</v>
      </c>
      <c r="F2216" s="38" t="s">
        <v>73</v>
      </c>
      <c r="G2216" s="78">
        <v>488</v>
      </c>
      <c r="H2216" s="38">
        <f t="shared" si="179"/>
        <v>0.8413793103448276</v>
      </c>
      <c r="I2216" s="190"/>
      <c r="J2216" s="27"/>
      <c r="K2216" s="27" t="s">
        <v>100</v>
      </c>
      <c r="L2216" s="27"/>
      <c r="M2216" s="2">
        <v>3.9053254437869701E-2</v>
      </c>
      <c r="N2216" s="63">
        <v>2.3076923076923099E-2</v>
      </c>
      <c r="O2216" s="73">
        <f t="shared" si="175"/>
        <v>3.9970403251589515E-2</v>
      </c>
      <c r="P2216" s="2">
        <v>3</v>
      </c>
      <c r="Q2216" s="2">
        <v>8.6982248520710001E-2</v>
      </c>
      <c r="R2216">
        <v>2.3076923076922995E-2</v>
      </c>
      <c r="S2216" s="73">
        <f t="shared" si="176"/>
        <v>3.9970403251589334E-2</v>
      </c>
      <c r="T2216" s="19">
        <v>3</v>
      </c>
      <c r="U2216" s="339">
        <f t="shared" si="172"/>
        <v>0.80077784475231328</v>
      </c>
      <c r="V2216" s="4">
        <f t="shared" si="173"/>
        <v>0.40372067194224587</v>
      </c>
    </row>
    <row r="2217" spans="1:22">
      <c r="A2217" s="28" t="s">
        <v>1420</v>
      </c>
      <c r="B2217" t="s">
        <v>1428</v>
      </c>
      <c r="C2217" s="219" t="s">
        <v>1433</v>
      </c>
      <c r="D2217" s="38" t="s">
        <v>44</v>
      </c>
      <c r="E2217" s="38" t="s">
        <v>73</v>
      </c>
      <c r="F2217" s="38" t="s">
        <v>73</v>
      </c>
      <c r="G2217" s="78">
        <v>579.5</v>
      </c>
      <c r="H2217" s="38">
        <v>1</v>
      </c>
      <c r="I2217" s="190"/>
      <c r="J2217" s="27"/>
      <c r="K2217" s="27" t="s">
        <v>100</v>
      </c>
      <c r="L2217" s="27" t="s">
        <v>100</v>
      </c>
      <c r="M2217" s="2">
        <v>6.0355029585798803E-2</v>
      </c>
      <c r="N2217" s="63">
        <v>2.4852071005917103E-2</v>
      </c>
      <c r="O2217" s="73">
        <f t="shared" si="175"/>
        <v>4.3045049655557797E-2</v>
      </c>
      <c r="P2217" s="2">
        <v>3</v>
      </c>
      <c r="Q2217" s="2">
        <v>7.1005917159763204E-2</v>
      </c>
      <c r="R2217">
        <v>2.4852071005917201E-2</v>
      </c>
      <c r="S2217" s="73">
        <f t="shared" si="176"/>
        <v>4.3045049655557964E-2</v>
      </c>
      <c r="T2217" s="19">
        <v>3</v>
      </c>
      <c r="U2217" s="339">
        <f t="shared" si="172"/>
        <v>0.16251892949777363</v>
      </c>
      <c r="V2217" s="4">
        <f t="shared" si="173"/>
        <v>0.45583333333333409</v>
      </c>
    </row>
    <row r="2218" spans="1:22">
      <c r="A2218" s="28" t="s">
        <v>1420</v>
      </c>
      <c r="B2218" t="s">
        <v>1429</v>
      </c>
      <c r="C2218" s="219" t="s">
        <v>1433</v>
      </c>
      <c r="D2218" s="26" t="s">
        <v>44</v>
      </c>
      <c r="E2218" s="26" t="s">
        <v>73</v>
      </c>
      <c r="F2218" s="26" t="s">
        <v>73</v>
      </c>
      <c r="G2218" s="26">
        <v>0</v>
      </c>
      <c r="H2218" s="189">
        <f t="shared" ref="H2218:H2224" si="180">G2218/580</f>
        <v>0</v>
      </c>
      <c r="I2218" s="2" t="s">
        <v>100</v>
      </c>
      <c r="L2218" s="27"/>
      <c r="M2218" s="2">
        <v>8.4416012662398201E-3</v>
      </c>
      <c r="N2218" s="63">
        <v>1.6949152542372378E-2</v>
      </c>
      <c r="O2218" s="73">
        <f t="shared" ref="O2218:O2249" si="181">N2218*SQRT(P2218)</f>
        <v>2.9356793348624167E-2</v>
      </c>
      <c r="P2218" s="2">
        <v>3</v>
      </c>
      <c r="Q2218" s="2">
        <v>8.4745762711864094E-3</v>
      </c>
      <c r="R2218">
        <v>1.6916177537425789E-2</v>
      </c>
      <c r="S2218" s="73">
        <f t="shared" ref="S2218:S2249" si="182">R2218*SQRT(T2218)</f>
        <v>2.9299678964676838E-2</v>
      </c>
      <c r="T2218" s="2">
        <v>3</v>
      </c>
      <c r="U2218" s="339">
        <f t="shared" si="172"/>
        <v>3.8986404156973568E-3</v>
      </c>
      <c r="V2218" s="4">
        <f t="shared" si="173"/>
        <v>4.3177842712729797</v>
      </c>
    </row>
    <row r="2219" spans="1:22">
      <c r="A2219" s="28" t="s">
        <v>1420</v>
      </c>
      <c r="B2219" t="s">
        <v>1429</v>
      </c>
      <c r="C2219" s="219" t="s">
        <v>1433</v>
      </c>
      <c r="D2219" s="38" t="s">
        <v>44</v>
      </c>
      <c r="E2219" s="38" t="s">
        <v>73</v>
      </c>
      <c r="F2219" s="38" t="s">
        <v>73</v>
      </c>
      <c r="G2219" s="78">
        <v>61</v>
      </c>
      <c r="H2219" s="38">
        <f t="shared" si="180"/>
        <v>0.10517241379310345</v>
      </c>
      <c r="I2219" s="190"/>
      <c r="J2219" s="27"/>
      <c r="K2219" s="27" t="s">
        <v>100</v>
      </c>
      <c r="L2219" s="27"/>
      <c r="M2219" s="2">
        <v>0.48212754731913199</v>
      </c>
      <c r="N2219" s="63">
        <v>5.9322033898304039E-2</v>
      </c>
      <c r="O2219" s="73">
        <f t="shared" si="181"/>
        <v>0.10274877672018581</v>
      </c>
      <c r="P2219" s="2">
        <v>3</v>
      </c>
      <c r="Q2219" s="2">
        <v>0.244839411725911</v>
      </c>
      <c r="R2219">
        <v>5.9322033898304982E-2</v>
      </c>
      <c r="S2219" s="73">
        <f t="shared" si="182"/>
        <v>0.10274877672018745</v>
      </c>
      <c r="T2219" s="2">
        <v>3</v>
      </c>
      <c r="U2219" s="339">
        <f t="shared" si="172"/>
        <v>-0.67760616674654039</v>
      </c>
      <c r="V2219" s="4">
        <f t="shared" si="173"/>
        <v>0.39203756532780121</v>
      </c>
    </row>
    <row r="2220" spans="1:22">
      <c r="A2220" s="28" t="s">
        <v>1420</v>
      </c>
      <c r="B2220" t="s">
        <v>1429</v>
      </c>
      <c r="C2220" s="219" t="s">
        <v>1433</v>
      </c>
      <c r="D2220" s="29" t="s">
        <v>44</v>
      </c>
      <c r="E2220" s="29" t="s">
        <v>73</v>
      </c>
      <c r="F2220" s="29" t="s">
        <v>73</v>
      </c>
      <c r="G2220" s="192">
        <v>122</v>
      </c>
      <c r="H2220" s="29">
        <f t="shared" si="180"/>
        <v>0.2103448275862069</v>
      </c>
      <c r="I2220" s="193"/>
      <c r="J2220" s="30"/>
      <c r="K2220" s="30" t="s">
        <v>100</v>
      </c>
      <c r="L2220" s="30"/>
      <c r="M2220" s="2">
        <v>0.52364307854646097</v>
      </c>
      <c r="N2220" s="63">
        <v>6.7763635164544977E-2</v>
      </c>
      <c r="O2220" s="73">
        <f t="shared" si="181"/>
        <v>0.11737005901055289</v>
      </c>
      <c r="P2220" s="2">
        <v>3</v>
      </c>
      <c r="Q2220" s="2">
        <v>0.29482951922442702</v>
      </c>
      <c r="R2220">
        <v>5.9289058893358004E-2</v>
      </c>
      <c r="S2220" s="73">
        <f t="shared" si="182"/>
        <v>0.10269166233623946</v>
      </c>
      <c r="T2220" s="2">
        <v>3</v>
      </c>
      <c r="U2220" s="339">
        <f t="shared" si="172"/>
        <v>-0.57441301606581008</v>
      </c>
      <c r="V2220" s="4">
        <f t="shared" si="173"/>
        <v>0.37377296441797547</v>
      </c>
    </row>
    <row r="2221" spans="1:22">
      <c r="A2221" s="28" t="s">
        <v>1420</v>
      </c>
      <c r="B2221" t="s">
        <v>1429</v>
      </c>
      <c r="C2221" s="219" t="s">
        <v>1433</v>
      </c>
      <c r="D2221" s="38" t="s">
        <v>44</v>
      </c>
      <c r="E2221" s="38" t="s">
        <v>73</v>
      </c>
      <c r="F2221" s="38" t="s">
        <v>73</v>
      </c>
      <c r="G2221" s="78">
        <v>213.5</v>
      </c>
      <c r="H2221" s="38">
        <f t="shared" si="180"/>
        <v>0.36810344827586206</v>
      </c>
      <c r="I2221" s="190"/>
      <c r="J2221" s="27"/>
      <c r="K2221" s="27" t="s">
        <v>100</v>
      </c>
      <c r="L2221" s="27"/>
      <c r="M2221" s="2">
        <v>0.64090219613532895</v>
      </c>
      <c r="N2221" s="63">
        <v>7.6304161445624019E-2</v>
      </c>
      <c r="O2221" s="73">
        <f t="shared" si="181"/>
        <v>0.13216268445275905</v>
      </c>
      <c r="P2221" s="2">
        <v>3</v>
      </c>
      <c r="Q2221" s="2">
        <v>0.47141067071159998</v>
      </c>
      <c r="R2221">
        <v>7.627118644067804E-2</v>
      </c>
      <c r="S2221" s="73">
        <f t="shared" si="182"/>
        <v>0.13210557006881279</v>
      </c>
      <c r="T2221" s="2">
        <v>3</v>
      </c>
      <c r="U2221" s="339">
        <f t="shared" si="172"/>
        <v>-0.30714723868653021</v>
      </c>
      <c r="V2221" s="4">
        <f t="shared" si="173"/>
        <v>0.35951047278229786</v>
      </c>
    </row>
    <row r="2222" spans="1:22">
      <c r="A2222" s="28" t="s">
        <v>1420</v>
      </c>
      <c r="B2222" t="s">
        <v>1429</v>
      </c>
      <c r="C2222" s="219" t="s">
        <v>1433</v>
      </c>
      <c r="D2222" s="38" t="s">
        <v>44</v>
      </c>
      <c r="E2222" s="38" t="s">
        <v>73</v>
      </c>
      <c r="F2222" s="38" t="s">
        <v>73</v>
      </c>
      <c r="G2222" s="78">
        <v>305</v>
      </c>
      <c r="H2222" s="38">
        <f t="shared" si="180"/>
        <v>0.52586206896551724</v>
      </c>
      <c r="I2222" s="190"/>
      <c r="J2222" s="27"/>
      <c r="K2222" s="27" t="s">
        <v>100</v>
      </c>
      <c r="L2222" s="27"/>
      <c r="M2222" s="2">
        <v>0.91076963661544497</v>
      </c>
      <c r="N2222" s="63">
        <v>6.7796610169491012E-2</v>
      </c>
      <c r="O2222" s="73">
        <f t="shared" si="181"/>
        <v>0.11742717339449926</v>
      </c>
      <c r="P2222" s="2">
        <v>3</v>
      </c>
      <c r="Q2222" s="2">
        <v>0.31754929763239398</v>
      </c>
      <c r="R2222">
        <v>6.7796610169491012E-2</v>
      </c>
      <c r="S2222" s="73">
        <f t="shared" si="182"/>
        <v>0.11742717339449926</v>
      </c>
      <c r="T2222" s="2">
        <v>3</v>
      </c>
      <c r="U2222" s="339">
        <f t="shared" si="172"/>
        <v>-1.0536569221711134</v>
      </c>
      <c r="V2222" s="4">
        <f t="shared" si="173"/>
        <v>0.37891536163059097</v>
      </c>
    </row>
    <row r="2223" spans="1:22">
      <c r="A2223" s="28" t="s">
        <v>1420</v>
      </c>
      <c r="B2223" t="s">
        <v>1429</v>
      </c>
      <c r="C2223" s="219" t="s">
        <v>1433</v>
      </c>
      <c r="D2223" s="38" t="s">
        <v>44</v>
      </c>
      <c r="E2223" s="38" t="s">
        <v>73</v>
      </c>
      <c r="F2223" s="38" t="s">
        <v>73</v>
      </c>
      <c r="G2223" s="78">
        <v>396.5</v>
      </c>
      <c r="H2223" s="38">
        <f t="shared" si="180"/>
        <v>0.68362068965517242</v>
      </c>
      <c r="I2223" s="190"/>
      <c r="J2223" s="27"/>
      <c r="K2223" s="27" t="s">
        <v>100</v>
      </c>
      <c r="L2223" s="27"/>
      <c r="M2223" s="2">
        <v>0.83317944997691695</v>
      </c>
      <c r="N2223" s="63">
        <v>7.6238211435731063E-2</v>
      </c>
      <c r="O2223" s="73">
        <f t="shared" si="181"/>
        <v>0.13204845568486479</v>
      </c>
      <c r="P2223" s="2">
        <v>3</v>
      </c>
      <c r="Q2223" s="2">
        <v>0.324671898700783</v>
      </c>
      <c r="R2223">
        <v>6.7796610169492011E-2</v>
      </c>
      <c r="S2223" s="73">
        <f t="shared" si="182"/>
        <v>0.11742717339450098</v>
      </c>
      <c r="T2223" s="2">
        <v>3</v>
      </c>
      <c r="U2223" s="339">
        <f t="shared" si="172"/>
        <v>-0.94243391516932784</v>
      </c>
      <c r="V2223" s="4">
        <f t="shared" si="173"/>
        <v>0.37693735610465057</v>
      </c>
    </row>
    <row r="2224" spans="1:22">
      <c r="A2224" s="28" t="s">
        <v>1420</v>
      </c>
      <c r="B2224" t="s">
        <v>1429</v>
      </c>
      <c r="C2224" s="219" t="s">
        <v>1433</v>
      </c>
      <c r="D2224" s="38" t="s">
        <v>44</v>
      </c>
      <c r="E2224" s="38" t="s">
        <v>73</v>
      </c>
      <c r="F2224" s="38" t="s">
        <v>73</v>
      </c>
      <c r="G2224" s="78">
        <v>488</v>
      </c>
      <c r="H2224" s="38">
        <f t="shared" si="180"/>
        <v>0.8413793103448276</v>
      </c>
      <c r="I2224" s="190"/>
      <c r="J2224" s="27"/>
      <c r="K2224" s="27" t="s">
        <v>100</v>
      </c>
      <c r="L2224" s="27"/>
      <c r="M2224" s="2">
        <v>0.98436984765547697</v>
      </c>
      <c r="N2224" s="63">
        <v>8.4712787706912929E-2</v>
      </c>
      <c r="O2224" s="73">
        <f t="shared" si="181"/>
        <v>0.14672685235916938</v>
      </c>
      <c r="P2224" s="2">
        <v>3</v>
      </c>
      <c r="Q2224" s="2">
        <v>0.64535382180307199</v>
      </c>
      <c r="R2224">
        <v>9.3253313987997966E-2</v>
      </c>
      <c r="S2224" s="73">
        <f t="shared" si="182"/>
        <v>0.16151947780138595</v>
      </c>
      <c r="T2224" s="2">
        <v>3</v>
      </c>
      <c r="U2224" s="339">
        <f t="shared" si="172"/>
        <v>-0.42220296054631068</v>
      </c>
      <c r="V2224" s="4">
        <f t="shared" si="173"/>
        <v>0.35421344304947566</v>
      </c>
    </row>
    <row r="2225" spans="1:22">
      <c r="A2225" s="28" t="s">
        <v>1420</v>
      </c>
      <c r="B2225" t="s">
        <v>1429</v>
      </c>
      <c r="C2225" s="219" t="s">
        <v>1433</v>
      </c>
      <c r="D2225" s="38" t="s">
        <v>44</v>
      </c>
      <c r="E2225" s="38" t="s">
        <v>73</v>
      </c>
      <c r="F2225" s="38" t="s">
        <v>73</v>
      </c>
      <c r="G2225" s="78">
        <v>579.5</v>
      </c>
      <c r="H2225" s="38">
        <v>1</v>
      </c>
      <c r="I2225" s="190"/>
      <c r="J2225" s="27"/>
      <c r="K2225" s="27" t="s">
        <v>100</v>
      </c>
      <c r="L2225" s="27" t="s">
        <v>100</v>
      </c>
      <c r="M2225" s="2">
        <v>0.728747609312141</v>
      </c>
      <c r="N2225" s="63">
        <v>0.11016949152542299</v>
      </c>
      <c r="O2225" s="73">
        <f t="shared" si="181"/>
        <v>0.19081915676606145</v>
      </c>
      <c r="P2225" s="2">
        <v>3</v>
      </c>
      <c r="Q2225" s="2">
        <v>1.23725516058827</v>
      </c>
      <c r="R2225">
        <v>0.11016949152541988</v>
      </c>
      <c r="S2225" s="73">
        <f t="shared" si="182"/>
        <v>0.19081915676605607</v>
      </c>
      <c r="T2225" s="2">
        <v>3</v>
      </c>
      <c r="U2225" s="339">
        <f t="shared" si="172"/>
        <v>0.52932316771116938</v>
      </c>
      <c r="V2225" s="4">
        <f t="shared" si="173"/>
        <v>0.34126207270323033</v>
      </c>
    </row>
    <row r="2226" spans="1:22">
      <c r="A2226" s="28" t="s">
        <v>1420</v>
      </c>
      <c r="B2226" t="s">
        <v>1430</v>
      </c>
      <c r="C2226" s="219" t="s">
        <v>1433</v>
      </c>
      <c r="D2226" s="26" t="s">
        <v>44</v>
      </c>
      <c r="E2226" s="26" t="s">
        <v>73</v>
      </c>
      <c r="F2226" s="26" t="s">
        <v>73</v>
      </c>
      <c r="G2226" s="26">
        <v>0</v>
      </c>
      <c r="H2226" s="189">
        <f t="shared" ref="H2226:H2232" si="183">G2226/580</f>
        <v>0</v>
      </c>
      <c r="I2226" s="2" t="s">
        <v>100</v>
      </c>
      <c r="L2226" s="27"/>
      <c r="M2226" s="2">
        <v>0</v>
      </c>
      <c r="N2226" s="63">
        <v>1.7045454545454499E-2</v>
      </c>
      <c r="O2226" s="73">
        <f t="shared" si="181"/>
        <v>2.9523593310833054E-2</v>
      </c>
      <c r="P2226" s="2">
        <v>3</v>
      </c>
      <c r="Q2226" s="2">
        <v>0</v>
      </c>
      <c r="R2226">
        <v>1.7045454545454499E-2</v>
      </c>
      <c r="S2226" s="73">
        <f t="shared" si="182"/>
        <v>2.9523593310833054E-2</v>
      </c>
      <c r="T2226" s="2">
        <v>3</v>
      </c>
      <c r="U2226" s="339" t="e">
        <f t="shared" si="172"/>
        <v>#DIV/0!</v>
      </c>
      <c r="V2226" s="4" t="e">
        <f t="shared" si="173"/>
        <v>#DIV/0!</v>
      </c>
    </row>
    <row r="2227" spans="1:22">
      <c r="A2227" s="28" t="s">
        <v>1420</v>
      </c>
      <c r="B2227" t="s">
        <v>1430</v>
      </c>
      <c r="C2227" s="219" t="s">
        <v>1433</v>
      </c>
      <c r="D2227" s="38" t="s">
        <v>44</v>
      </c>
      <c r="E2227" s="38" t="s">
        <v>73</v>
      </c>
      <c r="F2227" s="38" t="s">
        <v>73</v>
      </c>
      <c r="G2227" s="78">
        <v>61</v>
      </c>
      <c r="H2227" s="38">
        <f t="shared" si="183"/>
        <v>0.10517241379310345</v>
      </c>
      <c r="I2227" s="190"/>
      <c r="J2227" s="27"/>
      <c r="K2227" s="27" t="s">
        <v>100</v>
      </c>
      <c r="L2227" s="27"/>
      <c r="M2227" s="2">
        <v>0.31818181818181801</v>
      </c>
      <c r="N2227" s="63">
        <v>3.9772727272727015E-2</v>
      </c>
      <c r="O2227" s="73">
        <f t="shared" si="181"/>
        <v>6.888838439194353E-2</v>
      </c>
      <c r="P2227" s="2">
        <v>3</v>
      </c>
      <c r="Q2227" s="2">
        <v>9.0909090909090801E-2</v>
      </c>
      <c r="R2227">
        <v>3.977272727272721E-2</v>
      </c>
      <c r="S2227" s="73">
        <f t="shared" si="182"/>
        <v>6.8888384391943863E-2</v>
      </c>
      <c r="T2227" s="2">
        <v>3</v>
      </c>
      <c r="U2227" s="339">
        <f t="shared" si="172"/>
        <v>-1.2527629684953687</v>
      </c>
      <c r="V2227" s="4">
        <f t="shared" si="173"/>
        <v>0.52473958333333315</v>
      </c>
    </row>
    <row r="2228" spans="1:22">
      <c r="A2228" s="28" t="s">
        <v>1420</v>
      </c>
      <c r="B2228" t="s">
        <v>1430</v>
      </c>
      <c r="C2228" s="219" t="s">
        <v>1433</v>
      </c>
      <c r="D2228" s="38" t="s">
        <v>44</v>
      </c>
      <c r="E2228" s="38" t="s">
        <v>73</v>
      </c>
      <c r="F2228" s="38" t="s">
        <v>73</v>
      </c>
      <c r="G2228" s="78">
        <v>122</v>
      </c>
      <c r="H2228" s="38">
        <f t="shared" si="183"/>
        <v>0.2103448275862069</v>
      </c>
      <c r="I2228" s="190"/>
      <c r="J2228" s="27"/>
      <c r="K2228" s="27" t="s">
        <v>100</v>
      </c>
      <c r="L2228" s="27"/>
      <c r="M2228" s="2">
        <v>0.76136363636363602</v>
      </c>
      <c r="N2228" s="63">
        <v>4.5454545454545969E-2</v>
      </c>
      <c r="O2228" s="73">
        <f t="shared" si="181"/>
        <v>7.8729582162222589E-2</v>
      </c>
      <c r="P2228" s="2">
        <v>3</v>
      </c>
      <c r="Q2228" s="2">
        <v>0.102272727272727</v>
      </c>
      <c r="R2228">
        <v>5.1136363636362994E-2</v>
      </c>
      <c r="S2228" s="73">
        <f t="shared" si="182"/>
        <v>8.8570779932498289E-2</v>
      </c>
      <c r="T2228" s="2">
        <v>3</v>
      </c>
      <c r="U2228" s="339">
        <f t="shared" si="172"/>
        <v>-2.0074680420547488</v>
      </c>
      <c r="V2228" s="4">
        <f t="shared" si="173"/>
        <v>0.58333333333332837</v>
      </c>
    </row>
    <row r="2229" spans="1:22">
      <c r="A2229" s="28" t="s">
        <v>1420</v>
      </c>
      <c r="B2229" t="s">
        <v>1430</v>
      </c>
      <c r="C2229" s="219" t="s">
        <v>1433</v>
      </c>
      <c r="D2229" s="38" t="s">
        <v>44</v>
      </c>
      <c r="E2229" s="38" t="s">
        <v>73</v>
      </c>
      <c r="F2229" s="38" t="s">
        <v>73</v>
      </c>
      <c r="G2229" s="78">
        <v>213.5</v>
      </c>
      <c r="H2229" s="38">
        <f t="shared" si="183"/>
        <v>0.36810344827586206</v>
      </c>
      <c r="I2229" s="190"/>
      <c r="J2229" s="27"/>
      <c r="K2229" s="27" t="s">
        <v>100</v>
      </c>
      <c r="L2229" s="27"/>
      <c r="M2229" s="2">
        <v>0.69318181818181801</v>
      </c>
      <c r="N2229" s="63">
        <v>7.386363636363702E-2</v>
      </c>
      <c r="O2229" s="73">
        <f t="shared" si="181"/>
        <v>0.12793557101361139</v>
      </c>
      <c r="P2229" s="2">
        <v>3</v>
      </c>
      <c r="Q2229" s="2">
        <v>0.51704545454545403</v>
      </c>
      <c r="R2229">
        <v>7.386363636363702E-2</v>
      </c>
      <c r="S2229" s="73">
        <f t="shared" si="182"/>
        <v>0.12793557101361139</v>
      </c>
      <c r="T2229" s="2">
        <v>3</v>
      </c>
      <c r="U2229" s="339">
        <f t="shared" si="172"/>
        <v>-0.29316153821640717</v>
      </c>
      <c r="V2229" s="4">
        <f t="shared" si="173"/>
        <v>0.35374149659863985</v>
      </c>
    </row>
    <row r="2230" spans="1:22">
      <c r="A2230" s="28" t="s">
        <v>1420</v>
      </c>
      <c r="B2230" t="s">
        <v>1430</v>
      </c>
      <c r="C2230" s="219" t="s">
        <v>1433</v>
      </c>
      <c r="D2230" s="29" t="s">
        <v>44</v>
      </c>
      <c r="E2230" s="29" t="s">
        <v>73</v>
      </c>
      <c r="F2230" s="29" t="s">
        <v>73</v>
      </c>
      <c r="G2230" s="192">
        <v>305</v>
      </c>
      <c r="H2230" s="29">
        <f t="shared" si="183"/>
        <v>0.52586206896551724</v>
      </c>
      <c r="I2230" s="193"/>
      <c r="J2230" s="30"/>
      <c r="K2230" s="30" t="s">
        <v>100</v>
      </c>
      <c r="L2230" s="30"/>
      <c r="M2230" s="2">
        <v>0.34090909090909</v>
      </c>
      <c r="N2230" s="63">
        <v>5.113636363636398E-2</v>
      </c>
      <c r="O2230" s="73">
        <f t="shared" si="181"/>
        <v>8.8570779932499996E-2</v>
      </c>
      <c r="P2230" s="2">
        <v>3</v>
      </c>
      <c r="Q2230" s="2">
        <v>0.43181818181818199</v>
      </c>
      <c r="R2230">
        <v>5.6818181818180991E-2</v>
      </c>
      <c r="S2230" s="73">
        <f t="shared" si="182"/>
        <v>9.8411977702775683E-2</v>
      </c>
      <c r="T2230" s="2">
        <v>3</v>
      </c>
      <c r="U2230" s="339">
        <f t="shared" si="172"/>
        <v>0.2363887780642335</v>
      </c>
      <c r="V2230" s="4">
        <f t="shared" si="173"/>
        <v>0.35064635272391453</v>
      </c>
    </row>
    <row r="2231" spans="1:22">
      <c r="A2231" s="28" t="s">
        <v>1420</v>
      </c>
      <c r="B2231" t="s">
        <v>1430</v>
      </c>
      <c r="C2231" s="219" t="s">
        <v>1433</v>
      </c>
      <c r="D2231" s="38" t="s">
        <v>44</v>
      </c>
      <c r="E2231" s="38" t="s">
        <v>73</v>
      </c>
      <c r="F2231" s="38" t="s">
        <v>73</v>
      </c>
      <c r="G2231" s="78">
        <v>396.5</v>
      </c>
      <c r="H2231" s="38">
        <f t="shared" si="183"/>
        <v>0.68362068965517242</v>
      </c>
      <c r="I2231" s="190"/>
      <c r="J2231" s="27"/>
      <c r="K2231" s="27" t="s">
        <v>100</v>
      </c>
      <c r="L2231" s="27"/>
      <c r="M2231" s="2">
        <v>0.26136363636363602</v>
      </c>
      <c r="N2231" s="63">
        <v>5.113636363636398E-2</v>
      </c>
      <c r="O2231" s="73">
        <f t="shared" si="181"/>
        <v>8.8570779932499996E-2</v>
      </c>
      <c r="P2231" s="2">
        <v>3</v>
      </c>
      <c r="Q2231" s="2">
        <v>0.33522727272727199</v>
      </c>
      <c r="R2231">
        <v>4.5454545454546025E-2</v>
      </c>
      <c r="S2231" s="73">
        <f t="shared" si="182"/>
        <v>7.8729582162222672E-2</v>
      </c>
      <c r="T2231" s="2">
        <v>3</v>
      </c>
      <c r="U2231" s="339">
        <f t="shared" si="172"/>
        <v>0.24889604741662352</v>
      </c>
      <c r="V2231" s="4">
        <f t="shared" si="173"/>
        <v>0.35171885473522985</v>
      </c>
    </row>
    <row r="2232" spans="1:22">
      <c r="A2232" s="28" t="s">
        <v>1420</v>
      </c>
      <c r="B2232" t="s">
        <v>1430</v>
      </c>
      <c r="C2232" s="219" t="s">
        <v>1433</v>
      </c>
      <c r="D2232" s="38" t="s">
        <v>44</v>
      </c>
      <c r="E2232" s="38" t="s">
        <v>73</v>
      </c>
      <c r="F2232" s="38" t="s">
        <v>73</v>
      </c>
      <c r="G2232" s="78">
        <v>488</v>
      </c>
      <c r="H2232" s="38">
        <f t="shared" si="183"/>
        <v>0.8413793103448276</v>
      </c>
      <c r="I2232" s="190"/>
      <c r="J2232" s="27"/>
      <c r="K2232" s="27" t="s">
        <v>100</v>
      </c>
      <c r="L2232" s="27"/>
      <c r="M2232" s="2">
        <v>0.50568181818181801</v>
      </c>
      <c r="N2232" s="63">
        <v>5.681818181818199E-2</v>
      </c>
      <c r="O2232" s="73">
        <f t="shared" si="181"/>
        <v>9.8411977702777417E-2</v>
      </c>
      <c r="P2232" s="2">
        <v>3</v>
      </c>
      <c r="Q2232" s="2">
        <v>0.44318181818181801</v>
      </c>
      <c r="R2232">
        <v>4.545454545454497E-2</v>
      </c>
      <c r="S2232" s="73">
        <f t="shared" si="182"/>
        <v>7.8729582162220854E-2</v>
      </c>
      <c r="T2232" s="2">
        <v>3</v>
      </c>
      <c r="U2232" s="339">
        <f t="shared" si="172"/>
        <v>-0.1319275430425482</v>
      </c>
      <c r="V2232" s="4">
        <f t="shared" si="173"/>
        <v>0.34385272846811288</v>
      </c>
    </row>
    <row r="2233" spans="1:22">
      <c r="A2233" s="28" t="s">
        <v>1420</v>
      </c>
      <c r="B2233" t="s">
        <v>1430</v>
      </c>
      <c r="C2233" s="219" t="s">
        <v>1433</v>
      </c>
      <c r="D2233" s="38" t="s">
        <v>44</v>
      </c>
      <c r="E2233" s="38" t="s">
        <v>73</v>
      </c>
      <c r="F2233" s="38" t="s">
        <v>73</v>
      </c>
      <c r="G2233" s="78">
        <v>579.5</v>
      </c>
      <c r="H2233" s="38">
        <v>1</v>
      </c>
      <c r="I2233" s="190"/>
      <c r="J2233" s="27"/>
      <c r="K2233" s="27" t="s">
        <v>100</v>
      </c>
      <c r="L2233" s="27" t="s">
        <v>100</v>
      </c>
      <c r="M2233" s="2">
        <v>0.24431818181818099</v>
      </c>
      <c r="N2233" s="63">
        <v>6.25E-2</v>
      </c>
      <c r="O2233" s="73">
        <f t="shared" si="181"/>
        <v>0.10825317547305482</v>
      </c>
      <c r="P2233" s="2">
        <v>3</v>
      </c>
      <c r="Q2233" s="2">
        <v>0.39772727272727199</v>
      </c>
      <c r="R2233">
        <v>5.681818181818199E-2</v>
      </c>
      <c r="S2233" s="73">
        <f t="shared" si="182"/>
        <v>9.8411977702777417E-2</v>
      </c>
      <c r="T2233" s="2">
        <v>3</v>
      </c>
      <c r="U2233" s="339">
        <f t="shared" si="172"/>
        <v>0.48729512635579808</v>
      </c>
      <c r="V2233" s="4">
        <f t="shared" si="173"/>
        <v>0.35374149659863963</v>
      </c>
    </row>
    <row r="2234" spans="1:22">
      <c r="A2234" s="28" t="s">
        <v>1420</v>
      </c>
      <c r="B2234" t="s">
        <v>1431</v>
      </c>
      <c r="C2234" s="219" t="s">
        <v>1433</v>
      </c>
      <c r="D2234" s="26" t="s">
        <v>44</v>
      </c>
      <c r="E2234" s="26" t="s">
        <v>73</v>
      </c>
      <c r="F2234" s="26" t="s">
        <v>73</v>
      </c>
      <c r="G2234" s="26">
        <v>0</v>
      </c>
      <c r="H2234" s="189">
        <f t="shared" ref="H2234:H2240" si="184">G2234/580</f>
        <v>0</v>
      </c>
      <c r="I2234" s="2" t="s">
        <v>100</v>
      </c>
      <c r="L2234" s="27"/>
      <c r="M2234" s="2">
        <v>0</v>
      </c>
      <c r="N2234" s="63">
        <v>1.6853932584269499E-2</v>
      </c>
      <c r="O2234" s="73">
        <f t="shared" si="181"/>
        <v>2.9191867543295398E-2</v>
      </c>
      <c r="P2234" s="2">
        <v>3</v>
      </c>
      <c r="Q2234" s="2">
        <v>5.6179775280895596E-3</v>
      </c>
      <c r="R2234">
        <v>1.6853932584270037E-2</v>
      </c>
      <c r="S2234" s="73">
        <f t="shared" si="182"/>
        <v>2.9191867543296331E-2</v>
      </c>
      <c r="T2234" s="2">
        <v>3</v>
      </c>
      <c r="U2234" s="339" t="e">
        <f t="shared" si="172"/>
        <v>#DIV/0!</v>
      </c>
      <c r="V2234" s="4" t="e">
        <f t="shared" si="173"/>
        <v>#DIV/0!</v>
      </c>
    </row>
    <row r="2235" spans="1:22">
      <c r="A2235" s="28" t="s">
        <v>1420</v>
      </c>
      <c r="B2235" t="s">
        <v>1431</v>
      </c>
      <c r="C2235" s="219" t="s">
        <v>1433</v>
      </c>
      <c r="D2235" s="38" t="s">
        <v>44</v>
      </c>
      <c r="E2235" s="38" t="s">
        <v>73</v>
      </c>
      <c r="F2235" s="38" t="s">
        <v>73</v>
      </c>
      <c r="G2235" s="78">
        <v>61</v>
      </c>
      <c r="H2235" s="38">
        <f t="shared" si="184"/>
        <v>0.10517241379310345</v>
      </c>
      <c r="I2235" s="190"/>
      <c r="J2235" s="27"/>
      <c r="K2235" s="27" t="s">
        <v>100</v>
      </c>
      <c r="L2235" s="27"/>
      <c r="M2235" s="2">
        <v>0.28089887640449401</v>
      </c>
      <c r="N2235" s="63">
        <v>3.9325842696628976E-2</v>
      </c>
      <c r="O2235" s="73">
        <f t="shared" si="181"/>
        <v>6.8114357601022843E-2</v>
      </c>
      <c r="P2235" s="2">
        <v>3</v>
      </c>
      <c r="Q2235" s="2">
        <v>0.112359550561797</v>
      </c>
      <c r="R2235">
        <v>3.9325842696629004E-2</v>
      </c>
      <c r="S2235" s="73">
        <f t="shared" si="182"/>
        <v>6.8114357601022898E-2</v>
      </c>
      <c r="T2235" s="2">
        <v>3</v>
      </c>
      <c r="U2235" s="339">
        <f t="shared" ref="U2235:U2298" si="185">LN(Q2235/M2235)</f>
        <v>-0.91629073187416044</v>
      </c>
      <c r="V2235" s="4">
        <f t="shared" ref="V2235:V2298" si="186">M2235^2/(P2235*M2235^2)+S2235^2/(T2235*Q2235^2)</f>
        <v>0.45583333333333365</v>
      </c>
    </row>
    <row r="2236" spans="1:22">
      <c r="A2236" s="28" t="s">
        <v>1420</v>
      </c>
      <c r="B2236" t="s">
        <v>1431</v>
      </c>
      <c r="C2236" s="219" t="s">
        <v>1433</v>
      </c>
      <c r="D2236" s="38" t="s">
        <v>44</v>
      </c>
      <c r="E2236" s="38" t="s">
        <v>73</v>
      </c>
      <c r="F2236" s="38" t="s">
        <v>73</v>
      </c>
      <c r="G2236" s="78">
        <v>122</v>
      </c>
      <c r="H2236" s="38">
        <f t="shared" si="184"/>
        <v>0.2103448275862069</v>
      </c>
      <c r="I2236" s="190"/>
      <c r="J2236" s="27"/>
      <c r="K2236" s="27" t="s">
        <v>100</v>
      </c>
      <c r="L2236" s="27"/>
      <c r="M2236" s="2">
        <v>0.45505617977528001</v>
      </c>
      <c r="N2236" s="63">
        <v>5.056179775281E-2</v>
      </c>
      <c r="O2236" s="73">
        <f t="shared" si="181"/>
        <v>8.7575602629888796E-2</v>
      </c>
      <c r="P2236" s="2">
        <v>3</v>
      </c>
      <c r="Q2236" s="2">
        <v>0.13483146067415699</v>
      </c>
      <c r="R2236">
        <v>3.9325842696629004E-2</v>
      </c>
      <c r="S2236" s="73">
        <f t="shared" si="182"/>
        <v>6.8114357601022898E-2</v>
      </c>
      <c r="T2236" s="2">
        <v>3</v>
      </c>
      <c r="U2236" s="339">
        <f t="shared" si="185"/>
        <v>-1.2163953243244936</v>
      </c>
      <c r="V2236" s="4">
        <f t="shared" si="186"/>
        <v>0.41840277777777724</v>
      </c>
    </row>
    <row r="2237" spans="1:22">
      <c r="A2237" s="28" t="s">
        <v>1420</v>
      </c>
      <c r="B2237" t="s">
        <v>1431</v>
      </c>
      <c r="C2237" s="219" t="s">
        <v>1433</v>
      </c>
      <c r="D2237" s="38" t="s">
        <v>44</v>
      </c>
      <c r="E2237" s="38" t="s">
        <v>73</v>
      </c>
      <c r="F2237" s="38" t="s">
        <v>73</v>
      </c>
      <c r="G2237" s="78">
        <v>213.5</v>
      </c>
      <c r="H2237" s="38">
        <f t="shared" si="184"/>
        <v>0.36810344827586206</v>
      </c>
      <c r="I2237" s="190"/>
      <c r="J2237" s="27"/>
      <c r="K2237" s="27" t="s">
        <v>100</v>
      </c>
      <c r="L2237" s="27"/>
      <c r="M2237" s="2">
        <v>0.41011235955056102</v>
      </c>
      <c r="N2237" s="63">
        <v>5.6179775280898958E-2</v>
      </c>
      <c r="O2237" s="73">
        <f t="shared" si="181"/>
        <v>9.7306225144319081E-2</v>
      </c>
      <c r="P2237" s="2">
        <v>3</v>
      </c>
      <c r="Q2237" s="2">
        <v>0.297752808988764</v>
      </c>
      <c r="R2237">
        <v>5.6179775280898014E-2</v>
      </c>
      <c r="S2237" s="73">
        <f t="shared" si="182"/>
        <v>9.7306225144317457E-2</v>
      </c>
      <c r="T2237" s="2">
        <v>3</v>
      </c>
      <c r="U2237" s="339">
        <f t="shared" si="185"/>
        <v>-0.3201675275962676</v>
      </c>
      <c r="V2237" s="4">
        <f t="shared" si="186"/>
        <v>0.36893319093390181</v>
      </c>
    </row>
    <row r="2238" spans="1:22">
      <c r="A2238" s="28" t="s">
        <v>1420</v>
      </c>
      <c r="B2238" t="s">
        <v>1431</v>
      </c>
      <c r="C2238" s="219" t="s">
        <v>1433</v>
      </c>
      <c r="D2238" s="38" t="s">
        <v>44</v>
      </c>
      <c r="E2238" s="38" t="s">
        <v>73</v>
      </c>
      <c r="F2238" s="38" t="s">
        <v>73</v>
      </c>
      <c r="G2238" s="78">
        <v>305</v>
      </c>
      <c r="H2238" s="38">
        <f t="shared" si="184"/>
        <v>0.52586206896551724</v>
      </c>
      <c r="I2238" s="190"/>
      <c r="J2238" s="27"/>
      <c r="K2238" s="27" t="s">
        <v>100</v>
      </c>
      <c r="L2238" s="27"/>
      <c r="M2238" s="2">
        <v>0.34269662921348298</v>
      </c>
      <c r="N2238" s="63">
        <v>5.0561797752809001E-2</v>
      </c>
      <c r="O2238" s="73">
        <f t="shared" si="181"/>
        <v>8.7575602629887075E-2</v>
      </c>
      <c r="P2238" s="2">
        <v>3</v>
      </c>
      <c r="Q2238" s="2">
        <v>0.30337078651685401</v>
      </c>
      <c r="R2238">
        <v>5.0561797752808002E-2</v>
      </c>
      <c r="S2238" s="73">
        <f t="shared" si="182"/>
        <v>8.7575602629885341E-2</v>
      </c>
      <c r="T2238" s="2">
        <v>3</v>
      </c>
      <c r="U2238" s="339">
        <f t="shared" si="185"/>
        <v>-0.12188981760903612</v>
      </c>
      <c r="V2238" s="4">
        <f t="shared" si="186"/>
        <v>0.36111111111111005</v>
      </c>
    </row>
    <row r="2239" spans="1:22">
      <c r="A2239" s="28" t="s">
        <v>1420</v>
      </c>
      <c r="B2239" t="s">
        <v>1431</v>
      </c>
      <c r="C2239" s="219" t="s">
        <v>1433</v>
      </c>
      <c r="D2239" s="38" t="s">
        <v>44</v>
      </c>
      <c r="E2239" s="38" t="s">
        <v>73</v>
      </c>
      <c r="F2239" s="38" t="s">
        <v>73</v>
      </c>
      <c r="G2239" s="78">
        <v>396.5</v>
      </c>
      <c r="H2239" s="38">
        <f t="shared" si="184"/>
        <v>0.68362068965517242</v>
      </c>
      <c r="I2239" s="190"/>
      <c r="J2239" s="27"/>
      <c r="K2239" s="27" t="s">
        <v>100</v>
      </c>
      <c r="L2239" s="27"/>
      <c r="M2239" s="2">
        <v>0.39325842696629199</v>
      </c>
      <c r="N2239" s="63">
        <v>6.7415730337078039E-2</v>
      </c>
      <c r="O2239" s="73">
        <f t="shared" si="181"/>
        <v>0.11676747017318168</v>
      </c>
      <c r="P2239" s="2">
        <v>3</v>
      </c>
      <c r="Q2239" s="2">
        <v>0.48314606741573002</v>
      </c>
      <c r="R2239">
        <v>6.179775280898897E-2</v>
      </c>
      <c r="S2239" s="73">
        <f t="shared" si="182"/>
        <v>0.1070368476587512</v>
      </c>
      <c r="T2239" s="2">
        <v>3</v>
      </c>
      <c r="U2239" s="339">
        <f t="shared" si="185"/>
        <v>0.20585205420414845</v>
      </c>
      <c r="V2239" s="4">
        <f t="shared" si="186"/>
        <v>0.34969352803317127</v>
      </c>
    </row>
    <row r="2240" spans="1:22">
      <c r="A2240" s="28" t="s">
        <v>1420</v>
      </c>
      <c r="B2240" t="s">
        <v>1431</v>
      </c>
      <c r="C2240" s="219" t="s">
        <v>1433</v>
      </c>
      <c r="D2240" s="29" t="s">
        <v>44</v>
      </c>
      <c r="E2240" s="29" t="s">
        <v>73</v>
      </c>
      <c r="F2240" s="29" t="s">
        <v>73</v>
      </c>
      <c r="G2240" s="192">
        <v>488</v>
      </c>
      <c r="H2240" s="29">
        <f t="shared" si="184"/>
        <v>0.8413793103448276</v>
      </c>
      <c r="I2240" s="193"/>
      <c r="J2240" s="30"/>
      <c r="K2240" s="30" t="s">
        <v>100</v>
      </c>
      <c r="L2240" s="30"/>
      <c r="M2240" s="2">
        <v>0.52808988764044895</v>
      </c>
      <c r="N2240" s="63">
        <v>5.6179775280899014E-2</v>
      </c>
      <c r="O2240" s="73">
        <f t="shared" si="181"/>
        <v>9.7306225144319178E-2</v>
      </c>
      <c r="P2240" s="2">
        <v>3</v>
      </c>
      <c r="Q2240" s="2">
        <v>0.38764044943820197</v>
      </c>
      <c r="R2240">
        <v>5.6179775280899014E-2</v>
      </c>
      <c r="S2240" s="73">
        <f t="shared" si="182"/>
        <v>9.7306225144319178E-2</v>
      </c>
      <c r="T2240" s="2">
        <v>3</v>
      </c>
      <c r="U2240" s="339">
        <f t="shared" si="185"/>
        <v>-0.30918827767274437</v>
      </c>
      <c r="V2240" s="4">
        <f t="shared" si="186"/>
        <v>0.35433732409157753</v>
      </c>
    </row>
    <row r="2241" spans="1:22">
      <c r="A2241" s="28" t="s">
        <v>1420</v>
      </c>
      <c r="B2241" t="s">
        <v>1431</v>
      </c>
      <c r="C2241" s="219" t="s">
        <v>1433</v>
      </c>
      <c r="D2241" s="38" t="s">
        <v>44</v>
      </c>
      <c r="E2241" s="38" t="s">
        <v>73</v>
      </c>
      <c r="F2241" s="38" t="s">
        <v>73</v>
      </c>
      <c r="G2241" s="78">
        <v>579.5</v>
      </c>
      <c r="H2241" s="38">
        <v>1</v>
      </c>
      <c r="I2241" s="190"/>
      <c r="J2241" s="27"/>
      <c r="K2241" s="27" t="s">
        <v>100</v>
      </c>
      <c r="L2241" s="27" t="s">
        <v>100</v>
      </c>
      <c r="M2241" s="2">
        <v>0.30337078651685401</v>
      </c>
      <c r="N2241" s="63">
        <v>5.0561797752808002E-2</v>
      </c>
      <c r="O2241" s="73">
        <f t="shared" si="181"/>
        <v>8.7575602629885341E-2</v>
      </c>
      <c r="P2241" s="2">
        <v>3</v>
      </c>
      <c r="Q2241" s="2">
        <v>0.213483146067415</v>
      </c>
      <c r="R2241">
        <v>5.0561797752808973E-2</v>
      </c>
      <c r="S2241" s="73">
        <f t="shared" si="182"/>
        <v>8.757560262988702E-2</v>
      </c>
      <c r="T2241" s="2">
        <v>3</v>
      </c>
      <c r="U2241" s="339">
        <f t="shared" si="185"/>
        <v>-0.35139788683789219</v>
      </c>
      <c r="V2241" s="4">
        <f t="shared" si="186"/>
        <v>0.38942751615881849</v>
      </c>
    </row>
    <row r="2242" spans="1:22">
      <c r="A2242" s="28" t="s">
        <v>1420</v>
      </c>
      <c r="B2242" t="s">
        <v>1425</v>
      </c>
      <c r="C2242" s="219" t="s">
        <v>1432</v>
      </c>
      <c r="D2242" s="26" t="s">
        <v>44</v>
      </c>
      <c r="E2242" s="26" t="s">
        <v>73</v>
      </c>
      <c r="F2242" s="26" t="s">
        <v>73</v>
      </c>
      <c r="G2242" s="26">
        <v>0</v>
      </c>
      <c r="H2242" s="189">
        <f t="shared" ref="H2242:H2248" si="187">G2242/580</f>
        <v>0</v>
      </c>
      <c r="I2242" s="2" t="s">
        <v>100</v>
      </c>
      <c r="L2242" s="27"/>
      <c r="M2242" s="2">
        <v>1.08695652173915E-2</v>
      </c>
      <c r="N2242" s="63">
        <v>2.7173913043478104E-2</v>
      </c>
      <c r="O2242" s="73">
        <f t="shared" si="181"/>
        <v>4.7066598031762698E-2</v>
      </c>
      <c r="P2242" s="336">
        <v>3</v>
      </c>
      <c r="Q2242" s="2">
        <v>1.08695652173915E-2</v>
      </c>
      <c r="R2242">
        <v>3.2600295679053704E-2</v>
      </c>
      <c r="S2242" s="73">
        <f t="shared" si="182"/>
        <v>5.6465368457889145E-2</v>
      </c>
      <c r="T2242" s="336">
        <v>3</v>
      </c>
      <c r="U2242" s="339">
        <f t="shared" si="185"/>
        <v>0</v>
      </c>
      <c r="V2242" s="4">
        <f t="shared" si="186"/>
        <v>9.3286971453866716</v>
      </c>
    </row>
    <row r="2243" spans="1:22">
      <c r="A2243" s="28" t="s">
        <v>1420</v>
      </c>
      <c r="B2243" t="s">
        <v>1425</v>
      </c>
      <c r="C2243" s="219" t="s">
        <v>1432</v>
      </c>
      <c r="D2243" s="26" t="s">
        <v>44</v>
      </c>
      <c r="E2243" s="26" t="s">
        <v>73</v>
      </c>
      <c r="F2243" s="26" t="s">
        <v>73</v>
      </c>
      <c r="G2243" s="88">
        <v>61</v>
      </c>
      <c r="H2243" s="26">
        <f t="shared" si="187"/>
        <v>0.10517241379310345</v>
      </c>
      <c r="I2243" s="190"/>
      <c r="J2243" s="27"/>
      <c r="K2243" s="27" t="s">
        <v>100</v>
      </c>
      <c r="L2243" s="27"/>
      <c r="M2243" s="2">
        <v>1.58638532356696</v>
      </c>
      <c r="N2243" s="63">
        <v>0.19022579127746986</v>
      </c>
      <c r="O2243" s="73">
        <f t="shared" si="181"/>
        <v>0.32948073540257033</v>
      </c>
      <c r="P2243" s="336">
        <v>3</v>
      </c>
      <c r="Q2243" s="2">
        <v>0.13529836704522499</v>
      </c>
      <c r="R2243">
        <v>0.19565217391304399</v>
      </c>
      <c r="S2243" s="73">
        <f t="shared" si="182"/>
        <v>0.33887950582869425</v>
      </c>
      <c r="T2243" s="336">
        <v>3</v>
      </c>
      <c r="U2243" s="339">
        <f t="shared" si="185"/>
        <v>-2.4617308597922505</v>
      </c>
      <c r="V2243" s="4">
        <f t="shared" si="186"/>
        <v>2.4244788035886589</v>
      </c>
    </row>
    <row r="2244" spans="1:22">
      <c r="A2244" s="28" t="s">
        <v>1420</v>
      </c>
      <c r="B2244" t="s">
        <v>1425</v>
      </c>
      <c r="C2244" s="219" t="s">
        <v>1432</v>
      </c>
      <c r="D2244" s="26" t="s">
        <v>44</v>
      </c>
      <c r="E2244" s="26" t="s">
        <v>73</v>
      </c>
      <c r="F2244" s="26" t="s">
        <v>73</v>
      </c>
      <c r="G2244" s="88">
        <v>122</v>
      </c>
      <c r="H2244" s="26">
        <f t="shared" si="187"/>
        <v>0.2103448275862069</v>
      </c>
      <c r="I2244" s="190"/>
      <c r="J2244" s="27"/>
      <c r="K2244" s="27" t="s">
        <v>100</v>
      </c>
      <c r="L2244" s="27"/>
      <c r="M2244" s="2">
        <v>0.81408339493313597</v>
      </c>
      <c r="N2244" s="63">
        <v>0.12499160002688003</v>
      </c>
      <c r="O2244" s="73">
        <f t="shared" si="181"/>
        <v>0.21649180176588365</v>
      </c>
      <c r="P2244" s="336">
        <v>3</v>
      </c>
      <c r="Q2244" s="2">
        <v>6.4074994960016299E-2</v>
      </c>
      <c r="R2244">
        <v>0.1304431825818157</v>
      </c>
      <c r="S2244" s="73">
        <f t="shared" si="182"/>
        <v>0.22593421973268837</v>
      </c>
      <c r="T2244" s="336">
        <v>3</v>
      </c>
      <c r="U2244" s="339">
        <f t="shared" si="185"/>
        <v>-2.5420086179400627</v>
      </c>
      <c r="V2244" s="4">
        <f t="shared" si="186"/>
        <v>4.4777709907756407</v>
      </c>
    </row>
    <row r="2245" spans="1:22">
      <c r="A2245" s="28" t="s">
        <v>1420</v>
      </c>
      <c r="B2245" t="s">
        <v>1425</v>
      </c>
      <c r="C2245" s="219" t="s">
        <v>1432</v>
      </c>
      <c r="D2245" s="26" t="s">
        <v>44</v>
      </c>
      <c r="E2245" s="26" t="s">
        <v>73</v>
      </c>
      <c r="F2245" s="26" t="s">
        <v>73</v>
      </c>
      <c r="G2245" s="88">
        <v>213.5</v>
      </c>
      <c r="H2245" s="26">
        <f t="shared" si="187"/>
        <v>0.36810344827586206</v>
      </c>
      <c r="I2245" s="190"/>
      <c r="J2245" s="27"/>
      <c r="K2245" s="27" t="s">
        <v>100</v>
      </c>
      <c r="L2245" s="27"/>
      <c r="M2245" s="2">
        <v>0.94907936294603901</v>
      </c>
      <c r="N2245" s="63">
        <v>0.19022579127746098</v>
      </c>
      <c r="O2245" s="73">
        <f t="shared" si="181"/>
        <v>0.32948073540255496</v>
      </c>
      <c r="P2245" s="336">
        <v>3</v>
      </c>
      <c r="Q2245" s="2">
        <v>0.43277501511995198</v>
      </c>
      <c r="R2245">
        <v>0.23369565217391297</v>
      </c>
      <c r="S2245" s="73">
        <f t="shared" si="182"/>
        <v>0.40477274307316141</v>
      </c>
      <c r="T2245" s="336">
        <v>3</v>
      </c>
      <c r="U2245" s="339">
        <f t="shared" si="185"/>
        <v>-0.78527442568594308</v>
      </c>
      <c r="V2245" s="4">
        <f t="shared" si="186"/>
        <v>0.62492620618602857</v>
      </c>
    </row>
    <row r="2246" spans="1:22">
      <c r="A2246" s="28" t="s">
        <v>1420</v>
      </c>
      <c r="B2246" t="s">
        <v>1425</v>
      </c>
      <c r="C2246" s="219" t="s">
        <v>1432</v>
      </c>
      <c r="D2246" s="26" t="s">
        <v>44</v>
      </c>
      <c r="E2246" s="26" t="s">
        <v>73</v>
      </c>
      <c r="F2246" s="26" t="s">
        <v>73</v>
      </c>
      <c r="G2246" s="88">
        <v>305</v>
      </c>
      <c r="H2246" s="26">
        <f t="shared" si="187"/>
        <v>0.52586206896551724</v>
      </c>
      <c r="I2246" s="190"/>
      <c r="J2246" s="27"/>
      <c r="K2246" s="27" t="s">
        <v>100</v>
      </c>
      <c r="L2246" s="27"/>
      <c r="M2246" s="2">
        <v>1.4808312613399599</v>
      </c>
      <c r="N2246" s="63">
        <v>0.12500839997312019</v>
      </c>
      <c r="O2246" s="73">
        <f t="shared" si="181"/>
        <v>0.21652090012633604</v>
      </c>
      <c r="P2246" s="336">
        <v>3</v>
      </c>
      <c r="Q2246" s="2">
        <v>0.20366574826960501</v>
      </c>
      <c r="R2246">
        <v>0.152165513070358</v>
      </c>
      <c r="S2246" s="73">
        <f t="shared" si="182"/>
        <v>0.26355839979764611</v>
      </c>
      <c r="T2246" s="336">
        <v>3</v>
      </c>
      <c r="U2246" s="339">
        <f t="shared" si="185"/>
        <v>-1.9838787109732605</v>
      </c>
      <c r="V2246" s="4">
        <f t="shared" si="186"/>
        <v>0.89154187158408882</v>
      </c>
    </row>
    <row r="2247" spans="1:22">
      <c r="A2247" s="28" t="s">
        <v>1420</v>
      </c>
      <c r="B2247" t="s">
        <v>1425</v>
      </c>
      <c r="C2247" s="219" t="s">
        <v>1432</v>
      </c>
      <c r="D2247" s="26" t="s">
        <v>44</v>
      </c>
      <c r="E2247" s="26" t="s">
        <v>73</v>
      </c>
      <c r="F2247" s="26" t="s">
        <v>73</v>
      </c>
      <c r="G2247" s="88">
        <v>396.5</v>
      </c>
      <c r="H2247" s="26">
        <f t="shared" si="187"/>
        <v>0.68362068965517242</v>
      </c>
      <c r="I2247" s="190"/>
      <c r="J2247" s="27"/>
      <c r="K2247" s="27" t="s">
        <v>100</v>
      </c>
      <c r="L2247" s="27"/>
      <c r="M2247" s="2">
        <v>0.91474867280424699</v>
      </c>
      <c r="N2247" s="63">
        <v>0.15760869565217306</v>
      </c>
      <c r="O2247" s="73">
        <f t="shared" si="181"/>
        <v>0.27298626858422376</v>
      </c>
      <c r="P2247" s="336">
        <v>3</v>
      </c>
      <c r="Q2247" s="2">
        <v>0.37127041193468202</v>
      </c>
      <c r="R2247">
        <v>0.14675593038102197</v>
      </c>
      <c r="S2247" s="73">
        <f t="shared" si="182"/>
        <v>0.25418872773197104</v>
      </c>
      <c r="T2247" s="336">
        <v>3</v>
      </c>
      <c r="U2247" s="339">
        <f t="shared" si="185"/>
        <v>-0.90171868276697031</v>
      </c>
      <c r="V2247" s="4">
        <f t="shared" si="186"/>
        <v>0.48957995658288034</v>
      </c>
    </row>
    <row r="2248" spans="1:22">
      <c r="A2248" s="28" t="s">
        <v>1420</v>
      </c>
      <c r="B2248" t="s">
        <v>1425</v>
      </c>
      <c r="C2248" s="219" t="s">
        <v>1432</v>
      </c>
      <c r="D2248" s="26" t="s">
        <v>44</v>
      </c>
      <c r="E2248" s="26" t="s">
        <v>73</v>
      </c>
      <c r="F2248" s="26" t="s">
        <v>73</v>
      </c>
      <c r="G2248" s="88">
        <v>488</v>
      </c>
      <c r="H2248" s="26">
        <f t="shared" si="187"/>
        <v>0.8413793103448276</v>
      </c>
      <c r="I2248" s="190"/>
      <c r="J2248" s="27"/>
      <c r="K2248" s="27" t="s">
        <v>100</v>
      </c>
      <c r="L2248" s="27"/>
      <c r="M2248" s="2">
        <v>1.21824810160607</v>
      </c>
      <c r="N2248" s="63">
        <v>0.14129594785297006</v>
      </c>
      <c r="O2248" s="73">
        <f t="shared" si="181"/>
        <v>0.24473176058494675</v>
      </c>
      <c r="P2248" s="336">
        <v>3</v>
      </c>
      <c r="Q2248" s="2">
        <v>0.120430414622673</v>
      </c>
      <c r="R2248">
        <v>0.13041798266245597</v>
      </c>
      <c r="S2248" s="73">
        <f t="shared" si="182"/>
        <v>0.22589057219201067</v>
      </c>
      <c r="T2248" s="336">
        <v>3</v>
      </c>
      <c r="U2248" s="339">
        <f t="shared" si="185"/>
        <v>-2.3140970093080258</v>
      </c>
      <c r="V2248" s="4">
        <f t="shared" si="186"/>
        <v>1.5060756415402776</v>
      </c>
    </row>
    <row r="2249" spans="1:22">
      <c r="A2249" s="28" t="s">
        <v>1420</v>
      </c>
      <c r="B2249" t="s">
        <v>1425</v>
      </c>
      <c r="C2249" s="219" t="s">
        <v>1432</v>
      </c>
      <c r="D2249" s="26" t="s">
        <v>44</v>
      </c>
      <c r="E2249" s="26" t="s">
        <v>73</v>
      </c>
      <c r="F2249" s="26" t="s">
        <v>73</v>
      </c>
      <c r="G2249" s="88">
        <v>579.5</v>
      </c>
      <c r="H2249" s="26">
        <v>1</v>
      </c>
      <c r="I2249" s="190"/>
      <c r="J2249" s="27"/>
      <c r="K2249" s="27" t="s">
        <v>100</v>
      </c>
      <c r="L2249" s="27" t="s">
        <v>100</v>
      </c>
      <c r="M2249" s="2">
        <v>1.27173913043478</v>
      </c>
      <c r="N2249" s="63">
        <v>0.14673913043478004</v>
      </c>
      <c r="O2249" s="73">
        <f t="shared" si="181"/>
        <v>0.25415962937151559</v>
      </c>
      <c r="P2249" s="336">
        <v>3</v>
      </c>
      <c r="Q2249" s="2">
        <v>0.282608695652174</v>
      </c>
      <c r="R2249">
        <v>0.14129594785296701</v>
      </c>
      <c r="S2249" s="73">
        <f t="shared" si="182"/>
        <v>0.24473176058494148</v>
      </c>
      <c r="T2249" s="336">
        <v>3</v>
      </c>
      <c r="U2249" s="339">
        <f t="shared" si="185"/>
        <v>-1.5040773967762717</v>
      </c>
      <c r="V2249" s="4">
        <f t="shared" si="186"/>
        <v>0.58330361123497976</v>
      </c>
    </row>
    <row r="2250" spans="1:22">
      <c r="A2250" s="28" t="s">
        <v>1421</v>
      </c>
      <c r="B2250" t="s">
        <v>1425</v>
      </c>
      <c r="C2250" s="219" t="s">
        <v>1432</v>
      </c>
      <c r="D2250" s="29" t="s">
        <v>44</v>
      </c>
      <c r="E2250" s="29" t="s">
        <v>73</v>
      </c>
      <c r="F2250" s="29" t="s">
        <v>73</v>
      </c>
      <c r="G2250" s="29">
        <v>0</v>
      </c>
      <c r="H2250" s="200">
        <f t="shared" ref="H2250:H2256" si="188">G2250/580</f>
        <v>0</v>
      </c>
      <c r="I2250" s="12" t="s">
        <v>100</v>
      </c>
      <c r="J2250" s="11"/>
      <c r="K2250" s="11"/>
      <c r="L2250" s="30"/>
      <c r="M2250" s="2">
        <v>1.08695652173915E-2</v>
      </c>
      <c r="N2250" s="63">
        <v>2.7173913043478104E-2</v>
      </c>
      <c r="O2250" s="73">
        <f t="shared" ref="O2250:O2257" si="189">N2250*SQRT(P2250)</f>
        <v>4.7066598031762698E-2</v>
      </c>
      <c r="P2250" s="336">
        <v>3</v>
      </c>
      <c r="Q2250" s="2">
        <v>1.63043478260873E-2</v>
      </c>
      <c r="R2250">
        <v>2.1730730461662101E-2</v>
      </c>
      <c r="S2250" s="73">
        <f t="shared" ref="S2250:S2257" si="190">R2250*SQRT(T2250)</f>
        <v>3.7638729245183439E-2</v>
      </c>
      <c r="T2250" s="336">
        <v>3</v>
      </c>
      <c r="U2250" s="339">
        <f t="shared" si="185"/>
        <v>0.40546510810816733</v>
      </c>
      <c r="V2250" s="4">
        <f t="shared" si="186"/>
        <v>2.1097375142700008</v>
      </c>
    </row>
    <row r="2251" spans="1:22">
      <c r="A2251" s="28" t="s">
        <v>1421</v>
      </c>
      <c r="B2251" t="s">
        <v>1425</v>
      </c>
      <c r="C2251" s="219" t="s">
        <v>1432</v>
      </c>
      <c r="D2251" s="26" t="s">
        <v>44</v>
      </c>
      <c r="E2251" s="26" t="s">
        <v>73</v>
      </c>
      <c r="F2251" s="26" t="s">
        <v>73</v>
      </c>
      <c r="G2251" s="88">
        <v>61</v>
      </c>
      <c r="H2251" s="26">
        <f t="shared" si="188"/>
        <v>0.10517241379310345</v>
      </c>
      <c r="I2251" s="190"/>
      <c r="J2251" s="27"/>
      <c r="K2251" s="27" t="s">
        <v>100</v>
      </c>
      <c r="L2251" s="27"/>
      <c r="M2251" s="2">
        <v>1.58638532356696</v>
      </c>
      <c r="N2251" s="63">
        <v>0.19022579127746986</v>
      </c>
      <c r="O2251" s="73">
        <f t="shared" si="189"/>
        <v>0.32948073540257033</v>
      </c>
      <c r="P2251" s="336">
        <v>3</v>
      </c>
      <c r="Q2251" s="2">
        <v>0.26573314965392097</v>
      </c>
      <c r="R2251">
        <v>7.6112156441099033E-2</v>
      </c>
      <c r="S2251" s="73">
        <f t="shared" si="190"/>
        <v>0.13183012202961431</v>
      </c>
      <c r="T2251" s="336">
        <v>3</v>
      </c>
      <c r="U2251" s="339">
        <f t="shared" si="185"/>
        <v>-1.7867207173019419</v>
      </c>
      <c r="V2251" s="4">
        <f t="shared" si="186"/>
        <v>0.41537162027890917</v>
      </c>
    </row>
    <row r="2252" spans="1:22">
      <c r="A2252" s="28" t="s">
        <v>1421</v>
      </c>
      <c r="B2252" t="s">
        <v>1425</v>
      </c>
      <c r="C2252" s="219" t="s">
        <v>1432</v>
      </c>
      <c r="D2252" s="26" t="s">
        <v>44</v>
      </c>
      <c r="E2252" s="26" t="s">
        <v>73</v>
      </c>
      <c r="F2252" s="26" t="s">
        <v>73</v>
      </c>
      <c r="G2252" s="88">
        <v>122</v>
      </c>
      <c r="H2252" s="26">
        <f t="shared" si="188"/>
        <v>0.2103448275862069</v>
      </c>
      <c r="I2252" s="190"/>
      <c r="J2252" s="27"/>
      <c r="K2252" s="27" t="s">
        <v>100</v>
      </c>
      <c r="L2252" s="27"/>
      <c r="M2252" s="2">
        <v>0.81408339493313597</v>
      </c>
      <c r="N2252" s="63">
        <v>0.12499160002688003</v>
      </c>
      <c r="O2252" s="73">
        <f t="shared" si="189"/>
        <v>0.21649180176588365</v>
      </c>
      <c r="P2252" s="336">
        <v>3</v>
      </c>
      <c r="Q2252" s="2">
        <v>0.210805725421679</v>
      </c>
      <c r="R2252">
        <v>0.12501679994624001</v>
      </c>
      <c r="S2252" s="73">
        <f t="shared" si="190"/>
        <v>0.21653544930656177</v>
      </c>
      <c r="T2252" s="336">
        <v>3</v>
      </c>
      <c r="U2252" s="339">
        <f t="shared" si="185"/>
        <v>-1.3511258347898596</v>
      </c>
      <c r="V2252" s="4">
        <f t="shared" si="186"/>
        <v>0.685032996299203</v>
      </c>
    </row>
    <row r="2253" spans="1:22">
      <c r="A2253" s="28" t="s">
        <v>1421</v>
      </c>
      <c r="B2253" t="s">
        <v>1425</v>
      </c>
      <c r="C2253" s="219" t="s">
        <v>1432</v>
      </c>
      <c r="D2253" s="26" t="s">
        <v>44</v>
      </c>
      <c r="E2253" s="26" t="s">
        <v>73</v>
      </c>
      <c r="F2253" s="26" t="s">
        <v>73</v>
      </c>
      <c r="G2253" s="88">
        <v>213.5</v>
      </c>
      <c r="H2253" s="26">
        <f t="shared" si="188"/>
        <v>0.36810344827586206</v>
      </c>
      <c r="I2253" s="190"/>
      <c r="J2253" s="27"/>
      <c r="K2253" s="27" t="s">
        <v>100</v>
      </c>
      <c r="L2253" s="27"/>
      <c r="M2253" s="2">
        <v>0.94907936294603901</v>
      </c>
      <c r="N2253" s="63">
        <v>0.19022579127746098</v>
      </c>
      <c r="O2253" s="73">
        <f t="shared" si="189"/>
        <v>0.32948073540255496</v>
      </c>
      <c r="P2253" s="336">
        <v>3</v>
      </c>
      <c r="Q2253" s="2">
        <v>0.53061790202271397</v>
      </c>
      <c r="R2253">
        <v>0.19563537396680308</v>
      </c>
      <c r="S2253" s="73">
        <f t="shared" si="190"/>
        <v>0.33885040746824058</v>
      </c>
      <c r="T2253" s="336">
        <v>3</v>
      </c>
      <c r="U2253" s="339">
        <f t="shared" si="185"/>
        <v>-0.5814502427454431</v>
      </c>
      <c r="V2253" s="4">
        <f t="shared" si="186"/>
        <v>0.46926823376004545</v>
      </c>
    </row>
    <row r="2254" spans="1:22" s="11" customFormat="1">
      <c r="A2254" s="10" t="s">
        <v>1421</v>
      </c>
      <c r="B2254" t="s">
        <v>1425</v>
      </c>
      <c r="C2254" s="219" t="s">
        <v>1432</v>
      </c>
      <c r="D2254" s="26" t="s">
        <v>44</v>
      </c>
      <c r="E2254" s="26" t="s">
        <v>73</v>
      </c>
      <c r="F2254" s="26" t="s">
        <v>73</v>
      </c>
      <c r="G2254" s="88">
        <v>305</v>
      </c>
      <c r="H2254" s="26">
        <f t="shared" si="188"/>
        <v>0.52586206896551724</v>
      </c>
      <c r="I2254" s="193"/>
      <c r="J2254" s="30"/>
      <c r="K2254" s="30" t="s">
        <v>100</v>
      </c>
      <c r="L2254" s="30"/>
      <c r="M2254" s="2">
        <v>1.4808312613399599</v>
      </c>
      <c r="N2254" s="63">
        <v>0.12500839997312019</v>
      </c>
      <c r="O2254" s="73">
        <f t="shared" si="189"/>
        <v>0.21652090012633604</v>
      </c>
      <c r="P2254" s="336">
        <v>3</v>
      </c>
      <c r="Q2254" s="2">
        <v>0.50801357435656203</v>
      </c>
      <c r="R2254">
        <v>0.14129594785296695</v>
      </c>
      <c r="S2254" s="73">
        <f t="shared" si="190"/>
        <v>0.24473176058494137</v>
      </c>
      <c r="T2254" s="336">
        <v>3</v>
      </c>
      <c r="U2254" s="339">
        <f t="shared" si="185"/>
        <v>-1.069850703756225</v>
      </c>
      <c r="V2254" s="4">
        <f t="shared" si="186"/>
        <v>0.41069196518536871</v>
      </c>
    </row>
    <row r="2255" spans="1:22">
      <c r="A2255" s="28" t="s">
        <v>1421</v>
      </c>
      <c r="B2255" t="s">
        <v>1425</v>
      </c>
      <c r="C2255" s="219" t="s">
        <v>1432</v>
      </c>
      <c r="D2255" s="26" t="s">
        <v>44</v>
      </c>
      <c r="E2255" s="26" t="s">
        <v>73</v>
      </c>
      <c r="F2255" s="26" t="s">
        <v>73</v>
      </c>
      <c r="G2255" s="192">
        <v>396.5</v>
      </c>
      <c r="H2255" s="26">
        <f t="shared" si="188"/>
        <v>0.68362068965517242</v>
      </c>
      <c r="I2255" s="190"/>
      <c r="J2255" s="27"/>
      <c r="K2255" s="27" t="s">
        <v>100</v>
      </c>
      <c r="L2255" s="27"/>
      <c r="M2255" s="2">
        <v>0.91474867280424699</v>
      </c>
      <c r="N2255" s="63">
        <v>0.15760869565217306</v>
      </c>
      <c r="O2255" s="73">
        <f t="shared" si="189"/>
        <v>0.27298626858422376</v>
      </c>
      <c r="P2255" s="336">
        <v>3</v>
      </c>
      <c r="Q2255" s="2">
        <v>0.17019185538606299</v>
      </c>
      <c r="R2255">
        <v>0.15760869565217403</v>
      </c>
      <c r="S2255" s="73">
        <f t="shared" si="190"/>
        <v>0.27298626858422542</v>
      </c>
      <c r="T2255" s="336">
        <v>3</v>
      </c>
      <c r="U2255" s="339">
        <f t="shared" si="185"/>
        <v>-1.6817229912162821</v>
      </c>
      <c r="V2255" s="4">
        <f t="shared" si="186"/>
        <v>1.1909294465171687</v>
      </c>
    </row>
    <row r="2256" spans="1:22">
      <c r="A2256" s="28" t="s">
        <v>1421</v>
      </c>
      <c r="B2256" t="s">
        <v>1425</v>
      </c>
      <c r="C2256" s="219" t="s">
        <v>1432</v>
      </c>
      <c r="D2256" s="26" t="s">
        <v>44</v>
      </c>
      <c r="E2256" s="26" t="s">
        <v>73</v>
      </c>
      <c r="F2256" s="26" t="s">
        <v>73</v>
      </c>
      <c r="G2256" s="192">
        <v>488</v>
      </c>
      <c r="H2256" s="26">
        <f t="shared" si="188"/>
        <v>0.8413793103448276</v>
      </c>
      <c r="I2256" s="190"/>
      <c r="J2256" s="27"/>
      <c r="K2256" s="27" t="s">
        <v>100</v>
      </c>
      <c r="L2256" s="27"/>
      <c r="M2256" s="2">
        <v>1.21824810160607</v>
      </c>
      <c r="N2256" s="63">
        <v>0.14129594785297006</v>
      </c>
      <c r="O2256" s="73">
        <f t="shared" si="189"/>
        <v>0.24473176058494675</v>
      </c>
      <c r="P2256" s="336">
        <v>3</v>
      </c>
      <c r="Q2256" s="2">
        <v>0.44650897117129201</v>
      </c>
      <c r="R2256">
        <v>0.14129594785296701</v>
      </c>
      <c r="S2256" s="73">
        <f t="shared" si="190"/>
        <v>0.24473176058494148</v>
      </c>
      <c r="T2256" s="336">
        <v>3</v>
      </c>
      <c r="U2256" s="339">
        <f t="shared" si="185"/>
        <v>-1.0037096311028939</v>
      </c>
      <c r="V2256" s="4">
        <f t="shared" si="186"/>
        <v>0.43347136167236111</v>
      </c>
    </row>
    <row r="2257" spans="1:22">
      <c r="A2257" s="28" t="s">
        <v>1421</v>
      </c>
      <c r="B2257" t="s">
        <v>1425</v>
      </c>
      <c r="C2257" s="219" t="s">
        <v>1432</v>
      </c>
      <c r="D2257" s="26" t="s">
        <v>44</v>
      </c>
      <c r="E2257" s="26" t="s">
        <v>73</v>
      </c>
      <c r="F2257" s="26" t="s">
        <v>73</v>
      </c>
      <c r="G2257" s="192">
        <v>579.5</v>
      </c>
      <c r="H2257" s="26">
        <v>1</v>
      </c>
      <c r="I2257" s="190"/>
      <c r="J2257" s="27"/>
      <c r="K2257" s="27" t="s">
        <v>100</v>
      </c>
      <c r="L2257" s="27" t="s">
        <v>100</v>
      </c>
      <c r="M2257" s="2">
        <v>1.27173913043478</v>
      </c>
      <c r="N2257" s="63">
        <v>0.14673913043478004</v>
      </c>
      <c r="O2257" s="73">
        <f t="shared" si="189"/>
        <v>0.25415962937151559</v>
      </c>
      <c r="P2257" s="336">
        <v>3</v>
      </c>
      <c r="Q2257" s="2">
        <v>0.13586956521739099</v>
      </c>
      <c r="R2257">
        <v>0.14673073046166299</v>
      </c>
      <c r="S2257" s="73">
        <f t="shared" si="190"/>
        <v>0.25414508019129461</v>
      </c>
      <c r="T2257" s="336">
        <v>3</v>
      </c>
      <c r="U2257" s="339">
        <f t="shared" si="185"/>
        <v>-2.2364452904895011</v>
      </c>
      <c r="V2257" s="4">
        <f t="shared" si="186"/>
        <v>1.4995997977428543</v>
      </c>
    </row>
    <row r="2258" spans="1:22" s="11" customFormat="1">
      <c r="A2258" s="10" t="s">
        <v>714</v>
      </c>
      <c r="B2258" t="s">
        <v>715</v>
      </c>
      <c r="C2258" s="219" t="s">
        <v>1491</v>
      </c>
      <c r="D2258" t="s">
        <v>44</v>
      </c>
      <c r="E2258" t="s">
        <v>60</v>
      </c>
      <c r="F2258" t="s">
        <v>60</v>
      </c>
      <c r="G2258" s="29">
        <v>180</v>
      </c>
      <c r="H2258" s="123">
        <f t="shared" ref="H2258:H2283" si="191">G2258/365</f>
        <v>0.49315068493150682</v>
      </c>
      <c r="I2258" s="12"/>
      <c r="J2258" s="11" t="s">
        <v>100</v>
      </c>
      <c r="M2258" s="2" t="s">
        <v>16</v>
      </c>
      <c r="N2258" t="s">
        <v>16</v>
      </c>
      <c r="O2258" t="s">
        <v>16</v>
      </c>
      <c r="P2258" s="2">
        <v>3</v>
      </c>
      <c r="Q2258" s="2">
        <v>0</v>
      </c>
      <c r="R2258" t="e">
        <f t="shared" ref="R2258:R2283" si="192">S2258/SQRT(S2258)</f>
        <v>#VALUE!</v>
      </c>
      <c r="S2258" t="s">
        <v>16</v>
      </c>
      <c r="T2258" s="2">
        <v>3</v>
      </c>
      <c r="U2258" s="339" t="e">
        <f t="shared" si="185"/>
        <v>#VALUE!</v>
      </c>
      <c r="V2258" s="4" t="e">
        <f t="shared" si="186"/>
        <v>#VALUE!</v>
      </c>
    </row>
    <row r="2259" spans="1:22">
      <c r="A2259" s="1" t="s">
        <v>714</v>
      </c>
      <c r="B2259" t="s">
        <v>715</v>
      </c>
      <c r="C2259" s="219" t="s">
        <v>1491</v>
      </c>
      <c r="D2259" t="s">
        <v>44</v>
      </c>
      <c r="E2259" t="s">
        <v>60</v>
      </c>
      <c r="F2259" t="s">
        <v>60</v>
      </c>
      <c r="G2259" s="26">
        <v>365</v>
      </c>
      <c r="H2259" s="123">
        <f t="shared" si="191"/>
        <v>1</v>
      </c>
      <c r="L2259" s="27" t="s">
        <v>100</v>
      </c>
      <c r="M2259" s="2" t="s">
        <v>16</v>
      </c>
      <c r="N2259" t="s">
        <v>16</v>
      </c>
      <c r="O2259" t="s">
        <v>16</v>
      </c>
      <c r="P2259" s="2">
        <v>3</v>
      </c>
      <c r="Q2259" s="2">
        <v>0.33</v>
      </c>
      <c r="R2259" t="e">
        <f t="shared" si="192"/>
        <v>#VALUE!</v>
      </c>
      <c r="S2259" t="s">
        <v>16</v>
      </c>
      <c r="T2259" s="2">
        <v>3</v>
      </c>
      <c r="U2259" s="339" t="e">
        <f t="shared" si="185"/>
        <v>#VALUE!</v>
      </c>
      <c r="V2259" s="4" t="e">
        <f t="shared" si="186"/>
        <v>#VALUE!</v>
      </c>
    </row>
    <row r="2260" spans="1:22">
      <c r="A2260" s="28" t="s">
        <v>714</v>
      </c>
      <c r="B2260" t="s">
        <v>716</v>
      </c>
      <c r="C2260" s="219" t="s">
        <v>1491</v>
      </c>
      <c r="D2260" t="s">
        <v>44</v>
      </c>
      <c r="E2260" t="s">
        <v>60</v>
      </c>
      <c r="F2260" t="s">
        <v>60</v>
      </c>
      <c r="G2260" s="26">
        <v>180</v>
      </c>
      <c r="H2260" s="123">
        <f t="shared" si="191"/>
        <v>0.49315068493150682</v>
      </c>
      <c r="J2260" t="s">
        <v>100</v>
      </c>
      <c r="M2260" s="2" t="s">
        <v>16</v>
      </c>
      <c r="N2260" t="s">
        <v>16</v>
      </c>
      <c r="O2260" t="s">
        <v>16</v>
      </c>
      <c r="P2260" s="2">
        <v>3</v>
      </c>
      <c r="Q2260" s="2">
        <v>2.2999999999999998</v>
      </c>
      <c r="R2260">
        <f t="shared" si="192"/>
        <v>1.0963947865696597</v>
      </c>
      <c r="S2260">
        <v>1.20208152801713</v>
      </c>
      <c r="T2260" s="2">
        <v>3</v>
      </c>
      <c r="U2260" s="339" t="e">
        <f t="shared" si="185"/>
        <v>#VALUE!</v>
      </c>
      <c r="V2260" s="4" t="e">
        <f t="shared" si="186"/>
        <v>#VALUE!</v>
      </c>
    </row>
    <row r="2261" spans="1:22">
      <c r="A2261" s="1" t="s">
        <v>714</v>
      </c>
      <c r="B2261" t="s">
        <v>716</v>
      </c>
      <c r="C2261" s="219" t="s">
        <v>1491</v>
      </c>
      <c r="D2261" t="s">
        <v>44</v>
      </c>
      <c r="E2261" t="s">
        <v>60</v>
      </c>
      <c r="F2261" t="s">
        <v>60</v>
      </c>
      <c r="G2261" s="26">
        <v>365</v>
      </c>
      <c r="H2261" s="123">
        <f t="shared" si="191"/>
        <v>1</v>
      </c>
      <c r="L2261" s="27" t="s">
        <v>100</v>
      </c>
      <c r="M2261" s="2">
        <v>4.4830569927227097</v>
      </c>
      <c r="N2261" s="63">
        <f>O2261/SQRT(P2261)</f>
        <v>2.5882941615408908</v>
      </c>
      <c r="O2261">
        <v>4.4830569927227097</v>
      </c>
      <c r="P2261" s="2">
        <v>3</v>
      </c>
      <c r="Q2261" s="2">
        <v>9</v>
      </c>
      <c r="R2261">
        <f t="shared" si="192"/>
        <v>0.84089641525371484</v>
      </c>
      <c r="S2261">
        <v>0.70710678118654802</v>
      </c>
      <c r="T2261" s="2">
        <v>3</v>
      </c>
      <c r="U2261" s="339">
        <f t="shared" si="185"/>
        <v>0.69691939916705781</v>
      </c>
      <c r="V2261" s="4">
        <f t="shared" si="186"/>
        <v>0.33539094650205759</v>
      </c>
    </row>
    <row r="2262" spans="1:22" s="11" customFormat="1">
      <c r="A2262" s="10" t="s">
        <v>714</v>
      </c>
      <c r="B2262" t="s">
        <v>717</v>
      </c>
      <c r="C2262" s="219" t="s">
        <v>1491</v>
      </c>
      <c r="D2262" t="s">
        <v>44</v>
      </c>
      <c r="E2262" t="s">
        <v>60</v>
      </c>
      <c r="F2262" t="s">
        <v>60</v>
      </c>
      <c r="G2262" s="26">
        <v>180</v>
      </c>
      <c r="H2262" s="123">
        <f t="shared" si="191"/>
        <v>0.49315068493150682</v>
      </c>
      <c r="I2262" s="12"/>
      <c r="J2262" s="11" t="s">
        <v>100</v>
      </c>
      <c r="M2262" s="2" t="s">
        <v>16</v>
      </c>
      <c r="N2262" t="s">
        <v>16</v>
      </c>
      <c r="O2262" t="s">
        <v>16</v>
      </c>
      <c r="P2262" s="2">
        <v>3</v>
      </c>
      <c r="Q2262" s="2">
        <v>0</v>
      </c>
      <c r="R2262" t="e">
        <f t="shared" si="192"/>
        <v>#VALUE!</v>
      </c>
      <c r="S2262" t="s">
        <v>16</v>
      </c>
      <c r="T2262" s="2">
        <v>3</v>
      </c>
      <c r="U2262" s="339" t="e">
        <f t="shared" si="185"/>
        <v>#VALUE!</v>
      </c>
      <c r="V2262" s="4" t="e">
        <f t="shared" si="186"/>
        <v>#VALUE!</v>
      </c>
    </row>
    <row r="2263" spans="1:22">
      <c r="A2263" s="1" t="s">
        <v>714</v>
      </c>
      <c r="B2263" t="s">
        <v>717</v>
      </c>
      <c r="C2263" s="219" t="s">
        <v>1491</v>
      </c>
      <c r="D2263" t="s">
        <v>44</v>
      </c>
      <c r="E2263" t="s">
        <v>60</v>
      </c>
      <c r="F2263" t="s">
        <v>60</v>
      </c>
      <c r="G2263" s="26">
        <v>365</v>
      </c>
      <c r="H2263" s="123">
        <f t="shared" si="191"/>
        <v>1</v>
      </c>
      <c r="L2263" s="27" t="s">
        <v>100</v>
      </c>
      <c r="M2263" s="2" t="s">
        <v>16</v>
      </c>
      <c r="N2263" t="s">
        <v>16</v>
      </c>
      <c r="O2263" t="s">
        <v>16</v>
      </c>
      <c r="P2263" s="2">
        <v>3</v>
      </c>
      <c r="Q2263" s="2">
        <v>0.67</v>
      </c>
      <c r="R2263" t="e">
        <f t="shared" si="192"/>
        <v>#VALUE!</v>
      </c>
      <c r="S2263" t="s">
        <v>16</v>
      </c>
      <c r="T2263" s="2">
        <v>3</v>
      </c>
      <c r="U2263" s="339" t="e">
        <f t="shared" si="185"/>
        <v>#VALUE!</v>
      </c>
      <c r="V2263" s="4" t="e">
        <f t="shared" si="186"/>
        <v>#VALUE!</v>
      </c>
    </row>
    <row r="2264" spans="1:22">
      <c r="A2264" s="1" t="s">
        <v>714</v>
      </c>
      <c r="B2264" t="s">
        <v>718</v>
      </c>
      <c r="C2264" s="219" t="s">
        <v>1491</v>
      </c>
      <c r="D2264" t="s">
        <v>44</v>
      </c>
      <c r="E2264" t="s">
        <v>60</v>
      </c>
      <c r="F2264" t="s">
        <v>60</v>
      </c>
      <c r="G2264" s="26">
        <v>180</v>
      </c>
      <c r="H2264" s="123">
        <f t="shared" si="191"/>
        <v>0.49315068493150682</v>
      </c>
      <c r="J2264" t="s">
        <v>100</v>
      </c>
      <c r="M2264" s="2">
        <v>3.3234018715767699</v>
      </c>
      <c r="N2264" s="63">
        <f>O2264/SQRT(P2264)</f>
        <v>1.9187669651801542</v>
      </c>
      <c r="O2264">
        <v>3.3234018715767699</v>
      </c>
      <c r="P2264" s="2">
        <v>3</v>
      </c>
      <c r="Q2264" s="2">
        <v>0.7</v>
      </c>
      <c r="R2264" t="e">
        <f t="shared" si="192"/>
        <v>#VALUE!</v>
      </c>
      <c r="S2264" t="s">
        <v>16</v>
      </c>
      <c r="T2264" s="2">
        <v>3</v>
      </c>
      <c r="U2264" s="339">
        <f t="shared" si="185"/>
        <v>-1.5576638623747716</v>
      </c>
      <c r="V2264" s="4" t="e">
        <f t="shared" si="186"/>
        <v>#VALUE!</v>
      </c>
    </row>
    <row r="2265" spans="1:22">
      <c r="A2265" s="1" t="s">
        <v>714</v>
      </c>
      <c r="B2265" t="s">
        <v>718</v>
      </c>
      <c r="C2265" s="219" t="s">
        <v>1491</v>
      </c>
      <c r="D2265" t="s">
        <v>44</v>
      </c>
      <c r="E2265" t="s">
        <v>60</v>
      </c>
      <c r="F2265" t="s">
        <v>60</v>
      </c>
      <c r="G2265" s="26">
        <v>365</v>
      </c>
      <c r="H2265" s="123">
        <f t="shared" si="191"/>
        <v>1</v>
      </c>
      <c r="L2265" s="27" t="s">
        <v>100</v>
      </c>
      <c r="M2265" s="2">
        <v>2.58801081914276</v>
      </c>
      <c r="N2265" s="63">
        <f>O2265/SQRT(P2265)</f>
        <v>1.4941887430977365</v>
      </c>
      <c r="O2265">
        <v>2.58801081914276</v>
      </c>
      <c r="P2265" s="2">
        <v>3</v>
      </c>
      <c r="Q2265" s="2">
        <v>3</v>
      </c>
      <c r="R2265">
        <f t="shared" si="192"/>
        <v>1.0834192433078109</v>
      </c>
      <c r="S2265">
        <v>1.1737972567696699</v>
      </c>
      <c r="T2265" s="2">
        <v>3</v>
      </c>
      <c r="U2265" s="339">
        <f t="shared" si="185"/>
        <v>0.14772273153480894</v>
      </c>
      <c r="V2265" s="4">
        <f t="shared" si="186"/>
        <v>0.38436296296296302</v>
      </c>
    </row>
    <row r="2266" spans="1:22" s="11" customFormat="1">
      <c r="A2266" s="10" t="s">
        <v>714</v>
      </c>
      <c r="B2266" t="s">
        <v>719</v>
      </c>
      <c r="C2266" s="219" t="s">
        <v>1491</v>
      </c>
      <c r="D2266" t="s">
        <v>44</v>
      </c>
      <c r="E2266" t="s">
        <v>60</v>
      </c>
      <c r="F2266" t="s">
        <v>60</v>
      </c>
      <c r="G2266" s="26">
        <v>180</v>
      </c>
      <c r="H2266" s="123">
        <f t="shared" si="191"/>
        <v>0.49315068493150682</v>
      </c>
      <c r="I2266" s="12"/>
      <c r="J2266" s="11" t="s">
        <v>100</v>
      </c>
      <c r="M2266" s="2" t="s">
        <v>16</v>
      </c>
      <c r="N2266" t="s">
        <v>16</v>
      </c>
      <c r="O2266" t="s">
        <v>16</v>
      </c>
      <c r="P2266" s="2">
        <v>3</v>
      </c>
      <c r="Q2266" s="2">
        <v>0</v>
      </c>
      <c r="R2266" t="e">
        <f t="shared" si="192"/>
        <v>#VALUE!</v>
      </c>
      <c r="S2266" t="s">
        <v>16</v>
      </c>
      <c r="T2266" s="2">
        <v>3</v>
      </c>
      <c r="U2266" s="339" t="e">
        <f t="shared" si="185"/>
        <v>#VALUE!</v>
      </c>
      <c r="V2266" s="4" t="e">
        <f t="shared" si="186"/>
        <v>#VALUE!</v>
      </c>
    </row>
    <row r="2267" spans="1:22">
      <c r="A2267" s="1" t="s">
        <v>714</v>
      </c>
      <c r="B2267" t="s">
        <v>719</v>
      </c>
      <c r="C2267" s="219" t="s">
        <v>1491</v>
      </c>
      <c r="D2267" t="s">
        <v>44</v>
      </c>
      <c r="E2267" t="s">
        <v>60</v>
      </c>
      <c r="F2267" t="s">
        <v>60</v>
      </c>
      <c r="G2267" s="26">
        <v>365</v>
      </c>
      <c r="H2267" s="123">
        <f t="shared" si="191"/>
        <v>1</v>
      </c>
      <c r="L2267" s="27" t="s">
        <v>100</v>
      </c>
      <c r="M2267" s="2">
        <v>0.47376154339498699</v>
      </c>
      <c r="N2267" s="63">
        <f>O2267/SQRT(P2267)</f>
        <v>0.27352635461078834</v>
      </c>
      <c r="O2267">
        <v>0.47376154339498699</v>
      </c>
      <c r="P2267" s="2">
        <v>3</v>
      </c>
      <c r="Q2267" s="2">
        <v>3.67</v>
      </c>
      <c r="R2267" t="e">
        <f t="shared" si="192"/>
        <v>#VALUE!</v>
      </c>
      <c r="S2267" t="s">
        <v>16</v>
      </c>
      <c r="T2267" s="2">
        <v>3</v>
      </c>
      <c r="U2267" s="339">
        <f t="shared" si="185"/>
        <v>2.0472428189435767</v>
      </c>
      <c r="V2267" s="4" t="e">
        <f t="shared" si="186"/>
        <v>#VALUE!</v>
      </c>
    </row>
    <row r="2268" spans="1:22">
      <c r="A2268" s="1" t="s">
        <v>714</v>
      </c>
      <c r="B2268" t="s">
        <v>720</v>
      </c>
      <c r="C2268" s="219" t="s">
        <v>1491</v>
      </c>
      <c r="D2268" t="s">
        <v>44</v>
      </c>
      <c r="E2268" t="s">
        <v>60</v>
      </c>
      <c r="F2268" t="s">
        <v>60</v>
      </c>
      <c r="G2268" s="26">
        <v>180</v>
      </c>
      <c r="H2268" s="123">
        <f t="shared" si="191"/>
        <v>0.49315068493150682</v>
      </c>
      <c r="J2268" t="s">
        <v>100</v>
      </c>
      <c r="M2268" s="2" t="s">
        <v>16</v>
      </c>
      <c r="N2268" t="s">
        <v>16</v>
      </c>
      <c r="O2268" t="s">
        <v>16</v>
      </c>
      <c r="P2268" s="2">
        <v>3</v>
      </c>
      <c r="Q2268" s="2">
        <v>0</v>
      </c>
      <c r="R2268" t="e">
        <f t="shared" si="192"/>
        <v>#VALUE!</v>
      </c>
      <c r="S2268" t="s">
        <v>16</v>
      </c>
      <c r="T2268" s="2">
        <v>3</v>
      </c>
      <c r="U2268" s="339" t="e">
        <f t="shared" si="185"/>
        <v>#VALUE!</v>
      </c>
      <c r="V2268" s="4" t="e">
        <f t="shared" si="186"/>
        <v>#VALUE!</v>
      </c>
    </row>
    <row r="2269" spans="1:22">
      <c r="A2269" s="1" t="s">
        <v>714</v>
      </c>
      <c r="B2269" t="s">
        <v>720</v>
      </c>
      <c r="C2269" s="219" t="s">
        <v>1491</v>
      </c>
      <c r="D2269" t="s">
        <v>44</v>
      </c>
      <c r="E2269" t="s">
        <v>60</v>
      </c>
      <c r="F2269" t="s">
        <v>60</v>
      </c>
      <c r="G2269" s="26">
        <v>365</v>
      </c>
      <c r="H2269" s="123">
        <f t="shared" si="191"/>
        <v>1</v>
      </c>
      <c r="L2269" s="27" t="s">
        <v>100</v>
      </c>
      <c r="M2269" s="2" t="s">
        <v>16</v>
      </c>
      <c r="N2269" t="s">
        <v>16</v>
      </c>
      <c r="O2269" t="s">
        <v>16</v>
      </c>
      <c r="P2269" s="2">
        <v>3</v>
      </c>
      <c r="Q2269" s="2">
        <v>7.67</v>
      </c>
      <c r="R2269" t="e">
        <f t="shared" si="192"/>
        <v>#VALUE!</v>
      </c>
      <c r="S2269" t="s">
        <v>16</v>
      </c>
      <c r="T2269" s="2">
        <v>3</v>
      </c>
      <c r="U2269" s="339" t="e">
        <f t="shared" si="185"/>
        <v>#VALUE!</v>
      </c>
      <c r="V2269" s="4" t="e">
        <f t="shared" si="186"/>
        <v>#VALUE!</v>
      </c>
    </row>
    <row r="2270" spans="1:22" s="11" customFormat="1">
      <c r="A2270" s="10" t="s">
        <v>714</v>
      </c>
      <c r="B2270" s="11" t="s">
        <v>721</v>
      </c>
      <c r="C2270" s="219" t="s">
        <v>1491</v>
      </c>
      <c r="D2270" s="11" t="s">
        <v>44</v>
      </c>
      <c r="E2270" s="11" t="s">
        <v>60</v>
      </c>
      <c r="F2270" s="11" t="s">
        <v>60</v>
      </c>
      <c r="G2270" s="29">
        <v>180</v>
      </c>
      <c r="H2270" s="172">
        <f t="shared" si="191"/>
        <v>0.49315068493150682</v>
      </c>
      <c r="I2270" s="12"/>
      <c r="J2270" s="11" t="s">
        <v>100</v>
      </c>
      <c r="M2270" s="12" t="s">
        <v>16</v>
      </c>
      <c r="N2270" s="11" t="s">
        <v>16</v>
      </c>
      <c r="O2270" s="11" t="s">
        <v>16</v>
      </c>
      <c r="P2270" s="12">
        <v>3</v>
      </c>
      <c r="Q2270" s="12">
        <v>0</v>
      </c>
      <c r="R2270" s="11" t="e">
        <f t="shared" si="192"/>
        <v>#VALUE!</v>
      </c>
      <c r="S2270" s="11" t="s">
        <v>16</v>
      </c>
      <c r="T2270" s="12">
        <v>3</v>
      </c>
      <c r="U2270" s="339" t="e">
        <f t="shared" si="185"/>
        <v>#VALUE!</v>
      </c>
      <c r="V2270" s="4" t="e">
        <f t="shared" si="186"/>
        <v>#VALUE!</v>
      </c>
    </row>
    <row r="2271" spans="1:22">
      <c r="A2271" s="1" t="s">
        <v>714</v>
      </c>
      <c r="B2271" t="s">
        <v>721</v>
      </c>
      <c r="C2271" s="219" t="s">
        <v>1491</v>
      </c>
      <c r="D2271" t="s">
        <v>44</v>
      </c>
      <c r="E2271" t="s">
        <v>60</v>
      </c>
      <c r="F2271" t="s">
        <v>60</v>
      </c>
      <c r="G2271" s="26">
        <v>365</v>
      </c>
      <c r="H2271" s="123">
        <f t="shared" si="191"/>
        <v>1</v>
      </c>
      <c r="L2271" s="27" t="s">
        <v>100</v>
      </c>
      <c r="M2271" s="2" t="s">
        <v>16</v>
      </c>
      <c r="N2271" t="s">
        <v>16</v>
      </c>
      <c r="O2271" t="s">
        <v>16</v>
      </c>
      <c r="P2271" s="2">
        <v>3</v>
      </c>
      <c r="Q2271" s="2">
        <v>2</v>
      </c>
      <c r="R2271">
        <f t="shared" si="192"/>
        <v>0.97340797551179636</v>
      </c>
      <c r="S2271">
        <v>0.94752308678997399</v>
      </c>
      <c r="T2271" s="2">
        <v>3</v>
      </c>
      <c r="U2271" s="339" t="e">
        <f t="shared" si="185"/>
        <v>#VALUE!</v>
      </c>
      <c r="V2271" s="4" t="e">
        <f t="shared" si="186"/>
        <v>#VALUE!</v>
      </c>
    </row>
    <row r="2272" spans="1:22">
      <c r="A2272" s="1" t="s">
        <v>714</v>
      </c>
      <c r="B2272" t="s">
        <v>722</v>
      </c>
      <c r="C2272" s="219" t="s">
        <v>1491</v>
      </c>
      <c r="D2272" t="s">
        <v>44</v>
      </c>
      <c r="E2272" t="s">
        <v>60</v>
      </c>
      <c r="F2272" t="s">
        <v>60</v>
      </c>
      <c r="G2272" s="26">
        <v>180</v>
      </c>
      <c r="H2272" s="123">
        <f t="shared" si="191"/>
        <v>0.49315068493150682</v>
      </c>
      <c r="J2272" t="s">
        <v>100</v>
      </c>
      <c r="M2272" s="2">
        <v>4.5254833995938997</v>
      </c>
      <c r="N2272" s="63">
        <f>O2272/SQRT(P2272)</f>
        <v>2.6127890589687208</v>
      </c>
      <c r="O2272">
        <v>4.5254833995938997</v>
      </c>
      <c r="P2272" s="2">
        <v>3</v>
      </c>
      <c r="Q2272" s="2">
        <v>0</v>
      </c>
      <c r="R2272" t="e">
        <f t="shared" si="192"/>
        <v>#VALUE!</v>
      </c>
      <c r="S2272" t="s">
        <v>16</v>
      </c>
      <c r="T2272" s="2">
        <v>3</v>
      </c>
      <c r="U2272" s="339" t="e">
        <f t="shared" si="185"/>
        <v>#NUM!</v>
      </c>
      <c r="V2272" s="4" t="e">
        <f t="shared" si="186"/>
        <v>#VALUE!</v>
      </c>
    </row>
    <row r="2273" spans="1:22">
      <c r="A2273" s="1" t="s">
        <v>714</v>
      </c>
      <c r="B2273" t="s">
        <v>722</v>
      </c>
      <c r="C2273" s="219" t="s">
        <v>1491</v>
      </c>
      <c r="D2273" t="s">
        <v>44</v>
      </c>
      <c r="E2273" t="s">
        <v>60</v>
      </c>
      <c r="F2273" t="s">
        <v>60</v>
      </c>
      <c r="G2273" s="26">
        <v>365</v>
      </c>
      <c r="H2273" s="123">
        <f t="shared" si="191"/>
        <v>1</v>
      </c>
      <c r="L2273" s="27" t="s">
        <v>100</v>
      </c>
      <c r="M2273" s="2">
        <v>0.23334523779156099</v>
      </c>
      <c r="N2273" s="63">
        <f>O2273/SQRT(P2273)</f>
        <v>0.13472193585307499</v>
      </c>
      <c r="O2273">
        <v>0.23334523779156099</v>
      </c>
      <c r="P2273" s="2">
        <v>3</v>
      </c>
      <c r="Q2273" s="2">
        <v>9</v>
      </c>
      <c r="R2273">
        <f t="shared" si="192"/>
        <v>1.6880072129751311</v>
      </c>
      <c r="S2273">
        <v>2.8493683510560701</v>
      </c>
      <c r="T2273" s="2">
        <v>3</v>
      </c>
      <c r="U2273" s="339">
        <f t="shared" si="185"/>
        <v>3.6524607921378016</v>
      </c>
      <c r="V2273" s="4">
        <f t="shared" si="186"/>
        <v>0.36674444444444437</v>
      </c>
    </row>
    <row r="2274" spans="1:22">
      <c r="A2274" s="10" t="s">
        <v>714</v>
      </c>
      <c r="B2274" t="s">
        <v>723</v>
      </c>
      <c r="C2274" s="219" t="s">
        <v>1491</v>
      </c>
      <c r="D2274" t="s">
        <v>44</v>
      </c>
      <c r="E2274" t="s">
        <v>60</v>
      </c>
      <c r="F2274" t="s">
        <v>60</v>
      </c>
      <c r="G2274" s="26">
        <v>180</v>
      </c>
      <c r="H2274" s="123">
        <f t="shared" si="191"/>
        <v>0.49315068493150682</v>
      </c>
      <c r="I2274" s="12"/>
      <c r="J2274" s="11" t="s">
        <v>100</v>
      </c>
      <c r="K2274" s="11"/>
      <c r="L2274" s="11"/>
      <c r="M2274" s="2" t="s">
        <v>16</v>
      </c>
      <c r="N2274" t="s">
        <v>16</v>
      </c>
      <c r="O2274" t="s">
        <v>16</v>
      </c>
      <c r="P2274" s="2">
        <v>3</v>
      </c>
      <c r="Q2274" s="2">
        <v>0</v>
      </c>
      <c r="R2274" t="e">
        <f t="shared" si="192"/>
        <v>#VALUE!</v>
      </c>
      <c r="S2274" t="s">
        <v>16</v>
      </c>
      <c r="T2274" s="2">
        <v>3</v>
      </c>
      <c r="U2274" s="339" t="e">
        <f t="shared" si="185"/>
        <v>#VALUE!</v>
      </c>
      <c r="V2274" s="4" t="e">
        <f t="shared" si="186"/>
        <v>#VALUE!</v>
      </c>
    </row>
    <row r="2275" spans="1:22">
      <c r="A2275" s="28" t="s">
        <v>714</v>
      </c>
      <c r="B2275" t="s">
        <v>723</v>
      </c>
      <c r="C2275" s="219" t="s">
        <v>1491</v>
      </c>
      <c r="D2275" t="s">
        <v>44</v>
      </c>
      <c r="E2275" t="s">
        <v>60</v>
      </c>
      <c r="F2275" t="s">
        <v>60</v>
      </c>
      <c r="G2275" s="29">
        <v>365</v>
      </c>
      <c r="H2275" s="123">
        <f t="shared" si="191"/>
        <v>1</v>
      </c>
      <c r="L2275" s="27" t="s">
        <v>100</v>
      </c>
      <c r="M2275" s="2" t="s">
        <v>16</v>
      </c>
      <c r="N2275" t="s">
        <v>16</v>
      </c>
      <c r="O2275" t="s">
        <v>16</v>
      </c>
      <c r="P2275" s="2">
        <v>3</v>
      </c>
      <c r="Q2275" s="2">
        <v>0.33</v>
      </c>
      <c r="R2275" t="e">
        <f t="shared" si="192"/>
        <v>#VALUE!</v>
      </c>
      <c r="S2275" t="s">
        <v>16</v>
      </c>
      <c r="T2275" s="2">
        <v>3</v>
      </c>
      <c r="U2275" s="339" t="e">
        <f t="shared" si="185"/>
        <v>#VALUE!</v>
      </c>
      <c r="V2275" s="4" t="e">
        <f t="shared" si="186"/>
        <v>#VALUE!</v>
      </c>
    </row>
    <row r="2276" spans="1:22">
      <c r="A2276" s="28" t="s">
        <v>714</v>
      </c>
      <c r="B2276" t="s">
        <v>724</v>
      </c>
      <c r="C2276" s="219" t="s">
        <v>1491</v>
      </c>
      <c r="D2276" t="s">
        <v>44</v>
      </c>
      <c r="E2276" t="s">
        <v>60</v>
      </c>
      <c r="F2276" t="s">
        <v>60</v>
      </c>
      <c r="G2276" s="29">
        <v>180</v>
      </c>
      <c r="H2276" s="123">
        <f t="shared" si="191"/>
        <v>0.49315068493150682</v>
      </c>
      <c r="J2276" t="s">
        <v>100</v>
      </c>
      <c r="M2276" s="2" t="s">
        <v>16</v>
      </c>
      <c r="N2276" t="s">
        <v>16</v>
      </c>
      <c r="O2276" t="s">
        <v>16</v>
      </c>
      <c r="P2276" s="2">
        <v>3</v>
      </c>
      <c r="Q2276" s="2">
        <v>0</v>
      </c>
      <c r="R2276" t="e">
        <f t="shared" si="192"/>
        <v>#VALUE!</v>
      </c>
      <c r="S2276" t="s">
        <v>16</v>
      </c>
      <c r="T2276" s="2">
        <v>3</v>
      </c>
      <c r="U2276" s="339" t="e">
        <f t="shared" si="185"/>
        <v>#VALUE!</v>
      </c>
      <c r="V2276" s="4" t="e">
        <f t="shared" si="186"/>
        <v>#VALUE!</v>
      </c>
    </row>
    <row r="2277" spans="1:22">
      <c r="A2277" s="28" t="s">
        <v>714</v>
      </c>
      <c r="B2277" t="s">
        <v>724</v>
      </c>
      <c r="C2277" s="219" t="s">
        <v>1491</v>
      </c>
      <c r="D2277" t="s">
        <v>44</v>
      </c>
      <c r="E2277" t="s">
        <v>60</v>
      </c>
      <c r="F2277" t="s">
        <v>60</v>
      </c>
      <c r="G2277" s="29">
        <v>365</v>
      </c>
      <c r="H2277" s="123">
        <f t="shared" si="191"/>
        <v>1</v>
      </c>
      <c r="L2277" s="27" t="s">
        <v>100</v>
      </c>
      <c r="M2277" s="2" t="s">
        <v>16</v>
      </c>
      <c r="N2277" t="s">
        <v>16</v>
      </c>
      <c r="O2277" t="s">
        <v>16</v>
      </c>
      <c r="P2277" s="2">
        <v>3</v>
      </c>
      <c r="Q2277" s="2">
        <v>0.66</v>
      </c>
      <c r="R2277" t="e">
        <f t="shared" si="192"/>
        <v>#DIV/0!</v>
      </c>
      <c r="S2277">
        <v>0</v>
      </c>
      <c r="T2277" s="2">
        <v>3</v>
      </c>
      <c r="U2277" s="339" t="e">
        <f t="shared" si="185"/>
        <v>#VALUE!</v>
      </c>
      <c r="V2277" s="4" t="e">
        <f t="shared" si="186"/>
        <v>#VALUE!</v>
      </c>
    </row>
    <row r="2278" spans="1:22">
      <c r="A2278" s="10" t="s">
        <v>714</v>
      </c>
      <c r="B2278" t="s">
        <v>725</v>
      </c>
      <c r="C2278" s="219" t="s">
        <v>1491</v>
      </c>
      <c r="D2278" t="s">
        <v>44</v>
      </c>
      <c r="E2278" t="s">
        <v>60</v>
      </c>
      <c r="F2278" t="s">
        <v>60</v>
      </c>
      <c r="G2278" s="29">
        <v>180</v>
      </c>
      <c r="H2278" s="123">
        <f t="shared" si="191"/>
        <v>0.49315068493150682</v>
      </c>
      <c r="I2278" s="12"/>
      <c r="J2278" s="11" t="s">
        <v>100</v>
      </c>
      <c r="K2278" s="11"/>
      <c r="L2278" s="11"/>
      <c r="M2278" s="2" t="s">
        <v>16</v>
      </c>
      <c r="N2278" t="s">
        <v>16</v>
      </c>
      <c r="O2278" t="s">
        <v>16</v>
      </c>
      <c r="P2278" s="2">
        <v>3</v>
      </c>
      <c r="Q2278" s="2">
        <v>0</v>
      </c>
      <c r="R2278" t="e">
        <f t="shared" si="192"/>
        <v>#VALUE!</v>
      </c>
      <c r="S2278" t="s">
        <v>16</v>
      </c>
      <c r="T2278" s="2">
        <v>3</v>
      </c>
      <c r="U2278" s="339" t="e">
        <f t="shared" si="185"/>
        <v>#VALUE!</v>
      </c>
      <c r="V2278" s="4" t="e">
        <f t="shared" si="186"/>
        <v>#VALUE!</v>
      </c>
    </row>
    <row r="2279" spans="1:22">
      <c r="A2279" s="28" t="s">
        <v>714</v>
      </c>
      <c r="B2279" t="s">
        <v>725</v>
      </c>
      <c r="C2279" s="219" t="s">
        <v>1491</v>
      </c>
      <c r="D2279" t="s">
        <v>44</v>
      </c>
      <c r="E2279" t="s">
        <v>60</v>
      </c>
      <c r="F2279" t="s">
        <v>60</v>
      </c>
      <c r="G2279" s="26">
        <v>365</v>
      </c>
      <c r="H2279" s="123">
        <f t="shared" si="191"/>
        <v>1</v>
      </c>
      <c r="L2279" s="27" t="s">
        <v>100</v>
      </c>
      <c r="M2279" s="2">
        <v>1.0722095566321601</v>
      </c>
      <c r="N2279" s="63">
        <f>O2279/SQRT(P2279)</f>
        <v>0.61904047614926694</v>
      </c>
      <c r="O2279">
        <v>1.0722095566321601</v>
      </c>
      <c r="P2279" s="2">
        <v>3</v>
      </c>
      <c r="Q2279" s="2">
        <v>11.01</v>
      </c>
      <c r="R2279">
        <f t="shared" si="192"/>
        <v>1</v>
      </c>
      <c r="S2279">
        <v>1</v>
      </c>
      <c r="T2279" s="2">
        <v>3</v>
      </c>
      <c r="U2279" s="339">
        <f t="shared" si="185"/>
        <v>2.3290824252570967</v>
      </c>
      <c r="V2279" s="4">
        <f t="shared" si="186"/>
        <v>0.3360831523264981</v>
      </c>
    </row>
    <row r="2280" spans="1:22">
      <c r="A2280" s="28" t="s">
        <v>714</v>
      </c>
      <c r="B2280" t="s">
        <v>726</v>
      </c>
      <c r="C2280" s="219" t="s">
        <v>1491</v>
      </c>
      <c r="D2280" t="s">
        <v>44</v>
      </c>
      <c r="E2280" t="s">
        <v>60</v>
      </c>
      <c r="F2280" t="s">
        <v>60</v>
      </c>
      <c r="G2280" s="26">
        <v>180</v>
      </c>
      <c r="H2280" s="123">
        <f t="shared" si="191"/>
        <v>0.49315068493150682</v>
      </c>
      <c r="J2280" t="s">
        <v>100</v>
      </c>
      <c r="M2280" s="2" t="s">
        <v>16</v>
      </c>
      <c r="N2280" t="s">
        <v>16</v>
      </c>
      <c r="O2280" t="s">
        <v>16</v>
      </c>
      <c r="P2280" s="2">
        <v>3</v>
      </c>
      <c r="Q2280" s="2">
        <v>0</v>
      </c>
      <c r="R2280" t="e">
        <f t="shared" si="192"/>
        <v>#VALUE!</v>
      </c>
      <c r="S2280" t="s">
        <v>16</v>
      </c>
      <c r="T2280" s="2">
        <v>3</v>
      </c>
      <c r="U2280" s="339" t="e">
        <f t="shared" si="185"/>
        <v>#VALUE!</v>
      </c>
      <c r="V2280" s="4" t="e">
        <f t="shared" si="186"/>
        <v>#VALUE!</v>
      </c>
    </row>
    <row r="2281" spans="1:22">
      <c r="A2281" s="28" t="s">
        <v>714</v>
      </c>
      <c r="B2281" t="s">
        <v>726</v>
      </c>
      <c r="C2281" s="219" t="s">
        <v>1491</v>
      </c>
      <c r="D2281" t="s">
        <v>44</v>
      </c>
      <c r="E2281" t="s">
        <v>60</v>
      </c>
      <c r="F2281" t="s">
        <v>60</v>
      </c>
      <c r="G2281" s="26">
        <v>365</v>
      </c>
      <c r="H2281" s="123">
        <f t="shared" si="191"/>
        <v>1</v>
      </c>
      <c r="L2281" s="27" t="s">
        <v>100</v>
      </c>
      <c r="M2281" s="2">
        <v>3.8509262954948</v>
      </c>
      <c r="N2281" s="63">
        <f>O2281/SQRT(P2281)</f>
        <v>2.2233333333333314</v>
      </c>
      <c r="O2281">
        <v>3.8509262954948</v>
      </c>
      <c r="P2281" s="2">
        <v>3</v>
      </c>
      <c r="Q2281" s="2">
        <v>19</v>
      </c>
      <c r="R2281">
        <f t="shared" si="192"/>
        <v>2.1491398636470849</v>
      </c>
      <c r="S2281">
        <v>4.6188021535170103</v>
      </c>
      <c r="T2281" s="2">
        <v>3</v>
      </c>
      <c r="U2281" s="339">
        <f t="shared" si="185"/>
        <v>1.5961252635729639</v>
      </c>
      <c r="V2281" s="4">
        <f t="shared" si="186"/>
        <v>0.35303170206217305</v>
      </c>
    </row>
    <row r="2282" spans="1:22">
      <c r="A2282" s="10" t="s">
        <v>714</v>
      </c>
      <c r="B2282" t="s">
        <v>727</v>
      </c>
      <c r="C2282" s="219" t="s">
        <v>1491</v>
      </c>
      <c r="D2282" t="s">
        <v>44</v>
      </c>
      <c r="E2282" t="s">
        <v>60</v>
      </c>
      <c r="F2282" t="s">
        <v>60</v>
      </c>
      <c r="G2282" s="26">
        <v>180</v>
      </c>
      <c r="H2282" s="123">
        <f t="shared" si="191"/>
        <v>0.49315068493150682</v>
      </c>
      <c r="I2282" s="12"/>
      <c r="J2282" s="11" t="s">
        <v>100</v>
      </c>
      <c r="K2282" s="11"/>
      <c r="L2282" s="11"/>
      <c r="M2282" s="2" t="s">
        <v>16</v>
      </c>
      <c r="N2282" t="s">
        <v>16</v>
      </c>
      <c r="O2282" t="s">
        <v>16</v>
      </c>
      <c r="P2282" s="2">
        <v>3</v>
      </c>
      <c r="Q2282" s="2">
        <v>0</v>
      </c>
      <c r="R2282" t="e">
        <f t="shared" si="192"/>
        <v>#VALUE!</v>
      </c>
      <c r="S2282" t="s">
        <v>16</v>
      </c>
      <c r="T2282" s="2">
        <v>3</v>
      </c>
      <c r="U2282" s="339" t="e">
        <f t="shared" si="185"/>
        <v>#VALUE!</v>
      </c>
      <c r="V2282" s="4" t="e">
        <f t="shared" si="186"/>
        <v>#VALUE!</v>
      </c>
    </row>
    <row r="2283" spans="1:22">
      <c r="A2283" s="28" t="s">
        <v>714</v>
      </c>
      <c r="B2283" t="s">
        <v>727</v>
      </c>
      <c r="C2283" s="219" t="s">
        <v>1491</v>
      </c>
      <c r="D2283" t="s">
        <v>44</v>
      </c>
      <c r="E2283" t="s">
        <v>60</v>
      </c>
      <c r="F2283" t="s">
        <v>60</v>
      </c>
      <c r="G2283" s="26">
        <v>365</v>
      </c>
      <c r="H2283" s="123">
        <f t="shared" si="191"/>
        <v>1</v>
      </c>
      <c r="L2283" s="27" t="s">
        <v>100</v>
      </c>
      <c r="M2283" s="2" t="s">
        <v>16</v>
      </c>
      <c r="N2283" t="s">
        <v>16</v>
      </c>
      <c r="O2283" t="s">
        <v>16</v>
      </c>
      <c r="P2283" s="2">
        <v>3</v>
      </c>
      <c r="Q2283" s="2">
        <v>0.67</v>
      </c>
      <c r="R2283" t="e">
        <f t="shared" si="192"/>
        <v>#VALUE!</v>
      </c>
      <c r="S2283" t="s">
        <v>16</v>
      </c>
      <c r="T2283" s="2">
        <v>3</v>
      </c>
      <c r="U2283" s="339" t="e">
        <f t="shared" si="185"/>
        <v>#VALUE!</v>
      </c>
      <c r="V2283" s="4" t="e">
        <f t="shared" si="186"/>
        <v>#VALUE!</v>
      </c>
    </row>
    <row r="2284" spans="1:22">
      <c r="A2284" s="1" t="s">
        <v>731</v>
      </c>
      <c r="B2284" t="s">
        <v>733</v>
      </c>
      <c r="C2284" s="219" t="s">
        <v>1490</v>
      </c>
      <c r="D2284" s="26" t="s">
        <v>44</v>
      </c>
      <c r="E2284" s="38" t="s">
        <v>60</v>
      </c>
      <c r="F2284" s="26" t="s">
        <v>60</v>
      </c>
      <c r="G2284" s="78">
        <v>18</v>
      </c>
      <c r="H2284" s="189">
        <f t="shared" ref="H2284:H2299" si="193">G2284/40</f>
        <v>0.45</v>
      </c>
      <c r="I2284" s="190"/>
      <c r="J2284" s="44"/>
      <c r="K2284" s="44" t="s">
        <v>100</v>
      </c>
      <c r="L2284" s="27"/>
      <c r="M2284" s="2">
        <v>1.5694444444444409</v>
      </c>
      <c r="N2284">
        <v>0.55555555555555802</v>
      </c>
      <c r="O2284" s="63">
        <f t="shared" ref="O2284:O2315" si="194">N2284*SQRT(P2284)</f>
        <v>1.6666666666666741</v>
      </c>
      <c r="P2284" s="2">
        <v>9</v>
      </c>
      <c r="Q2284" s="2">
        <v>0.72222222222222199</v>
      </c>
      <c r="R2284">
        <v>0.36111111111111105</v>
      </c>
      <c r="S2284">
        <f t="shared" ref="S2284:S2315" si="195">R2284*SQRT(T2284)</f>
        <v>1.083333333333333</v>
      </c>
      <c r="T2284" s="2">
        <v>9</v>
      </c>
      <c r="U2284" s="339">
        <f t="shared" si="185"/>
        <v>-0.77614410013091129</v>
      </c>
      <c r="V2284" s="4">
        <f t="shared" si="186"/>
        <v>0.36111111111111116</v>
      </c>
    </row>
    <row r="2285" spans="1:22">
      <c r="A2285" s="1" t="s">
        <v>731</v>
      </c>
      <c r="B2285" t="s">
        <v>733</v>
      </c>
      <c r="C2285" s="219" t="s">
        <v>1490</v>
      </c>
      <c r="D2285" s="26" t="s">
        <v>44</v>
      </c>
      <c r="E2285" s="38" t="s">
        <v>60</v>
      </c>
      <c r="F2285" s="26" t="s">
        <v>60</v>
      </c>
      <c r="G2285" s="78">
        <v>40</v>
      </c>
      <c r="H2285" s="189">
        <f t="shared" si="193"/>
        <v>1</v>
      </c>
      <c r="I2285" s="190"/>
      <c r="J2285" s="44"/>
      <c r="K2285" s="44" t="s">
        <v>100</v>
      </c>
      <c r="L2285" s="27" t="s">
        <v>100</v>
      </c>
      <c r="M2285" s="2">
        <v>0.98611110999999996</v>
      </c>
      <c r="N2285">
        <v>0.34722222500000011</v>
      </c>
      <c r="O2285" s="63">
        <f t="shared" si="194"/>
        <v>1.0416666750000003</v>
      </c>
      <c r="P2285" s="2">
        <v>9</v>
      </c>
      <c r="Q2285" s="2">
        <v>0.75</v>
      </c>
      <c r="R2285">
        <v>0.36111110999999996</v>
      </c>
      <c r="S2285">
        <f t="shared" si="195"/>
        <v>1.0833333299999999</v>
      </c>
      <c r="T2285" s="2">
        <v>9</v>
      </c>
      <c r="U2285" s="339">
        <f t="shared" si="185"/>
        <v>-0.27369582935028047</v>
      </c>
      <c r="V2285" s="4">
        <f t="shared" si="186"/>
        <v>0.34293552669410143</v>
      </c>
    </row>
    <row r="2286" spans="1:22">
      <c r="A2286" s="10" t="s">
        <v>731</v>
      </c>
      <c r="B2286" t="s">
        <v>734</v>
      </c>
      <c r="C2286" s="219" t="s">
        <v>1490</v>
      </c>
      <c r="D2286" s="26" t="s">
        <v>44</v>
      </c>
      <c r="E2286" s="38" t="s">
        <v>60</v>
      </c>
      <c r="F2286" s="26" t="s">
        <v>60</v>
      </c>
      <c r="G2286" s="78">
        <v>18</v>
      </c>
      <c r="H2286" s="189">
        <f t="shared" si="193"/>
        <v>0.45</v>
      </c>
      <c r="I2286" s="193"/>
      <c r="J2286" s="30"/>
      <c r="K2286" s="30" t="s">
        <v>100</v>
      </c>
      <c r="L2286" s="30"/>
      <c r="M2286" s="2">
        <v>5.1342281879194598</v>
      </c>
      <c r="N2286">
        <v>0.8053691275167747</v>
      </c>
      <c r="O2286" s="63">
        <f t="shared" si="194"/>
        <v>2.4161073825503241</v>
      </c>
      <c r="P2286" s="2">
        <v>9</v>
      </c>
      <c r="Q2286" s="2">
        <v>4.1610738255033501</v>
      </c>
      <c r="R2286">
        <v>0.73825503355705013</v>
      </c>
      <c r="S2286">
        <f t="shared" si="195"/>
        <v>2.2147651006711504</v>
      </c>
      <c r="T2286" s="2">
        <v>9</v>
      </c>
      <c r="U2286" s="339">
        <f t="shared" si="185"/>
        <v>-0.21015635578739927</v>
      </c>
      <c r="V2286" s="4">
        <f t="shared" si="186"/>
        <v>0.14258873858249543</v>
      </c>
    </row>
    <row r="2287" spans="1:22">
      <c r="A2287" s="1" t="s">
        <v>731</v>
      </c>
      <c r="B2287" t="s">
        <v>734</v>
      </c>
      <c r="C2287" s="219" t="s">
        <v>1490</v>
      </c>
      <c r="D2287" s="26" t="s">
        <v>44</v>
      </c>
      <c r="E2287" s="38" t="s">
        <v>60</v>
      </c>
      <c r="F2287" s="26" t="s">
        <v>60</v>
      </c>
      <c r="G2287" s="78">
        <v>40</v>
      </c>
      <c r="H2287" s="189">
        <f t="shared" si="193"/>
        <v>1</v>
      </c>
      <c r="I2287" s="190"/>
      <c r="J2287" s="44"/>
      <c r="K2287" s="44" t="s">
        <v>100</v>
      </c>
      <c r="L2287" s="27" t="s">
        <v>100</v>
      </c>
      <c r="M2287" s="2">
        <v>3.2885906040268402</v>
      </c>
      <c r="N2287">
        <v>0.77181208053691486</v>
      </c>
      <c r="O2287" s="63">
        <f t="shared" si="194"/>
        <v>2.3154362416107448</v>
      </c>
      <c r="P2287" s="2">
        <v>9</v>
      </c>
      <c r="Q2287" s="2">
        <v>4.8322147651006704</v>
      </c>
      <c r="R2287">
        <v>1.0738255033556996</v>
      </c>
      <c r="S2287">
        <f t="shared" si="195"/>
        <v>3.2214765100670988</v>
      </c>
      <c r="T2287" s="2">
        <v>9</v>
      </c>
      <c r="U2287" s="339">
        <f t="shared" si="185"/>
        <v>0.38484582090543029</v>
      </c>
      <c r="V2287" s="4">
        <f t="shared" si="186"/>
        <v>0.16049382716049337</v>
      </c>
    </row>
    <row r="2288" spans="1:22">
      <c r="A2288" s="1" t="s">
        <v>731</v>
      </c>
      <c r="B2288" t="s">
        <v>735</v>
      </c>
      <c r="C2288" s="219" t="s">
        <v>1541</v>
      </c>
      <c r="D2288" s="26" t="s">
        <v>44</v>
      </c>
      <c r="E2288" s="38" t="s">
        <v>60</v>
      </c>
      <c r="F2288" s="26" t="s">
        <v>60</v>
      </c>
      <c r="G2288" s="78">
        <v>18</v>
      </c>
      <c r="H2288" s="189">
        <f t="shared" si="193"/>
        <v>0.45</v>
      </c>
      <c r="I2288" s="190"/>
      <c r="J2288" s="44"/>
      <c r="K2288" s="44" t="s">
        <v>100</v>
      </c>
      <c r="L2288" s="27"/>
      <c r="M2288" s="2">
        <v>6.4556962025316151</v>
      </c>
      <c r="N2288">
        <v>1.4715189873417946</v>
      </c>
      <c r="O2288" s="63">
        <f t="shared" si="194"/>
        <v>4.4145569620253839</v>
      </c>
      <c r="P2288" s="2">
        <v>9</v>
      </c>
      <c r="Q2288" s="2">
        <v>8.5443037974683502</v>
      </c>
      <c r="R2288">
        <v>1.8987341772151503</v>
      </c>
      <c r="S2288">
        <f t="shared" si="195"/>
        <v>5.6962025316454508</v>
      </c>
      <c r="T2288" s="2">
        <v>9</v>
      </c>
      <c r="U2288" s="339">
        <f t="shared" si="185"/>
        <v>0.28030196515416256</v>
      </c>
      <c r="V2288" s="4">
        <f t="shared" si="186"/>
        <v>0.16049382716049182</v>
      </c>
    </row>
    <row r="2289" spans="1:22">
      <c r="A2289" s="1" t="s">
        <v>731</v>
      </c>
      <c r="B2289" t="s">
        <v>735</v>
      </c>
      <c r="C2289" s="219" t="s">
        <v>1541</v>
      </c>
      <c r="D2289" s="26" t="s">
        <v>44</v>
      </c>
      <c r="E2289" s="38" t="s">
        <v>60</v>
      </c>
      <c r="F2289" s="26" t="s">
        <v>60</v>
      </c>
      <c r="G2289" s="78">
        <v>40</v>
      </c>
      <c r="H2289" s="189">
        <f t="shared" si="193"/>
        <v>1</v>
      </c>
      <c r="I2289" s="190"/>
      <c r="J2289" s="44"/>
      <c r="K2289" s="44" t="s">
        <v>100</v>
      </c>
      <c r="L2289" s="27" t="s">
        <v>100</v>
      </c>
      <c r="M2289" s="2">
        <v>7.5949367088607502</v>
      </c>
      <c r="N2289">
        <v>1.2816455696202294</v>
      </c>
      <c r="O2289" s="63">
        <f t="shared" si="194"/>
        <v>3.8449367088606881</v>
      </c>
      <c r="P2289" s="2">
        <v>9</v>
      </c>
      <c r="Q2289" s="2">
        <v>7.68987341772152</v>
      </c>
      <c r="R2289">
        <v>1.3291139240506293</v>
      </c>
      <c r="S2289">
        <f t="shared" si="195"/>
        <v>3.987341772151888</v>
      </c>
      <c r="T2289" s="2">
        <v>9</v>
      </c>
      <c r="U2289" s="339">
        <f t="shared" si="185"/>
        <v>1.2422519998558425E-2</v>
      </c>
      <c r="V2289" s="4">
        <f t="shared" si="186"/>
        <v>0.14098460600518198</v>
      </c>
    </row>
    <row r="2290" spans="1:22">
      <c r="A2290" s="10" t="s">
        <v>731</v>
      </c>
      <c r="B2290" t="s">
        <v>736</v>
      </c>
      <c r="C2290" s="219" t="s">
        <v>1490</v>
      </c>
      <c r="D2290" s="26" t="s">
        <v>44</v>
      </c>
      <c r="E2290" s="38" t="s">
        <v>60</v>
      </c>
      <c r="F2290" s="26" t="s">
        <v>60</v>
      </c>
      <c r="G2290" s="78">
        <v>18</v>
      </c>
      <c r="H2290" s="189">
        <f t="shared" si="193"/>
        <v>0.45</v>
      </c>
      <c r="I2290" s="190"/>
      <c r="J2290" s="44"/>
      <c r="K2290" s="30" t="s">
        <v>100</v>
      </c>
      <c r="L2290" s="30"/>
      <c r="M2290" s="2">
        <v>2.46835443037974</v>
      </c>
      <c r="N2290">
        <v>0.85443037974684</v>
      </c>
      <c r="O2290" s="63">
        <f t="shared" si="194"/>
        <v>2.56329113924052</v>
      </c>
      <c r="P2290" s="2">
        <v>9</v>
      </c>
      <c r="Q2290" s="2">
        <v>6.83544303797468</v>
      </c>
      <c r="R2290">
        <v>1.04430379746836</v>
      </c>
      <c r="S2290">
        <f t="shared" si="195"/>
        <v>3.13291139240508</v>
      </c>
      <c r="T2290" s="2">
        <v>9</v>
      </c>
      <c r="U2290" s="339">
        <f t="shared" si="185"/>
        <v>1.0185695809945754</v>
      </c>
      <c r="V2290" s="4">
        <f t="shared" si="186"/>
        <v>0.13445216049382744</v>
      </c>
    </row>
    <row r="2291" spans="1:22">
      <c r="A2291" s="28" t="s">
        <v>731</v>
      </c>
      <c r="B2291" t="s">
        <v>736</v>
      </c>
      <c r="C2291" s="219" t="s">
        <v>1490</v>
      </c>
      <c r="D2291" s="26" t="s">
        <v>44</v>
      </c>
      <c r="E2291" s="26" t="s">
        <v>60</v>
      </c>
      <c r="F2291" s="26" t="s">
        <v>60</v>
      </c>
      <c r="G2291" s="88">
        <v>40</v>
      </c>
      <c r="H2291" s="189">
        <f t="shared" si="193"/>
        <v>1</v>
      </c>
      <c r="I2291" s="190"/>
      <c r="J2291" s="27"/>
      <c r="K2291" s="27" t="s">
        <v>100</v>
      </c>
      <c r="L2291" s="27" t="s">
        <v>100</v>
      </c>
      <c r="M2291" s="2">
        <v>4.6044303797468302</v>
      </c>
      <c r="N2291">
        <v>0.90189873417721511</v>
      </c>
      <c r="O2291" s="63">
        <f t="shared" si="194"/>
        <v>2.7056962025316453</v>
      </c>
      <c r="P2291" s="2">
        <v>9</v>
      </c>
      <c r="Q2291" s="2">
        <v>10.0632911392405</v>
      </c>
      <c r="R2291">
        <v>1.0443037974683005</v>
      </c>
      <c r="S2291">
        <f t="shared" si="195"/>
        <v>3.1329113924049015</v>
      </c>
      <c r="T2291" s="2">
        <v>9</v>
      </c>
      <c r="U2291" s="339">
        <f t="shared" si="185"/>
        <v>0.78187529616863016</v>
      </c>
      <c r="V2291" s="4">
        <f t="shared" si="186"/>
        <v>0.12188006803528231</v>
      </c>
    </row>
    <row r="2292" spans="1:22">
      <c r="A2292" s="1" t="s">
        <v>731</v>
      </c>
      <c r="B2292" t="s">
        <v>737</v>
      </c>
      <c r="C2292" s="219" t="s">
        <v>1490</v>
      </c>
      <c r="D2292" s="26" t="s">
        <v>44</v>
      </c>
      <c r="E2292" s="38" t="s">
        <v>60</v>
      </c>
      <c r="F2292" s="26" t="s">
        <v>60</v>
      </c>
      <c r="G2292" s="78">
        <v>18</v>
      </c>
      <c r="H2292" s="189">
        <f t="shared" si="193"/>
        <v>0.45</v>
      </c>
      <c r="I2292" s="190"/>
      <c r="J2292" s="44"/>
      <c r="K2292" s="44" t="s">
        <v>100</v>
      </c>
      <c r="L2292" s="27"/>
      <c r="M2292" s="2">
        <v>4.04901960784313</v>
      </c>
      <c r="N2292">
        <v>0.5032679738562098</v>
      </c>
      <c r="O2292" s="63">
        <f t="shared" si="194"/>
        <v>1.5098039215686294</v>
      </c>
      <c r="P2292" s="2">
        <v>9</v>
      </c>
      <c r="Q2292" s="2">
        <v>1.55555555555555</v>
      </c>
      <c r="R2292">
        <v>0.54901960784314019</v>
      </c>
      <c r="S2292">
        <f t="shared" si="195"/>
        <v>1.6470588235294206</v>
      </c>
      <c r="T2292" s="2">
        <v>9</v>
      </c>
      <c r="U2292" s="339">
        <f t="shared" si="185"/>
        <v>-0.95664202739772419</v>
      </c>
      <c r="V2292" s="4">
        <f t="shared" si="186"/>
        <v>0.23567858515955625</v>
      </c>
    </row>
    <row r="2293" spans="1:22">
      <c r="A2293" s="1" t="s">
        <v>731</v>
      </c>
      <c r="B2293" t="s">
        <v>737</v>
      </c>
      <c r="C2293" s="219" t="s">
        <v>1490</v>
      </c>
      <c r="D2293" s="26" t="s">
        <v>44</v>
      </c>
      <c r="E2293" s="38" t="s">
        <v>60</v>
      </c>
      <c r="F2293" s="26" t="s">
        <v>60</v>
      </c>
      <c r="G2293" s="78">
        <v>40</v>
      </c>
      <c r="H2293" s="189">
        <f t="shared" si="193"/>
        <v>1</v>
      </c>
      <c r="I2293" s="190"/>
      <c r="J2293" s="44"/>
      <c r="K2293" s="44" t="s">
        <v>100</v>
      </c>
      <c r="L2293" s="27" t="s">
        <v>100</v>
      </c>
      <c r="M2293" s="2">
        <v>2.7450980392156854</v>
      </c>
      <c r="N2293">
        <v>0.80065359477123965</v>
      </c>
      <c r="O2293" s="63">
        <f t="shared" si="194"/>
        <v>2.4019607843137187</v>
      </c>
      <c r="P2293" s="2">
        <v>9</v>
      </c>
      <c r="Q2293" s="2">
        <v>1.37254901960784</v>
      </c>
      <c r="R2293">
        <v>0.50326797385621003</v>
      </c>
      <c r="S2293">
        <f t="shared" si="195"/>
        <v>1.5098039215686301</v>
      </c>
      <c r="T2293" s="2">
        <v>9</v>
      </c>
      <c r="U2293" s="339">
        <f t="shared" si="185"/>
        <v>-0.69314718055994717</v>
      </c>
      <c r="V2293" s="4">
        <f t="shared" si="186"/>
        <v>0.24555555555555664</v>
      </c>
    </row>
    <row r="2294" spans="1:22">
      <c r="A2294" s="10" t="s">
        <v>731</v>
      </c>
      <c r="B2294" t="s">
        <v>738</v>
      </c>
      <c r="C2294" s="219" t="s">
        <v>1490</v>
      </c>
      <c r="D2294" s="26" t="s">
        <v>44</v>
      </c>
      <c r="E2294" s="38" t="s">
        <v>60</v>
      </c>
      <c r="F2294" s="26" t="s">
        <v>60</v>
      </c>
      <c r="G2294" s="78">
        <v>18</v>
      </c>
      <c r="H2294" s="189">
        <f t="shared" si="193"/>
        <v>0.45</v>
      </c>
      <c r="I2294" s="193"/>
      <c r="J2294" s="30"/>
      <c r="K2294" s="30" t="s">
        <v>100</v>
      </c>
      <c r="L2294" s="30"/>
      <c r="M2294" s="2">
        <v>1.9932885906040201</v>
      </c>
      <c r="N2294">
        <v>0.78523489932885993</v>
      </c>
      <c r="O2294" s="63">
        <f t="shared" si="194"/>
        <v>2.3557046979865799</v>
      </c>
      <c r="P2294" s="2">
        <v>9</v>
      </c>
      <c r="Q2294" s="2">
        <v>1.248322147651</v>
      </c>
      <c r="R2294">
        <v>0.36241610738255003</v>
      </c>
      <c r="S2294">
        <f t="shared" si="195"/>
        <v>1.0872483221476501</v>
      </c>
      <c r="T2294" s="2">
        <v>9</v>
      </c>
      <c r="U2294" s="339">
        <f t="shared" si="185"/>
        <v>-0.46798546508950029</v>
      </c>
      <c r="V2294" s="4">
        <f t="shared" si="186"/>
        <v>0.19539831194357804</v>
      </c>
    </row>
    <row r="2295" spans="1:22">
      <c r="A2295" s="1" t="s">
        <v>731</v>
      </c>
      <c r="B2295" t="s">
        <v>738</v>
      </c>
      <c r="C2295" s="219" t="s">
        <v>1490</v>
      </c>
      <c r="D2295" s="26" t="s">
        <v>44</v>
      </c>
      <c r="E2295" s="38" t="s">
        <v>60</v>
      </c>
      <c r="F2295" s="26" t="s">
        <v>60</v>
      </c>
      <c r="G2295" s="192">
        <v>40</v>
      </c>
      <c r="H2295" s="189">
        <f t="shared" si="193"/>
        <v>1</v>
      </c>
      <c r="I2295" s="190"/>
      <c r="J2295" s="44"/>
      <c r="K2295" s="44" t="s">
        <v>100</v>
      </c>
      <c r="L2295" s="27" t="s">
        <v>100</v>
      </c>
      <c r="M2295" s="2">
        <v>3.9664429530201297</v>
      </c>
      <c r="N2295">
        <v>0.54362416107382527</v>
      </c>
      <c r="O2295" s="63">
        <f t="shared" si="194"/>
        <v>1.6308724832214758</v>
      </c>
      <c r="P2295" s="2">
        <v>9</v>
      </c>
      <c r="Q2295" s="2">
        <v>2.1342281879194598</v>
      </c>
      <c r="R2295">
        <v>0.48322147651007041</v>
      </c>
      <c r="S2295">
        <f t="shared" si="195"/>
        <v>1.4496644295302112</v>
      </c>
      <c r="T2295" s="2">
        <v>9</v>
      </c>
      <c r="U2295" s="339">
        <f t="shared" si="185"/>
        <v>-0.61976463462592191</v>
      </c>
      <c r="V2295" s="4">
        <f t="shared" si="186"/>
        <v>0.16237490605593219</v>
      </c>
    </row>
    <row r="2296" spans="1:22">
      <c r="A2296" s="1" t="s">
        <v>731</v>
      </c>
      <c r="B2296" t="s">
        <v>739</v>
      </c>
      <c r="C2296" s="219" t="s">
        <v>1490</v>
      </c>
      <c r="D2296" s="26" t="s">
        <v>44</v>
      </c>
      <c r="E2296" s="38" t="s">
        <v>60</v>
      </c>
      <c r="F2296" s="26" t="s">
        <v>60</v>
      </c>
      <c r="G2296" s="192">
        <v>18</v>
      </c>
      <c r="H2296" s="189">
        <f t="shared" si="193"/>
        <v>0.45</v>
      </c>
      <c r="I2296" s="190"/>
      <c r="J2296" s="44"/>
      <c r="K2296" s="44" t="s">
        <v>100</v>
      </c>
      <c r="L2296" s="27"/>
      <c r="M2296" s="2">
        <v>1.451298701</v>
      </c>
      <c r="N2296">
        <v>0.32142857200000002</v>
      </c>
      <c r="O2296" s="63">
        <f t="shared" si="194"/>
        <v>0.96428571600000001</v>
      </c>
      <c r="P2296" s="2">
        <v>9</v>
      </c>
      <c r="Q2296" s="2">
        <v>1.2272727269999999</v>
      </c>
      <c r="R2296">
        <v>0.25324675299999999</v>
      </c>
      <c r="S2296">
        <f t="shared" si="195"/>
        <v>0.75974025899999997</v>
      </c>
      <c r="T2296" s="2">
        <v>9</v>
      </c>
      <c r="U2296" s="339">
        <f t="shared" si="185"/>
        <v>-0.16766439901038693</v>
      </c>
      <c r="V2296" s="4">
        <f t="shared" si="186"/>
        <v>0.15369110600800651</v>
      </c>
    </row>
    <row r="2297" spans="1:22">
      <c r="A2297" s="1" t="s">
        <v>731</v>
      </c>
      <c r="B2297" t="s">
        <v>739</v>
      </c>
      <c r="C2297" s="219" t="s">
        <v>1490</v>
      </c>
      <c r="D2297" s="26" t="s">
        <v>44</v>
      </c>
      <c r="E2297" s="38" t="s">
        <v>60</v>
      </c>
      <c r="F2297" s="26" t="s">
        <v>60</v>
      </c>
      <c r="G2297" s="192">
        <v>40</v>
      </c>
      <c r="H2297" s="189">
        <f t="shared" si="193"/>
        <v>1</v>
      </c>
      <c r="I2297" s="190"/>
      <c r="J2297" s="44"/>
      <c r="K2297" s="44" t="s">
        <v>100</v>
      </c>
      <c r="L2297" s="27" t="s">
        <v>100</v>
      </c>
      <c r="M2297" s="2">
        <v>1.4415584420000001</v>
      </c>
      <c r="N2297">
        <v>0.31168831200000002</v>
      </c>
      <c r="O2297" s="63">
        <f t="shared" si="194"/>
        <v>0.93506493600000007</v>
      </c>
      <c r="P2297" s="2">
        <v>9</v>
      </c>
      <c r="Q2297" s="2">
        <v>1.694805195</v>
      </c>
      <c r="R2297">
        <v>0.31168831200000002</v>
      </c>
      <c r="S2297">
        <f t="shared" si="195"/>
        <v>0.93506493600000007</v>
      </c>
      <c r="T2297" s="2">
        <v>9</v>
      </c>
      <c r="U2297" s="339">
        <f t="shared" si="185"/>
        <v>0.16184302525905012</v>
      </c>
      <c r="V2297" s="4">
        <f t="shared" si="186"/>
        <v>0.14493328054606283</v>
      </c>
    </row>
    <row r="2298" spans="1:22">
      <c r="A2298" s="10" t="s">
        <v>731</v>
      </c>
      <c r="B2298" t="s">
        <v>740</v>
      </c>
      <c r="C2298" s="219" t="s">
        <v>1490</v>
      </c>
      <c r="D2298" s="26" t="s">
        <v>44</v>
      </c>
      <c r="E2298" s="38" t="s">
        <v>60</v>
      </c>
      <c r="F2298" s="26" t="s">
        <v>60</v>
      </c>
      <c r="G2298" s="192">
        <v>18</v>
      </c>
      <c r="H2298" s="189">
        <f t="shared" si="193"/>
        <v>0.45</v>
      </c>
      <c r="I2298" s="193"/>
      <c r="J2298" s="30"/>
      <c r="K2298" s="30" t="s">
        <v>100</v>
      </c>
      <c r="L2298" s="30"/>
      <c r="M2298" s="2">
        <v>2.4705882350000001</v>
      </c>
      <c r="N2298">
        <v>0.48366013099999999</v>
      </c>
      <c r="O2298" s="63">
        <f t="shared" si="194"/>
        <v>1.450980393</v>
      </c>
      <c r="P2298" s="2">
        <v>9</v>
      </c>
      <c r="Q2298" s="2">
        <v>0.47058823500000002</v>
      </c>
      <c r="R2298">
        <v>0.261437908</v>
      </c>
      <c r="S2298">
        <f t="shared" si="195"/>
        <v>0.78431372399999999</v>
      </c>
      <c r="T2298" s="2">
        <v>9</v>
      </c>
      <c r="U2298" s="339">
        <f t="shared" si="185"/>
        <v>-1.6582280771094848</v>
      </c>
      <c r="V2298" s="4">
        <f t="shared" si="186"/>
        <v>0.41975308563271596</v>
      </c>
    </row>
    <row r="2299" spans="1:22">
      <c r="A2299" s="28" t="s">
        <v>731</v>
      </c>
      <c r="B2299" t="s">
        <v>740</v>
      </c>
      <c r="C2299" s="219" t="s">
        <v>1490</v>
      </c>
      <c r="D2299" s="26" t="s">
        <v>44</v>
      </c>
      <c r="E2299" s="26" t="s">
        <v>60</v>
      </c>
      <c r="F2299" s="26" t="s">
        <v>60</v>
      </c>
      <c r="G2299" s="88">
        <v>40</v>
      </c>
      <c r="H2299" s="189">
        <f t="shared" si="193"/>
        <v>1</v>
      </c>
      <c r="I2299" s="190"/>
      <c r="J2299" s="27"/>
      <c r="K2299" s="27" t="s">
        <v>100</v>
      </c>
      <c r="L2299" s="27" t="s">
        <v>100</v>
      </c>
      <c r="M2299" s="2">
        <v>3.137254902</v>
      </c>
      <c r="N2299">
        <v>0.43137254899999999</v>
      </c>
      <c r="O2299" s="63">
        <f t="shared" si="194"/>
        <v>1.294117647</v>
      </c>
      <c r="P2299" s="2">
        <v>9</v>
      </c>
      <c r="Q2299" s="2">
        <v>0.81045751600000004</v>
      </c>
      <c r="R2299">
        <v>0.41830065399999999</v>
      </c>
      <c r="S2299">
        <f t="shared" si="195"/>
        <v>1.2549019619999999</v>
      </c>
      <c r="T2299" s="2">
        <v>9</v>
      </c>
      <c r="U2299" s="339">
        <f t="shared" ref="U2299:U2362" si="196">LN(Q2299/M2299)</f>
        <v>-1.3535045387287545</v>
      </c>
      <c r="V2299" s="4">
        <f t="shared" ref="V2299:V2362" si="197">M2299^2/(P2299*M2299^2)+S2299^2/(T2299*Q2299^2)</f>
        <v>0.37750028979030947</v>
      </c>
    </row>
    <row r="2300" spans="1:22">
      <c r="A2300" s="1" t="s">
        <v>742</v>
      </c>
      <c r="B2300" t="s">
        <v>745</v>
      </c>
      <c r="C2300" s="219" t="s">
        <v>8</v>
      </c>
      <c r="D2300" s="26" t="s">
        <v>44</v>
      </c>
      <c r="E2300" s="38" t="s">
        <v>60</v>
      </c>
      <c r="F2300" s="26" t="s">
        <v>60</v>
      </c>
      <c r="G2300">
        <v>0</v>
      </c>
      <c r="H2300" s="123">
        <v>0</v>
      </c>
      <c r="I2300" s="2" t="s">
        <v>100</v>
      </c>
      <c r="M2300" s="2">
        <v>1.14923134608173E-2</v>
      </c>
      <c r="N2300" s="63">
        <v>9.4488188976378003E-3</v>
      </c>
      <c r="O2300" s="63">
        <f t="shared" si="194"/>
        <v>1.8897637795275601E-2</v>
      </c>
      <c r="P2300" s="2">
        <v>4</v>
      </c>
      <c r="Q2300" s="2">
        <v>5.1931008623921004E-3</v>
      </c>
      <c r="R2300">
        <v>1.8935133108361597E-2</v>
      </c>
      <c r="S2300">
        <f t="shared" si="195"/>
        <v>3.7870266216723195E-2</v>
      </c>
      <c r="T2300" s="2">
        <v>4</v>
      </c>
      <c r="U2300" s="339">
        <f t="shared" si="196"/>
        <v>-0.79434742974888373</v>
      </c>
      <c r="V2300" s="4">
        <f t="shared" si="197"/>
        <v>13.544842888608672</v>
      </c>
    </row>
    <row r="2301" spans="1:22">
      <c r="A2301" s="1" t="s">
        <v>742</v>
      </c>
      <c r="B2301" t="s">
        <v>745</v>
      </c>
      <c r="C2301" s="219" t="s">
        <v>8</v>
      </c>
      <c r="D2301" s="26" t="s">
        <v>44</v>
      </c>
      <c r="E2301" s="38" t="s">
        <v>60</v>
      </c>
      <c r="F2301" s="26" t="s">
        <v>60</v>
      </c>
      <c r="G2301">
        <v>7</v>
      </c>
      <c r="H2301" s="123">
        <v>0.2</v>
      </c>
      <c r="J2301" t="s">
        <v>100</v>
      </c>
      <c r="K2301" s="27" t="s">
        <v>100</v>
      </c>
      <c r="M2301" s="2">
        <v>2.6602924634420599E-2</v>
      </c>
      <c r="N2301" s="63">
        <v>1.2617172853393303E-2</v>
      </c>
      <c r="O2301" s="63">
        <f t="shared" si="194"/>
        <v>2.5234345706786607E-2</v>
      </c>
      <c r="P2301" s="2">
        <v>4</v>
      </c>
      <c r="Q2301" s="2">
        <v>1.0836145481814699E-2</v>
      </c>
      <c r="R2301">
        <v>2.20284964379453E-2</v>
      </c>
      <c r="S2301">
        <f t="shared" si="195"/>
        <v>4.4056992875890599E-2</v>
      </c>
      <c r="T2301" s="2">
        <v>4</v>
      </c>
      <c r="U2301" s="339">
        <f t="shared" si="196"/>
        <v>-0.89813380848766833</v>
      </c>
      <c r="V2301" s="4">
        <f t="shared" si="197"/>
        <v>4.3825684558375269</v>
      </c>
    </row>
    <row r="2302" spans="1:22">
      <c r="A2302" s="10" t="s">
        <v>742</v>
      </c>
      <c r="B2302" t="s">
        <v>745</v>
      </c>
      <c r="C2302" s="219" t="s">
        <v>8</v>
      </c>
      <c r="D2302" s="26" t="s">
        <v>44</v>
      </c>
      <c r="E2302" s="38" t="s">
        <v>60</v>
      </c>
      <c r="F2302" s="26" t="s">
        <v>60</v>
      </c>
      <c r="G2302">
        <v>14</v>
      </c>
      <c r="H2302" s="123">
        <v>0.4</v>
      </c>
      <c r="I2302" s="12"/>
      <c r="J2302" s="11"/>
      <c r="K2302" s="11" t="s">
        <v>100</v>
      </c>
      <c r="L2302" s="11"/>
      <c r="M2302" s="2">
        <v>3.2320959880014898E-2</v>
      </c>
      <c r="N2302" s="63">
        <v>1.2579677540307505E-2</v>
      </c>
      <c r="O2302" s="63">
        <f t="shared" si="194"/>
        <v>2.5159355080615009E-2</v>
      </c>
      <c r="P2302" s="2">
        <v>4</v>
      </c>
      <c r="Q2302" s="2">
        <v>1.0254968128983801E-2</v>
      </c>
      <c r="R2302">
        <v>2.20284964379453E-2</v>
      </c>
      <c r="S2302">
        <f t="shared" si="195"/>
        <v>4.4056992875890599E-2</v>
      </c>
      <c r="T2302" s="2">
        <v>4</v>
      </c>
      <c r="U2302" s="339">
        <f t="shared" si="196"/>
        <v>-1.1479536488016615</v>
      </c>
      <c r="V2302" s="4">
        <f t="shared" si="197"/>
        <v>4.8642495713699319</v>
      </c>
    </row>
    <row r="2303" spans="1:22">
      <c r="A2303" s="1" t="s">
        <v>742</v>
      </c>
      <c r="B2303" t="s">
        <v>745</v>
      </c>
      <c r="C2303" s="219" t="s">
        <v>8</v>
      </c>
      <c r="D2303" s="26" t="s">
        <v>44</v>
      </c>
      <c r="E2303" s="26" t="s">
        <v>60</v>
      </c>
      <c r="F2303" s="26" t="s">
        <v>60</v>
      </c>
      <c r="G2303">
        <v>21</v>
      </c>
      <c r="H2303" s="123">
        <v>0.6</v>
      </c>
      <c r="K2303" t="s">
        <v>100</v>
      </c>
      <c r="M2303" s="2">
        <v>2.53468316460441E-2</v>
      </c>
      <c r="N2303" s="63">
        <v>2.5196850393700898E-2</v>
      </c>
      <c r="O2303" s="63">
        <f t="shared" si="194"/>
        <v>5.0393700787401796E-2</v>
      </c>
      <c r="P2303" s="2">
        <v>4</v>
      </c>
      <c r="Q2303" s="2">
        <v>0.24585676790401101</v>
      </c>
      <c r="R2303">
        <v>3.7757780277466013E-2</v>
      </c>
      <c r="S2303">
        <f t="shared" si="195"/>
        <v>7.5515560554932026E-2</v>
      </c>
      <c r="T2303" s="2">
        <v>4</v>
      </c>
      <c r="U2303" s="339">
        <f t="shared" si="196"/>
        <v>2.2720953842206568</v>
      </c>
      <c r="V2303" s="4">
        <f t="shared" si="197"/>
        <v>0.27358568933254412</v>
      </c>
    </row>
    <row r="2304" spans="1:22">
      <c r="A2304" s="1" t="s">
        <v>742</v>
      </c>
      <c r="B2304" t="s">
        <v>745</v>
      </c>
      <c r="C2304" s="219" t="s">
        <v>8</v>
      </c>
      <c r="D2304" s="26" t="s">
        <v>44</v>
      </c>
      <c r="E2304" s="38" t="s">
        <v>60</v>
      </c>
      <c r="F2304" s="26" t="s">
        <v>60</v>
      </c>
      <c r="G2304">
        <v>27</v>
      </c>
      <c r="H2304" s="123">
        <v>0.77142857142857146</v>
      </c>
      <c r="K2304" t="s">
        <v>100</v>
      </c>
      <c r="M2304" s="2">
        <v>2.6809148856391501E-3</v>
      </c>
      <c r="N2304" s="63">
        <v>1.574803149606295E-2</v>
      </c>
      <c r="O2304" s="63">
        <f t="shared" si="194"/>
        <v>3.1496062992125901E-2</v>
      </c>
      <c r="P2304" s="2">
        <v>4</v>
      </c>
      <c r="Q2304" s="2">
        <v>0.14126359205099301</v>
      </c>
      <c r="R2304">
        <v>4.7225346831646003E-2</v>
      </c>
      <c r="S2304">
        <f t="shared" si="195"/>
        <v>9.4450693663292007E-2</v>
      </c>
      <c r="T2304" s="2">
        <v>4</v>
      </c>
      <c r="U2304" s="339">
        <f t="shared" si="196"/>
        <v>3.9644694808007381</v>
      </c>
      <c r="V2304" s="4">
        <f t="shared" si="197"/>
        <v>0.36176088230593079</v>
      </c>
    </row>
    <row r="2305" spans="1:22">
      <c r="A2305" s="1" t="s">
        <v>742</v>
      </c>
      <c r="B2305" t="s">
        <v>745</v>
      </c>
      <c r="C2305" s="219" t="s">
        <v>8</v>
      </c>
      <c r="D2305" s="26" t="s">
        <v>44</v>
      </c>
      <c r="E2305" s="38" t="s">
        <v>60</v>
      </c>
      <c r="F2305" s="26" t="s">
        <v>60</v>
      </c>
      <c r="G2305">
        <v>35</v>
      </c>
      <c r="H2305" s="123">
        <v>1</v>
      </c>
      <c r="K2305" t="s">
        <v>100</v>
      </c>
      <c r="L2305" t="s">
        <v>100</v>
      </c>
      <c r="M2305" s="2">
        <v>1.7810273715785401E-2</v>
      </c>
      <c r="N2305" s="63">
        <v>1.5729283839520099E-2</v>
      </c>
      <c r="O2305" s="63">
        <f t="shared" si="194"/>
        <v>3.1458567679040199E-2</v>
      </c>
      <c r="P2305" s="2">
        <v>4</v>
      </c>
      <c r="Q2305" s="2">
        <v>0.37369703787026598</v>
      </c>
      <c r="R2305">
        <v>6.3010873640794995E-2</v>
      </c>
      <c r="S2305">
        <f t="shared" si="195"/>
        <v>0.12602174728158999</v>
      </c>
      <c r="T2305" s="2">
        <v>4</v>
      </c>
      <c r="U2305" s="339">
        <f t="shared" si="196"/>
        <v>3.0436699441281854</v>
      </c>
      <c r="V2305" s="4">
        <f t="shared" si="197"/>
        <v>0.27843097093871816</v>
      </c>
    </row>
    <row r="2306" spans="1:22">
      <c r="A2306" s="10" t="s">
        <v>742</v>
      </c>
      <c r="B2306" t="s">
        <v>746</v>
      </c>
      <c r="C2306" s="219" t="s">
        <v>8</v>
      </c>
      <c r="D2306" s="26" t="s">
        <v>44</v>
      </c>
      <c r="E2306" s="38" t="s">
        <v>60</v>
      </c>
      <c r="F2306" s="26" t="s">
        <v>60</v>
      </c>
      <c r="G2306">
        <v>0</v>
      </c>
      <c r="H2306" s="123">
        <v>0</v>
      </c>
      <c r="I2306" s="12" t="s">
        <v>100</v>
      </c>
      <c r="J2306" s="11"/>
      <c r="K2306" s="11"/>
      <c r="L2306" s="11"/>
      <c r="M2306" s="2">
        <v>2.1199902397364698</v>
      </c>
      <c r="N2306">
        <v>0.5257731958762899</v>
      </c>
      <c r="O2306" s="63">
        <f t="shared" si="194"/>
        <v>1.0515463917525798</v>
      </c>
      <c r="P2306" s="2">
        <v>4</v>
      </c>
      <c r="Q2306" s="2">
        <v>2.3048252302812098</v>
      </c>
      <c r="R2306">
        <v>0.24778869029464001</v>
      </c>
      <c r="S2306">
        <f t="shared" si="195"/>
        <v>0.49557738058928003</v>
      </c>
      <c r="T2306" s="2">
        <v>4</v>
      </c>
      <c r="U2306" s="339">
        <f t="shared" si="196"/>
        <v>8.3593366794733351E-2</v>
      </c>
      <c r="V2306" s="4">
        <f t="shared" si="197"/>
        <v>0.26155811367781157</v>
      </c>
    </row>
    <row r="2307" spans="1:22">
      <c r="A2307" s="1" t="s">
        <v>742</v>
      </c>
      <c r="B2307" t="s">
        <v>746</v>
      </c>
      <c r="C2307" s="219" t="s">
        <v>8</v>
      </c>
      <c r="D2307" s="26" t="s">
        <v>44</v>
      </c>
      <c r="E2307" s="38" t="s">
        <v>60</v>
      </c>
      <c r="F2307" s="26" t="s">
        <v>60</v>
      </c>
      <c r="G2307">
        <v>7</v>
      </c>
      <c r="H2307" s="123">
        <v>0.2</v>
      </c>
      <c r="J2307" t="s">
        <v>100</v>
      </c>
      <c r="K2307" t="s">
        <v>100</v>
      </c>
      <c r="M2307" s="2">
        <v>3.1224913072652898</v>
      </c>
      <c r="N2307">
        <v>0.18556701030927991</v>
      </c>
      <c r="O2307" s="63">
        <f t="shared" si="194"/>
        <v>0.37113402061855982</v>
      </c>
      <c r="P2307" s="2">
        <v>4</v>
      </c>
      <c r="Q2307" s="2">
        <v>2.3802232660281799</v>
      </c>
      <c r="R2307">
        <v>0.30927835051546015</v>
      </c>
      <c r="S2307">
        <f t="shared" si="195"/>
        <v>0.61855670103092031</v>
      </c>
      <c r="T2307" s="2">
        <v>4</v>
      </c>
      <c r="U2307" s="339">
        <f t="shared" si="196"/>
        <v>-0.27143688657238352</v>
      </c>
      <c r="V2307" s="4">
        <f t="shared" si="197"/>
        <v>0.26688354535885456</v>
      </c>
    </row>
    <row r="2308" spans="1:22">
      <c r="A2308" s="1" t="s">
        <v>742</v>
      </c>
      <c r="B2308" t="s">
        <v>746</v>
      </c>
      <c r="C2308" s="219" t="s">
        <v>8</v>
      </c>
      <c r="D2308" s="26" t="s">
        <v>44</v>
      </c>
      <c r="E2308" s="38" t="s">
        <v>60</v>
      </c>
      <c r="F2308" s="26" t="s">
        <v>60</v>
      </c>
      <c r="G2308">
        <v>14</v>
      </c>
      <c r="H2308" s="123">
        <v>0.4</v>
      </c>
      <c r="K2308" t="s">
        <v>100</v>
      </c>
      <c r="M2308" s="2">
        <v>2.3617397669737001</v>
      </c>
      <c r="N2308">
        <v>0.40242786555237009</v>
      </c>
      <c r="O2308" s="63">
        <f t="shared" si="194"/>
        <v>0.80485573110474018</v>
      </c>
      <c r="P2308" s="2">
        <v>4</v>
      </c>
      <c r="Q2308" s="2">
        <v>2.73287378759226</v>
      </c>
      <c r="R2308">
        <v>0.15463917525773008</v>
      </c>
      <c r="S2308">
        <f t="shared" si="195"/>
        <v>0.30927835051546015</v>
      </c>
      <c r="T2308" s="2">
        <v>4</v>
      </c>
      <c r="U2308" s="339">
        <f t="shared" si="196"/>
        <v>0.14595518813409897</v>
      </c>
      <c r="V2308" s="4">
        <f t="shared" si="197"/>
        <v>0.25320184201610324</v>
      </c>
    </row>
    <row r="2309" spans="1:22">
      <c r="A2309" s="1" t="s">
        <v>742</v>
      </c>
      <c r="B2309" t="s">
        <v>746</v>
      </c>
      <c r="C2309" s="219" t="s">
        <v>8</v>
      </c>
      <c r="D2309" s="26" t="s">
        <v>44</v>
      </c>
      <c r="E2309" s="38" t="s">
        <v>60</v>
      </c>
      <c r="F2309" s="26" t="s">
        <v>60</v>
      </c>
      <c r="G2309">
        <v>21</v>
      </c>
      <c r="H2309" s="123">
        <v>0.6</v>
      </c>
      <c r="K2309" t="s">
        <v>100</v>
      </c>
      <c r="M2309" s="2">
        <v>1.9721222473006701</v>
      </c>
      <c r="N2309">
        <v>0.46391752577319001</v>
      </c>
      <c r="O2309" s="63">
        <f t="shared" si="194"/>
        <v>0.92783505154638002</v>
      </c>
      <c r="P2309" s="2">
        <v>4</v>
      </c>
      <c r="Q2309" s="2">
        <v>2.71439028853779</v>
      </c>
      <c r="R2309">
        <v>0.34020618556700999</v>
      </c>
      <c r="S2309">
        <f t="shared" si="195"/>
        <v>0.68041237113401998</v>
      </c>
      <c r="T2309" s="2">
        <v>4</v>
      </c>
      <c r="U2309" s="339">
        <f t="shared" si="196"/>
        <v>0.31945711093416745</v>
      </c>
      <c r="V2309" s="4">
        <f t="shared" si="197"/>
        <v>0.26570868480114312</v>
      </c>
    </row>
    <row r="2310" spans="1:22">
      <c r="A2310" s="10" t="s">
        <v>742</v>
      </c>
      <c r="B2310" t="s">
        <v>746</v>
      </c>
      <c r="C2310" s="219" t="s">
        <v>8</v>
      </c>
      <c r="D2310" s="26" t="s">
        <v>44</v>
      </c>
      <c r="E2310" s="38" t="s">
        <v>60</v>
      </c>
      <c r="F2310" s="26" t="s">
        <v>60</v>
      </c>
      <c r="G2310">
        <v>27</v>
      </c>
      <c r="H2310" s="123">
        <v>0.77142857142857146</v>
      </c>
      <c r="K2310" s="11" t="s">
        <v>100</v>
      </c>
      <c r="L2310" s="11"/>
      <c r="M2310" s="2">
        <v>1.6134325626791901</v>
      </c>
      <c r="N2310">
        <v>0.30927835051547015</v>
      </c>
      <c r="O2310" s="63">
        <f t="shared" si="194"/>
        <v>0.61855670103094029</v>
      </c>
      <c r="P2310" s="2">
        <v>4</v>
      </c>
      <c r="Q2310" s="2">
        <v>2.3251387787470201</v>
      </c>
      <c r="R2310">
        <v>0.33984017568475</v>
      </c>
      <c r="S2310">
        <f t="shared" si="195"/>
        <v>0.6796803513695</v>
      </c>
      <c r="T2310" s="2">
        <v>4</v>
      </c>
      <c r="U2310" s="339">
        <f t="shared" si="196"/>
        <v>0.36541579107970668</v>
      </c>
      <c r="V2310" s="4">
        <f t="shared" si="197"/>
        <v>0.27136248055257034</v>
      </c>
    </row>
    <row r="2311" spans="1:22">
      <c r="A2311" s="1" t="s">
        <v>742</v>
      </c>
      <c r="B2311" t="s">
        <v>746</v>
      </c>
      <c r="C2311" s="219" t="s">
        <v>8</v>
      </c>
      <c r="D2311" s="26" t="s">
        <v>44</v>
      </c>
      <c r="E2311" s="38" t="s">
        <v>60</v>
      </c>
      <c r="F2311" s="26" t="s">
        <v>60</v>
      </c>
      <c r="G2311">
        <v>35</v>
      </c>
      <c r="H2311" s="123">
        <v>1</v>
      </c>
      <c r="K2311" t="s">
        <v>100</v>
      </c>
      <c r="L2311" t="s">
        <v>100</v>
      </c>
      <c r="M2311" s="2">
        <v>1.06954187763069</v>
      </c>
      <c r="N2311">
        <v>0.12371134020618002</v>
      </c>
      <c r="O2311" s="63">
        <f t="shared" si="194"/>
        <v>0.24742268041236004</v>
      </c>
      <c r="P2311" s="2">
        <v>4</v>
      </c>
      <c r="Q2311" s="2">
        <v>1.9351552491917201</v>
      </c>
      <c r="R2311">
        <v>0.24705667053010982</v>
      </c>
      <c r="S2311">
        <f t="shared" si="195"/>
        <v>0.49411334106021965</v>
      </c>
      <c r="T2311" s="2">
        <v>4</v>
      </c>
      <c r="U2311" s="339">
        <f t="shared" si="196"/>
        <v>0.59295715036007657</v>
      </c>
      <c r="V2311" s="4">
        <f t="shared" si="197"/>
        <v>0.26629902192682242</v>
      </c>
    </row>
    <row r="2312" spans="1:22">
      <c r="A2312" s="1" t="s">
        <v>742</v>
      </c>
      <c r="B2312" t="s">
        <v>747</v>
      </c>
      <c r="C2312" s="219" t="s">
        <v>8</v>
      </c>
      <c r="D2312" s="26" t="s">
        <v>44</v>
      </c>
      <c r="E2312" s="26" t="s">
        <v>60</v>
      </c>
      <c r="F2312" s="26" t="s">
        <v>60</v>
      </c>
      <c r="G2312">
        <v>0</v>
      </c>
      <c r="H2312" s="123">
        <v>0</v>
      </c>
      <c r="I2312" s="2" t="s">
        <v>100</v>
      </c>
      <c r="M2312" s="2">
        <v>0.32653061224489799</v>
      </c>
      <c r="N2312">
        <v>0.183673469387755</v>
      </c>
      <c r="O2312" s="63">
        <f t="shared" si="194"/>
        <v>0.36734693877551</v>
      </c>
      <c r="P2312" s="2">
        <v>4</v>
      </c>
      <c r="Q2312" s="2">
        <v>0.41836734693877597</v>
      </c>
      <c r="R2312">
        <v>0.12244897959183598</v>
      </c>
      <c r="S2312">
        <f t="shared" si="195"/>
        <v>0.24489795918367196</v>
      </c>
      <c r="T2312" s="2">
        <v>4</v>
      </c>
      <c r="U2312" s="339">
        <f t="shared" si="196"/>
        <v>0.2478361639045823</v>
      </c>
      <c r="V2312" s="4">
        <f t="shared" si="197"/>
        <v>0.3356632956573456</v>
      </c>
    </row>
    <row r="2313" spans="1:22">
      <c r="A2313" s="1" t="s">
        <v>742</v>
      </c>
      <c r="B2313" t="s">
        <v>747</v>
      </c>
      <c r="C2313" s="219" t="s">
        <v>8</v>
      </c>
      <c r="D2313" s="26" t="s">
        <v>44</v>
      </c>
      <c r="E2313" s="26" t="s">
        <v>60</v>
      </c>
      <c r="F2313" s="26" t="s">
        <v>60</v>
      </c>
      <c r="G2313">
        <v>7</v>
      </c>
      <c r="H2313" s="123">
        <v>0.2</v>
      </c>
      <c r="J2313" t="s">
        <v>100</v>
      </c>
      <c r="K2313" t="s">
        <v>100</v>
      </c>
      <c r="M2313" s="2">
        <v>0.90816326530612201</v>
      </c>
      <c r="N2313">
        <v>0.18367346938775497</v>
      </c>
      <c r="O2313" s="63">
        <f t="shared" si="194"/>
        <v>0.36734693877550995</v>
      </c>
      <c r="P2313" s="2">
        <v>4</v>
      </c>
      <c r="Q2313" s="2">
        <v>0.63265306122448906</v>
      </c>
      <c r="R2313">
        <v>0.12244897959183609</v>
      </c>
      <c r="S2313">
        <f t="shared" si="195"/>
        <v>0.24489795918367219</v>
      </c>
      <c r="T2313" s="2">
        <v>4</v>
      </c>
      <c r="U2313" s="339">
        <f t="shared" si="196"/>
        <v>-0.36150198468704903</v>
      </c>
      <c r="V2313" s="4">
        <f t="shared" si="197"/>
        <v>0.28746097814776245</v>
      </c>
    </row>
    <row r="2314" spans="1:22">
      <c r="A2314" s="10" t="s">
        <v>742</v>
      </c>
      <c r="B2314" t="s">
        <v>747</v>
      </c>
      <c r="C2314" s="219" t="s">
        <v>8</v>
      </c>
      <c r="D2314" s="26" t="s">
        <v>44</v>
      </c>
      <c r="E2314" s="38" t="s">
        <v>60</v>
      </c>
      <c r="F2314" s="26" t="s">
        <v>60</v>
      </c>
      <c r="G2314">
        <v>14</v>
      </c>
      <c r="H2314" s="123">
        <v>0.4</v>
      </c>
      <c r="I2314" s="12"/>
      <c r="J2314" s="11"/>
      <c r="K2314" s="11" t="s">
        <v>100</v>
      </c>
      <c r="L2314" s="11"/>
      <c r="M2314" s="2">
        <v>0.66326530612244905</v>
      </c>
      <c r="N2314">
        <v>0.18367346938775503</v>
      </c>
      <c r="O2314" s="63">
        <f t="shared" si="194"/>
        <v>0.36734693877551006</v>
      </c>
      <c r="P2314" s="2">
        <v>4</v>
      </c>
      <c r="Q2314" s="2">
        <v>1.7346938775510199</v>
      </c>
      <c r="R2314">
        <v>0.33673469387754995</v>
      </c>
      <c r="S2314">
        <f t="shared" si="195"/>
        <v>0.6734693877550999</v>
      </c>
      <c r="T2314" s="2">
        <v>4</v>
      </c>
      <c r="U2314" s="339">
        <f t="shared" si="196"/>
        <v>0.96141116715462438</v>
      </c>
      <c r="V2314" s="4">
        <f t="shared" si="197"/>
        <v>0.28768166089965375</v>
      </c>
    </row>
    <row r="2315" spans="1:22">
      <c r="A2315" s="1" t="s">
        <v>742</v>
      </c>
      <c r="B2315" t="s">
        <v>747</v>
      </c>
      <c r="C2315" s="219" t="s">
        <v>8</v>
      </c>
      <c r="D2315" s="26" t="s">
        <v>44</v>
      </c>
      <c r="E2315" s="38" t="s">
        <v>60</v>
      </c>
      <c r="F2315" s="26" t="s">
        <v>60</v>
      </c>
      <c r="G2315" s="11">
        <v>21</v>
      </c>
      <c r="H2315" s="123">
        <v>0.6</v>
      </c>
      <c r="K2315" t="s">
        <v>100</v>
      </c>
      <c r="M2315" s="2">
        <v>0.84693877551020402</v>
      </c>
      <c r="N2315">
        <v>0.18367346938775497</v>
      </c>
      <c r="O2315" s="63">
        <f t="shared" si="194"/>
        <v>0.36734693877550995</v>
      </c>
      <c r="P2315" s="2">
        <v>4</v>
      </c>
      <c r="Q2315" s="2">
        <v>2.8061224489795902</v>
      </c>
      <c r="R2315">
        <v>0.24489795918366974</v>
      </c>
      <c r="S2315">
        <f t="shared" si="195"/>
        <v>0.48979591836733949</v>
      </c>
      <c r="T2315" s="2">
        <v>4</v>
      </c>
      <c r="U2315" s="339">
        <f t="shared" si="196"/>
        <v>1.1979304898699727</v>
      </c>
      <c r="V2315" s="4">
        <f t="shared" si="197"/>
        <v>0.25761652892561959</v>
      </c>
    </row>
    <row r="2316" spans="1:22">
      <c r="A2316" s="1" t="s">
        <v>742</v>
      </c>
      <c r="B2316" t="s">
        <v>747</v>
      </c>
      <c r="C2316" s="219" t="s">
        <v>8</v>
      </c>
      <c r="D2316" s="26" t="s">
        <v>44</v>
      </c>
      <c r="E2316" s="38" t="s">
        <v>60</v>
      </c>
      <c r="F2316" s="26" t="s">
        <v>60</v>
      </c>
      <c r="G2316" s="11">
        <v>27</v>
      </c>
      <c r="H2316" s="123">
        <v>0.77142857142857146</v>
      </c>
      <c r="K2316" t="s">
        <v>100</v>
      </c>
      <c r="M2316" s="2">
        <v>0.96938775510204001</v>
      </c>
      <c r="N2316">
        <v>0.12244897959183598</v>
      </c>
      <c r="O2316" s="63">
        <f t="shared" ref="O2316:O2347" si="198">N2316*SQRT(P2316)</f>
        <v>0.24489795918367196</v>
      </c>
      <c r="P2316" s="2">
        <v>4</v>
      </c>
      <c r="Q2316" s="2">
        <v>2.77551020408163</v>
      </c>
      <c r="R2316">
        <v>0.24489795918367019</v>
      </c>
      <c r="S2316">
        <f t="shared" ref="S2316:S2347" si="199">R2316*SQRT(T2316)</f>
        <v>0.48979591836734038</v>
      </c>
      <c r="T2316" s="2">
        <v>4</v>
      </c>
      <c r="U2316" s="339">
        <f t="shared" si="196"/>
        <v>1.0519251746954563</v>
      </c>
      <c r="V2316" s="4">
        <f t="shared" si="197"/>
        <v>0.25778546712802747</v>
      </c>
    </row>
    <row r="2317" spans="1:22">
      <c r="A2317" s="1" t="s">
        <v>742</v>
      </c>
      <c r="B2317" t="s">
        <v>747</v>
      </c>
      <c r="C2317" s="219" t="s">
        <v>8</v>
      </c>
      <c r="D2317" s="26" t="s">
        <v>44</v>
      </c>
      <c r="E2317" s="38" t="s">
        <v>60</v>
      </c>
      <c r="F2317" s="26" t="s">
        <v>60</v>
      </c>
      <c r="G2317" s="11">
        <v>35</v>
      </c>
      <c r="H2317" s="123">
        <v>1</v>
      </c>
      <c r="K2317" t="s">
        <v>100</v>
      </c>
      <c r="L2317" t="s">
        <v>100</v>
      </c>
      <c r="M2317" s="2">
        <v>0.51020408163265296</v>
      </c>
      <c r="N2317">
        <v>0.18367346938775497</v>
      </c>
      <c r="O2317" s="63">
        <f t="shared" si="198"/>
        <v>0.36734693877550995</v>
      </c>
      <c r="P2317" s="2">
        <v>4</v>
      </c>
      <c r="Q2317" s="2">
        <v>2.8979591836734602</v>
      </c>
      <c r="R2317">
        <v>0.30612244897959995</v>
      </c>
      <c r="S2317">
        <f t="shared" si="199"/>
        <v>0.6122448979591999</v>
      </c>
      <c r="T2317" s="2">
        <v>4</v>
      </c>
      <c r="U2317" s="339">
        <f t="shared" si="196"/>
        <v>1.736951232733057</v>
      </c>
      <c r="V2317" s="4">
        <f t="shared" si="197"/>
        <v>0.26115850029756066</v>
      </c>
    </row>
    <row r="2318" spans="1:22">
      <c r="A2318" s="10" t="s">
        <v>742</v>
      </c>
      <c r="B2318" t="s">
        <v>748</v>
      </c>
      <c r="C2318" s="219" t="s">
        <v>8</v>
      </c>
      <c r="D2318" s="26" t="s">
        <v>44</v>
      </c>
      <c r="E2318" s="38" t="s">
        <v>60</v>
      </c>
      <c r="F2318" s="26" t="s">
        <v>60</v>
      </c>
      <c r="G2318" s="11">
        <v>0</v>
      </c>
      <c r="H2318" s="123">
        <v>0</v>
      </c>
      <c r="I2318" s="12" t="s">
        <v>100</v>
      </c>
      <c r="J2318" s="11"/>
      <c r="K2318" s="11"/>
      <c r="L2318" s="11"/>
      <c r="M2318" s="2">
        <v>0.22339862361037499</v>
      </c>
      <c r="N2318">
        <v>0.11999294159167199</v>
      </c>
      <c r="O2318" s="63">
        <f t="shared" si="198"/>
        <v>0.23998588318334399</v>
      </c>
      <c r="P2318" s="2">
        <v>4</v>
      </c>
      <c r="Q2318" s="2">
        <v>0.343391565202043</v>
      </c>
      <c r="R2318">
        <v>0.12016940179989599</v>
      </c>
      <c r="S2318">
        <f t="shared" si="199"/>
        <v>0.24033880359979198</v>
      </c>
      <c r="T2318" s="2">
        <v>4</v>
      </c>
      <c r="U2318" s="339">
        <f t="shared" si="196"/>
        <v>0.4299136600418213</v>
      </c>
      <c r="V2318" s="4">
        <f t="shared" si="197"/>
        <v>0.37246403141765622</v>
      </c>
    </row>
    <row r="2319" spans="1:22">
      <c r="A2319" s="1" t="s">
        <v>742</v>
      </c>
      <c r="B2319" t="s">
        <v>748</v>
      </c>
      <c r="C2319" s="219" t="s">
        <v>8</v>
      </c>
      <c r="D2319" s="26" t="s">
        <v>44</v>
      </c>
      <c r="E2319" s="38" t="s">
        <v>60</v>
      </c>
      <c r="F2319" s="26" t="s">
        <v>60</v>
      </c>
      <c r="G2319">
        <v>7</v>
      </c>
      <c r="H2319" s="123">
        <v>0.2</v>
      </c>
      <c r="J2319" t="s">
        <v>100</v>
      </c>
      <c r="K2319" t="s">
        <v>100</v>
      </c>
      <c r="M2319" s="2">
        <v>1.1296982530439299</v>
      </c>
      <c r="N2319">
        <v>0.15034409740602894</v>
      </c>
      <c r="O2319" s="63">
        <f t="shared" si="198"/>
        <v>0.30068819481205789</v>
      </c>
      <c r="P2319" s="2">
        <v>4</v>
      </c>
      <c r="Q2319" s="2">
        <v>1.24951473442738</v>
      </c>
      <c r="R2319">
        <v>0.11999294159167007</v>
      </c>
      <c r="S2319">
        <f t="shared" si="199"/>
        <v>0.23998588318334013</v>
      </c>
      <c r="T2319" s="2">
        <v>4</v>
      </c>
      <c r="U2319" s="339">
        <f t="shared" si="196"/>
        <v>0.10080469912196791</v>
      </c>
      <c r="V2319" s="4">
        <f t="shared" si="197"/>
        <v>0.25922207471910808</v>
      </c>
    </row>
    <row r="2320" spans="1:22">
      <c r="A2320" s="1" t="s">
        <v>742</v>
      </c>
      <c r="B2320" t="s">
        <v>748</v>
      </c>
      <c r="C2320" s="219" t="s">
        <v>8</v>
      </c>
      <c r="D2320" s="26" t="s">
        <v>44</v>
      </c>
      <c r="E2320" s="38" t="s">
        <v>60</v>
      </c>
      <c r="F2320" s="26" t="s">
        <v>60</v>
      </c>
      <c r="G2320">
        <v>14</v>
      </c>
      <c r="H2320" s="123">
        <v>0.4</v>
      </c>
      <c r="K2320" t="s">
        <v>100</v>
      </c>
      <c r="M2320" s="2">
        <v>1.37533086289041</v>
      </c>
      <c r="N2320">
        <v>0.29998235397917994</v>
      </c>
      <c r="O2320" s="63">
        <f t="shared" si="198"/>
        <v>0.59996470795835988</v>
      </c>
      <c r="P2320" s="2">
        <v>4</v>
      </c>
      <c r="Q2320" s="2">
        <v>1.3458620081171599</v>
      </c>
      <c r="R2320">
        <v>0.22481030527616008</v>
      </c>
      <c r="S2320">
        <f t="shared" si="199"/>
        <v>0.44962061055232017</v>
      </c>
      <c r="T2320" s="2">
        <v>4</v>
      </c>
      <c r="U2320" s="339">
        <f t="shared" si="196"/>
        <v>-2.1659623734417172E-2</v>
      </c>
      <c r="V2320" s="4">
        <f t="shared" si="197"/>
        <v>0.27790174486728669</v>
      </c>
    </row>
    <row r="2321" spans="1:22">
      <c r="A2321" s="1" t="s">
        <v>742</v>
      </c>
      <c r="B2321" t="s">
        <v>748</v>
      </c>
      <c r="C2321" s="219" t="s">
        <v>8</v>
      </c>
      <c r="D2321" s="26" t="s">
        <v>44</v>
      </c>
      <c r="E2321" s="38" t="s">
        <v>60</v>
      </c>
      <c r="F2321" s="26" t="s">
        <v>60</v>
      </c>
      <c r="G2321">
        <v>21</v>
      </c>
      <c r="H2321" s="123">
        <v>0.6</v>
      </c>
      <c r="K2321" t="s">
        <v>100</v>
      </c>
      <c r="M2321" s="2">
        <v>0.27139580024704202</v>
      </c>
      <c r="N2321">
        <v>8.999470619375402E-2</v>
      </c>
      <c r="O2321" s="63">
        <f t="shared" si="198"/>
        <v>0.17998941238750804</v>
      </c>
      <c r="P2321" s="2">
        <v>4</v>
      </c>
      <c r="Q2321" s="2">
        <v>0.69172401623433499</v>
      </c>
      <c r="R2321">
        <v>0.26998411858125904</v>
      </c>
      <c r="S2321">
        <f t="shared" si="199"/>
        <v>0.53996823716251807</v>
      </c>
      <c r="T2321" s="2">
        <v>4</v>
      </c>
      <c r="U2321" s="339">
        <f t="shared" si="196"/>
        <v>0.93560878271892134</v>
      </c>
      <c r="V2321" s="4">
        <f t="shared" si="197"/>
        <v>0.40233886922115869</v>
      </c>
    </row>
    <row r="2322" spans="1:22">
      <c r="A2322" s="10" t="s">
        <v>742</v>
      </c>
      <c r="B2322" t="s">
        <v>748</v>
      </c>
      <c r="C2322" s="219" t="s">
        <v>8</v>
      </c>
      <c r="D2322" s="26" t="s">
        <v>44</v>
      </c>
      <c r="E2322" s="26" t="s">
        <v>60</v>
      </c>
      <c r="F2322" s="26" t="s">
        <v>60</v>
      </c>
      <c r="G2322">
        <v>27</v>
      </c>
      <c r="H2322" s="123">
        <v>0.77142857142857146</v>
      </c>
      <c r="I2322" s="12"/>
      <c r="J2322" s="11"/>
      <c r="K2322" s="11" t="s">
        <v>100</v>
      </c>
      <c r="L2322" s="11"/>
      <c r="M2322" s="2">
        <v>0.12758073054525901</v>
      </c>
      <c r="N2322">
        <v>5.9996470795837004E-2</v>
      </c>
      <c r="O2322" s="63">
        <f t="shared" si="198"/>
        <v>0.11999294159167401</v>
      </c>
      <c r="P2322" s="2">
        <v>4</v>
      </c>
      <c r="Q2322" s="2">
        <v>0.45756131992235499</v>
      </c>
      <c r="R2322">
        <v>0.18016587259572997</v>
      </c>
      <c r="S2322">
        <f t="shared" si="199"/>
        <v>0.36033174519145994</v>
      </c>
      <c r="T2322" s="2">
        <v>4</v>
      </c>
      <c r="U2322" s="339">
        <f t="shared" si="196"/>
        <v>1.277161563379918</v>
      </c>
      <c r="V2322" s="4">
        <f t="shared" si="197"/>
        <v>0.40504096064503292</v>
      </c>
    </row>
    <row r="2323" spans="1:22">
      <c r="A2323" s="1" t="s">
        <v>742</v>
      </c>
      <c r="B2323" t="s">
        <v>748</v>
      </c>
      <c r="C2323" s="219" t="s">
        <v>8</v>
      </c>
      <c r="D2323" s="26" t="s">
        <v>44</v>
      </c>
      <c r="E2323" s="38" t="s">
        <v>60</v>
      </c>
      <c r="F2323" s="26" t="s">
        <v>60</v>
      </c>
      <c r="G2323">
        <v>35</v>
      </c>
      <c r="H2323" s="123">
        <v>1</v>
      </c>
      <c r="K2323" t="s">
        <v>100</v>
      </c>
      <c r="L2323" t="s">
        <v>100</v>
      </c>
      <c r="M2323" s="2">
        <v>0.19357684842067699</v>
      </c>
      <c r="N2323">
        <v>0.11981648138344789</v>
      </c>
      <c r="O2323" s="63">
        <f t="shared" si="198"/>
        <v>0.23963296276689577</v>
      </c>
      <c r="P2323" s="2">
        <v>4</v>
      </c>
      <c r="Q2323" s="2">
        <v>0.403740956414326</v>
      </c>
      <c r="R2323">
        <v>5.9908240691726011E-2</v>
      </c>
      <c r="S2323">
        <f t="shared" si="199"/>
        <v>0.11981648138345202</v>
      </c>
      <c r="T2323" s="2">
        <v>4</v>
      </c>
      <c r="U2323" s="339">
        <f t="shared" si="196"/>
        <v>0.73509889222447344</v>
      </c>
      <c r="V2323" s="4">
        <f t="shared" si="197"/>
        <v>0.27201747525857184</v>
      </c>
    </row>
    <row r="2324" spans="1:22">
      <c r="A2324" s="1" t="s">
        <v>742</v>
      </c>
      <c r="B2324" t="s">
        <v>749</v>
      </c>
      <c r="C2324" s="219" t="s">
        <v>8</v>
      </c>
      <c r="D2324" s="26" t="s">
        <v>44</v>
      </c>
      <c r="E2324" s="38" t="s">
        <v>60</v>
      </c>
      <c r="F2324" s="26" t="s">
        <v>60</v>
      </c>
      <c r="G2324">
        <v>0</v>
      </c>
      <c r="H2324" s="123">
        <v>0</v>
      </c>
      <c r="I2324" s="2" t="s">
        <v>100</v>
      </c>
      <c r="M2324" s="2">
        <v>0.31102208325189901</v>
      </c>
      <c r="N2324">
        <v>0.33613445378151502</v>
      </c>
      <c r="O2324" s="63">
        <f t="shared" si="198"/>
        <v>0.67226890756303004</v>
      </c>
      <c r="P2324" s="2">
        <v>4</v>
      </c>
      <c r="Q2324" s="2">
        <v>0.22698846980652401</v>
      </c>
      <c r="R2324">
        <v>0.50371311315223799</v>
      </c>
      <c r="S2324">
        <f t="shared" si="199"/>
        <v>1.007426226304476</v>
      </c>
      <c r="T2324" s="2">
        <v>4</v>
      </c>
      <c r="U2324" s="339">
        <f t="shared" si="196"/>
        <v>-0.31496469451167736</v>
      </c>
      <c r="V2324" s="4">
        <f t="shared" si="197"/>
        <v>5.1744634639587019</v>
      </c>
    </row>
    <row r="2325" spans="1:22">
      <c r="A2325" s="1" t="s">
        <v>742</v>
      </c>
      <c r="B2325" t="s">
        <v>749</v>
      </c>
      <c r="C2325" s="219" t="s">
        <v>8</v>
      </c>
      <c r="D2325" s="26" t="s">
        <v>44</v>
      </c>
      <c r="E2325" s="38" t="s">
        <v>60</v>
      </c>
      <c r="F2325" s="26" t="s">
        <v>60</v>
      </c>
      <c r="G2325">
        <v>7</v>
      </c>
      <c r="H2325" s="123">
        <v>0.2</v>
      </c>
      <c r="J2325" t="s">
        <v>100</v>
      </c>
      <c r="K2325" t="s">
        <v>100</v>
      </c>
      <c r="M2325" s="2">
        <v>0.46247801446159498</v>
      </c>
      <c r="N2325">
        <v>0.42016806722688904</v>
      </c>
      <c r="O2325" s="63">
        <f t="shared" si="198"/>
        <v>0.84033613445377808</v>
      </c>
      <c r="P2325" s="2">
        <v>4</v>
      </c>
      <c r="Q2325" s="2">
        <v>0.71409028727769897</v>
      </c>
      <c r="R2325">
        <v>0.25356654289623004</v>
      </c>
      <c r="S2325">
        <f t="shared" si="199"/>
        <v>0.50713308579246008</v>
      </c>
      <c r="T2325" s="2">
        <v>4</v>
      </c>
      <c r="U2325" s="339">
        <f t="shared" si="196"/>
        <v>0.43441038759165318</v>
      </c>
      <c r="V2325" s="4">
        <f t="shared" si="197"/>
        <v>0.37608912966693098</v>
      </c>
    </row>
    <row r="2326" spans="1:22">
      <c r="A2326" s="10" t="s">
        <v>742</v>
      </c>
      <c r="B2326" t="s">
        <v>749</v>
      </c>
      <c r="C2326" s="219" t="s">
        <v>8</v>
      </c>
      <c r="D2326" s="26" t="s">
        <v>44</v>
      </c>
      <c r="E2326" s="38" t="s">
        <v>60</v>
      </c>
      <c r="F2326" s="26" t="s">
        <v>60</v>
      </c>
      <c r="G2326">
        <v>14</v>
      </c>
      <c r="H2326" s="123">
        <v>0.4</v>
      </c>
      <c r="I2326" s="12"/>
      <c r="J2326" s="11"/>
      <c r="K2326" s="11" t="s">
        <v>100</v>
      </c>
      <c r="L2326" s="11"/>
      <c r="M2326" s="2">
        <v>1.1176470588235301</v>
      </c>
      <c r="N2326">
        <v>0.42016806722687994</v>
      </c>
      <c r="O2326" s="63">
        <f t="shared" si="198"/>
        <v>0.84033613445375988</v>
      </c>
      <c r="P2326" s="2">
        <v>4</v>
      </c>
      <c r="Q2326" s="2">
        <v>1.2866914207543401</v>
      </c>
      <c r="R2326">
        <v>0.1670900918506999</v>
      </c>
      <c r="S2326">
        <f t="shared" si="199"/>
        <v>0.33418018370139979</v>
      </c>
      <c r="T2326" s="2">
        <v>4</v>
      </c>
      <c r="U2326" s="339">
        <f t="shared" si="196"/>
        <v>0.14084849844158262</v>
      </c>
      <c r="V2326" s="4">
        <f t="shared" si="197"/>
        <v>0.26686368902704738</v>
      </c>
    </row>
    <row r="2327" spans="1:22">
      <c r="A2327" s="1" t="s">
        <v>742</v>
      </c>
      <c r="B2327" t="s">
        <v>749</v>
      </c>
      <c r="C2327" s="219" t="s">
        <v>8</v>
      </c>
      <c r="D2327" s="26" t="s">
        <v>44</v>
      </c>
      <c r="E2327" s="38" t="s">
        <v>60</v>
      </c>
      <c r="F2327" s="26" t="s">
        <v>60</v>
      </c>
      <c r="G2327">
        <v>21</v>
      </c>
      <c r="H2327" s="123">
        <v>0.6</v>
      </c>
      <c r="K2327" t="s">
        <v>100</v>
      </c>
      <c r="M2327" s="2">
        <v>0.76538987688098403</v>
      </c>
      <c r="N2327">
        <v>0.503713113152226</v>
      </c>
      <c r="O2327" s="63">
        <f t="shared" si="198"/>
        <v>1.007426226304452</v>
      </c>
      <c r="P2327" s="2">
        <v>4</v>
      </c>
      <c r="Q2327" s="2">
        <v>2.90824701973813</v>
      </c>
      <c r="R2327">
        <v>0.5452413523548798</v>
      </c>
      <c r="S2327">
        <f t="shared" si="199"/>
        <v>1.0904827047097596</v>
      </c>
      <c r="T2327" s="2">
        <v>4</v>
      </c>
      <c r="U2327" s="339">
        <f t="shared" si="196"/>
        <v>1.3349204329507756</v>
      </c>
      <c r="V2327" s="4">
        <f t="shared" si="197"/>
        <v>0.28514916311799204</v>
      </c>
    </row>
    <row r="2328" spans="1:22">
      <c r="A2328" s="1" t="s">
        <v>742</v>
      </c>
      <c r="B2328" t="s">
        <v>749</v>
      </c>
      <c r="C2328" s="219" t="s">
        <v>8</v>
      </c>
      <c r="D2328" s="26" t="s">
        <v>44</v>
      </c>
      <c r="E2328" s="38" t="s">
        <v>60</v>
      </c>
      <c r="F2328" s="26" t="s">
        <v>60</v>
      </c>
      <c r="G2328">
        <v>27</v>
      </c>
      <c r="H2328" s="123">
        <v>0.77142857142857146</v>
      </c>
      <c r="K2328" t="s">
        <v>100</v>
      </c>
      <c r="M2328" s="2">
        <v>0.74877858119992102</v>
      </c>
      <c r="N2328">
        <v>0.25112370529606998</v>
      </c>
      <c r="O2328" s="63">
        <f t="shared" si="198"/>
        <v>0.50224741059213995</v>
      </c>
      <c r="P2328" s="2">
        <v>4</v>
      </c>
      <c r="Q2328" s="2">
        <v>6.8822552276724602</v>
      </c>
      <c r="R2328">
        <v>1.59712722298221</v>
      </c>
      <c r="S2328">
        <f t="shared" si="199"/>
        <v>3.19425444596442</v>
      </c>
      <c r="T2328" s="2">
        <v>4</v>
      </c>
      <c r="U2328" s="339">
        <f t="shared" si="196"/>
        <v>2.2182583513467691</v>
      </c>
      <c r="V2328" s="4">
        <f t="shared" si="197"/>
        <v>0.30385393922106263</v>
      </c>
    </row>
    <row r="2329" spans="1:22">
      <c r="A2329" s="1" t="s">
        <v>742</v>
      </c>
      <c r="B2329" t="s">
        <v>749</v>
      </c>
      <c r="C2329" s="219" t="s">
        <v>8</v>
      </c>
      <c r="D2329" s="26" t="s">
        <v>44</v>
      </c>
      <c r="E2329" s="38" t="s">
        <v>60</v>
      </c>
      <c r="F2329" s="26" t="s">
        <v>60</v>
      </c>
      <c r="G2329">
        <v>35</v>
      </c>
      <c r="H2329" s="123">
        <v>1</v>
      </c>
      <c r="K2329" t="s">
        <v>100</v>
      </c>
      <c r="L2329" t="s">
        <v>100</v>
      </c>
      <c r="M2329" s="2">
        <v>0.56312292358803595</v>
      </c>
      <c r="N2329">
        <v>0.33613445378151507</v>
      </c>
      <c r="O2329" s="63">
        <f t="shared" si="198"/>
        <v>0.67226890756303015</v>
      </c>
      <c r="P2329" s="2">
        <v>4</v>
      </c>
      <c r="Q2329" s="2">
        <v>6.7820988860660503</v>
      </c>
      <c r="R2329">
        <v>0.75581395348836988</v>
      </c>
      <c r="S2329">
        <f t="shared" si="199"/>
        <v>1.5116279069767398</v>
      </c>
      <c r="T2329" s="2">
        <v>4</v>
      </c>
      <c r="U2329" s="339">
        <f t="shared" si="196"/>
        <v>2.488543962189941</v>
      </c>
      <c r="V2329" s="4">
        <f t="shared" si="197"/>
        <v>0.26241942746657176</v>
      </c>
    </row>
    <row r="2330" spans="1:22">
      <c r="A2330" s="1" t="s">
        <v>742</v>
      </c>
      <c r="B2330" t="s">
        <v>750</v>
      </c>
      <c r="C2330" s="219" t="s">
        <v>8</v>
      </c>
      <c r="D2330" s="26" t="s">
        <v>44</v>
      </c>
      <c r="E2330" s="38" t="s">
        <v>60</v>
      </c>
      <c r="F2330" s="26" t="s">
        <v>60</v>
      </c>
      <c r="G2330">
        <v>0</v>
      </c>
      <c r="H2330" s="123">
        <v>0</v>
      </c>
      <c r="I2330" s="2" t="s">
        <v>100</v>
      </c>
      <c r="M2330" s="2">
        <v>0.212498141632391</v>
      </c>
      <c r="N2330">
        <v>0.42370781505525901</v>
      </c>
      <c r="O2330" s="63">
        <f t="shared" si="198"/>
        <v>0.84741563011051801</v>
      </c>
      <c r="P2330" s="2">
        <v>4</v>
      </c>
      <c r="Q2330" s="2">
        <v>0.21200257693642</v>
      </c>
      <c r="R2330">
        <v>0.50894494276227997</v>
      </c>
      <c r="S2330">
        <f t="shared" si="199"/>
        <v>1.0178898855245599</v>
      </c>
      <c r="T2330" s="2">
        <v>4</v>
      </c>
      <c r="U2330" s="339">
        <f t="shared" si="196"/>
        <v>-2.3348131082866863E-3</v>
      </c>
      <c r="V2330" s="4">
        <f t="shared" si="197"/>
        <v>6.0131420833642073</v>
      </c>
    </row>
    <row r="2331" spans="1:22" s="16" customFormat="1">
      <c r="A2331" s="14" t="s">
        <v>742</v>
      </c>
      <c r="B2331" s="16" t="s">
        <v>750</v>
      </c>
      <c r="C2331" s="221" t="s">
        <v>8</v>
      </c>
      <c r="D2331" s="39" t="s">
        <v>44</v>
      </c>
      <c r="E2331" s="39" t="s">
        <v>60</v>
      </c>
      <c r="F2331" s="39" t="s">
        <v>60</v>
      </c>
      <c r="G2331" s="16">
        <v>7</v>
      </c>
      <c r="H2331" s="173">
        <v>0.2</v>
      </c>
      <c r="I2331" s="19"/>
      <c r="J2331" s="16" t="s">
        <v>100</v>
      </c>
      <c r="K2331" s="16" t="s">
        <v>100</v>
      </c>
      <c r="M2331" s="19">
        <v>0.53461519401358204</v>
      </c>
      <c r="N2331" s="16">
        <v>0.42370781505525901</v>
      </c>
      <c r="O2331" s="69">
        <f t="shared" si="198"/>
        <v>0.84741563011051801</v>
      </c>
      <c r="P2331" s="19">
        <v>4</v>
      </c>
      <c r="Q2331" s="19">
        <v>0.45036919569850598</v>
      </c>
      <c r="R2331" s="16">
        <v>0.42370781505525201</v>
      </c>
      <c r="S2331" s="16">
        <f t="shared" si="199"/>
        <v>0.84741563011050403</v>
      </c>
      <c r="T2331" s="19">
        <v>4</v>
      </c>
      <c r="U2331" s="340">
        <f t="shared" si="196"/>
        <v>-0.17147954329867796</v>
      </c>
      <c r="V2331" s="115">
        <f t="shared" si="197"/>
        <v>1.1351066276067057</v>
      </c>
    </row>
    <row r="2332" spans="1:22">
      <c r="A2332" s="1" t="s">
        <v>742</v>
      </c>
      <c r="B2332" t="s">
        <v>750</v>
      </c>
      <c r="C2332" s="219" t="s">
        <v>8</v>
      </c>
      <c r="D2332" s="26" t="s">
        <v>44</v>
      </c>
      <c r="E2332" s="38" t="s">
        <v>60</v>
      </c>
      <c r="F2332" s="26" t="s">
        <v>60</v>
      </c>
      <c r="G2332">
        <v>14</v>
      </c>
      <c r="H2332" s="123">
        <v>0.4</v>
      </c>
      <c r="K2332" t="s">
        <v>100</v>
      </c>
      <c r="M2332" s="2">
        <v>1.1104613707319499</v>
      </c>
      <c r="N2332">
        <v>0.33847068734823016</v>
      </c>
      <c r="O2332" s="63">
        <f t="shared" si="198"/>
        <v>0.67694137469646032</v>
      </c>
      <c r="P2332" s="2">
        <v>4</v>
      </c>
      <c r="Q2332" s="2">
        <v>0.64487833886714396</v>
      </c>
      <c r="R2332">
        <v>0.71980772089795608</v>
      </c>
      <c r="S2332">
        <f t="shared" si="199"/>
        <v>1.4396154417959122</v>
      </c>
      <c r="T2332" s="2">
        <v>4</v>
      </c>
      <c r="U2332" s="339">
        <f t="shared" si="196"/>
        <v>-0.54346918016318035</v>
      </c>
      <c r="V2332" s="4">
        <f t="shared" si="197"/>
        <v>1.4958834664734839</v>
      </c>
    </row>
    <row r="2333" spans="1:22">
      <c r="A2333" s="1" t="s">
        <v>742</v>
      </c>
      <c r="B2333" t="s">
        <v>750</v>
      </c>
      <c r="C2333" s="219" t="s">
        <v>8</v>
      </c>
      <c r="D2333" s="26" t="s">
        <v>44</v>
      </c>
      <c r="E2333" s="38" t="s">
        <v>60</v>
      </c>
      <c r="F2333" s="26" t="s">
        <v>60</v>
      </c>
      <c r="G2333">
        <v>21</v>
      </c>
      <c r="H2333" s="123">
        <v>0.6</v>
      </c>
      <c r="K2333" t="s">
        <v>100</v>
      </c>
      <c r="M2333" s="2">
        <v>0.416175231676504</v>
      </c>
      <c r="N2333">
        <v>0.59319094107735615</v>
      </c>
      <c r="O2333" s="63">
        <f t="shared" si="198"/>
        <v>1.1863818821547123</v>
      </c>
      <c r="P2333" s="2">
        <v>4</v>
      </c>
      <c r="Q2333" s="2">
        <v>2.8736805589969801</v>
      </c>
      <c r="R2333">
        <v>0.76316963179542974</v>
      </c>
      <c r="S2333">
        <f t="shared" si="199"/>
        <v>1.5263392635908595</v>
      </c>
      <c r="T2333" s="2">
        <v>4</v>
      </c>
      <c r="U2333" s="339">
        <f t="shared" si="196"/>
        <v>1.9322425103266296</v>
      </c>
      <c r="V2333" s="4">
        <f t="shared" si="197"/>
        <v>0.32052858669338868</v>
      </c>
    </row>
    <row r="2334" spans="1:22">
      <c r="A2334" s="10" t="s">
        <v>742</v>
      </c>
      <c r="B2334" t="s">
        <v>750</v>
      </c>
      <c r="C2334" s="219" t="s">
        <v>8</v>
      </c>
      <c r="D2334" s="26" t="s">
        <v>44</v>
      </c>
      <c r="E2334" s="38" t="s">
        <v>60</v>
      </c>
      <c r="F2334" s="26" t="s">
        <v>60</v>
      </c>
      <c r="G2334">
        <v>27</v>
      </c>
      <c r="H2334" s="123">
        <v>0.77142857142857146</v>
      </c>
      <c r="I2334" s="12"/>
      <c r="J2334" s="11"/>
      <c r="K2334" s="11" t="s">
        <v>100</v>
      </c>
      <c r="L2334" s="11"/>
      <c r="M2334" s="2">
        <v>0.22984290599138599</v>
      </c>
      <c r="N2334">
        <v>0.50894494276227298</v>
      </c>
      <c r="O2334" s="63">
        <f t="shared" si="198"/>
        <v>1.017889885524546</v>
      </c>
      <c r="P2334" s="2">
        <v>4</v>
      </c>
      <c r="Q2334" s="2">
        <v>3.8732345507705999</v>
      </c>
      <c r="R2334">
        <v>1.3558650081768198</v>
      </c>
      <c r="S2334">
        <f t="shared" si="199"/>
        <v>2.7117300163536395</v>
      </c>
      <c r="T2334" s="2">
        <v>4</v>
      </c>
      <c r="U2334" s="339">
        <f t="shared" si="196"/>
        <v>2.8244491800374201</v>
      </c>
      <c r="V2334" s="4">
        <f t="shared" si="197"/>
        <v>0.37254209783557235</v>
      </c>
    </row>
    <row r="2335" spans="1:22">
      <c r="A2335" s="1" t="s">
        <v>742</v>
      </c>
      <c r="B2335" t="s">
        <v>750</v>
      </c>
      <c r="C2335" s="219" t="s">
        <v>8</v>
      </c>
      <c r="D2335" s="26" t="s">
        <v>44</v>
      </c>
      <c r="E2335" s="38" t="s">
        <v>60</v>
      </c>
      <c r="F2335" s="26" t="s">
        <v>60</v>
      </c>
      <c r="G2335" s="11">
        <v>35</v>
      </c>
      <c r="H2335" s="123">
        <v>1</v>
      </c>
      <c r="K2335" t="s">
        <v>100</v>
      </c>
      <c r="L2335" t="s">
        <v>100</v>
      </c>
      <c r="M2335" s="2">
        <v>0.212498141632398</v>
      </c>
      <c r="N2335">
        <v>0.255215818425093</v>
      </c>
      <c r="O2335" s="63">
        <f t="shared" si="198"/>
        <v>0.510431636850186</v>
      </c>
      <c r="P2335" s="2">
        <v>4</v>
      </c>
      <c r="Q2335" s="2">
        <v>2.8394865949749799</v>
      </c>
      <c r="R2335">
        <v>0.42321225035929011</v>
      </c>
      <c r="S2335">
        <f t="shared" si="199"/>
        <v>0.84642450071858022</v>
      </c>
      <c r="T2335" s="2">
        <v>4</v>
      </c>
      <c r="U2335" s="339">
        <f t="shared" si="196"/>
        <v>2.5924452953290373</v>
      </c>
      <c r="V2335" s="4">
        <f t="shared" si="197"/>
        <v>0.27221451394111973</v>
      </c>
    </row>
    <row r="2336" spans="1:22">
      <c r="A2336" s="1" t="s">
        <v>742</v>
      </c>
      <c r="B2336" t="s">
        <v>751</v>
      </c>
      <c r="C2336" s="219" t="s">
        <v>8</v>
      </c>
      <c r="D2336" s="26" t="s">
        <v>44</v>
      </c>
      <c r="E2336" s="38" t="s">
        <v>60</v>
      </c>
      <c r="F2336" s="26" t="s">
        <v>60</v>
      </c>
      <c r="G2336" s="11">
        <v>0</v>
      </c>
      <c r="H2336" s="123">
        <v>0</v>
      </c>
      <c r="I2336" s="2" t="s">
        <v>100</v>
      </c>
      <c r="M2336" s="2">
        <v>1.27212604551645E-2</v>
      </c>
      <c r="N2336">
        <v>3.71912079361989E-2</v>
      </c>
      <c r="O2336" s="63">
        <f t="shared" si="198"/>
        <v>7.43824158723978E-2</v>
      </c>
      <c r="P2336" s="2">
        <v>4</v>
      </c>
      <c r="Q2336" s="2">
        <v>1.2799066329507801E-2</v>
      </c>
      <c r="R2336">
        <v>3.7269013810542796E-2</v>
      </c>
      <c r="S2336">
        <f t="shared" si="199"/>
        <v>7.4538027621085592E-2</v>
      </c>
      <c r="T2336" s="2">
        <v>4</v>
      </c>
      <c r="U2336" s="339">
        <f t="shared" si="196"/>
        <v>6.0975798681019849E-3</v>
      </c>
      <c r="V2336" s="4">
        <f t="shared" si="197"/>
        <v>8.7288943191583233</v>
      </c>
    </row>
    <row r="2337" spans="1:22">
      <c r="A2337" s="1" t="s">
        <v>742</v>
      </c>
      <c r="B2337" t="s">
        <v>751</v>
      </c>
      <c r="C2337" s="219" t="s">
        <v>8</v>
      </c>
      <c r="D2337" s="26" t="s">
        <v>44</v>
      </c>
      <c r="E2337" s="38" t="s">
        <v>60</v>
      </c>
      <c r="F2337" s="26" t="s">
        <v>60</v>
      </c>
      <c r="G2337" s="11">
        <v>7</v>
      </c>
      <c r="H2337" s="123">
        <v>0.2</v>
      </c>
      <c r="J2337" t="s">
        <v>100</v>
      </c>
      <c r="K2337" t="s">
        <v>100</v>
      </c>
      <c r="M2337" s="2">
        <v>5.3686053297024E-2</v>
      </c>
      <c r="N2337">
        <v>3.7191207936199205E-2</v>
      </c>
      <c r="O2337" s="63">
        <f t="shared" si="198"/>
        <v>7.4382415872398411E-2</v>
      </c>
      <c r="P2337" s="2">
        <v>4</v>
      </c>
      <c r="Q2337" s="2">
        <v>5.9871620307333201E-2</v>
      </c>
      <c r="R2337">
        <v>2.4664462166893497E-2</v>
      </c>
      <c r="S2337">
        <f t="shared" si="199"/>
        <v>4.9328924333786994E-2</v>
      </c>
      <c r="T2337" s="2">
        <v>4</v>
      </c>
      <c r="U2337" s="339">
        <f t="shared" si="196"/>
        <v>0.10904935568762736</v>
      </c>
      <c r="V2337" s="4">
        <f t="shared" si="197"/>
        <v>0.41970759389509177</v>
      </c>
    </row>
    <row r="2338" spans="1:22">
      <c r="A2338" s="10" t="s">
        <v>742</v>
      </c>
      <c r="B2338" t="s">
        <v>751</v>
      </c>
      <c r="C2338" s="219" t="s">
        <v>8</v>
      </c>
      <c r="D2338" s="26" t="s">
        <v>44</v>
      </c>
      <c r="E2338" s="38" t="s">
        <v>60</v>
      </c>
      <c r="F2338" s="26" t="s">
        <v>60</v>
      </c>
      <c r="G2338" s="11">
        <v>14</v>
      </c>
      <c r="H2338" s="123">
        <v>0.4</v>
      </c>
      <c r="I2338" s="12"/>
      <c r="J2338" s="11"/>
      <c r="K2338" s="11" t="s">
        <v>100</v>
      </c>
      <c r="L2338" s="11"/>
      <c r="M2338" s="2">
        <v>0.100602995526162</v>
      </c>
      <c r="N2338">
        <v>4.9484536082473995E-2</v>
      </c>
      <c r="O2338" s="63">
        <f t="shared" si="198"/>
        <v>9.8969072164947991E-2</v>
      </c>
      <c r="P2338" s="2">
        <v>4</v>
      </c>
      <c r="Q2338" s="2">
        <v>8.1968488620890706E-2</v>
      </c>
      <c r="R2338">
        <v>4.3532386695195296E-2</v>
      </c>
      <c r="S2338">
        <f t="shared" si="199"/>
        <v>8.7064773390390593E-2</v>
      </c>
      <c r="T2338" s="2">
        <v>4</v>
      </c>
      <c r="U2338" s="339">
        <f t="shared" si="196"/>
        <v>-0.20484714552761357</v>
      </c>
      <c r="V2338" s="4">
        <f t="shared" si="197"/>
        <v>0.53205324579694335</v>
      </c>
    </row>
    <row r="2339" spans="1:22">
      <c r="A2339" s="1" t="s">
        <v>742</v>
      </c>
      <c r="B2339" t="s">
        <v>751</v>
      </c>
      <c r="C2339" s="219" t="s">
        <v>8</v>
      </c>
      <c r="D2339" s="26" t="s">
        <v>44</v>
      </c>
      <c r="E2339" s="38" t="s">
        <v>60</v>
      </c>
      <c r="F2339" s="26" t="s">
        <v>60</v>
      </c>
      <c r="G2339">
        <v>21</v>
      </c>
      <c r="H2339" s="123">
        <v>0.6</v>
      </c>
      <c r="K2339" t="s">
        <v>100</v>
      </c>
      <c r="M2339" s="2">
        <v>8.5742073526551305E-2</v>
      </c>
      <c r="N2339">
        <v>3.10834468002327E-2</v>
      </c>
      <c r="O2339" s="63">
        <f t="shared" si="198"/>
        <v>6.21668936004654E-2</v>
      </c>
      <c r="P2339" s="2">
        <v>4</v>
      </c>
      <c r="Q2339" s="2">
        <v>0.25901575568955398</v>
      </c>
      <c r="R2339">
        <v>3.703559618751201E-2</v>
      </c>
      <c r="S2339">
        <f t="shared" si="199"/>
        <v>7.407119237502402E-2</v>
      </c>
      <c r="T2339" s="2">
        <v>4</v>
      </c>
      <c r="U2339" s="339">
        <f t="shared" si="196"/>
        <v>1.1055452478621624</v>
      </c>
      <c r="V2339" s="4">
        <f t="shared" si="197"/>
        <v>0.27044496235012389</v>
      </c>
    </row>
    <row r="2340" spans="1:22">
      <c r="A2340" s="1" t="s">
        <v>742</v>
      </c>
      <c r="B2340" t="s">
        <v>751</v>
      </c>
      <c r="C2340" s="219" t="s">
        <v>8</v>
      </c>
      <c r="D2340" s="26" t="s">
        <v>44</v>
      </c>
      <c r="E2340" s="38" t="s">
        <v>60</v>
      </c>
      <c r="F2340" s="26" t="s">
        <v>60</v>
      </c>
      <c r="G2340">
        <v>27</v>
      </c>
      <c r="H2340" s="123">
        <v>0.77142857142857146</v>
      </c>
      <c r="K2340" t="s">
        <v>100</v>
      </c>
      <c r="M2340" s="2">
        <v>1.5288854308500299E-2</v>
      </c>
      <c r="N2340">
        <v>4.3298969072165003E-2</v>
      </c>
      <c r="O2340" s="63">
        <f t="shared" si="198"/>
        <v>8.6597938144330006E-2</v>
      </c>
      <c r="P2340" s="2">
        <v>4</v>
      </c>
      <c r="Q2340" s="2">
        <v>0.44812293328146202</v>
      </c>
      <c r="R2340">
        <v>6.1933475977436925E-2</v>
      </c>
      <c r="S2340">
        <f t="shared" si="199"/>
        <v>0.12386695195487385</v>
      </c>
      <c r="T2340" s="2">
        <v>4</v>
      </c>
      <c r="U2340" s="339">
        <f t="shared" si="196"/>
        <v>3.3779435130572431</v>
      </c>
      <c r="V2340" s="4">
        <f t="shared" si="197"/>
        <v>0.26910102048076801</v>
      </c>
    </row>
    <row r="2341" spans="1:22">
      <c r="A2341" s="1" t="s">
        <v>742</v>
      </c>
      <c r="B2341" t="s">
        <v>751</v>
      </c>
      <c r="C2341" s="219" t="s">
        <v>8</v>
      </c>
      <c r="D2341" s="26" t="s">
        <v>44</v>
      </c>
      <c r="E2341" s="38" t="s">
        <v>60</v>
      </c>
      <c r="F2341" s="26" t="s">
        <v>60</v>
      </c>
      <c r="G2341">
        <v>35</v>
      </c>
      <c r="H2341" s="123">
        <v>1</v>
      </c>
      <c r="K2341" t="s">
        <v>100</v>
      </c>
      <c r="L2341" t="s">
        <v>100</v>
      </c>
      <c r="M2341" s="2">
        <v>1.89846333398173E-2</v>
      </c>
      <c r="N2341">
        <v>3.7191207936199101E-2</v>
      </c>
      <c r="O2341" s="63">
        <f t="shared" si="198"/>
        <v>7.4382415872398203E-2</v>
      </c>
      <c r="P2341" s="2">
        <v>4</v>
      </c>
      <c r="Q2341" s="2">
        <v>0.24785061272125999</v>
      </c>
      <c r="R2341">
        <v>5.5514491344097E-2</v>
      </c>
      <c r="S2341">
        <f t="shared" si="199"/>
        <v>0.111028982688194</v>
      </c>
      <c r="T2341" s="2">
        <v>4</v>
      </c>
      <c r="U2341" s="339">
        <f t="shared" si="196"/>
        <v>2.5691963162633318</v>
      </c>
      <c r="V2341" s="4">
        <f t="shared" si="197"/>
        <v>0.30016868712881806</v>
      </c>
    </row>
    <row r="2342" spans="1:22">
      <c r="A2342" s="10" t="s">
        <v>742</v>
      </c>
      <c r="B2342" t="s">
        <v>752</v>
      </c>
      <c r="C2342" s="219" t="s">
        <v>8</v>
      </c>
      <c r="D2342" s="26" t="s">
        <v>44</v>
      </c>
      <c r="E2342" s="38" t="s">
        <v>60</v>
      </c>
      <c r="F2342" s="26" t="s">
        <v>60</v>
      </c>
      <c r="G2342">
        <v>0</v>
      </c>
      <c r="H2342" s="123">
        <v>0</v>
      </c>
      <c r="I2342" s="12" t="s">
        <v>100</v>
      </c>
      <c r="J2342" s="11"/>
      <c r="K2342" s="11"/>
      <c r="L2342" s="11"/>
      <c r="M2342" s="2">
        <v>3.87757817697937</v>
      </c>
      <c r="N2342">
        <v>0.77711244178310013</v>
      </c>
      <c r="O2342" s="63">
        <f t="shared" si="198"/>
        <v>1.5542248835662003</v>
      </c>
      <c r="P2342" s="2">
        <v>4</v>
      </c>
      <c r="Q2342" s="2">
        <v>3.76713240186294</v>
      </c>
      <c r="R2342">
        <v>1.2222222222222201</v>
      </c>
      <c r="S2342">
        <f t="shared" si="199"/>
        <v>2.4444444444444402</v>
      </c>
      <c r="T2342" s="2">
        <v>4</v>
      </c>
      <c r="U2342" s="339">
        <f t="shared" si="196"/>
        <v>-2.8896701643249586E-2</v>
      </c>
      <c r="V2342" s="4">
        <f t="shared" si="197"/>
        <v>0.3552636881795519</v>
      </c>
    </row>
    <row r="2343" spans="1:22">
      <c r="A2343" s="1" t="s">
        <v>742</v>
      </c>
      <c r="B2343" t="s">
        <v>752</v>
      </c>
      <c r="C2343" s="219" t="s">
        <v>8</v>
      </c>
      <c r="D2343" s="26" t="s">
        <v>44</v>
      </c>
      <c r="E2343" s="26" t="s">
        <v>60</v>
      </c>
      <c r="F2343" s="26" t="s">
        <v>60</v>
      </c>
      <c r="G2343">
        <v>7</v>
      </c>
      <c r="H2343" s="123">
        <v>0.2</v>
      </c>
      <c r="J2343" t="s">
        <v>100</v>
      </c>
      <c r="K2343" t="s">
        <v>100</v>
      </c>
      <c r="M2343" s="2">
        <v>9.8542914171656708</v>
      </c>
      <c r="N2343">
        <v>3.2208915502328708</v>
      </c>
      <c r="O2343" s="63">
        <f t="shared" si="198"/>
        <v>6.4417831004657415</v>
      </c>
      <c r="P2343" s="2">
        <v>4</v>
      </c>
      <c r="Q2343" s="2">
        <v>12.4105123087159</v>
      </c>
      <c r="R2343">
        <v>0.88888888888880047</v>
      </c>
      <c r="S2343">
        <f t="shared" si="199"/>
        <v>1.7777777777776009</v>
      </c>
      <c r="T2343" s="2">
        <v>4</v>
      </c>
      <c r="U2343" s="339">
        <f t="shared" si="196"/>
        <v>0.23063684311758972</v>
      </c>
      <c r="V2343" s="4">
        <f t="shared" si="197"/>
        <v>0.25512997839198953</v>
      </c>
    </row>
    <row r="2344" spans="1:22">
      <c r="A2344" s="1" t="s">
        <v>742</v>
      </c>
      <c r="B2344" t="s">
        <v>752</v>
      </c>
      <c r="C2344" s="219" t="s">
        <v>8</v>
      </c>
      <c r="D2344" s="26" t="s">
        <v>44</v>
      </c>
      <c r="E2344" s="26" t="s">
        <v>60</v>
      </c>
      <c r="F2344" s="26" t="s">
        <v>60</v>
      </c>
      <c r="G2344">
        <v>14</v>
      </c>
      <c r="H2344" s="123">
        <v>0.4</v>
      </c>
      <c r="K2344" t="s">
        <v>100</v>
      </c>
      <c r="M2344" s="2">
        <v>6.6121091151031202</v>
      </c>
      <c r="N2344">
        <v>1.9999999999999902</v>
      </c>
      <c r="O2344" s="63">
        <f t="shared" si="198"/>
        <v>3.9999999999999805</v>
      </c>
      <c r="P2344" s="2">
        <v>4</v>
      </c>
      <c r="Q2344" s="2">
        <v>12.723885562208901</v>
      </c>
      <c r="R2344">
        <v>0.88755821689949954</v>
      </c>
      <c r="S2344">
        <f t="shared" si="199"/>
        <v>1.7751164337989991</v>
      </c>
      <c r="T2344" s="2">
        <v>4</v>
      </c>
      <c r="U2344" s="339">
        <f t="shared" si="196"/>
        <v>0.65457829758372799</v>
      </c>
      <c r="V2344" s="4">
        <f t="shared" si="197"/>
        <v>0.25486579927229691</v>
      </c>
    </row>
    <row r="2345" spans="1:22">
      <c r="A2345" s="1" t="s">
        <v>742</v>
      </c>
      <c r="B2345" t="s">
        <v>752</v>
      </c>
      <c r="C2345" s="219" t="s">
        <v>8</v>
      </c>
      <c r="D2345" s="26" t="s">
        <v>44</v>
      </c>
      <c r="E2345" s="38" t="s">
        <v>60</v>
      </c>
      <c r="F2345" s="26" t="s">
        <v>60</v>
      </c>
      <c r="G2345">
        <v>21</v>
      </c>
      <c r="H2345" s="123">
        <v>0.6</v>
      </c>
      <c r="K2345" t="s">
        <v>100</v>
      </c>
      <c r="M2345" s="2">
        <v>4.8117099135063199</v>
      </c>
      <c r="N2345">
        <v>1.7777777777777799</v>
      </c>
      <c r="O2345" s="63">
        <f t="shared" si="198"/>
        <v>3.5555555555555598</v>
      </c>
      <c r="P2345" s="2">
        <v>4</v>
      </c>
      <c r="Q2345" s="2">
        <v>13.701264138389799</v>
      </c>
      <c r="R2345">
        <v>2.7771124417830997</v>
      </c>
      <c r="S2345">
        <f t="shared" si="199"/>
        <v>5.5542248835661994</v>
      </c>
      <c r="T2345" s="2">
        <v>4</v>
      </c>
      <c r="U2345" s="339">
        <f t="shared" si="196"/>
        <v>1.0464355891333295</v>
      </c>
      <c r="V2345" s="4">
        <f t="shared" si="197"/>
        <v>0.29108333118019925</v>
      </c>
    </row>
    <row r="2346" spans="1:22">
      <c r="A2346" s="10" t="s">
        <v>742</v>
      </c>
      <c r="B2346" t="s">
        <v>752</v>
      </c>
      <c r="C2346" s="219" t="s">
        <v>8</v>
      </c>
      <c r="D2346" s="26" t="s">
        <v>44</v>
      </c>
      <c r="E2346" s="38" t="s">
        <v>60</v>
      </c>
      <c r="F2346" s="26" t="s">
        <v>60</v>
      </c>
      <c r="G2346">
        <v>27</v>
      </c>
      <c r="H2346" s="123">
        <v>0.77142857142857146</v>
      </c>
      <c r="I2346" s="12"/>
      <c r="J2346" s="11"/>
      <c r="K2346" s="11" t="s">
        <v>100</v>
      </c>
      <c r="L2346" s="11"/>
      <c r="M2346" s="2">
        <v>4.1224218230206198</v>
      </c>
      <c r="N2346">
        <v>1.4437791084497698</v>
      </c>
      <c r="O2346" s="63">
        <f t="shared" si="198"/>
        <v>2.8875582168995395</v>
      </c>
      <c r="P2346" s="2">
        <v>4</v>
      </c>
      <c r="Q2346" s="2">
        <v>13.2335329341317</v>
      </c>
      <c r="R2346">
        <v>1.8888888888888999</v>
      </c>
      <c r="S2346">
        <f t="shared" si="199"/>
        <v>3.7777777777777999</v>
      </c>
      <c r="T2346" s="2">
        <v>4</v>
      </c>
      <c r="U2346" s="339">
        <f t="shared" si="196"/>
        <v>1.1663131703112573</v>
      </c>
      <c r="V2346" s="4">
        <f t="shared" si="197"/>
        <v>0.27037329242457481</v>
      </c>
    </row>
    <row r="2347" spans="1:22">
      <c r="A2347" s="1" t="s">
        <v>742</v>
      </c>
      <c r="B2347" t="s">
        <v>752</v>
      </c>
      <c r="C2347" s="219" t="s">
        <v>8</v>
      </c>
      <c r="D2347" s="26" t="s">
        <v>44</v>
      </c>
      <c r="E2347" s="38" t="s">
        <v>60</v>
      </c>
      <c r="F2347" s="26" t="s">
        <v>60</v>
      </c>
      <c r="G2347">
        <v>35</v>
      </c>
      <c r="H2347" s="123">
        <v>1</v>
      </c>
      <c r="K2347" t="s">
        <v>100</v>
      </c>
      <c r="L2347" t="s">
        <v>100</v>
      </c>
      <c r="M2347" s="2">
        <v>3.1011310711909501</v>
      </c>
      <c r="N2347">
        <v>1.2242182302062501</v>
      </c>
      <c r="O2347" s="63">
        <f t="shared" si="198"/>
        <v>2.4484364604125002</v>
      </c>
      <c r="P2347" s="2">
        <v>4</v>
      </c>
      <c r="Q2347" s="2">
        <v>3.76713240186294</v>
      </c>
      <c r="R2347">
        <v>1.2222222222222201</v>
      </c>
      <c r="S2347">
        <f t="shared" si="199"/>
        <v>2.4444444444444402</v>
      </c>
      <c r="T2347" s="2">
        <v>4</v>
      </c>
      <c r="U2347" s="339">
        <f t="shared" si="196"/>
        <v>0.19454716929910412</v>
      </c>
      <c r="V2347" s="4">
        <f t="shared" si="197"/>
        <v>0.3552636881795519</v>
      </c>
    </row>
    <row r="2348" spans="1:22">
      <c r="A2348" s="1" t="s">
        <v>742</v>
      </c>
      <c r="B2348" t="s">
        <v>753</v>
      </c>
      <c r="C2348" s="219" t="s">
        <v>8</v>
      </c>
      <c r="D2348" s="26" t="s">
        <v>44</v>
      </c>
      <c r="E2348" s="38" t="s">
        <v>60</v>
      </c>
      <c r="F2348" s="26" t="s">
        <v>60</v>
      </c>
      <c r="G2348">
        <v>0</v>
      </c>
      <c r="H2348" s="123">
        <v>0</v>
      </c>
      <c r="I2348" s="2" t="s">
        <v>100</v>
      </c>
      <c r="M2348" s="2">
        <v>8.0752141475545702</v>
      </c>
      <c r="N2348">
        <v>1.5418623929262196</v>
      </c>
      <c r="O2348" s="63">
        <f t="shared" ref="O2348:O2379" si="200">N2348*SQRT(P2348)</f>
        <v>3.0837247858524393</v>
      </c>
      <c r="P2348" s="2">
        <v>4</v>
      </c>
      <c r="Q2348" s="2">
        <v>8.62630560928433</v>
      </c>
      <c r="R2348">
        <v>2.0916275214146705</v>
      </c>
      <c r="S2348">
        <f t="shared" ref="S2348:S2379" si="201">R2348*SQRT(T2348)</f>
        <v>4.1832550428293409</v>
      </c>
      <c r="T2348" s="2">
        <v>4</v>
      </c>
      <c r="U2348" s="339">
        <f t="shared" si="196"/>
        <v>6.6016937872797998E-2</v>
      </c>
      <c r="V2348" s="4">
        <f t="shared" si="197"/>
        <v>0.3087921056775404</v>
      </c>
    </row>
    <row r="2349" spans="1:22">
      <c r="A2349" s="1" t="s">
        <v>742</v>
      </c>
      <c r="B2349" t="s">
        <v>753</v>
      </c>
      <c r="C2349" s="219" t="s">
        <v>8</v>
      </c>
      <c r="D2349" s="26" t="s">
        <v>44</v>
      </c>
      <c r="E2349" s="38" t="s">
        <v>60</v>
      </c>
      <c r="F2349" s="26" t="s">
        <v>60</v>
      </c>
      <c r="G2349">
        <v>7</v>
      </c>
      <c r="H2349" s="123">
        <v>0.2</v>
      </c>
      <c r="J2349" t="s">
        <v>100</v>
      </c>
      <c r="K2349" t="s">
        <v>100</v>
      </c>
      <c r="M2349" s="2">
        <v>7.43592152528322</v>
      </c>
      <c r="N2349">
        <v>1.2116054158607401</v>
      </c>
      <c r="O2349" s="63">
        <f t="shared" si="200"/>
        <v>2.4232108317214802</v>
      </c>
      <c r="P2349" s="2">
        <v>4</v>
      </c>
      <c r="Q2349" s="2">
        <v>12.169604863221799</v>
      </c>
      <c r="R2349">
        <v>2.3124620060790999</v>
      </c>
      <c r="S2349">
        <f t="shared" si="201"/>
        <v>4.6249240121581998</v>
      </c>
      <c r="T2349" s="2">
        <v>4</v>
      </c>
      <c r="U2349" s="339">
        <f t="shared" si="196"/>
        <v>0.49261892191955753</v>
      </c>
      <c r="V2349" s="4">
        <f t="shared" si="197"/>
        <v>0.28610740334671247</v>
      </c>
    </row>
    <row r="2350" spans="1:22" s="11" customFormat="1">
      <c r="A2350" s="10" t="s">
        <v>742</v>
      </c>
      <c r="B2350" s="11" t="s">
        <v>753</v>
      </c>
      <c r="C2350" s="219" t="s">
        <v>8</v>
      </c>
      <c r="D2350" s="29" t="s">
        <v>44</v>
      </c>
      <c r="E2350" s="29" t="s">
        <v>60</v>
      </c>
      <c r="F2350" s="29" t="s">
        <v>60</v>
      </c>
      <c r="G2350" s="11">
        <v>14</v>
      </c>
      <c r="H2350" s="172">
        <v>0.4</v>
      </c>
      <c r="I2350" s="12"/>
      <c r="K2350" s="11" t="s">
        <v>100</v>
      </c>
      <c r="M2350" s="12">
        <v>8.8889195910472498</v>
      </c>
      <c r="N2350" s="11">
        <v>1.4311135672837505</v>
      </c>
      <c r="O2350" s="70">
        <f t="shared" si="200"/>
        <v>2.862227134567501</v>
      </c>
      <c r="P2350" s="12">
        <v>4</v>
      </c>
      <c r="Q2350" s="12">
        <v>8.3391544625587102</v>
      </c>
      <c r="R2350" s="11">
        <v>2.6420558165238894</v>
      </c>
      <c r="S2350" s="11">
        <f t="shared" si="201"/>
        <v>5.2841116330477789</v>
      </c>
      <c r="T2350" s="12">
        <v>4</v>
      </c>
      <c r="U2350" s="339">
        <f t="shared" si="196"/>
        <v>-6.3843683479746047E-2</v>
      </c>
      <c r="V2350" s="4">
        <f t="shared" si="197"/>
        <v>0.35037832407504149</v>
      </c>
    </row>
    <row r="2351" spans="1:22">
      <c r="A2351" s="1" t="s">
        <v>742</v>
      </c>
      <c r="B2351" t="s">
        <v>753</v>
      </c>
      <c r="C2351" s="219" t="s">
        <v>8</v>
      </c>
      <c r="D2351" s="26" t="s">
        <v>44</v>
      </c>
      <c r="E2351" s="38" t="s">
        <v>60</v>
      </c>
      <c r="F2351" s="26" t="s">
        <v>60</v>
      </c>
      <c r="G2351">
        <v>21</v>
      </c>
      <c r="H2351" s="123">
        <v>0.6</v>
      </c>
      <c r="K2351" t="s">
        <v>100</v>
      </c>
      <c r="M2351" s="2">
        <v>5.9398176291793296</v>
      </c>
      <c r="N2351">
        <v>0.65985078751036053</v>
      </c>
      <c r="O2351" s="63">
        <f t="shared" si="200"/>
        <v>1.3197015750207211</v>
      </c>
      <c r="P2351" s="2">
        <v>4</v>
      </c>
      <c r="Q2351" s="2">
        <v>4.6187897209173796</v>
      </c>
      <c r="R2351">
        <v>1.5405360596849906</v>
      </c>
      <c r="S2351">
        <f t="shared" si="201"/>
        <v>3.0810721193699813</v>
      </c>
      <c r="T2351" s="2">
        <v>4</v>
      </c>
      <c r="U2351" s="339">
        <f t="shared" si="196"/>
        <v>-0.25154572513949014</v>
      </c>
      <c r="V2351" s="4">
        <f t="shared" si="197"/>
        <v>0.3612467559801828</v>
      </c>
    </row>
    <row r="2352" spans="1:22">
      <c r="A2352" s="1" t="s">
        <v>742</v>
      </c>
      <c r="B2352" t="s">
        <v>753</v>
      </c>
      <c r="C2352" s="219" t="s">
        <v>8</v>
      </c>
      <c r="D2352" s="26" t="s">
        <v>44</v>
      </c>
      <c r="E2352" s="38" t="s">
        <v>60</v>
      </c>
      <c r="F2352" s="26" t="s">
        <v>60</v>
      </c>
      <c r="G2352">
        <v>27</v>
      </c>
      <c r="H2352" s="123">
        <v>0.77142857142857146</v>
      </c>
      <c r="K2352" t="s">
        <v>100</v>
      </c>
      <c r="M2352" s="2">
        <v>2.8793036750483498</v>
      </c>
      <c r="N2352">
        <v>0.65985078751036008</v>
      </c>
      <c r="O2352" s="63">
        <f t="shared" si="200"/>
        <v>1.3197015750207202</v>
      </c>
      <c r="P2352" s="2">
        <v>4</v>
      </c>
      <c r="Q2352" s="2">
        <v>1.77844708483006</v>
      </c>
      <c r="R2352">
        <v>0.9881182647140101</v>
      </c>
      <c r="S2352">
        <f t="shared" si="201"/>
        <v>1.9762365294280202</v>
      </c>
      <c r="T2352" s="2">
        <v>4</v>
      </c>
      <c r="U2352" s="339">
        <f t="shared" si="196"/>
        <v>-0.48180792614968487</v>
      </c>
      <c r="V2352" s="4">
        <f t="shared" si="197"/>
        <v>0.55869952287301938</v>
      </c>
    </row>
    <row r="2353" spans="1:22">
      <c r="A2353" s="1" t="s">
        <v>742</v>
      </c>
      <c r="B2353" t="s">
        <v>753</v>
      </c>
      <c r="C2353" s="219" t="s">
        <v>8</v>
      </c>
      <c r="D2353" s="26" t="s">
        <v>44</v>
      </c>
      <c r="E2353" s="26" t="s">
        <v>60</v>
      </c>
      <c r="F2353" s="26" t="s">
        <v>60</v>
      </c>
      <c r="G2353">
        <v>35</v>
      </c>
      <c r="H2353" s="123">
        <v>1</v>
      </c>
      <c r="K2353" t="s">
        <v>100</v>
      </c>
      <c r="L2353" t="s">
        <v>100</v>
      </c>
      <c r="M2353" s="2">
        <v>1.24990328820116</v>
      </c>
      <c r="N2353">
        <v>0.99077093119645987</v>
      </c>
      <c r="O2353" s="63">
        <f t="shared" si="200"/>
        <v>1.9815418623929197</v>
      </c>
      <c r="P2353" s="2">
        <v>4</v>
      </c>
      <c r="Q2353" s="2">
        <v>0.91831997789444397</v>
      </c>
      <c r="R2353">
        <v>1.1035092567007458</v>
      </c>
      <c r="S2353">
        <f t="shared" si="201"/>
        <v>2.2070185134014917</v>
      </c>
      <c r="T2353" s="2">
        <v>4</v>
      </c>
      <c r="U2353" s="339">
        <f t="shared" si="196"/>
        <v>-0.30827556817859969</v>
      </c>
      <c r="V2353" s="4">
        <f t="shared" si="197"/>
        <v>1.6939890378654316</v>
      </c>
    </row>
    <row r="2354" spans="1:22">
      <c r="A2354" s="1" t="s">
        <v>742</v>
      </c>
      <c r="B2354" t="s">
        <v>754</v>
      </c>
      <c r="C2354" s="219" t="s">
        <v>8</v>
      </c>
      <c r="D2354" s="26" t="s">
        <v>44</v>
      </c>
      <c r="E2354" s="38" t="s">
        <v>60</v>
      </c>
      <c r="F2354" s="26" t="s">
        <v>60</v>
      </c>
      <c r="G2354">
        <v>0</v>
      </c>
      <c r="H2354" s="123">
        <v>0</v>
      </c>
      <c r="I2354" s="2" t="s">
        <v>100</v>
      </c>
      <c r="M2354" s="2">
        <v>3.2363636363636301</v>
      </c>
      <c r="N2354">
        <v>0.72727272727273018</v>
      </c>
      <c r="O2354" s="63">
        <f t="shared" si="200"/>
        <v>1.4545454545454604</v>
      </c>
      <c r="P2354" s="2">
        <v>4</v>
      </c>
      <c r="Q2354" s="2">
        <v>4.3999999999999897</v>
      </c>
      <c r="R2354">
        <v>0.21818181818180982</v>
      </c>
      <c r="S2354">
        <f t="shared" si="201"/>
        <v>0.43636363636361963</v>
      </c>
      <c r="T2354" s="2">
        <v>4</v>
      </c>
      <c r="U2354" s="339">
        <f t="shared" si="196"/>
        <v>0.30715417586460092</v>
      </c>
      <c r="V2354" s="4">
        <f t="shared" si="197"/>
        <v>0.2524588484393141</v>
      </c>
    </row>
    <row r="2355" spans="1:22">
      <c r="A2355" s="1" t="s">
        <v>742</v>
      </c>
      <c r="B2355" t="s">
        <v>754</v>
      </c>
      <c r="C2355" s="219" t="s">
        <v>8</v>
      </c>
      <c r="D2355" s="26" t="s">
        <v>44</v>
      </c>
      <c r="E2355" s="38" t="s">
        <v>60</v>
      </c>
      <c r="F2355" s="26" t="s">
        <v>60</v>
      </c>
      <c r="G2355">
        <v>7</v>
      </c>
      <c r="H2355" s="123">
        <v>0.2</v>
      </c>
      <c r="J2355" t="s">
        <v>100</v>
      </c>
      <c r="K2355" t="s">
        <v>100</v>
      </c>
      <c r="M2355" s="2">
        <v>4.0363636363636299</v>
      </c>
      <c r="N2355">
        <v>1.0181818181818199</v>
      </c>
      <c r="O2355" s="63">
        <f t="shared" si="200"/>
        <v>2.0363636363636397</v>
      </c>
      <c r="P2355" s="2">
        <v>4</v>
      </c>
      <c r="Q2355" s="2">
        <v>6.4363636363636303</v>
      </c>
      <c r="R2355">
        <v>0.58181818181818024</v>
      </c>
      <c r="S2355">
        <f t="shared" si="201"/>
        <v>1.1636363636363605</v>
      </c>
      <c r="T2355" s="2">
        <v>4</v>
      </c>
      <c r="U2355" s="339">
        <f t="shared" si="196"/>
        <v>0.46661953126149563</v>
      </c>
      <c r="V2355" s="4">
        <f t="shared" si="197"/>
        <v>0.25817134284528709</v>
      </c>
    </row>
    <row r="2356" spans="1:22">
      <c r="A2356" s="1" t="s">
        <v>742</v>
      </c>
      <c r="B2356" t="s">
        <v>754</v>
      </c>
      <c r="C2356" s="219" t="s">
        <v>8</v>
      </c>
      <c r="D2356" s="26" t="s">
        <v>44</v>
      </c>
      <c r="E2356" s="38" t="s">
        <v>60</v>
      </c>
      <c r="F2356" s="26" t="s">
        <v>60</v>
      </c>
      <c r="G2356">
        <v>14</v>
      </c>
      <c r="H2356" s="123">
        <v>0.4</v>
      </c>
      <c r="K2356" t="s">
        <v>100</v>
      </c>
      <c r="M2356" s="2">
        <v>5.1999999999999904</v>
      </c>
      <c r="N2356">
        <v>1.8181818181818103</v>
      </c>
      <c r="O2356" s="63">
        <f t="shared" si="200"/>
        <v>3.6363636363636207</v>
      </c>
      <c r="P2356" s="2">
        <v>4</v>
      </c>
      <c r="Q2356" s="2">
        <v>8.9818181818181806</v>
      </c>
      <c r="R2356">
        <v>2.0363636363636406</v>
      </c>
      <c r="S2356">
        <f t="shared" si="201"/>
        <v>4.0727272727272812</v>
      </c>
      <c r="T2356" s="2">
        <v>4</v>
      </c>
      <c r="U2356" s="339">
        <f t="shared" si="196"/>
        <v>0.54654370636807159</v>
      </c>
      <c r="V2356" s="4">
        <f t="shared" si="197"/>
        <v>0.30140225212673566</v>
      </c>
    </row>
    <row r="2357" spans="1:22" s="11" customFormat="1">
      <c r="A2357" s="10" t="s">
        <v>742</v>
      </c>
      <c r="B2357" t="s">
        <v>754</v>
      </c>
      <c r="C2357" s="219" t="s">
        <v>8</v>
      </c>
      <c r="D2357" s="29" t="s">
        <v>44</v>
      </c>
      <c r="E2357" s="29" t="s">
        <v>60</v>
      </c>
      <c r="F2357" s="29" t="s">
        <v>60</v>
      </c>
      <c r="G2357" s="11">
        <v>21</v>
      </c>
      <c r="H2357" s="172">
        <v>0.6</v>
      </c>
      <c r="I2357" s="12"/>
      <c r="K2357" s="11" t="s">
        <v>100</v>
      </c>
      <c r="M2357" s="12">
        <v>1.9272727272727199</v>
      </c>
      <c r="N2357" s="11">
        <v>0.43636363636363984</v>
      </c>
      <c r="O2357" s="63">
        <f t="shared" si="200"/>
        <v>0.87272727272727968</v>
      </c>
      <c r="P2357" s="12">
        <v>4</v>
      </c>
      <c r="Q2357" s="12">
        <v>3.7454545454545398</v>
      </c>
      <c r="R2357" s="11">
        <v>0.5090909090909097</v>
      </c>
      <c r="S2357">
        <f t="shared" si="201"/>
        <v>1.0181818181818194</v>
      </c>
      <c r="T2357" s="12">
        <v>4</v>
      </c>
      <c r="U2357" s="339">
        <f t="shared" si="196"/>
        <v>0.66443707467751623</v>
      </c>
      <c r="V2357" s="4">
        <f t="shared" si="197"/>
        <v>0.26847487981902168</v>
      </c>
    </row>
    <row r="2358" spans="1:22">
      <c r="A2358" s="1" t="s">
        <v>742</v>
      </c>
      <c r="B2358" t="s">
        <v>754</v>
      </c>
      <c r="C2358" s="219" t="s">
        <v>8</v>
      </c>
      <c r="D2358" s="26" t="s">
        <v>44</v>
      </c>
      <c r="E2358" s="38" t="s">
        <v>60</v>
      </c>
      <c r="F2358" s="26" t="s">
        <v>60</v>
      </c>
      <c r="G2358">
        <v>27</v>
      </c>
      <c r="H2358" s="123">
        <v>0.77142857142857146</v>
      </c>
      <c r="K2358" t="s">
        <v>100</v>
      </c>
      <c r="M2358" s="2">
        <v>2.4363636363636298</v>
      </c>
      <c r="N2358">
        <v>0.79999999999999982</v>
      </c>
      <c r="O2358" s="63">
        <f t="shared" si="200"/>
        <v>1.5999999999999996</v>
      </c>
      <c r="P2358" s="2">
        <v>4</v>
      </c>
      <c r="Q2358" s="2">
        <v>5.8545454545454501</v>
      </c>
      <c r="R2358">
        <v>0.87272727272727035</v>
      </c>
      <c r="S2358">
        <f t="shared" si="201"/>
        <v>1.7454545454545407</v>
      </c>
      <c r="T2358" s="2">
        <v>4</v>
      </c>
      <c r="U2358" s="339">
        <f t="shared" si="196"/>
        <v>0.87671174559349885</v>
      </c>
      <c r="V2358" s="4">
        <f t="shared" si="197"/>
        <v>0.27222136491647692</v>
      </c>
    </row>
    <row r="2359" spans="1:22">
      <c r="A2359" s="1" t="s">
        <v>742</v>
      </c>
      <c r="B2359" t="s">
        <v>754</v>
      </c>
      <c r="C2359" s="219" t="s">
        <v>8</v>
      </c>
      <c r="D2359" s="26" t="s">
        <v>44</v>
      </c>
      <c r="E2359" s="38" t="s">
        <v>60</v>
      </c>
      <c r="F2359" s="26" t="s">
        <v>60</v>
      </c>
      <c r="G2359">
        <v>35</v>
      </c>
      <c r="H2359" s="123">
        <v>1</v>
      </c>
      <c r="K2359" t="s">
        <v>100</v>
      </c>
      <c r="L2359" t="s">
        <v>100</v>
      </c>
      <c r="M2359" s="2">
        <v>1.27272727272727</v>
      </c>
      <c r="N2359">
        <v>0.43636363636363407</v>
      </c>
      <c r="O2359" s="63">
        <f t="shared" si="200"/>
        <v>0.87272727272726813</v>
      </c>
      <c r="P2359" s="2">
        <v>4</v>
      </c>
      <c r="Q2359" s="2">
        <v>2.94545454545454</v>
      </c>
      <c r="R2359">
        <v>0.72727272727273018</v>
      </c>
      <c r="S2359">
        <f t="shared" si="201"/>
        <v>1.4545454545454604</v>
      </c>
      <c r="T2359" s="2">
        <v>4</v>
      </c>
      <c r="U2359" s="339">
        <f t="shared" si="196"/>
        <v>0.83910109318302539</v>
      </c>
      <c r="V2359" s="4">
        <f t="shared" si="197"/>
        <v>0.31096631611034975</v>
      </c>
    </row>
    <row r="2360" spans="1:22">
      <c r="A2360" s="1" t="s">
        <v>742</v>
      </c>
      <c r="B2360" t="s">
        <v>755</v>
      </c>
      <c r="C2360" s="219" t="s">
        <v>8</v>
      </c>
      <c r="D2360" s="26" t="s">
        <v>44</v>
      </c>
      <c r="E2360" s="38" t="s">
        <v>60</v>
      </c>
      <c r="F2360" s="26" t="s">
        <v>60</v>
      </c>
      <c r="G2360">
        <v>0</v>
      </c>
      <c r="H2360" s="123">
        <v>0</v>
      </c>
      <c r="I2360" s="2" t="s">
        <v>100</v>
      </c>
      <c r="M2360" s="2">
        <v>10.969387755102</v>
      </c>
      <c r="N2360">
        <v>2.7551020408163005</v>
      </c>
      <c r="O2360" s="63">
        <f t="shared" si="200"/>
        <v>5.510204081632601</v>
      </c>
      <c r="P2360" s="2">
        <v>4</v>
      </c>
      <c r="Q2360" s="2">
        <v>12.653061224489701</v>
      </c>
      <c r="R2360">
        <v>1.6836734693877986</v>
      </c>
      <c r="S2360">
        <f t="shared" si="201"/>
        <v>3.3673469387755972</v>
      </c>
      <c r="T2360" s="2">
        <v>4</v>
      </c>
      <c r="U2360" s="339">
        <f t="shared" si="196"/>
        <v>0.14279071803731561</v>
      </c>
      <c r="V2360" s="4">
        <f t="shared" si="197"/>
        <v>0.26770616545265469</v>
      </c>
    </row>
    <row r="2361" spans="1:22">
      <c r="A2361" s="1" t="s">
        <v>742</v>
      </c>
      <c r="B2361" t="s">
        <v>755</v>
      </c>
      <c r="C2361" s="219" t="s">
        <v>8</v>
      </c>
      <c r="D2361" s="26" t="s">
        <v>44</v>
      </c>
      <c r="E2361" s="38" t="s">
        <v>60</v>
      </c>
      <c r="F2361" s="26" t="s">
        <v>60</v>
      </c>
      <c r="G2361">
        <v>7</v>
      </c>
      <c r="H2361" s="123">
        <v>0.2</v>
      </c>
      <c r="J2361" t="s">
        <v>100</v>
      </c>
      <c r="K2361" t="s">
        <v>100</v>
      </c>
      <c r="M2361" s="2">
        <v>12.959183673469299</v>
      </c>
      <c r="N2361">
        <v>4.1326530612245005</v>
      </c>
      <c r="O2361" s="63">
        <f t="shared" si="200"/>
        <v>8.265306122449001</v>
      </c>
      <c r="P2361" s="2">
        <v>4</v>
      </c>
      <c r="Q2361" s="2">
        <v>15.714285714285699</v>
      </c>
      <c r="R2361">
        <v>3.5204081632652997</v>
      </c>
      <c r="S2361">
        <f t="shared" si="201"/>
        <v>7.0408163265305994</v>
      </c>
      <c r="T2361" s="2">
        <v>4</v>
      </c>
      <c r="U2361" s="339">
        <f t="shared" si="196"/>
        <v>0.19276551595504379</v>
      </c>
      <c r="V2361" s="4">
        <f t="shared" si="197"/>
        <v>0.30018763703828633</v>
      </c>
    </row>
    <row r="2362" spans="1:22">
      <c r="A2362" s="1" t="s">
        <v>742</v>
      </c>
      <c r="B2362" t="s">
        <v>755</v>
      </c>
      <c r="C2362" s="219" t="s">
        <v>8</v>
      </c>
      <c r="D2362" s="26" t="s">
        <v>44</v>
      </c>
      <c r="E2362" s="38" t="s">
        <v>60</v>
      </c>
      <c r="F2362" s="26" t="s">
        <v>60</v>
      </c>
      <c r="G2362">
        <v>14</v>
      </c>
      <c r="H2362" s="123">
        <v>0.4</v>
      </c>
      <c r="K2362" t="s">
        <v>100</v>
      </c>
      <c r="M2362" s="2">
        <v>5.30612244897958</v>
      </c>
      <c r="N2362">
        <v>1.6836734693877604</v>
      </c>
      <c r="O2362" s="63">
        <f t="shared" si="200"/>
        <v>3.3673469387755208</v>
      </c>
      <c r="P2362" s="2">
        <v>4</v>
      </c>
      <c r="Q2362" s="2">
        <v>10.510204081632599</v>
      </c>
      <c r="R2362">
        <v>1.0714285714286014</v>
      </c>
      <c r="S2362">
        <f t="shared" si="201"/>
        <v>2.1428571428572027</v>
      </c>
      <c r="T2362" s="2">
        <v>4</v>
      </c>
      <c r="U2362" s="339">
        <f t="shared" si="196"/>
        <v>0.68348526964820555</v>
      </c>
      <c r="V2362" s="4">
        <f t="shared" si="197"/>
        <v>0.26039211989820032</v>
      </c>
    </row>
    <row r="2363" spans="1:22">
      <c r="A2363" s="28" t="s">
        <v>742</v>
      </c>
      <c r="B2363" t="s">
        <v>755</v>
      </c>
      <c r="C2363" s="219" t="s">
        <v>8</v>
      </c>
      <c r="D2363" s="26" t="s">
        <v>44</v>
      </c>
      <c r="E2363" s="26" t="s">
        <v>60</v>
      </c>
      <c r="F2363" s="26" t="s">
        <v>60</v>
      </c>
      <c r="G2363">
        <v>21</v>
      </c>
      <c r="H2363" s="123">
        <v>0.6</v>
      </c>
      <c r="K2363" t="s">
        <v>100</v>
      </c>
      <c r="M2363" s="2">
        <v>2.3979591836734699</v>
      </c>
      <c r="N2363">
        <v>1.9897959183673399</v>
      </c>
      <c r="O2363" s="63">
        <f t="shared" si="200"/>
        <v>3.9795918367346799</v>
      </c>
      <c r="P2363" s="2">
        <v>4</v>
      </c>
      <c r="Q2363" s="2">
        <v>12.3469387755102</v>
      </c>
      <c r="R2363">
        <v>3.2142857142856993</v>
      </c>
      <c r="S2363">
        <f t="shared" si="201"/>
        <v>6.4285714285713986</v>
      </c>
      <c r="T2363" s="2">
        <v>4</v>
      </c>
      <c r="U2363" s="339">
        <f t="shared" ref="U2363:U2426" si="202">LN(Q2363/M2363)</f>
        <v>1.6387901244466272</v>
      </c>
      <c r="V2363" s="4">
        <f t="shared" ref="V2363:V2426" si="203">M2363^2/(P2363*M2363^2)+S2363^2/(T2363*Q2363^2)</f>
        <v>0.31777201010859857</v>
      </c>
    </row>
    <row r="2364" spans="1:22">
      <c r="A2364" s="10" t="s">
        <v>742</v>
      </c>
      <c r="B2364" t="s">
        <v>755</v>
      </c>
      <c r="C2364" s="219" t="s">
        <v>8</v>
      </c>
      <c r="D2364" s="29" t="s">
        <v>44</v>
      </c>
      <c r="E2364" s="29" t="s">
        <v>60</v>
      </c>
      <c r="F2364" s="29" t="s">
        <v>60</v>
      </c>
      <c r="G2364" s="11">
        <v>27</v>
      </c>
      <c r="H2364" s="172">
        <v>0.77142857142857146</v>
      </c>
      <c r="I2364" s="12"/>
      <c r="J2364" s="11"/>
      <c r="K2364" s="11" t="s">
        <v>100</v>
      </c>
      <c r="L2364" s="11"/>
      <c r="M2364" s="2">
        <v>3.31632653061224</v>
      </c>
      <c r="N2364">
        <v>0.91836734693876965</v>
      </c>
      <c r="O2364" s="63">
        <f t="shared" si="200"/>
        <v>1.8367346938775393</v>
      </c>
      <c r="P2364" s="12">
        <v>4</v>
      </c>
      <c r="Q2364" s="2">
        <v>19.081632653061199</v>
      </c>
      <c r="R2364">
        <v>3.5204081632653015</v>
      </c>
      <c r="S2364">
        <f t="shared" si="201"/>
        <v>7.040816326530603</v>
      </c>
      <c r="T2364" s="12">
        <v>4</v>
      </c>
      <c r="U2364" s="339">
        <f t="shared" si="202"/>
        <v>1.749868527518895</v>
      </c>
      <c r="V2364" s="4">
        <f t="shared" si="203"/>
        <v>0.28403729017129459</v>
      </c>
    </row>
    <row r="2365" spans="1:22">
      <c r="A2365" s="1" t="s">
        <v>742</v>
      </c>
      <c r="B2365" t="s">
        <v>755</v>
      </c>
      <c r="C2365" s="219" t="s">
        <v>8</v>
      </c>
      <c r="D2365" s="26" t="s">
        <v>44</v>
      </c>
      <c r="E2365" s="38" t="s">
        <v>60</v>
      </c>
      <c r="F2365" s="26" t="s">
        <v>60</v>
      </c>
      <c r="G2365">
        <v>35</v>
      </c>
      <c r="H2365" s="123">
        <v>1</v>
      </c>
      <c r="K2365" t="s">
        <v>100</v>
      </c>
      <c r="L2365" t="s">
        <v>100</v>
      </c>
      <c r="M2365" s="2">
        <v>1.78571428571428</v>
      </c>
      <c r="N2365">
        <v>0.91836734693876987</v>
      </c>
      <c r="O2365" s="63">
        <f t="shared" si="200"/>
        <v>1.8367346938775397</v>
      </c>
      <c r="P2365" s="2">
        <v>4</v>
      </c>
      <c r="Q2365" s="2">
        <v>10.663265306122399</v>
      </c>
      <c r="R2365">
        <v>8.5714285714285996</v>
      </c>
      <c r="S2365">
        <f t="shared" si="201"/>
        <v>17.142857142857199</v>
      </c>
      <c r="T2365" s="2">
        <v>4</v>
      </c>
      <c r="U2365" s="339">
        <f t="shared" si="202"/>
        <v>1.7869861904753959</v>
      </c>
      <c r="V2365" s="4">
        <f t="shared" si="203"/>
        <v>0.89613905359310564</v>
      </c>
    </row>
    <row r="2366" spans="1:22">
      <c r="A2366" s="1" t="s">
        <v>742</v>
      </c>
      <c r="B2366" t="s">
        <v>756</v>
      </c>
      <c r="C2366" s="219" t="s">
        <v>8</v>
      </c>
      <c r="D2366" s="26" t="s">
        <v>44</v>
      </c>
      <c r="E2366" s="38" t="s">
        <v>60</v>
      </c>
      <c r="F2366" s="26" t="s">
        <v>60</v>
      </c>
      <c r="G2366">
        <v>0</v>
      </c>
      <c r="H2366" s="123">
        <v>0</v>
      </c>
      <c r="I2366" s="2" t="s">
        <v>100</v>
      </c>
      <c r="M2366" s="2">
        <v>1.78571428571427</v>
      </c>
      <c r="N2366">
        <v>1.0714285714285698</v>
      </c>
      <c r="O2366" s="63">
        <f t="shared" si="200"/>
        <v>2.1428571428571397</v>
      </c>
      <c r="P2366" s="2">
        <v>4</v>
      </c>
      <c r="Q2366" s="2">
        <v>1.6326530612244801</v>
      </c>
      <c r="R2366">
        <v>1.3775510204081698</v>
      </c>
      <c r="S2366">
        <f t="shared" si="201"/>
        <v>2.7551020408163396</v>
      </c>
      <c r="T2366" s="2">
        <v>4</v>
      </c>
      <c r="U2366" s="339">
        <f t="shared" si="202"/>
        <v>-8.9612158689684376E-2</v>
      </c>
      <c r="V2366" s="4">
        <f t="shared" si="203"/>
        <v>0.96191406250001521</v>
      </c>
    </row>
    <row r="2367" spans="1:22">
      <c r="A2367" s="1" t="s">
        <v>742</v>
      </c>
      <c r="B2367" t="s">
        <v>756</v>
      </c>
      <c r="C2367" s="219" t="s">
        <v>8</v>
      </c>
      <c r="D2367" s="26" t="s">
        <v>44</v>
      </c>
      <c r="E2367" s="38" t="s">
        <v>60</v>
      </c>
      <c r="F2367" s="26" t="s">
        <v>60</v>
      </c>
      <c r="G2367">
        <v>7</v>
      </c>
      <c r="H2367" s="123">
        <v>0.2</v>
      </c>
      <c r="J2367" t="s">
        <v>100</v>
      </c>
      <c r="K2367" t="s">
        <v>100</v>
      </c>
      <c r="M2367" s="2">
        <v>2.3979591836734602</v>
      </c>
      <c r="N2367">
        <v>0.91836734693877986</v>
      </c>
      <c r="O2367" s="63">
        <f t="shared" si="200"/>
        <v>1.8367346938775597</v>
      </c>
      <c r="P2367" s="2">
        <v>4</v>
      </c>
      <c r="Q2367" s="2">
        <v>4.0816326530612201</v>
      </c>
      <c r="R2367">
        <v>0.30612244897958973</v>
      </c>
      <c r="S2367">
        <f t="shared" si="201"/>
        <v>0.61224489795917947</v>
      </c>
      <c r="T2367" s="2">
        <v>4</v>
      </c>
      <c r="U2367" s="339">
        <f t="shared" si="202"/>
        <v>0.53187903296382577</v>
      </c>
      <c r="V2367" s="4">
        <f t="shared" si="203"/>
        <v>0.25562499999999994</v>
      </c>
    </row>
    <row r="2368" spans="1:22">
      <c r="A2368" s="1" t="s">
        <v>742</v>
      </c>
      <c r="B2368" t="s">
        <v>756</v>
      </c>
      <c r="C2368" s="219" t="s">
        <v>8</v>
      </c>
      <c r="D2368" s="26" t="s">
        <v>44</v>
      </c>
      <c r="E2368" s="38" t="s">
        <v>60</v>
      </c>
      <c r="F2368" s="26" t="s">
        <v>60</v>
      </c>
      <c r="G2368">
        <v>14</v>
      </c>
      <c r="H2368" s="123">
        <v>0.4</v>
      </c>
      <c r="K2368" t="s">
        <v>100</v>
      </c>
      <c r="M2368" s="2">
        <v>1.93877551020407</v>
      </c>
      <c r="N2368">
        <v>1.6836734693877602</v>
      </c>
      <c r="O2368" s="63">
        <f t="shared" si="200"/>
        <v>3.3673469387755204</v>
      </c>
      <c r="P2368" s="2">
        <v>4</v>
      </c>
      <c r="Q2368" s="2">
        <v>5.30612244897958</v>
      </c>
      <c r="R2368">
        <v>0.76530612244897966</v>
      </c>
      <c r="S2368">
        <f t="shared" si="201"/>
        <v>1.5306122448979593</v>
      </c>
      <c r="T2368" s="2">
        <v>4</v>
      </c>
      <c r="U2368" s="339">
        <f t="shared" si="202"/>
        <v>1.0068047394149906</v>
      </c>
      <c r="V2368" s="4">
        <f t="shared" si="203"/>
        <v>0.27080251479289952</v>
      </c>
    </row>
    <row r="2369" spans="1:22">
      <c r="A2369" s="1" t="s">
        <v>742</v>
      </c>
      <c r="B2369" t="s">
        <v>756</v>
      </c>
      <c r="C2369" s="219" t="s">
        <v>8</v>
      </c>
      <c r="D2369" s="26" t="s">
        <v>44</v>
      </c>
      <c r="E2369" s="38" t="s">
        <v>60</v>
      </c>
      <c r="F2369" s="26" t="s">
        <v>60</v>
      </c>
      <c r="G2369">
        <v>21</v>
      </c>
      <c r="H2369" s="123">
        <v>0.6</v>
      </c>
      <c r="K2369" t="s">
        <v>100</v>
      </c>
      <c r="M2369" s="2">
        <v>1.6326530612244801</v>
      </c>
      <c r="N2369">
        <v>2.2959183673469501</v>
      </c>
      <c r="O2369" s="63">
        <f t="shared" si="200"/>
        <v>4.5918367346939002</v>
      </c>
      <c r="P2369" s="2">
        <v>4</v>
      </c>
      <c r="Q2369" s="2">
        <v>8.3673469387755102</v>
      </c>
      <c r="R2369">
        <v>1.5306122448979504</v>
      </c>
      <c r="S2369">
        <f t="shared" si="201"/>
        <v>3.0612244897959009</v>
      </c>
      <c r="T2369" s="2">
        <v>4</v>
      </c>
      <c r="U2369" s="339">
        <f t="shared" si="202"/>
        <v>1.6341305250244778</v>
      </c>
      <c r="V2369" s="4">
        <f t="shared" si="203"/>
        <v>0.28346222486615069</v>
      </c>
    </row>
    <row r="2370" spans="1:22">
      <c r="A2370" s="1" t="s">
        <v>742</v>
      </c>
      <c r="B2370" t="s">
        <v>756</v>
      </c>
      <c r="C2370" s="219" t="s">
        <v>8</v>
      </c>
      <c r="D2370" s="26" t="s">
        <v>44</v>
      </c>
      <c r="E2370" s="38" t="s">
        <v>60</v>
      </c>
      <c r="F2370" s="26" t="s">
        <v>60</v>
      </c>
      <c r="G2370">
        <v>27</v>
      </c>
      <c r="H2370" s="123">
        <v>0.77142857142857146</v>
      </c>
      <c r="K2370" t="s">
        <v>100</v>
      </c>
      <c r="M2370" s="2">
        <v>2.09183673469387</v>
      </c>
      <c r="N2370">
        <v>3.9795918367346896</v>
      </c>
      <c r="O2370" s="63">
        <f t="shared" si="200"/>
        <v>7.9591836734693793</v>
      </c>
      <c r="P2370" s="2">
        <v>4</v>
      </c>
      <c r="Q2370" s="2">
        <v>14.030612244897901</v>
      </c>
      <c r="R2370">
        <v>3.8265306122449001</v>
      </c>
      <c r="S2370">
        <f t="shared" si="201"/>
        <v>7.6530612244898002</v>
      </c>
      <c r="T2370" s="2">
        <v>4</v>
      </c>
      <c r="U2370" s="339">
        <f t="shared" si="202"/>
        <v>1.9031990309622628</v>
      </c>
      <c r="V2370" s="4">
        <f t="shared" si="203"/>
        <v>0.32438016528925689</v>
      </c>
    </row>
    <row r="2371" spans="1:22">
      <c r="A2371" s="10" t="s">
        <v>742</v>
      </c>
      <c r="B2371" t="s">
        <v>756</v>
      </c>
      <c r="C2371" s="219" t="s">
        <v>8</v>
      </c>
      <c r="D2371" s="29" t="s">
        <v>44</v>
      </c>
      <c r="E2371" s="29" t="s">
        <v>60</v>
      </c>
      <c r="F2371" s="29" t="s">
        <v>60</v>
      </c>
      <c r="G2371" s="11">
        <v>35</v>
      </c>
      <c r="H2371" s="172">
        <v>1</v>
      </c>
      <c r="I2371" s="12"/>
      <c r="J2371" s="11"/>
      <c r="K2371" s="11" t="s">
        <v>100</v>
      </c>
      <c r="L2371" s="11" t="s">
        <v>100</v>
      </c>
      <c r="M2371" s="2">
        <v>0.86734693877550395</v>
      </c>
      <c r="N2371">
        <v>1.5306122448979562</v>
      </c>
      <c r="O2371" s="63">
        <f t="shared" si="200"/>
        <v>3.0612244897959124</v>
      </c>
      <c r="P2371" s="12">
        <v>4</v>
      </c>
      <c r="Q2371" s="2">
        <v>6.8367346938775402</v>
      </c>
      <c r="R2371">
        <v>0.61224489795919013</v>
      </c>
      <c r="S2371">
        <f t="shared" si="201"/>
        <v>1.2244897959183803</v>
      </c>
      <c r="T2371" s="12">
        <v>4</v>
      </c>
      <c r="U2371" s="339">
        <f t="shared" si="202"/>
        <v>2.0646264558947007</v>
      </c>
      <c r="V2371" s="4">
        <f t="shared" si="203"/>
        <v>0.25801960347516167</v>
      </c>
    </row>
    <row r="2372" spans="1:22">
      <c r="A2372" s="1" t="s">
        <v>742</v>
      </c>
      <c r="B2372" t="s">
        <v>757</v>
      </c>
      <c r="C2372" s="219" t="s">
        <v>8</v>
      </c>
      <c r="D2372" s="26" t="s">
        <v>44</v>
      </c>
      <c r="E2372" s="38" t="s">
        <v>60</v>
      </c>
      <c r="F2372" s="26" t="s">
        <v>60</v>
      </c>
      <c r="G2372">
        <v>0</v>
      </c>
      <c r="H2372" s="123">
        <v>0</v>
      </c>
      <c r="I2372" s="2" t="s">
        <v>100</v>
      </c>
      <c r="M2372" s="2">
        <v>34.440111714180297</v>
      </c>
      <c r="N2372">
        <v>10.433682879274905</v>
      </c>
      <c r="O2372" s="63">
        <f t="shared" si="200"/>
        <v>20.867365758549809</v>
      </c>
      <c r="P2372" s="2">
        <v>4</v>
      </c>
      <c r="Q2372" s="2">
        <v>49.226431996627497</v>
      </c>
      <c r="R2372">
        <v>14.346313959003005</v>
      </c>
      <c r="S2372">
        <f t="shared" si="201"/>
        <v>28.692627918006011</v>
      </c>
      <c r="T2372" s="2">
        <v>4</v>
      </c>
      <c r="U2372" s="339">
        <f t="shared" si="202"/>
        <v>0.35720879165491054</v>
      </c>
      <c r="V2372" s="4">
        <f t="shared" si="203"/>
        <v>0.33493446283097433</v>
      </c>
    </row>
    <row r="2373" spans="1:22">
      <c r="A2373" s="1" t="s">
        <v>742</v>
      </c>
      <c r="B2373" t="s">
        <v>757</v>
      </c>
      <c r="C2373" s="219" t="s">
        <v>8</v>
      </c>
      <c r="D2373" s="26" t="s">
        <v>44</v>
      </c>
      <c r="E2373" s="38" t="s">
        <v>60</v>
      </c>
      <c r="F2373" s="26" t="s">
        <v>60</v>
      </c>
      <c r="G2373">
        <v>7</v>
      </c>
      <c r="H2373" s="123">
        <v>0.2</v>
      </c>
      <c r="J2373" t="s">
        <v>100</v>
      </c>
      <c r="K2373" t="s">
        <v>100</v>
      </c>
      <c r="M2373" s="2">
        <v>13.3066343468409</v>
      </c>
      <c r="N2373">
        <v>3.4778942930915999</v>
      </c>
      <c r="O2373" s="63">
        <f t="shared" si="200"/>
        <v>6.9557885861831998</v>
      </c>
      <c r="P2373" s="2">
        <v>4</v>
      </c>
      <c r="Q2373" s="2">
        <v>15.045581493386701</v>
      </c>
      <c r="R2373">
        <v>4.7821046530009976</v>
      </c>
      <c r="S2373">
        <f t="shared" si="201"/>
        <v>9.5642093060019953</v>
      </c>
      <c r="T2373" s="2">
        <v>4</v>
      </c>
      <c r="U2373" s="339">
        <f t="shared" si="202"/>
        <v>0.12282162568247904</v>
      </c>
      <c r="V2373" s="4">
        <f t="shared" si="203"/>
        <v>0.35102298517180558</v>
      </c>
    </row>
    <row r="2374" spans="1:22">
      <c r="A2374" s="1" t="s">
        <v>742</v>
      </c>
      <c r="B2374" t="s">
        <v>757</v>
      </c>
      <c r="C2374" s="219" t="s">
        <v>8</v>
      </c>
      <c r="D2374" s="26" t="s">
        <v>44</v>
      </c>
      <c r="E2374" s="26" t="s">
        <v>60</v>
      </c>
      <c r="F2374" s="26" t="s">
        <v>60</v>
      </c>
      <c r="G2374">
        <v>14</v>
      </c>
      <c r="H2374" s="123">
        <v>0.4</v>
      </c>
      <c r="K2374" t="s">
        <v>100</v>
      </c>
      <c r="M2374" s="2">
        <v>3.4921220424725101</v>
      </c>
      <c r="N2374">
        <v>1.7389471465458</v>
      </c>
      <c r="O2374" s="63">
        <f t="shared" si="200"/>
        <v>3.4778942930915999</v>
      </c>
      <c r="P2374" s="2">
        <v>4</v>
      </c>
      <c r="Q2374" s="2">
        <v>3.0415766454129001</v>
      </c>
      <c r="R2374">
        <v>2.1789534699899802</v>
      </c>
      <c r="S2374">
        <f t="shared" si="201"/>
        <v>4.3579069399799604</v>
      </c>
      <c r="T2374" s="2">
        <v>4</v>
      </c>
      <c r="U2374" s="339">
        <f t="shared" si="202"/>
        <v>-0.13813357219446729</v>
      </c>
      <c r="V2374" s="4">
        <f t="shared" si="203"/>
        <v>0.76321386755376996</v>
      </c>
    </row>
    <row r="2375" spans="1:22">
      <c r="A2375" s="1" t="s">
        <v>742</v>
      </c>
      <c r="B2375" t="s">
        <v>757</v>
      </c>
      <c r="C2375" s="219" t="s">
        <v>8</v>
      </c>
      <c r="D2375" s="26" t="s">
        <v>44</v>
      </c>
      <c r="E2375" s="26" t="s">
        <v>60</v>
      </c>
      <c r="F2375" s="26" t="s">
        <v>60</v>
      </c>
      <c r="G2375">
        <v>21</v>
      </c>
      <c r="H2375" s="123">
        <v>0.6</v>
      </c>
      <c r="K2375" t="s">
        <v>100</v>
      </c>
      <c r="M2375" s="2">
        <v>2.7860041102387298</v>
      </c>
      <c r="N2375">
        <v>3.4937029035148197</v>
      </c>
      <c r="O2375" s="63">
        <f t="shared" si="200"/>
        <v>6.9874058070296394</v>
      </c>
      <c r="P2375" s="2">
        <v>4</v>
      </c>
      <c r="Q2375" s="2">
        <v>4.0902144701481102</v>
      </c>
      <c r="R2375">
        <v>2.1684143963745699</v>
      </c>
      <c r="S2375">
        <f t="shared" si="201"/>
        <v>4.3368287927491398</v>
      </c>
      <c r="T2375" s="2">
        <v>4</v>
      </c>
      <c r="U2375" s="339">
        <f t="shared" si="202"/>
        <v>0.38398905569340314</v>
      </c>
      <c r="V2375" s="4">
        <f t="shared" si="203"/>
        <v>0.53105570309598793</v>
      </c>
    </row>
    <row r="2376" spans="1:22">
      <c r="A2376" s="1" t="s">
        <v>742</v>
      </c>
      <c r="B2376" t="s">
        <v>757</v>
      </c>
      <c r="C2376" s="219" t="s">
        <v>8</v>
      </c>
      <c r="D2376" s="26" t="s">
        <v>44</v>
      </c>
      <c r="E2376" s="38" t="s">
        <v>60</v>
      </c>
      <c r="F2376" s="26" t="s">
        <v>60</v>
      </c>
      <c r="G2376">
        <v>27</v>
      </c>
      <c r="H2376" s="123">
        <v>0.77142857142857146</v>
      </c>
      <c r="K2376" t="s">
        <v>100</v>
      </c>
      <c r="M2376" s="2">
        <v>2.9546292880856102</v>
      </c>
      <c r="N2376">
        <v>1.3042103599093702</v>
      </c>
      <c r="O2376" s="63">
        <f t="shared" si="200"/>
        <v>2.6084207198187404</v>
      </c>
      <c r="P2376" s="2">
        <v>4</v>
      </c>
      <c r="Q2376" s="2">
        <v>2.96516836170104</v>
      </c>
      <c r="R2376">
        <v>1.3042103599093799</v>
      </c>
      <c r="S2376">
        <f t="shared" si="201"/>
        <v>2.6084207198187599</v>
      </c>
      <c r="T2376" s="2">
        <v>4</v>
      </c>
      <c r="U2376" s="339">
        <f t="shared" si="202"/>
        <v>3.5606233096065268E-3</v>
      </c>
      <c r="V2376" s="4">
        <f t="shared" si="203"/>
        <v>0.44346240227868861</v>
      </c>
    </row>
    <row r="2377" spans="1:22">
      <c r="A2377" s="1" t="s">
        <v>742</v>
      </c>
      <c r="B2377" t="s">
        <v>757</v>
      </c>
      <c r="C2377" s="219" t="s">
        <v>8</v>
      </c>
      <c r="D2377" s="26" t="s">
        <v>44</v>
      </c>
      <c r="E2377" s="38" t="s">
        <v>60</v>
      </c>
      <c r="F2377" s="26" t="s">
        <v>60</v>
      </c>
      <c r="G2377">
        <v>35</v>
      </c>
      <c r="H2377" s="123">
        <v>1</v>
      </c>
      <c r="K2377" t="s">
        <v>100</v>
      </c>
      <c r="L2377" t="s">
        <v>100</v>
      </c>
      <c r="M2377" s="2">
        <v>3.1285240027401899</v>
      </c>
      <c r="N2377">
        <v>1.3042103599093702</v>
      </c>
      <c r="O2377" s="63">
        <f t="shared" si="200"/>
        <v>2.6084207198187404</v>
      </c>
      <c r="P2377" s="2">
        <v>4</v>
      </c>
      <c r="Q2377" s="2">
        <v>3.1179849291247499</v>
      </c>
      <c r="R2377">
        <v>1.7494862201612604</v>
      </c>
      <c r="S2377">
        <f t="shared" si="201"/>
        <v>3.4989724403225209</v>
      </c>
      <c r="T2377" s="2">
        <v>4</v>
      </c>
      <c r="U2377" s="339">
        <f t="shared" si="202"/>
        <v>-3.3743915939848435E-3</v>
      </c>
      <c r="V2377" s="4">
        <f t="shared" si="203"/>
        <v>0.56482776686990199</v>
      </c>
    </row>
    <row r="2378" spans="1:22">
      <c r="A2378" s="216" t="s">
        <v>743</v>
      </c>
      <c r="B2378" t="s">
        <v>745</v>
      </c>
      <c r="C2378" s="219" t="s">
        <v>8</v>
      </c>
      <c r="D2378" s="29" t="s">
        <v>44</v>
      </c>
      <c r="E2378" s="29" t="s">
        <v>60</v>
      </c>
      <c r="F2378" s="29" t="s">
        <v>60</v>
      </c>
      <c r="G2378" s="11">
        <v>0</v>
      </c>
      <c r="H2378" s="172">
        <v>0</v>
      </c>
      <c r="I2378" s="12" t="s">
        <v>100</v>
      </c>
      <c r="J2378" s="11"/>
      <c r="K2378" s="11"/>
      <c r="L2378" s="11"/>
      <c r="M2378" s="2">
        <v>2.0434945631795298E-3</v>
      </c>
      <c r="N2378" s="63" t="s">
        <v>16</v>
      </c>
      <c r="O2378" s="63" t="e">
        <f t="shared" si="200"/>
        <v>#VALUE!</v>
      </c>
      <c r="P2378" s="12">
        <v>4</v>
      </c>
      <c r="Q2378" s="2">
        <v>8.3427071616047899E-3</v>
      </c>
      <c r="R2378">
        <v>1.2560929883764411E-2</v>
      </c>
      <c r="S2378">
        <f t="shared" si="201"/>
        <v>2.1756168748990192E-2</v>
      </c>
      <c r="T2378" s="12">
        <v>3</v>
      </c>
      <c r="U2378" s="339">
        <f t="shared" si="202"/>
        <v>1.4067263999371309</v>
      </c>
      <c r="V2378" s="4">
        <f t="shared" si="203"/>
        <v>2.5168854942557384</v>
      </c>
    </row>
    <row r="2379" spans="1:22">
      <c r="A2379" s="79" t="s">
        <v>743</v>
      </c>
      <c r="B2379" t="s">
        <v>745</v>
      </c>
      <c r="C2379" s="219" t="s">
        <v>8</v>
      </c>
      <c r="D2379" s="26" t="s">
        <v>44</v>
      </c>
      <c r="E2379" s="38" t="s">
        <v>60</v>
      </c>
      <c r="F2379" s="26" t="s">
        <v>60</v>
      </c>
      <c r="G2379">
        <v>7</v>
      </c>
      <c r="H2379" s="123">
        <v>0.2</v>
      </c>
      <c r="J2379" t="s">
        <v>100</v>
      </c>
      <c r="K2379" t="s">
        <v>100</v>
      </c>
      <c r="M2379" s="2">
        <v>4.5181852268465399E-3</v>
      </c>
      <c r="N2379" s="63" t="s">
        <v>16</v>
      </c>
      <c r="O2379" s="63" t="e">
        <f t="shared" si="200"/>
        <v>#VALUE!</v>
      </c>
      <c r="P2379" s="2">
        <v>4</v>
      </c>
      <c r="Q2379" s="2">
        <v>1.0854893138357601E-2</v>
      </c>
      <c r="R2379">
        <v>1.89538807649044E-2</v>
      </c>
      <c r="S2379">
        <f t="shared" si="201"/>
        <v>3.2829084485416875E-2</v>
      </c>
      <c r="T2379" s="2">
        <v>3</v>
      </c>
      <c r="U2379" s="339">
        <f t="shared" si="202"/>
        <v>0.8765055440823537</v>
      </c>
      <c r="V2379" s="4">
        <f t="shared" si="203"/>
        <v>3.2989140648071724</v>
      </c>
    </row>
    <row r="2380" spans="1:22">
      <c r="A2380" s="79" t="s">
        <v>743</v>
      </c>
      <c r="B2380" t="s">
        <v>745</v>
      </c>
      <c r="C2380" s="219" t="s">
        <v>8</v>
      </c>
      <c r="D2380" s="26" t="s">
        <v>44</v>
      </c>
      <c r="E2380" s="38" t="s">
        <v>60</v>
      </c>
      <c r="F2380" s="26" t="s">
        <v>60</v>
      </c>
      <c r="G2380">
        <v>14</v>
      </c>
      <c r="H2380" s="123">
        <v>0.4</v>
      </c>
      <c r="K2380" t="s">
        <v>100</v>
      </c>
      <c r="M2380" s="2">
        <v>7.8740157480305896E-4</v>
      </c>
      <c r="N2380" s="63" t="s">
        <v>16</v>
      </c>
      <c r="O2380" s="63" t="e">
        <f t="shared" ref="O2380:O2411" si="204">N2380*SQRT(P2380)</f>
        <v>#VALUE!</v>
      </c>
      <c r="P2380" s="2">
        <v>4</v>
      </c>
      <c r="Q2380" s="2">
        <v>7.0866141732283099E-3</v>
      </c>
      <c r="R2380">
        <v>2.521559805024369E-2</v>
      </c>
      <c r="S2380">
        <f t="shared" ref="S2380:S2411" si="205">R2380*SQRT(T2380)</f>
        <v>4.3674696966256789E-2</v>
      </c>
      <c r="T2380" s="2">
        <v>3</v>
      </c>
      <c r="U2380" s="339">
        <f t="shared" si="202"/>
        <v>2.1972245773363293</v>
      </c>
      <c r="V2380" s="4">
        <f t="shared" si="203"/>
        <v>12.91079477058323</v>
      </c>
    </row>
    <row r="2381" spans="1:22">
      <c r="A2381" s="79" t="s">
        <v>743</v>
      </c>
      <c r="B2381" t="s">
        <v>745</v>
      </c>
      <c r="C2381" s="219" t="s">
        <v>8</v>
      </c>
      <c r="D2381" s="26" t="s">
        <v>44</v>
      </c>
      <c r="E2381" s="38" t="s">
        <v>60</v>
      </c>
      <c r="F2381" s="26" t="s">
        <v>60</v>
      </c>
      <c r="G2381">
        <v>21</v>
      </c>
      <c r="H2381" s="123">
        <v>0.6</v>
      </c>
      <c r="K2381" t="s">
        <v>100</v>
      </c>
      <c r="M2381" s="2">
        <v>2.99962504686923E-3</v>
      </c>
      <c r="N2381" s="63" t="s">
        <v>16</v>
      </c>
      <c r="O2381" s="63" t="e">
        <f t="shared" si="204"/>
        <v>#VALUE!</v>
      </c>
      <c r="P2381" s="2">
        <v>4</v>
      </c>
      <c r="Q2381" s="2">
        <v>0.100937382827146</v>
      </c>
      <c r="R2381">
        <v>7.8721409823772001E-2</v>
      </c>
      <c r="S2381">
        <f t="shared" si="205"/>
        <v>0.13634948145822484</v>
      </c>
      <c r="T2381" s="2">
        <v>3</v>
      </c>
      <c r="U2381" s="339">
        <f t="shared" si="202"/>
        <v>3.5160130560907015</v>
      </c>
      <c r="V2381" s="4">
        <f t="shared" si="203"/>
        <v>0.85824934068033421</v>
      </c>
    </row>
    <row r="2382" spans="1:22">
      <c r="A2382" s="79" t="s">
        <v>743</v>
      </c>
      <c r="B2382" t="s">
        <v>745</v>
      </c>
      <c r="C2382" s="219" t="s">
        <v>8</v>
      </c>
      <c r="D2382" s="26" t="s">
        <v>44</v>
      </c>
      <c r="E2382" s="38" t="s">
        <v>60</v>
      </c>
      <c r="F2382" s="26" t="s">
        <v>60</v>
      </c>
      <c r="G2382">
        <v>27</v>
      </c>
      <c r="H2382" s="123">
        <v>0.77142857142857146</v>
      </c>
      <c r="K2382" t="s">
        <v>100</v>
      </c>
      <c r="M2382" s="2">
        <v>6.8803899512560801E-2</v>
      </c>
      <c r="N2382" s="63" t="s">
        <v>16</v>
      </c>
      <c r="O2382" s="63" t="e">
        <f t="shared" si="204"/>
        <v>#VALUE!</v>
      </c>
      <c r="P2382" s="2">
        <v>4</v>
      </c>
      <c r="Q2382" s="2">
        <v>0.10029996250468599</v>
      </c>
      <c r="R2382">
        <v>9.7675290588677008E-2</v>
      </c>
      <c r="S2382">
        <f t="shared" si="205"/>
        <v>0.16917856594364275</v>
      </c>
      <c r="T2382" s="2">
        <v>3</v>
      </c>
      <c r="U2382" s="339">
        <f t="shared" si="202"/>
        <v>0.37690489884142903</v>
      </c>
      <c r="V2382" s="4">
        <f t="shared" si="203"/>
        <v>1.1983483273648639</v>
      </c>
    </row>
    <row r="2383" spans="1:22">
      <c r="A2383" s="79" t="s">
        <v>743</v>
      </c>
      <c r="B2383" t="s">
        <v>745</v>
      </c>
      <c r="C2383" s="219" t="s">
        <v>8</v>
      </c>
      <c r="D2383" s="26" t="s">
        <v>44</v>
      </c>
      <c r="E2383" s="38" t="s">
        <v>60</v>
      </c>
      <c r="F2383" s="26" t="s">
        <v>60</v>
      </c>
      <c r="G2383">
        <v>35</v>
      </c>
      <c r="H2383" s="123">
        <v>1</v>
      </c>
      <c r="K2383" t="s">
        <v>100</v>
      </c>
      <c r="L2383" t="s">
        <v>100</v>
      </c>
      <c r="M2383" s="2">
        <v>0.13115860517435299</v>
      </c>
      <c r="N2383" s="63" t="s">
        <v>16</v>
      </c>
      <c r="O2383" s="63" t="e">
        <f t="shared" si="204"/>
        <v>#VALUE!</v>
      </c>
      <c r="P2383" s="2">
        <v>4</v>
      </c>
      <c r="Q2383" s="2">
        <v>0.23513310836145401</v>
      </c>
      <c r="R2383">
        <v>6.612298462692201E-2</v>
      </c>
      <c r="S2383">
        <f t="shared" si="205"/>
        <v>0.11452836892192472</v>
      </c>
      <c r="T2383" s="2">
        <v>3</v>
      </c>
      <c r="U2383" s="339">
        <f t="shared" si="202"/>
        <v>0.58374445496447169</v>
      </c>
      <c r="V2383" s="4">
        <f t="shared" si="203"/>
        <v>0.32908194214529102</v>
      </c>
    </row>
    <row r="2384" spans="1:22">
      <c r="A2384" s="79" t="s">
        <v>743</v>
      </c>
      <c r="B2384" t="s">
        <v>746</v>
      </c>
      <c r="C2384" s="219" t="s">
        <v>8</v>
      </c>
      <c r="D2384" s="26" t="s">
        <v>44</v>
      </c>
      <c r="E2384" s="26" t="s">
        <v>60</v>
      </c>
      <c r="F2384" s="26" t="s">
        <v>60</v>
      </c>
      <c r="G2384">
        <v>0</v>
      </c>
      <c r="H2384" s="123">
        <v>0</v>
      </c>
      <c r="I2384" s="2" t="s">
        <v>100</v>
      </c>
      <c r="M2384" s="2">
        <v>2.8004026108704898</v>
      </c>
      <c r="N2384">
        <v>0.40206185567010033</v>
      </c>
      <c r="O2384" s="63">
        <f t="shared" si="204"/>
        <v>0.80412371134020066</v>
      </c>
      <c r="P2384" s="2">
        <v>4</v>
      </c>
      <c r="Q2384" s="2">
        <v>2.3983407552003899</v>
      </c>
      <c r="R2384">
        <v>0.27761849569938013</v>
      </c>
      <c r="S2384">
        <f t="shared" si="205"/>
        <v>0.4808493396721682</v>
      </c>
      <c r="T2384" s="2">
        <v>3</v>
      </c>
      <c r="U2384" s="339">
        <f t="shared" si="202"/>
        <v>-0.15498605018096515</v>
      </c>
      <c r="V2384" s="4">
        <f t="shared" si="203"/>
        <v>0.26339908117588839</v>
      </c>
    </row>
    <row r="2385" spans="1:22">
      <c r="A2385" s="79" t="s">
        <v>743</v>
      </c>
      <c r="B2385" t="s">
        <v>746</v>
      </c>
      <c r="C2385" s="219" t="s">
        <v>8</v>
      </c>
      <c r="D2385" s="29" t="s">
        <v>44</v>
      </c>
      <c r="E2385" s="29" t="s">
        <v>60</v>
      </c>
      <c r="F2385" s="29" t="s">
        <v>60</v>
      </c>
      <c r="G2385" s="11">
        <v>7</v>
      </c>
      <c r="H2385" s="172">
        <v>0.2</v>
      </c>
      <c r="I2385" s="12"/>
      <c r="J2385" s="11" t="s">
        <v>100</v>
      </c>
      <c r="K2385" s="11" t="s">
        <v>100</v>
      </c>
      <c r="L2385" s="11"/>
      <c r="M2385" s="12">
        <v>3.43140364789849</v>
      </c>
      <c r="N2385" s="11">
        <v>0.15427316537545988</v>
      </c>
      <c r="O2385" s="63">
        <f t="shared" si="204"/>
        <v>0.30854633075091975</v>
      </c>
      <c r="P2385" s="12">
        <v>4</v>
      </c>
      <c r="Q2385" s="2">
        <v>3.21527481241993</v>
      </c>
      <c r="R2385">
        <v>0.24705667053010982</v>
      </c>
      <c r="S2385">
        <f t="shared" si="205"/>
        <v>0.42791470570695472</v>
      </c>
      <c r="T2385" s="12">
        <v>3</v>
      </c>
      <c r="U2385" s="339">
        <f t="shared" si="202"/>
        <v>-6.5056572021279402E-2</v>
      </c>
      <c r="V2385" s="4">
        <f t="shared" si="203"/>
        <v>0.25590414441688236</v>
      </c>
    </row>
    <row r="2386" spans="1:22">
      <c r="A2386" s="79" t="s">
        <v>743</v>
      </c>
      <c r="B2386" t="s">
        <v>746</v>
      </c>
      <c r="C2386" s="219" t="s">
        <v>8</v>
      </c>
      <c r="D2386" s="26" t="s">
        <v>44</v>
      </c>
      <c r="E2386" s="38" t="s">
        <v>60</v>
      </c>
      <c r="F2386" s="26" t="s">
        <v>60</v>
      </c>
      <c r="G2386">
        <v>14</v>
      </c>
      <c r="H2386" s="123">
        <v>0.4</v>
      </c>
      <c r="K2386" t="s">
        <v>100</v>
      </c>
      <c r="M2386" s="2">
        <v>3.1658634783139101</v>
      </c>
      <c r="N2386">
        <v>0.77282986640638995</v>
      </c>
      <c r="O2386" s="63">
        <f t="shared" si="204"/>
        <v>1.5456597328127799</v>
      </c>
      <c r="P2386" s="2">
        <v>4</v>
      </c>
      <c r="Q2386" s="2">
        <v>3.4442139937778302</v>
      </c>
      <c r="R2386">
        <v>0.9271030317818596</v>
      </c>
      <c r="S2386">
        <f t="shared" si="205"/>
        <v>1.6057895548973244</v>
      </c>
      <c r="T2386" s="2">
        <v>3</v>
      </c>
      <c r="U2386" s="339">
        <f t="shared" si="202"/>
        <v>8.4269880538909353E-2</v>
      </c>
      <c r="V2386" s="4">
        <f t="shared" si="203"/>
        <v>0.32245623256668265</v>
      </c>
    </row>
    <row r="2387" spans="1:22">
      <c r="A2387" s="79" t="s">
        <v>743</v>
      </c>
      <c r="B2387" t="s">
        <v>746</v>
      </c>
      <c r="C2387" s="219" t="s">
        <v>8</v>
      </c>
      <c r="D2387" s="26" t="s">
        <v>44</v>
      </c>
      <c r="E2387" s="38" t="s">
        <v>60</v>
      </c>
      <c r="F2387" s="26" t="s">
        <v>60</v>
      </c>
      <c r="G2387">
        <v>21</v>
      </c>
      <c r="H2387" s="123">
        <v>0.6</v>
      </c>
      <c r="K2387" t="s">
        <v>100</v>
      </c>
      <c r="M2387" s="2">
        <v>2.15732324772768</v>
      </c>
      <c r="N2387">
        <v>0.37113402061855982</v>
      </c>
      <c r="O2387" s="63">
        <f t="shared" si="204"/>
        <v>0.74226804123711965</v>
      </c>
      <c r="P2387" s="2">
        <v>4</v>
      </c>
      <c r="Q2387" s="2">
        <v>3.4868541450619102</v>
      </c>
      <c r="R2387">
        <v>1.2687732568779397</v>
      </c>
      <c r="S2387">
        <f t="shared" si="205"/>
        <v>2.1975797441972298</v>
      </c>
      <c r="T2387" s="2">
        <v>3</v>
      </c>
      <c r="U2387" s="339">
        <f t="shared" si="202"/>
        <v>0.48013172257371556</v>
      </c>
      <c r="V2387" s="4">
        <f t="shared" si="203"/>
        <v>0.38240380610624503</v>
      </c>
    </row>
    <row r="2388" spans="1:22">
      <c r="A2388" s="79" t="s">
        <v>743</v>
      </c>
      <c r="B2388" t="s">
        <v>746</v>
      </c>
      <c r="C2388" s="219" t="s">
        <v>8</v>
      </c>
      <c r="D2388" s="26" t="s">
        <v>44</v>
      </c>
      <c r="E2388" s="38" t="s">
        <v>60</v>
      </c>
      <c r="F2388" s="26" t="s">
        <v>60</v>
      </c>
      <c r="G2388">
        <v>27</v>
      </c>
      <c r="H2388" s="123">
        <v>0.77142857142857146</v>
      </c>
      <c r="K2388" t="s">
        <v>100</v>
      </c>
      <c r="M2388" s="2">
        <v>2.1086439333862002</v>
      </c>
      <c r="N2388">
        <v>0.4013298359055697</v>
      </c>
      <c r="O2388" s="63">
        <f t="shared" si="204"/>
        <v>0.8026596718111394</v>
      </c>
      <c r="P2388" s="2">
        <v>4</v>
      </c>
      <c r="Q2388" s="2">
        <v>3.2224120051241298</v>
      </c>
      <c r="R2388">
        <v>0.89617519673032042</v>
      </c>
      <c r="S2388">
        <f t="shared" si="205"/>
        <v>1.5522209732199488</v>
      </c>
      <c r="T2388" s="2">
        <v>3</v>
      </c>
      <c r="U2388" s="339">
        <f t="shared" si="202"/>
        <v>0.42408509377969883</v>
      </c>
      <c r="V2388" s="4">
        <f t="shared" si="203"/>
        <v>0.32734347949468573</v>
      </c>
    </row>
    <row r="2389" spans="1:22">
      <c r="A2389" s="79" t="s">
        <v>743</v>
      </c>
      <c r="B2389" t="s">
        <v>746</v>
      </c>
      <c r="C2389" s="219" t="s">
        <v>8</v>
      </c>
      <c r="D2389" s="26" t="s">
        <v>44</v>
      </c>
      <c r="E2389" s="38" t="s">
        <v>60</v>
      </c>
      <c r="F2389" s="26" t="s">
        <v>60</v>
      </c>
      <c r="G2389">
        <v>35</v>
      </c>
      <c r="H2389" s="123">
        <v>1</v>
      </c>
      <c r="K2389" t="s">
        <v>100</v>
      </c>
      <c r="L2389" t="s">
        <v>100</v>
      </c>
      <c r="M2389" s="2">
        <v>1.1317635576160501</v>
      </c>
      <c r="N2389">
        <v>0.12334533032392003</v>
      </c>
      <c r="O2389" s="63">
        <f t="shared" si="204"/>
        <v>0.24669066064784007</v>
      </c>
      <c r="P2389" s="2">
        <v>4</v>
      </c>
      <c r="Q2389" s="2">
        <v>3.6980418471298702</v>
      </c>
      <c r="R2389">
        <v>0.65021655584700966</v>
      </c>
      <c r="S2389">
        <f t="shared" si="205"/>
        <v>1.126208110649467</v>
      </c>
      <c r="T2389" s="2">
        <v>3</v>
      </c>
      <c r="U2389" s="339">
        <f t="shared" si="202"/>
        <v>1.1840263624524283</v>
      </c>
      <c r="V2389" s="4">
        <f t="shared" si="203"/>
        <v>0.2809152244558113</v>
      </c>
    </row>
    <row r="2390" spans="1:22">
      <c r="A2390" s="79" t="s">
        <v>743</v>
      </c>
      <c r="B2390" t="s">
        <v>747</v>
      </c>
      <c r="C2390" s="219" t="s">
        <v>8</v>
      </c>
      <c r="D2390" s="26" t="s">
        <v>44</v>
      </c>
      <c r="E2390" s="38" t="s">
        <v>60</v>
      </c>
      <c r="F2390" s="26" t="s">
        <v>60</v>
      </c>
      <c r="G2390">
        <v>0</v>
      </c>
      <c r="H2390" s="123">
        <v>0</v>
      </c>
      <c r="I2390" s="2" t="s">
        <v>100</v>
      </c>
      <c r="M2390" s="2">
        <v>0.81632653061224403</v>
      </c>
      <c r="N2390">
        <v>0.15306122448979498</v>
      </c>
      <c r="O2390" s="63">
        <f t="shared" si="204"/>
        <v>0.30612244897958996</v>
      </c>
      <c r="P2390" s="2">
        <v>4</v>
      </c>
      <c r="Q2390" s="2">
        <v>0.87755102040816302</v>
      </c>
      <c r="R2390">
        <v>0.21428571428571397</v>
      </c>
      <c r="S2390">
        <f t="shared" si="205"/>
        <v>0.37115374447904459</v>
      </c>
      <c r="T2390" s="2">
        <v>3</v>
      </c>
      <c r="U2390" s="339">
        <f t="shared" si="202"/>
        <v>7.232066157962691E-2</v>
      </c>
      <c r="V2390" s="4">
        <f t="shared" si="203"/>
        <v>0.30962682531097874</v>
      </c>
    </row>
    <row r="2391" spans="1:22">
      <c r="A2391" s="79" t="s">
        <v>743</v>
      </c>
      <c r="B2391" t="s">
        <v>747</v>
      </c>
      <c r="C2391" s="219" t="s">
        <v>8</v>
      </c>
      <c r="D2391" s="26" t="s">
        <v>44</v>
      </c>
      <c r="E2391" s="38" t="s">
        <v>60</v>
      </c>
      <c r="F2391" s="26" t="s">
        <v>60</v>
      </c>
      <c r="G2391">
        <v>7</v>
      </c>
      <c r="H2391" s="123">
        <v>0.2</v>
      </c>
      <c r="J2391" t="s">
        <v>100</v>
      </c>
      <c r="K2391" t="s">
        <v>100</v>
      </c>
      <c r="M2391" s="2">
        <v>0.72448979591836704</v>
      </c>
      <c r="N2391">
        <v>0.24489795918367302</v>
      </c>
      <c r="O2391" s="63">
        <f t="shared" si="204"/>
        <v>0.48979591836734604</v>
      </c>
      <c r="P2391" s="2">
        <v>4</v>
      </c>
      <c r="Q2391" s="2">
        <v>0.81632653061224403</v>
      </c>
      <c r="R2391">
        <v>0.12244897959183598</v>
      </c>
      <c r="S2391">
        <f t="shared" si="205"/>
        <v>0.21208785398802449</v>
      </c>
      <c r="T2391" s="2">
        <v>3</v>
      </c>
      <c r="U2391" s="339">
        <f t="shared" si="202"/>
        <v>0.11934675763256546</v>
      </c>
      <c r="V2391" s="4">
        <f t="shared" si="203"/>
        <v>0.27249999999999974</v>
      </c>
    </row>
    <row r="2392" spans="1:22">
      <c r="A2392" s="79" t="s">
        <v>743</v>
      </c>
      <c r="B2392" t="s">
        <v>747</v>
      </c>
      <c r="C2392" s="219" t="s">
        <v>8</v>
      </c>
      <c r="D2392" s="29" t="s">
        <v>44</v>
      </c>
      <c r="E2392" s="29" t="s">
        <v>60</v>
      </c>
      <c r="F2392" s="29" t="s">
        <v>60</v>
      </c>
      <c r="G2392" s="11">
        <v>14</v>
      </c>
      <c r="H2392" s="172">
        <v>0.4</v>
      </c>
      <c r="I2392" s="12"/>
      <c r="J2392" s="11"/>
      <c r="K2392" s="11" t="s">
        <v>100</v>
      </c>
      <c r="L2392" s="11"/>
      <c r="M2392" s="2">
        <v>0.96938775510204001</v>
      </c>
      <c r="N2392">
        <v>0.15306122448979598</v>
      </c>
      <c r="O2392" s="63">
        <f t="shared" si="204"/>
        <v>0.30612244897959195</v>
      </c>
      <c r="P2392" s="12">
        <v>4</v>
      </c>
      <c r="Q2392" s="2">
        <v>1.4897959183673399</v>
      </c>
      <c r="R2392">
        <v>0.27551020408162996</v>
      </c>
      <c r="S2392">
        <f t="shared" si="205"/>
        <v>0.47719767147305336</v>
      </c>
      <c r="T2392" s="12">
        <v>3</v>
      </c>
      <c r="U2392" s="339">
        <f t="shared" si="202"/>
        <v>0.42972973010779175</v>
      </c>
      <c r="V2392" s="4">
        <f t="shared" si="203"/>
        <v>0.28419966222555793</v>
      </c>
    </row>
    <row r="2393" spans="1:22">
      <c r="A2393" s="79" t="s">
        <v>743</v>
      </c>
      <c r="B2393" t="s">
        <v>747</v>
      </c>
      <c r="C2393" s="219" t="s">
        <v>8</v>
      </c>
      <c r="D2393" s="26" t="s">
        <v>44</v>
      </c>
      <c r="E2393" s="38" t="s">
        <v>60</v>
      </c>
      <c r="F2393" s="26" t="s">
        <v>60</v>
      </c>
      <c r="G2393">
        <v>21</v>
      </c>
      <c r="H2393" s="123">
        <v>0.6</v>
      </c>
      <c r="K2393" t="s">
        <v>100</v>
      </c>
      <c r="M2393" s="2">
        <v>0.87755102040816302</v>
      </c>
      <c r="N2393">
        <v>0.15306122448979598</v>
      </c>
      <c r="O2393" s="63">
        <f t="shared" si="204"/>
        <v>0.30612244897959195</v>
      </c>
      <c r="P2393" s="2">
        <v>4</v>
      </c>
      <c r="Q2393" s="2">
        <v>3.1122448979591799</v>
      </c>
      <c r="R2393">
        <v>1.5</v>
      </c>
      <c r="S2393">
        <f t="shared" si="205"/>
        <v>2.598076211353316</v>
      </c>
      <c r="T2393" s="2">
        <v>3</v>
      </c>
      <c r="U2393" s="339">
        <f t="shared" si="202"/>
        <v>1.265964480353903</v>
      </c>
      <c r="V2393" s="4">
        <f t="shared" si="203"/>
        <v>0.48229239451760331</v>
      </c>
    </row>
    <row r="2394" spans="1:22">
      <c r="A2394" s="79" t="s">
        <v>743</v>
      </c>
      <c r="B2394" t="s">
        <v>747</v>
      </c>
      <c r="C2394" s="219" t="s">
        <v>8</v>
      </c>
      <c r="D2394" s="26" t="s">
        <v>44</v>
      </c>
      <c r="E2394" s="38" t="s">
        <v>60</v>
      </c>
      <c r="F2394" s="26" t="s">
        <v>60</v>
      </c>
      <c r="G2394">
        <v>27</v>
      </c>
      <c r="H2394" s="123">
        <v>0.77142857142857146</v>
      </c>
      <c r="K2394" t="s">
        <v>100</v>
      </c>
      <c r="M2394" s="2">
        <v>0.57142857142857195</v>
      </c>
      <c r="N2394">
        <v>0.15306122448979598</v>
      </c>
      <c r="O2394" s="63">
        <f t="shared" si="204"/>
        <v>0.30612244897959195</v>
      </c>
      <c r="P2394" s="2">
        <v>4</v>
      </c>
      <c r="Q2394" s="2">
        <v>2.1326530612244801</v>
      </c>
      <c r="R2394">
        <v>0.39795918367346017</v>
      </c>
      <c r="S2394">
        <f t="shared" si="205"/>
        <v>0.68928552546106781</v>
      </c>
      <c r="T2394" s="2">
        <v>3</v>
      </c>
      <c r="U2394" s="339">
        <f t="shared" si="202"/>
        <v>1.3169825612296564</v>
      </c>
      <c r="V2394" s="4">
        <f t="shared" si="203"/>
        <v>0.28482063139580005</v>
      </c>
    </row>
    <row r="2395" spans="1:22">
      <c r="A2395" s="80" t="s">
        <v>743</v>
      </c>
      <c r="B2395" t="s">
        <v>747</v>
      </c>
      <c r="C2395" s="219" t="s">
        <v>8</v>
      </c>
      <c r="D2395" s="26" t="s">
        <v>44</v>
      </c>
      <c r="E2395" s="26" t="s">
        <v>60</v>
      </c>
      <c r="F2395" s="26" t="s">
        <v>60</v>
      </c>
      <c r="G2395">
        <v>35</v>
      </c>
      <c r="H2395" s="123">
        <v>1</v>
      </c>
      <c r="K2395" t="s">
        <v>100</v>
      </c>
      <c r="L2395" t="s">
        <v>100</v>
      </c>
      <c r="M2395" s="2">
        <v>0.41836734693877597</v>
      </c>
      <c r="N2395">
        <v>0.12244897959183698</v>
      </c>
      <c r="O2395" s="63">
        <f t="shared" si="204"/>
        <v>0.24489795918367396</v>
      </c>
      <c r="P2395" s="2">
        <v>4</v>
      </c>
      <c r="Q2395" s="2">
        <v>2.4081632653061198</v>
      </c>
      <c r="R2395">
        <v>0.85714285714285987</v>
      </c>
      <c r="S2395">
        <f t="shared" si="205"/>
        <v>1.4846149779161852</v>
      </c>
      <c r="T2395" s="2">
        <v>3</v>
      </c>
      <c r="U2395" s="339">
        <f t="shared" si="202"/>
        <v>1.7502597383213001</v>
      </c>
      <c r="V2395" s="4">
        <f t="shared" si="203"/>
        <v>0.37668773340994077</v>
      </c>
    </row>
    <row r="2396" spans="1:22">
      <c r="A2396" s="79" t="s">
        <v>743</v>
      </c>
      <c r="B2396" t="s">
        <v>748</v>
      </c>
      <c r="C2396" s="219" t="s">
        <v>8</v>
      </c>
      <c r="D2396" s="26" t="s">
        <v>44</v>
      </c>
      <c r="E2396" s="38" t="s">
        <v>60</v>
      </c>
      <c r="F2396" s="26" t="s">
        <v>60</v>
      </c>
      <c r="G2396">
        <v>0</v>
      </c>
      <c r="H2396" s="123">
        <v>0</v>
      </c>
      <c r="I2396" s="2" t="s">
        <v>100</v>
      </c>
      <c r="M2396" s="2">
        <v>0.28321863419798798</v>
      </c>
      <c r="N2396">
        <v>0.17998941238750604</v>
      </c>
      <c r="O2396" s="63">
        <f t="shared" si="204"/>
        <v>0.35997882477501209</v>
      </c>
      <c r="P2396" s="2">
        <v>4</v>
      </c>
      <c r="Q2396" s="2">
        <v>0.34356802541026699</v>
      </c>
      <c r="R2396">
        <v>0.149638256573144</v>
      </c>
      <c r="S2396">
        <f t="shared" si="205"/>
        <v>0.25918106314071293</v>
      </c>
      <c r="T2396" s="2">
        <v>3</v>
      </c>
      <c r="U2396" s="339">
        <f t="shared" si="202"/>
        <v>0.19316596980807604</v>
      </c>
      <c r="V2396" s="4">
        <f t="shared" si="203"/>
        <v>0.43969671117696107</v>
      </c>
    </row>
    <row r="2397" spans="1:22">
      <c r="A2397" s="79" t="s">
        <v>743</v>
      </c>
      <c r="B2397" t="s">
        <v>748</v>
      </c>
      <c r="C2397" s="219" t="s">
        <v>8</v>
      </c>
      <c r="D2397" s="26" t="s">
        <v>44</v>
      </c>
      <c r="E2397" s="38" t="s">
        <v>60</v>
      </c>
      <c r="F2397" s="26" t="s">
        <v>60</v>
      </c>
      <c r="G2397">
        <v>7</v>
      </c>
      <c r="H2397" s="123">
        <v>0.2</v>
      </c>
      <c r="J2397" t="s">
        <v>100</v>
      </c>
      <c r="K2397" t="s">
        <v>100</v>
      </c>
      <c r="M2397" s="2">
        <v>1.30968766543144</v>
      </c>
      <c r="N2397">
        <v>0.14999117698959008</v>
      </c>
      <c r="O2397" s="63">
        <f t="shared" si="204"/>
        <v>0.29998235397918016</v>
      </c>
      <c r="P2397" s="2">
        <v>4</v>
      </c>
      <c r="Q2397" s="2">
        <v>1.2191635786130199</v>
      </c>
      <c r="R2397">
        <v>0.14999117698958009</v>
      </c>
      <c r="S2397">
        <f t="shared" si="205"/>
        <v>0.2597923392330086</v>
      </c>
      <c r="T2397" s="2">
        <v>3</v>
      </c>
      <c r="U2397" s="339">
        <f t="shared" si="202"/>
        <v>-7.1623653131746387E-2</v>
      </c>
      <c r="V2397" s="4">
        <f t="shared" si="203"/>
        <v>0.26513587268654826</v>
      </c>
    </row>
    <row r="2398" spans="1:22">
      <c r="A2398" s="79" t="s">
        <v>743</v>
      </c>
      <c r="B2398" t="s">
        <v>748</v>
      </c>
      <c r="C2398" s="219" t="s">
        <v>8</v>
      </c>
      <c r="D2398" s="26" t="s">
        <v>44</v>
      </c>
      <c r="E2398" s="38" t="s">
        <v>60</v>
      </c>
      <c r="F2398" s="26" t="s">
        <v>60</v>
      </c>
      <c r="G2398">
        <v>14</v>
      </c>
      <c r="H2398" s="123">
        <v>0.4</v>
      </c>
      <c r="K2398" t="s">
        <v>100</v>
      </c>
      <c r="M2398" s="2">
        <v>2.33527439562378</v>
      </c>
      <c r="N2398">
        <v>0.69013587436033008</v>
      </c>
      <c r="O2398" s="63">
        <f t="shared" si="204"/>
        <v>1.3802717487206602</v>
      </c>
      <c r="P2398" s="2">
        <v>4</v>
      </c>
      <c r="Q2398" s="2">
        <v>1.73566260808187</v>
      </c>
      <c r="R2398">
        <v>0.35980236456679004</v>
      </c>
      <c r="S2398">
        <f t="shared" si="205"/>
        <v>0.62319597611310029</v>
      </c>
      <c r="T2398" s="2">
        <v>3</v>
      </c>
      <c r="U2398" s="339">
        <f t="shared" si="202"/>
        <v>-0.29674015123592307</v>
      </c>
      <c r="V2398" s="4">
        <f t="shared" si="203"/>
        <v>0.29297317197649453</v>
      </c>
    </row>
    <row r="2399" spans="1:22">
      <c r="A2399" s="79" t="s">
        <v>743</v>
      </c>
      <c r="B2399" t="s">
        <v>748</v>
      </c>
      <c r="C2399" s="219" t="s">
        <v>8</v>
      </c>
      <c r="D2399" s="29" t="s">
        <v>44</v>
      </c>
      <c r="E2399" s="29" t="s">
        <v>60</v>
      </c>
      <c r="F2399" s="29" t="s">
        <v>60</v>
      </c>
      <c r="G2399" s="11">
        <v>21</v>
      </c>
      <c r="H2399" s="172">
        <v>0.6</v>
      </c>
      <c r="I2399" s="12"/>
      <c r="J2399" s="11"/>
      <c r="K2399" s="11" t="s">
        <v>100</v>
      </c>
      <c r="L2399" s="11"/>
      <c r="M2399" s="2">
        <v>1.6814893241573901</v>
      </c>
      <c r="N2399">
        <v>0.41979883536263007</v>
      </c>
      <c r="O2399" s="63">
        <f t="shared" si="204"/>
        <v>0.83959767072526015</v>
      </c>
      <c r="P2399" s="12">
        <v>4</v>
      </c>
      <c r="Q2399" s="2">
        <v>1.50132345156167</v>
      </c>
      <c r="R2399">
        <v>0.2099876477854199</v>
      </c>
      <c r="S2399">
        <f t="shared" si="205"/>
        <v>0.36370927492622546</v>
      </c>
      <c r="T2399" s="12">
        <v>3</v>
      </c>
      <c r="U2399" s="339">
        <f t="shared" si="202"/>
        <v>-0.1133328830280549</v>
      </c>
      <c r="V2399" s="4">
        <f t="shared" si="203"/>
        <v>0.26956315790287955</v>
      </c>
    </row>
    <row r="2400" spans="1:22">
      <c r="A2400" s="79" t="s">
        <v>743</v>
      </c>
      <c r="B2400" t="s">
        <v>748</v>
      </c>
      <c r="C2400" s="219" t="s">
        <v>8</v>
      </c>
      <c r="D2400" s="26" t="s">
        <v>44</v>
      </c>
      <c r="E2400" s="38" t="s">
        <v>60</v>
      </c>
      <c r="F2400" s="26" t="s">
        <v>60</v>
      </c>
      <c r="G2400">
        <v>27</v>
      </c>
      <c r="H2400" s="123">
        <v>0.77142857142857146</v>
      </c>
      <c r="K2400" t="s">
        <v>100</v>
      </c>
      <c r="M2400" s="2">
        <v>0.54737956590788495</v>
      </c>
      <c r="N2400">
        <v>9.0347626610200016E-2</v>
      </c>
      <c r="O2400" s="63">
        <f t="shared" si="204"/>
        <v>0.18069525322040003</v>
      </c>
      <c r="P2400" s="2">
        <v>4</v>
      </c>
      <c r="Q2400" s="2">
        <v>0.397741309334742</v>
      </c>
      <c r="R2400">
        <v>0.239632962766896</v>
      </c>
      <c r="S2400">
        <f t="shared" si="205"/>
        <v>0.41505646668052487</v>
      </c>
      <c r="T2400" s="2">
        <v>3</v>
      </c>
      <c r="U2400" s="339">
        <f t="shared" si="202"/>
        <v>-0.31934064913676502</v>
      </c>
      <c r="V2400" s="4">
        <f t="shared" si="203"/>
        <v>0.61298753906099823</v>
      </c>
    </row>
    <row r="2401" spans="1:22">
      <c r="A2401" s="79" t="s">
        <v>743</v>
      </c>
      <c r="B2401" t="s">
        <v>748</v>
      </c>
      <c r="C2401" s="219" t="s">
        <v>8</v>
      </c>
      <c r="D2401" s="26" t="s">
        <v>44</v>
      </c>
      <c r="E2401" s="38" t="s">
        <v>60</v>
      </c>
      <c r="F2401" s="26" t="s">
        <v>60</v>
      </c>
      <c r="G2401">
        <v>35</v>
      </c>
      <c r="H2401" s="123">
        <v>1</v>
      </c>
      <c r="K2401" t="s">
        <v>100</v>
      </c>
      <c r="L2401" t="s">
        <v>100</v>
      </c>
      <c r="M2401" s="2">
        <v>0.343391565202043</v>
      </c>
      <c r="N2401">
        <v>0.18069525322039798</v>
      </c>
      <c r="O2401" s="63">
        <f t="shared" si="204"/>
        <v>0.36139050644079596</v>
      </c>
      <c r="P2401" s="2">
        <v>4</v>
      </c>
      <c r="Q2401" s="2">
        <v>0.28374801482265399</v>
      </c>
      <c r="R2401">
        <v>0.17963649197106102</v>
      </c>
      <c r="S2401">
        <f t="shared" si="205"/>
        <v>0.31113953098731634</v>
      </c>
      <c r="T2401" s="2">
        <v>3</v>
      </c>
      <c r="U2401" s="339">
        <f t="shared" si="202"/>
        <v>-0.19078481300703962</v>
      </c>
      <c r="V2401" s="4">
        <f t="shared" si="203"/>
        <v>0.6507960817801659</v>
      </c>
    </row>
    <row r="2402" spans="1:22">
      <c r="A2402" s="79" t="s">
        <v>743</v>
      </c>
      <c r="B2402" t="s">
        <v>749</v>
      </c>
      <c r="C2402" s="219" t="s">
        <v>8</v>
      </c>
      <c r="D2402" s="26" t="s">
        <v>44</v>
      </c>
      <c r="E2402" s="38" t="s">
        <v>60</v>
      </c>
      <c r="F2402" s="26" t="s">
        <v>60</v>
      </c>
      <c r="G2402">
        <v>0</v>
      </c>
      <c r="H2402" s="123">
        <v>0</v>
      </c>
      <c r="I2402" s="2" t="s">
        <v>100</v>
      </c>
      <c r="M2402" s="2">
        <v>0.31004494821183898</v>
      </c>
      <c r="N2402">
        <v>0.42163376978698602</v>
      </c>
      <c r="O2402" s="63">
        <f t="shared" si="204"/>
        <v>0.84326753957397205</v>
      </c>
      <c r="P2402" s="2">
        <v>4</v>
      </c>
      <c r="Q2402" s="2">
        <v>0.56214578854797903</v>
      </c>
      <c r="R2402">
        <v>0.25258940785616402</v>
      </c>
      <c r="S2402">
        <f t="shared" si="205"/>
        <v>0.43749768786061338</v>
      </c>
      <c r="T2402" s="2">
        <v>3</v>
      </c>
      <c r="U2402" s="339">
        <f t="shared" si="202"/>
        <v>0.59504394528011351</v>
      </c>
      <c r="V2402" s="4">
        <f t="shared" si="203"/>
        <v>0.45189815339506567</v>
      </c>
    </row>
    <row r="2403" spans="1:22">
      <c r="A2403" s="79" t="s">
        <v>743</v>
      </c>
      <c r="B2403" t="s">
        <v>749</v>
      </c>
      <c r="C2403" s="219" t="s">
        <v>8</v>
      </c>
      <c r="D2403" s="26" t="s">
        <v>44</v>
      </c>
      <c r="E2403" s="38" t="s">
        <v>60</v>
      </c>
      <c r="F2403" s="26" t="s">
        <v>60</v>
      </c>
      <c r="G2403">
        <v>7</v>
      </c>
      <c r="H2403" s="123">
        <v>0.2</v>
      </c>
      <c r="J2403" t="s">
        <v>100</v>
      </c>
      <c r="K2403" t="s">
        <v>100</v>
      </c>
      <c r="M2403" s="2">
        <v>0.71360171975766495</v>
      </c>
      <c r="N2403">
        <v>0.25307797537620103</v>
      </c>
      <c r="O2403" s="63">
        <f t="shared" si="204"/>
        <v>0.50615595075240205</v>
      </c>
      <c r="P2403" s="2">
        <v>4</v>
      </c>
      <c r="Q2403" s="2">
        <v>0.630056673832321</v>
      </c>
      <c r="R2403">
        <v>0.33662302130154498</v>
      </c>
      <c r="S2403">
        <f t="shared" si="205"/>
        <v>0.58304817589161628</v>
      </c>
      <c r="T2403" s="2">
        <v>3</v>
      </c>
      <c r="U2403" s="339">
        <f t="shared" si="202"/>
        <v>-0.12451521743364187</v>
      </c>
      <c r="V2403" s="4">
        <f t="shared" si="203"/>
        <v>0.53544891389178362</v>
      </c>
    </row>
    <row r="2404" spans="1:22">
      <c r="A2404" s="79" t="s">
        <v>743</v>
      </c>
      <c r="B2404" t="s">
        <v>749</v>
      </c>
      <c r="C2404" s="219" t="s">
        <v>8</v>
      </c>
      <c r="D2404" s="26" t="s">
        <v>44</v>
      </c>
      <c r="E2404" s="38" t="s">
        <v>60</v>
      </c>
      <c r="F2404" s="26" t="s">
        <v>60</v>
      </c>
      <c r="G2404">
        <v>14</v>
      </c>
      <c r="H2404" s="123">
        <v>0.4</v>
      </c>
      <c r="K2404" t="s">
        <v>100</v>
      </c>
      <c r="M2404" s="2">
        <v>0.78151260504201703</v>
      </c>
      <c r="N2404">
        <v>0.42114520226694296</v>
      </c>
      <c r="O2404" s="63">
        <f t="shared" si="204"/>
        <v>0.84229040453388593</v>
      </c>
      <c r="P2404" s="2">
        <v>4</v>
      </c>
      <c r="Q2404" s="2">
        <v>1.03361344537815</v>
      </c>
      <c r="R2404">
        <v>0.50469024819228991</v>
      </c>
      <c r="S2404">
        <f t="shared" si="205"/>
        <v>0.87414915195359277</v>
      </c>
      <c r="T2404" s="2">
        <v>3</v>
      </c>
      <c r="U2404" s="339">
        <f t="shared" si="202"/>
        <v>0.27958486221916018</v>
      </c>
      <c r="V2404" s="4">
        <f t="shared" si="203"/>
        <v>0.48841497285950319</v>
      </c>
    </row>
    <row r="2405" spans="1:22">
      <c r="A2405" s="79" t="s">
        <v>743</v>
      </c>
      <c r="B2405" t="s">
        <v>749</v>
      </c>
      <c r="C2405" s="219" t="s">
        <v>8</v>
      </c>
      <c r="D2405" s="26" t="s">
        <v>44</v>
      </c>
      <c r="E2405" s="26" t="s">
        <v>60</v>
      </c>
      <c r="F2405" s="26" t="s">
        <v>60</v>
      </c>
      <c r="G2405">
        <v>21</v>
      </c>
      <c r="H2405" s="123">
        <v>0.6</v>
      </c>
      <c r="K2405" t="s">
        <v>100</v>
      </c>
      <c r="M2405" s="2">
        <v>0.93247996873167605</v>
      </c>
      <c r="N2405">
        <v>0.25356654289622393</v>
      </c>
      <c r="O2405" s="63">
        <f t="shared" si="204"/>
        <v>0.50713308579244787</v>
      </c>
      <c r="P2405" s="2">
        <v>4</v>
      </c>
      <c r="Q2405" s="2">
        <v>3.0333203048661299</v>
      </c>
      <c r="R2405">
        <v>0.50517881571233003</v>
      </c>
      <c r="S2405">
        <f t="shared" si="205"/>
        <v>0.87499537572123021</v>
      </c>
      <c r="T2405" s="2">
        <v>3</v>
      </c>
      <c r="U2405" s="339">
        <f t="shared" si="202"/>
        <v>1.1795654386941787</v>
      </c>
      <c r="V2405" s="4">
        <f t="shared" si="203"/>
        <v>0.27773663148328187</v>
      </c>
    </row>
    <row r="2406" spans="1:22" s="11" customFormat="1">
      <c r="A2406" s="216" t="s">
        <v>743</v>
      </c>
      <c r="B2406" s="11" t="s">
        <v>749</v>
      </c>
      <c r="C2406" s="219" t="s">
        <v>8</v>
      </c>
      <c r="D2406" s="29" t="s">
        <v>44</v>
      </c>
      <c r="E2406" s="29" t="s">
        <v>60</v>
      </c>
      <c r="F2406" s="29" t="s">
        <v>60</v>
      </c>
      <c r="G2406" s="11">
        <v>27</v>
      </c>
      <c r="H2406" s="172">
        <v>0.77142857142857146</v>
      </c>
      <c r="I2406" s="12"/>
      <c r="K2406" s="11" t="s">
        <v>100</v>
      </c>
      <c r="M2406" s="2">
        <v>0.66279069767441301</v>
      </c>
      <c r="N2406">
        <v>0.33857729138166703</v>
      </c>
      <c r="O2406" s="63">
        <f t="shared" si="204"/>
        <v>0.67715458276333407</v>
      </c>
      <c r="P2406" s="12">
        <v>4</v>
      </c>
      <c r="Q2406" s="2">
        <v>9.1516513582177001</v>
      </c>
      <c r="R2406" s="11">
        <v>2.6890756302521002</v>
      </c>
      <c r="S2406">
        <f t="shared" si="205"/>
        <v>4.6576156169919374</v>
      </c>
      <c r="T2406" s="12">
        <v>3</v>
      </c>
      <c r="U2406" s="339">
        <f t="shared" si="202"/>
        <v>2.6252303677304516</v>
      </c>
      <c r="V2406" s="4">
        <f t="shared" si="203"/>
        <v>0.33633901707618119</v>
      </c>
    </row>
    <row r="2407" spans="1:22">
      <c r="A2407" s="79" t="s">
        <v>743</v>
      </c>
      <c r="B2407" t="s">
        <v>749</v>
      </c>
      <c r="C2407" s="219" t="s">
        <v>8</v>
      </c>
      <c r="D2407" s="26" t="s">
        <v>44</v>
      </c>
      <c r="E2407" s="38" t="s">
        <v>60</v>
      </c>
      <c r="F2407" s="26" t="s">
        <v>60</v>
      </c>
      <c r="G2407">
        <v>35</v>
      </c>
      <c r="H2407" s="123">
        <v>1</v>
      </c>
      <c r="K2407" t="s">
        <v>100</v>
      </c>
      <c r="L2407" t="s">
        <v>100</v>
      </c>
      <c r="M2407" s="2">
        <v>0.47908931014266098</v>
      </c>
      <c r="N2407">
        <v>0.42114520226695307</v>
      </c>
      <c r="O2407" s="63">
        <f t="shared" si="204"/>
        <v>0.84229040453390613</v>
      </c>
      <c r="P2407" s="2">
        <v>4</v>
      </c>
      <c r="Q2407" s="2">
        <v>11.4870041039671</v>
      </c>
      <c r="R2407">
        <v>0.58872386163769974</v>
      </c>
      <c r="S2407">
        <f t="shared" si="205"/>
        <v>1.0196996399846459</v>
      </c>
      <c r="T2407" s="2">
        <v>3</v>
      </c>
      <c r="U2407" s="339">
        <f t="shared" si="202"/>
        <v>3.1770845661475842</v>
      </c>
      <c r="V2407" s="4">
        <f t="shared" si="203"/>
        <v>0.25262669546796351</v>
      </c>
    </row>
    <row r="2408" spans="1:22">
      <c r="A2408" s="79" t="s">
        <v>743</v>
      </c>
      <c r="B2408" t="s">
        <v>750</v>
      </c>
      <c r="C2408" s="219" t="s">
        <v>8</v>
      </c>
      <c r="D2408" s="26" t="s">
        <v>44</v>
      </c>
      <c r="E2408" s="38" t="s">
        <v>60</v>
      </c>
      <c r="F2408" s="26" t="s">
        <v>60</v>
      </c>
      <c r="G2408">
        <v>0</v>
      </c>
      <c r="H2408" s="123">
        <v>0</v>
      </c>
      <c r="I2408" s="2" t="s">
        <v>100</v>
      </c>
      <c r="M2408" s="2">
        <v>0.29773526933941502</v>
      </c>
      <c r="N2408">
        <v>0.338966252044206</v>
      </c>
      <c r="O2408" s="63">
        <f t="shared" si="204"/>
        <v>0.67793250408841199</v>
      </c>
      <c r="P2408" s="2">
        <v>4</v>
      </c>
      <c r="Q2408" s="2">
        <v>0.21200257693642</v>
      </c>
      <c r="R2408">
        <v>0.50844937806630996</v>
      </c>
      <c r="S2408">
        <f t="shared" si="205"/>
        <v>0.88066015588764557</v>
      </c>
      <c r="T2408" s="2">
        <v>3</v>
      </c>
      <c r="U2408" s="339">
        <f t="shared" si="202"/>
        <v>-0.33960630380162454</v>
      </c>
      <c r="V2408" s="4">
        <f t="shared" si="203"/>
        <v>6.0019242912136912</v>
      </c>
    </row>
    <row r="2409" spans="1:22">
      <c r="A2409" s="79" t="s">
        <v>743</v>
      </c>
      <c r="B2409" t="s">
        <v>750</v>
      </c>
      <c r="C2409" s="219" t="s">
        <v>8</v>
      </c>
      <c r="D2409" s="26" t="s">
        <v>44</v>
      </c>
      <c r="E2409" s="38" t="s">
        <v>60</v>
      </c>
      <c r="F2409" s="26" t="s">
        <v>60</v>
      </c>
      <c r="G2409">
        <v>7</v>
      </c>
      <c r="H2409" s="123">
        <v>0.2</v>
      </c>
      <c r="J2409" t="s">
        <v>100</v>
      </c>
      <c r="K2409" t="s">
        <v>100</v>
      </c>
      <c r="M2409" s="2">
        <v>0.27989494028445999</v>
      </c>
      <c r="N2409">
        <v>0.25422468903315104</v>
      </c>
      <c r="O2409" s="63">
        <f t="shared" si="204"/>
        <v>0.50844937806630208</v>
      </c>
      <c r="P2409" s="2">
        <v>4</v>
      </c>
      <c r="Q2409" s="2">
        <v>0.36463650329551101</v>
      </c>
      <c r="R2409">
        <v>0.50844937806630597</v>
      </c>
      <c r="S2409">
        <f t="shared" si="205"/>
        <v>0.88066015588763857</v>
      </c>
      <c r="T2409" s="2">
        <v>3</v>
      </c>
      <c r="U2409" s="339">
        <f t="shared" si="202"/>
        <v>0.26448665649163666</v>
      </c>
      <c r="V2409" s="4">
        <f t="shared" si="203"/>
        <v>2.1943531792773365</v>
      </c>
    </row>
    <row r="2410" spans="1:22">
      <c r="A2410" s="79" t="s">
        <v>743</v>
      </c>
      <c r="B2410" t="s">
        <v>750</v>
      </c>
      <c r="C2410" s="219" t="s">
        <v>8</v>
      </c>
      <c r="D2410" s="26" t="s">
        <v>44</v>
      </c>
      <c r="E2410" s="38" t="s">
        <v>60</v>
      </c>
      <c r="F2410" s="26" t="s">
        <v>60</v>
      </c>
      <c r="G2410">
        <v>14</v>
      </c>
      <c r="H2410" s="123">
        <v>0.4</v>
      </c>
      <c r="K2410" t="s">
        <v>100</v>
      </c>
      <c r="M2410" s="2">
        <v>0.51727042965459402</v>
      </c>
      <c r="N2410">
        <v>0.33896625204420494</v>
      </c>
      <c r="O2410" s="63">
        <f t="shared" si="204"/>
        <v>0.67793250408840988</v>
      </c>
      <c r="P2410" s="2">
        <v>4</v>
      </c>
      <c r="Q2410" s="2">
        <v>1.19569849843897</v>
      </c>
      <c r="R2410">
        <v>0.1684919966301599</v>
      </c>
      <c r="S2410">
        <f t="shared" si="205"/>
        <v>0.29183669883216101</v>
      </c>
      <c r="T2410" s="2">
        <v>3</v>
      </c>
      <c r="U2410" s="339">
        <f t="shared" si="202"/>
        <v>0.83791999860431798</v>
      </c>
      <c r="V2410" s="4">
        <f t="shared" si="203"/>
        <v>0.26985707086519994</v>
      </c>
    </row>
    <row r="2411" spans="1:22">
      <c r="A2411" s="79" t="s">
        <v>743</v>
      </c>
      <c r="B2411" t="s">
        <v>750</v>
      </c>
      <c r="C2411" s="219" t="s">
        <v>8</v>
      </c>
      <c r="D2411" s="26" t="s">
        <v>44</v>
      </c>
      <c r="E2411" s="38" t="s">
        <v>60</v>
      </c>
      <c r="F2411" s="26" t="s">
        <v>60</v>
      </c>
      <c r="G2411">
        <v>21</v>
      </c>
      <c r="H2411" s="123">
        <v>0.6</v>
      </c>
      <c r="K2411" t="s">
        <v>100</v>
      </c>
      <c r="M2411" s="2">
        <v>0.67039992070965504</v>
      </c>
      <c r="N2411">
        <v>0.33946181674017495</v>
      </c>
      <c r="O2411" s="63">
        <f t="shared" si="204"/>
        <v>0.6789236334803499</v>
      </c>
      <c r="P2411" s="2">
        <v>4</v>
      </c>
      <c r="Q2411" s="2">
        <v>3.2126468110411799</v>
      </c>
      <c r="R2411">
        <v>1.1868774468506902</v>
      </c>
      <c r="S2411">
        <f t="shared" si="205"/>
        <v>2.0557320403030253</v>
      </c>
      <c r="T2411" s="2">
        <v>3</v>
      </c>
      <c r="U2411" s="339">
        <f t="shared" si="202"/>
        <v>1.566975997199584</v>
      </c>
      <c r="V2411" s="4">
        <f t="shared" si="203"/>
        <v>0.38648527169106245</v>
      </c>
    </row>
    <row r="2412" spans="1:22">
      <c r="A2412" s="79" t="s">
        <v>743</v>
      </c>
      <c r="B2412" t="s">
        <v>750</v>
      </c>
      <c r="C2412" s="219" t="s">
        <v>8</v>
      </c>
      <c r="D2412" s="26" t="s">
        <v>44</v>
      </c>
      <c r="E2412" s="38" t="s">
        <v>60</v>
      </c>
      <c r="F2412" s="26" t="s">
        <v>60</v>
      </c>
      <c r="G2412">
        <v>27</v>
      </c>
      <c r="H2412" s="123">
        <v>0.77142857142857146</v>
      </c>
      <c r="K2412" t="s">
        <v>100</v>
      </c>
      <c r="M2412" s="2">
        <v>0.56781802864364594</v>
      </c>
      <c r="N2412">
        <v>0.17096982011001305</v>
      </c>
      <c r="O2412" s="63">
        <f t="shared" ref="O2412:O2443" si="206">N2412*SQRT(P2412)</f>
        <v>0.3419396402200261</v>
      </c>
      <c r="P2412" s="2">
        <v>4</v>
      </c>
      <c r="Q2412" s="2">
        <v>5.7385400664056698</v>
      </c>
      <c r="R2412">
        <v>1.9490559492541806</v>
      </c>
      <c r="S2412">
        <f t="shared" ref="S2412:S2443" si="207">R2412*SQRT(T2412)</f>
        <v>3.3758639309026282</v>
      </c>
      <c r="T2412" s="2">
        <v>3</v>
      </c>
      <c r="U2412" s="339">
        <f t="shared" si="202"/>
        <v>2.3131591178461814</v>
      </c>
      <c r="V2412" s="4">
        <f t="shared" si="203"/>
        <v>0.36535748410287039</v>
      </c>
    </row>
    <row r="2413" spans="1:22">
      <c r="A2413" s="79" t="s">
        <v>743</v>
      </c>
      <c r="B2413" t="s">
        <v>750</v>
      </c>
      <c r="C2413" s="219" t="s">
        <v>8</v>
      </c>
      <c r="D2413" s="29" t="s">
        <v>44</v>
      </c>
      <c r="E2413" s="29" t="s">
        <v>60</v>
      </c>
      <c r="F2413" s="29" t="s">
        <v>60</v>
      </c>
      <c r="G2413" s="11">
        <v>35</v>
      </c>
      <c r="H2413" s="172">
        <v>1</v>
      </c>
      <c r="I2413" s="12"/>
      <c r="J2413" s="11"/>
      <c r="K2413" s="11" t="s">
        <v>100</v>
      </c>
      <c r="L2413" s="11" t="s">
        <v>100</v>
      </c>
      <c r="M2413" s="12">
        <v>0.12825214331731499</v>
      </c>
      <c r="N2413" s="11">
        <v>0.25323355964121602</v>
      </c>
      <c r="O2413" s="63">
        <f t="shared" si="206"/>
        <v>0.50646711928243204</v>
      </c>
      <c r="P2413" s="12">
        <v>4</v>
      </c>
      <c r="Q2413" s="2">
        <v>6.0606571187868603</v>
      </c>
      <c r="R2413">
        <v>0.93116606372961996</v>
      </c>
      <c r="S2413">
        <f t="shared" si="207"/>
        <v>1.6128269326636209</v>
      </c>
      <c r="T2413" s="12">
        <v>3</v>
      </c>
      <c r="U2413" s="339">
        <f t="shared" si="202"/>
        <v>3.8555753126909562</v>
      </c>
      <c r="V2413" s="4">
        <f t="shared" si="203"/>
        <v>0.27360558949916464</v>
      </c>
    </row>
    <row r="2414" spans="1:22">
      <c r="A2414" s="79" t="s">
        <v>743</v>
      </c>
      <c r="B2414" t="s">
        <v>751</v>
      </c>
      <c r="C2414" s="219" t="s">
        <v>8</v>
      </c>
      <c r="D2414" s="26" t="s">
        <v>44</v>
      </c>
      <c r="E2414" s="38" t="s">
        <v>60</v>
      </c>
      <c r="F2414" s="26" t="s">
        <v>60</v>
      </c>
      <c r="G2414">
        <v>0</v>
      </c>
      <c r="H2414" s="123">
        <v>0</v>
      </c>
      <c r="I2414" s="2" t="s">
        <v>100</v>
      </c>
      <c r="M2414" s="2">
        <v>2.51702003501264E-2</v>
      </c>
      <c r="N2414">
        <v>1.22933281462753E-2</v>
      </c>
      <c r="O2414" s="63">
        <f t="shared" si="206"/>
        <v>2.45866562925506E-2</v>
      </c>
      <c r="P2414" s="2">
        <v>4</v>
      </c>
      <c r="Q2414" s="2">
        <v>2.5248006224469901E-2</v>
      </c>
      <c r="R2414">
        <v>6.2633728846528992E-3</v>
      </c>
      <c r="S2414">
        <f t="shared" si="207"/>
        <v>1.0848480062968062E-2</v>
      </c>
      <c r="T2414" s="2">
        <v>3</v>
      </c>
      <c r="U2414" s="339">
        <f t="shared" si="202"/>
        <v>3.086422203188922E-3</v>
      </c>
      <c r="V2414" s="4">
        <f t="shared" si="203"/>
        <v>0.31154068959950471</v>
      </c>
    </row>
    <row r="2415" spans="1:22">
      <c r="A2415" s="79" t="s">
        <v>743</v>
      </c>
      <c r="B2415" t="s">
        <v>751</v>
      </c>
      <c r="C2415" s="219" t="s">
        <v>8</v>
      </c>
      <c r="D2415" s="26" t="s">
        <v>44</v>
      </c>
      <c r="E2415" s="26" t="s">
        <v>60</v>
      </c>
      <c r="F2415" s="26" t="s">
        <v>60</v>
      </c>
      <c r="G2415">
        <v>7</v>
      </c>
      <c r="H2415" s="123">
        <v>0.2</v>
      </c>
      <c r="J2415" t="s">
        <v>100</v>
      </c>
      <c r="K2415" t="s">
        <v>100</v>
      </c>
      <c r="M2415" s="2">
        <v>5.3608247422680597E-2</v>
      </c>
      <c r="N2415">
        <v>3.0927835051546101E-2</v>
      </c>
      <c r="O2415" s="63">
        <f t="shared" si="206"/>
        <v>6.1855670103092203E-2</v>
      </c>
      <c r="P2415" s="2">
        <v>4</v>
      </c>
      <c r="Q2415" s="2">
        <v>5.9871620307333201E-2</v>
      </c>
      <c r="R2415">
        <v>1.8634506905271395E-2</v>
      </c>
      <c r="S2415">
        <f t="shared" si="207"/>
        <v>3.2275912733923134E-2</v>
      </c>
      <c r="T2415" s="2">
        <v>3</v>
      </c>
      <c r="U2415" s="339">
        <f t="shared" si="202"/>
        <v>0.11049968226527176</v>
      </c>
      <c r="V2415" s="4">
        <f t="shared" si="203"/>
        <v>0.34687100093265</v>
      </c>
    </row>
    <row r="2416" spans="1:22">
      <c r="A2416" s="79" t="s">
        <v>743</v>
      </c>
      <c r="B2416" t="s">
        <v>751</v>
      </c>
      <c r="C2416" s="219" t="s">
        <v>8</v>
      </c>
      <c r="D2416" s="26" t="s">
        <v>44</v>
      </c>
      <c r="E2416" s="38" t="s">
        <v>60</v>
      </c>
      <c r="F2416" s="26" t="s">
        <v>60</v>
      </c>
      <c r="G2416">
        <v>14</v>
      </c>
      <c r="H2416" s="123">
        <v>0.4</v>
      </c>
      <c r="K2416" t="s">
        <v>100</v>
      </c>
      <c r="M2416" s="2">
        <v>0.18727873954483501</v>
      </c>
      <c r="N2416">
        <v>5.5592297218440001E-2</v>
      </c>
      <c r="O2416" s="63">
        <f t="shared" si="206"/>
        <v>0.11118459443688</v>
      </c>
      <c r="P2416" s="2">
        <v>4</v>
      </c>
      <c r="Q2416" s="2">
        <v>3.8825131297413003E-2</v>
      </c>
      <c r="R2416">
        <v>4.3376774946508399E-2</v>
      </c>
      <c r="S2416">
        <f t="shared" si="207"/>
        <v>7.5130778075833307E-2</v>
      </c>
      <c r="T2416" s="2">
        <v>3</v>
      </c>
      <c r="U2416" s="339">
        <f t="shared" si="202"/>
        <v>-1.5735303420315487</v>
      </c>
      <c r="V2416" s="4">
        <f t="shared" si="203"/>
        <v>1.4982128585828902</v>
      </c>
    </row>
    <row r="2417" spans="1:22">
      <c r="A2417" s="79" t="s">
        <v>743</v>
      </c>
      <c r="B2417" t="s">
        <v>751</v>
      </c>
      <c r="C2417" s="219" t="s">
        <v>8</v>
      </c>
      <c r="D2417" s="26" t="s">
        <v>44</v>
      </c>
      <c r="E2417" s="38" t="s">
        <v>60</v>
      </c>
      <c r="F2417" s="26" t="s">
        <v>60</v>
      </c>
      <c r="G2417">
        <v>21</v>
      </c>
      <c r="H2417" s="123">
        <v>0.6</v>
      </c>
      <c r="K2417" t="s">
        <v>100</v>
      </c>
      <c r="M2417" s="2">
        <v>9.1849834662517005E-2</v>
      </c>
      <c r="N2417">
        <v>2.4820073915579999E-2</v>
      </c>
      <c r="O2417" s="63">
        <f t="shared" si="206"/>
        <v>4.9640147831159998E-2</v>
      </c>
      <c r="P2417" s="2">
        <v>4</v>
      </c>
      <c r="Q2417" s="2">
        <v>0.19074110095312199</v>
      </c>
      <c r="R2417">
        <v>3.7269013810542012E-2</v>
      </c>
      <c r="S2417">
        <f t="shared" si="207"/>
        <v>6.4551825467844923E-2</v>
      </c>
      <c r="T2417" s="2">
        <v>3</v>
      </c>
      <c r="U2417" s="339">
        <f t="shared" si="202"/>
        <v>0.73076200456572071</v>
      </c>
      <c r="V2417" s="4">
        <f t="shared" si="203"/>
        <v>0.28817747765762319</v>
      </c>
    </row>
    <row r="2418" spans="1:22">
      <c r="A2418" s="79" t="s">
        <v>743</v>
      </c>
      <c r="B2418" t="s">
        <v>751</v>
      </c>
      <c r="C2418" s="219" t="s">
        <v>8</v>
      </c>
      <c r="D2418" s="26" t="s">
        <v>44</v>
      </c>
      <c r="E2418" s="38" t="s">
        <v>60</v>
      </c>
      <c r="F2418" s="26" t="s">
        <v>60</v>
      </c>
      <c r="G2418">
        <v>27</v>
      </c>
      <c r="H2418" s="123">
        <v>0.77142857142857146</v>
      </c>
      <c r="K2418" t="s">
        <v>100</v>
      </c>
      <c r="M2418" s="2">
        <v>2.1241003695778998E-2</v>
      </c>
      <c r="N2418">
        <v>3.7346819684886304E-2</v>
      </c>
      <c r="O2418" s="63">
        <f t="shared" si="206"/>
        <v>7.4693639369772608E-2</v>
      </c>
      <c r="P2418" s="2">
        <v>4</v>
      </c>
      <c r="Q2418" s="2">
        <v>0.35541723400116698</v>
      </c>
      <c r="R2418">
        <v>6.8041237113402042E-2</v>
      </c>
      <c r="S2418">
        <f t="shared" si="207"/>
        <v>0.11785087969025347</v>
      </c>
      <c r="T2418" s="2">
        <v>3</v>
      </c>
      <c r="U2418" s="339">
        <f t="shared" si="202"/>
        <v>2.8173589561508878</v>
      </c>
      <c r="V2418" s="4">
        <f t="shared" si="203"/>
        <v>0.28664944794136321</v>
      </c>
    </row>
    <row r="2419" spans="1:22">
      <c r="A2419" s="79" t="s">
        <v>743</v>
      </c>
      <c r="B2419" t="s">
        <v>751</v>
      </c>
      <c r="C2419" s="219" t="s">
        <v>8</v>
      </c>
      <c r="D2419" s="26" t="s">
        <v>44</v>
      </c>
      <c r="E2419" s="38" t="s">
        <v>60</v>
      </c>
      <c r="F2419" s="26" t="s">
        <v>60</v>
      </c>
      <c r="G2419">
        <v>35</v>
      </c>
      <c r="H2419" s="123">
        <v>1</v>
      </c>
      <c r="K2419" t="s">
        <v>100</v>
      </c>
      <c r="L2419" t="s">
        <v>100</v>
      </c>
      <c r="M2419" s="2">
        <v>3.1433573234779202E-2</v>
      </c>
      <c r="N2419">
        <v>1.84788951565844E-2</v>
      </c>
      <c r="O2419" s="63">
        <f t="shared" si="206"/>
        <v>3.6957790313168801E-2</v>
      </c>
      <c r="P2419" s="2">
        <v>4</v>
      </c>
      <c r="Q2419" s="2">
        <v>0.48900992024897799</v>
      </c>
      <c r="R2419">
        <v>7.4148998249367992E-2</v>
      </c>
      <c r="S2419">
        <f t="shared" si="207"/>
        <v>0.12842983229824109</v>
      </c>
      <c r="T2419" s="2">
        <v>3</v>
      </c>
      <c r="U2419" s="339">
        <f t="shared" si="202"/>
        <v>2.7445062430631966</v>
      </c>
      <c r="V2419" s="4">
        <f t="shared" si="203"/>
        <v>0.27299191987083965</v>
      </c>
    </row>
    <row r="2420" spans="1:22">
      <c r="A2420" s="79" t="s">
        <v>743</v>
      </c>
      <c r="B2420" t="s">
        <v>752</v>
      </c>
      <c r="C2420" s="219" t="s">
        <v>8</v>
      </c>
      <c r="D2420" s="29" t="s">
        <v>44</v>
      </c>
      <c r="E2420" s="29" t="s">
        <v>60</v>
      </c>
      <c r="F2420" s="29" t="s">
        <v>60</v>
      </c>
      <c r="G2420" s="11">
        <v>0</v>
      </c>
      <c r="H2420" s="172">
        <v>0</v>
      </c>
      <c r="I2420" s="12" t="s">
        <v>100</v>
      </c>
      <c r="J2420" s="11"/>
      <c r="K2420" s="11"/>
      <c r="L2420" s="11"/>
      <c r="M2420" s="2">
        <v>4.2115768463073797</v>
      </c>
      <c r="N2420">
        <v>0.55489021956088003</v>
      </c>
      <c r="O2420" s="63">
        <f t="shared" si="206"/>
        <v>1.1097804391217601</v>
      </c>
      <c r="P2420" s="12">
        <v>4</v>
      </c>
      <c r="Q2420" s="2">
        <v>4.5442448436460401</v>
      </c>
      <c r="R2420">
        <v>0.66799733865602029</v>
      </c>
      <c r="S2420">
        <f t="shared" si="207"/>
        <v>1.1570053298730207</v>
      </c>
      <c r="T2420" s="12">
        <v>3</v>
      </c>
      <c r="U2420" s="339">
        <f t="shared" si="202"/>
        <v>7.602443742661491E-2</v>
      </c>
      <c r="V2420" s="4">
        <f t="shared" si="203"/>
        <v>0.27160856954826368</v>
      </c>
    </row>
    <row r="2421" spans="1:22">
      <c r="A2421" s="79" t="s">
        <v>743</v>
      </c>
      <c r="B2421" t="s">
        <v>752</v>
      </c>
      <c r="C2421" s="219" t="s">
        <v>8</v>
      </c>
      <c r="D2421" s="26" t="s">
        <v>44</v>
      </c>
      <c r="E2421" s="38" t="s">
        <v>60</v>
      </c>
      <c r="F2421" s="26" t="s">
        <v>60</v>
      </c>
      <c r="G2421">
        <v>7</v>
      </c>
      <c r="H2421" s="123">
        <v>0.2</v>
      </c>
      <c r="J2421" t="s">
        <v>100</v>
      </c>
      <c r="K2421" t="s">
        <v>100</v>
      </c>
      <c r="M2421" s="2">
        <v>7.3007318695941397</v>
      </c>
      <c r="N2421">
        <v>4.2208915502328601</v>
      </c>
      <c r="O2421" s="63">
        <f t="shared" si="206"/>
        <v>8.4417831004657202</v>
      </c>
      <c r="P2421" s="2">
        <v>4</v>
      </c>
      <c r="Q2421" s="2">
        <v>10.5209580838323</v>
      </c>
      <c r="R2421">
        <v>2.4471057884230998</v>
      </c>
      <c r="S2421">
        <f t="shared" si="207"/>
        <v>4.2385115570447036</v>
      </c>
      <c r="T2421" s="2">
        <v>3</v>
      </c>
      <c r="U2421" s="339">
        <f t="shared" si="202"/>
        <v>0.36539467653251484</v>
      </c>
      <c r="V2421" s="4">
        <f t="shared" si="203"/>
        <v>0.30409970636826245</v>
      </c>
    </row>
    <row r="2422" spans="1:22">
      <c r="A2422" s="79" t="s">
        <v>743</v>
      </c>
      <c r="B2422" t="s">
        <v>752</v>
      </c>
      <c r="C2422" s="219" t="s">
        <v>8</v>
      </c>
      <c r="D2422" s="26" t="s">
        <v>44</v>
      </c>
      <c r="E2422" s="38" t="s">
        <v>60</v>
      </c>
      <c r="F2422" s="26" t="s">
        <v>60</v>
      </c>
      <c r="G2422">
        <v>14</v>
      </c>
      <c r="H2422" s="123">
        <v>0.4</v>
      </c>
      <c r="K2422" t="s">
        <v>100</v>
      </c>
      <c r="M2422" s="2">
        <v>11.945442448436401</v>
      </c>
      <c r="N2422">
        <v>1.7771124417830997</v>
      </c>
      <c r="O2422" s="63">
        <f t="shared" si="206"/>
        <v>3.5542248835661994</v>
      </c>
      <c r="P2422" s="2">
        <v>4</v>
      </c>
      <c r="Q2422" s="2">
        <v>14.0552228875582</v>
      </c>
      <c r="R2422">
        <v>1.5562208915502005</v>
      </c>
      <c r="S2422">
        <f t="shared" si="207"/>
        <v>2.6954536519650829</v>
      </c>
      <c r="T2422" s="2">
        <v>3</v>
      </c>
      <c r="U2422" s="339">
        <f t="shared" si="202"/>
        <v>0.16264424190874466</v>
      </c>
      <c r="V2422" s="4">
        <f t="shared" si="203"/>
        <v>0.26225933769825938</v>
      </c>
    </row>
    <row r="2423" spans="1:22">
      <c r="A2423" s="79" t="s">
        <v>743</v>
      </c>
      <c r="B2423" t="s">
        <v>752</v>
      </c>
      <c r="C2423" s="219" t="s">
        <v>8</v>
      </c>
      <c r="D2423" s="26" t="s">
        <v>44</v>
      </c>
      <c r="E2423" s="38" t="s">
        <v>60</v>
      </c>
      <c r="F2423" s="26" t="s">
        <v>60</v>
      </c>
      <c r="G2423">
        <v>21</v>
      </c>
      <c r="H2423" s="123">
        <v>0.6</v>
      </c>
      <c r="K2423" t="s">
        <v>100</v>
      </c>
      <c r="M2423" s="2">
        <v>8.5894876912841003</v>
      </c>
      <c r="N2423">
        <v>2.8882235528941997</v>
      </c>
      <c r="O2423" s="63">
        <f t="shared" si="206"/>
        <v>5.7764471057883995</v>
      </c>
      <c r="P2423" s="2">
        <v>4</v>
      </c>
      <c r="Q2423" s="2">
        <v>12.1443779108449</v>
      </c>
      <c r="R2423">
        <v>2.2228875582169003</v>
      </c>
      <c r="S2423">
        <f t="shared" si="207"/>
        <v>3.8501541903443917</v>
      </c>
      <c r="T2423" s="2">
        <v>3</v>
      </c>
      <c r="U2423" s="339">
        <f t="shared" si="202"/>
        <v>0.34632724522208952</v>
      </c>
      <c r="V2423" s="4">
        <f t="shared" si="203"/>
        <v>0.28350305757528432</v>
      </c>
    </row>
    <row r="2424" spans="1:22">
      <c r="A2424" s="79" t="s">
        <v>743</v>
      </c>
      <c r="B2424" t="s">
        <v>752</v>
      </c>
      <c r="C2424" s="219" t="s">
        <v>8</v>
      </c>
      <c r="D2424" s="26" t="s">
        <v>44</v>
      </c>
      <c r="E2424" s="38" t="s">
        <v>60</v>
      </c>
      <c r="F2424" s="26" t="s">
        <v>60</v>
      </c>
      <c r="G2424">
        <v>27</v>
      </c>
      <c r="H2424" s="123">
        <v>0.77142857142857146</v>
      </c>
      <c r="K2424" t="s">
        <v>100</v>
      </c>
      <c r="M2424" s="2">
        <v>6.1224218230206198</v>
      </c>
      <c r="N2424">
        <v>2.1117764471057896</v>
      </c>
      <c r="O2424" s="63">
        <f t="shared" si="206"/>
        <v>4.2235528942115792</v>
      </c>
      <c r="P2424" s="2">
        <v>4</v>
      </c>
      <c r="Q2424" s="2">
        <v>9.7890884896872894</v>
      </c>
      <c r="R2424">
        <v>1.1104457751164105</v>
      </c>
      <c r="S2424">
        <f t="shared" si="207"/>
        <v>1.9233485015518266</v>
      </c>
      <c r="T2424" s="2">
        <v>3</v>
      </c>
      <c r="U2424" s="339">
        <f t="shared" si="202"/>
        <v>0.46931060498253374</v>
      </c>
      <c r="V2424" s="4">
        <f t="shared" si="203"/>
        <v>0.2628679748499444</v>
      </c>
    </row>
    <row r="2425" spans="1:22">
      <c r="A2425" s="79" t="s">
        <v>743</v>
      </c>
      <c r="B2425" t="s">
        <v>752</v>
      </c>
      <c r="C2425" s="219" t="s">
        <v>8</v>
      </c>
      <c r="D2425" s="26" t="s">
        <v>44</v>
      </c>
      <c r="E2425" s="38" t="s">
        <v>60</v>
      </c>
      <c r="F2425" s="26" t="s">
        <v>60</v>
      </c>
      <c r="G2425">
        <v>35</v>
      </c>
      <c r="H2425" s="123">
        <v>1</v>
      </c>
      <c r="K2425" t="s">
        <v>100</v>
      </c>
      <c r="L2425" t="s">
        <v>100</v>
      </c>
      <c r="M2425" s="2">
        <v>3.87890884896873</v>
      </c>
      <c r="N2425">
        <v>1.3339986693280101</v>
      </c>
      <c r="O2425" s="63">
        <f t="shared" si="206"/>
        <v>2.6679973386560203</v>
      </c>
      <c r="P2425" s="2">
        <v>4</v>
      </c>
      <c r="Q2425" s="2">
        <v>4.4351297405189598</v>
      </c>
      <c r="R2425">
        <v>1.4431137724550904</v>
      </c>
      <c r="S2425">
        <f t="shared" si="207"/>
        <v>2.4995463749946083</v>
      </c>
      <c r="T2425" s="2">
        <v>3</v>
      </c>
      <c r="U2425" s="339">
        <f t="shared" si="202"/>
        <v>0.13400297952314613</v>
      </c>
      <c r="V2425" s="4">
        <f t="shared" si="203"/>
        <v>0.3558737962005023</v>
      </c>
    </row>
    <row r="2426" spans="1:22">
      <c r="A2426" s="79" t="s">
        <v>743</v>
      </c>
      <c r="B2426" t="s">
        <v>753</v>
      </c>
      <c r="C2426" s="219" t="s">
        <v>8</v>
      </c>
      <c r="D2426" s="26" t="s">
        <v>44</v>
      </c>
      <c r="E2426" s="38" t="s">
        <v>60</v>
      </c>
      <c r="F2426" s="26" t="s">
        <v>60</v>
      </c>
      <c r="G2426">
        <v>0</v>
      </c>
      <c r="H2426" s="123">
        <v>0</v>
      </c>
      <c r="I2426" s="2" t="s">
        <v>100</v>
      </c>
      <c r="M2426" s="2">
        <v>7.3046145344017699</v>
      </c>
      <c r="N2426">
        <v>1.5405360596849906</v>
      </c>
      <c r="O2426" s="63">
        <f t="shared" si="206"/>
        <v>3.0810721193699813</v>
      </c>
      <c r="P2426" s="2">
        <v>4</v>
      </c>
      <c r="Q2426" s="2">
        <v>12.808897485493199</v>
      </c>
      <c r="R2426">
        <v>3.5227410886985009</v>
      </c>
      <c r="S2426">
        <f t="shared" si="207"/>
        <v>6.1015665475363043</v>
      </c>
      <c r="T2426" s="2">
        <v>3</v>
      </c>
      <c r="U2426" s="339">
        <f t="shared" si="202"/>
        <v>0.56163376905262163</v>
      </c>
      <c r="V2426" s="4">
        <f t="shared" si="203"/>
        <v>0.3256376365961241</v>
      </c>
    </row>
    <row r="2427" spans="1:22">
      <c r="A2427" s="79" t="s">
        <v>743</v>
      </c>
      <c r="B2427" t="s">
        <v>753</v>
      </c>
      <c r="C2427" s="219" t="s">
        <v>8</v>
      </c>
      <c r="D2427" s="29" t="s">
        <v>44</v>
      </c>
      <c r="E2427" s="29" t="s">
        <v>60</v>
      </c>
      <c r="F2427" s="29" t="s">
        <v>60</v>
      </c>
      <c r="G2427" s="11">
        <v>7</v>
      </c>
      <c r="H2427" s="172">
        <v>0.2</v>
      </c>
      <c r="I2427" s="12"/>
      <c r="J2427" s="11" t="s">
        <v>100</v>
      </c>
      <c r="K2427" s="11" t="s">
        <v>100</v>
      </c>
      <c r="L2427" s="11"/>
      <c r="M2427" s="2">
        <v>7.4365846919038399</v>
      </c>
      <c r="N2427">
        <v>0.88002210555402005</v>
      </c>
      <c r="O2427" s="63">
        <f t="shared" si="206"/>
        <v>1.7600442111080401</v>
      </c>
      <c r="P2427" s="12">
        <v>4</v>
      </c>
      <c r="Q2427" s="2">
        <v>10.408897485493201</v>
      </c>
      <c r="R2427">
        <v>0.88068527217459902</v>
      </c>
      <c r="S2427">
        <f t="shared" si="207"/>
        <v>1.5253916368840306</v>
      </c>
      <c r="T2427" s="12">
        <v>3</v>
      </c>
      <c r="U2427" s="339">
        <f t="shared" ref="U2427:U2490" si="208">LN(Q2427/M2427)</f>
        <v>0.33624927117992987</v>
      </c>
      <c r="V2427" s="4">
        <f t="shared" ref="V2427:V2490" si="209">M2427^2/(P2427*M2427^2)+S2427^2/(T2427*Q2427^2)</f>
        <v>0.2571586644264035</v>
      </c>
    </row>
    <row r="2428" spans="1:22">
      <c r="A2428" s="79" t="s">
        <v>743</v>
      </c>
      <c r="B2428" t="s">
        <v>753</v>
      </c>
      <c r="C2428" s="219" t="s">
        <v>8</v>
      </c>
      <c r="D2428" s="26" t="s">
        <v>44</v>
      </c>
      <c r="E2428" s="38" t="s">
        <v>60</v>
      </c>
      <c r="F2428" s="26" t="s">
        <v>60</v>
      </c>
      <c r="G2428">
        <v>14</v>
      </c>
      <c r="H2428" s="123">
        <v>0.4</v>
      </c>
      <c r="K2428" t="s">
        <v>100</v>
      </c>
      <c r="M2428" s="2">
        <v>9.5500967117988402</v>
      </c>
      <c r="N2428">
        <v>0.99143409781705927</v>
      </c>
      <c r="O2428" s="63">
        <f t="shared" si="206"/>
        <v>1.9828681956341185</v>
      </c>
      <c r="P2428" s="2">
        <v>4</v>
      </c>
      <c r="Q2428" s="2">
        <v>8.9990052500690805</v>
      </c>
      <c r="R2428">
        <v>2.5332964907432203</v>
      </c>
      <c r="S2428">
        <f t="shared" si="207"/>
        <v>4.3877982326031972</v>
      </c>
      <c r="T2428" s="2">
        <v>3</v>
      </c>
      <c r="U2428" s="339">
        <f t="shared" si="208"/>
        <v>-5.9437237873820048E-2</v>
      </c>
      <c r="V2428" s="4">
        <f t="shared" si="209"/>
        <v>0.32924703690513041</v>
      </c>
    </row>
    <row r="2429" spans="1:22">
      <c r="A2429" s="79" t="s">
        <v>743</v>
      </c>
      <c r="B2429" t="s">
        <v>753</v>
      </c>
      <c r="C2429" s="219" t="s">
        <v>8</v>
      </c>
      <c r="D2429" s="26" t="s">
        <v>44</v>
      </c>
      <c r="E2429" s="38" t="s">
        <v>60</v>
      </c>
      <c r="F2429" s="26" t="s">
        <v>60</v>
      </c>
      <c r="G2429">
        <v>21</v>
      </c>
      <c r="H2429" s="123">
        <v>0.6</v>
      </c>
      <c r="K2429" t="s">
        <v>100</v>
      </c>
      <c r="M2429" s="2">
        <v>5.6082343188726096</v>
      </c>
      <c r="N2429">
        <v>0.88201160541585999</v>
      </c>
      <c r="O2429" s="63">
        <f t="shared" si="206"/>
        <v>1.76402321083172</v>
      </c>
      <c r="P2429" s="2">
        <v>4</v>
      </c>
      <c r="Q2429" s="2">
        <v>5.27996684166897</v>
      </c>
      <c r="R2429">
        <v>0.43901630284608029</v>
      </c>
      <c r="S2429">
        <f t="shared" si="207"/>
        <v>0.76039854188045608</v>
      </c>
      <c r="T2429" s="2">
        <v>3</v>
      </c>
      <c r="U2429" s="339">
        <f t="shared" si="208"/>
        <v>-6.0316114113763641E-2</v>
      </c>
      <c r="V2429" s="4">
        <f t="shared" si="209"/>
        <v>0.25691351494124326</v>
      </c>
    </row>
    <row r="2430" spans="1:22">
      <c r="A2430" s="79" t="s">
        <v>743</v>
      </c>
      <c r="B2430" t="s">
        <v>753</v>
      </c>
      <c r="C2430" s="219" t="s">
        <v>8</v>
      </c>
      <c r="D2430" s="26" t="s">
        <v>44</v>
      </c>
      <c r="E2430" s="38" t="s">
        <v>60</v>
      </c>
      <c r="F2430" s="26" t="s">
        <v>60</v>
      </c>
      <c r="G2430">
        <v>27</v>
      </c>
      <c r="H2430" s="123">
        <v>0.77142857142857146</v>
      </c>
      <c r="K2430" t="s">
        <v>100</v>
      </c>
      <c r="M2430" s="2">
        <v>2.8786405084277402</v>
      </c>
      <c r="N2430">
        <v>0.88201160541585999</v>
      </c>
      <c r="O2430" s="63">
        <f t="shared" si="206"/>
        <v>1.76402321083172</v>
      </c>
      <c r="P2430" s="2">
        <v>4</v>
      </c>
      <c r="Q2430" s="2">
        <v>1.5569494335451699</v>
      </c>
      <c r="R2430">
        <v>1.1035092567007503</v>
      </c>
      <c r="S2430">
        <f t="shared" si="207"/>
        <v>1.9113340992282659</v>
      </c>
      <c r="T2430" s="2">
        <v>3</v>
      </c>
      <c r="U2430" s="339">
        <f t="shared" si="208"/>
        <v>-0.61458972153952873</v>
      </c>
      <c r="V2430" s="4">
        <f t="shared" si="209"/>
        <v>0.75234599652089662</v>
      </c>
    </row>
    <row r="2431" spans="1:22">
      <c r="A2431" s="79" t="s">
        <v>743</v>
      </c>
      <c r="B2431" t="s">
        <v>753</v>
      </c>
      <c r="C2431" s="219" t="s">
        <v>8</v>
      </c>
      <c r="D2431" s="26" t="s">
        <v>44</v>
      </c>
      <c r="E2431" s="38" t="s">
        <v>60</v>
      </c>
      <c r="F2431" s="26" t="s">
        <v>60</v>
      </c>
      <c r="G2431">
        <v>35</v>
      </c>
      <c r="H2431" s="123">
        <v>1</v>
      </c>
      <c r="K2431" t="s">
        <v>100</v>
      </c>
      <c r="L2431" t="s">
        <v>100</v>
      </c>
      <c r="M2431" s="2">
        <v>1.6895827576678599</v>
      </c>
      <c r="N2431">
        <v>0.66051395413098013</v>
      </c>
      <c r="O2431" s="63">
        <f t="shared" si="206"/>
        <v>1.3210279082619603</v>
      </c>
      <c r="P2431" s="2">
        <v>4</v>
      </c>
      <c r="Q2431" s="2">
        <v>0.81022381873445604</v>
      </c>
      <c r="R2431">
        <v>1.0995302569770637</v>
      </c>
      <c r="S2431">
        <f t="shared" si="207"/>
        <v>1.9044422695435383</v>
      </c>
      <c r="T2431" s="2">
        <v>3</v>
      </c>
      <c r="U2431" s="339">
        <f t="shared" si="208"/>
        <v>-0.73492635955853758</v>
      </c>
      <c r="V2431" s="4">
        <f t="shared" si="209"/>
        <v>2.0916383795363078</v>
      </c>
    </row>
    <row r="2432" spans="1:22">
      <c r="A2432" s="79" t="s">
        <v>743</v>
      </c>
      <c r="B2432" t="s">
        <v>754</v>
      </c>
      <c r="C2432" s="219" t="s">
        <v>8</v>
      </c>
      <c r="D2432" s="26" t="s">
        <v>44</v>
      </c>
      <c r="E2432" s="38" t="s">
        <v>60</v>
      </c>
      <c r="F2432" s="26" t="s">
        <v>60</v>
      </c>
      <c r="G2432">
        <v>0</v>
      </c>
      <c r="H2432" s="123">
        <v>0</v>
      </c>
      <c r="I2432" s="2" t="s">
        <v>100</v>
      </c>
      <c r="M2432" s="2">
        <v>2.8</v>
      </c>
      <c r="N2432">
        <v>0.72727272727271997</v>
      </c>
      <c r="O2432" s="63">
        <f t="shared" si="206"/>
        <v>1.4545454545454399</v>
      </c>
      <c r="P2432" s="2">
        <v>4</v>
      </c>
      <c r="Q2432" s="2">
        <v>3.0181818181818101</v>
      </c>
      <c r="R2432">
        <v>0.5090909090909097</v>
      </c>
      <c r="S2432">
        <f t="shared" si="207"/>
        <v>0.88177132021688398</v>
      </c>
      <c r="T2432" s="2">
        <v>3</v>
      </c>
      <c r="U2432" s="339">
        <f t="shared" si="208"/>
        <v>7.503518594291142E-2</v>
      </c>
      <c r="V2432" s="4">
        <f t="shared" si="209"/>
        <v>0.27845115401364517</v>
      </c>
    </row>
    <row r="2433" spans="1:22">
      <c r="A2433" s="79" t="s">
        <v>743</v>
      </c>
      <c r="B2433" t="s">
        <v>754</v>
      </c>
      <c r="C2433" s="219" t="s">
        <v>8</v>
      </c>
      <c r="D2433" s="26" t="s">
        <v>44</v>
      </c>
      <c r="E2433" s="38" t="s">
        <v>60</v>
      </c>
      <c r="F2433" s="26" t="s">
        <v>60</v>
      </c>
      <c r="G2433">
        <v>7</v>
      </c>
      <c r="H2433" s="123">
        <v>0.2</v>
      </c>
      <c r="J2433" t="s">
        <v>100</v>
      </c>
      <c r="K2433" t="s">
        <v>100</v>
      </c>
      <c r="M2433" s="2">
        <v>3.7454545454545398</v>
      </c>
      <c r="N2433">
        <v>1.3090909090909104</v>
      </c>
      <c r="O2433" s="63">
        <f t="shared" si="206"/>
        <v>2.6181818181818208</v>
      </c>
      <c r="P2433" s="2">
        <v>4</v>
      </c>
      <c r="Q2433" s="2">
        <v>4.47272727272727</v>
      </c>
      <c r="R2433">
        <v>0.72727272727272041</v>
      </c>
      <c r="S2433">
        <f t="shared" si="207"/>
        <v>1.2596733145955352</v>
      </c>
      <c r="T2433" s="2">
        <v>3</v>
      </c>
      <c r="U2433" s="339">
        <f t="shared" si="208"/>
        <v>0.17745536714278259</v>
      </c>
      <c r="V2433" s="4">
        <f t="shared" si="209"/>
        <v>0.27643928878313129</v>
      </c>
    </row>
    <row r="2434" spans="1:22">
      <c r="A2434" s="79" t="s">
        <v>743</v>
      </c>
      <c r="B2434" t="s">
        <v>754</v>
      </c>
      <c r="C2434" s="219" t="s">
        <v>8</v>
      </c>
      <c r="D2434" s="29" t="s">
        <v>44</v>
      </c>
      <c r="E2434" s="29" t="s">
        <v>60</v>
      </c>
      <c r="F2434" s="29" t="s">
        <v>60</v>
      </c>
      <c r="G2434" s="11">
        <v>14</v>
      </c>
      <c r="H2434" s="172">
        <v>0.4</v>
      </c>
      <c r="I2434" s="12"/>
      <c r="J2434" s="11"/>
      <c r="K2434" s="11" t="s">
        <v>100</v>
      </c>
      <c r="L2434" s="11"/>
      <c r="M2434" s="2">
        <v>5.4909090909090903</v>
      </c>
      <c r="N2434">
        <v>2.1090909090909093</v>
      </c>
      <c r="O2434" s="63">
        <f t="shared" si="206"/>
        <v>4.2181818181818187</v>
      </c>
      <c r="P2434" s="12">
        <v>4</v>
      </c>
      <c r="Q2434" s="2">
        <v>9.0545454545454493</v>
      </c>
      <c r="R2434">
        <v>2.1818181818181515</v>
      </c>
      <c r="S2434">
        <f t="shared" si="207"/>
        <v>3.7790199437865883</v>
      </c>
      <c r="T2434" s="12">
        <v>3</v>
      </c>
      <c r="U2434" s="339">
        <f t="shared" si="208"/>
        <v>0.50017305964978287</v>
      </c>
      <c r="V2434" s="4">
        <f t="shared" si="209"/>
        <v>0.308063579619682</v>
      </c>
    </row>
    <row r="2435" spans="1:22">
      <c r="A2435" s="79" t="s">
        <v>743</v>
      </c>
      <c r="B2435" t="s">
        <v>754</v>
      </c>
      <c r="C2435" s="219" t="s">
        <v>8</v>
      </c>
      <c r="D2435" s="26" t="s">
        <v>44</v>
      </c>
      <c r="E2435" s="38" t="s">
        <v>60</v>
      </c>
      <c r="F2435" s="26" t="s">
        <v>60</v>
      </c>
      <c r="G2435">
        <v>21</v>
      </c>
      <c r="H2435" s="123">
        <v>0.6</v>
      </c>
      <c r="K2435" t="s">
        <v>100</v>
      </c>
      <c r="M2435" s="2">
        <v>2.6545454545454499</v>
      </c>
      <c r="N2435">
        <v>0.94545454545454</v>
      </c>
      <c r="O2435" s="63">
        <f t="shared" si="206"/>
        <v>1.89090909090908</v>
      </c>
      <c r="P2435" s="2">
        <v>4</v>
      </c>
      <c r="Q2435" s="2">
        <v>3.8181818181818099</v>
      </c>
      <c r="R2435">
        <v>0.58181818181817979</v>
      </c>
      <c r="S2435">
        <f t="shared" si="207"/>
        <v>1.0077386516764342</v>
      </c>
      <c r="T2435" s="2">
        <v>3</v>
      </c>
      <c r="U2435" s="339">
        <f t="shared" si="208"/>
        <v>0.36350090900913179</v>
      </c>
      <c r="V2435" s="4">
        <f t="shared" si="209"/>
        <v>0.273219954648526</v>
      </c>
    </row>
    <row r="2436" spans="1:22">
      <c r="A2436" s="79" t="s">
        <v>743</v>
      </c>
      <c r="B2436" t="s">
        <v>754</v>
      </c>
      <c r="C2436" s="219" t="s">
        <v>8</v>
      </c>
      <c r="D2436" s="26" t="s">
        <v>44</v>
      </c>
      <c r="E2436" s="26" t="s">
        <v>60</v>
      </c>
      <c r="F2436" s="26" t="s">
        <v>60</v>
      </c>
      <c r="G2436">
        <v>27</v>
      </c>
      <c r="H2436" s="123">
        <v>0.77142857142857146</v>
      </c>
      <c r="K2436" t="s">
        <v>100</v>
      </c>
      <c r="M2436" s="2">
        <v>3.2363636363636301</v>
      </c>
      <c r="N2436">
        <v>1.0181818181818203</v>
      </c>
      <c r="O2436" s="63">
        <f t="shared" si="206"/>
        <v>2.0363636363636406</v>
      </c>
      <c r="P2436" s="2">
        <v>4</v>
      </c>
      <c r="Q2436" s="2">
        <v>4.6909090909090896</v>
      </c>
      <c r="R2436">
        <v>0.65454545454545077</v>
      </c>
      <c r="S2436">
        <f t="shared" si="207"/>
        <v>1.1337059831359857</v>
      </c>
      <c r="T2436" s="2">
        <v>3</v>
      </c>
      <c r="U2436" s="339">
        <f t="shared" si="208"/>
        <v>0.37117603462953397</v>
      </c>
      <c r="V2436" s="4">
        <f t="shared" si="209"/>
        <v>0.2694699837750133</v>
      </c>
    </row>
    <row r="2437" spans="1:22">
      <c r="A2437" s="79" t="s">
        <v>743</v>
      </c>
      <c r="B2437" t="s">
        <v>754</v>
      </c>
      <c r="C2437" s="219" t="s">
        <v>8</v>
      </c>
      <c r="D2437" s="26" t="s">
        <v>44</v>
      </c>
      <c r="E2437" s="26" t="s">
        <v>60</v>
      </c>
      <c r="F2437" s="26" t="s">
        <v>60</v>
      </c>
      <c r="G2437">
        <v>35</v>
      </c>
      <c r="H2437" s="123">
        <v>1</v>
      </c>
      <c r="K2437" t="s">
        <v>100</v>
      </c>
      <c r="L2437" t="s">
        <v>100</v>
      </c>
      <c r="M2437" s="2">
        <v>1.1272727272727201</v>
      </c>
      <c r="N2437">
        <v>0.36363636363635998</v>
      </c>
      <c r="O2437" s="63">
        <f t="shared" si="206"/>
        <v>0.72727272727271997</v>
      </c>
      <c r="P2437" s="2">
        <v>4</v>
      </c>
      <c r="Q2437" s="2">
        <v>2.5818181818181798</v>
      </c>
      <c r="R2437">
        <v>0.65454545454545032</v>
      </c>
      <c r="S2437">
        <f t="shared" si="207"/>
        <v>1.133705983135985</v>
      </c>
      <c r="T2437" s="2">
        <v>3</v>
      </c>
      <c r="U2437" s="339">
        <f t="shared" si="208"/>
        <v>0.82869267255617474</v>
      </c>
      <c r="V2437" s="4">
        <f t="shared" si="209"/>
        <v>0.31427296171394492</v>
      </c>
    </row>
    <row r="2438" spans="1:22">
      <c r="A2438" s="79" t="s">
        <v>743</v>
      </c>
      <c r="B2438" t="s">
        <v>755</v>
      </c>
      <c r="C2438" s="219" t="s">
        <v>8</v>
      </c>
      <c r="D2438" s="26" t="s">
        <v>44</v>
      </c>
      <c r="E2438" s="38" t="s">
        <v>60</v>
      </c>
      <c r="F2438" s="26" t="s">
        <v>60</v>
      </c>
      <c r="G2438">
        <v>0</v>
      </c>
      <c r="H2438" s="123">
        <v>0</v>
      </c>
      <c r="I2438" s="2" t="s">
        <v>100</v>
      </c>
      <c r="M2438" s="2">
        <v>7.9081632653061202</v>
      </c>
      <c r="N2438">
        <v>1.3775510204081591</v>
      </c>
      <c r="O2438" s="63">
        <f t="shared" si="206"/>
        <v>2.7551020408163183</v>
      </c>
      <c r="P2438" s="2">
        <v>4</v>
      </c>
      <c r="Q2438" s="2">
        <v>10.663265306122399</v>
      </c>
      <c r="R2438">
        <v>2.4489795918367001</v>
      </c>
      <c r="S2438">
        <f t="shared" si="207"/>
        <v>4.2417570797604558</v>
      </c>
      <c r="T2438" s="2">
        <v>3</v>
      </c>
      <c r="U2438" s="339">
        <f t="shared" si="208"/>
        <v>0.29890913504555994</v>
      </c>
      <c r="V2438" s="4">
        <f t="shared" si="209"/>
        <v>0.30274604519127207</v>
      </c>
    </row>
    <row r="2439" spans="1:22">
      <c r="A2439" s="79" t="s">
        <v>743</v>
      </c>
      <c r="B2439" t="s">
        <v>755</v>
      </c>
      <c r="C2439" s="219" t="s">
        <v>8</v>
      </c>
      <c r="D2439" s="26" t="s">
        <v>44</v>
      </c>
      <c r="E2439" s="38" t="s">
        <v>60</v>
      </c>
      <c r="F2439" s="26" t="s">
        <v>60</v>
      </c>
      <c r="G2439">
        <v>7</v>
      </c>
      <c r="H2439" s="123">
        <v>0.2</v>
      </c>
      <c r="J2439" t="s">
        <v>100</v>
      </c>
      <c r="K2439" t="s">
        <v>100</v>
      </c>
      <c r="M2439" s="2">
        <v>10.204081632653001</v>
      </c>
      <c r="N2439">
        <v>2.7551020408162987</v>
      </c>
      <c r="O2439" s="63">
        <f t="shared" si="206"/>
        <v>5.5102040816325975</v>
      </c>
      <c r="P2439" s="2">
        <v>4</v>
      </c>
      <c r="Q2439" s="2">
        <v>13.7244897959183</v>
      </c>
      <c r="R2439">
        <v>3.5204081632652997</v>
      </c>
      <c r="S2439">
        <f t="shared" si="207"/>
        <v>6.0975258021557304</v>
      </c>
      <c r="T2439" s="2">
        <v>3</v>
      </c>
      <c r="U2439" s="339">
        <f t="shared" si="208"/>
        <v>0.29639401305380358</v>
      </c>
      <c r="V2439" s="4">
        <f t="shared" si="209"/>
        <v>0.31579511062589005</v>
      </c>
    </row>
    <row r="2440" spans="1:22">
      <c r="A2440" s="79" t="s">
        <v>743</v>
      </c>
      <c r="B2440" t="s">
        <v>755</v>
      </c>
      <c r="C2440" s="219" t="s">
        <v>8</v>
      </c>
      <c r="D2440" s="26" t="s">
        <v>44</v>
      </c>
      <c r="E2440" s="38" t="s">
        <v>60</v>
      </c>
      <c r="F2440" s="26" t="s">
        <v>60</v>
      </c>
      <c r="G2440">
        <v>14</v>
      </c>
      <c r="H2440" s="123">
        <v>0.4</v>
      </c>
      <c r="K2440" t="s">
        <v>100</v>
      </c>
      <c r="M2440" s="2">
        <v>5</v>
      </c>
      <c r="N2440">
        <v>1.6836734693877498</v>
      </c>
      <c r="O2440" s="63">
        <f t="shared" si="206"/>
        <v>3.3673469387754995</v>
      </c>
      <c r="P2440" s="2">
        <v>4</v>
      </c>
      <c r="Q2440" s="2">
        <v>8.8265306122448894</v>
      </c>
      <c r="R2440">
        <v>0.76530612244898144</v>
      </c>
      <c r="S2440">
        <f t="shared" si="207"/>
        <v>1.3255490874251643</v>
      </c>
      <c r="T2440" s="2">
        <v>3</v>
      </c>
      <c r="U2440" s="339">
        <f t="shared" si="208"/>
        <v>0.5683241158272061</v>
      </c>
      <c r="V2440" s="4">
        <f t="shared" si="209"/>
        <v>0.25751779210798897</v>
      </c>
    </row>
    <row r="2441" spans="1:22">
      <c r="A2441" s="79" t="s">
        <v>743</v>
      </c>
      <c r="B2441" t="s">
        <v>755</v>
      </c>
      <c r="C2441" s="219" t="s">
        <v>8</v>
      </c>
      <c r="D2441" s="26" t="s">
        <v>44</v>
      </c>
      <c r="E2441" s="38" t="s">
        <v>60</v>
      </c>
      <c r="F2441" s="26" t="s">
        <v>60</v>
      </c>
      <c r="G2441">
        <v>21</v>
      </c>
      <c r="H2441" s="123">
        <v>0.6</v>
      </c>
      <c r="K2441" t="s">
        <v>100</v>
      </c>
      <c r="M2441" s="2">
        <v>3.0102040816326401</v>
      </c>
      <c r="N2441">
        <v>1.3775510204081698</v>
      </c>
      <c r="O2441" s="63">
        <f t="shared" si="206"/>
        <v>2.7551020408163396</v>
      </c>
      <c r="P2441" s="2">
        <v>4</v>
      </c>
      <c r="Q2441" s="2">
        <v>9.5918367346938709</v>
      </c>
      <c r="R2441">
        <v>1.3775510204081289</v>
      </c>
      <c r="S2441">
        <f t="shared" si="207"/>
        <v>2.3859883573652305</v>
      </c>
      <c r="T2441" s="2">
        <v>3</v>
      </c>
      <c r="U2441" s="339">
        <f t="shared" si="208"/>
        <v>1.1589045189242333</v>
      </c>
      <c r="V2441" s="4">
        <f t="shared" si="209"/>
        <v>0.27062584880036117</v>
      </c>
    </row>
    <row r="2442" spans="1:22">
      <c r="A2442" s="79" t="s">
        <v>743</v>
      </c>
      <c r="B2442" t="s">
        <v>755</v>
      </c>
      <c r="C2442" s="219" t="s">
        <v>8</v>
      </c>
      <c r="D2442" s="26" t="s">
        <v>44</v>
      </c>
      <c r="E2442" s="38" t="s">
        <v>60</v>
      </c>
      <c r="F2442" s="26" t="s">
        <v>60</v>
      </c>
      <c r="G2442">
        <v>27</v>
      </c>
      <c r="H2442" s="123">
        <v>0.77142857142857146</v>
      </c>
      <c r="K2442" t="s">
        <v>100</v>
      </c>
      <c r="M2442" s="2">
        <v>1.93877551020407</v>
      </c>
      <c r="N2442">
        <v>0.91836734693878008</v>
      </c>
      <c r="O2442" s="63">
        <f t="shared" si="206"/>
        <v>1.8367346938775602</v>
      </c>
      <c r="P2442" s="2">
        <v>4</v>
      </c>
      <c r="Q2442" s="2">
        <v>9.5918367346938709</v>
      </c>
      <c r="R2442">
        <v>2.2959183673469283</v>
      </c>
      <c r="S2442">
        <f t="shared" si="207"/>
        <v>3.9766472622754652</v>
      </c>
      <c r="T2442" s="2">
        <v>3</v>
      </c>
      <c r="U2442" s="339">
        <f t="shared" si="208"/>
        <v>1.5988558031035687</v>
      </c>
      <c r="V2442" s="4">
        <f t="shared" si="209"/>
        <v>0.30729402444544995</v>
      </c>
    </row>
    <row r="2443" spans="1:22">
      <c r="A2443" s="79" t="s">
        <v>743</v>
      </c>
      <c r="B2443" t="s">
        <v>755</v>
      </c>
      <c r="C2443" s="219" t="s">
        <v>8</v>
      </c>
      <c r="D2443" s="26" t="s">
        <v>44</v>
      </c>
      <c r="E2443" s="38" t="s">
        <v>60</v>
      </c>
      <c r="F2443" s="26" t="s">
        <v>60</v>
      </c>
      <c r="G2443">
        <v>35</v>
      </c>
      <c r="H2443" s="123">
        <v>1</v>
      </c>
      <c r="K2443" t="s">
        <v>100</v>
      </c>
      <c r="L2443" t="s">
        <v>100</v>
      </c>
      <c r="M2443" s="2">
        <v>1.6326530612244801</v>
      </c>
      <c r="N2443">
        <v>0.91836734693877986</v>
      </c>
      <c r="O2443" s="63">
        <f t="shared" si="206"/>
        <v>1.8367346938775597</v>
      </c>
      <c r="P2443" s="2">
        <v>4</v>
      </c>
      <c r="Q2443" s="2">
        <v>14.030612244897901</v>
      </c>
      <c r="R2443">
        <v>5.0510204081632981</v>
      </c>
      <c r="S2443">
        <f t="shared" si="207"/>
        <v>8.7486239770061207</v>
      </c>
      <c r="T2443" s="2">
        <v>3</v>
      </c>
      <c r="U2443" s="339">
        <f t="shared" si="208"/>
        <v>2.1510351948668465</v>
      </c>
      <c r="V2443" s="4">
        <f t="shared" si="209"/>
        <v>0.37960000000000277</v>
      </c>
    </row>
    <row r="2444" spans="1:22">
      <c r="A2444" s="79" t="s">
        <v>743</v>
      </c>
      <c r="B2444" t="s">
        <v>756</v>
      </c>
      <c r="C2444" s="219" t="s">
        <v>8</v>
      </c>
      <c r="D2444" s="26" t="s">
        <v>44</v>
      </c>
      <c r="E2444" s="38" t="s">
        <v>60</v>
      </c>
      <c r="F2444" s="26" t="s">
        <v>60</v>
      </c>
      <c r="G2444">
        <v>0</v>
      </c>
      <c r="H2444" s="123">
        <v>0</v>
      </c>
      <c r="I2444" s="2" t="s">
        <v>100</v>
      </c>
      <c r="M2444" s="2">
        <v>1.1734693877550999</v>
      </c>
      <c r="N2444">
        <v>1.2244897959183603</v>
      </c>
      <c r="O2444" s="63">
        <f t="shared" ref="O2444:O2455" si="210">N2444*SQRT(P2444)</f>
        <v>2.4489795918367205</v>
      </c>
      <c r="P2444" s="2">
        <v>4</v>
      </c>
      <c r="Q2444" s="2">
        <v>1.1734693877550999</v>
      </c>
      <c r="R2444">
        <v>2.1428571428571401</v>
      </c>
      <c r="S2444">
        <f t="shared" ref="S2444:S2455" si="211">R2444*SQRT(T2444)</f>
        <v>3.7115374447904466</v>
      </c>
      <c r="T2444" s="2">
        <v>3</v>
      </c>
      <c r="U2444" s="339">
        <f t="shared" si="208"/>
        <v>0</v>
      </c>
      <c r="V2444" s="4">
        <f t="shared" si="209"/>
        <v>3.5845935727788318</v>
      </c>
    </row>
    <row r="2445" spans="1:22">
      <c r="A2445" s="79" t="s">
        <v>743</v>
      </c>
      <c r="B2445" t="s">
        <v>756</v>
      </c>
      <c r="C2445" s="219" t="s">
        <v>8</v>
      </c>
      <c r="D2445" s="26" t="s">
        <v>44</v>
      </c>
      <c r="E2445" s="38" t="s">
        <v>60</v>
      </c>
      <c r="F2445" s="26" t="s">
        <v>60</v>
      </c>
      <c r="G2445">
        <v>7</v>
      </c>
      <c r="H2445" s="123">
        <v>0.2</v>
      </c>
      <c r="J2445" t="s">
        <v>100</v>
      </c>
      <c r="K2445" t="s">
        <v>100</v>
      </c>
      <c r="M2445" s="2">
        <v>1.78571428571427</v>
      </c>
      <c r="N2445">
        <v>1.3775510204081698</v>
      </c>
      <c r="O2445" s="63">
        <f t="shared" si="210"/>
        <v>2.7551020408163396</v>
      </c>
      <c r="P2445" s="2">
        <v>4</v>
      </c>
      <c r="Q2445" s="2">
        <v>3.1632653061224398</v>
      </c>
      <c r="R2445">
        <v>1.0714285714285698</v>
      </c>
      <c r="S2445">
        <f t="shared" si="211"/>
        <v>1.8557687223952228</v>
      </c>
      <c r="T2445" s="2">
        <v>3</v>
      </c>
      <c r="U2445" s="339">
        <f t="shared" si="208"/>
        <v>0.57178632355568371</v>
      </c>
      <c r="V2445" s="4">
        <f t="shared" si="209"/>
        <v>0.36472424557752375</v>
      </c>
    </row>
    <row r="2446" spans="1:22">
      <c r="A2446" s="79" t="s">
        <v>743</v>
      </c>
      <c r="B2446" t="s">
        <v>756</v>
      </c>
      <c r="C2446" s="219" t="s">
        <v>8</v>
      </c>
      <c r="D2446" s="26" t="s">
        <v>44</v>
      </c>
      <c r="E2446" s="26" t="s">
        <v>60</v>
      </c>
      <c r="F2446" s="26" t="s">
        <v>60</v>
      </c>
      <c r="G2446">
        <v>14</v>
      </c>
      <c r="H2446" s="123">
        <v>0.4</v>
      </c>
      <c r="K2446" t="s">
        <v>100</v>
      </c>
      <c r="M2446" s="2">
        <v>2.7040816326530499</v>
      </c>
      <c r="N2446">
        <v>0.76530612244898011</v>
      </c>
      <c r="O2446" s="63">
        <f t="shared" si="210"/>
        <v>1.5306122448979602</v>
      </c>
      <c r="P2446" s="2">
        <v>4</v>
      </c>
      <c r="Q2446" s="2">
        <v>4.5408163265306003</v>
      </c>
      <c r="R2446">
        <v>1.5306122448979593</v>
      </c>
      <c r="S2446">
        <f t="shared" si="211"/>
        <v>2.6510981748503224</v>
      </c>
      <c r="T2446" s="2">
        <v>3</v>
      </c>
      <c r="U2446" s="339">
        <f t="shared" si="208"/>
        <v>0.51834445618001945</v>
      </c>
      <c r="V2446" s="4">
        <f t="shared" si="209"/>
        <v>0.36362201742204325</v>
      </c>
    </row>
    <row r="2447" spans="1:22" s="16" customFormat="1">
      <c r="A2447" s="423" t="s">
        <v>743</v>
      </c>
      <c r="B2447" s="16" t="s">
        <v>756</v>
      </c>
      <c r="C2447" s="219" t="s">
        <v>8</v>
      </c>
      <c r="D2447" s="39" t="s">
        <v>44</v>
      </c>
      <c r="E2447" s="39" t="s">
        <v>60</v>
      </c>
      <c r="F2447" s="39" t="s">
        <v>60</v>
      </c>
      <c r="G2447" s="16">
        <v>21</v>
      </c>
      <c r="H2447" s="173">
        <v>0.6</v>
      </c>
      <c r="I2447" s="19"/>
      <c r="K2447" s="16" t="s">
        <v>100</v>
      </c>
      <c r="M2447" s="19">
        <v>1.93877551020407</v>
      </c>
      <c r="N2447" s="16">
        <v>2.1428571428571503</v>
      </c>
      <c r="O2447" s="69">
        <f t="shared" si="210"/>
        <v>4.2857142857143007</v>
      </c>
      <c r="P2447" s="2">
        <v>4</v>
      </c>
      <c r="Q2447" s="19">
        <v>7.2959183673469203</v>
      </c>
      <c r="R2447" s="16">
        <v>2.6020408163265403</v>
      </c>
      <c r="S2447" s="16">
        <f t="shared" si="211"/>
        <v>4.5068668972455646</v>
      </c>
      <c r="T2447" s="2">
        <v>3</v>
      </c>
      <c r="U2447" s="339">
        <f t="shared" si="208"/>
        <v>1.3252584705335251</v>
      </c>
      <c r="V2447" s="4">
        <f t="shared" si="209"/>
        <v>0.37719448383784204</v>
      </c>
    </row>
    <row r="2448" spans="1:22">
      <c r="A2448" s="79" t="s">
        <v>743</v>
      </c>
      <c r="B2448" t="s">
        <v>756</v>
      </c>
      <c r="C2448" s="219" t="s">
        <v>8</v>
      </c>
      <c r="D2448" s="26" t="s">
        <v>44</v>
      </c>
      <c r="E2448" s="38" t="s">
        <v>60</v>
      </c>
      <c r="F2448" s="26" t="s">
        <v>60</v>
      </c>
      <c r="G2448">
        <v>27</v>
      </c>
      <c r="H2448" s="123">
        <v>0.77142857142857146</v>
      </c>
      <c r="K2448" t="s">
        <v>100</v>
      </c>
      <c r="M2448" s="2">
        <v>1.4795918367346901</v>
      </c>
      <c r="N2448">
        <v>4.4387755102040796</v>
      </c>
      <c r="O2448" s="63">
        <f t="shared" si="210"/>
        <v>8.8775510204081591</v>
      </c>
      <c r="P2448" s="2">
        <v>4</v>
      </c>
      <c r="Q2448" s="2">
        <v>13.5714285714285</v>
      </c>
      <c r="R2448">
        <v>1.8367346938776006</v>
      </c>
      <c r="S2448">
        <f t="shared" si="211"/>
        <v>3.1813178098204724</v>
      </c>
      <c r="T2448" s="2">
        <v>3</v>
      </c>
      <c r="U2448" s="339">
        <f t="shared" si="208"/>
        <v>2.2162004787952223</v>
      </c>
      <c r="V2448" s="4">
        <f t="shared" si="209"/>
        <v>0.26831646786138397</v>
      </c>
    </row>
    <row r="2449" spans="1:22">
      <c r="A2449" s="423" t="s">
        <v>743</v>
      </c>
      <c r="B2449" t="s">
        <v>756</v>
      </c>
      <c r="C2449" s="219" t="s">
        <v>8</v>
      </c>
      <c r="D2449" s="26" t="s">
        <v>44</v>
      </c>
      <c r="E2449" s="38" t="s">
        <v>60</v>
      </c>
      <c r="F2449" s="26" t="s">
        <v>60</v>
      </c>
      <c r="G2449">
        <v>35</v>
      </c>
      <c r="H2449" s="123">
        <v>1</v>
      </c>
      <c r="K2449" t="s">
        <v>100</v>
      </c>
      <c r="L2449" t="s">
        <v>100</v>
      </c>
      <c r="M2449" s="2">
        <v>1.4795918367346901</v>
      </c>
      <c r="N2449">
        <v>2.6020408163265301</v>
      </c>
      <c r="O2449" s="63">
        <f t="shared" si="210"/>
        <v>5.2040816326530601</v>
      </c>
      <c r="P2449" s="2">
        <v>4</v>
      </c>
      <c r="Q2449" s="2">
        <v>11.4285714285714</v>
      </c>
      <c r="R2449">
        <v>3.6734693877550999</v>
      </c>
      <c r="S2449">
        <f t="shared" si="211"/>
        <v>6.3626356196407698</v>
      </c>
      <c r="T2449" s="2">
        <v>3</v>
      </c>
      <c r="U2449" s="339">
        <f t="shared" si="208"/>
        <v>2.0443502218685659</v>
      </c>
      <c r="V2449" s="4">
        <f t="shared" si="209"/>
        <v>0.35331632653061262</v>
      </c>
    </row>
    <row r="2450" spans="1:22">
      <c r="A2450" s="79" t="s">
        <v>743</v>
      </c>
      <c r="B2450" t="s">
        <v>757</v>
      </c>
      <c r="C2450" s="219" t="s">
        <v>8</v>
      </c>
      <c r="D2450" s="26" t="s">
        <v>44</v>
      </c>
      <c r="E2450" s="38" t="s">
        <v>60</v>
      </c>
      <c r="F2450" s="26" t="s">
        <v>60</v>
      </c>
      <c r="G2450">
        <v>0</v>
      </c>
      <c r="H2450" s="123">
        <v>0</v>
      </c>
      <c r="I2450" s="2" t="s">
        <v>100</v>
      </c>
      <c r="M2450" s="2">
        <v>23.131685724824798</v>
      </c>
      <c r="N2450">
        <v>7.8147230858407983</v>
      </c>
      <c r="O2450" s="63">
        <f t="shared" si="210"/>
        <v>15.629446171681597</v>
      </c>
      <c r="P2450" s="2">
        <v>4</v>
      </c>
      <c r="Q2450" s="2">
        <v>55.747483796174301</v>
      </c>
      <c r="R2450">
        <v>8.2494598724771961</v>
      </c>
      <c r="S2450">
        <f t="shared" si="211"/>
        <v>14.288483634131174</v>
      </c>
      <c r="T2450" s="2">
        <v>3</v>
      </c>
      <c r="U2450" s="339">
        <f t="shared" si="208"/>
        <v>0.87962892158236117</v>
      </c>
      <c r="V2450" s="4">
        <f t="shared" si="209"/>
        <v>0.27189780019678256</v>
      </c>
    </row>
    <row r="2451" spans="1:22">
      <c r="A2451" s="423" t="s">
        <v>743</v>
      </c>
      <c r="B2451" t="s">
        <v>757</v>
      </c>
      <c r="C2451" s="219" t="s">
        <v>8</v>
      </c>
      <c r="D2451" s="26" t="s">
        <v>44</v>
      </c>
      <c r="E2451" s="38" t="s">
        <v>60</v>
      </c>
      <c r="F2451" s="26" t="s">
        <v>60</v>
      </c>
      <c r="G2451">
        <v>7</v>
      </c>
      <c r="H2451" s="123">
        <v>0.2</v>
      </c>
      <c r="J2451" t="s">
        <v>100</v>
      </c>
      <c r="K2451" t="s">
        <v>100</v>
      </c>
      <c r="M2451" s="2">
        <v>9.3992728039205495</v>
      </c>
      <c r="N2451">
        <v>3.0431575064551799</v>
      </c>
      <c r="O2451" s="63">
        <f t="shared" si="210"/>
        <v>6.0863150129103598</v>
      </c>
      <c r="P2451" s="2">
        <v>4</v>
      </c>
      <c r="Q2451" s="2">
        <v>9.8287400537492999</v>
      </c>
      <c r="R2451">
        <v>9.5747483796174002</v>
      </c>
      <c r="S2451">
        <f t="shared" si="211"/>
        <v>16.583950663185117</v>
      </c>
      <c r="T2451" s="2">
        <v>3</v>
      </c>
      <c r="U2451" s="339">
        <f t="shared" si="208"/>
        <v>4.467842736990911E-2</v>
      </c>
      <c r="V2451" s="4">
        <f t="shared" si="209"/>
        <v>1.1989843295734828</v>
      </c>
    </row>
    <row r="2452" spans="1:22">
      <c r="A2452" s="79" t="s">
        <v>743</v>
      </c>
      <c r="B2452" t="s">
        <v>757</v>
      </c>
      <c r="C2452" s="219" t="s">
        <v>8</v>
      </c>
      <c r="D2452" s="26" t="s">
        <v>44</v>
      </c>
      <c r="E2452" s="38" t="s">
        <v>60</v>
      </c>
      <c r="F2452" s="26" t="s">
        <v>60</v>
      </c>
      <c r="G2452">
        <v>14</v>
      </c>
      <c r="H2452" s="123">
        <v>0.4</v>
      </c>
      <c r="K2452" t="s">
        <v>100</v>
      </c>
      <c r="M2452" s="2">
        <v>3.4815829688570799</v>
      </c>
      <c r="N2452">
        <v>2.1684143963745499</v>
      </c>
      <c r="O2452" s="63">
        <f t="shared" si="210"/>
        <v>4.3368287927490998</v>
      </c>
      <c r="P2452" s="2">
        <v>4</v>
      </c>
      <c r="Q2452" s="2">
        <v>2.62791800600729</v>
      </c>
      <c r="R2452">
        <v>1.7125994625072503</v>
      </c>
      <c r="S2452">
        <f t="shared" si="211"/>
        <v>2.9663092820777077</v>
      </c>
      <c r="T2452" s="2">
        <v>3</v>
      </c>
      <c r="U2452" s="339">
        <f t="shared" si="208"/>
        <v>-0.28129516648376846</v>
      </c>
      <c r="V2452" s="4">
        <f t="shared" si="209"/>
        <v>0.67470559810027475</v>
      </c>
    </row>
    <row r="2453" spans="1:22">
      <c r="A2453" s="423" t="s">
        <v>743</v>
      </c>
      <c r="B2453" t="s">
        <v>757</v>
      </c>
      <c r="C2453" s="219" t="s">
        <v>8</v>
      </c>
      <c r="D2453" s="26" t="s">
        <v>44</v>
      </c>
      <c r="E2453" s="38" t="s">
        <v>60</v>
      </c>
      <c r="F2453" s="26" t="s">
        <v>60</v>
      </c>
      <c r="G2453">
        <v>21</v>
      </c>
      <c r="H2453" s="123">
        <v>0.6</v>
      </c>
      <c r="K2453" t="s">
        <v>100</v>
      </c>
      <c r="M2453" s="2">
        <v>2.3565368604100101</v>
      </c>
      <c r="N2453">
        <v>1.3042103599093702</v>
      </c>
      <c r="O2453" s="63">
        <f t="shared" si="210"/>
        <v>2.6084207198187404</v>
      </c>
      <c r="P2453" s="2">
        <v>4</v>
      </c>
      <c r="Q2453" s="2">
        <v>2.3565368604100101</v>
      </c>
      <c r="R2453">
        <v>3.9179006165358103</v>
      </c>
      <c r="S2453">
        <f t="shared" si="211"/>
        <v>6.7860029268454518</v>
      </c>
      <c r="T2453" s="2">
        <v>3</v>
      </c>
      <c r="U2453" s="339">
        <f t="shared" si="208"/>
        <v>0</v>
      </c>
      <c r="V2453" s="4">
        <f t="shared" si="209"/>
        <v>3.0141293090619019</v>
      </c>
    </row>
    <row r="2454" spans="1:22">
      <c r="A2454" s="79" t="s">
        <v>743</v>
      </c>
      <c r="B2454" t="s">
        <v>757</v>
      </c>
      <c r="C2454" s="219" t="s">
        <v>8</v>
      </c>
      <c r="D2454" s="26" t="s">
        <v>44</v>
      </c>
      <c r="E2454" s="38" t="s">
        <v>60</v>
      </c>
      <c r="F2454" s="26" t="s">
        <v>60</v>
      </c>
      <c r="G2454">
        <v>27</v>
      </c>
      <c r="H2454" s="123">
        <v>0.77142857142857146</v>
      </c>
      <c r="K2454" t="s">
        <v>100</v>
      </c>
      <c r="M2454" s="2">
        <v>2.51989250144916</v>
      </c>
      <c r="N2454">
        <v>1.2936712862939399</v>
      </c>
      <c r="O2454" s="63">
        <f t="shared" si="210"/>
        <v>2.5873425725878798</v>
      </c>
      <c r="P2454" s="2">
        <v>4</v>
      </c>
      <c r="Q2454" s="2">
        <v>1.65041892817626</v>
      </c>
      <c r="R2454">
        <v>2.1684143963745699</v>
      </c>
      <c r="S2454">
        <f t="shared" si="211"/>
        <v>3.755803906384553</v>
      </c>
      <c r="T2454" s="2">
        <v>3</v>
      </c>
      <c r="U2454" s="339">
        <f t="shared" si="208"/>
        <v>-0.42318709090756285</v>
      </c>
      <c r="V2454" s="4">
        <f t="shared" si="209"/>
        <v>1.9762201124142675</v>
      </c>
    </row>
    <row r="2455" spans="1:22">
      <c r="A2455" s="423" t="s">
        <v>743</v>
      </c>
      <c r="B2455" t="s">
        <v>757</v>
      </c>
      <c r="C2455" s="219" t="s">
        <v>8</v>
      </c>
      <c r="D2455" s="26" t="s">
        <v>44</v>
      </c>
      <c r="E2455" s="26" t="s">
        <v>60</v>
      </c>
      <c r="F2455" s="26" t="s">
        <v>60</v>
      </c>
      <c r="G2455">
        <v>35</v>
      </c>
      <c r="H2455" s="123">
        <v>1</v>
      </c>
      <c r="K2455" t="s">
        <v>100</v>
      </c>
      <c r="L2455" t="s">
        <v>100</v>
      </c>
      <c r="M2455" s="2">
        <v>3.14960214997105</v>
      </c>
      <c r="N2455">
        <v>1.30947989671705</v>
      </c>
      <c r="O2455" s="63">
        <f t="shared" si="210"/>
        <v>2.6189597934341</v>
      </c>
      <c r="P2455" s="2">
        <v>4</v>
      </c>
      <c r="Q2455" s="2">
        <v>2.6990567529114702</v>
      </c>
      <c r="R2455">
        <v>3.0326184328397399</v>
      </c>
      <c r="S2455">
        <f t="shared" si="211"/>
        <v>5.2526492056483338</v>
      </c>
      <c r="T2455" s="2">
        <v>3</v>
      </c>
      <c r="U2455" s="339">
        <f t="shared" si="208"/>
        <v>-0.15437378206477498</v>
      </c>
      <c r="V2455" s="4">
        <f t="shared" si="209"/>
        <v>1.512442212437396</v>
      </c>
    </row>
    <row r="2456" spans="1:22" s="16" customFormat="1">
      <c r="A2456" s="46" t="s">
        <v>821</v>
      </c>
      <c r="B2456" s="16" t="s">
        <v>763</v>
      </c>
      <c r="C2456" s="221" t="s">
        <v>822</v>
      </c>
      <c r="D2456" s="39" t="s">
        <v>44</v>
      </c>
      <c r="E2456" s="39" t="s">
        <v>60</v>
      </c>
      <c r="F2456" s="39" t="s">
        <v>60</v>
      </c>
      <c r="G2456" s="16">
        <v>730</v>
      </c>
      <c r="H2456" s="173">
        <v>1</v>
      </c>
      <c r="L2456" s="16" t="s">
        <v>100</v>
      </c>
      <c r="M2456" s="19">
        <v>96.9</v>
      </c>
      <c r="N2456" s="69">
        <f t="shared" ref="N2456:N2462" si="212">O2456/SQRT(P2456)</f>
        <v>0.80829037686547611</v>
      </c>
      <c r="O2456" s="16">
        <v>1.4</v>
      </c>
      <c r="P2456" s="19">
        <v>3</v>
      </c>
      <c r="Q2456" s="320">
        <v>20.3</v>
      </c>
      <c r="R2456" s="16">
        <f>S2456/SQRT(T2456)</f>
        <v>4.4455970727601191</v>
      </c>
      <c r="S2456" s="16">
        <v>7.7</v>
      </c>
      <c r="T2456" s="19">
        <v>3</v>
      </c>
      <c r="U2456" s="340">
        <f t="shared" si="208"/>
        <v>-1.5630586328489788</v>
      </c>
      <c r="V2456" s="183">
        <f t="shared" si="209"/>
        <v>0.38129211256440743</v>
      </c>
    </row>
    <row r="2457" spans="1:22">
      <c r="A2457" s="48" t="s">
        <v>821</v>
      </c>
      <c r="B2457" t="s">
        <v>764</v>
      </c>
      <c r="C2457" s="219" t="s">
        <v>822</v>
      </c>
      <c r="D2457" s="26" t="s">
        <v>44</v>
      </c>
      <c r="E2457" s="38" t="s">
        <v>60</v>
      </c>
      <c r="F2457" s="26" t="s">
        <v>60</v>
      </c>
      <c r="G2457">
        <v>730</v>
      </c>
      <c r="H2457" s="123">
        <v>1</v>
      </c>
      <c r="I2457"/>
      <c r="L2457" t="s">
        <v>100</v>
      </c>
      <c r="M2457" s="2">
        <v>3.3</v>
      </c>
      <c r="N2457" s="63">
        <f t="shared" si="212"/>
        <v>0.69282032302755092</v>
      </c>
      <c r="O2457">
        <v>1.2</v>
      </c>
      <c r="P2457" s="2">
        <v>3</v>
      </c>
      <c r="Q2457" s="2" t="s">
        <v>16</v>
      </c>
      <c r="R2457" t="s">
        <v>16</v>
      </c>
      <c r="S2457" t="s">
        <v>16</v>
      </c>
      <c r="T2457" s="2">
        <v>3</v>
      </c>
      <c r="U2457" s="339" t="e">
        <f t="shared" si="208"/>
        <v>#VALUE!</v>
      </c>
      <c r="V2457" s="181" t="e">
        <f t="shared" si="209"/>
        <v>#VALUE!</v>
      </c>
    </row>
    <row r="2458" spans="1:22">
      <c r="A2458" s="48" t="s">
        <v>821</v>
      </c>
      <c r="B2458" t="s">
        <v>765</v>
      </c>
      <c r="C2458" s="219" t="s">
        <v>822</v>
      </c>
      <c r="D2458" s="26" t="s">
        <v>44</v>
      </c>
      <c r="E2458" s="38" t="s">
        <v>60</v>
      </c>
      <c r="F2458" s="26" t="s">
        <v>60</v>
      </c>
      <c r="G2458">
        <v>730</v>
      </c>
      <c r="H2458" s="123">
        <v>1</v>
      </c>
      <c r="I2458"/>
      <c r="L2458" t="s">
        <v>100</v>
      </c>
      <c r="M2458" s="2"/>
      <c r="N2458" s="63">
        <f t="shared" si="212"/>
        <v>0</v>
      </c>
      <c r="O2458"/>
      <c r="P2458" s="2">
        <v>3</v>
      </c>
      <c r="Q2458" s="2" t="s">
        <v>16</v>
      </c>
      <c r="R2458" t="s">
        <v>16</v>
      </c>
      <c r="S2458" t="s">
        <v>16</v>
      </c>
      <c r="T2458" s="2">
        <v>3</v>
      </c>
      <c r="U2458" s="339" t="e">
        <f t="shared" si="208"/>
        <v>#VALUE!</v>
      </c>
      <c r="V2458" s="181" t="e">
        <f t="shared" si="209"/>
        <v>#DIV/0!</v>
      </c>
    </row>
    <row r="2459" spans="1:22">
      <c r="A2459" s="48" t="s">
        <v>821</v>
      </c>
      <c r="B2459" t="s">
        <v>766</v>
      </c>
      <c r="C2459" s="219" t="s">
        <v>822</v>
      </c>
      <c r="D2459" s="26" t="s">
        <v>44</v>
      </c>
      <c r="E2459" s="38" t="s">
        <v>60</v>
      </c>
      <c r="F2459" s="26" t="s">
        <v>60</v>
      </c>
      <c r="G2459">
        <v>730</v>
      </c>
      <c r="H2459" s="123">
        <v>1</v>
      </c>
      <c r="I2459"/>
      <c r="L2459" t="s">
        <v>100</v>
      </c>
      <c r="M2459" s="2">
        <v>2</v>
      </c>
      <c r="N2459" s="63">
        <f t="shared" si="212"/>
        <v>0</v>
      </c>
      <c r="O2459">
        <v>0</v>
      </c>
      <c r="P2459" s="2">
        <v>3</v>
      </c>
      <c r="Q2459" s="2" t="s">
        <v>16</v>
      </c>
      <c r="R2459" t="s">
        <v>16</v>
      </c>
      <c r="S2459" t="s">
        <v>16</v>
      </c>
      <c r="T2459" s="2">
        <v>3</v>
      </c>
      <c r="U2459" s="339" t="e">
        <f t="shared" si="208"/>
        <v>#VALUE!</v>
      </c>
      <c r="V2459" s="181" t="e">
        <f t="shared" si="209"/>
        <v>#VALUE!</v>
      </c>
    </row>
    <row r="2460" spans="1:22" s="11" customFormat="1">
      <c r="A2460" s="50" t="s">
        <v>821</v>
      </c>
      <c r="B2460" s="11" t="s">
        <v>767</v>
      </c>
      <c r="C2460" s="220" t="s">
        <v>822</v>
      </c>
      <c r="D2460" s="29" t="s">
        <v>44</v>
      </c>
      <c r="E2460" s="29" t="s">
        <v>60</v>
      </c>
      <c r="F2460" s="29" t="s">
        <v>60</v>
      </c>
      <c r="G2460" s="11">
        <v>730</v>
      </c>
      <c r="H2460" s="172">
        <v>1</v>
      </c>
      <c r="I2460" s="12"/>
      <c r="L2460" s="11" t="s">
        <v>100</v>
      </c>
      <c r="M2460" s="12">
        <v>50</v>
      </c>
      <c r="N2460" s="70">
        <f t="shared" si="212"/>
        <v>9.9881596569805264</v>
      </c>
      <c r="O2460" s="11">
        <v>17.3</v>
      </c>
      <c r="P2460" s="12">
        <v>3</v>
      </c>
      <c r="Q2460" s="322">
        <v>35.700000000000003</v>
      </c>
      <c r="R2460" s="11">
        <f>S2460/SQRT(T2460)</f>
        <v>0.9237604307034013</v>
      </c>
      <c r="S2460" s="11">
        <v>1.6</v>
      </c>
      <c r="T2460" s="12">
        <v>3</v>
      </c>
      <c r="U2460" s="341">
        <f t="shared" si="208"/>
        <v>-0.33687231664255257</v>
      </c>
      <c r="V2460" s="116">
        <f t="shared" si="209"/>
        <v>0.33400288219863106</v>
      </c>
    </row>
    <row r="2461" spans="1:22">
      <c r="A2461" s="47" t="s">
        <v>821</v>
      </c>
      <c r="B2461" t="s">
        <v>768</v>
      </c>
      <c r="C2461" s="219" t="s">
        <v>822</v>
      </c>
      <c r="D2461" s="26" t="s">
        <v>44</v>
      </c>
      <c r="E2461" s="38" t="s">
        <v>60</v>
      </c>
      <c r="F2461" s="26" t="s">
        <v>60</v>
      </c>
      <c r="G2461">
        <v>730</v>
      </c>
      <c r="H2461" s="123">
        <v>1</v>
      </c>
      <c r="L2461" t="s">
        <v>100</v>
      </c>
      <c r="M2461" s="2">
        <v>2</v>
      </c>
      <c r="N2461" s="63">
        <f t="shared" si="212"/>
        <v>0.80829037686547611</v>
      </c>
      <c r="O2461">
        <v>1.4</v>
      </c>
      <c r="P2461" s="2">
        <v>3</v>
      </c>
      <c r="Q2461" s="321">
        <v>5.3</v>
      </c>
      <c r="R2461">
        <f>S2461/SQRT(T2461)</f>
        <v>2.193931022920578</v>
      </c>
      <c r="S2461">
        <v>3.8</v>
      </c>
      <c r="T2461" s="2">
        <v>3</v>
      </c>
      <c r="U2461" s="339">
        <f t="shared" si="208"/>
        <v>0.97455963999813078</v>
      </c>
      <c r="V2461" s="4">
        <f t="shared" si="209"/>
        <v>0.50468731458407501</v>
      </c>
    </row>
    <row r="2462" spans="1:22">
      <c r="A2462" s="47" t="s">
        <v>821</v>
      </c>
      <c r="B2462" t="s">
        <v>769</v>
      </c>
      <c r="C2462" s="219" t="s">
        <v>822</v>
      </c>
      <c r="D2462" s="26" t="s">
        <v>44</v>
      </c>
      <c r="E2462" s="38" t="s">
        <v>60</v>
      </c>
      <c r="F2462" s="26" t="s">
        <v>60</v>
      </c>
      <c r="G2462">
        <v>730</v>
      </c>
      <c r="H2462" s="123">
        <v>1</v>
      </c>
      <c r="L2462" t="s">
        <v>100</v>
      </c>
      <c r="M2462" s="2">
        <v>29.3</v>
      </c>
      <c r="N2462" s="63">
        <f t="shared" si="212"/>
        <v>10.334569818494302</v>
      </c>
      <c r="O2462" s="16">
        <v>17.899999999999999</v>
      </c>
      <c r="P2462" s="2">
        <v>3</v>
      </c>
      <c r="Q2462" s="321">
        <v>2.7</v>
      </c>
      <c r="R2462">
        <f>S2462/SQRT(T2462)</f>
        <v>0.46188021535170065</v>
      </c>
      <c r="S2462" s="16">
        <v>0.8</v>
      </c>
      <c r="T2462" s="2">
        <v>3</v>
      </c>
      <c r="U2462" s="339">
        <f t="shared" si="208"/>
        <v>-2.3843357430127381</v>
      </c>
      <c r="V2462" s="4">
        <f t="shared" si="209"/>
        <v>0.36259716506630085</v>
      </c>
    </row>
    <row r="2463" spans="1:22">
      <c r="A2463" s="47" t="s">
        <v>821</v>
      </c>
      <c r="B2463" t="s">
        <v>770</v>
      </c>
      <c r="C2463" s="219" t="s">
        <v>822</v>
      </c>
      <c r="D2463" s="26" t="s">
        <v>44</v>
      </c>
      <c r="E2463" s="38" t="s">
        <v>60</v>
      </c>
      <c r="F2463" s="26" t="s">
        <v>60</v>
      </c>
      <c r="G2463">
        <v>730</v>
      </c>
      <c r="H2463" s="123">
        <v>1</v>
      </c>
      <c r="L2463" t="s">
        <v>100</v>
      </c>
      <c r="M2463" s="2" t="s">
        <v>16</v>
      </c>
      <c r="N2463" t="s">
        <v>16</v>
      </c>
      <c r="O2463" s="16" t="s">
        <v>16</v>
      </c>
      <c r="P2463" s="2">
        <v>3</v>
      </c>
      <c r="Q2463" s="2" t="s">
        <v>16</v>
      </c>
      <c r="R2463" t="s">
        <v>16</v>
      </c>
      <c r="S2463" s="16" t="s">
        <v>16</v>
      </c>
      <c r="T2463" s="2">
        <v>3</v>
      </c>
      <c r="U2463" s="339" t="e">
        <f t="shared" si="208"/>
        <v>#VALUE!</v>
      </c>
      <c r="V2463" s="4" t="e">
        <f t="shared" si="209"/>
        <v>#VALUE!</v>
      </c>
    </row>
    <row r="2464" spans="1:22">
      <c r="A2464" s="47" t="s">
        <v>821</v>
      </c>
      <c r="B2464" s="16" t="s">
        <v>771</v>
      </c>
      <c r="C2464" s="219" t="s">
        <v>822</v>
      </c>
      <c r="D2464" s="39" t="s">
        <v>44</v>
      </c>
      <c r="E2464" s="39" t="s">
        <v>60</v>
      </c>
      <c r="F2464" s="39" t="s">
        <v>60</v>
      </c>
      <c r="G2464" s="16">
        <v>730</v>
      </c>
      <c r="H2464" s="173">
        <v>1</v>
      </c>
      <c r="I2464" s="19"/>
      <c r="J2464" s="16"/>
      <c r="K2464" s="16"/>
      <c r="L2464" s="16" t="s">
        <v>100</v>
      </c>
      <c r="M2464" s="2" t="s">
        <v>16</v>
      </c>
      <c r="N2464" s="16" t="s">
        <v>16</v>
      </c>
      <c r="O2464" s="16" t="s">
        <v>16</v>
      </c>
      <c r="P2464" s="19">
        <v>3</v>
      </c>
      <c r="Q2464" s="2" t="s">
        <v>16</v>
      </c>
      <c r="R2464" t="s">
        <v>16</v>
      </c>
      <c r="S2464" s="16" t="s">
        <v>16</v>
      </c>
      <c r="T2464" s="19">
        <v>3</v>
      </c>
      <c r="U2464" s="339" t="e">
        <f t="shared" si="208"/>
        <v>#VALUE!</v>
      </c>
      <c r="V2464" s="4" t="e">
        <f t="shared" si="209"/>
        <v>#VALUE!</v>
      </c>
    </row>
    <row r="2465" spans="1:22">
      <c r="A2465" s="47" t="s">
        <v>821</v>
      </c>
      <c r="B2465" t="s">
        <v>772</v>
      </c>
      <c r="C2465" s="219" t="s">
        <v>822</v>
      </c>
      <c r="D2465" s="26" t="s">
        <v>44</v>
      </c>
      <c r="E2465" s="26" t="s">
        <v>60</v>
      </c>
      <c r="F2465" s="26" t="s">
        <v>60</v>
      </c>
      <c r="G2465">
        <v>730</v>
      </c>
      <c r="H2465" s="123">
        <v>1</v>
      </c>
      <c r="L2465" t="s">
        <v>100</v>
      </c>
      <c r="M2465" s="2">
        <v>2</v>
      </c>
      <c r="N2465" s="63">
        <f>O2465/SQRT(P2465)</f>
        <v>0.80829037686547611</v>
      </c>
      <c r="O2465" s="16">
        <v>1.4</v>
      </c>
      <c r="P2465" s="2">
        <v>3</v>
      </c>
      <c r="Q2465" s="2" t="s">
        <v>16</v>
      </c>
      <c r="R2465" t="s">
        <v>16</v>
      </c>
      <c r="S2465" s="16" t="s">
        <v>16</v>
      </c>
      <c r="T2465" s="2">
        <v>3</v>
      </c>
      <c r="U2465" s="339" t="e">
        <f t="shared" si="208"/>
        <v>#VALUE!</v>
      </c>
      <c r="V2465" s="4" t="e">
        <f t="shared" si="209"/>
        <v>#VALUE!</v>
      </c>
    </row>
    <row r="2466" spans="1:22">
      <c r="A2466" s="47" t="s">
        <v>821</v>
      </c>
      <c r="B2466" t="s">
        <v>773</v>
      </c>
      <c r="C2466" s="219" t="s">
        <v>822</v>
      </c>
      <c r="D2466" s="26" t="s">
        <v>44</v>
      </c>
      <c r="E2466" s="38" t="s">
        <v>60</v>
      </c>
      <c r="F2466" s="26" t="s">
        <v>60</v>
      </c>
      <c r="G2466">
        <v>730</v>
      </c>
      <c r="H2466" s="123">
        <v>1</v>
      </c>
      <c r="L2466" t="s">
        <v>100</v>
      </c>
      <c r="M2466" s="2" t="s">
        <v>16</v>
      </c>
      <c r="N2466" t="s">
        <v>16</v>
      </c>
      <c r="O2466" s="16" t="s">
        <v>16</v>
      </c>
      <c r="P2466" s="2">
        <v>3</v>
      </c>
      <c r="Q2466" s="2" t="s">
        <v>16</v>
      </c>
      <c r="R2466" t="s">
        <v>16</v>
      </c>
      <c r="S2466" s="16" t="s">
        <v>16</v>
      </c>
      <c r="T2466" s="2">
        <v>3</v>
      </c>
      <c r="U2466" s="339" t="e">
        <f t="shared" si="208"/>
        <v>#VALUE!</v>
      </c>
      <c r="V2466" s="4" t="e">
        <f t="shared" si="209"/>
        <v>#VALUE!</v>
      </c>
    </row>
    <row r="2467" spans="1:22">
      <c r="A2467" s="47" t="s">
        <v>821</v>
      </c>
      <c r="B2467" t="s">
        <v>774</v>
      </c>
      <c r="C2467" s="219" t="s">
        <v>822</v>
      </c>
      <c r="D2467" s="26" t="s">
        <v>44</v>
      </c>
      <c r="E2467" s="26" t="s">
        <v>60</v>
      </c>
      <c r="F2467" s="26" t="s">
        <v>60</v>
      </c>
      <c r="G2467">
        <v>730</v>
      </c>
      <c r="H2467" s="123">
        <v>1</v>
      </c>
      <c r="L2467" t="s">
        <v>100</v>
      </c>
      <c r="M2467" s="2" t="s">
        <v>16</v>
      </c>
      <c r="N2467" t="s">
        <v>16</v>
      </c>
      <c r="O2467" s="16" t="s">
        <v>16</v>
      </c>
      <c r="P2467" s="2">
        <v>3</v>
      </c>
      <c r="Q2467" s="2" t="s">
        <v>16</v>
      </c>
      <c r="R2467" t="s">
        <v>16</v>
      </c>
      <c r="S2467" s="16" t="s">
        <v>16</v>
      </c>
      <c r="T2467" s="2">
        <v>3</v>
      </c>
      <c r="U2467" s="339" t="e">
        <f t="shared" si="208"/>
        <v>#VALUE!</v>
      </c>
      <c r="V2467" s="4" t="e">
        <f t="shared" si="209"/>
        <v>#VALUE!</v>
      </c>
    </row>
    <row r="2468" spans="1:22">
      <c r="A2468" s="47" t="s">
        <v>821</v>
      </c>
      <c r="B2468" t="s">
        <v>775</v>
      </c>
      <c r="C2468" s="219" t="s">
        <v>822</v>
      </c>
      <c r="D2468" s="26" t="s">
        <v>44</v>
      </c>
      <c r="E2468" s="26" t="s">
        <v>60</v>
      </c>
      <c r="F2468" s="26" t="s">
        <v>60</v>
      </c>
      <c r="G2468">
        <v>730</v>
      </c>
      <c r="H2468" s="123">
        <v>1</v>
      </c>
      <c r="L2468" t="s">
        <v>100</v>
      </c>
      <c r="M2468" s="2">
        <v>1.3</v>
      </c>
      <c r="N2468" s="63">
        <f>O2468/SQRT(P2468)</f>
        <v>1.3279056191361391</v>
      </c>
      <c r="O2468" s="16">
        <v>2.2999999999999998</v>
      </c>
      <c r="P2468" s="2">
        <v>3</v>
      </c>
      <c r="Q2468" s="2" t="s">
        <v>16</v>
      </c>
      <c r="R2468" t="s">
        <v>16</v>
      </c>
      <c r="S2468" s="16" t="s">
        <v>16</v>
      </c>
      <c r="T2468" s="2">
        <v>3</v>
      </c>
      <c r="U2468" s="339" t="e">
        <f t="shared" si="208"/>
        <v>#VALUE!</v>
      </c>
      <c r="V2468" s="4" t="e">
        <f t="shared" si="209"/>
        <v>#VALUE!</v>
      </c>
    </row>
    <row r="2469" spans="1:22">
      <c r="A2469" s="45" t="s">
        <v>821</v>
      </c>
      <c r="B2469" t="s">
        <v>776</v>
      </c>
      <c r="C2469" s="219" t="s">
        <v>822</v>
      </c>
      <c r="D2469" s="39" t="s">
        <v>44</v>
      </c>
      <c r="E2469" s="39" t="s">
        <v>60</v>
      </c>
      <c r="F2469" s="39" t="s">
        <v>60</v>
      </c>
      <c r="G2469" s="16">
        <v>730</v>
      </c>
      <c r="H2469" s="173">
        <v>1</v>
      </c>
      <c r="I2469" s="19"/>
      <c r="J2469" s="16"/>
      <c r="K2469" s="16"/>
      <c r="L2469" s="16" t="s">
        <v>100</v>
      </c>
      <c r="M2469" s="2">
        <v>1</v>
      </c>
      <c r="N2469" s="63">
        <f>O2469/SQRT(P2469)</f>
        <v>0</v>
      </c>
      <c r="O2469" s="16">
        <v>0</v>
      </c>
      <c r="P2469" s="19">
        <v>3</v>
      </c>
      <c r="Q2469" s="321">
        <v>1.3</v>
      </c>
      <c r="R2469">
        <f>S2469/SQRT(T2469)</f>
        <v>0.34641016151377546</v>
      </c>
      <c r="S2469" s="16">
        <v>0.6</v>
      </c>
      <c r="T2469" s="19">
        <v>3</v>
      </c>
      <c r="U2469" s="339">
        <f t="shared" si="208"/>
        <v>0.26236426446749106</v>
      </c>
      <c r="V2469" s="4">
        <f t="shared" si="209"/>
        <v>0.4043392504930966</v>
      </c>
    </row>
    <row r="2470" spans="1:22">
      <c r="A2470" s="47" t="s">
        <v>821</v>
      </c>
      <c r="B2470" t="s">
        <v>777</v>
      </c>
      <c r="C2470" s="219" t="s">
        <v>822</v>
      </c>
      <c r="D2470" s="26" t="s">
        <v>44</v>
      </c>
      <c r="E2470" s="38" t="s">
        <v>60</v>
      </c>
      <c r="F2470" s="26" t="s">
        <v>60</v>
      </c>
      <c r="G2470">
        <v>730</v>
      </c>
      <c r="H2470" s="123">
        <v>1</v>
      </c>
      <c r="L2470" t="s">
        <v>100</v>
      </c>
      <c r="M2470" s="2" t="s">
        <v>16</v>
      </c>
      <c r="N2470" t="s">
        <v>16</v>
      </c>
      <c r="O2470" s="16" t="s">
        <v>16</v>
      </c>
      <c r="P2470" s="2">
        <v>3</v>
      </c>
      <c r="Q2470" s="321">
        <v>0.3</v>
      </c>
      <c r="R2470">
        <f>S2470/SQRT(T2470)</f>
        <v>0.34641016151377546</v>
      </c>
      <c r="S2470" s="16">
        <v>0.6</v>
      </c>
      <c r="T2470" s="2">
        <v>3</v>
      </c>
      <c r="U2470" s="339" t="e">
        <f t="shared" si="208"/>
        <v>#VALUE!</v>
      </c>
      <c r="V2470" s="4" t="e">
        <f t="shared" si="209"/>
        <v>#VALUE!</v>
      </c>
    </row>
    <row r="2471" spans="1:22">
      <c r="A2471" s="47" t="s">
        <v>821</v>
      </c>
      <c r="B2471" t="s">
        <v>778</v>
      </c>
      <c r="C2471" s="219" t="s">
        <v>822</v>
      </c>
      <c r="D2471" s="26" t="s">
        <v>44</v>
      </c>
      <c r="E2471" s="26" t="s">
        <v>60</v>
      </c>
      <c r="F2471" s="26" t="s">
        <v>60</v>
      </c>
      <c r="G2471">
        <v>730</v>
      </c>
      <c r="H2471" s="123">
        <v>1</v>
      </c>
      <c r="L2471" t="s">
        <v>100</v>
      </c>
      <c r="M2471" s="2">
        <v>0.3</v>
      </c>
      <c r="N2471" s="63">
        <f>O2471/SQRT(P2471)</f>
        <v>0.34641016151377546</v>
      </c>
      <c r="O2471" s="16">
        <v>0.6</v>
      </c>
      <c r="P2471" s="2">
        <v>3</v>
      </c>
      <c r="Q2471" s="321">
        <v>1.3</v>
      </c>
      <c r="R2471">
        <f>S2471/SQRT(T2471)</f>
        <v>0.86602540378443871</v>
      </c>
      <c r="S2471" s="16">
        <v>1.5</v>
      </c>
      <c r="T2471" s="2">
        <v>3</v>
      </c>
      <c r="U2471" s="339">
        <f t="shared" si="208"/>
        <v>1.4663370687934272</v>
      </c>
      <c r="V2471" s="4">
        <f t="shared" si="209"/>
        <v>0.77712031558185402</v>
      </c>
    </row>
    <row r="2472" spans="1:22">
      <c r="A2472" s="47" t="s">
        <v>821</v>
      </c>
      <c r="B2472" t="s">
        <v>779</v>
      </c>
      <c r="C2472" s="219" t="s">
        <v>822</v>
      </c>
      <c r="D2472" s="26" t="s">
        <v>44</v>
      </c>
      <c r="E2472" s="38" t="s">
        <v>60</v>
      </c>
      <c r="F2472" s="26" t="s">
        <v>60</v>
      </c>
      <c r="G2472">
        <v>730</v>
      </c>
      <c r="H2472" s="123">
        <v>1</v>
      </c>
      <c r="L2472" t="s">
        <v>100</v>
      </c>
      <c r="M2472" s="2" t="s">
        <v>16</v>
      </c>
      <c r="N2472" t="s">
        <v>16</v>
      </c>
      <c r="O2472" s="16" t="s">
        <v>16</v>
      </c>
      <c r="P2472" s="2">
        <v>3</v>
      </c>
      <c r="Q2472" s="2" t="s">
        <v>16</v>
      </c>
      <c r="R2472" t="s">
        <v>16</v>
      </c>
      <c r="S2472" s="16" t="s">
        <v>16</v>
      </c>
      <c r="T2472" s="2">
        <v>3</v>
      </c>
      <c r="U2472" s="339" t="e">
        <f t="shared" si="208"/>
        <v>#VALUE!</v>
      </c>
      <c r="V2472" s="4" t="e">
        <f t="shared" si="209"/>
        <v>#VALUE!</v>
      </c>
    </row>
    <row r="2473" spans="1:22">
      <c r="A2473" s="47" t="s">
        <v>821</v>
      </c>
      <c r="B2473" t="s">
        <v>780</v>
      </c>
      <c r="C2473" s="219" t="s">
        <v>822</v>
      </c>
      <c r="D2473" s="26" t="s">
        <v>44</v>
      </c>
      <c r="E2473" s="38" t="s">
        <v>60</v>
      </c>
      <c r="F2473" s="26" t="s">
        <v>60</v>
      </c>
      <c r="G2473">
        <v>730</v>
      </c>
      <c r="H2473" s="123">
        <v>1</v>
      </c>
      <c r="L2473" t="s">
        <v>100</v>
      </c>
      <c r="M2473" s="2" t="s">
        <v>16</v>
      </c>
      <c r="N2473" t="s">
        <v>16</v>
      </c>
      <c r="O2473" s="16" t="s">
        <v>16</v>
      </c>
      <c r="P2473" s="2">
        <v>3</v>
      </c>
      <c r="Q2473" s="2" t="s">
        <v>16</v>
      </c>
      <c r="R2473" t="s">
        <v>16</v>
      </c>
      <c r="S2473" s="16" t="s">
        <v>16</v>
      </c>
      <c r="T2473" s="2">
        <v>3</v>
      </c>
      <c r="U2473" s="339" t="e">
        <f t="shared" si="208"/>
        <v>#VALUE!</v>
      </c>
      <c r="V2473" s="4" t="e">
        <f t="shared" si="209"/>
        <v>#VALUE!</v>
      </c>
    </row>
    <row r="2474" spans="1:22">
      <c r="A2474" s="47" t="s">
        <v>821</v>
      </c>
      <c r="B2474" t="s">
        <v>781</v>
      </c>
      <c r="C2474" s="219" t="s">
        <v>822</v>
      </c>
      <c r="D2474" s="39" t="s">
        <v>44</v>
      </c>
      <c r="E2474" s="39" t="s">
        <v>60</v>
      </c>
      <c r="F2474" s="39" t="s">
        <v>60</v>
      </c>
      <c r="G2474" s="16">
        <v>730</v>
      </c>
      <c r="H2474" s="173">
        <v>1</v>
      </c>
      <c r="I2474" s="19"/>
      <c r="J2474" s="16"/>
      <c r="K2474" s="16"/>
      <c r="L2474" s="16" t="s">
        <v>100</v>
      </c>
      <c r="M2474" s="2" t="s">
        <v>16</v>
      </c>
      <c r="N2474" t="s">
        <v>16</v>
      </c>
      <c r="O2474" s="16" t="s">
        <v>16</v>
      </c>
      <c r="P2474" s="19">
        <v>3</v>
      </c>
      <c r="Q2474" s="2" t="s">
        <v>16</v>
      </c>
      <c r="R2474" t="s">
        <v>16</v>
      </c>
      <c r="S2474" s="16" t="s">
        <v>16</v>
      </c>
      <c r="T2474" s="19">
        <v>3</v>
      </c>
      <c r="U2474" s="339" t="e">
        <f t="shared" si="208"/>
        <v>#VALUE!</v>
      </c>
      <c r="V2474" s="4" t="e">
        <f t="shared" si="209"/>
        <v>#VALUE!</v>
      </c>
    </row>
    <row r="2475" spans="1:22">
      <c r="A2475" s="47" t="s">
        <v>821</v>
      </c>
      <c r="B2475" t="s">
        <v>782</v>
      </c>
      <c r="C2475" s="219" t="s">
        <v>822</v>
      </c>
      <c r="D2475" s="26" t="s">
        <v>44</v>
      </c>
      <c r="E2475" s="38" t="s">
        <v>60</v>
      </c>
      <c r="F2475" s="26" t="s">
        <v>60</v>
      </c>
      <c r="G2475">
        <v>730</v>
      </c>
      <c r="H2475" s="123">
        <v>1</v>
      </c>
      <c r="L2475" t="s">
        <v>100</v>
      </c>
      <c r="M2475" s="2" t="s">
        <v>16</v>
      </c>
      <c r="N2475" t="s">
        <v>16</v>
      </c>
      <c r="O2475" s="16" t="s">
        <v>16</v>
      </c>
      <c r="P2475" s="2">
        <v>3</v>
      </c>
      <c r="Q2475" s="2" t="s">
        <v>16</v>
      </c>
      <c r="R2475" t="s">
        <v>16</v>
      </c>
      <c r="S2475" s="16" t="s">
        <v>16</v>
      </c>
      <c r="T2475" s="2">
        <v>3</v>
      </c>
      <c r="U2475" s="339" t="e">
        <f t="shared" si="208"/>
        <v>#VALUE!</v>
      </c>
      <c r="V2475" s="4" t="e">
        <f t="shared" si="209"/>
        <v>#VALUE!</v>
      </c>
    </row>
    <row r="2476" spans="1:22">
      <c r="A2476" s="47" t="s">
        <v>821</v>
      </c>
      <c r="B2476" t="s">
        <v>783</v>
      </c>
      <c r="C2476" s="219" t="s">
        <v>822</v>
      </c>
      <c r="D2476" s="26" t="s">
        <v>44</v>
      </c>
      <c r="E2476" s="38" t="s">
        <v>60</v>
      </c>
      <c r="F2476" s="26" t="s">
        <v>60</v>
      </c>
      <c r="G2476">
        <v>730</v>
      </c>
      <c r="H2476" s="123">
        <v>1</v>
      </c>
      <c r="L2476" t="s">
        <v>100</v>
      </c>
      <c r="M2476" s="2" t="s">
        <v>16</v>
      </c>
      <c r="N2476" t="s">
        <v>16</v>
      </c>
      <c r="O2476" s="16" t="s">
        <v>16</v>
      </c>
      <c r="P2476" s="2">
        <v>3</v>
      </c>
      <c r="Q2476" s="2" t="s">
        <v>16</v>
      </c>
      <c r="R2476" t="s">
        <v>16</v>
      </c>
      <c r="S2476" s="16" t="s">
        <v>16</v>
      </c>
      <c r="T2476" s="2">
        <v>3</v>
      </c>
      <c r="U2476" s="339" t="e">
        <f t="shared" si="208"/>
        <v>#VALUE!</v>
      </c>
      <c r="V2476" s="4" t="e">
        <f t="shared" si="209"/>
        <v>#VALUE!</v>
      </c>
    </row>
    <row r="2477" spans="1:22">
      <c r="A2477" s="47" t="s">
        <v>821</v>
      </c>
      <c r="B2477" t="s">
        <v>784</v>
      </c>
      <c r="C2477" s="219" t="s">
        <v>822</v>
      </c>
      <c r="D2477" s="26" t="s">
        <v>44</v>
      </c>
      <c r="E2477" s="38" t="s">
        <v>60</v>
      </c>
      <c r="F2477" s="26" t="s">
        <v>60</v>
      </c>
      <c r="G2477">
        <v>730</v>
      </c>
      <c r="H2477" s="123">
        <v>1</v>
      </c>
      <c r="L2477" t="s">
        <v>100</v>
      </c>
      <c r="M2477" s="2" t="s">
        <v>16</v>
      </c>
      <c r="N2477" t="s">
        <v>16</v>
      </c>
      <c r="O2477" s="16" t="s">
        <v>16</v>
      </c>
      <c r="P2477" s="2">
        <v>3</v>
      </c>
      <c r="Q2477" s="321">
        <v>8.6999999999999993</v>
      </c>
      <c r="R2477">
        <f>S2477/SQRT(T2477)</f>
        <v>3.3486315612998294</v>
      </c>
      <c r="S2477" s="16">
        <v>5.8</v>
      </c>
      <c r="T2477" s="2">
        <v>3</v>
      </c>
      <c r="U2477" s="339" t="e">
        <f t="shared" si="208"/>
        <v>#VALUE!</v>
      </c>
      <c r="V2477" s="4" t="e">
        <f t="shared" si="209"/>
        <v>#VALUE!</v>
      </c>
    </row>
    <row r="2478" spans="1:22">
      <c r="A2478" s="47" t="s">
        <v>821</v>
      </c>
      <c r="B2478" t="s">
        <v>785</v>
      </c>
      <c r="C2478" s="219" t="s">
        <v>822</v>
      </c>
      <c r="D2478" s="26" t="s">
        <v>44</v>
      </c>
      <c r="E2478" s="26" t="s">
        <v>60</v>
      </c>
      <c r="F2478" s="26" t="s">
        <v>60</v>
      </c>
      <c r="G2478">
        <v>730</v>
      </c>
      <c r="H2478" s="123">
        <v>1</v>
      </c>
      <c r="L2478" t="s">
        <v>100</v>
      </c>
      <c r="M2478" s="2" t="s">
        <v>16</v>
      </c>
      <c r="N2478" t="s">
        <v>16</v>
      </c>
      <c r="O2478" s="16" t="s">
        <v>16</v>
      </c>
      <c r="P2478" s="2">
        <v>3</v>
      </c>
      <c r="Q2478" s="321">
        <v>1</v>
      </c>
      <c r="R2478">
        <f>S2478/SQRT(T2478)</f>
        <v>0</v>
      </c>
      <c r="S2478" s="16">
        <v>0</v>
      </c>
      <c r="T2478" s="2">
        <v>3</v>
      </c>
      <c r="U2478" s="339" t="e">
        <f t="shared" si="208"/>
        <v>#VALUE!</v>
      </c>
      <c r="V2478" s="4" t="e">
        <f t="shared" si="209"/>
        <v>#VALUE!</v>
      </c>
    </row>
    <row r="2479" spans="1:22">
      <c r="A2479" s="45" t="s">
        <v>821</v>
      </c>
      <c r="B2479" t="s">
        <v>786</v>
      </c>
      <c r="C2479" s="219" t="s">
        <v>822</v>
      </c>
      <c r="D2479" s="39" t="s">
        <v>44</v>
      </c>
      <c r="E2479" s="39" t="s">
        <v>60</v>
      </c>
      <c r="F2479" s="39" t="s">
        <v>60</v>
      </c>
      <c r="G2479" s="16">
        <v>730</v>
      </c>
      <c r="H2479" s="173">
        <v>1</v>
      </c>
      <c r="I2479" s="19"/>
      <c r="J2479" s="16"/>
      <c r="K2479" s="16"/>
      <c r="L2479" s="16" t="s">
        <v>100</v>
      </c>
      <c r="M2479" s="2" t="s">
        <v>16</v>
      </c>
      <c r="N2479" t="s">
        <v>16</v>
      </c>
      <c r="O2479" s="16" t="s">
        <v>16</v>
      </c>
      <c r="P2479" s="19">
        <v>3</v>
      </c>
      <c r="Q2479" s="2" t="s">
        <v>16</v>
      </c>
      <c r="R2479" t="s">
        <v>16</v>
      </c>
      <c r="S2479" s="16" t="s">
        <v>16</v>
      </c>
      <c r="T2479" s="19">
        <v>3</v>
      </c>
      <c r="U2479" s="339" t="e">
        <f t="shared" si="208"/>
        <v>#VALUE!</v>
      </c>
      <c r="V2479" s="4" t="e">
        <f t="shared" si="209"/>
        <v>#VALUE!</v>
      </c>
    </row>
    <row r="2480" spans="1:22">
      <c r="A2480" s="47" t="s">
        <v>821</v>
      </c>
      <c r="B2480" t="s">
        <v>787</v>
      </c>
      <c r="C2480" s="219" t="s">
        <v>822</v>
      </c>
      <c r="D2480" s="26" t="s">
        <v>44</v>
      </c>
      <c r="E2480" s="38" t="s">
        <v>60</v>
      </c>
      <c r="F2480" s="26" t="s">
        <v>60</v>
      </c>
      <c r="G2480">
        <v>730</v>
      </c>
      <c r="H2480" s="123">
        <v>1</v>
      </c>
      <c r="L2480" t="s">
        <v>100</v>
      </c>
      <c r="M2480" s="2" t="s">
        <v>16</v>
      </c>
      <c r="N2480" t="s">
        <v>16</v>
      </c>
      <c r="O2480" s="16" t="s">
        <v>16</v>
      </c>
      <c r="P2480" s="2">
        <v>3</v>
      </c>
      <c r="Q2480" s="2" t="s">
        <v>16</v>
      </c>
      <c r="R2480" t="s">
        <v>16</v>
      </c>
      <c r="S2480" s="16" t="s">
        <v>16</v>
      </c>
      <c r="T2480" s="2">
        <v>3</v>
      </c>
      <c r="U2480" s="339" t="e">
        <f t="shared" si="208"/>
        <v>#VALUE!</v>
      </c>
      <c r="V2480" s="4" t="e">
        <f t="shared" si="209"/>
        <v>#VALUE!</v>
      </c>
    </row>
    <row r="2481" spans="1:22">
      <c r="A2481" s="47" t="s">
        <v>821</v>
      </c>
      <c r="B2481" t="s">
        <v>788</v>
      </c>
      <c r="C2481" s="219" t="s">
        <v>822</v>
      </c>
      <c r="D2481" s="26" t="s">
        <v>44</v>
      </c>
      <c r="E2481" s="26" t="s">
        <v>60</v>
      </c>
      <c r="F2481" s="26" t="s">
        <v>60</v>
      </c>
      <c r="G2481">
        <v>730</v>
      </c>
      <c r="H2481" s="123">
        <v>1</v>
      </c>
      <c r="L2481" t="s">
        <v>100</v>
      </c>
      <c r="M2481" s="2" t="s">
        <v>16</v>
      </c>
      <c r="N2481" t="s">
        <v>16</v>
      </c>
      <c r="O2481" s="16" t="s">
        <v>16</v>
      </c>
      <c r="P2481" s="2">
        <v>3</v>
      </c>
      <c r="Q2481" s="2" t="s">
        <v>16</v>
      </c>
      <c r="R2481" t="s">
        <v>16</v>
      </c>
      <c r="S2481" s="16" t="s">
        <v>16</v>
      </c>
      <c r="T2481" s="2">
        <v>3</v>
      </c>
      <c r="U2481" s="339" t="e">
        <f t="shared" si="208"/>
        <v>#VALUE!</v>
      </c>
      <c r="V2481" s="4" t="e">
        <f t="shared" si="209"/>
        <v>#VALUE!</v>
      </c>
    </row>
    <row r="2482" spans="1:22">
      <c r="A2482" s="47" t="s">
        <v>821</v>
      </c>
      <c r="B2482" t="s">
        <v>789</v>
      </c>
      <c r="C2482" s="219" t="s">
        <v>822</v>
      </c>
      <c r="D2482" s="26" t="s">
        <v>44</v>
      </c>
      <c r="E2482" s="38" t="s">
        <v>60</v>
      </c>
      <c r="F2482" s="26" t="s">
        <v>60</v>
      </c>
      <c r="G2482">
        <v>730</v>
      </c>
      <c r="H2482" s="123">
        <v>1</v>
      </c>
      <c r="L2482" t="s">
        <v>100</v>
      </c>
      <c r="M2482" s="2" t="s">
        <v>16</v>
      </c>
      <c r="N2482" t="s">
        <v>16</v>
      </c>
      <c r="O2482" s="16" t="s">
        <v>16</v>
      </c>
      <c r="P2482" s="2">
        <v>3</v>
      </c>
      <c r="Q2482" s="2" t="s">
        <v>16</v>
      </c>
      <c r="R2482" t="s">
        <v>16</v>
      </c>
      <c r="S2482" s="16" t="s">
        <v>16</v>
      </c>
      <c r="T2482" s="2">
        <v>3</v>
      </c>
      <c r="U2482" s="339" t="e">
        <f t="shared" si="208"/>
        <v>#VALUE!</v>
      </c>
      <c r="V2482" s="4" t="e">
        <f t="shared" si="209"/>
        <v>#VALUE!</v>
      </c>
    </row>
    <row r="2483" spans="1:22">
      <c r="A2483" s="47" t="s">
        <v>821</v>
      </c>
      <c r="B2483" t="s">
        <v>790</v>
      </c>
      <c r="C2483" s="219" t="s">
        <v>822</v>
      </c>
      <c r="D2483" s="26" t="s">
        <v>44</v>
      </c>
      <c r="E2483" s="38" t="s">
        <v>60</v>
      </c>
      <c r="F2483" s="26" t="s">
        <v>60</v>
      </c>
      <c r="G2483">
        <v>730</v>
      </c>
      <c r="H2483" s="123">
        <v>1</v>
      </c>
      <c r="L2483" t="s">
        <v>100</v>
      </c>
      <c r="M2483" s="2">
        <v>0.3</v>
      </c>
      <c r="N2483" s="63">
        <f>O2483/SQRT(P2483)</f>
        <v>0.34641016151377546</v>
      </c>
      <c r="O2483" s="16">
        <v>0.6</v>
      </c>
      <c r="P2483" s="2">
        <v>3</v>
      </c>
      <c r="Q2483" s="321">
        <v>1.3</v>
      </c>
      <c r="R2483">
        <f>S2483/SQRT(T2483)</f>
        <v>0.34641016151377546</v>
      </c>
      <c r="S2483" s="16">
        <v>0.6</v>
      </c>
      <c r="T2483" s="2">
        <v>3</v>
      </c>
      <c r="U2483" s="339">
        <f t="shared" si="208"/>
        <v>1.4663370687934272</v>
      </c>
      <c r="V2483" s="4">
        <f t="shared" si="209"/>
        <v>0.4043392504930966</v>
      </c>
    </row>
    <row r="2484" spans="1:22">
      <c r="A2484" s="47" t="s">
        <v>821</v>
      </c>
      <c r="B2484" t="s">
        <v>791</v>
      </c>
      <c r="C2484" s="219" t="s">
        <v>822</v>
      </c>
      <c r="D2484" s="39" t="s">
        <v>44</v>
      </c>
      <c r="E2484" s="39" t="s">
        <v>60</v>
      </c>
      <c r="F2484" s="39" t="s">
        <v>60</v>
      </c>
      <c r="G2484" s="16">
        <v>730</v>
      </c>
      <c r="H2484" s="173">
        <v>1</v>
      </c>
      <c r="I2484" s="19"/>
      <c r="J2484" s="16"/>
      <c r="K2484" s="16"/>
      <c r="L2484" s="16" t="s">
        <v>100</v>
      </c>
      <c r="M2484" s="2" t="s">
        <v>16</v>
      </c>
      <c r="N2484" t="s">
        <v>16</v>
      </c>
      <c r="O2484" s="16" t="s">
        <v>16</v>
      </c>
      <c r="P2484" s="19">
        <v>3</v>
      </c>
      <c r="Q2484" s="321">
        <v>0.3</v>
      </c>
      <c r="R2484">
        <f>S2484/SQRT(T2484)</f>
        <v>0.34641016151377546</v>
      </c>
      <c r="S2484" s="16">
        <v>0.6</v>
      </c>
      <c r="T2484" s="19">
        <v>3</v>
      </c>
      <c r="U2484" s="339" t="e">
        <f t="shared" si="208"/>
        <v>#VALUE!</v>
      </c>
      <c r="V2484" s="4" t="e">
        <f t="shared" si="209"/>
        <v>#VALUE!</v>
      </c>
    </row>
    <row r="2485" spans="1:22">
      <c r="A2485" s="47" t="s">
        <v>821</v>
      </c>
      <c r="B2485" t="s">
        <v>792</v>
      </c>
      <c r="C2485" s="219" t="s">
        <v>822</v>
      </c>
      <c r="D2485" s="26" t="s">
        <v>44</v>
      </c>
      <c r="E2485" s="26" t="s">
        <v>60</v>
      </c>
      <c r="F2485" s="26" t="s">
        <v>60</v>
      </c>
      <c r="G2485">
        <v>730</v>
      </c>
      <c r="H2485" s="123">
        <v>1</v>
      </c>
      <c r="L2485" t="s">
        <v>100</v>
      </c>
      <c r="M2485" s="2">
        <v>3</v>
      </c>
      <c r="N2485" s="63">
        <f>O2485/SQRT(P2485)</f>
        <v>0.80829037686547611</v>
      </c>
      <c r="O2485" s="16">
        <v>1.4</v>
      </c>
      <c r="P2485" s="2">
        <v>3</v>
      </c>
      <c r="Q2485" s="2" t="s">
        <v>16</v>
      </c>
      <c r="R2485" t="s">
        <v>16</v>
      </c>
      <c r="S2485" s="16" t="s">
        <v>16</v>
      </c>
      <c r="T2485" s="2">
        <v>3</v>
      </c>
      <c r="U2485" s="339" t="e">
        <f t="shared" si="208"/>
        <v>#VALUE!</v>
      </c>
      <c r="V2485" s="4" t="e">
        <f t="shared" si="209"/>
        <v>#VALUE!</v>
      </c>
    </row>
    <row r="2486" spans="1:22">
      <c r="A2486" s="47" t="s">
        <v>821</v>
      </c>
      <c r="B2486" t="s">
        <v>793</v>
      </c>
      <c r="C2486" s="219" t="s">
        <v>822</v>
      </c>
      <c r="D2486" s="26" t="s">
        <v>44</v>
      </c>
      <c r="E2486" s="26" t="s">
        <v>60</v>
      </c>
      <c r="F2486" s="26" t="s">
        <v>60</v>
      </c>
      <c r="G2486">
        <v>730</v>
      </c>
      <c r="H2486" s="123">
        <v>1</v>
      </c>
      <c r="L2486" t="s">
        <v>100</v>
      </c>
      <c r="M2486" s="2" t="s">
        <v>16</v>
      </c>
      <c r="N2486" t="s">
        <v>16</v>
      </c>
      <c r="O2486" s="16" t="s">
        <v>16</v>
      </c>
      <c r="P2486" s="2">
        <v>3</v>
      </c>
      <c r="Q2486" s="2" t="s">
        <v>16</v>
      </c>
      <c r="R2486" t="s">
        <v>16</v>
      </c>
      <c r="S2486" s="16" t="s">
        <v>16</v>
      </c>
      <c r="T2486" s="2">
        <v>3</v>
      </c>
      <c r="U2486" s="339" t="e">
        <f t="shared" si="208"/>
        <v>#VALUE!</v>
      </c>
      <c r="V2486" s="4" t="e">
        <f t="shared" si="209"/>
        <v>#VALUE!</v>
      </c>
    </row>
    <row r="2487" spans="1:22">
      <c r="A2487" s="47" t="s">
        <v>823</v>
      </c>
      <c r="B2487" t="s">
        <v>804</v>
      </c>
      <c r="C2487" s="219" t="s">
        <v>825</v>
      </c>
      <c r="D2487" s="26" t="s">
        <v>44</v>
      </c>
      <c r="E2487" s="38" t="s">
        <v>60</v>
      </c>
      <c r="F2487" s="26" t="s">
        <v>60</v>
      </c>
      <c r="G2487">
        <v>730</v>
      </c>
      <c r="H2487" s="123">
        <v>1</v>
      </c>
      <c r="L2487" t="s">
        <v>100</v>
      </c>
      <c r="M2487" s="323">
        <v>1</v>
      </c>
      <c r="N2487">
        <f>O2487/SQRT(P2487)</f>
        <v>0.57735026918962584</v>
      </c>
      <c r="O2487" s="16">
        <v>1</v>
      </c>
      <c r="P2487" s="2">
        <v>3</v>
      </c>
      <c r="Q2487" s="2" t="s">
        <v>16</v>
      </c>
      <c r="R2487" t="s">
        <v>16</v>
      </c>
      <c r="S2487" s="16" t="s">
        <v>16</v>
      </c>
      <c r="T2487" s="2">
        <v>3</v>
      </c>
      <c r="U2487" s="339" t="e">
        <f t="shared" si="208"/>
        <v>#VALUE!</v>
      </c>
      <c r="V2487" s="4" t="e">
        <f t="shared" si="209"/>
        <v>#VALUE!</v>
      </c>
    </row>
    <row r="2488" spans="1:22">
      <c r="A2488" s="47" t="s">
        <v>823</v>
      </c>
      <c r="B2488" t="s">
        <v>805</v>
      </c>
      <c r="C2488" s="219" t="s">
        <v>825</v>
      </c>
      <c r="D2488" s="26" t="s">
        <v>44</v>
      </c>
      <c r="E2488" s="38" t="s">
        <v>60</v>
      </c>
      <c r="F2488" s="26" t="s">
        <v>60</v>
      </c>
      <c r="G2488">
        <v>730</v>
      </c>
      <c r="H2488" s="123">
        <v>1</v>
      </c>
      <c r="L2488" t="s">
        <v>100</v>
      </c>
      <c r="M2488" s="323">
        <v>1</v>
      </c>
      <c r="N2488">
        <f>O2488/SQRT(P2488)</f>
        <v>0</v>
      </c>
      <c r="O2488" s="16">
        <v>0</v>
      </c>
      <c r="P2488" s="2">
        <v>3</v>
      </c>
      <c r="Q2488" s="2" t="s">
        <v>16</v>
      </c>
      <c r="R2488" t="s">
        <v>16</v>
      </c>
      <c r="S2488" s="16" t="s">
        <v>16</v>
      </c>
      <c r="T2488" s="2">
        <v>3</v>
      </c>
      <c r="U2488" s="339" t="e">
        <f t="shared" si="208"/>
        <v>#VALUE!</v>
      </c>
      <c r="V2488" s="4" t="e">
        <f t="shared" si="209"/>
        <v>#VALUE!</v>
      </c>
    </row>
    <row r="2489" spans="1:22">
      <c r="A2489" s="45" t="s">
        <v>823</v>
      </c>
      <c r="B2489" t="s">
        <v>806</v>
      </c>
      <c r="C2489" s="219" t="s">
        <v>825</v>
      </c>
      <c r="D2489" s="39" t="s">
        <v>44</v>
      </c>
      <c r="E2489" s="39" t="s">
        <v>60</v>
      </c>
      <c r="F2489" s="39" t="s">
        <v>60</v>
      </c>
      <c r="G2489" s="16">
        <v>730</v>
      </c>
      <c r="H2489" s="173">
        <v>1</v>
      </c>
      <c r="I2489" s="19"/>
      <c r="J2489" s="16"/>
      <c r="K2489" s="16"/>
      <c r="L2489" s="16" t="s">
        <v>100</v>
      </c>
      <c r="M2489" s="323">
        <v>1</v>
      </c>
      <c r="N2489">
        <f>O2489/SQRT(P2489)</f>
        <v>0</v>
      </c>
      <c r="O2489" s="16">
        <v>0</v>
      </c>
      <c r="P2489" s="19">
        <v>3</v>
      </c>
      <c r="Q2489" s="2" t="s">
        <v>16</v>
      </c>
      <c r="R2489" t="s">
        <v>16</v>
      </c>
      <c r="S2489" s="16" t="s">
        <v>16</v>
      </c>
      <c r="T2489" s="19">
        <v>3</v>
      </c>
      <c r="U2489" s="339" t="e">
        <f t="shared" si="208"/>
        <v>#VALUE!</v>
      </c>
      <c r="V2489" s="4" t="e">
        <f t="shared" si="209"/>
        <v>#VALUE!</v>
      </c>
    </row>
    <row r="2490" spans="1:22">
      <c r="A2490" s="47" t="s">
        <v>823</v>
      </c>
      <c r="B2490" t="s">
        <v>807</v>
      </c>
      <c r="C2490" s="219" t="s">
        <v>1433</v>
      </c>
      <c r="D2490" s="26" t="s">
        <v>44</v>
      </c>
      <c r="E2490" s="26" t="s">
        <v>60</v>
      </c>
      <c r="F2490" s="26" t="s">
        <v>60</v>
      </c>
      <c r="G2490">
        <v>730</v>
      </c>
      <c r="H2490" s="123">
        <v>1</v>
      </c>
      <c r="L2490" t="s">
        <v>100</v>
      </c>
      <c r="M2490" s="2" t="s">
        <v>16</v>
      </c>
      <c r="N2490" t="s">
        <v>16</v>
      </c>
      <c r="O2490" s="16" t="s">
        <v>16</v>
      </c>
      <c r="P2490" s="2">
        <v>3</v>
      </c>
      <c r="Q2490" s="2" t="s">
        <v>16</v>
      </c>
      <c r="R2490" t="s">
        <v>16</v>
      </c>
      <c r="S2490" s="16" t="s">
        <v>16</v>
      </c>
      <c r="T2490" s="2">
        <v>3</v>
      </c>
      <c r="U2490" s="339" t="e">
        <f t="shared" si="208"/>
        <v>#VALUE!</v>
      </c>
      <c r="V2490" s="4" t="e">
        <f t="shared" si="209"/>
        <v>#VALUE!</v>
      </c>
    </row>
    <row r="2491" spans="1:22">
      <c r="A2491" s="47" t="s">
        <v>823</v>
      </c>
      <c r="B2491" t="s">
        <v>808</v>
      </c>
      <c r="C2491" s="219" t="s">
        <v>1433</v>
      </c>
      <c r="D2491" s="26" t="s">
        <v>44</v>
      </c>
      <c r="E2491" s="38" t="s">
        <v>60</v>
      </c>
      <c r="F2491" s="26" t="s">
        <v>60</v>
      </c>
      <c r="G2491">
        <v>730</v>
      </c>
      <c r="H2491" s="123">
        <v>1</v>
      </c>
      <c r="L2491" t="s">
        <v>100</v>
      </c>
      <c r="M2491" s="2" t="s">
        <v>16</v>
      </c>
      <c r="N2491" t="s">
        <v>16</v>
      </c>
      <c r="O2491" s="16" t="s">
        <v>16</v>
      </c>
      <c r="P2491" s="2">
        <v>3</v>
      </c>
      <c r="Q2491" s="2" t="s">
        <v>16</v>
      </c>
      <c r="R2491" t="s">
        <v>16</v>
      </c>
      <c r="S2491" s="16" t="s">
        <v>16</v>
      </c>
      <c r="T2491" s="2">
        <v>3</v>
      </c>
      <c r="U2491" s="339" t="e">
        <f t="shared" ref="U2491:U2554" si="213">LN(Q2491/M2491)</f>
        <v>#VALUE!</v>
      </c>
      <c r="V2491" s="4" t="e">
        <f t="shared" ref="V2491:V2554" si="214">M2491^2/(P2491*M2491^2)+S2491^2/(T2491*Q2491^2)</f>
        <v>#VALUE!</v>
      </c>
    </row>
    <row r="2492" spans="1:22">
      <c r="A2492" s="47" t="s">
        <v>823</v>
      </c>
      <c r="B2492" t="s">
        <v>809</v>
      </c>
      <c r="C2492" s="219" t="s">
        <v>1433</v>
      </c>
      <c r="D2492" s="26" t="s">
        <v>44</v>
      </c>
      <c r="E2492" s="38" t="s">
        <v>60</v>
      </c>
      <c r="F2492" s="26" t="s">
        <v>60</v>
      </c>
      <c r="G2492">
        <v>730</v>
      </c>
      <c r="H2492" s="123">
        <v>1</v>
      </c>
      <c r="L2492" t="s">
        <v>100</v>
      </c>
      <c r="M2492" s="323">
        <v>0.3</v>
      </c>
      <c r="N2492">
        <f>O2492/SQRT(P2492)</f>
        <v>0.34641016151377546</v>
      </c>
      <c r="O2492" s="16">
        <v>0.6</v>
      </c>
      <c r="P2492" s="2">
        <v>3</v>
      </c>
      <c r="Q2492" s="2">
        <v>0.3</v>
      </c>
      <c r="R2492">
        <f>S2492/SQRT(T2492)</f>
        <v>0.34641016151377546</v>
      </c>
      <c r="S2492" s="16">
        <v>0.6</v>
      </c>
      <c r="T2492" s="2">
        <v>3</v>
      </c>
      <c r="U2492" s="339">
        <f t="shared" si="213"/>
        <v>0</v>
      </c>
      <c r="V2492" s="4">
        <f t="shared" si="214"/>
        <v>1.6666666666666665</v>
      </c>
    </row>
    <row r="2493" spans="1:22">
      <c r="A2493" s="47" t="s">
        <v>823</v>
      </c>
      <c r="B2493" t="s">
        <v>810</v>
      </c>
      <c r="C2493" s="219" t="s">
        <v>1433</v>
      </c>
      <c r="D2493" s="26" t="s">
        <v>44</v>
      </c>
      <c r="E2493" s="38" t="s">
        <v>60</v>
      </c>
      <c r="F2493" s="26" t="s">
        <v>60</v>
      </c>
      <c r="G2493">
        <v>730</v>
      </c>
      <c r="H2493" s="123">
        <v>1</v>
      </c>
      <c r="L2493" t="s">
        <v>100</v>
      </c>
      <c r="M2493" s="2" t="s">
        <v>16</v>
      </c>
      <c r="N2493" t="s">
        <v>16</v>
      </c>
      <c r="O2493" s="16" t="s">
        <v>16</v>
      </c>
      <c r="P2493" s="2">
        <v>3</v>
      </c>
      <c r="Q2493" s="2" t="s">
        <v>16</v>
      </c>
      <c r="R2493" t="s">
        <v>16</v>
      </c>
      <c r="S2493" s="16" t="s">
        <v>16</v>
      </c>
      <c r="T2493" s="2">
        <v>3</v>
      </c>
      <c r="U2493" s="339" t="e">
        <f t="shared" si="213"/>
        <v>#VALUE!</v>
      </c>
      <c r="V2493" s="4" t="e">
        <f t="shared" si="214"/>
        <v>#VALUE!</v>
      </c>
    </row>
    <row r="2494" spans="1:22">
      <c r="A2494" s="47" t="s">
        <v>823</v>
      </c>
      <c r="B2494" t="s">
        <v>811</v>
      </c>
      <c r="C2494" s="219" t="s">
        <v>1433</v>
      </c>
      <c r="D2494" s="39" t="s">
        <v>44</v>
      </c>
      <c r="E2494" s="39" t="s">
        <v>60</v>
      </c>
      <c r="F2494" s="39" t="s">
        <v>60</v>
      </c>
      <c r="G2494" s="16">
        <v>730</v>
      </c>
      <c r="H2494" s="173">
        <v>1</v>
      </c>
      <c r="I2494" s="19"/>
      <c r="J2494" s="16"/>
      <c r="K2494" s="16"/>
      <c r="L2494" s="16" t="s">
        <v>100</v>
      </c>
      <c r="M2494" s="323">
        <v>0.3</v>
      </c>
      <c r="N2494">
        <f>O2494/SQRT(P2494)</f>
        <v>0.34641016151377546</v>
      </c>
      <c r="O2494" s="16">
        <v>0.6</v>
      </c>
      <c r="P2494" s="19">
        <v>3</v>
      </c>
      <c r="Q2494" s="2">
        <v>1</v>
      </c>
      <c r="R2494">
        <f>S2494/SQRT(T2494)</f>
        <v>0</v>
      </c>
      <c r="S2494" s="16">
        <v>0</v>
      </c>
      <c r="T2494" s="19">
        <v>3</v>
      </c>
      <c r="U2494" s="339">
        <f t="shared" si="213"/>
        <v>1.2039728043259361</v>
      </c>
      <c r="V2494" s="4">
        <f t="shared" si="214"/>
        <v>0.33333333333333331</v>
      </c>
    </row>
    <row r="2495" spans="1:22">
      <c r="A2495" s="47" t="s">
        <v>823</v>
      </c>
      <c r="B2495" t="s">
        <v>1607</v>
      </c>
      <c r="C2495" s="219" t="s">
        <v>1433</v>
      </c>
      <c r="D2495" s="26" t="s">
        <v>44</v>
      </c>
      <c r="E2495" s="26" t="s">
        <v>60</v>
      </c>
      <c r="F2495" s="26" t="s">
        <v>60</v>
      </c>
      <c r="G2495">
        <v>730</v>
      </c>
      <c r="H2495" s="123">
        <v>1</v>
      </c>
      <c r="L2495" t="s">
        <v>100</v>
      </c>
      <c r="M2495" s="2" t="s">
        <v>16</v>
      </c>
      <c r="N2495" t="s">
        <v>16</v>
      </c>
      <c r="O2495" s="16" t="s">
        <v>16</v>
      </c>
      <c r="P2495" s="2">
        <v>3</v>
      </c>
      <c r="Q2495" s="2" t="s">
        <v>16</v>
      </c>
      <c r="R2495" t="s">
        <v>16</v>
      </c>
      <c r="S2495" s="16" t="s">
        <v>16</v>
      </c>
      <c r="T2495" s="2">
        <v>3</v>
      </c>
      <c r="U2495" s="339" t="e">
        <f t="shared" si="213"/>
        <v>#VALUE!</v>
      </c>
      <c r="V2495" s="4" t="e">
        <f t="shared" si="214"/>
        <v>#VALUE!</v>
      </c>
    </row>
    <row r="2496" spans="1:22">
      <c r="A2496" s="47" t="s">
        <v>823</v>
      </c>
      <c r="B2496" t="s">
        <v>1608</v>
      </c>
      <c r="C2496" s="219" t="s">
        <v>1433</v>
      </c>
      <c r="D2496" s="26" t="s">
        <v>44</v>
      </c>
      <c r="E2496" s="38" t="s">
        <v>60</v>
      </c>
      <c r="F2496" s="26" t="s">
        <v>60</v>
      </c>
      <c r="G2496">
        <v>730</v>
      </c>
      <c r="H2496" s="123">
        <v>1</v>
      </c>
      <c r="L2496" t="s">
        <v>100</v>
      </c>
      <c r="M2496" s="323">
        <v>0.6</v>
      </c>
      <c r="N2496">
        <f>O2496/SQRT(P2496)</f>
        <v>0.69282032302755092</v>
      </c>
      <c r="O2496" s="16">
        <v>1.2</v>
      </c>
      <c r="P2496" s="2">
        <v>3</v>
      </c>
      <c r="Q2496" s="2" t="s">
        <v>16</v>
      </c>
      <c r="R2496" t="s">
        <v>16</v>
      </c>
      <c r="S2496" s="16" t="s">
        <v>16</v>
      </c>
      <c r="T2496" s="2">
        <v>3</v>
      </c>
      <c r="U2496" s="339" t="e">
        <f t="shared" si="213"/>
        <v>#VALUE!</v>
      </c>
      <c r="V2496" s="4" t="e">
        <f t="shared" si="214"/>
        <v>#VALUE!</v>
      </c>
    </row>
    <row r="2497" spans="1:22">
      <c r="A2497" s="47" t="s">
        <v>823</v>
      </c>
      <c r="B2497" t="s">
        <v>812</v>
      </c>
      <c r="C2497" s="219" t="s">
        <v>1433</v>
      </c>
      <c r="D2497" s="26" t="s">
        <v>44</v>
      </c>
      <c r="E2497" s="38" t="s">
        <v>60</v>
      </c>
      <c r="F2497" s="26" t="s">
        <v>60</v>
      </c>
      <c r="G2497">
        <v>730</v>
      </c>
      <c r="H2497" s="123">
        <v>1</v>
      </c>
      <c r="L2497" t="s">
        <v>100</v>
      </c>
      <c r="M2497" s="2" t="s">
        <v>16</v>
      </c>
      <c r="N2497" t="s">
        <v>16</v>
      </c>
      <c r="O2497" s="16" t="s">
        <v>16</v>
      </c>
      <c r="P2497" s="2">
        <v>3</v>
      </c>
      <c r="Q2497" s="2" t="s">
        <v>16</v>
      </c>
      <c r="R2497" t="s">
        <v>16</v>
      </c>
      <c r="S2497" s="16" t="s">
        <v>16</v>
      </c>
      <c r="T2497" s="2">
        <v>3</v>
      </c>
      <c r="U2497" s="339" t="e">
        <f t="shared" si="213"/>
        <v>#VALUE!</v>
      </c>
      <c r="V2497" s="4" t="e">
        <f t="shared" si="214"/>
        <v>#VALUE!</v>
      </c>
    </row>
    <row r="2498" spans="1:22">
      <c r="A2498" s="47" t="s">
        <v>823</v>
      </c>
      <c r="B2498" t="s">
        <v>813</v>
      </c>
      <c r="C2498" s="219" t="s">
        <v>1433</v>
      </c>
      <c r="D2498" s="26" t="s">
        <v>44</v>
      </c>
      <c r="E2498" s="38" t="s">
        <v>60</v>
      </c>
      <c r="F2498" s="26" t="s">
        <v>60</v>
      </c>
      <c r="G2498">
        <v>730</v>
      </c>
      <c r="H2498" s="123">
        <v>1</v>
      </c>
      <c r="L2498" t="s">
        <v>100</v>
      </c>
      <c r="M2498" s="2" t="s">
        <v>16</v>
      </c>
      <c r="N2498" t="s">
        <v>16</v>
      </c>
      <c r="O2498" s="16" t="s">
        <v>16</v>
      </c>
      <c r="P2498" s="2">
        <v>3</v>
      </c>
      <c r="Q2498" s="2">
        <v>0.3</v>
      </c>
      <c r="R2498">
        <f>S2498/SQRT(T2498)</f>
        <v>0.34641016151377546</v>
      </c>
      <c r="S2498" s="16">
        <v>0.6</v>
      </c>
      <c r="T2498" s="2">
        <v>3</v>
      </c>
      <c r="U2498" s="339" t="e">
        <f t="shared" si="213"/>
        <v>#VALUE!</v>
      </c>
      <c r="V2498" s="4" t="e">
        <f t="shared" si="214"/>
        <v>#VALUE!</v>
      </c>
    </row>
    <row r="2499" spans="1:22">
      <c r="A2499" s="45" t="s">
        <v>823</v>
      </c>
      <c r="B2499" t="s">
        <v>814</v>
      </c>
      <c r="C2499" s="219" t="s">
        <v>1433</v>
      </c>
      <c r="D2499" s="39" t="s">
        <v>44</v>
      </c>
      <c r="E2499" s="39" t="s">
        <v>60</v>
      </c>
      <c r="F2499" s="39" t="s">
        <v>60</v>
      </c>
      <c r="G2499" s="16">
        <v>730</v>
      </c>
      <c r="H2499" s="173">
        <v>1</v>
      </c>
      <c r="I2499" s="19"/>
      <c r="J2499" s="16"/>
      <c r="K2499" s="16"/>
      <c r="L2499" s="16" t="s">
        <v>100</v>
      </c>
      <c r="M2499" s="2" t="s">
        <v>16</v>
      </c>
      <c r="N2499" t="s">
        <v>16</v>
      </c>
      <c r="O2499" s="16" t="s">
        <v>16</v>
      </c>
      <c r="P2499" s="19">
        <v>3</v>
      </c>
      <c r="Q2499" s="2" t="s">
        <v>16</v>
      </c>
      <c r="R2499" t="s">
        <v>16</v>
      </c>
      <c r="S2499" s="16" t="s">
        <v>16</v>
      </c>
      <c r="T2499" s="19">
        <v>3</v>
      </c>
      <c r="U2499" s="339" t="e">
        <f t="shared" si="213"/>
        <v>#VALUE!</v>
      </c>
      <c r="V2499" s="4" t="e">
        <f t="shared" si="214"/>
        <v>#VALUE!</v>
      </c>
    </row>
    <row r="2500" spans="1:22">
      <c r="A2500" s="47" t="s">
        <v>823</v>
      </c>
      <c r="B2500" t="s">
        <v>815</v>
      </c>
      <c r="C2500" s="219" t="s">
        <v>1433</v>
      </c>
      <c r="D2500" s="26" t="s">
        <v>44</v>
      </c>
      <c r="E2500" s="26" t="s">
        <v>60</v>
      </c>
      <c r="F2500" s="26" t="s">
        <v>60</v>
      </c>
      <c r="G2500">
        <v>730</v>
      </c>
      <c r="H2500" s="123">
        <v>1</v>
      </c>
      <c r="L2500" t="s">
        <v>100</v>
      </c>
      <c r="M2500" s="2" t="s">
        <v>16</v>
      </c>
      <c r="N2500" t="s">
        <v>16</v>
      </c>
      <c r="O2500" s="16" t="s">
        <v>16</v>
      </c>
      <c r="P2500" s="2">
        <v>3</v>
      </c>
      <c r="Q2500" s="2" t="s">
        <v>16</v>
      </c>
      <c r="R2500" t="s">
        <v>16</v>
      </c>
      <c r="S2500" s="16" t="s">
        <v>16</v>
      </c>
      <c r="T2500" s="2">
        <v>3</v>
      </c>
      <c r="U2500" s="339" t="e">
        <f t="shared" si="213"/>
        <v>#VALUE!</v>
      </c>
      <c r="V2500" s="4" t="e">
        <f t="shared" si="214"/>
        <v>#VALUE!</v>
      </c>
    </row>
    <row r="2501" spans="1:22">
      <c r="A2501" s="47" t="s">
        <v>823</v>
      </c>
      <c r="B2501" t="s">
        <v>816</v>
      </c>
      <c r="C2501" s="219" t="s">
        <v>1433</v>
      </c>
      <c r="D2501" s="26" t="s">
        <v>44</v>
      </c>
      <c r="E2501" s="38" t="s">
        <v>60</v>
      </c>
      <c r="F2501" s="26" t="s">
        <v>60</v>
      </c>
      <c r="G2501">
        <v>730</v>
      </c>
      <c r="H2501" s="123">
        <v>1</v>
      </c>
      <c r="L2501" t="s">
        <v>100</v>
      </c>
      <c r="M2501" s="2" t="s">
        <v>16</v>
      </c>
      <c r="N2501" t="s">
        <v>16</v>
      </c>
      <c r="O2501" s="16" t="s">
        <v>16</v>
      </c>
      <c r="P2501" s="2">
        <v>3</v>
      </c>
      <c r="Q2501" s="2" t="s">
        <v>16</v>
      </c>
      <c r="R2501" t="s">
        <v>16</v>
      </c>
      <c r="S2501" s="16" t="s">
        <v>16</v>
      </c>
      <c r="T2501" s="2">
        <v>3</v>
      </c>
      <c r="U2501" s="339" t="e">
        <f t="shared" si="213"/>
        <v>#VALUE!</v>
      </c>
      <c r="V2501" s="4" t="e">
        <f t="shared" si="214"/>
        <v>#VALUE!</v>
      </c>
    </row>
    <row r="2502" spans="1:22" s="11" customFormat="1">
      <c r="A2502" s="50" t="s">
        <v>823</v>
      </c>
      <c r="B2502" s="11" t="s">
        <v>817</v>
      </c>
      <c r="C2502" s="219" t="s">
        <v>1433</v>
      </c>
      <c r="D2502" s="29" t="s">
        <v>44</v>
      </c>
      <c r="E2502" s="29" t="s">
        <v>60</v>
      </c>
      <c r="F2502" s="29" t="s">
        <v>60</v>
      </c>
      <c r="G2502" s="11">
        <v>730</v>
      </c>
      <c r="H2502" s="172">
        <v>1</v>
      </c>
      <c r="I2502" s="12"/>
      <c r="L2502" s="11" t="s">
        <v>100</v>
      </c>
      <c r="M2502" s="12" t="s">
        <v>16</v>
      </c>
      <c r="N2502" s="11" t="s">
        <v>16</v>
      </c>
      <c r="O2502" s="58" t="s">
        <v>16</v>
      </c>
      <c r="P2502" s="12">
        <v>3</v>
      </c>
      <c r="Q2502" s="12" t="s">
        <v>16</v>
      </c>
      <c r="R2502" s="11" t="s">
        <v>16</v>
      </c>
      <c r="S2502" s="58" t="s">
        <v>16</v>
      </c>
      <c r="T2502" s="12">
        <v>3</v>
      </c>
      <c r="U2502" s="341" t="e">
        <f t="shared" si="213"/>
        <v>#VALUE!</v>
      </c>
      <c r="V2502" s="116" t="e">
        <f t="shared" si="214"/>
        <v>#VALUE!</v>
      </c>
    </row>
    <row r="2503" spans="1:22">
      <c r="A2503" s="47" t="s">
        <v>823</v>
      </c>
      <c r="B2503" t="s">
        <v>818</v>
      </c>
      <c r="C2503" s="219" t="s">
        <v>1433</v>
      </c>
      <c r="D2503" s="38" t="s">
        <v>44</v>
      </c>
      <c r="E2503" s="38" t="s">
        <v>60</v>
      </c>
      <c r="F2503" s="38" t="s">
        <v>60</v>
      </c>
      <c r="G2503">
        <v>730</v>
      </c>
      <c r="H2503" s="123">
        <v>1</v>
      </c>
      <c r="L2503" t="s">
        <v>100</v>
      </c>
      <c r="M2503" s="323">
        <v>0.3</v>
      </c>
      <c r="N2503">
        <f>O2503/SQRT(P2503)</f>
        <v>0.34641016151377546</v>
      </c>
      <c r="O2503">
        <v>0.6</v>
      </c>
      <c r="P2503" s="2">
        <v>3</v>
      </c>
      <c r="Q2503" s="2">
        <v>1</v>
      </c>
      <c r="R2503">
        <f>S2503/SQRT(T2503)</f>
        <v>0</v>
      </c>
      <c r="S2503">
        <v>0</v>
      </c>
      <c r="T2503" s="2">
        <v>3</v>
      </c>
      <c r="U2503" s="339">
        <f t="shared" si="213"/>
        <v>1.2039728043259361</v>
      </c>
      <c r="V2503" s="4">
        <f t="shared" si="214"/>
        <v>0.33333333333333331</v>
      </c>
    </row>
    <row r="2504" spans="1:22">
      <c r="A2504" s="47" t="s">
        <v>823</v>
      </c>
      <c r="B2504" t="s">
        <v>819</v>
      </c>
      <c r="C2504" s="219" t="s">
        <v>1433</v>
      </c>
      <c r="D2504" s="39" t="s">
        <v>44</v>
      </c>
      <c r="E2504" s="39" t="s">
        <v>60</v>
      </c>
      <c r="F2504" s="39" t="s">
        <v>60</v>
      </c>
      <c r="G2504" s="16">
        <v>730</v>
      </c>
      <c r="H2504" s="173">
        <v>1</v>
      </c>
      <c r="I2504" s="19"/>
      <c r="J2504" s="16"/>
      <c r="K2504" s="16"/>
      <c r="L2504" s="16" t="s">
        <v>100</v>
      </c>
      <c r="M2504" s="2" t="s">
        <v>16</v>
      </c>
      <c r="N2504" t="s">
        <v>16</v>
      </c>
      <c r="O2504" s="16" t="s">
        <v>16</v>
      </c>
      <c r="P2504" s="19">
        <v>3</v>
      </c>
      <c r="Q2504" s="2" t="s">
        <v>16</v>
      </c>
      <c r="R2504" t="s">
        <v>16</v>
      </c>
      <c r="S2504" s="16" t="s">
        <v>16</v>
      </c>
      <c r="T2504" s="19">
        <v>3</v>
      </c>
      <c r="U2504" s="339" t="e">
        <f t="shared" si="213"/>
        <v>#VALUE!</v>
      </c>
      <c r="V2504" s="4" t="e">
        <f t="shared" si="214"/>
        <v>#VALUE!</v>
      </c>
    </row>
    <row r="2505" spans="1:22">
      <c r="A2505" s="47" t="s">
        <v>824</v>
      </c>
      <c r="B2505" t="s">
        <v>804</v>
      </c>
      <c r="C2505" s="219" t="s">
        <v>825</v>
      </c>
      <c r="D2505" s="26" t="s">
        <v>44</v>
      </c>
      <c r="E2505" s="26" t="s">
        <v>60</v>
      </c>
      <c r="F2505" s="26" t="s">
        <v>60</v>
      </c>
      <c r="G2505">
        <v>730</v>
      </c>
      <c r="H2505" s="123">
        <v>1</v>
      </c>
      <c r="L2505" t="s">
        <v>100</v>
      </c>
      <c r="M2505" s="2" t="s">
        <v>16</v>
      </c>
      <c r="N2505" t="s">
        <v>16</v>
      </c>
      <c r="O2505" s="16" t="s">
        <v>16</v>
      </c>
      <c r="P2505" s="2">
        <v>3</v>
      </c>
      <c r="Q2505" s="321">
        <v>0.3</v>
      </c>
      <c r="R2505">
        <f>S2505/SQRT(T2505)</f>
        <v>0.34641016151377546</v>
      </c>
      <c r="S2505" s="16">
        <v>0.6</v>
      </c>
      <c r="T2505" s="2">
        <v>3</v>
      </c>
      <c r="U2505" s="339" t="e">
        <f t="shared" si="213"/>
        <v>#VALUE!</v>
      </c>
      <c r="V2505" s="4" t="e">
        <f t="shared" si="214"/>
        <v>#VALUE!</v>
      </c>
    </row>
    <row r="2506" spans="1:22">
      <c r="A2506" s="47" t="s">
        <v>824</v>
      </c>
      <c r="B2506" t="s">
        <v>805</v>
      </c>
      <c r="C2506" s="219" t="s">
        <v>825</v>
      </c>
      <c r="D2506" s="38" t="s">
        <v>44</v>
      </c>
      <c r="E2506" s="38" t="s">
        <v>60</v>
      </c>
      <c r="F2506" s="38" t="s">
        <v>60</v>
      </c>
      <c r="G2506">
        <v>730</v>
      </c>
      <c r="H2506" s="123">
        <v>1</v>
      </c>
      <c r="L2506" t="s">
        <v>100</v>
      </c>
      <c r="M2506" s="2">
        <v>1</v>
      </c>
      <c r="N2506" s="63">
        <f>O2506/SQRT(P2506)</f>
        <v>0</v>
      </c>
      <c r="O2506" s="16">
        <v>0</v>
      </c>
      <c r="P2506" s="2">
        <v>3</v>
      </c>
      <c r="Q2506" s="321">
        <v>0.7</v>
      </c>
      <c r="R2506">
        <f>S2506/SQRT(T2506)</f>
        <v>0.34641016151377546</v>
      </c>
      <c r="S2506" s="16">
        <v>0.6</v>
      </c>
      <c r="T2506" s="2">
        <v>3</v>
      </c>
      <c r="U2506" s="339">
        <f t="shared" si="213"/>
        <v>-0.35667494393873245</v>
      </c>
      <c r="V2506" s="4">
        <f t="shared" si="214"/>
        <v>0.57823129251700678</v>
      </c>
    </row>
    <row r="2507" spans="1:22">
      <c r="A2507" s="47" t="s">
        <v>824</v>
      </c>
      <c r="B2507" t="s">
        <v>806</v>
      </c>
      <c r="C2507" s="219" t="s">
        <v>825</v>
      </c>
      <c r="D2507" s="38" t="s">
        <v>44</v>
      </c>
      <c r="E2507" s="38" t="s">
        <v>60</v>
      </c>
      <c r="F2507" s="38" t="s">
        <v>60</v>
      </c>
      <c r="G2507">
        <v>730</v>
      </c>
      <c r="H2507" s="123">
        <v>1</v>
      </c>
      <c r="L2507" t="s">
        <v>100</v>
      </c>
      <c r="M2507" s="2" t="s">
        <v>16</v>
      </c>
      <c r="N2507" t="s">
        <v>16</v>
      </c>
      <c r="O2507" s="16" t="s">
        <v>16</v>
      </c>
      <c r="P2507" s="2">
        <v>3</v>
      </c>
      <c r="Q2507" s="2" t="s">
        <v>16</v>
      </c>
      <c r="R2507" t="s">
        <v>16</v>
      </c>
      <c r="S2507" s="16" t="s">
        <v>16</v>
      </c>
      <c r="T2507" s="2">
        <v>3</v>
      </c>
      <c r="U2507" s="339" t="e">
        <f t="shared" si="213"/>
        <v>#VALUE!</v>
      </c>
      <c r="V2507" s="4" t="e">
        <f t="shared" si="214"/>
        <v>#VALUE!</v>
      </c>
    </row>
    <row r="2508" spans="1:22">
      <c r="A2508" s="47" t="s">
        <v>824</v>
      </c>
      <c r="B2508" t="s">
        <v>807</v>
      </c>
      <c r="C2508" s="219" t="s">
        <v>1433</v>
      </c>
      <c r="D2508" s="26" t="s">
        <v>44</v>
      </c>
      <c r="E2508" s="26" t="s">
        <v>60</v>
      </c>
      <c r="F2508" s="26" t="s">
        <v>60</v>
      </c>
      <c r="G2508">
        <v>730</v>
      </c>
      <c r="H2508" s="123">
        <v>1</v>
      </c>
      <c r="L2508" t="s">
        <v>100</v>
      </c>
      <c r="M2508" s="2" t="s">
        <v>16</v>
      </c>
      <c r="N2508" t="s">
        <v>16</v>
      </c>
      <c r="O2508" s="16" t="s">
        <v>16</v>
      </c>
      <c r="P2508" s="2">
        <v>3</v>
      </c>
      <c r="Q2508" s="321">
        <v>0.7</v>
      </c>
      <c r="R2508">
        <f>S2508/SQRT(T2508)</f>
        <v>0.69282032302755092</v>
      </c>
      <c r="S2508" s="16">
        <v>1.2</v>
      </c>
      <c r="T2508" s="2">
        <v>3</v>
      </c>
      <c r="U2508" s="339" t="e">
        <f t="shared" si="213"/>
        <v>#VALUE!</v>
      </c>
      <c r="V2508" s="4" t="e">
        <f t="shared" si="214"/>
        <v>#VALUE!</v>
      </c>
    </row>
    <row r="2509" spans="1:22">
      <c r="A2509" s="45" t="s">
        <v>824</v>
      </c>
      <c r="B2509" t="s">
        <v>808</v>
      </c>
      <c r="C2509" s="219" t="s">
        <v>1433</v>
      </c>
      <c r="D2509" s="39" t="s">
        <v>44</v>
      </c>
      <c r="E2509" s="39" t="s">
        <v>60</v>
      </c>
      <c r="F2509" s="39" t="s">
        <v>60</v>
      </c>
      <c r="G2509" s="16">
        <v>730</v>
      </c>
      <c r="H2509" s="173">
        <v>1</v>
      </c>
      <c r="I2509" s="19"/>
      <c r="J2509" s="16"/>
      <c r="K2509" s="16"/>
      <c r="L2509" s="16" t="s">
        <v>100</v>
      </c>
      <c r="M2509" s="2">
        <v>0.6</v>
      </c>
      <c r="N2509" s="63">
        <f>O2509/SQRT(P2509)</f>
        <v>0.34641016151377546</v>
      </c>
      <c r="O2509" s="16">
        <v>0.6</v>
      </c>
      <c r="P2509" s="19">
        <v>3</v>
      </c>
      <c r="Q2509" s="2" t="s">
        <v>16</v>
      </c>
      <c r="R2509" t="s">
        <v>16</v>
      </c>
      <c r="S2509" s="16" t="s">
        <v>16</v>
      </c>
      <c r="T2509" s="19">
        <v>3</v>
      </c>
      <c r="U2509" s="339" t="e">
        <f t="shared" si="213"/>
        <v>#VALUE!</v>
      </c>
      <c r="V2509" s="4" t="e">
        <f t="shared" si="214"/>
        <v>#VALUE!</v>
      </c>
    </row>
    <row r="2510" spans="1:22">
      <c r="A2510" s="47" t="s">
        <v>824</v>
      </c>
      <c r="B2510" t="s">
        <v>809</v>
      </c>
      <c r="C2510" s="219" t="s">
        <v>1433</v>
      </c>
      <c r="D2510" s="38" t="s">
        <v>44</v>
      </c>
      <c r="E2510" s="38" t="s">
        <v>60</v>
      </c>
      <c r="F2510" s="38" t="s">
        <v>60</v>
      </c>
      <c r="G2510">
        <v>730</v>
      </c>
      <c r="H2510" s="123">
        <v>1</v>
      </c>
      <c r="L2510" t="s">
        <v>100</v>
      </c>
      <c r="M2510" s="2">
        <v>0.6</v>
      </c>
      <c r="N2510" s="63">
        <f>O2510/SQRT(P2510)</f>
        <v>0.34641016151377546</v>
      </c>
      <c r="O2510" s="16">
        <v>0.6</v>
      </c>
      <c r="P2510" s="2">
        <v>3</v>
      </c>
      <c r="Q2510" s="321">
        <v>0.7</v>
      </c>
      <c r="R2510">
        <f>S2510/SQRT(T2510)</f>
        <v>0.34641016151377546</v>
      </c>
      <c r="S2510" s="16">
        <v>0.6</v>
      </c>
      <c r="T2510" s="2">
        <v>3</v>
      </c>
      <c r="U2510" s="339">
        <f t="shared" si="213"/>
        <v>0.15415067982725836</v>
      </c>
      <c r="V2510" s="4">
        <f t="shared" si="214"/>
        <v>0.57823129251700678</v>
      </c>
    </row>
    <row r="2511" spans="1:22">
      <c r="A2511" s="47" t="s">
        <v>824</v>
      </c>
      <c r="B2511" t="s">
        <v>810</v>
      </c>
      <c r="C2511" s="219" t="s">
        <v>1433</v>
      </c>
      <c r="D2511" s="38" t="s">
        <v>44</v>
      </c>
      <c r="E2511" s="38" t="s">
        <v>60</v>
      </c>
      <c r="F2511" s="38" t="s">
        <v>60</v>
      </c>
      <c r="G2511">
        <v>730</v>
      </c>
      <c r="H2511" s="123">
        <v>1</v>
      </c>
      <c r="L2511" t="s">
        <v>100</v>
      </c>
      <c r="M2511" s="2" t="s">
        <v>16</v>
      </c>
      <c r="N2511" t="s">
        <v>16</v>
      </c>
      <c r="O2511" s="16" t="s">
        <v>16</v>
      </c>
      <c r="P2511" s="2">
        <v>3</v>
      </c>
      <c r="Q2511" s="2" t="s">
        <v>16</v>
      </c>
      <c r="R2511" t="s">
        <v>16</v>
      </c>
      <c r="S2511" s="16" t="s">
        <v>16</v>
      </c>
      <c r="T2511" s="2">
        <v>3</v>
      </c>
      <c r="U2511" s="339" t="e">
        <f t="shared" si="213"/>
        <v>#VALUE!</v>
      </c>
      <c r="V2511" s="4" t="e">
        <f t="shared" si="214"/>
        <v>#VALUE!</v>
      </c>
    </row>
    <row r="2512" spans="1:22">
      <c r="A2512" s="47" t="s">
        <v>824</v>
      </c>
      <c r="B2512" t="s">
        <v>811</v>
      </c>
      <c r="C2512" s="219" t="s">
        <v>1433</v>
      </c>
      <c r="D2512" s="38" t="s">
        <v>44</v>
      </c>
      <c r="E2512" s="38" t="s">
        <v>60</v>
      </c>
      <c r="F2512" s="38" t="s">
        <v>60</v>
      </c>
      <c r="G2512">
        <v>730</v>
      </c>
      <c r="H2512" s="123">
        <v>1</v>
      </c>
      <c r="L2512" t="s">
        <v>100</v>
      </c>
      <c r="M2512" s="2" t="s">
        <v>16</v>
      </c>
      <c r="N2512" t="s">
        <v>16</v>
      </c>
      <c r="O2512" s="16" t="s">
        <v>16</v>
      </c>
      <c r="P2512" s="2">
        <v>3</v>
      </c>
      <c r="Q2512" s="2" t="s">
        <v>16</v>
      </c>
      <c r="R2512" t="s">
        <v>16</v>
      </c>
      <c r="S2512" s="16" t="s">
        <v>16</v>
      </c>
      <c r="T2512" s="2">
        <v>3</v>
      </c>
      <c r="U2512" s="339" t="e">
        <f t="shared" si="213"/>
        <v>#VALUE!</v>
      </c>
      <c r="V2512" s="4" t="e">
        <f t="shared" si="214"/>
        <v>#VALUE!</v>
      </c>
    </row>
    <row r="2513" spans="1:22">
      <c r="A2513" s="47" t="s">
        <v>824</v>
      </c>
      <c r="B2513" t="s">
        <v>1607</v>
      </c>
      <c r="C2513" s="219" t="s">
        <v>1433</v>
      </c>
      <c r="D2513" s="26" t="s">
        <v>44</v>
      </c>
      <c r="E2513" s="26" t="s">
        <v>60</v>
      </c>
      <c r="F2513" s="26" t="s">
        <v>60</v>
      </c>
      <c r="G2513">
        <v>730</v>
      </c>
      <c r="H2513" s="123">
        <v>1</v>
      </c>
      <c r="L2513" t="s">
        <v>100</v>
      </c>
      <c r="M2513" s="2" t="s">
        <v>16</v>
      </c>
      <c r="N2513" t="s">
        <v>16</v>
      </c>
      <c r="O2513" s="16" t="s">
        <v>16</v>
      </c>
      <c r="P2513" s="2">
        <v>3</v>
      </c>
      <c r="Q2513" s="2" t="s">
        <v>16</v>
      </c>
      <c r="R2513" t="s">
        <v>16</v>
      </c>
      <c r="S2513" s="16" t="s">
        <v>16</v>
      </c>
      <c r="T2513" s="2">
        <v>3</v>
      </c>
      <c r="U2513" s="339" t="e">
        <f t="shared" si="213"/>
        <v>#VALUE!</v>
      </c>
      <c r="V2513" s="4" t="e">
        <f t="shared" si="214"/>
        <v>#VALUE!</v>
      </c>
    </row>
    <row r="2514" spans="1:22">
      <c r="A2514" s="47" t="s">
        <v>824</v>
      </c>
      <c r="B2514" t="s">
        <v>1608</v>
      </c>
      <c r="C2514" s="219" t="s">
        <v>1433</v>
      </c>
      <c r="D2514" s="39" t="s">
        <v>44</v>
      </c>
      <c r="E2514" s="39" t="s">
        <v>60</v>
      </c>
      <c r="F2514" s="39" t="s">
        <v>60</v>
      </c>
      <c r="G2514" s="16">
        <v>730</v>
      </c>
      <c r="H2514" s="173">
        <v>1</v>
      </c>
      <c r="I2514" s="19"/>
      <c r="J2514" s="16"/>
      <c r="K2514" s="16"/>
      <c r="L2514" s="16" t="s">
        <v>100</v>
      </c>
      <c r="M2514" s="2" t="s">
        <v>16</v>
      </c>
      <c r="N2514" t="s">
        <v>16</v>
      </c>
      <c r="O2514" s="16" t="s">
        <v>16</v>
      </c>
      <c r="P2514" s="19">
        <v>3</v>
      </c>
      <c r="Q2514" s="2" t="s">
        <v>16</v>
      </c>
      <c r="R2514" t="s">
        <v>16</v>
      </c>
      <c r="S2514" s="16" t="s">
        <v>16</v>
      </c>
      <c r="T2514" s="19">
        <v>3</v>
      </c>
      <c r="U2514" s="339" t="e">
        <f t="shared" si="213"/>
        <v>#VALUE!</v>
      </c>
      <c r="V2514" s="4" t="e">
        <f t="shared" si="214"/>
        <v>#VALUE!</v>
      </c>
    </row>
    <row r="2515" spans="1:22">
      <c r="A2515" s="47" t="s">
        <v>824</v>
      </c>
      <c r="B2515" t="s">
        <v>812</v>
      </c>
      <c r="C2515" s="219" t="s">
        <v>1433</v>
      </c>
      <c r="D2515" s="38" t="s">
        <v>44</v>
      </c>
      <c r="E2515" s="38" t="s">
        <v>60</v>
      </c>
      <c r="F2515" s="38" t="s">
        <v>60</v>
      </c>
      <c r="G2515">
        <v>730</v>
      </c>
      <c r="H2515" s="123">
        <v>1</v>
      </c>
      <c r="L2515" t="s">
        <v>100</v>
      </c>
      <c r="M2515" s="2" t="s">
        <v>16</v>
      </c>
      <c r="N2515" t="s">
        <v>16</v>
      </c>
      <c r="O2515" s="16" t="s">
        <v>16</v>
      </c>
      <c r="P2515" s="2">
        <v>3</v>
      </c>
      <c r="Q2515" s="2" t="s">
        <v>16</v>
      </c>
      <c r="R2515" t="s">
        <v>16</v>
      </c>
      <c r="S2515" s="16" t="s">
        <v>16</v>
      </c>
      <c r="T2515" s="2">
        <v>3</v>
      </c>
      <c r="U2515" s="339" t="e">
        <f t="shared" si="213"/>
        <v>#VALUE!</v>
      </c>
      <c r="V2515" s="4" t="e">
        <f t="shared" si="214"/>
        <v>#VALUE!</v>
      </c>
    </row>
    <row r="2516" spans="1:22">
      <c r="A2516" s="47" t="s">
        <v>824</v>
      </c>
      <c r="B2516" t="s">
        <v>813</v>
      </c>
      <c r="C2516" s="219" t="s">
        <v>1433</v>
      </c>
      <c r="D2516" s="38" t="s">
        <v>44</v>
      </c>
      <c r="E2516" s="38" t="s">
        <v>60</v>
      </c>
      <c r="F2516" s="38" t="s">
        <v>60</v>
      </c>
      <c r="G2516">
        <v>730</v>
      </c>
      <c r="H2516" s="123">
        <v>1</v>
      </c>
      <c r="L2516" t="s">
        <v>100</v>
      </c>
      <c r="M2516" s="2" t="s">
        <v>16</v>
      </c>
      <c r="N2516" t="s">
        <v>16</v>
      </c>
      <c r="O2516" s="16" t="s">
        <v>16</v>
      </c>
      <c r="P2516" s="2">
        <v>3</v>
      </c>
      <c r="Q2516" s="2" t="s">
        <v>16</v>
      </c>
      <c r="R2516" t="s">
        <v>16</v>
      </c>
      <c r="S2516" s="16" t="s">
        <v>16</v>
      </c>
      <c r="T2516" s="2">
        <v>3</v>
      </c>
      <c r="U2516" s="339" t="e">
        <f t="shared" si="213"/>
        <v>#VALUE!</v>
      </c>
      <c r="V2516" s="4" t="e">
        <f t="shared" si="214"/>
        <v>#VALUE!</v>
      </c>
    </row>
    <row r="2517" spans="1:22">
      <c r="A2517" s="47" t="s">
        <v>824</v>
      </c>
      <c r="B2517" t="s">
        <v>814</v>
      </c>
      <c r="C2517" s="219" t="s">
        <v>1433</v>
      </c>
      <c r="D2517" s="26" t="s">
        <v>44</v>
      </c>
      <c r="E2517" s="26" t="s">
        <v>60</v>
      </c>
      <c r="F2517" s="26" t="s">
        <v>60</v>
      </c>
      <c r="G2517">
        <v>730</v>
      </c>
      <c r="H2517" s="123">
        <v>1</v>
      </c>
      <c r="L2517" t="s">
        <v>100</v>
      </c>
      <c r="M2517" s="2">
        <v>0.3</v>
      </c>
      <c r="N2517" s="63">
        <f>O2517/SQRT(P2517)</f>
        <v>0.34641016151377546</v>
      </c>
      <c r="O2517" s="16">
        <v>0.6</v>
      </c>
      <c r="P2517" s="2">
        <v>3</v>
      </c>
      <c r="Q2517" s="2" t="s">
        <v>16</v>
      </c>
      <c r="R2517" t="s">
        <v>16</v>
      </c>
      <c r="S2517" s="16" t="s">
        <v>16</v>
      </c>
      <c r="T2517" s="2">
        <v>3</v>
      </c>
      <c r="U2517" s="339" t="e">
        <f t="shared" si="213"/>
        <v>#VALUE!</v>
      </c>
      <c r="V2517" s="4" t="e">
        <f t="shared" si="214"/>
        <v>#VALUE!</v>
      </c>
    </row>
    <row r="2518" spans="1:22">
      <c r="A2518" s="47" t="s">
        <v>824</v>
      </c>
      <c r="B2518" t="s">
        <v>815</v>
      </c>
      <c r="C2518" s="219" t="s">
        <v>1433</v>
      </c>
      <c r="D2518" s="38" t="s">
        <v>44</v>
      </c>
      <c r="E2518" s="38" t="s">
        <v>60</v>
      </c>
      <c r="F2518" s="38" t="s">
        <v>60</v>
      </c>
      <c r="G2518">
        <v>730</v>
      </c>
      <c r="H2518" s="123">
        <v>1</v>
      </c>
      <c r="L2518" t="s">
        <v>100</v>
      </c>
      <c r="M2518" s="2">
        <v>1.3</v>
      </c>
      <c r="N2518" s="63">
        <f>O2518/SQRT(P2518)</f>
        <v>0.34641016151377546</v>
      </c>
      <c r="O2518" s="16">
        <v>0.6</v>
      </c>
      <c r="P2518" s="2">
        <v>3</v>
      </c>
      <c r="Q2518" s="2" t="s">
        <v>16</v>
      </c>
      <c r="R2518" t="s">
        <v>16</v>
      </c>
      <c r="S2518" s="16" t="s">
        <v>16</v>
      </c>
      <c r="T2518" s="2">
        <v>3</v>
      </c>
      <c r="U2518" s="339" t="e">
        <f t="shared" si="213"/>
        <v>#VALUE!</v>
      </c>
      <c r="V2518" s="4" t="e">
        <f t="shared" si="214"/>
        <v>#VALUE!</v>
      </c>
    </row>
    <row r="2519" spans="1:22">
      <c r="A2519" s="45" t="s">
        <v>824</v>
      </c>
      <c r="B2519" t="s">
        <v>816</v>
      </c>
      <c r="C2519" s="219" t="s">
        <v>1433</v>
      </c>
      <c r="D2519" s="39" t="s">
        <v>44</v>
      </c>
      <c r="E2519" s="39" t="s">
        <v>60</v>
      </c>
      <c r="F2519" s="39" t="s">
        <v>60</v>
      </c>
      <c r="G2519" s="16">
        <v>730</v>
      </c>
      <c r="H2519" s="173">
        <v>1</v>
      </c>
      <c r="I2519" s="19"/>
      <c r="J2519" s="16"/>
      <c r="K2519" s="16"/>
      <c r="L2519" s="16" t="s">
        <v>100</v>
      </c>
      <c r="M2519" s="2" t="s">
        <v>16</v>
      </c>
      <c r="N2519" t="s">
        <v>16</v>
      </c>
      <c r="O2519" s="16" t="s">
        <v>16</v>
      </c>
      <c r="P2519" s="19">
        <v>3</v>
      </c>
      <c r="Q2519" s="2" t="s">
        <v>16</v>
      </c>
      <c r="R2519" t="s">
        <v>16</v>
      </c>
      <c r="S2519" s="16" t="s">
        <v>16</v>
      </c>
      <c r="T2519" s="19">
        <v>3</v>
      </c>
      <c r="U2519" s="339" t="e">
        <f t="shared" si="213"/>
        <v>#VALUE!</v>
      </c>
      <c r="V2519" s="4" t="e">
        <f t="shared" si="214"/>
        <v>#VALUE!</v>
      </c>
    </row>
    <row r="2520" spans="1:22">
      <c r="A2520" s="47" t="s">
        <v>824</v>
      </c>
      <c r="B2520" t="s">
        <v>817</v>
      </c>
      <c r="C2520" s="219" t="s">
        <v>1433</v>
      </c>
      <c r="D2520" s="38" t="s">
        <v>44</v>
      </c>
      <c r="E2520" s="38" t="s">
        <v>60</v>
      </c>
      <c r="F2520" s="38" t="s">
        <v>60</v>
      </c>
      <c r="G2520">
        <v>730</v>
      </c>
      <c r="H2520" s="123">
        <v>1</v>
      </c>
      <c r="L2520" t="s">
        <v>100</v>
      </c>
      <c r="M2520" s="2">
        <v>0.3</v>
      </c>
      <c r="N2520" s="63">
        <f>O2520/SQRT(P2520)</f>
        <v>0.34641016151377546</v>
      </c>
      <c r="O2520" s="16">
        <v>0.6</v>
      </c>
      <c r="P2520" s="2">
        <v>3</v>
      </c>
      <c r="Q2520" s="2" t="s">
        <v>16</v>
      </c>
      <c r="R2520" t="s">
        <v>16</v>
      </c>
      <c r="S2520" s="16" t="s">
        <v>16</v>
      </c>
      <c r="T2520" s="2">
        <v>3</v>
      </c>
      <c r="U2520" s="339" t="e">
        <f t="shared" si="213"/>
        <v>#VALUE!</v>
      </c>
      <c r="V2520" s="4" t="e">
        <f t="shared" si="214"/>
        <v>#VALUE!</v>
      </c>
    </row>
    <row r="2521" spans="1:22">
      <c r="A2521" s="47" t="s">
        <v>824</v>
      </c>
      <c r="B2521" t="s">
        <v>818</v>
      </c>
      <c r="C2521" s="219" t="s">
        <v>1433</v>
      </c>
      <c r="D2521" s="38" t="s">
        <v>44</v>
      </c>
      <c r="E2521" s="38" t="s">
        <v>60</v>
      </c>
      <c r="F2521" s="38" t="s">
        <v>60</v>
      </c>
      <c r="G2521">
        <v>730</v>
      </c>
      <c r="H2521" s="123">
        <v>1</v>
      </c>
      <c r="L2521" t="s">
        <v>100</v>
      </c>
      <c r="M2521" s="2" t="s">
        <v>16</v>
      </c>
      <c r="N2521" t="s">
        <v>16</v>
      </c>
      <c r="O2521" s="16" t="s">
        <v>16</v>
      </c>
      <c r="P2521" s="2">
        <v>3</v>
      </c>
      <c r="Q2521" s="2" t="s">
        <v>16</v>
      </c>
      <c r="R2521" t="s">
        <v>16</v>
      </c>
      <c r="S2521" s="16" t="s">
        <v>16</v>
      </c>
      <c r="T2521" s="2">
        <v>3</v>
      </c>
      <c r="U2521" s="339" t="e">
        <f t="shared" si="213"/>
        <v>#VALUE!</v>
      </c>
      <c r="V2521" s="4" t="e">
        <f t="shared" si="214"/>
        <v>#VALUE!</v>
      </c>
    </row>
    <row r="2522" spans="1:22">
      <c r="A2522" s="47" t="s">
        <v>824</v>
      </c>
      <c r="B2522" t="s">
        <v>819</v>
      </c>
      <c r="C2522" s="219" t="s">
        <v>1433</v>
      </c>
      <c r="D2522" s="38" t="s">
        <v>44</v>
      </c>
      <c r="E2522" s="38" t="s">
        <v>60</v>
      </c>
      <c r="F2522" s="38" t="s">
        <v>60</v>
      </c>
      <c r="G2522">
        <v>730</v>
      </c>
      <c r="H2522" s="123">
        <v>1</v>
      </c>
      <c r="L2522" t="s">
        <v>100</v>
      </c>
      <c r="M2522" s="2" t="s">
        <v>16</v>
      </c>
      <c r="N2522" t="s">
        <v>16</v>
      </c>
      <c r="O2522" s="16" t="s">
        <v>16</v>
      </c>
      <c r="P2522" s="2">
        <v>3</v>
      </c>
      <c r="Q2522" s="2" t="s">
        <v>16</v>
      </c>
      <c r="R2522" t="s">
        <v>16</v>
      </c>
      <c r="S2522" s="16" t="s">
        <v>16</v>
      </c>
      <c r="T2522" s="2">
        <v>3</v>
      </c>
      <c r="U2522" s="339" t="e">
        <f t="shared" si="213"/>
        <v>#VALUE!</v>
      </c>
      <c r="V2522" s="4" t="e">
        <f t="shared" si="214"/>
        <v>#VALUE!</v>
      </c>
    </row>
    <row r="2523" spans="1:22">
      <c r="A2523" s="413" t="s">
        <v>759</v>
      </c>
      <c r="B2523" t="s">
        <v>794</v>
      </c>
      <c r="C2523" s="219" t="s">
        <v>1490</v>
      </c>
      <c r="D2523" s="26" t="s">
        <v>44</v>
      </c>
      <c r="E2523" s="26" t="s">
        <v>60</v>
      </c>
      <c r="F2523" s="26" t="s">
        <v>60</v>
      </c>
      <c r="G2523">
        <v>730</v>
      </c>
      <c r="H2523" s="123">
        <v>1</v>
      </c>
      <c r="L2523" t="s">
        <v>100</v>
      </c>
      <c r="M2523" s="323">
        <v>3</v>
      </c>
      <c r="N2523">
        <f>O2523/SQRT(P2523)</f>
        <v>0.57735026918962584</v>
      </c>
      <c r="O2523" s="16">
        <v>1</v>
      </c>
      <c r="P2523" s="2">
        <v>3</v>
      </c>
      <c r="Q2523" s="2" t="s">
        <v>16</v>
      </c>
      <c r="R2523" t="s">
        <v>16</v>
      </c>
      <c r="S2523" s="16" t="s">
        <v>16</v>
      </c>
      <c r="T2523" s="2">
        <v>3</v>
      </c>
      <c r="U2523" s="339" t="e">
        <f t="shared" si="213"/>
        <v>#VALUE!</v>
      </c>
      <c r="V2523" s="4" t="e">
        <f t="shared" si="214"/>
        <v>#VALUE!</v>
      </c>
    </row>
    <row r="2524" spans="1:22">
      <c r="A2524" s="413" t="s">
        <v>759</v>
      </c>
      <c r="B2524" t="s">
        <v>795</v>
      </c>
      <c r="C2524" s="219" t="s">
        <v>1490</v>
      </c>
      <c r="D2524" s="39" t="s">
        <v>44</v>
      </c>
      <c r="E2524" s="39" t="s">
        <v>60</v>
      </c>
      <c r="F2524" s="39" t="s">
        <v>60</v>
      </c>
      <c r="G2524" s="16">
        <v>730</v>
      </c>
      <c r="H2524" s="173">
        <v>1</v>
      </c>
      <c r="I2524" s="19"/>
      <c r="J2524" s="16"/>
      <c r="K2524" s="16"/>
      <c r="L2524" s="16" t="s">
        <v>100</v>
      </c>
      <c r="M2524" s="323">
        <v>2.6</v>
      </c>
      <c r="N2524">
        <f>O2524/SQRT(P2524)</f>
        <v>0.86602540378443871</v>
      </c>
      <c r="O2524" s="16">
        <v>1.5</v>
      </c>
      <c r="P2524" s="19">
        <v>3</v>
      </c>
      <c r="Q2524" s="2">
        <v>0.7</v>
      </c>
      <c r="R2524">
        <f>S2524/SQRT(T2524)</f>
        <v>0.34641016151377546</v>
      </c>
      <c r="S2524" s="16">
        <v>0.6</v>
      </c>
      <c r="T2524" s="19">
        <v>3</v>
      </c>
      <c r="U2524" s="339">
        <f t="shared" si="213"/>
        <v>-1.3121863889661687</v>
      </c>
      <c r="V2524" s="4">
        <f t="shared" si="214"/>
        <v>0.57823129251700689</v>
      </c>
    </row>
    <row r="2525" spans="1:22">
      <c r="A2525" s="413" t="s">
        <v>759</v>
      </c>
      <c r="B2525" t="s">
        <v>796</v>
      </c>
      <c r="C2525" s="219" t="s">
        <v>1490</v>
      </c>
      <c r="D2525" s="38" t="s">
        <v>44</v>
      </c>
      <c r="E2525" s="38" t="s">
        <v>60</v>
      </c>
      <c r="F2525" s="38" t="s">
        <v>60</v>
      </c>
      <c r="G2525">
        <v>730</v>
      </c>
      <c r="H2525" s="123">
        <v>1</v>
      </c>
      <c r="L2525" t="s">
        <v>100</v>
      </c>
      <c r="M2525" s="2" t="s">
        <v>16</v>
      </c>
      <c r="N2525" t="s">
        <v>16</v>
      </c>
      <c r="O2525" s="16" t="s">
        <v>16</v>
      </c>
      <c r="P2525" s="2">
        <v>3</v>
      </c>
      <c r="Q2525" s="2" t="s">
        <v>16</v>
      </c>
      <c r="R2525" t="s">
        <v>16</v>
      </c>
      <c r="S2525" s="16" t="s">
        <v>16</v>
      </c>
      <c r="T2525" s="2">
        <v>3</v>
      </c>
      <c r="U2525" s="339" t="e">
        <f t="shared" si="213"/>
        <v>#VALUE!</v>
      </c>
      <c r="V2525" s="4" t="e">
        <f t="shared" si="214"/>
        <v>#VALUE!</v>
      </c>
    </row>
    <row r="2526" spans="1:22">
      <c r="A2526" s="413" t="s">
        <v>759</v>
      </c>
      <c r="B2526" t="s">
        <v>797</v>
      </c>
      <c r="C2526" s="219" t="s">
        <v>1490</v>
      </c>
      <c r="D2526" s="38" t="s">
        <v>44</v>
      </c>
      <c r="E2526" s="38" t="s">
        <v>60</v>
      </c>
      <c r="F2526" s="38" t="s">
        <v>60</v>
      </c>
      <c r="G2526">
        <v>730</v>
      </c>
      <c r="H2526" s="123">
        <v>1</v>
      </c>
      <c r="L2526" t="s">
        <v>100</v>
      </c>
      <c r="M2526" s="323">
        <v>3.3</v>
      </c>
      <c r="N2526">
        <f>O2526/SQRT(P2526)</f>
        <v>0.69282032302755092</v>
      </c>
      <c r="O2526" s="16">
        <v>1.2</v>
      </c>
      <c r="P2526" s="2">
        <v>3</v>
      </c>
      <c r="Q2526" s="2" t="s">
        <v>16</v>
      </c>
      <c r="R2526" t="s">
        <v>16</v>
      </c>
      <c r="S2526" s="16" t="s">
        <v>16</v>
      </c>
      <c r="T2526" s="2">
        <v>3</v>
      </c>
      <c r="U2526" s="339" t="e">
        <f t="shared" si="213"/>
        <v>#VALUE!</v>
      </c>
      <c r="V2526" s="4" t="e">
        <f t="shared" si="214"/>
        <v>#VALUE!</v>
      </c>
    </row>
    <row r="2527" spans="1:22">
      <c r="A2527" s="413" t="s">
        <v>759</v>
      </c>
      <c r="B2527" t="s">
        <v>798</v>
      </c>
      <c r="C2527" s="219" t="s">
        <v>1490</v>
      </c>
      <c r="D2527" s="38" t="s">
        <v>44</v>
      </c>
      <c r="E2527" s="38" t="s">
        <v>60</v>
      </c>
      <c r="F2527" s="38" t="s">
        <v>60</v>
      </c>
      <c r="G2527">
        <v>730</v>
      </c>
      <c r="H2527" s="123">
        <v>1</v>
      </c>
      <c r="L2527" t="s">
        <v>100</v>
      </c>
      <c r="M2527" s="323">
        <v>4.5999999999999996</v>
      </c>
      <c r="N2527">
        <f>O2527/SQRT(P2527)</f>
        <v>0.86602540378443871</v>
      </c>
      <c r="O2527" s="16">
        <v>1.5</v>
      </c>
      <c r="P2527" s="2">
        <v>3</v>
      </c>
      <c r="Q2527" s="2">
        <v>3.7</v>
      </c>
      <c r="R2527">
        <f>S2527/SQRT(T2527)</f>
        <v>0.34641016151377546</v>
      </c>
      <c r="S2527" s="16">
        <v>0.6</v>
      </c>
      <c r="T2527" s="2">
        <v>3</v>
      </c>
      <c r="U2527" s="339">
        <f t="shared" si="213"/>
        <v>-0.21772348384487039</v>
      </c>
      <c r="V2527" s="4">
        <f t="shared" si="214"/>
        <v>0.34209885561236908</v>
      </c>
    </row>
    <row r="2528" spans="1:22">
      <c r="A2528" s="413" t="s">
        <v>759</v>
      </c>
      <c r="B2528" t="s">
        <v>799</v>
      </c>
      <c r="C2528" s="219" t="s">
        <v>1490</v>
      </c>
      <c r="D2528" s="38" t="s">
        <v>44</v>
      </c>
      <c r="E2528" s="38" t="s">
        <v>60</v>
      </c>
      <c r="F2528" s="38" t="s">
        <v>60</v>
      </c>
      <c r="G2528">
        <v>730</v>
      </c>
      <c r="H2528" s="123">
        <v>1</v>
      </c>
      <c r="L2528" t="s">
        <v>100</v>
      </c>
      <c r="M2528" s="323">
        <v>0.6</v>
      </c>
      <c r="N2528">
        <f>O2528/SQRT(P2528)</f>
        <v>0.69282032302755092</v>
      </c>
      <c r="O2528" s="16">
        <v>1.2</v>
      </c>
      <c r="P2528" s="2">
        <v>3</v>
      </c>
      <c r="Q2528" s="2" t="s">
        <v>16</v>
      </c>
      <c r="R2528" t="s">
        <v>16</v>
      </c>
      <c r="S2528" s="16" t="s">
        <v>16</v>
      </c>
      <c r="T2528" s="2">
        <v>3</v>
      </c>
      <c r="U2528" s="339" t="e">
        <f t="shared" si="213"/>
        <v>#VALUE!</v>
      </c>
      <c r="V2528" s="4" t="e">
        <f t="shared" si="214"/>
        <v>#VALUE!</v>
      </c>
    </row>
    <row r="2529" spans="1:22">
      <c r="A2529" s="427" t="s">
        <v>759</v>
      </c>
      <c r="B2529" t="s">
        <v>800</v>
      </c>
      <c r="C2529" s="219" t="s">
        <v>1490</v>
      </c>
      <c r="D2529" s="39" t="s">
        <v>44</v>
      </c>
      <c r="E2529" s="39" t="s">
        <v>60</v>
      </c>
      <c r="F2529" s="39" t="s">
        <v>60</v>
      </c>
      <c r="G2529" s="16">
        <v>730</v>
      </c>
      <c r="H2529" s="173">
        <v>1</v>
      </c>
      <c r="I2529" s="19"/>
      <c r="J2529" s="16"/>
      <c r="K2529" s="16"/>
      <c r="L2529" s="16" t="s">
        <v>100</v>
      </c>
      <c r="M2529" s="2" t="s">
        <v>16</v>
      </c>
      <c r="N2529" t="s">
        <v>16</v>
      </c>
      <c r="O2529" s="16" t="s">
        <v>16</v>
      </c>
      <c r="P2529" s="19">
        <v>3</v>
      </c>
      <c r="Q2529" s="2" t="s">
        <v>16</v>
      </c>
      <c r="R2529" t="s">
        <v>16</v>
      </c>
      <c r="S2529" s="16" t="s">
        <v>16</v>
      </c>
      <c r="T2529" s="19">
        <v>3</v>
      </c>
      <c r="U2529" s="339" t="e">
        <f t="shared" si="213"/>
        <v>#VALUE!</v>
      </c>
      <c r="V2529" s="4" t="e">
        <f t="shared" si="214"/>
        <v>#VALUE!</v>
      </c>
    </row>
    <row r="2530" spans="1:22">
      <c r="A2530" s="413" t="s">
        <v>759</v>
      </c>
      <c r="B2530" t="s">
        <v>801</v>
      </c>
      <c r="C2530" s="219" t="s">
        <v>1490</v>
      </c>
      <c r="D2530" s="38" t="s">
        <v>44</v>
      </c>
      <c r="E2530" s="38" t="s">
        <v>60</v>
      </c>
      <c r="F2530" s="38" t="s">
        <v>60</v>
      </c>
      <c r="G2530">
        <v>730</v>
      </c>
      <c r="H2530" s="123">
        <v>1</v>
      </c>
      <c r="L2530" t="s">
        <v>100</v>
      </c>
      <c r="M2530" s="2" t="s">
        <v>16</v>
      </c>
      <c r="N2530" t="s">
        <v>16</v>
      </c>
      <c r="O2530" s="16" t="s">
        <v>16</v>
      </c>
      <c r="P2530" s="2">
        <v>3</v>
      </c>
      <c r="Q2530" s="2" t="s">
        <v>16</v>
      </c>
      <c r="R2530" t="s">
        <v>16</v>
      </c>
      <c r="S2530" s="16" t="s">
        <v>16</v>
      </c>
      <c r="T2530" s="2">
        <v>3</v>
      </c>
      <c r="U2530" s="339" t="e">
        <f t="shared" si="213"/>
        <v>#VALUE!</v>
      </c>
      <c r="V2530" s="4" t="e">
        <f t="shared" si="214"/>
        <v>#VALUE!</v>
      </c>
    </row>
    <row r="2531" spans="1:22">
      <c r="A2531" s="413" t="s">
        <v>759</v>
      </c>
      <c r="B2531" t="s">
        <v>802</v>
      </c>
      <c r="C2531" s="219" t="s">
        <v>1490</v>
      </c>
      <c r="D2531" s="38" t="s">
        <v>44</v>
      </c>
      <c r="E2531" s="38" t="s">
        <v>60</v>
      </c>
      <c r="F2531" s="38" t="s">
        <v>60</v>
      </c>
      <c r="G2531">
        <v>730</v>
      </c>
      <c r="H2531" s="123">
        <v>1</v>
      </c>
      <c r="L2531" t="s">
        <v>100</v>
      </c>
      <c r="M2531" s="2" t="s">
        <v>16</v>
      </c>
      <c r="N2531" t="s">
        <v>16</v>
      </c>
      <c r="O2531" s="16" t="s">
        <v>16</v>
      </c>
      <c r="P2531" s="2">
        <v>3</v>
      </c>
      <c r="Q2531" s="2">
        <v>0.3</v>
      </c>
      <c r="R2531">
        <f>S2531/SQRT(T2531)</f>
        <v>0.34641016151377546</v>
      </c>
      <c r="S2531" s="16">
        <v>0.6</v>
      </c>
      <c r="T2531" s="2">
        <v>3</v>
      </c>
      <c r="U2531" s="339" t="e">
        <f t="shared" si="213"/>
        <v>#VALUE!</v>
      </c>
      <c r="V2531" s="4" t="e">
        <f t="shared" si="214"/>
        <v>#VALUE!</v>
      </c>
    </row>
    <row r="2532" spans="1:22">
      <c r="A2532" s="413" t="s">
        <v>759</v>
      </c>
      <c r="B2532" t="s">
        <v>803</v>
      </c>
      <c r="C2532" s="219" t="s">
        <v>1490</v>
      </c>
      <c r="D2532" s="38" t="s">
        <v>44</v>
      </c>
      <c r="E2532" s="38" t="s">
        <v>60</v>
      </c>
      <c r="F2532" s="38" t="s">
        <v>60</v>
      </c>
      <c r="G2532">
        <v>730</v>
      </c>
      <c r="H2532" s="123">
        <v>1</v>
      </c>
      <c r="L2532" t="s">
        <v>100</v>
      </c>
      <c r="M2532" s="2" t="s">
        <v>16</v>
      </c>
      <c r="N2532" t="s">
        <v>16</v>
      </c>
      <c r="O2532" s="16" t="s">
        <v>16</v>
      </c>
      <c r="P2532" s="2">
        <v>3</v>
      </c>
      <c r="Q2532" s="2" t="s">
        <v>16</v>
      </c>
      <c r="R2532" t="s">
        <v>16</v>
      </c>
      <c r="S2532" s="16" t="s">
        <v>16</v>
      </c>
      <c r="T2532" s="2">
        <v>3</v>
      </c>
      <c r="U2532" s="339" t="e">
        <f t="shared" si="213"/>
        <v>#VALUE!</v>
      </c>
      <c r="V2532" s="4" t="e">
        <f t="shared" si="214"/>
        <v>#VALUE!</v>
      </c>
    </row>
    <row r="2533" spans="1:22">
      <c r="A2533" s="413" t="s">
        <v>760</v>
      </c>
      <c r="B2533" t="s">
        <v>794</v>
      </c>
      <c r="C2533" s="219" t="s">
        <v>1490</v>
      </c>
      <c r="D2533" s="26" t="s">
        <v>44</v>
      </c>
      <c r="E2533" s="26" t="s">
        <v>60</v>
      </c>
      <c r="F2533" s="26" t="s">
        <v>60</v>
      </c>
      <c r="G2533">
        <v>730</v>
      </c>
      <c r="H2533" s="123">
        <v>1</v>
      </c>
      <c r="L2533" t="s">
        <v>100</v>
      </c>
      <c r="M2533" s="2">
        <v>0.6</v>
      </c>
      <c r="N2533" s="63">
        <f>O2533/SQRT(P2533)</f>
        <v>0.69282032302755092</v>
      </c>
      <c r="O2533" s="16">
        <v>1.2</v>
      </c>
      <c r="P2533" s="2">
        <v>3</v>
      </c>
      <c r="Q2533" s="321">
        <v>6.3</v>
      </c>
      <c r="R2533">
        <f>S2533/SQRT(T2533)</f>
        <v>3.5218366420567171</v>
      </c>
      <c r="S2533" s="16">
        <v>6.1</v>
      </c>
      <c r="T2533" s="2">
        <v>3</v>
      </c>
      <c r="U2533" s="339">
        <f t="shared" si="213"/>
        <v>2.3513752571634776</v>
      </c>
      <c r="V2533" s="4">
        <f t="shared" si="214"/>
        <v>0.64583858234651881</v>
      </c>
    </row>
    <row r="2534" spans="1:22">
      <c r="A2534" s="413" t="s">
        <v>760</v>
      </c>
      <c r="B2534" t="s">
        <v>795</v>
      </c>
      <c r="C2534" s="219" t="s">
        <v>1490</v>
      </c>
      <c r="D2534" s="39" t="s">
        <v>44</v>
      </c>
      <c r="E2534" s="39" t="s">
        <v>60</v>
      </c>
      <c r="F2534" s="39" t="s">
        <v>60</v>
      </c>
      <c r="G2534" s="16">
        <v>730</v>
      </c>
      <c r="H2534" s="173">
        <v>1</v>
      </c>
      <c r="I2534" s="19"/>
      <c r="J2534" s="16"/>
      <c r="K2534" s="16"/>
      <c r="L2534" s="16" t="s">
        <v>100</v>
      </c>
      <c r="M2534" s="2" t="s">
        <v>16</v>
      </c>
      <c r="N2534" t="s">
        <v>16</v>
      </c>
      <c r="O2534" s="16" t="s">
        <v>16</v>
      </c>
      <c r="P2534" s="19">
        <v>3</v>
      </c>
      <c r="Q2534" s="321">
        <v>1</v>
      </c>
      <c r="R2534">
        <f>S2534/SQRT(T2534)</f>
        <v>0.57735026918962584</v>
      </c>
      <c r="S2534" s="16">
        <v>1</v>
      </c>
      <c r="T2534" s="19">
        <v>3</v>
      </c>
      <c r="U2534" s="339" t="e">
        <f t="shared" si="213"/>
        <v>#VALUE!</v>
      </c>
      <c r="V2534" s="4" t="e">
        <f t="shared" si="214"/>
        <v>#VALUE!</v>
      </c>
    </row>
    <row r="2535" spans="1:22">
      <c r="A2535" s="413" t="s">
        <v>760</v>
      </c>
      <c r="B2535" t="s">
        <v>796</v>
      </c>
      <c r="C2535" s="219" t="s">
        <v>1490</v>
      </c>
      <c r="D2535" s="38" t="s">
        <v>44</v>
      </c>
      <c r="E2535" s="38" t="s">
        <v>60</v>
      </c>
      <c r="F2535" s="38" t="s">
        <v>60</v>
      </c>
      <c r="G2535">
        <v>730</v>
      </c>
      <c r="H2535" s="123">
        <v>1</v>
      </c>
      <c r="L2535" t="s">
        <v>100</v>
      </c>
      <c r="M2535" s="2" t="s">
        <v>16</v>
      </c>
      <c r="N2535" t="s">
        <v>16</v>
      </c>
      <c r="O2535" s="16" t="s">
        <v>16</v>
      </c>
      <c r="P2535" s="2">
        <v>3</v>
      </c>
      <c r="Q2535" s="2" t="s">
        <v>16</v>
      </c>
      <c r="R2535" t="s">
        <v>16</v>
      </c>
      <c r="S2535" s="16" t="s">
        <v>16</v>
      </c>
      <c r="T2535" s="2">
        <v>3</v>
      </c>
      <c r="U2535" s="339" t="e">
        <f t="shared" si="213"/>
        <v>#VALUE!</v>
      </c>
      <c r="V2535" s="4" t="e">
        <f t="shared" si="214"/>
        <v>#VALUE!</v>
      </c>
    </row>
    <row r="2536" spans="1:22">
      <c r="A2536" s="413" t="s">
        <v>760</v>
      </c>
      <c r="B2536" t="s">
        <v>797</v>
      </c>
      <c r="C2536" s="219" t="s">
        <v>1490</v>
      </c>
      <c r="D2536" s="38" t="s">
        <v>44</v>
      </c>
      <c r="E2536" s="38" t="s">
        <v>60</v>
      </c>
      <c r="F2536" s="38" t="s">
        <v>60</v>
      </c>
      <c r="G2536">
        <v>730</v>
      </c>
      <c r="H2536" s="123">
        <v>1</v>
      </c>
      <c r="L2536" t="s">
        <v>100</v>
      </c>
      <c r="M2536" s="2">
        <v>13.7</v>
      </c>
      <c r="N2536" s="63">
        <f>O2536/SQRT(P2536)</f>
        <v>3.4063665882187926</v>
      </c>
      <c r="O2536" s="16">
        <v>5.9</v>
      </c>
      <c r="P2536" s="2">
        <v>3</v>
      </c>
      <c r="Q2536" s="321">
        <v>0.7</v>
      </c>
      <c r="R2536">
        <f>S2536/SQRT(T2536)</f>
        <v>0.34641016151377546</v>
      </c>
      <c r="S2536" s="16">
        <v>0.6</v>
      </c>
      <c r="T2536" s="2">
        <v>3</v>
      </c>
      <c r="U2536" s="339">
        <f t="shared" si="213"/>
        <v>-2.9740707767728116</v>
      </c>
      <c r="V2536" s="4">
        <f t="shared" si="214"/>
        <v>0.57823129251700678</v>
      </c>
    </row>
    <row r="2537" spans="1:22">
      <c r="A2537" s="413" t="s">
        <v>760</v>
      </c>
      <c r="B2537" t="s">
        <v>798</v>
      </c>
      <c r="C2537" s="219" t="s">
        <v>1490</v>
      </c>
      <c r="D2537" s="38" t="s">
        <v>44</v>
      </c>
      <c r="E2537" s="38" t="s">
        <v>60</v>
      </c>
      <c r="F2537" s="38" t="s">
        <v>60</v>
      </c>
      <c r="G2537">
        <v>730</v>
      </c>
      <c r="H2537" s="123">
        <v>1</v>
      </c>
      <c r="L2537" t="s">
        <v>100</v>
      </c>
      <c r="M2537" s="2" t="s">
        <v>16</v>
      </c>
      <c r="N2537" t="s">
        <v>16</v>
      </c>
      <c r="O2537" s="16" t="s">
        <v>16</v>
      </c>
      <c r="P2537" s="2">
        <v>3</v>
      </c>
      <c r="Q2537" s="2" t="s">
        <v>16</v>
      </c>
      <c r="R2537" t="s">
        <v>16</v>
      </c>
      <c r="S2537" s="16" t="s">
        <v>16</v>
      </c>
      <c r="T2537" s="2">
        <v>3</v>
      </c>
      <c r="U2537" s="339" t="e">
        <f t="shared" si="213"/>
        <v>#VALUE!</v>
      </c>
      <c r="V2537" s="4" t="e">
        <f t="shared" si="214"/>
        <v>#VALUE!</v>
      </c>
    </row>
    <row r="2538" spans="1:22" s="11" customFormat="1">
      <c r="A2538" s="430" t="s">
        <v>760</v>
      </c>
      <c r="B2538" s="11" t="s">
        <v>799</v>
      </c>
      <c r="C2538" s="219" t="s">
        <v>1490</v>
      </c>
      <c r="D2538" s="29" t="s">
        <v>44</v>
      </c>
      <c r="E2538" s="29" t="s">
        <v>60</v>
      </c>
      <c r="F2538" s="29" t="s">
        <v>60</v>
      </c>
      <c r="G2538" s="11">
        <v>730</v>
      </c>
      <c r="H2538" s="172">
        <v>1</v>
      </c>
      <c r="I2538" s="12"/>
      <c r="L2538" s="11" t="s">
        <v>100</v>
      </c>
      <c r="M2538" s="12" t="s">
        <v>16</v>
      </c>
      <c r="N2538" s="11" t="s">
        <v>16</v>
      </c>
      <c r="O2538" s="58" t="s">
        <v>16</v>
      </c>
      <c r="P2538" s="12">
        <v>3</v>
      </c>
      <c r="Q2538" s="322">
        <v>0.3</v>
      </c>
      <c r="R2538" s="11">
        <f t="shared" ref="R2538:R2544" si="215">S2538/SQRT(T2538)</f>
        <v>0.34641016151377546</v>
      </c>
      <c r="S2538" s="58">
        <v>0.6</v>
      </c>
      <c r="T2538" s="12">
        <v>3</v>
      </c>
      <c r="U2538" s="339" t="e">
        <f t="shared" si="213"/>
        <v>#VALUE!</v>
      </c>
      <c r="V2538" s="4" t="e">
        <f t="shared" si="214"/>
        <v>#VALUE!</v>
      </c>
    </row>
    <row r="2539" spans="1:22">
      <c r="A2539" s="80" t="s">
        <v>760</v>
      </c>
      <c r="B2539" t="s">
        <v>800</v>
      </c>
      <c r="C2539" s="219" t="s">
        <v>1490</v>
      </c>
      <c r="D2539" s="39" t="s">
        <v>44</v>
      </c>
      <c r="E2539" s="39" t="s">
        <v>60</v>
      </c>
      <c r="F2539" s="39" t="s">
        <v>60</v>
      </c>
      <c r="G2539">
        <v>730</v>
      </c>
      <c r="H2539" s="123">
        <v>1</v>
      </c>
      <c r="L2539" t="s">
        <v>100</v>
      </c>
      <c r="M2539" s="2">
        <v>15</v>
      </c>
      <c r="N2539" s="63">
        <f>O2539/SQRT(P2539)</f>
        <v>8.1406387955737234</v>
      </c>
      <c r="O2539" s="58">
        <v>14.1</v>
      </c>
      <c r="P2539" s="2">
        <v>3</v>
      </c>
      <c r="Q2539" s="321">
        <v>3</v>
      </c>
      <c r="R2539">
        <f t="shared" si="215"/>
        <v>1.7320508075688774</v>
      </c>
      <c r="S2539">
        <v>3</v>
      </c>
      <c r="T2539" s="2">
        <v>3</v>
      </c>
      <c r="U2539" s="339">
        <f t="shared" si="213"/>
        <v>-1.6094379124341003</v>
      </c>
      <c r="V2539" s="4">
        <f t="shared" si="214"/>
        <v>0.66666666666666663</v>
      </c>
    </row>
    <row r="2540" spans="1:22">
      <c r="A2540" s="80" t="s">
        <v>760</v>
      </c>
      <c r="B2540" t="s">
        <v>801</v>
      </c>
      <c r="C2540" s="219" t="s">
        <v>1490</v>
      </c>
      <c r="D2540" s="38" t="s">
        <v>44</v>
      </c>
      <c r="E2540" s="38" t="s">
        <v>60</v>
      </c>
      <c r="F2540" s="38" t="s">
        <v>60</v>
      </c>
      <c r="G2540">
        <v>730</v>
      </c>
      <c r="H2540" s="123">
        <v>1</v>
      </c>
      <c r="L2540" t="s">
        <v>100</v>
      </c>
      <c r="M2540" s="2" t="s">
        <v>16</v>
      </c>
      <c r="N2540" t="s">
        <v>16</v>
      </c>
      <c r="O2540" s="58" t="s">
        <v>16</v>
      </c>
      <c r="P2540" s="2">
        <v>3</v>
      </c>
      <c r="Q2540" s="321">
        <v>0.3</v>
      </c>
      <c r="R2540">
        <f t="shared" si="215"/>
        <v>0.34641016151377546</v>
      </c>
      <c r="S2540">
        <v>0.6</v>
      </c>
      <c r="T2540" s="2">
        <v>3</v>
      </c>
      <c r="U2540" s="339" t="e">
        <f t="shared" si="213"/>
        <v>#VALUE!</v>
      </c>
      <c r="V2540" s="4" t="e">
        <f t="shared" si="214"/>
        <v>#VALUE!</v>
      </c>
    </row>
    <row r="2541" spans="1:22">
      <c r="A2541" s="80" t="s">
        <v>760</v>
      </c>
      <c r="B2541" t="s">
        <v>802</v>
      </c>
      <c r="C2541" s="219" t="s">
        <v>1490</v>
      </c>
      <c r="D2541" s="38" t="s">
        <v>44</v>
      </c>
      <c r="E2541" s="38" t="s">
        <v>60</v>
      </c>
      <c r="F2541" s="38" t="s">
        <v>60</v>
      </c>
      <c r="G2541">
        <v>730</v>
      </c>
      <c r="H2541" s="123">
        <v>1</v>
      </c>
      <c r="L2541" t="s">
        <v>100</v>
      </c>
      <c r="M2541" s="2" t="s">
        <v>16</v>
      </c>
      <c r="N2541" t="s">
        <v>16</v>
      </c>
      <c r="O2541" s="58" t="s">
        <v>16</v>
      </c>
      <c r="P2541" s="2">
        <v>3</v>
      </c>
      <c r="Q2541" s="321">
        <v>0.3</v>
      </c>
      <c r="R2541">
        <f t="shared" si="215"/>
        <v>0.34641016151377546</v>
      </c>
      <c r="S2541">
        <v>0.6</v>
      </c>
      <c r="T2541" s="2">
        <v>3</v>
      </c>
      <c r="U2541" s="339" t="e">
        <f t="shared" si="213"/>
        <v>#VALUE!</v>
      </c>
      <c r="V2541" s="4" t="e">
        <f t="shared" si="214"/>
        <v>#VALUE!</v>
      </c>
    </row>
    <row r="2542" spans="1:22">
      <c r="A2542" s="80" t="s">
        <v>760</v>
      </c>
      <c r="B2542" t="s">
        <v>803</v>
      </c>
      <c r="C2542" s="219" t="s">
        <v>1490</v>
      </c>
      <c r="D2542" s="39" t="s">
        <v>44</v>
      </c>
      <c r="E2542" s="39" t="s">
        <v>60</v>
      </c>
      <c r="F2542" s="39" t="s">
        <v>60</v>
      </c>
      <c r="G2542">
        <v>730</v>
      </c>
      <c r="H2542" s="123">
        <v>1</v>
      </c>
      <c r="L2542" t="s">
        <v>100</v>
      </c>
      <c r="M2542" s="2" t="s">
        <v>16</v>
      </c>
      <c r="N2542" t="s">
        <v>16</v>
      </c>
      <c r="O2542" s="58" t="s">
        <v>16</v>
      </c>
      <c r="P2542" s="2">
        <v>3</v>
      </c>
      <c r="Q2542" s="321" t="s">
        <v>826</v>
      </c>
      <c r="R2542">
        <f t="shared" si="215"/>
        <v>11.662475437630441</v>
      </c>
      <c r="S2542">
        <v>20.2</v>
      </c>
      <c r="T2542" s="2">
        <v>3</v>
      </c>
      <c r="U2542" s="339" t="e">
        <f t="shared" si="213"/>
        <v>#VALUE!</v>
      </c>
      <c r="V2542" s="4" t="e">
        <f t="shared" si="214"/>
        <v>#VALUE!</v>
      </c>
    </row>
    <row r="2543" spans="1:22">
      <c r="A2543" s="48" t="s">
        <v>820</v>
      </c>
      <c r="B2543" t="s">
        <v>763</v>
      </c>
      <c r="C2543" s="219" t="s">
        <v>822</v>
      </c>
      <c r="D2543" s="26" t="s">
        <v>44</v>
      </c>
      <c r="E2543" s="26" t="s">
        <v>60</v>
      </c>
      <c r="F2543" s="26" t="s">
        <v>60</v>
      </c>
      <c r="G2543">
        <v>730</v>
      </c>
      <c r="H2543" s="123">
        <v>1</v>
      </c>
      <c r="L2543" t="s">
        <v>100</v>
      </c>
      <c r="M2543" s="323">
        <v>98.4</v>
      </c>
      <c r="N2543">
        <f>O2543/SQRT(P2543)</f>
        <v>0.69282032302755092</v>
      </c>
      <c r="O2543" s="58">
        <v>1.2</v>
      </c>
      <c r="P2543" s="2">
        <v>3</v>
      </c>
      <c r="Q2543" s="2">
        <v>96.3</v>
      </c>
      <c r="R2543">
        <f t="shared" si="215"/>
        <v>1.0392304845413265</v>
      </c>
      <c r="S2543">
        <v>1.8</v>
      </c>
      <c r="T2543" s="2">
        <v>3</v>
      </c>
      <c r="U2543" s="339">
        <f t="shared" si="213"/>
        <v>-2.1572485254127999E-2</v>
      </c>
      <c r="V2543" s="4">
        <f t="shared" si="214"/>
        <v>0.33344979183043644</v>
      </c>
    </row>
    <row r="2544" spans="1:22">
      <c r="A2544" s="48" t="s">
        <v>820</v>
      </c>
      <c r="B2544" t="s">
        <v>764</v>
      </c>
      <c r="C2544" s="219" t="s">
        <v>822</v>
      </c>
      <c r="D2544" s="38" t="s">
        <v>44</v>
      </c>
      <c r="E2544" s="38" t="s">
        <v>60</v>
      </c>
      <c r="F2544" s="38" t="s">
        <v>60</v>
      </c>
      <c r="G2544">
        <v>730</v>
      </c>
      <c r="H2544" s="123">
        <v>1</v>
      </c>
      <c r="L2544" t="s">
        <v>100</v>
      </c>
      <c r="M2544" s="323">
        <v>36.6</v>
      </c>
      <c r="N2544">
        <f>O2544/SQRT(P2544)</f>
        <v>6.6395280956806966</v>
      </c>
      <c r="O2544" s="58">
        <v>11.5</v>
      </c>
      <c r="P2544" s="2">
        <v>3</v>
      </c>
      <c r="Q2544" s="2">
        <v>4</v>
      </c>
      <c r="R2544">
        <f t="shared" si="215"/>
        <v>2.0207259421636903</v>
      </c>
      <c r="S2544">
        <v>3.5</v>
      </c>
      <c r="T2544" s="2">
        <v>3</v>
      </c>
      <c r="U2544" s="339">
        <f t="shared" si="213"/>
        <v>-2.2137538792874301</v>
      </c>
      <c r="V2544" s="4">
        <f t="shared" si="214"/>
        <v>0.58854166666666674</v>
      </c>
    </row>
    <row r="2545" spans="1:22">
      <c r="A2545" s="48" t="s">
        <v>820</v>
      </c>
      <c r="B2545" t="s">
        <v>765</v>
      </c>
      <c r="C2545" s="219" t="s">
        <v>822</v>
      </c>
      <c r="D2545" s="39" t="s">
        <v>44</v>
      </c>
      <c r="E2545" s="39" t="s">
        <v>60</v>
      </c>
      <c r="F2545" s="39" t="s">
        <v>60</v>
      </c>
      <c r="G2545">
        <v>730</v>
      </c>
      <c r="H2545" s="123">
        <v>1</v>
      </c>
      <c r="L2545" t="s">
        <v>100</v>
      </c>
      <c r="M2545" s="323">
        <v>3.7</v>
      </c>
      <c r="N2545">
        <f>O2545/SQRT(P2545)</f>
        <v>0.80829037686547611</v>
      </c>
      <c r="O2545" s="58">
        <v>1.4</v>
      </c>
      <c r="P2545" s="2">
        <v>3</v>
      </c>
      <c r="Q2545" s="2" t="s">
        <v>16</v>
      </c>
      <c r="R2545" t="s">
        <v>16</v>
      </c>
      <c r="S2545" t="s">
        <v>16</v>
      </c>
      <c r="T2545" s="2">
        <v>3</v>
      </c>
      <c r="U2545" s="339" t="e">
        <f t="shared" si="213"/>
        <v>#VALUE!</v>
      </c>
      <c r="V2545" s="4" t="e">
        <f t="shared" si="214"/>
        <v>#VALUE!</v>
      </c>
    </row>
    <row r="2546" spans="1:22">
      <c r="A2546" s="48" t="s">
        <v>820</v>
      </c>
      <c r="B2546" t="s">
        <v>766</v>
      </c>
      <c r="C2546" s="219" t="s">
        <v>822</v>
      </c>
      <c r="D2546" s="38" t="s">
        <v>44</v>
      </c>
      <c r="E2546" s="38" t="s">
        <v>60</v>
      </c>
      <c r="F2546" s="38" t="s">
        <v>60</v>
      </c>
      <c r="G2546">
        <v>730</v>
      </c>
      <c r="H2546" s="123">
        <v>1</v>
      </c>
      <c r="L2546" t="s">
        <v>100</v>
      </c>
      <c r="M2546" s="323">
        <v>3.6</v>
      </c>
      <c r="N2546">
        <f>O2546/SQRT(P2546)</f>
        <v>0.86602540378443871</v>
      </c>
      <c r="O2546" s="58">
        <v>1.5</v>
      </c>
      <c r="P2546" s="2">
        <v>3</v>
      </c>
      <c r="Q2546" s="2">
        <v>0.7</v>
      </c>
      <c r="R2546">
        <f>S2546/SQRT(T2546)</f>
        <v>0.69282032302755092</v>
      </c>
      <c r="S2546">
        <v>1.2</v>
      </c>
      <c r="T2546" s="2">
        <v>3</v>
      </c>
      <c r="U2546" s="339">
        <f t="shared" si="213"/>
        <v>-1.6376087894007969</v>
      </c>
      <c r="V2546" s="4">
        <f t="shared" si="214"/>
        <v>1.3129251700680273</v>
      </c>
    </row>
    <row r="2547" spans="1:22">
      <c r="A2547" s="48" t="s">
        <v>820</v>
      </c>
      <c r="B2547" t="s">
        <v>767</v>
      </c>
      <c r="C2547" s="219" t="s">
        <v>822</v>
      </c>
      <c r="D2547" s="38" t="s">
        <v>44</v>
      </c>
      <c r="E2547" s="38" t="s">
        <v>60</v>
      </c>
      <c r="F2547" s="38" t="s">
        <v>60</v>
      </c>
      <c r="G2547">
        <v>730</v>
      </c>
      <c r="H2547" s="123">
        <v>1</v>
      </c>
      <c r="L2547" t="s">
        <v>100</v>
      </c>
      <c r="M2547" s="323">
        <v>43.3</v>
      </c>
      <c r="N2547">
        <f>O2547/SQRT(P2547)</f>
        <v>6.0044427995721081</v>
      </c>
      <c r="O2547" s="58">
        <v>10.4</v>
      </c>
      <c r="P2547" s="2">
        <v>3</v>
      </c>
      <c r="Q2547" s="2">
        <v>51.7</v>
      </c>
      <c r="R2547">
        <f>S2547/SQRT(T2547)</f>
        <v>7.274613391789285</v>
      </c>
      <c r="S2547">
        <v>12.6</v>
      </c>
      <c r="T2547" s="2">
        <v>3</v>
      </c>
      <c r="U2547" s="339">
        <f t="shared" si="213"/>
        <v>0.1773051465059394</v>
      </c>
      <c r="V2547" s="4">
        <f t="shared" si="214"/>
        <v>0.35313212789652149</v>
      </c>
    </row>
    <row r="2548" spans="1:22" s="11" customFormat="1">
      <c r="A2548" s="51" t="s">
        <v>820</v>
      </c>
      <c r="B2548" s="11" t="s">
        <v>768</v>
      </c>
      <c r="C2548" s="219" t="s">
        <v>822</v>
      </c>
      <c r="D2548" s="37" t="s">
        <v>44</v>
      </c>
      <c r="E2548" s="37" t="s">
        <v>60</v>
      </c>
      <c r="F2548" s="37" t="s">
        <v>60</v>
      </c>
      <c r="G2548" s="11">
        <v>730</v>
      </c>
      <c r="H2548" s="172">
        <v>1</v>
      </c>
      <c r="I2548" s="12"/>
      <c r="L2548" s="11" t="s">
        <v>100</v>
      </c>
      <c r="M2548" s="12" t="s">
        <v>16</v>
      </c>
      <c r="N2548" s="11" t="s">
        <v>16</v>
      </c>
      <c r="O2548" s="58" t="s">
        <v>16</v>
      </c>
      <c r="P2548" s="12">
        <v>3</v>
      </c>
      <c r="Q2548" s="12" t="s">
        <v>16</v>
      </c>
      <c r="R2548" s="11" t="s">
        <v>16</v>
      </c>
      <c r="S2548" t="s">
        <v>16</v>
      </c>
      <c r="T2548" s="12">
        <v>3</v>
      </c>
      <c r="U2548" s="339" t="e">
        <f t="shared" si="213"/>
        <v>#VALUE!</v>
      </c>
      <c r="V2548" s="4" t="e">
        <f t="shared" si="214"/>
        <v>#VALUE!</v>
      </c>
    </row>
    <row r="2549" spans="1:22">
      <c r="A2549" s="48" t="s">
        <v>820</v>
      </c>
      <c r="B2549" t="s">
        <v>769</v>
      </c>
      <c r="C2549" s="219" t="s">
        <v>822</v>
      </c>
      <c r="D2549" s="38" t="s">
        <v>44</v>
      </c>
      <c r="E2549" s="38" t="s">
        <v>60</v>
      </c>
      <c r="F2549" s="38" t="s">
        <v>60</v>
      </c>
      <c r="G2549">
        <v>730</v>
      </c>
      <c r="H2549" s="123">
        <v>1</v>
      </c>
      <c r="L2549" t="s">
        <v>100</v>
      </c>
      <c r="M2549" s="323">
        <v>25.5</v>
      </c>
      <c r="N2549">
        <f>O2549/SQRT(P2549)</f>
        <v>7.7364936071409858</v>
      </c>
      <c r="O2549" s="58">
        <v>13.4</v>
      </c>
      <c r="P2549" s="2">
        <v>3</v>
      </c>
      <c r="Q2549" s="2">
        <v>16</v>
      </c>
      <c r="R2549">
        <f>S2549/SQRT(T2549)</f>
        <v>4.9074772881118189</v>
      </c>
      <c r="S2549">
        <v>8.5</v>
      </c>
      <c r="T2549" s="2">
        <v>3</v>
      </c>
      <c r="U2549" s="339">
        <f t="shared" si="213"/>
        <v>-0.46608972992459924</v>
      </c>
      <c r="V2549" s="4">
        <f t="shared" si="214"/>
        <v>0.42740885416666663</v>
      </c>
    </row>
    <row r="2550" spans="1:22">
      <c r="A2550" s="48" t="s">
        <v>820</v>
      </c>
      <c r="B2550" t="s">
        <v>770</v>
      </c>
      <c r="C2550" s="219" t="s">
        <v>822</v>
      </c>
      <c r="D2550" s="38" t="s">
        <v>44</v>
      </c>
      <c r="E2550" s="38" t="s">
        <v>60</v>
      </c>
      <c r="F2550" s="38" t="s">
        <v>60</v>
      </c>
      <c r="G2550">
        <v>730</v>
      </c>
      <c r="H2550" s="123">
        <v>1</v>
      </c>
      <c r="L2550" t="s">
        <v>100</v>
      </c>
      <c r="M2550" s="323">
        <v>1.3</v>
      </c>
      <c r="N2550">
        <f>O2550/SQRT(P2550)</f>
        <v>1.3279056191361391</v>
      </c>
      <c r="O2550" s="58">
        <v>2.2999999999999998</v>
      </c>
      <c r="P2550" s="2">
        <v>3</v>
      </c>
      <c r="Q2550" s="2" t="s">
        <v>16</v>
      </c>
      <c r="R2550" t="s">
        <v>16</v>
      </c>
      <c r="S2550" t="s">
        <v>16</v>
      </c>
      <c r="T2550" s="2">
        <v>3</v>
      </c>
      <c r="U2550" s="339" t="e">
        <f t="shared" si="213"/>
        <v>#VALUE!</v>
      </c>
      <c r="V2550" s="4" t="e">
        <f t="shared" si="214"/>
        <v>#VALUE!</v>
      </c>
    </row>
    <row r="2551" spans="1:22">
      <c r="A2551" s="48" t="s">
        <v>820</v>
      </c>
      <c r="B2551" t="s">
        <v>771</v>
      </c>
      <c r="C2551" s="219" t="s">
        <v>822</v>
      </c>
      <c r="D2551" s="38" t="s">
        <v>44</v>
      </c>
      <c r="E2551" s="38" t="s">
        <v>60</v>
      </c>
      <c r="F2551" s="38" t="s">
        <v>60</v>
      </c>
      <c r="G2551">
        <v>730</v>
      </c>
      <c r="H2551" s="123">
        <v>1</v>
      </c>
      <c r="L2551" t="s">
        <v>100</v>
      </c>
      <c r="M2551" s="323">
        <v>2.5</v>
      </c>
      <c r="N2551">
        <f>O2551/SQRT(P2551)</f>
        <v>1.2124355652982142</v>
      </c>
      <c r="O2551" s="58">
        <v>2.1</v>
      </c>
      <c r="P2551" s="2">
        <v>3</v>
      </c>
      <c r="Q2551" s="2" t="s">
        <v>16</v>
      </c>
      <c r="R2551" t="s">
        <v>16</v>
      </c>
      <c r="S2551" t="s">
        <v>16</v>
      </c>
      <c r="T2551" s="2">
        <v>3</v>
      </c>
      <c r="U2551" s="339" t="e">
        <f t="shared" si="213"/>
        <v>#VALUE!</v>
      </c>
      <c r="V2551" s="4" t="e">
        <f t="shared" si="214"/>
        <v>#VALUE!</v>
      </c>
    </row>
    <row r="2552" spans="1:22">
      <c r="A2552" s="48" t="s">
        <v>820</v>
      </c>
      <c r="B2552" t="s">
        <v>772</v>
      </c>
      <c r="C2552" s="219" t="s">
        <v>822</v>
      </c>
      <c r="D2552" s="39" t="s">
        <v>44</v>
      </c>
      <c r="E2552" s="39" t="s">
        <v>60</v>
      </c>
      <c r="F2552" s="39" t="s">
        <v>60</v>
      </c>
      <c r="G2552">
        <v>730</v>
      </c>
      <c r="H2552" s="123">
        <v>1</v>
      </c>
      <c r="L2552" t="s">
        <v>100</v>
      </c>
      <c r="M2552" s="323">
        <v>4.5999999999999996</v>
      </c>
      <c r="N2552">
        <f>O2552/SQRT(P2552)</f>
        <v>1.7897858344878401</v>
      </c>
      <c r="O2552" s="58">
        <v>3.1</v>
      </c>
      <c r="P2552" s="2">
        <v>3</v>
      </c>
      <c r="Q2552" s="2">
        <v>1</v>
      </c>
      <c r="R2552">
        <f>S2552/SQRT(T2552)</f>
        <v>0.57735026918962584</v>
      </c>
      <c r="S2552">
        <v>1</v>
      </c>
      <c r="T2552" s="2">
        <v>3</v>
      </c>
      <c r="U2552" s="339">
        <f t="shared" si="213"/>
        <v>-1.5260563034950492</v>
      </c>
      <c r="V2552" s="4">
        <f t="shared" si="214"/>
        <v>0.66666666666666663</v>
      </c>
    </row>
    <row r="2553" spans="1:22">
      <c r="A2553" s="48" t="s">
        <v>820</v>
      </c>
      <c r="B2553" t="s">
        <v>773</v>
      </c>
      <c r="C2553" s="219" t="s">
        <v>822</v>
      </c>
      <c r="D2553" s="26" t="s">
        <v>44</v>
      </c>
      <c r="E2553" s="26" t="s">
        <v>60</v>
      </c>
      <c r="F2553" s="26" t="s">
        <v>60</v>
      </c>
      <c r="G2553">
        <v>730</v>
      </c>
      <c r="H2553" s="123">
        <v>1</v>
      </c>
      <c r="L2553" t="s">
        <v>100</v>
      </c>
      <c r="M2553" s="323">
        <v>0.3</v>
      </c>
      <c r="N2553">
        <f>O2553/SQRT(P2553)</f>
        <v>0.34641016151377546</v>
      </c>
      <c r="O2553" s="58">
        <v>0.6</v>
      </c>
      <c r="P2553" s="2">
        <v>3</v>
      </c>
      <c r="Q2553" s="2" t="s">
        <v>16</v>
      </c>
      <c r="R2553" t="s">
        <v>16</v>
      </c>
      <c r="S2553" t="s">
        <v>16</v>
      </c>
      <c r="T2553" s="2">
        <v>3</v>
      </c>
      <c r="U2553" s="339" t="e">
        <f t="shared" si="213"/>
        <v>#VALUE!</v>
      </c>
      <c r="V2553" s="4" t="e">
        <f t="shared" si="214"/>
        <v>#VALUE!</v>
      </c>
    </row>
    <row r="2554" spans="1:22">
      <c r="A2554" s="48" t="s">
        <v>820</v>
      </c>
      <c r="B2554" t="s">
        <v>774</v>
      </c>
      <c r="C2554" s="219" t="s">
        <v>822</v>
      </c>
      <c r="D2554" s="38" t="s">
        <v>44</v>
      </c>
      <c r="E2554" s="38" t="s">
        <v>60</v>
      </c>
      <c r="F2554" s="38" t="s">
        <v>60</v>
      </c>
      <c r="G2554">
        <v>730</v>
      </c>
      <c r="H2554" s="123">
        <v>1</v>
      </c>
      <c r="L2554" t="s">
        <v>100</v>
      </c>
      <c r="M2554" s="2" t="s">
        <v>16</v>
      </c>
      <c r="N2554" t="s">
        <v>16</v>
      </c>
      <c r="O2554" s="58" t="s">
        <v>16</v>
      </c>
      <c r="P2554" s="2">
        <v>3</v>
      </c>
      <c r="Q2554" s="2" t="s">
        <v>16</v>
      </c>
      <c r="R2554" t="s">
        <v>16</v>
      </c>
      <c r="S2554" t="s">
        <v>16</v>
      </c>
      <c r="T2554" s="2">
        <v>3</v>
      </c>
      <c r="U2554" s="339" t="e">
        <f t="shared" si="213"/>
        <v>#VALUE!</v>
      </c>
      <c r="V2554" s="4" t="e">
        <f t="shared" si="214"/>
        <v>#VALUE!</v>
      </c>
    </row>
    <row r="2555" spans="1:22">
      <c r="A2555" s="48" t="s">
        <v>820</v>
      </c>
      <c r="B2555" t="s">
        <v>775</v>
      </c>
      <c r="C2555" s="219" t="s">
        <v>822</v>
      </c>
      <c r="D2555" s="39" t="s">
        <v>44</v>
      </c>
      <c r="E2555" s="39" t="s">
        <v>60</v>
      </c>
      <c r="F2555" s="39" t="s">
        <v>60</v>
      </c>
      <c r="G2555">
        <v>730</v>
      </c>
      <c r="H2555" s="123">
        <v>1</v>
      </c>
      <c r="L2555" t="s">
        <v>100</v>
      </c>
      <c r="M2555" s="323">
        <v>0.3</v>
      </c>
      <c r="N2555">
        <f>O2555/SQRT(P2555)</f>
        <v>0.34641016151377546</v>
      </c>
      <c r="O2555" s="58">
        <v>0.6</v>
      </c>
      <c r="P2555" s="2">
        <v>3</v>
      </c>
      <c r="Q2555" s="2" t="s">
        <v>16</v>
      </c>
      <c r="R2555" t="s">
        <v>16</v>
      </c>
      <c r="S2555" t="s">
        <v>16</v>
      </c>
      <c r="T2555" s="2">
        <v>3</v>
      </c>
      <c r="U2555" s="339" t="e">
        <f t="shared" ref="U2555:U2618" si="216">LN(Q2555/M2555)</f>
        <v>#VALUE!</v>
      </c>
      <c r="V2555" s="4" t="e">
        <f t="shared" ref="V2555:V2618" si="217">M2555^2/(P2555*M2555^2)+S2555^2/(T2555*Q2555^2)</f>
        <v>#VALUE!</v>
      </c>
    </row>
    <row r="2556" spans="1:22">
      <c r="A2556" s="48" t="s">
        <v>820</v>
      </c>
      <c r="B2556" t="s">
        <v>776</v>
      </c>
      <c r="C2556" s="219" t="s">
        <v>822</v>
      </c>
      <c r="D2556" s="38" t="s">
        <v>44</v>
      </c>
      <c r="E2556" s="38" t="s">
        <v>60</v>
      </c>
      <c r="F2556" s="38" t="s">
        <v>60</v>
      </c>
      <c r="G2556">
        <v>730</v>
      </c>
      <c r="H2556" s="123">
        <v>1</v>
      </c>
      <c r="L2556" t="s">
        <v>100</v>
      </c>
      <c r="M2556" s="323">
        <v>1</v>
      </c>
      <c r="N2556">
        <f>O2556/SQRT(P2556)</f>
        <v>0.57735026918962584</v>
      </c>
      <c r="O2556" s="58">
        <v>1</v>
      </c>
      <c r="P2556" s="2">
        <v>3</v>
      </c>
      <c r="Q2556" s="2">
        <v>1.7</v>
      </c>
      <c r="R2556">
        <f>S2556/SQRT(T2556)</f>
        <v>0.69282032302755092</v>
      </c>
      <c r="S2556">
        <v>1.2</v>
      </c>
      <c r="T2556" s="2">
        <v>3</v>
      </c>
      <c r="U2556" s="339">
        <f t="shared" si="216"/>
        <v>0.53062825106217038</v>
      </c>
      <c r="V2556" s="4">
        <f t="shared" si="217"/>
        <v>0.49942329873125724</v>
      </c>
    </row>
    <row r="2557" spans="1:22">
      <c r="A2557" s="48" t="s">
        <v>820</v>
      </c>
      <c r="B2557" t="s">
        <v>777</v>
      </c>
      <c r="C2557" s="219" t="s">
        <v>822</v>
      </c>
      <c r="D2557" s="38" t="s">
        <v>44</v>
      </c>
      <c r="E2557" s="38" t="s">
        <v>60</v>
      </c>
      <c r="F2557" s="38" t="s">
        <v>60</v>
      </c>
      <c r="G2557">
        <v>730</v>
      </c>
      <c r="H2557" s="123">
        <v>1</v>
      </c>
      <c r="L2557" t="s">
        <v>100</v>
      </c>
      <c r="M2557" s="2" t="s">
        <v>16</v>
      </c>
      <c r="N2557" t="s">
        <v>16</v>
      </c>
      <c r="O2557" s="58" t="s">
        <v>16</v>
      </c>
      <c r="P2557" s="2">
        <v>3</v>
      </c>
      <c r="Q2557" s="2" t="s">
        <v>16</v>
      </c>
      <c r="R2557" t="s">
        <v>16</v>
      </c>
      <c r="S2557" t="s">
        <v>16</v>
      </c>
      <c r="T2557" s="2">
        <v>3</v>
      </c>
      <c r="U2557" s="339" t="e">
        <f t="shared" si="216"/>
        <v>#VALUE!</v>
      </c>
      <c r="V2557" s="4" t="e">
        <f t="shared" si="217"/>
        <v>#VALUE!</v>
      </c>
    </row>
    <row r="2558" spans="1:22" s="11" customFormat="1">
      <c r="A2558" s="51" t="s">
        <v>820</v>
      </c>
      <c r="B2558" s="11" t="s">
        <v>778</v>
      </c>
      <c r="C2558" s="219" t="s">
        <v>822</v>
      </c>
      <c r="D2558" s="37" t="s">
        <v>44</v>
      </c>
      <c r="E2558" s="37" t="s">
        <v>60</v>
      </c>
      <c r="F2558" s="37" t="s">
        <v>60</v>
      </c>
      <c r="G2558" s="11">
        <v>730</v>
      </c>
      <c r="H2558" s="172">
        <v>1</v>
      </c>
      <c r="I2558" s="12"/>
      <c r="L2558" s="11" t="s">
        <v>100</v>
      </c>
      <c r="M2558" s="444">
        <v>1</v>
      </c>
      <c r="N2558" s="11">
        <f>O2558/SQRT(P2558)</f>
        <v>0.57735026918962584</v>
      </c>
      <c r="O2558" s="58">
        <v>1</v>
      </c>
      <c r="P2558" s="12">
        <v>3</v>
      </c>
      <c r="Q2558" s="2">
        <v>1.7</v>
      </c>
      <c r="R2558">
        <f>S2558/SQRT(T2558)</f>
        <v>1.2124355652982142</v>
      </c>
      <c r="S2558">
        <v>2.1</v>
      </c>
      <c r="T2558" s="12">
        <v>3</v>
      </c>
      <c r="U2558" s="339">
        <f t="shared" si="216"/>
        <v>0.53062825106217038</v>
      </c>
      <c r="V2558" s="4">
        <f t="shared" si="217"/>
        <v>0.84198385236447537</v>
      </c>
    </row>
    <row r="2559" spans="1:22">
      <c r="A2559" s="48" t="s">
        <v>820</v>
      </c>
      <c r="B2559" t="s">
        <v>779</v>
      </c>
      <c r="C2559" s="219" t="s">
        <v>822</v>
      </c>
      <c r="D2559" s="38" t="s">
        <v>44</v>
      </c>
      <c r="E2559" s="38" t="s">
        <v>60</v>
      </c>
      <c r="F2559" s="38" t="s">
        <v>60</v>
      </c>
      <c r="G2559">
        <v>730</v>
      </c>
      <c r="H2559" s="123">
        <v>1</v>
      </c>
      <c r="L2559" t="s">
        <v>100</v>
      </c>
      <c r="M2559" s="323">
        <v>2.6</v>
      </c>
      <c r="N2559">
        <f>O2559/SQRT(P2559)</f>
        <v>1.3279056191361391</v>
      </c>
      <c r="O2559" s="58">
        <v>2.2999999999999998</v>
      </c>
      <c r="P2559" s="2">
        <v>3</v>
      </c>
      <c r="Q2559" s="2" t="s">
        <v>16</v>
      </c>
      <c r="R2559" t="s">
        <v>16</v>
      </c>
      <c r="S2559" t="s">
        <v>16</v>
      </c>
      <c r="T2559" s="2">
        <v>3</v>
      </c>
      <c r="U2559" s="339" t="e">
        <f t="shared" si="216"/>
        <v>#VALUE!</v>
      </c>
      <c r="V2559" s="4" t="e">
        <f t="shared" si="217"/>
        <v>#VALUE!</v>
      </c>
    </row>
    <row r="2560" spans="1:22">
      <c r="A2560" s="48" t="s">
        <v>820</v>
      </c>
      <c r="B2560" t="s">
        <v>780</v>
      </c>
      <c r="C2560" s="219" t="s">
        <v>822</v>
      </c>
      <c r="D2560" s="38" t="s">
        <v>44</v>
      </c>
      <c r="E2560" s="38" t="s">
        <v>60</v>
      </c>
      <c r="F2560" s="38" t="s">
        <v>60</v>
      </c>
      <c r="G2560">
        <v>730</v>
      </c>
      <c r="H2560" s="123">
        <v>1</v>
      </c>
      <c r="L2560" t="s">
        <v>100</v>
      </c>
      <c r="M2560" s="323">
        <v>1.3</v>
      </c>
      <c r="N2560">
        <f>O2560/SQRT(P2560)</f>
        <v>0.34641016151377546</v>
      </c>
      <c r="O2560" s="58">
        <v>0.6</v>
      </c>
      <c r="P2560" s="2">
        <v>3</v>
      </c>
      <c r="Q2560" s="2" t="s">
        <v>16</v>
      </c>
      <c r="R2560" t="s">
        <v>16</v>
      </c>
      <c r="S2560" t="s">
        <v>16</v>
      </c>
      <c r="T2560" s="2">
        <v>3</v>
      </c>
      <c r="U2560" s="339" t="e">
        <f t="shared" si="216"/>
        <v>#VALUE!</v>
      </c>
      <c r="V2560" s="4" t="e">
        <f t="shared" si="217"/>
        <v>#VALUE!</v>
      </c>
    </row>
    <row r="2561" spans="1:22">
      <c r="A2561" s="48" t="s">
        <v>820</v>
      </c>
      <c r="B2561" t="s">
        <v>781</v>
      </c>
      <c r="C2561" s="219" t="s">
        <v>822</v>
      </c>
      <c r="D2561" s="38" t="s">
        <v>44</v>
      </c>
      <c r="E2561" s="38" t="s">
        <v>60</v>
      </c>
      <c r="F2561" s="38" t="s">
        <v>60</v>
      </c>
      <c r="G2561">
        <v>730</v>
      </c>
      <c r="H2561" s="123">
        <v>1</v>
      </c>
      <c r="L2561" t="s">
        <v>100</v>
      </c>
      <c r="M2561" s="323">
        <v>0.3</v>
      </c>
      <c r="N2561">
        <f>O2561/SQRT(P2561)</f>
        <v>0.34641016151377546</v>
      </c>
      <c r="O2561" s="58">
        <v>0.6</v>
      </c>
      <c r="P2561" s="2">
        <v>3</v>
      </c>
      <c r="Q2561" s="2">
        <v>1</v>
      </c>
      <c r="R2561">
        <f>S2561/SQRT(T2561)</f>
        <v>0.57735026918962584</v>
      </c>
      <c r="S2561">
        <v>1</v>
      </c>
      <c r="T2561" s="2">
        <v>3</v>
      </c>
      <c r="U2561" s="339">
        <f t="shared" si="216"/>
        <v>1.2039728043259361</v>
      </c>
      <c r="V2561" s="4">
        <f t="shared" si="217"/>
        <v>0.66666666666666663</v>
      </c>
    </row>
    <row r="2562" spans="1:22" s="11" customFormat="1">
      <c r="A2562" s="51" t="s">
        <v>820</v>
      </c>
      <c r="B2562" s="11" t="s">
        <v>782</v>
      </c>
      <c r="C2562" s="220" t="s">
        <v>822</v>
      </c>
      <c r="D2562" s="37" t="s">
        <v>44</v>
      </c>
      <c r="E2562" s="37" t="s">
        <v>60</v>
      </c>
      <c r="F2562" s="37" t="s">
        <v>60</v>
      </c>
      <c r="G2562" s="11">
        <v>730</v>
      </c>
      <c r="H2562" s="172">
        <v>1</v>
      </c>
      <c r="I2562" s="12"/>
      <c r="L2562" s="11" t="s">
        <v>100</v>
      </c>
      <c r="M2562" s="12" t="s">
        <v>16</v>
      </c>
      <c r="N2562" s="11" t="s">
        <v>16</v>
      </c>
      <c r="O2562" s="58" t="s">
        <v>16</v>
      </c>
      <c r="P2562" s="12">
        <v>3</v>
      </c>
      <c r="Q2562" s="12" t="s">
        <v>16</v>
      </c>
      <c r="R2562" s="11" t="s">
        <v>16</v>
      </c>
      <c r="S2562" s="11" t="s">
        <v>16</v>
      </c>
      <c r="T2562" s="12">
        <v>3</v>
      </c>
      <c r="U2562" s="341" t="e">
        <f t="shared" si="216"/>
        <v>#VALUE!</v>
      </c>
      <c r="V2562" s="116" t="e">
        <f t="shared" si="217"/>
        <v>#VALUE!</v>
      </c>
    </row>
    <row r="2563" spans="1:22">
      <c r="A2563" s="48" t="s">
        <v>820</v>
      </c>
      <c r="B2563" t="s">
        <v>783</v>
      </c>
      <c r="C2563" s="219" t="s">
        <v>822</v>
      </c>
      <c r="D2563" s="26" t="s">
        <v>44</v>
      </c>
      <c r="E2563" s="26" t="s">
        <v>60</v>
      </c>
      <c r="F2563" s="26" t="s">
        <v>60</v>
      </c>
      <c r="G2563">
        <v>730</v>
      </c>
      <c r="H2563" s="123">
        <v>1</v>
      </c>
      <c r="L2563" t="s">
        <v>100</v>
      </c>
      <c r="M2563" s="2" t="s">
        <v>16</v>
      </c>
      <c r="N2563" t="s">
        <v>16</v>
      </c>
      <c r="O2563" s="11" t="s">
        <v>16</v>
      </c>
      <c r="P2563" s="2">
        <v>3</v>
      </c>
      <c r="Q2563" s="2" t="s">
        <v>16</v>
      </c>
      <c r="R2563" t="s">
        <v>16</v>
      </c>
      <c r="S2563" t="s">
        <v>16</v>
      </c>
      <c r="T2563" s="2">
        <v>3</v>
      </c>
      <c r="U2563" s="339" t="e">
        <f t="shared" si="216"/>
        <v>#VALUE!</v>
      </c>
      <c r="V2563" s="4" t="e">
        <f t="shared" si="217"/>
        <v>#VALUE!</v>
      </c>
    </row>
    <row r="2564" spans="1:22">
      <c r="A2564" s="48" t="s">
        <v>820</v>
      </c>
      <c r="B2564" t="s">
        <v>784</v>
      </c>
      <c r="C2564" s="219" t="s">
        <v>822</v>
      </c>
      <c r="D2564" s="38" t="s">
        <v>44</v>
      </c>
      <c r="E2564" s="38" t="s">
        <v>60</v>
      </c>
      <c r="F2564" s="38" t="s">
        <v>60</v>
      </c>
      <c r="G2564">
        <v>730</v>
      </c>
      <c r="H2564" s="123">
        <v>1</v>
      </c>
      <c r="L2564" t="s">
        <v>100</v>
      </c>
      <c r="M2564" s="2" t="s">
        <v>16</v>
      </c>
      <c r="N2564" t="s">
        <v>16</v>
      </c>
      <c r="O2564" s="58" t="s">
        <v>16</v>
      </c>
      <c r="P2564" s="2">
        <v>3</v>
      </c>
      <c r="Q2564" s="2" t="s">
        <v>16</v>
      </c>
      <c r="R2564" t="s">
        <v>16</v>
      </c>
      <c r="S2564" t="s">
        <v>16</v>
      </c>
      <c r="T2564" s="2">
        <v>3</v>
      </c>
      <c r="U2564" s="339" t="e">
        <f t="shared" si="216"/>
        <v>#VALUE!</v>
      </c>
      <c r="V2564" s="4" t="e">
        <f t="shared" si="217"/>
        <v>#VALUE!</v>
      </c>
    </row>
    <row r="2565" spans="1:22">
      <c r="A2565" s="48" t="s">
        <v>820</v>
      </c>
      <c r="B2565" t="s">
        <v>785</v>
      </c>
      <c r="C2565" s="219" t="s">
        <v>822</v>
      </c>
      <c r="D2565" s="39" t="s">
        <v>44</v>
      </c>
      <c r="E2565" s="39" t="s">
        <v>60</v>
      </c>
      <c r="F2565" s="39" t="s">
        <v>60</v>
      </c>
      <c r="G2565">
        <v>730</v>
      </c>
      <c r="H2565" s="123">
        <v>1</v>
      </c>
      <c r="L2565" t="s">
        <v>100</v>
      </c>
      <c r="M2565" s="2" t="s">
        <v>16</v>
      </c>
      <c r="N2565" t="s">
        <v>16</v>
      </c>
      <c r="O2565" s="58" t="s">
        <v>16</v>
      </c>
      <c r="P2565" s="2">
        <v>3</v>
      </c>
      <c r="Q2565" s="2" t="s">
        <v>16</v>
      </c>
      <c r="R2565" t="s">
        <v>16</v>
      </c>
      <c r="S2565" t="s">
        <v>16</v>
      </c>
      <c r="T2565" s="2">
        <v>3</v>
      </c>
      <c r="U2565" s="339" t="e">
        <f t="shared" si="216"/>
        <v>#VALUE!</v>
      </c>
      <c r="V2565" s="4" t="e">
        <f t="shared" si="217"/>
        <v>#VALUE!</v>
      </c>
    </row>
    <row r="2566" spans="1:22">
      <c r="A2566" s="48" t="s">
        <v>820</v>
      </c>
      <c r="B2566" t="s">
        <v>786</v>
      </c>
      <c r="C2566" s="219" t="s">
        <v>822</v>
      </c>
      <c r="D2566" s="38" t="s">
        <v>44</v>
      </c>
      <c r="E2566" s="38" t="s">
        <v>60</v>
      </c>
      <c r="F2566" s="38" t="s">
        <v>60</v>
      </c>
      <c r="G2566">
        <v>730</v>
      </c>
      <c r="H2566" s="123">
        <v>1</v>
      </c>
      <c r="L2566" t="s">
        <v>100</v>
      </c>
      <c r="M2566" s="323">
        <v>14.6</v>
      </c>
      <c r="N2566">
        <f>O2566/SQRT(P2566)</f>
        <v>12.643970895252805</v>
      </c>
      <c r="O2566" s="58">
        <v>21.9</v>
      </c>
      <c r="P2566" s="2">
        <v>3</v>
      </c>
      <c r="Q2566" s="2" t="s">
        <v>16</v>
      </c>
      <c r="R2566" t="s">
        <v>16</v>
      </c>
      <c r="S2566" t="s">
        <v>16</v>
      </c>
      <c r="T2566" s="2">
        <v>3</v>
      </c>
      <c r="U2566" s="339" t="e">
        <f t="shared" si="216"/>
        <v>#VALUE!</v>
      </c>
      <c r="V2566" s="4" t="e">
        <f t="shared" si="217"/>
        <v>#VALUE!</v>
      </c>
    </row>
    <row r="2567" spans="1:22">
      <c r="A2567" s="48" t="s">
        <v>820</v>
      </c>
      <c r="B2567" t="s">
        <v>787</v>
      </c>
      <c r="C2567" s="219" t="s">
        <v>822</v>
      </c>
      <c r="D2567" s="38" t="s">
        <v>44</v>
      </c>
      <c r="E2567" s="38" t="s">
        <v>60</v>
      </c>
      <c r="F2567" s="38" t="s">
        <v>60</v>
      </c>
      <c r="G2567">
        <v>730</v>
      </c>
      <c r="H2567" s="123">
        <v>1</v>
      </c>
      <c r="L2567" t="s">
        <v>100</v>
      </c>
      <c r="M2567" s="2" t="s">
        <v>16</v>
      </c>
      <c r="N2567" t="s">
        <v>16</v>
      </c>
      <c r="O2567" s="58" t="s">
        <v>16</v>
      </c>
      <c r="P2567" s="2">
        <v>3</v>
      </c>
      <c r="Q2567" s="2" t="s">
        <v>16</v>
      </c>
      <c r="R2567" t="s">
        <v>16</v>
      </c>
      <c r="S2567" t="s">
        <v>16</v>
      </c>
      <c r="T2567" s="2">
        <v>3</v>
      </c>
      <c r="U2567" s="339" t="e">
        <f t="shared" si="216"/>
        <v>#VALUE!</v>
      </c>
      <c r="V2567" s="4" t="e">
        <f t="shared" si="217"/>
        <v>#VALUE!</v>
      </c>
    </row>
    <row r="2568" spans="1:22" s="11" customFormat="1">
      <c r="A2568" s="51" t="s">
        <v>820</v>
      </c>
      <c r="B2568" s="11" t="s">
        <v>788</v>
      </c>
      <c r="C2568" s="219" t="s">
        <v>822</v>
      </c>
      <c r="D2568" s="37" t="s">
        <v>44</v>
      </c>
      <c r="E2568" s="37" t="s">
        <v>60</v>
      </c>
      <c r="F2568" s="37" t="s">
        <v>60</v>
      </c>
      <c r="G2568" s="11">
        <v>730</v>
      </c>
      <c r="H2568" s="172">
        <v>1</v>
      </c>
      <c r="I2568" s="12"/>
      <c r="L2568" s="11" t="s">
        <v>100</v>
      </c>
      <c r="M2568" s="12" t="s">
        <v>16</v>
      </c>
      <c r="N2568" s="11" t="s">
        <v>16</v>
      </c>
      <c r="O2568" s="58" t="s">
        <v>16</v>
      </c>
      <c r="P2568" s="12">
        <v>3</v>
      </c>
      <c r="Q2568" s="2" t="s">
        <v>16</v>
      </c>
      <c r="R2568" t="s">
        <v>16</v>
      </c>
      <c r="S2568" t="s">
        <v>16</v>
      </c>
      <c r="T2568" s="12">
        <v>3</v>
      </c>
      <c r="U2568" s="339" t="e">
        <f t="shared" si="216"/>
        <v>#VALUE!</v>
      </c>
      <c r="V2568" s="4" t="e">
        <f t="shared" si="217"/>
        <v>#VALUE!</v>
      </c>
    </row>
    <row r="2569" spans="1:22">
      <c r="A2569" s="48" t="s">
        <v>820</v>
      </c>
      <c r="B2569" t="s">
        <v>789</v>
      </c>
      <c r="C2569" s="219" t="s">
        <v>822</v>
      </c>
      <c r="D2569" s="38" t="s">
        <v>44</v>
      </c>
      <c r="E2569" s="38" t="s">
        <v>60</v>
      </c>
      <c r="F2569" s="38" t="s">
        <v>60</v>
      </c>
      <c r="G2569">
        <v>730</v>
      </c>
      <c r="H2569" s="123">
        <v>1</v>
      </c>
      <c r="L2569" t="s">
        <v>100</v>
      </c>
      <c r="M2569" s="2" t="s">
        <v>16</v>
      </c>
      <c r="N2569" t="s">
        <v>16</v>
      </c>
      <c r="O2569" s="11" t="s">
        <v>16</v>
      </c>
      <c r="P2569" s="2">
        <v>3</v>
      </c>
      <c r="Q2569" s="2" t="s">
        <v>16</v>
      </c>
      <c r="R2569" t="s">
        <v>16</v>
      </c>
      <c r="S2569" t="s">
        <v>16</v>
      </c>
      <c r="T2569" s="2">
        <v>3</v>
      </c>
      <c r="U2569" s="339" t="e">
        <f t="shared" si="216"/>
        <v>#VALUE!</v>
      </c>
      <c r="V2569" s="4" t="e">
        <f t="shared" si="217"/>
        <v>#VALUE!</v>
      </c>
    </row>
    <row r="2570" spans="1:22">
      <c r="A2570" s="48" t="s">
        <v>820</v>
      </c>
      <c r="B2570" t="s">
        <v>790</v>
      </c>
      <c r="C2570" s="219" t="s">
        <v>822</v>
      </c>
      <c r="D2570" s="38" t="s">
        <v>44</v>
      </c>
      <c r="E2570" s="38" t="s">
        <v>60</v>
      </c>
      <c r="F2570" s="38" t="s">
        <v>60</v>
      </c>
      <c r="G2570">
        <v>730</v>
      </c>
      <c r="H2570" s="123">
        <v>1</v>
      </c>
      <c r="L2570" t="s">
        <v>100</v>
      </c>
      <c r="M2570" s="323">
        <v>0.6</v>
      </c>
      <c r="N2570">
        <f>O2570/SQRT(P2570)</f>
        <v>0.34641016151377546</v>
      </c>
      <c r="O2570" s="58">
        <v>0.6</v>
      </c>
      <c r="P2570" s="2">
        <v>3</v>
      </c>
      <c r="Q2570" s="2" t="s">
        <v>16</v>
      </c>
      <c r="R2570" t="s">
        <v>16</v>
      </c>
      <c r="S2570" t="s">
        <v>16</v>
      </c>
      <c r="T2570" s="2">
        <v>3</v>
      </c>
      <c r="U2570" s="339" t="e">
        <f t="shared" si="216"/>
        <v>#VALUE!</v>
      </c>
      <c r="V2570" s="4" t="e">
        <f t="shared" si="217"/>
        <v>#VALUE!</v>
      </c>
    </row>
    <row r="2571" spans="1:22">
      <c r="A2571" s="48" t="s">
        <v>820</v>
      </c>
      <c r="B2571" t="s">
        <v>791</v>
      </c>
      <c r="C2571" s="219" t="s">
        <v>822</v>
      </c>
      <c r="D2571" s="38" t="s">
        <v>44</v>
      </c>
      <c r="E2571" s="38" t="s">
        <v>60</v>
      </c>
      <c r="F2571" s="38" t="s">
        <v>60</v>
      </c>
      <c r="G2571">
        <v>730</v>
      </c>
      <c r="H2571" s="123">
        <v>1</v>
      </c>
      <c r="L2571" t="s">
        <v>100</v>
      </c>
      <c r="M2571" s="2" t="s">
        <v>16</v>
      </c>
      <c r="N2571" t="s">
        <v>16</v>
      </c>
      <c r="O2571" s="58" t="s">
        <v>16</v>
      </c>
      <c r="P2571" s="2">
        <v>3</v>
      </c>
      <c r="Q2571" s="2" t="s">
        <v>16</v>
      </c>
      <c r="R2571" t="s">
        <v>16</v>
      </c>
      <c r="S2571" t="s">
        <v>16</v>
      </c>
      <c r="T2571" s="2">
        <v>3</v>
      </c>
      <c r="U2571" s="339" t="e">
        <f t="shared" si="216"/>
        <v>#VALUE!</v>
      </c>
      <c r="V2571" s="4" t="e">
        <f t="shared" si="217"/>
        <v>#VALUE!</v>
      </c>
    </row>
    <row r="2572" spans="1:22">
      <c r="A2572" s="48" t="s">
        <v>820</v>
      </c>
      <c r="B2572" t="s">
        <v>792</v>
      </c>
      <c r="C2572" s="219" t="s">
        <v>822</v>
      </c>
      <c r="D2572" s="39" t="s">
        <v>44</v>
      </c>
      <c r="E2572" s="39" t="s">
        <v>60</v>
      </c>
      <c r="F2572" s="39" t="s">
        <v>60</v>
      </c>
      <c r="G2572">
        <v>730</v>
      </c>
      <c r="H2572" s="123">
        <v>1</v>
      </c>
      <c r="L2572" t="s">
        <v>100</v>
      </c>
      <c r="M2572" s="2" t="s">
        <v>16</v>
      </c>
      <c r="N2572" t="s">
        <v>16</v>
      </c>
      <c r="O2572" s="58" t="s">
        <v>16</v>
      </c>
      <c r="P2572" s="2">
        <v>3</v>
      </c>
      <c r="Q2572" s="2" t="s">
        <v>16</v>
      </c>
      <c r="R2572" t="s">
        <v>16</v>
      </c>
      <c r="S2572" t="s">
        <v>16</v>
      </c>
      <c r="T2572" s="2">
        <v>3</v>
      </c>
      <c r="U2572" s="339" t="e">
        <f t="shared" si="216"/>
        <v>#VALUE!</v>
      </c>
      <c r="V2572" s="4" t="e">
        <f t="shared" si="217"/>
        <v>#VALUE!</v>
      </c>
    </row>
    <row r="2573" spans="1:22">
      <c r="A2573" s="48" t="s">
        <v>820</v>
      </c>
      <c r="B2573" t="s">
        <v>793</v>
      </c>
      <c r="C2573" s="219" t="s">
        <v>822</v>
      </c>
      <c r="D2573" s="26" t="s">
        <v>44</v>
      </c>
      <c r="E2573" s="26" t="s">
        <v>60</v>
      </c>
      <c r="F2573" s="26" t="s">
        <v>60</v>
      </c>
      <c r="G2573">
        <v>730</v>
      </c>
      <c r="H2573" s="123">
        <v>1</v>
      </c>
      <c r="L2573" t="s">
        <v>100</v>
      </c>
      <c r="M2573" s="323">
        <v>0.3</v>
      </c>
      <c r="N2573">
        <f>O2573/SQRT(P2573)</f>
        <v>0.34641016151377546</v>
      </c>
      <c r="O2573" s="58">
        <v>0.6</v>
      </c>
      <c r="P2573" s="2">
        <v>3</v>
      </c>
      <c r="Q2573" s="2" t="s">
        <v>16</v>
      </c>
      <c r="R2573" t="s">
        <v>16</v>
      </c>
      <c r="S2573" t="s">
        <v>16</v>
      </c>
      <c r="T2573" s="2">
        <v>3</v>
      </c>
      <c r="U2573" s="339" t="e">
        <f t="shared" si="216"/>
        <v>#VALUE!</v>
      </c>
      <c r="V2573" s="4" t="e">
        <f t="shared" si="217"/>
        <v>#VALUE!</v>
      </c>
    </row>
    <row r="2574" spans="1:22" ht="17">
      <c r="A2574" s="28" t="s">
        <v>584</v>
      </c>
      <c r="B2574" s="33" t="s">
        <v>595</v>
      </c>
      <c r="C2574" s="99" t="s">
        <v>1433</v>
      </c>
      <c r="D2574" t="s">
        <v>44</v>
      </c>
      <c r="E2574" t="s">
        <v>600</v>
      </c>
      <c r="F2574" t="s">
        <v>60</v>
      </c>
      <c r="G2574" s="31">
        <v>0</v>
      </c>
      <c r="H2574" s="199">
        <f t="shared" ref="H2574:H2605" si="218">G2574/14</f>
        <v>0</v>
      </c>
      <c r="I2574" s="208" t="s">
        <v>100</v>
      </c>
      <c r="J2574" s="32"/>
      <c r="K2574" s="32"/>
      <c r="L2574" s="32"/>
      <c r="M2574" s="190">
        <v>650</v>
      </c>
      <c r="N2574" s="63">
        <v>141</v>
      </c>
      <c r="O2574" s="72">
        <f t="shared" ref="O2574:O2605" si="219">N2574*SQRT(P2574)</f>
        <v>282</v>
      </c>
      <c r="P2574" s="336">
        <v>4</v>
      </c>
      <c r="Q2574" s="2">
        <v>613</v>
      </c>
      <c r="R2574">
        <v>450</v>
      </c>
      <c r="S2574">
        <f t="shared" ref="S2574:S2605" si="220">R2574*SQRT(T2574)</f>
        <v>900</v>
      </c>
      <c r="T2574" s="336">
        <v>4</v>
      </c>
      <c r="U2574" s="339">
        <f t="shared" si="216"/>
        <v>-5.8607426953471438E-2</v>
      </c>
      <c r="V2574" s="4">
        <f t="shared" si="217"/>
        <v>0.78889490617906211</v>
      </c>
    </row>
    <row r="2575" spans="1:22" ht="17">
      <c r="A2575" s="28" t="s">
        <v>584</v>
      </c>
      <c r="B2575" s="33" t="s">
        <v>596</v>
      </c>
      <c r="C2575" s="99" t="s">
        <v>1433</v>
      </c>
      <c r="D2575" s="16" t="s">
        <v>44</v>
      </c>
      <c r="E2575" s="16" t="s">
        <v>600</v>
      </c>
      <c r="F2575" s="16" t="s">
        <v>60</v>
      </c>
      <c r="G2575" s="31">
        <v>0</v>
      </c>
      <c r="H2575" s="199">
        <f t="shared" si="218"/>
        <v>0</v>
      </c>
      <c r="I2575" s="208" t="s">
        <v>100</v>
      </c>
      <c r="J2575" s="32"/>
      <c r="K2575" s="32"/>
      <c r="L2575" s="32"/>
      <c r="M2575" s="190">
        <v>813</v>
      </c>
      <c r="N2575" s="63">
        <v>155</v>
      </c>
      <c r="O2575" s="72">
        <f t="shared" si="219"/>
        <v>310</v>
      </c>
      <c r="P2575" s="336">
        <v>4</v>
      </c>
      <c r="Q2575" s="2">
        <v>575</v>
      </c>
      <c r="R2575">
        <v>131</v>
      </c>
      <c r="S2575">
        <f t="shared" si="220"/>
        <v>262</v>
      </c>
      <c r="T2575" s="336">
        <v>4</v>
      </c>
      <c r="U2575" s="339">
        <f t="shared" si="216"/>
        <v>-0.34636106875046019</v>
      </c>
      <c r="V2575" s="4">
        <f t="shared" si="217"/>
        <v>0.30190472589792061</v>
      </c>
    </row>
    <row r="2576" spans="1:22" ht="17">
      <c r="A2576" s="28" t="s">
        <v>584</v>
      </c>
      <c r="B2576" s="33" t="s">
        <v>597</v>
      </c>
      <c r="C2576" s="99" t="s">
        <v>1433</v>
      </c>
      <c r="D2576" t="s">
        <v>44</v>
      </c>
      <c r="E2576" t="s">
        <v>600</v>
      </c>
      <c r="F2576" t="s">
        <v>60</v>
      </c>
      <c r="G2576" s="31">
        <v>0</v>
      </c>
      <c r="H2576" s="199">
        <f t="shared" si="218"/>
        <v>0</v>
      </c>
      <c r="I2576" s="208" t="s">
        <v>100</v>
      </c>
      <c r="J2576" s="32"/>
      <c r="K2576" s="32"/>
      <c r="L2576" s="32"/>
      <c r="M2576" s="190">
        <v>613</v>
      </c>
      <c r="N2576" s="63">
        <v>123</v>
      </c>
      <c r="O2576" s="72">
        <f t="shared" si="219"/>
        <v>246</v>
      </c>
      <c r="P2576" s="336">
        <v>4</v>
      </c>
      <c r="Q2576" s="2">
        <v>425</v>
      </c>
      <c r="R2576">
        <v>193</v>
      </c>
      <c r="S2576">
        <f t="shared" si="220"/>
        <v>386</v>
      </c>
      <c r="T2576" s="336">
        <v>4</v>
      </c>
      <c r="U2576" s="339">
        <f t="shared" si="216"/>
        <v>-0.3662757670117946</v>
      </c>
      <c r="V2576" s="4">
        <f t="shared" si="217"/>
        <v>0.45622283737024222</v>
      </c>
    </row>
    <row r="2577" spans="1:22" ht="17">
      <c r="A2577" s="28" t="s">
        <v>584</v>
      </c>
      <c r="B2577" s="33" t="s">
        <v>598</v>
      </c>
      <c r="C2577" s="99" t="s">
        <v>1433</v>
      </c>
      <c r="D2577" t="s">
        <v>44</v>
      </c>
      <c r="E2577" t="s">
        <v>600</v>
      </c>
      <c r="F2577" t="s">
        <v>60</v>
      </c>
      <c r="G2577" s="31">
        <v>0</v>
      </c>
      <c r="H2577" s="199">
        <f t="shared" si="218"/>
        <v>0</v>
      </c>
      <c r="I2577" s="208" t="s">
        <v>100</v>
      </c>
      <c r="J2577" s="32"/>
      <c r="K2577" s="32"/>
      <c r="L2577" s="32"/>
      <c r="M2577" s="190">
        <v>463</v>
      </c>
      <c r="N2577" s="63">
        <v>94</v>
      </c>
      <c r="O2577" s="72">
        <f t="shared" si="219"/>
        <v>188</v>
      </c>
      <c r="P2577" s="336">
        <v>4</v>
      </c>
      <c r="Q2577" s="2">
        <v>350</v>
      </c>
      <c r="R2577">
        <v>110</v>
      </c>
      <c r="S2577">
        <f t="shared" si="220"/>
        <v>220</v>
      </c>
      <c r="T2577" s="336">
        <v>4</v>
      </c>
      <c r="U2577" s="339">
        <f t="shared" si="216"/>
        <v>-0.27979389960277468</v>
      </c>
      <c r="V2577" s="4">
        <f t="shared" si="217"/>
        <v>0.34877551020408165</v>
      </c>
    </row>
    <row r="2578" spans="1:22" ht="17">
      <c r="A2578" s="28" t="s">
        <v>584</v>
      </c>
      <c r="B2578" s="168" t="s">
        <v>599</v>
      </c>
      <c r="C2578" s="99" t="s">
        <v>1433</v>
      </c>
      <c r="D2578" s="58" t="s">
        <v>44</v>
      </c>
      <c r="E2578" s="58" t="s">
        <v>600</v>
      </c>
      <c r="F2578" s="58" t="s">
        <v>60</v>
      </c>
      <c r="G2578" s="170">
        <v>0</v>
      </c>
      <c r="H2578" s="201">
        <f t="shared" si="218"/>
        <v>0</v>
      </c>
      <c r="I2578" s="210" t="s">
        <v>100</v>
      </c>
      <c r="J2578" s="23"/>
      <c r="K2578" s="23"/>
      <c r="L2578" s="23"/>
      <c r="M2578" s="193">
        <v>275</v>
      </c>
      <c r="N2578" s="70">
        <v>60</v>
      </c>
      <c r="O2578" s="72">
        <f t="shared" si="219"/>
        <v>120</v>
      </c>
      <c r="P2578" s="337">
        <v>4</v>
      </c>
      <c r="Q2578" s="2">
        <v>338</v>
      </c>
      <c r="R2578">
        <v>83</v>
      </c>
      <c r="S2578">
        <f t="shared" si="220"/>
        <v>166</v>
      </c>
      <c r="T2578" s="337">
        <v>4</v>
      </c>
      <c r="U2578" s="339">
        <f t="shared" si="216"/>
        <v>0.20627479781644742</v>
      </c>
      <c r="V2578" s="4">
        <f t="shared" si="217"/>
        <v>0.31030075977731875</v>
      </c>
    </row>
    <row r="2579" spans="1:22" ht="17">
      <c r="A2579" s="28" t="s">
        <v>584</v>
      </c>
      <c r="B2579" s="33" t="s">
        <v>595</v>
      </c>
      <c r="C2579" s="99" t="s">
        <v>1433</v>
      </c>
      <c r="D2579" s="16" t="s">
        <v>44</v>
      </c>
      <c r="E2579" s="16" t="s">
        <v>600</v>
      </c>
      <c r="F2579" s="16" t="s">
        <v>60</v>
      </c>
      <c r="G2579" s="31">
        <v>2</v>
      </c>
      <c r="H2579" s="199">
        <f t="shared" si="218"/>
        <v>0.14285714285714285</v>
      </c>
      <c r="I2579" s="208"/>
      <c r="J2579" s="32" t="s">
        <v>100</v>
      </c>
      <c r="K2579" s="32"/>
      <c r="L2579" s="32"/>
      <c r="M2579" s="321">
        <v>213</v>
      </c>
      <c r="N2579" s="63">
        <v>133</v>
      </c>
      <c r="O2579" s="72">
        <f t="shared" si="219"/>
        <v>266</v>
      </c>
      <c r="P2579" s="336">
        <v>4</v>
      </c>
      <c r="Q2579" s="2">
        <v>533</v>
      </c>
      <c r="R2579">
        <v>359</v>
      </c>
      <c r="S2579">
        <f t="shared" si="220"/>
        <v>718</v>
      </c>
      <c r="T2579" s="336">
        <v>4</v>
      </c>
      <c r="U2579" s="339">
        <f t="shared" si="216"/>
        <v>0.91722925845641945</v>
      </c>
      <c r="V2579" s="4">
        <f t="shared" si="217"/>
        <v>0.70366416862321313</v>
      </c>
    </row>
    <row r="2580" spans="1:22" ht="17">
      <c r="A2580" s="28" t="s">
        <v>584</v>
      </c>
      <c r="B2580" s="33" t="s">
        <v>596</v>
      </c>
      <c r="C2580" s="99" t="s">
        <v>1433</v>
      </c>
      <c r="D2580" t="s">
        <v>44</v>
      </c>
      <c r="E2580" t="s">
        <v>600</v>
      </c>
      <c r="F2580" t="s">
        <v>60</v>
      </c>
      <c r="G2580" s="31">
        <v>2</v>
      </c>
      <c r="H2580" s="199">
        <f t="shared" si="218"/>
        <v>0.14285714285714285</v>
      </c>
      <c r="I2580" s="208"/>
      <c r="J2580" s="32" t="s">
        <v>100</v>
      </c>
      <c r="K2580" s="32"/>
      <c r="L2580" s="32"/>
      <c r="M2580" s="321">
        <v>350</v>
      </c>
      <c r="N2580" s="63">
        <v>147</v>
      </c>
      <c r="O2580" s="72">
        <f t="shared" si="219"/>
        <v>294</v>
      </c>
      <c r="P2580" s="336">
        <v>4</v>
      </c>
      <c r="Q2580" s="2">
        <v>33</v>
      </c>
      <c r="R2580">
        <v>17</v>
      </c>
      <c r="S2580">
        <f t="shared" si="220"/>
        <v>34</v>
      </c>
      <c r="T2580" s="336">
        <v>4</v>
      </c>
      <c r="U2580" s="339">
        <f t="shared" si="216"/>
        <v>-2.3614255930169792</v>
      </c>
      <c r="V2580" s="4">
        <f t="shared" si="217"/>
        <v>0.5153810835629018</v>
      </c>
    </row>
    <row r="2581" spans="1:22" ht="17">
      <c r="A2581" s="28" t="s">
        <v>584</v>
      </c>
      <c r="B2581" s="33" t="s">
        <v>597</v>
      </c>
      <c r="C2581" s="99" t="s">
        <v>1433</v>
      </c>
      <c r="D2581" t="s">
        <v>44</v>
      </c>
      <c r="E2581" t="s">
        <v>600</v>
      </c>
      <c r="F2581" t="s">
        <v>60</v>
      </c>
      <c r="G2581" s="31">
        <v>2</v>
      </c>
      <c r="H2581" s="199">
        <f t="shared" si="218"/>
        <v>0.14285714285714285</v>
      </c>
      <c r="I2581" s="208"/>
      <c r="J2581" s="32" t="s">
        <v>100</v>
      </c>
      <c r="K2581" s="32"/>
      <c r="L2581" s="32"/>
      <c r="M2581" s="321">
        <v>88</v>
      </c>
      <c r="N2581" s="63">
        <v>72</v>
      </c>
      <c r="O2581" s="72">
        <f t="shared" si="219"/>
        <v>144</v>
      </c>
      <c r="P2581" s="336">
        <v>4</v>
      </c>
      <c r="Q2581" s="2">
        <v>183</v>
      </c>
      <c r="R2581">
        <v>183</v>
      </c>
      <c r="S2581">
        <f t="shared" si="220"/>
        <v>366</v>
      </c>
      <c r="T2581" s="336">
        <v>4</v>
      </c>
      <c r="U2581" s="339">
        <f t="shared" si="216"/>
        <v>0.7321493383632145</v>
      </c>
      <c r="V2581" s="4">
        <f t="shared" si="217"/>
        <v>1.25</v>
      </c>
    </row>
    <row r="2582" spans="1:22" ht="17">
      <c r="A2582" s="28" t="s">
        <v>584</v>
      </c>
      <c r="B2582" s="33" t="s">
        <v>598</v>
      </c>
      <c r="C2582" s="99" t="s">
        <v>1433</v>
      </c>
      <c r="D2582" s="16" t="s">
        <v>44</v>
      </c>
      <c r="E2582" s="16" t="s">
        <v>600</v>
      </c>
      <c r="F2582" s="16" t="s">
        <v>60</v>
      </c>
      <c r="G2582" s="31">
        <v>2</v>
      </c>
      <c r="H2582" s="199">
        <f t="shared" si="218"/>
        <v>0.14285714285714285</v>
      </c>
      <c r="I2582" s="208"/>
      <c r="J2582" s="32" t="s">
        <v>100</v>
      </c>
      <c r="K2582" s="32"/>
      <c r="L2582" s="32"/>
      <c r="M2582" s="321">
        <v>363</v>
      </c>
      <c r="N2582" s="63">
        <v>134</v>
      </c>
      <c r="O2582" s="72">
        <f t="shared" si="219"/>
        <v>268</v>
      </c>
      <c r="P2582" s="336">
        <v>4</v>
      </c>
      <c r="Q2582" s="2">
        <v>217</v>
      </c>
      <c r="R2582">
        <v>120</v>
      </c>
      <c r="S2582">
        <f t="shared" si="220"/>
        <v>240</v>
      </c>
      <c r="T2582" s="336">
        <v>4</v>
      </c>
      <c r="U2582" s="339">
        <f t="shared" si="216"/>
        <v>-0.51450548072439117</v>
      </c>
      <c r="V2582" s="4">
        <f t="shared" si="217"/>
        <v>0.55580390324704276</v>
      </c>
    </row>
    <row r="2583" spans="1:22" ht="17">
      <c r="A2583" s="28" t="s">
        <v>584</v>
      </c>
      <c r="B2583" s="33" t="s">
        <v>599</v>
      </c>
      <c r="C2583" s="99" t="s">
        <v>1433</v>
      </c>
      <c r="D2583" t="s">
        <v>44</v>
      </c>
      <c r="E2583" t="s">
        <v>600</v>
      </c>
      <c r="F2583" t="s">
        <v>60</v>
      </c>
      <c r="G2583" s="31">
        <v>2</v>
      </c>
      <c r="H2583" s="199">
        <f t="shared" si="218"/>
        <v>0.14285714285714285</v>
      </c>
      <c r="I2583" s="208"/>
      <c r="J2583" s="32" t="s">
        <v>100</v>
      </c>
      <c r="K2583" s="32"/>
      <c r="L2583" s="32"/>
      <c r="M2583" s="321">
        <v>150</v>
      </c>
      <c r="N2583" s="63">
        <v>74</v>
      </c>
      <c r="O2583" s="72">
        <f t="shared" si="219"/>
        <v>148</v>
      </c>
      <c r="P2583" s="336">
        <v>4</v>
      </c>
      <c r="Q2583" s="2">
        <v>167</v>
      </c>
      <c r="R2583">
        <v>44</v>
      </c>
      <c r="S2583">
        <f t="shared" si="220"/>
        <v>88</v>
      </c>
      <c r="T2583" s="336">
        <v>4</v>
      </c>
      <c r="U2583" s="339">
        <f t="shared" si="216"/>
        <v>0.10735851832049932</v>
      </c>
      <c r="V2583" s="4">
        <f t="shared" si="217"/>
        <v>0.3194180501272903</v>
      </c>
    </row>
    <row r="2584" spans="1:22" ht="17">
      <c r="A2584" s="28" t="s">
        <v>584</v>
      </c>
      <c r="B2584" s="33" t="s">
        <v>595</v>
      </c>
      <c r="C2584" s="99" t="s">
        <v>1433</v>
      </c>
      <c r="D2584" t="s">
        <v>44</v>
      </c>
      <c r="E2584" t="s">
        <v>600</v>
      </c>
      <c r="F2584" t="s">
        <v>60</v>
      </c>
      <c r="G2584" s="31">
        <v>14</v>
      </c>
      <c r="H2584" s="199">
        <f t="shared" si="218"/>
        <v>1</v>
      </c>
      <c r="I2584" s="208"/>
      <c r="J2584" s="32"/>
      <c r="K2584" s="32"/>
      <c r="L2584" s="32" t="s">
        <v>100</v>
      </c>
      <c r="M2584" s="190">
        <v>50</v>
      </c>
      <c r="N2584" s="63">
        <v>50</v>
      </c>
      <c r="O2584" s="72">
        <f t="shared" si="219"/>
        <v>100</v>
      </c>
      <c r="P2584" s="336">
        <v>4</v>
      </c>
      <c r="Q2584" s="2">
        <v>50</v>
      </c>
      <c r="R2584">
        <v>29</v>
      </c>
      <c r="S2584">
        <f t="shared" si="220"/>
        <v>58</v>
      </c>
      <c r="T2584" s="336">
        <v>4</v>
      </c>
      <c r="U2584" s="339">
        <f t="shared" si="216"/>
        <v>0</v>
      </c>
      <c r="V2584" s="4">
        <f t="shared" si="217"/>
        <v>0.58640000000000003</v>
      </c>
    </row>
    <row r="2585" spans="1:22" ht="17">
      <c r="A2585" s="28" t="s">
        <v>584</v>
      </c>
      <c r="B2585" s="33" t="s">
        <v>596</v>
      </c>
      <c r="C2585" s="99" t="s">
        <v>1433</v>
      </c>
      <c r="D2585" s="16" t="s">
        <v>44</v>
      </c>
      <c r="E2585" s="16" t="s">
        <v>600</v>
      </c>
      <c r="F2585" s="16" t="s">
        <v>60</v>
      </c>
      <c r="G2585" s="31">
        <v>14</v>
      </c>
      <c r="H2585" s="199">
        <f t="shared" si="218"/>
        <v>1</v>
      </c>
      <c r="I2585" s="208"/>
      <c r="J2585" s="32"/>
      <c r="K2585" s="32"/>
      <c r="L2585" s="32" t="s">
        <v>100</v>
      </c>
      <c r="M2585" s="190">
        <v>288</v>
      </c>
      <c r="N2585" s="63">
        <v>114</v>
      </c>
      <c r="O2585" s="72">
        <f t="shared" si="219"/>
        <v>228</v>
      </c>
      <c r="P2585" s="336">
        <v>4</v>
      </c>
      <c r="Q2585" s="2">
        <v>250</v>
      </c>
      <c r="R2585">
        <v>29</v>
      </c>
      <c r="S2585">
        <f t="shared" si="220"/>
        <v>58</v>
      </c>
      <c r="T2585" s="336">
        <v>4</v>
      </c>
      <c r="U2585" s="339">
        <f t="shared" si="216"/>
        <v>-0.14149956227369948</v>
      </c>
      <c r="V2585" s="4">
        <f t="shared" si="217"/>
        <v>0.26345600000000002</v>
      </c>
    </row>
    <row r="2586" spans="1:22" ht="17">
      <c r="A2586" s="28" t="s">
        <v>584</v>
      </c>
      <c r="B2586" s="33" t="s">
        <v>597</v>
      </c>
      <c r="C2586" s="99" t="s">
        <v>1433</v>
      </c>
      <c r="D2586" t="s">
        <v>44</v>
      </c>
      <c r="E2586" t="s">
        <v>600</v>
      </c>
      <c r="F2586" t="s">
        <v>60</v>
      </c>
      <c r="G2586" s="31">
        <v>14</v>
      </c>
      <c r="H2586" s="199">
        <f t="shared" si="218"/>
        <v>1</v>
      </c>
      <c r="I2586" s="208"/>
      <c r="J2586" s="32"/>
      <c r="K2586" s="32"/>
      <c r="L2586" s="32" t="s">
        <v>100</v>
      </c>
      <c r="M2586" s="190">
        <v>13</v>
      </c>
      <c r="N2586" s="63">
        <v>13</v>
      </c>
      <c r="O2586" s="72">
        <f t="shared" si="219"/>
        <v>26</v>
      </c>
      <c r="P2586" s="336">
        <v>4</v>
      </c>
      <c r="Q2586" s="2">
        <v>17</v>
      </c>
      <c r="R2586">
        <v>17</v>
      </c>
      <c r="S2586">
        <f t="shared" si="220"/>
        <v>34</v>
      </c>
      <c r="T2586" s="336">
        <v>4</v>
      </c>
      <c r="U2586" s="339">
        <f t="shared" si="216"/>
        <v>0.26826398659467937</v>
      </c>
      <c r="V2586" s="4">
        <f t="shared" si="217"/>
        <v>1.25</v>
      </c>
    </row>
    <row r="2587" spans="1:22" ht="17">
      <c r="A2587" s="28" t="s">
        <v>584</v>
      </c>
      <c r="B2587" s="33" t="s">
        <v>598</v>
      </c>
      <c r="C2587" s="99" t="s">
        <v>1433</v>
      </c>
      <c r="D2587" t="s">
        <v>44</v>
      </c>
      <c r="E2587" t="s">
        <v>600</v>
      </c>
      <c r="F2587" t="s">
        <v>60</v>
      </c>
      <c r="G2587" s="31">
        <v>14</v>
      </c>
      <c r="H2587" s="199">
        <f t="shared" si="218"/>
        <v>1</v>
      </c>
      <c r="I2587" s="208"/>
      <c r="J2587" s="32"/>
      <c r="K2587" s="32"/>
      <c r="L2587" s="32" t="s">
        <v>100</v>
      </c>
      <c r="M2587" s="190">
        <v>100</v>
      </c>
      <c r="N2587" s="63">
        <v>41</v>
      </c>
      <c r="O2587" s="72">
        <f t="shared" si="219"/>
        <v>82</v>
      </c>
      <c r="P2587" s="336">
        <v>4</v>
      </c>
      <c r="Q2587" s="2">
        <v>117</v>
      </c>
      <c r="R2587">
        <v>60</v>
      </c>
      <c r="S2587">
        <f t="shared" si="220"/>
        <v>120</v>
      </c>
      <c r="T2587" s="336">
        <v>4</v>
      </c>
      <c r="U2587" s="339">
        <f t="shared" si="216"/>
        <v>0.15700374880966469</v>
      </c>
      <c r="V2587" s="4">
        <f t="shared" si="217"/>
        <v>0.51298487836949369</v>
      </c>
    </row>
    <row r="2588" spans="1:22" ht="17">
      <c r="A2588" s="10" t="s">
        <v>584</v>
      </c>
      <c r="B2588" s="33" t="s">
        <v>599</v>
      </c>
      <c r="C2588" s="99" t="s">
        <v>1433</v>
      </c>
      <c r="D2588" s="58" t="s">
        <v>44</v>
      </c>
      <c r="E2588" s="58" t="s">
        <v>600</v>
      </c>
      <c r="F2588" s="58" t="s">
        <v>60</v>
      </c>
      <c r="G2588" s="170">
        <v>14</v>
      </c>
      <c r="H2588" s="201">
        <f t="shared" si="218"/>
        <v>1</v>
      </c>
      <c r="I2588" s="210"/>
      <c r="J2588" s="23"/>
      <c r="K2588" s="23"/>
      <c r="L2588" s="23" t="s">
        <v>100</v>
      </c>
      <c r="M2588" s="190">
        <v>175</v>
      </c>
      <c r="N2588" s="63">
        <v>127</v>
      </c>
      <c r="O2588" s="72">
        <f t="shared" si="219"/>
        <v>254</v>
      </c>
      <c r="P2588" s="337">
        <v>4</v>
      </c>
      <c r="Q2588" s="2">
        <v>117</v>
      </c>
      <c r="R2588">
        <v>17</v>
      </c>
      <c r="S2588">
        <f t="shared" si="220"/>
        <v>34</v>
      </c>
      <c r="T2588" s="337">
        <v>4</v>
      </c>
      <c r="U2588" s="339">
        <f t="shared" si="216"/>
        <v>-0.40261203912575788</v>
      </c>
      <c r="V2588" s="4">
        <f t="shared" si="217"/>
        <v>0.27111184162466212</v>
      </c>
    </row>
    <row r="2589" spans="1:22" ht="17">
      <c r="A2589" s="28" t="s">
        <v>586</v>
      </c>
      <c r="B2589" s="33" t="s">
        <v>595</v>
      </c>
      <c r="C2589" s="99" t="s">
        <v>1433</v>
      </c>
      <c r="D2589" t="s">
        <v>44</v>
      </c>
      <c r="E2589" t="s">
        <v>600</v>
      </c>
      <c r="F2589" t="s">
        <v>60</v>
      </c>
      <c r="G2589" s="31">
        <v>0</v>
      </c>
      <c r="H2589" s="199">
        <f t="shared" si="218"/>
        <v>0</v>
      </c>
      <c r="I2589" s="208" t="s">
        <v>100</v>
      </c>
      <c r="J2589" s="32"/>
      <c r="K2589" s="32"/>
      <c r="L2589" s="32"/>
      <c r="M2589" s="190">
        <v>650</v>
      </c>
      <c r="N2589" s="63">
        <v>141</v>
      </c>
      <c r="O2589" s="72">
        <f t="shared" si="219"/>
        <v>282</v>
      </c>
      <c r="P2589" s="336">
        <v>4</v>
      </c>
      <c r="Q2589" s="2">
        <v>1063</v>
      </c>
      <c r="R2589">
        <v>196</v>
      </c>
      <c r="S2589">
        <f t="shared" si="220"/>
        <v>392</v>
      </c>
      <c r="T2589" s="336">
        <v>4</v>
      </c>
      <c r="U2589" s="339">
        <f t="shared" si="216"/>
        <v>0.49187801545226517</v>
      </c>
      <c r="V2589" s="4">
        <f t="shared" si="217"/>
        <v>0.28399739284883035</v>
      </c>
    </row>
    <row r="2590" spans="1:22" ht="17">
      <c r="A2590" s="28" t="s">
        <v>586</v>
      </c>
      <c r="B2590" s="33" t="s">
        <v>596</v>
      </c>
      <c r="C2590" s="99" t="s">
        <v>1433</v>
      </c>
      <c r="D2590" t="s">
        <v>44</v>
      </c>
      <c r="E2590" t="s">
        <v>600</v>
      </c>
      <c r="F2590" t="s">
        <v>60</v>
      </c>
      <c r="G2590" s="31">
        <v>0</v>
      </c>
      <c r="H2590" s="199">
        <f t="shared" si="218"/>
        <v>0</v>
      </c>
      <c r="I2590" s="208" t="s">
        <v>100</v>
      </c>
      <c r="J2590" s="32"/>
      <c r="K2590" s="32"/>
      <c r="L2590" s="32"/>
      <c r="M2590" s="190">
        <v>813</v>
      </c>
      <c r="N2590" s="63">
        <v>155</v>
      </c>
      <c r="O2590" s="72">
        <f t="shared" si="219"/>
        <v>310</v>
      </c>
      <c r="P2590" s="336">
        <v>4</v>
      </c>
      <c r="Q2590" s="2">
        <v>438</v>
      </c>
      <c r="R2590">
        <v>188</v>
      </c>
      <c r="S2590">
        <f t="shared" si="220"/>
        <v>376</v>
      </c>
      <c r="T2590" s="336">
        <v>4</v>
      </c>
      <c r="U2590" s="339">
        <f t="shared" si="216"/>
        <v>-0.61851219917136435</v>
      </c>
      <c r="V2590" s="4">
        <f t="shared" si="217"/>
        <v>0.43423302266424801</v>
      </c>
    </row>
    <row r="2591" spans="1:22" ht="17">
      <c r="A2591" s="28" t="s">
        <v>586</v>
      </c>
      <c r="B2591" s="33" t="s">
        <v>597</v>
      </c>
      <c r="C2591" s="99" t="s">
        <v>1433</v>
      </c>
      <c r="D2591" t="s">
        <v>44</v>
      </c>
      <c r="E2591" t="s">
        <v>600</v>
      </c>
      <c r="F2591" t="s">
        <v>60</v>
      </c>
      <c r="G2591" s="31">
        <v>0</v>
      </c>
      <c r="H2591" s="199">
        <f t="shared" si="218"/>
        <v>0</v>
      </c>
      <c r="I2591" s="208" t="s">
        <v>100</v>
      </c>
      <c r="J2591" s="32"/>
      <c r="K2591" s="32"/>
      <c r="L2591" s="32"/>
      <c r="M2591" s="190">
        <v>613</v>
      </c>
      <c r="N2591" s="63">
        <v>123</v>
      </c>
      <c r="O2591" s="72">
        <f t="shared" si="219"/>
        <v>246</v>
      </c>
      <c r="P2591" s="336">
        <v>4</v>
      </c>
      <c r="Q2591" s="2">
        <v>500</v>
      </c>
      <c r="R2591">
        <v>89</v>
      </c>
      <c r="S2591">
        <f t="shared" si="220"/>
        <v>178</v>
      </c>
      <c r="T2591" s="336">
        <v>4</v>
      </c>
      <c r="U2591" s="339">
        <f t="shared" si="216"/>
        <v>-0.2037568375140196</v>
      </c>
      <c r="V2591" s="4">
        <f t="shared" si="217"/>
        <v>0.28168399999999999</v>
      </c>
    </row>
    <row r="2592" spans="1:22" ht="17">
      <c r="A2592" s="28" t="s">
        <v>586</v>
      </c>
      <c r="B2592" s="33" t="s">
        <v>598</v>
      </c>
      <c r="C2592" s="99" t="s">
        <v>1433</v>
      </c>
      <c r="D2592" s="16" t="s">
        <v>44</v>
      </c>
      <c r="E2592" s="16" t="s">
        <v>600</v>
      </c>
      <c r="F2592" s="16" t="s">
        <v>60</v>
      </c>
      <c r="G2592" s="31">
        <v>0</v>
      </c>
      <c r="H2592" s="199">
        <f t="shared" si="218"/>
        <v>0</v>
      </c>
      <c r="I2592" s="208" t="s">
        <v>100</v>
      </c>
      <c r="J2592" s="32"/>
      <c r="K2592" s="32"/>
      <c r="L2592" s="32"/>
      <c r="M2592" s="190">
        <v>463</v>
      </c>
      <c r="N2592" s="63">
        <v>94</v>
      </c>
      <c r="O2592" s="72">
        <f t="shared" si="219"/>
        <v>188</v>
      </c>
      <c r="P2592" s="336">
        <v>4</v>
      </c>
      <c r="Q2592" s="2">
        <v>288</v>
      </c>
      <c r="R2592">
        <v>55</v>
      </c>
      <c r="S2592">
        <f t="shared" si="220"/>
        <v>110</v>
      </c>
      <c r="T2592" s="336">
        <v>4</v>
      </c>
      <c r="U2592" s="339">
        <f t="shared" si="216"/>
        <v>-0.47476657395028815</v>
      </c>
      <c r="V2592" s="4">
        <f t="shared" si="217"/>
        <v>0.28647038966049382</v>
      </c>
    </row>
    <row r="2593" spans="1:22" ht="17">
      <c r="A2593" s="28" t="s">
        <v>586</v>
      </c>
      <c r="B2593" s="33" t="s">
        <v>599</v>
      </c>
      <c r="C2593" s="99" t="s">
        <v>1433</v>
      </c>
      <c r="D2593" t="s">
        <v>44</v>
      </c>
      <c r="E2593" t="s">
        <v>600</v>
      </c>
      <c r="F2593" t="s">
        <v>60</v>
      </c>
      <c r="G2593" s="31">
        <v>0</v>
      </c>
      <c r="H2593" s="199">
        <f t="shared" si="218"/>
        <v>0</v>
      </c>
      <c r="I2593" s="208" t="s">
        <v>100</v>
      </c>
      <c r="J2593" s="32"/>
      <c r="K2593" s="32"/>
      <c r="L2593" s="32"/>
      <c r="M2593" s="190">
        <v>275</v>
      </c>
      <c r="N2593" s="63">
        <v>60</v>
      </c>
      <c r="O2593" s="72">
        <f t="shared" si="219"/>
        <v>120</v>
      </c>
      <c r="P2593" s="336">
        <v>4</v>
      </c>
      <c r="Q2593" s="2">
        <v>188</v>
      </c>
      <c r="R2593">
        <v>156</v>
      </c>
      <c r="S2593">
        <f t="shared" si="220"/>
        <v>312</v>
      </c>
      <c r="T2593" s="336">
        <v>4</v>
      </c>
      <c r="U2593" s="339">
        <f t="shared" si="216"/>
        <v>-0.38032913483662212</v>
      </c>
      <c r="V2593" s="4">
        <f t="shared" si="217"/>
        <v>0.93854685377999092</v>
      </c>
    </row>
    <row r="2594" spans="1:22" ht="17">
      <c r="A2594" s="28" t="s">
        <v>586</v>
      </c>
      <c r="B2594" s="33" t="s">
        <v>595</v>
      </c>
      <c r="C2594" s="99" t="s">
        <v>1433</v>
      </c>
      <c r="D2594" t="s">
        <v>44</v>
      </c>
      <c r="E2594" t="s">
        <v>600</v>
      </c>
      <c r="F2594" t="s">
        <v>60</v>
      </c>
      <c r="G2594" s="31">
        <v>2</v>
      </c>
      <c r="H2594" s="199">
        <f t="shared" si="218"/>
        <v>0.14285714285714285</v>
      </c>
      <c r="I2594" s="208"/>
      <c r="J2594" s="32" t="s">
        <v>100</v>
      </c>
      <c r="K2594" s="32"/>
      <c r="L2594" s="32"/>
      <c r="M2594" s="321">
        <v>213</v>
      </c>
      <c r="N2594" s="63">
        <v>133</v>
      </c>
      <c r="O2594" s="72">
        <f t="shared" si="219"/>
        <v>266</v>
      </c>
      <c r="P2594" s="336">
        <v>4</v>
      </c>
      <c r="Q2594" s="2">
        <v>775</v>
      </c>
      <c r="R2594">
        <v>156</v>
      </c>
      <c r="S2594">
        <f t="shared" si="220"/>
        <v>312</v>
      </c>
      <c r="T2594" s="336">
        <v>4</v>
      </c>
      <c r="U2594" s="339">
        <f t="shared" si="216"/>
        <v>1.2915708636439218</v>
      </c>
      <c r="V2594" s="4">
        <f t="shared" si="217"/>
        <v>0.29051779396462019</v>
      </c>
    </row>
    <row r="2595" spans="1:22" ht="17">
      <c r="A2595" s="28" t="s">
        <v>586</v>
      </c>
      <c r="B2595" s="33" t="s">
        <v>596</v>
      </c>
      <c r="C2595" s="99" t="s">
        <v>1433</v>
      </c>
      <c r="D2595" s="16" t="s">
        <v>44</v>
      </c>
      <c r="E2595" s="16" t="s">
        <v>600</v>
      </c>
      <c r="F2595" s="16" t="s">
        <v>60</v>
      </c>
      <c r="G2595" s="31">
        <v>2</v>
      </c>
      <c r="H2595" s="199">
        <f t="shared" si="218"/>
        <v>0.14285714285714285</v>
      </c>
      <c r="I2595" s="208"/>
      <c r="J2595" s="32" t="s">
        <v>100</v>
      </c>
      <c r="K2595" s="32"/>
      <c r="L2595" s="32"/>
      <c r="M2595" s="321">
        <v>350</v>
      </c>
      <c r="N2595" s="63">
        <v>147</v>
      </c>
      <c r="O2595" s="72">
        <f t="shared" si="219"/>
        <v>294</v>
      </c>
      <c r="P2595" s="336">
        <v>4</v>
      </c>
      <c r="Q2595" s="2">
        <v>425</v>
      </c>
      <c r="R2595">
        <v>293</v>
      </c>
      <c r="S2595">
        <f t="shared" si="220"/>
        <v>586</v>
      </c>
      <c r="T2595" s="336">
        <v>4</v>
      </c>
      <c r="U2595" s="339">
        <f t="shared" si="216"/>
        <v>0.1941560144409574</v>
      </c>
      <c r="V2595" s="4">
        <f t="shared" si="217"/>
        <v>0.72528858131487883</v>
      </c>
    </row>
    <row r="2596" spans="1:22" ht="17">
      <c r="A2596" s="28" t="s">
        <v>586</v>
      </c>
      <c r="B2596" s="33" t="s">
        <v>597</v>
      </c>
      <c r="C2596" s="99" t="s">
        <v>1433</v>
      </c>
      <c r="D2596" t="s">
        <v>44</v>
      </c>
      <c r="E2596" t="s">
        <v>600</v>
      </c>
      <c r="F2596" t="s">
        <v>60</v>
      </c>
      <c r="G2596" s="31">
        <v>2</v>
      </c>
      <c r="H2596" s="199">
        <f t="shared" si="218"/>
        <v>0.14285714285714285</v>
      </c>
      <c r="I2596" s="208"/>
      <c r="J2596" s="32" t="s">
        <v>100</v>
      </c>
      <c r="K2596" s="32"/>
      <c r="L2596" s="32"/>
      <c r="M2596" s="321">
        <v>88</v>
      </c>
      <c r="N2596" s="63">
        <v>72</v>
      </c>
      <c r="O2596" s="72">
        <f t="shared" si="219"/>
        <v>144</v>
      </c>
      <c r="P2596" s="336">
        <v>4</v>
      </c>
      <c r="Q2596" s="2">
        <v>50</v>
      </c>
      <c r="R2596">
        <v>29</v>
      </c>
      <c r="S2596">
        <f t="shared" si="220"/>
        <v>58</v>
      </c>
      <c r="T2596" s="336">
        <v>4</v>
      </c>
      <c r="U2596" s="339">
        <f t="shared" si="216"/>
        <v>-0.56531380905006035</v>
      </c>
      <c r="V2596" s="4">
        <f t="shared" si="217"/>
        <v>0.58640000000000003</v>
      </c>
    </row>
    <row r="2597" spans="1:22" ht="17">
      <c r="A2597" s="28" t="s">
        <v>586</v>
      </c>
      <c r="B2597" s="33" t="s">
        <v>598</v>
      </c>
      <c r="C2597" s="99" t="s">
        <v>1433</v>
      </c>
      <c r="D2597" t="s">
        <v>44</v>
      </c>
      <c r="E2597" t="s">
        <v>600</v>
      </c>
      <c r="F2597" t="s">
        <v>60</v>
      </c>
      <c r="G2597" s="31">
        <v>2</v>
      </c>
      <c r="H2597" s="199">
        <f t="shared" si="218"/>
        <v>0.14285714285714285</v>
      </c>
      <c r="I2597" s="208"/>
      <c r="J2597" s="32" t="s">
        <v>100</v>
      </c>
      <c r="K2597" s="32"/>
      <c r="L2597" s="32"/>
      <c r="M2597" s="321">
        <v>363</v>
      </c>
      <c r="N2597" s="63">
        <v>134</v>
      </c>
      <c r="O2597" s="72">
        <f t="shared" si="219"/>
        <v>268</v>
      </c>
      <c r="P2597" s="336">
        <v>4</v>
      </c>
      <c r="Q2597" s="2">
        <v>400</v>
      </c>
      <c r="R2597">
        <v>154</v>
      </c>
      <c r="S2597">
        <f t="shared" si="220"/>
        <v>308</v>
      </c>
      <c r="T2597" s="336">
        <v>4</v>
      </c>
      <c r="U2597" s="339">
        <f t="shared" si="216"/>
        <v>9.706171284313124E-2</v>
      </c>
      <c r="V2597" s="4">
        <f t="shared" si="217"/>
        <v>0.398225</v>
      </c>
    </row>
    <row r="2598" spans="1:22" ht="17">
      <c r="A2598" s="10" t="s">
        <v>586</v>
      </c>
      <c r="B2598" s="33" t="s">
        <v>599</v>
      </c>
      <c r="C2598" s="99" t="s">
        <v>1433</v>
      </c>
      <c r="D2598" s="58" t="s">
        <v>44</v>
      </c>
      <c r="E2598" s="58" t="s">
        <v>600</v>
      </c>
      <c r="F2598" s="58" t="s">
        <v>60</v>
      </c>
      <c r="G2598" s="170">
        <v>2</v>
      </c>
      <c r="H2598" s="201">
        <f t="shared" si="218"/>
        <v>0.14285714285714285</v>
      </c>
      <c r="I2598" s="210"/>
      <c r="J2598" s="23" t="s">
        <v>100</v>
      </c>
      <c r="K2598" s="23"/>
      <c r="L2598" s="23"/>
      <c r="M2598" s="321">
        <v>150</v>
      </c>
      <c r="N2598" s="63">
        <v>74</v>
      </c>
      <c r="O2598" s="72">
        <f t="shared" si="219"/>
        <v>148</v>
      </c>
      <c r="P2598" s="337">
        <v>4</v>
      </c>
      <c r="Q2598" s="2">
        <v>63</v>
      </c>
      <c r="R2598">
        <v>47</v>
      </c>
      <c r="S2598">
        <f t="shared" si="220"/>
        <v>94</v>
      </c>
      <c r="T2598" s="337">
        <v>4</v>
      </c>
      <c r="U2598" s="339">
        <f t="shared" si="216"/>
        <v>-0.86750056770472306</v>
      </c>
      <c r="V2598" s="4">
        <f t="shared" si="217"/>
        <v>0.8065633660871756</v>
      </c>
    </row>
    <row r="2599" spans="1:22" ht="17">
      <c r="A2599" s="28" t="s">
        <v>586</v>
      </c>
      <c r="B2599" s="33" t="s">
        <v>595</v>
      </c>
      <c r="C2599" s="99" t="s">
        <v>1433</v>
      </c>
      <c r="D2599" t="s">
        <v>44</v>
      </c>
      <c r="E2599" t="s">
        <v>600</v>
      </c>
      <c r="F2599" t="s">
        <v>60</v>
      </c>
      <c r="G2599" s="31">
        <v>14</v>
      </c>
      <c r="H2599" s="199">
        <f t="shared" si="218"/>
        <v>1</v>
      </c>
      <c r="I2599" s="208"/>
      <c r="J2599" s="32"/>
      <c r="K2599" s="32"/>
      <c r="L2599" s="32" t="s">
        <v>100</v>
      </c>
      <c r="M2599" s="190">
        <v>50</v>
      </c>
      <c r="N2599" s="63">
        <v>50</v>
      </c>
      <c r="O2599" s="72">
        <f t="shared" si="219"/>
        <v>100</v>
      </c>
      <c r="P2599" s="336">
        <v>4</v>
      </c>
      <c r="Q2599" s="2">
        <v>150</v>
      </c>
      <c r="R2599">
        <v>35</v>
      </c>
      <c r="S2599">
        <f t="shared" si="220"/>
        <v>70</v>
      </c>
      <c r="T2599" s="336">
        <v>4</v>
      </c>
      <c r="U2599" s="339">
        <f t="shared" si="216"/>
        <v>1.0986122886681098</v>
      </c>
      <c r="V2599" s="4">
        <f t="shared" si="217"/>
        <v>0.30444444444444446</v>
      </c>
    </row>
    <row r="2600" spans="1:22" ht="17">
      <c r="A2600" s="28" t="s">
        <v>586</v>
      </c>
      <c r="B2600" s="33" t="s">
        <v>596</v>
      </c>
      <c r="C2600" s="99" t="s">
        <v>1433</v>
      </c>
      <c r="D2600" t="s">
        <v>44</v>
      </c>
      <c r="E2600" t="s">
        <v>600</v>
      </c>
      <c r="F2600" t="s">
        <v>60</v>
      </c>
      <c r="G2600" s="31">
        <v>14</v>
      </c>
      <c r="H2600" s="199">
        <f t="shared" si="218"/>
        <v>1</v>
      </c>
      <c r="I2600" s="208"/>
      <c r="J2600" s="32"/>
      <c r="K2600" s="32"/>
      <c r="L2600" s="32" t="s">
        <v>100</v>
      </c>
      <c r="M2600" s="190">
        <v>288</v>
      </c>
      <c r="N2600" s="63">
        <v>114</v>
      </c>
      <c r="O2600" s="72">
        <f t="shared" si="219"/>
        <v>228</v>
      </c>
      <c r="P2600" s="336">
        <v>4</v>
      </c>
      <c r="Q2600" s="2">
        <v>325</v>
      </c>
      <c r="R2600">
        <v>123</v>
      </c>
      <c r="S2600">
        <f t="shared" si="220"/>
        <v>246</v>
      </c>
      <c r="T2600" s="336">
        <v>4</v>
      </c>
      <c r="U2600" s="339">
        <f t="shared" si="216"/>
        <v>0.12086470219379164</v>
      </c>
      <c r="V2600" s="4">
        <f t="shared" si="217"/>
        <v>0.39323313609467458</v>
      </c>
    </row>
    <row r="2601" spans="1:22" ht="17">
      <c r="A2601" s="28" t="s">
        <v>586</v>
      </c>
      <c r="B2601" s="33" t="s">
        <v>597</v>
      </c>
      <c r="C2601" s="99" t="s">
        <v>1433</v>
      </c>
      <c r="D2601" t="s">
        <v>44</v>
      </c>
      <c r="E2601" t="s">
        <v>600</v>
      </c>
      <c r="F2601" t="s">
        <v>60</v>
      </c>
      <c r="G2601" s="31">
        <v>14</v>
      </c>
      <c r="H2601" s="199">
        <f t="shared" si="218"/>
        <v>1</v>
      </c>
      <c r="I2601" s="208"/>
      <c r="J2601" s="32"/>
      <c r="K2601" s="32"/>
      <c r="L2601" s="32" t="s">
        <v>100</v>
      </c>
      <c r="M2601" s="190">
        <v>13</v>
      </c>
      <c r="N2601" s="63">
        <v>13</v>
      </c>
      <c r="O2601" s="72">
        <f t="shared" si="219"/>
        <v>26</v>
      </c>
      <c r="P2601" s="336">
        <v>4</v>
      </c>
      <c r="Q2601" s="2">
        <v>38</v>
      </c>
      <c r="R2601">
        <v>24</v>
      </c>
      <c r="S2601">
        <f t="shared" si="220"/>
        <v>48</v>
      </c>
      <c r="T2601" s="336">
        <v>4</v>
      </c>
      <c r="U2601" s="339">
        <f t="shared" si="216"/>
        <v>1.0726368022648489</v>
      </c>
      <c r="V2601" s="4">
        <f t="shared" si="217"/>
        <v>0.64889196675900274</v>
      </c>
    </row>
    <row r="2602" spans="1:22" ht="17">
      <c r="A2602" s="28" t="s">
        <v>586</v>
      </c>
      <c r="B2602" s="33" t="s">
        <v>598</v>
      </c>
      <c r="C2602" s="99" t="s">
        <v>1433</v>
      </c>
      <c r="D2602" s="16" t="s">
        <v>44</v>
      </c>
      <c r="E2602" s="16" t="s">
        <v>600</v>
      </c>
      <c r="F2602" s="16" t="s">
        <v>60</v>
      </c>
      <c r="G2602" s="31">
        <v>14</v>
      </c>
      <c r="H2602" s="199">
        <f t="shared" si="218"/>
        <v>1</v>
      </c>
      <c r="I2602" s="208"/>
      <c r="J2602" s="32"/>
      <c r="K2602" s="32"/>
      <c r="L2602" s="32" t="s">
        <v>100</v>
      </c>
      <c r="M2602" s="190">
        <v>100</v>
      </c>
      <c r="N2602" s="63">
        <v>41</v>
      </c>
      <c r="O2602" s="72">
        <f t="shared" si="219"/>
        <v>82</v>
      </c>
      <c r="P2602" s="336">
        <v>4</v>
      </c>
      <c r="Q2602" s="2">
        <v>275</v>
      </c>
      <c r="R2602">
        <v>97</v>
      </c>
      <c r="S2602">
        <f t="shared" si="220"/>
        <v>194</v>
      </c>
      <c r="T2602" s="336">
        <v>4</v>
      </c>
      <c r="U2602" s="339">
        <f t="shared" si="216"/>
        <v>1.0116009116784799</v>
      </c>
      <c r="V2602" s="4">
        <f t="shared" si="217"/>
        <v>0.37441652892561983</v>
      </c>
    </row>
    <row r="2603" spans="1:22" ht="17">
      <c r="A2603" s="28" t="s">
        <v>586</v>
      </c>
      <c r="B2603" s="33" t="s">
        <v>599</v>
      </c>
      <c r="C2603" s="99" t="s">
        <v>1433</v>
      </c>
      <c r="D2603" t="s">
        <v>44</v>
      </c>
      <c r="E2603" t="s">
        <v>600</v>
      </c>
      <c r="F2603" t="s">
        <v>60</v>
      </c>
      <c r="G2603" s="31">
        <v>14</v>
      </c>
      <c r="H2603" s="199">
        <f t="shared" si="218"/>
        <v>1</v>
      </c>
      <c r="I2603" s="208"/>
      <c r="J2603" s="32"/>
      <c r="K2603" s="32"/>
      <c r="L2603" s="32" t="s">
        <v>100</v>
      </c>
      <c r="M2603" s="190">
        <v>175</v>
      </c>
      <c r="N2603" s="63">
        <v>127</v>
      </c>
      <c r="O2603" s="72">
        <f t="shared" si="219"/>
        <v>254</v>
      </c>
      <c r="P2603" s="336">
        <v>4</v>
      </c>
      <c r="Q2603" s="2">
        <v>225</v>
      </c>
      <c r="R2603">
        <v>78</v>
      </c>
      <c r="S2603">
        <f t="shared" si="220"/>
        <v>156</v>
      </c>
      <c r="T2603" s="336">
        <v>4</v>
      </c>
      <c r="U2603" s="339">
        <f t="shared" si="216"/>
        <v>0.25131442828090617</v>
      </c>
      <c r="V2603" s="4">
        <f t="shared" si="217"/>
        <v>0.37017777777777777</v>
      </c>
    </row>
    <row r="2604" spans="1:22" ht="17">
      <c r="A2604" s="28" t="s">
        <v>587</v>
      </c>
      <c r="B2604" s="33" t="s">
        <v>595</v>
      </c>
      <c r="C2604" s="99" t="s">
        <v>1433</v>
      </c>
      <c r="D2604" t="s">
        <v>44</v>
      </c>
      <c r="E2604" t="s">
        <v>600</v>
      </c>
      <c r="F2604" t="s">
        <v>60</v>
      </c>
      <c r="G2604" s="31">
        <v>0</v>
      </c>
      <c r="H2604" s="199">
        <f t="shared" si="218"/>
        <v>0</v>
      </c>
      <c r="I2604" s="208" t="s">
        <v>100</v>
      </c>
      <c r="J2604" s="32"/>
      <c r="K2604" s="32"/>
      <c r="L2604" s="32"/>
      <c r="M2604" s="190">
        <v>650</v>
      </c>
      <c r="N2604" s="63">
        <v>141</v>
      </c>
      <c r="O2604" s="72">
        <f t="shared" si="219"/>
        <v>282</v>
      </c>
      <c r="P2604" s="336">
        <v>4</v>
      </c>
      <c r="Q2604" s="2">
        <v>725</v>
      </c>
      <c r="R2604">
        <v>111</v>
      </c>
      <c r="S2604">
        <f t="shared" si="220"/>
        <v>222</v>
      </c>
      <c r="T2604" s="336">
        <v>4</v>
      </c>
      <c r="U2604" s="339">
        <f t="shared" si="216"/>
        <v>0.10919929196499201</v>
      </c>
      <c r="V2604" s="4">
        <f t="shared" si="217"/>
        <v>0.27344066587395954</v>
      </c>
    </row>
    <row r="2605" spans="1:22" ht="17">
      <c r="A2605" s="28" t="s">
        <v>587</v>
      </c>
      <c r="B2605" s="33" t="s">
        <v>596</v>
      </c>
      <c r="C2605" s="99" t="s">
        <v>1433</v>
      </c>
      <c r="D2605" s="16" t="s">
        <v>44</v>
      </c>
      <c r="E2605" s="16" t="s">
        <v>600</v>
      </c>
      <c r="F2605" s="16" t="s">
        <v>60</v>
      </c>
      <c r="G2605" s="31">
        <v>0</v>
      </c>
      <c r="H2605" s="199">
        <f t="shared" si="218"/>
        <v>0</v>
      </c>
      <c r="I2605" s="208" t="s">
        <v>100</v>
      </c>
      <c r="J2605" s="32"/>
      <c r="K2605" s="32"/>
      <c r="L2605" s="32"/>
      <c r="M2605" s="190">
        <v>813</v>
      </c>
      <c r="N2605" s="63">
        <v>155</v>
      </c>
      <c r="O2605" s="72">
        <f t="shared" si="219"/>
        <v>310</v>
      </c>
      <c r="P2605" s="336">
        <v>4</v>
      </c>
      <c r="Q2605" s="2">
        <v>563</v>
      </c>
      <c r="R2605">
        <v>174</v>
      </c>
      <c r="S2605">
        <f t="shared" si="220"/>
        <v>348</v>
      </c>
      <c r="T2605" s="336">
        <v>4</v>
      </c>
      <c r="U2605" s="339">
        <f t="shared" si="216"/>
        <v>-0.36745148140812028</v>
      </c>
      <c r="V2605" s="4">
        <f t="shared" si="217"/>
        <v>0.34551722723673295</v>
      </c>
    </row>
    <row r="2606" spans="1:22" ht="17">
      <c r="A2606" s="28" t="s">
        <v>587</v>
      </c>
      <c r="B2606" s="33" t="s">
        <v>597</v>
      </c>
      <c r="C2606" s="99" t="s">
        <v>1433</v>
      </c>
      <c r="D2606" t="s">
        <v>44</v>
      </c>
      <c r="E2606" t="s">
        <v>600</v>
      </c>
      <c r="F2606" t="s">
        <v>60</v>
      </c>
      <c r="G2606" s="31">
        <v>0</v>
      </c>
      <c r="H2606" s="199">
        <f t="shared" ref="H2606:H2637" si="221">G2606/14</f>
        <v>0</v>
      </c>
      <c r="I2606" s="208" t="s">
        <v>100</v>
      </c>
      <c r="J2606" s="32"/>
      <c r="K2606" s="32"/>
      <c r="L2606" s="32"/>
      <c r="M2606" s="190">
        <v>613</v>
      </c>
      <c r="N2606" s="63">
        <v>123</v>
      </c>
      <c r="O2606" s="72">
        <f t="shared" ref="O2606:O2637" si="222">N2606*SQRT(P2606)</f>
        <v>246</v>
      </c>
      <c r="P2606" s="336">
        <v>4</v>
      </c>
      <c r="Q2606" s="2">
        <v>475</v>
      </c>
      <c r="R2606">
        <v>205</v>
      </c>
      <c r="S2606">
        <f t="shared" ref="S2606:S2637" si="223">R2606*SQRT(T2606)</f>
        <v>410</v>
      </c>
      <c r="T2606" s="336">
        <v>4</v>
      </c>
      <c r="U2606" s="339">
        <f t="shared" si="216"/>
        <v>-0.25505013190157022</v>
      </c>
      <c r="V2606" s="4">
        <f t="shared" si="217"/>
        <v>0.43626038781163434</v>
      </c>
    </row>
    <row r="2607" spans="1:22" ht="17">
      <c r="A2607" s="28" t="s">
        <v>587</v>
      </c>
      <c r="B2607" s="33" t="s">
        <v>598</v>
      </c>
      <c r="C2607" s="99" t="s">
        <v>1433</v>
      </c>
      <c r="D2607" t="s">
        <v>44</v>
      </c>
      <c r="E2607" t="s">
        <v>600</v>
      </c>
      <c r="F2607" t="s">
        <v>60</v>
      </c>
      <c r="G2607" s="31">
        <v>0</v>
      </c>
      <c r="H2607" s="199">
        <f t="shared" si="221"/>
        <v>0</v>
      </c>
      <c r="I2607" s="208" t="s">
        <v>100</v>
      </c>
      <c r="J2607" s="32"/>
      <c r="K2607" s="32"/>
      <c r="L2607" s="32"/>
      <c r="M2607" s="190">
        <v>463</v>
      </c>
      <c r="N2607" s="63">
        <v>94</v>
      </c>
      <c r="O2607" s="72">
        <f t="shared" si="222"/>
        <v>188</v>
      </c>
      <c r="P2607" s="336">
        <v>4</v>
      </c>
      <c r="Q2607" s="2">
        <v>400</v>
      </c>
      <c r="R2607">
        <v>204</v>
      </c>
      <c r="S2607">
        <f t="shared" si="223"/>
        <v>408</v>
      </c>
      <c r="T2607" s="336">
        <v>4</v>
      </c>
      <c r="U2607" s="339">
        <f t="shared" si="216"/>
        <v>-0.1462625069782521</v>
      </c>
      <c r="V2607" s="4">
        <f t="shared" si="217"/>
        <v>0.5101</v>
      </c>
    </row>
    <row r="2608" spans="1:22" ht="17">
      <c r="A2608" s="10" t="s">
        <v>587</v>
      </c>
      <c r="B2608" s="33" t="s">
        <v>599</v>
      </c>
      <c r="C2608" s="99" t="s">
        <v>1433</v>
      </c>
      <c r="D2608" s="58" t="s">
        <v>44</v>
      </c>
      <c r="E2608" s="58" t="s">
        <v>600</v>
      </c>
      <c r="F2608" s="58" t="s">
        <v>60</v>
      </c>
      <c r="G2608" s="170">
        <v>0</v>
      </c>
      <c r="H2608" s="201">
        <f t="shared" si="221"/>
        <v>0</v>
      </c>
      <c r="I2608" s="210" t="s">
        <v>100</v>
      </c>
      <c r="J2608" s="23"/>
      <c r="K2608" s="23"/>
      <c r="L2608" s="23"/>
      <c r="M2608" s="190">
        <v>275</v>
      </c>
      <c r="N2608" s="63">
        <v>60</v>
      </c>
      <c r="O2608" s="72">
        <f t="shared" si="222"/>
        <v>120</v>
      </c>
      <c r="P2608" s="337">
        <v>4</v>
      </c>
      <c r="Q2608" s="2">
        <v>213</v>
      </c>
      <c r="R2608">
        <v>66</v>
      </c>
      <c r="S2608">
        <f t="shared" si="223"/>
        <v>132</v>
      </c>
      <c r="T2608" s="337">
        <v>4</v>
      </c>
      <c r="U2608" s="339">
        <f t="shared" si="216"/>
        <v>-0.25547893195714622</v>
      </c>
      <c r="V2608" s="4">
        <f t="shared" si="217"/>
        <v>0.3460126958936719</v>
      </c>
    </row>
    <row r="2609" spans="1:22" ht="17">
      <c r="A2609" s="28" t="s">
        <v>587</v>
      </c>
      <c r="B2609" s="33" t="s">
        <v>595</v>
      </c>
      <c r="C2609" s="99" t="s">
        <v>1433</v>
      </c>
      <c r="D2609" t="s">
        <v>44</v>
      </c>
      <c r="E2609" t="s">
        <v>600</v>
      </c>
      <c r="F2609" t="s">
        <v>60</v>
      </c>
      <c r="G2609" s="31">
        <v>2</v>
      </c>
      <c r="H2609" s="199">
        <f t="shared" si="221"/>
        <v>0.14285714285714285</v>
      </c>
      <c r="I2609" s="208"/>
      <c r="J2609" s="32" t="s">
        <v>100</v>
      </c>
      <c r="K2609" s="32"/>
      <c r="L2609" s="32"/>
      <c r="M2609" s="321">
        <v>213</v>
      </c>
      <c r="N2609" s="63">
        <v>133</v>
      </c>
      <c r="O2609" s="72">
        <f t="shared" si="222"/>
        <v>266</v>
      </c>
      <c r="P2609" s="336">
        <v>4</v>
      </c>
      <c r="Q2609" s="2">
        <v>350</v>
      </c>
      <c r="R2609">
        <v>129</v>
      </c>
      <c r="S2609">
        <f t="shared" si="223"/>
        <v>258</v>
      </c>
      <c r="T2609" s="336">
        <v>4</v>
      </c>
      <c r="U2609" s="339">
        <f t="shared" si="216"/>
        <v>0.49664098877403423</v>
      </c>
      <c r="V2609" s="4">
        <f t="shared" si="217"/>
        <v>0.38584489795918364</v>
      </c>
    </row>
    <row r="2610" spans="1:22" ht="17">
      <c r="A2610" s="28" t="s">
        <v>587</v>
      </c>
      <c r="B2610" s="33" t="s">
        <v>596</v>
      </c>
      <c r="C2610" s="99" t="s">
        <v>1433</v>
      </c>
      <c r="D2610" t="s">
        <v>44</v>
      </c>
      <c r="E2610" t="s">
        <v>600</v>
      </c>
      <c r="F2610" t="s">
        <v>60</v>
      </c>
      <c r="G2610" s="31">
        <v>2</v>
      </c>
      <c r="H2610" s="199">
        <f t="shared" si="221"/>
        <v>0.14285714285714285</v>
      </c>
      <c r="I2610" s="208"/>
      <c r="J2610" s="32" t="s">
        <v>100</v>
      </c>
      <c r="K2610" s="32"/>
      <c r="L2610" s="32"/>
      <c r="M2610" s="321">
        <v>350</v>
      </c>
      <c r="N2610" s="63">
        <v>147</v>
      </c>
      <c r="O2610" s="72">
        <f t="shared" si="222"/>
        <v>294</v>
      </c>
      <c r="P2610" s="336">
        <v>4</v>
      </c>
      <c r="Q2610" s="2">
        <v>100</v>
      </c>
      <c r="R2610">
        <v>20</v>
      </c>
      <c r="S2610">
        <f t="shared" si="223"/>
        <v>40</v>
      </c>
      <c r="T2610" s="336">
        <v>4</v>
      </c>
      <c r="U2610" s="339">
        <f t="shared" si="216"/>
        <v>-1.2527629684953681</v>
      </c>
      <c r="V2610" s="4">
        <f t="shared" si="217"/>
        <v>0.28999999999999998</v>
      </c>
    </row>
    <row r="2611" spans="1:22" ht="17">
      <c r="A2611" s="28" t="s">
        <v>587</v>
      </c>
      <c r="B2611" s="33" t="s">
        <v>597</v>
      </c>
      <c r="C2611" s="99" t="s">
        <v>1433</v>
      </c>
      <c r="D2611" t="s">
        <v>44</v>
      </c>
      <c r="E2611" t="s">
        <v>600</v>
      </c>
      <c r="F2611" t="s">
        <v>60</v>
      </c>
      <c r="G2611" s="31">
        <v>2</v>
      </c>
      <c r="H2611" s="199">
        <f t="shared" si="221"/>
        <v>0.14285714285714285</v>
      </c>
      <c r="I2611" s="208"/>
      <c r="J2611" s="32" t="s">
        <v>100</v>
      </c>
      <c r="K2611" s="32"/>
      <c r="L2611" s="32"/>
      <c r="M2611" s="321">
        <v>88</v>
      </c>
      <c r="N2611" s="63">
        <v>72</v>
      </c>
      <c r="O2611" s="72">
        <f t="shared" si="222"/>
        <v>144</v>
      </c>
      <c r="P2611" s="336">
        <v>4</v>
      </c>
      <c r="Q2611" s="2">
        <v>13</v>
      </c>
      <c r="R2611">
        <v>13</v>
      </c>
      <c r="S2611">
        <f t="shared" si="223"/>
        <v>26</v>
      </c>
      <c r="T2611" s="336">
        <v>4</v>
      </c>
      <c r="U2611" s="339">
        <f t="shared" si="216"/>
        <v>-1.9123874570166697</v>
      </c>
      <c r="V2611" s="4">
        <f t="shared" si="217"/>
        <v>1.25</v>
      </c>
    </row>
    <row r="2612" spans="1:22" ht="17">
      <c r="A2612" s="28" t="s">
        <v>587</v>
      </c>
      <c r="B2612" s="33" t="s">
        <v>598</v>
      </c>
      <c r="C2612" s="99" t="s">
        <v>1433</v>
      </c>
      <c r="D2612" s="16" t="s">
        <v>44</v>
      </c>
      <c r="E2612" s="16" t="s">
        <v>600</v>
      </c>
      <c r="F2612" s="16" t="s">
        <v>60</v>
      </c>
      <c r="G2612" s="31">
        <v>2</v>
      </c>
      <c r="H2612" s="199">
        <f t="shared" si="221"/>
        <v>0.14285714285714285</v>
      </c>
      <c r="I2612" s="208"/>
      <c r="J2612" s="32" t="s">
        <v>100</v>
      </c>
      <c r="K2612" s="32"/>
      <c r="L2612" s="32"/>
      <c r="M2612" s="321">
        <v>363</v>
      </c>
      <c r="N2612" s="63">
        <v>134</v>
      </c>
      <c r="O2612" s="72">
        <f t="shared" si="222"/>
        <v>268</v>
      </c>
      <c r="P2612" s="336">
        <v>4</v>
      </c>
      <c r="Q2612" s="2">
        <v>100</v>
      </c>
      <c r="R2612">
        <v>41</v>
      </c>
      <c r="S2612">
        <f t="shared" si="223"/>
        <v>82</v>
      </c>
      <c r="T2612" s="336">
        <v>4</v>
      </c>
      <c r="U2612" s="339">
        <f t="shared" si="216"/>
        <v>-1.2892326482767593</v>
      </c>
      <c r="V2612" s="4">
        <f t="shared" si="217"/>
        <v>0.41810000000000003</v>
      </c>
    </row>
    <row r="2613" spans="1:22" ht="17">
      <c r="A2613" s="28" t="s">
        <v>587</v>
      </c>
      <c r="B2613" s="33" t="s">
        <v>599</v>
      </c>
      <c r="C2613" s="99" t="s">
        <v>1433</v>
      </c>
      <c r="D2613" t="s">
        <v>44</v>
      </c>
      <c r="E2613" t="s">
        <v>600</v>
      </c>
      <c r="F2613" t="s">
        <v>60</v>
      </c>
      <c r="G2613" s="31">
        <v>2</v>
      </c>
      <c r="H2613" s="199">
        <f t="shared" si="221"/>
        <v>0.14285714285714285</v>
      </c>
      <c r="I2613" s="208"/>
      <c r="J2613" s="32" t="s">
        <v>100</v>
      </c>
      <c r="K2613" s="32"/>
      <c r="L2613" s="32"/>
      <c r="M2613" s="321">
        <v>150</v>
      </c>
      <c r="N2613" s="63">
        <v>74</v>
      </c>
      <c r="O2613" s="72">
        <f t="shared" si="222"/>
        <v>148</v>
      </c>
      <c r="P2613" s="336">
        <v>4</v>
      </c>
      <c r="Q2613" s="2">
        <v>13</v>
      </c>
      <c r="R2613">
        <v>13</v>
      </c>
      <c r="S2613">
        <f t="shared" si="223"/>
        <v>26</v>
      </c>
      <c r="T2613" s="336">
        <v>4</v>
      </c>
      <c r="U2613" s="339">
        <f t="shared" si="216"/>
        <v>-2.4456859366347188</v>
      </c>
      <c r="V2613" s="4">
        <f t="shared" si="217"/>
        <v>1.25</v>
      </c>
    </row>
    <row r="2614" spans="1:22" ht="17">
      <c r="A2614" s="28" t="s">
        <v>587</v>
      </c>
      <c r="B2614" s="33" t="s">
        <v>595</v>
      </c>
      <c r="C2614" s="99" t="s">
        <v>1433</v>
      </c>
      <c r="D2614" t="s">
        <v>44</v>
      </c>
      <c r="E2614" t="s">
        <v>600</v>
      </c>
      <c r="F2614" t="s">
        <v>60</v>
      </c>
      <c r="G2614" s="31">
        <v>14</v>
      </c>
      <c r="H2614" s="199">
        <f t="shared" si="221"/>
        <v>1</v>
      </c>
      <c r="I2614" s="208"/>
      <c r="J2614" s="32"/>
      <c r="K2614" s="32"/>
      <c r="L2614" s="32" t="s">
        <v>100</v>
      </c>
      <c r="M2614" s="190">
        <v>50</v>
      </c>
      <c r="N2614" s="63">
        <v>50</v>
      </c>
      <c r="O2614" s="72">
        <f t="shared" si="222"/>
        <v>100</v>
      </c>
      <c r="P2614" s="336">
        <v>4</v>
      </c>
      <c r="Q2614" s="2">
        <v>175</v>
      </c>
      <c r="R2614">
        <v>109</v>
      </c>
      <c r="S2614">
        <f t="shared" si="223"/>
        <v>218</v>
      </c>
      <c r="T2614" s="336">
        <v>4</v>
      </c>
      <c r="U2614" s="339">
        <f t="shared" si="216"/>
        <v>1.2527629684953681</v>
      </c>
      <c r="V2614" s="4">
        <f t="shared" si="217"/>
        <v>0.63795102040816332</v>
      </c>
    </row>
    <row r="2615" spans="1:22" ht="17">
      <c r="A2615" s="28" t="s">
        <v>587</v>
      </c>
      <c r="B2615" s="33" t="s">
        <v>596</v>
      </c>
      <c r="C2615" s="99" t="s">
        <v>1433</v>
      </c>
      <c r="D2615" s="16" t="s">
        <v>44</v>
      </c>
      <c r="E2615" s="16" t="s">
        <v>600</v>
      </c>
      <c r="F2615" s="16" t="s">
        <v>60</v>
      </c>
      <c r="G2615" s="31">
        <v>14</v>
      </c>
      <c r="H2615" s="199">
        <f t="shared" si="221"/>
        <v>1</v>
      </c>
      <c r="I2615" s="208"/>
      <c r="J2615" s="32"/>
      <c r="K2615" s="32"/>
      <c r="L2615" s="32" t="s">
        <v>100</v>
      </c>
      <c r="M2615" s="190">
        <v>288</v>
      </c>
      <c r="N2615" s="63">
        <v>114</v>
      </c>
      <c r="O2615" s="72">
        <f t="shared" si="222"/>
        <v>228</v>
      </c>
      <c r="P2615" s="336">
        <v>4</v>
      </c>
      <c r="Q2615" s="2">
        <v>575</v>
      </c>
      <c r="R2615">
        <v>262</v>
      </c>
      <c r="S2615">
        <f t="shared" si="223"/>
        <v>524</v>
      </c>
      <c r="T2615" s="336">
        <v>4</v>
      </c>
      <c r="U2615" s="339">
        <f t="shared" si="216"/>
        <v>0.69140956066140447</v>
      </c>
      <c r="V2615" s="4">
        <f t="shared" si="217"/>
        <v>0.45761890359168245</v>
      </c>
    </row>
    <row r="2616" spans="1:22" ht="17">
      <c r="A2616" s="28" t="s">
        <v>587</v>
      </c>
      <c r="B2616" s="33" t="s">
        <v>597</v>
      </c>
      <c r="C2616" s="99" t="s">
        <v>1433</v>
      </c>
      <c r="D2616" t="s">
        <v>44</v>
      </c>
      <c r="E2616" t="s">
        <v>600</v>
      </c>
      <c r="F2616" t="s">
        <v>60</v>
      </c>
      <c r="G2616" s="31">
        <v>14</v>
      </c>
      <c r="H2616" s="199">
        <f t="shared" si="221"/>
        <v>1</v>
      </c>
      <c r="I2616" s="208"/>
      <c r="J2616" s="32"/>
      <c r="K2616" s="32"/>
      <c r="L2616" s="32" t="s">
        <v>100</v>
      </c>
      <c r="M2616" s="190">
        <v>13</v>
      </c>
      <c r="N2616" s="63">
        <v>13</v>
      </c>
      <c r="O2616" s="72">
        <f t="shared" si="222"/>
        <v>26</v>
      </c>
      <c r="P2616" s="336">
        <v>4</v>
      </c>
      <c r="Q2616" s="2">
        <v>38</v>
      </c>
      <c r="R2616">
        <v>38</v>
      </c>
      <c r="S2616">
        <f t="shared" si="223"/>
        <v>76</v>
      </c>
      <c r="T2616" s="336">
        <v>4</v>
      </c>
      <c r="U2616" s="339">
        <f t="shared" si="216"/>
        <v>1.0726368022648489</v>
      </c>
      <c r="V2616" s="4">
        <f t="shared" si="217"/>
        <v>1.25</v>
      </c>
    </row>
    <row r="2617" spans="1:22" ht="17">
      <c r="A2617" s="28" t="s">
        <v>587</v>
      </c>
      <c r="B2617" s="33" t="s">
        <v>598</v>
      </c>
      <c r="C2617" s="99" t="s">
        <v>1433</v>
      </c>
      <c r="D2617" t="s">
        <v>44</v>
      </c>
      <c r="E2617" t="s">
        <v>600</v>
      </c>
      <c r="F2617" t="s">
        <v>60</v>
      </c>
      <c r="G2617" s="31">
        <v>14</v>
      </c>
      <c r="H2617" s="199">
        <f t="shared" si="221"/>
        <v>1</v>
      </c>
      <c r="I2617" s="208"/>
      <c r="J2617" s="32"/>
      <c r="K2617" s="32"/>
      <c r="L2617" s="32" t="s">
        <v>100</v>
      </c>
      <c r="M2617" s="190">
        <v>100</v>
      </c>
      <c r="N2617" s="63">
        <v>41</v>
      </c>
      <c r="O2617" s="72">
        <f t="shared" si="222"/>
        <v>82</v>
      </c>
      <c r="P2617" s="336">
        <v>4</v>
      </c>
      <c r="Q2617" s="2">
        <v>338</v>
      </c>
      <c r="R2617">
        <v>125</v>
      </c>
      <c r="S2617">
        <f t="shared" si="223"/>
        <v>250</v>
      </c>
      <c r="T2617" s="336">
        <v>4</v>
      </c>
      <c r="U2617" s="339">
        <f t="shared" si="216"/>
        <v>1.2178757094949273</v>
      </c>
      <c r="V2617" s="4">
        <f t="shared" si="217"/>
        <v>0.38676867056475617</v>
      </c>
    </row>
    <row r="2618" spans="1:22" ht="17">
      <c r="A2618" s="28" t="s">
        <v>587</v>
      </c>
      <c r="B2618" s="33" t="s">
        <v>599</v>
      </c>
      <c r="C2618" s="99" t="s">
        <v>1433</v>
      </c>
      <c r="D2618" s="58" t="s">
        <v>44</v>
      </c>
      <c r="E2618" s="58" t="s">
        <v>600</v>
      </c>
      <c r="F2618" s="58" t="s">
        <v>60</v>
      </c>
      <c r="G2618" s="170">
        <v>14</v>
      </c>
      <c r="H2618" s="201">
        <f t="shared" si="221"/>
        <v>1</v>
      </c>
      <c r="I2618" s="210"/>
      <c r="J2618" s="23"/>
      <c r="K2618" s="23"/>
      <c r="L2618" s="23" t="s">
        <v>100</v>
      </c>
      <c r="M2618" s="190">
        <v>175</v>
      </c>
      <c r="N2618" s="63">
        <v>127</v>
      </c>
      <c r="O2618" s="72">
        <f t="shared" si="222"/>
        <v>254</v>
      </c>
      <c r="P2618" s="337">
        <v>4</v>
      </c>
      <c r="Q2618" s="2">
        <v>300</v>
      </c>
      <c r="R2618">
        <v>84</v>
      </c>
      <c r="S2618">
        <f t="shared" si="223"/>
        <v>168</v>
      </c>
      <c r="T2618" s="337">
        <v>4</v>
      </c>
      <c r="U2618" s="339">
        <f t="shared" si="216"/>
        <v>0.5389965007326869</v>
      </c>
      <c r="V2618" s="4">
        <f t="shared" si="217"/>
        <v>0.32840000000000003</v>
      </c>
    </row>
    <row r="2619" spans="1:22" ht="17">
      <c r="A2619" s="28" t="s">
        <v>589</v>
      </c>
      <c r="B2619" s="33" t="s">
        <v>601</v>
      </c>
      <c r="C2619" s="99" t="s">
        <v>1433</v>
      </c>
      <c r="D2619" s="16" t="s">
        <v>44</v>
      </c>
      <c r="E2619" s="16" t="s">
        <v>600</v>
      </c>
      <c r="F2619" s="16" t="s">
        <v>60</v>
      </c>
      <c r="G2619" s="31">
        <v>0</v>
      </c>
      <c r="H2619" s="199">
        <f t="shared" si="221"/>
        <v>0</v>
      </c>
      <c r="I2619" s="208" t="s">
        <v>100</v>
      </c>
      <c r="J2619" s="32"/>
      <c r="K2619" s="32"/>
      <c r="L2619" s="32"/>
      <c r="M2619" s="190">
        <v>1075</v>
      </c>
      <c r="N2619" s="63">
        <v>386</v>
      </c>
      <c r="O2619" s="72">
        <f t="shared" si="222"/>
        <v>772</v>
      </c>
      <c r="P2619" s="336">
        <v>4</v>
      </c>
      <c r="Q2619" s="2">
        <v>1675</v>
      </c>
      <c r="R2619">
        <v>612</v>
      </c>
      <c r="S2619">
        <f t="shared" si="223"/>
        <v>1224</v>
      </c>
      <c r="T2619" s="336">
        <v>4</v>
      </c>
      <c r="U2619" s="339">
        <f t="shared" ref="U2619:U2682" si="224">LN(Q2619/M2619)</f>
        <v>0.44349250369740373</v>
      </c>
      <c r="V2619" s="4">
        <f t="shared" ref="V2619:V2682" si="225">M2619^2/(P2619*M2619^2)+S2619^2/(T2619*Q2619^2)</f>
        <v>0.3834975272889285</v>
      </c>
    </row>
    <row r="2620" spans="1:22" ht="17">
      <c r="A2620" s="28" t="s">
        <v>589</v>
      </c>
      <c r="B2620" s="33" t="s">
        <v>599</v>
      </c>
      <c r="C2620" s="99" t="s">
        <v>1433</v>
      </c>
      <c r="D2620" t="s">
        <v>44</v>
      </c>
      <c r="E2620" t="s">
        <v>600</v>
      </c>
      <c r="F2620" t="s">
        <v>60</v>
      </c>
      <c r="G2620" s="31">
        <v>0</v>
      </c>
      <c r="H2620" s="199">
        <f t="shared" si="221"/>
        <v>0</v>
      </c>
      <c r="I2620" s="208" t="s">
        <v>100</v>
      </c>
      <c r="J2620" s="32"/>
      <c r="K2620" s="32"/>
      <c r="L2620" s="32"/>
      <c r="M2620" s="190">
        <v>225</v>
      </c>
      <c r="N2620" s="63">
        <v>48</v>
      </c>
      <c r="O2620" s="72">
        <f t="shared" si="222"/>
        <v>96</v>
      </c>
      <c r="P2620" s="336">
        <v>4</v>
      </c>
      <c r="Q2620" s="2">
        <v>675</v>
      </c>
      <c r="R2620">
        <v>125</v>
      </c>
      <c r="S2620">
        <f t="shared" si="223"/>
        <v>250</v>
      </c>
      <c r="T2620" s="336">
        <v>4</v>
      </c>
      <c r="U2620" s="339">
        <f t="shared" si="224"/>
        <v>1.0986122886681098</v>
      </c>
      <c r="V2620" s="4">
        <f t="shared" si="225"/>
        <v>0.28429355281207136</v>
      </c>
    </row>
    <row r="2621" spans="1:22" ht="17">
      <c r="A2621" s="28" t="s">
        <v>589</v>
      </c>
      <c r="B2621" s="33" t="s">
        <v>596</v>
      </c>
      <c r="C2621" s="99" t="s">
        <v>1433</v>
      </c>
      <c r="D2621" t="s">
        <v>44</v>
      </c>
      <c r="E2621" t="s">
        <v>600</v>
      </c>
      <c r="F2621" t="s">
        <v>60</v>
      </c>
      <c r="G2621" s="31">
        <v>0</v>
      </c>
      <c r="H2621" s="199">
        <f t="shared" si="221"/>
        <v>0</v>
      </c>
      <c r="I2621" s="208" t="s">
        <v>100</v>
      </c>
      <c r="J2621" s="32"/>
      <c r="K2621" s="32"/>
      <c r="L2621" s="32"/>
      <c r="M2621" s="190">
        <v>875</v>
      </c>
      <c r="N2621" s="63">
        <v>325</v>
      </c>
      <c r="O2621" s="72">
        <f t="shared" si="222"/>
        <v>650</v>
      </c>
      <c r="P2621" s="336">
        <v>4</v>
      </c>
      <c r="Q2621" s="2">
        <v>425</v>
      </c>
      <c r="R2621">
        <v>625</v>
      </c>
      <c r="S2621">
        <f t="shared" si="223"/>
        <v>1250</v>
      </c>
      <c r="T2621" s="336">
        <v>4</v>
      </c>
      <c r="U2621" s="339">
        <f t="shared" si="224"/>
        <v>-0.72213471743319757</v>
      </c>
      <c r="V2621" s="4">
        <f t="shared" si="225"/>
        <v>2.4126297577854672</v>
      </c>
    </row>
    <row r="2622" spans="1:22" ht="17">
      <c r="A2622" s="28" t="s">
        <v>589</v>
      </c>
      <c r="B2622" s="33" t="s">
        <v>602</v>
      </c>
      <c r="C2622" s="99" t="s">
        <v>1433</v>
      </c>
      <c r="D2622" s="16" t="s">
        <v>44</v>
      </c>
      <c r="E2622" s="16" t="s">
        <v>600</v>
      </c>
      <c r="F2622" s="16" t="s">
        <v>60</v>
      </c>
      <c r="G2622" s="31">
        <v>0</v>
      </c>
      <c r="H2622" s="199">
        <f t="shared" si="221"/>
        <v>0</v>
      </c>
      <c r="I2622" s="208" t="s">
        <v>100</v>
      </c>
      <c r="J2622" s="32"/>
      <c r="K2622" s="32"/>
      <c r="L2622" s="32"/>
      <c r="M2622" s="190">
        <v>275</v>
      </c>
      <c r="N2622" s="63">
        <v>160</v>
      </c>
      <c r="O2622" s="72">
        <f t="shared" si="222"/>
        <v>320</v>
      </c>
      <c r="P2622" s="336">
        <v>4</v>
      </c>
      <c r="Q2622" s="2">
        <v>250</v>
      </c>
      <c r="R2622">
        <v>50</v>
      </c>
      <c r="S2622">
        <f t="shared" si="223"/>
        <v>100</v>
      </c>
      <c r="T2622" s="336">
        <v>4</v>
      </c>
      <c r="U2622" s="339">
        <f t="shared" si="224"/>
        <v>-9.5310179804324893E-2</v>
      </c>
      <c r="V2622" s="4">
        <f t="shared" si="225"/>
        <v>0.28999999999999998</v>
      </c>
    </row>
    <row r="2623" spans="1:22" ht="17">
      <c r="A2623" s="28" t="s">
        <v>589</v>
      </c>
      <c r="B2623" s="33" t="s">
        <v>603</v>
      </c>
      <c r="C2623" s="99" t="s">
        <v>1433</v>
      </c>
      <c r="D2623" t="s">
        <v>44</v>
      </c>
      <c r="E2623" t="s">
        <v>600</v>
      </c>
      <c r="F2623" t="s">
        <v>60</v>
      </c>
      <c r="G2623" s="31">
        <v>0</v>
      </c>
      <c r="H2623" s="199">
        <f t="shared" si="221"/>
        <v>0</v>
      </c>
      <c r="I2623" s="208" t="s">
        <v>100</v>
      </c>
      <c r="J2623" s="32"/>
      <c r="K2623" s="32"/>
      <c r="L2623" s="32"/>
      <c r="M2623" s="190">
        <v>375</v>
      </c>
      <c r="N2623" s="63">
        <v>278</v>
      </c>
      <c r="O2623" s="72">
        <f t="shared" si="222"/>
        <v>556</v>
      </c>
      <c r="P2623" s="336">
        <v>4</v>
      </c>
      <c r="Q2623" s="2">
        <v>250</v>
      </c>
      <c r="R2623">
        <v>166</v>
      </c>
      <c r="S2623">
        <f t="shared" si="223"/>
        <v>332</v>
      </c>
      <c r="T2623" s="336">
        <v>4</v>
      </c>
      <c r="U2623" s="339">
        <f t="shared" si="224"/>
        <v>-0.40546510810816444</v>
      </c>
      <c r="V2623" s="4">
        <f t="shared" si="225"/>
        <v>0.69089599999999995</v>
      </c>
    </row>
    <row r="2624" spans="1:22" ht="17">
      <c r="A2624" s="28" t="s">
        <v>589</v>
      </c>
      <c r="B2624" s="33" t="s">
        <v>601</v>
      </c>
      <c r="C2624" s="99" t="s">
        <v>1433</v>
      </c>
      <c r="D2624" t="s">
        <v>44</v>
      </c>
      <c r="E2624" t="s">
        <v>600</v>
      </c>
      <c r="F2624" t="s">
        <v>60</v>
      </c>
      <c r="G2624" s="31">
        <v>2</v>
      </c>
      <c r="H2624" s="199">
        <f t="shared" si="221"/>
        <v>0.14285714285714285</v>
      </c>
      <c r="I2624" s="208"/>
      <c r="J2624" s="32" t="s">
        <v>100</v>
      </c>
      <c r="K2624" s="32"/>
      <c r="L2624" s="32"/>
      <c r="M2624" s="190">
        <v>725</v>
      </c>
      <c r="N2624" s="63">
        <v>377</v>
      </c>
      <c r="O2624" s="72">
        <f t="shared" si="222"/>
        <v>754</v>
      </c>
      <c r="P2624" s="336">
        <v>4</v>
      </c>
      <c r="Q2624" s="2">
        <v>950</v>
      </c>
      <c r="R2624">
        <v>260</v>
      </c>
      <c r="S2624">
        <f t="shared" si="223"/>
        <v>520</v>
      </c>
      <c r="T2624" s="336">
        <v>4</v>
      </c>
      <c r="U2624" s="339">
        <f t="shared" si="224"/>
        <v>0.27029032973991168</v>
      </c>
      <c r="V2624" s="4">
        <f t="shared" si="225"/>
        <v>0.32490304709141271</v>
      </c>
    </row>
    <row r="2625" spans="1:22" ht="17">
      <c r="A2625" s="28" t="s">
        <v>589</v>
      </c>
      <c r="B2625" s="33" t="s">
        <v>599</v>
      </c>
      <c r="C2625" s="99" t="s">
        <v>1433</v>
      </c>
      <c r="D2625" s="16" t="s">
        <v>44</v>
      </c>
      <c r="E2625" s="16" t="s">
        <v>600</v>
      </c>
      <c r="F2625" s="16" t="s">
        <v>60</v>
      </c>
      <c r="G2625" s="31">
        <v>2</v>
      </c>
      <c r="H2625" s="199">
        <f t="shared" si="221"/>
        <v>0.14285714285714285</v>
      </c>
      <c r="I2625" s="208"/>
      <c r="J2625" s="32" t="s">
        <v>100</v>
      </c>
      <c r="K2625" s="32"/>
      <c r="L2625" s="32"/>
      <c r="M2625" s="190">
        <v>350</v>
      </c>
      <c r="N2625" s="63">
        <v>87</v>
      </c>
      <c r="O2625" s="72">
        <f t="shared" si="222"/>
        <v>174</v>
      </c>
      <c r="P2625" s="336">
        <v>4</v>
      </c>
      <c r="Q2625" s="2">
        <v>1000</v>
      </c>
      <c r="R2625">
        <v>319</v>
      </c>
      <c r="S2625">
        <f t="shared" si="223"/>
        <v>638</v>
      </c>
      <c r="T2625" s="336">
        <v>4</v>
      </c>
      <c r="U2625" s="339">
        <f t="shared" si="224"/>
        <v>1.0498221244986776</v>
      </c>
      <c r="V2625" s="4">
        <f t="shared" si="225"/>
        <v>0.35176099999999999</v>
      </c>
    </row>
    <row r="2626" spans="1:22" ht="17">
      <c r="A2626" s="28" t="s">
        <v>589</v>
      </c>
      <c r="B2626" s="33" t="s">
        <v>596</v>
      </c>
      <c r="C2626" s="99" t="s">
        <v>1433</v>
      </c>
      <c r="D2626" t="s">
        <v>44</v>
      </c>
      <c r="E2626" t="s">
        <v>600</v>
      </c>
      <c r="F2626" t="s">
        <v>60</v>
      </c>
      <c r="G2626" s="31">
        <v>2</v>
      </c>
      <c r="H2626" s="199">
        <f t="shared" si="221"/>
        <v>0.14285714285714285</v>
      </c>
      <c r="I2626" s="208"/>
      <c r="J2626" s="32" t="s">
        <v>100</v>
      </c>
      <c r="K2626" s="32"/>
      <c r="L2626" s="32"/>
      <c r="M2626" s="190">
        <v>650</v>
      </c>
      <c r="N2626" s="63">
        <v>150</v>
      </c>
      <c r="O2626" s="72">
        <f t="shared" si="222"/>
        <v>300</v>
      </c>
      <c r="P2626" s="336">
        <v>4</v>
      </c>
      <c r="Q2626" s="2">
        <v>475</v>
      </c>
      <c r="R2626">
        <v>175</v>
      </c>
      <c r="S2626">
        <f t="shared" si="223"/>
        <v>350</v>
      </c>
      <c r="T2626" s="336">
        <v>4</v>
      </c>
      <c r="U2626" s="339">
        <f t="shared" si="224"/>
        <v>-0.31365755885504165</v>
      </c>
      <c r="V2626" s="4">
        <f t="shared" si="225"/>
        <v>0.3857340720221607</v>
      </c>
    </row>
    <row r="2627" spans="1:22" ht="17">
      <c r="A2627" s="28" t="s">
        <v>589</v>
      </c>
      <c r="B2627" s="33" t="s">
        <v>602</v>
      </c>
      <c r="C2627" s="99" t="s">
        <v>1433</v>
      </c>
      <c r="D2627" t="s">
        <v>44</v>
      </c>
      <c r="E2627" t="s">
        <v>600</v>
      </c>
      <c r="F2627" t="s">
        <v>60</v>
      </c>
      <c r="G2627" s="31">
        <v>2</v>
      </c>
      <c r="H2627" s="199">
        <f t="shared" si="221"/>
        <v>0.14285714285714285</v>
      </c>
      <c r="I2627" s="208"/>
      <c r="J2627" s="32" t="s">
        <v>100</v>
      </c>
      <c r="K2627" s="32"/>
      <c r="L2627" s="32"/>
      <c r="M2627" s="190">
        <v>100</v>
      </c>
      <c r="N2627" s="63">
        <v>41</v>
      </c>
      <c r="O2627" s="72">
        <f t="shared" si="222"/>
        <v>82</v>
      </c>
      <c r="P2627" s="336">
        <v>4</v>
      </c>
      <c r="Q2627" s="2">
        <v>125</v>
      </c>
      <c r="R2627">
        <v>75</v>
      </c>
      <c r="S2627">
        <f t="shared" si="223"/>
        <v>150</v>
      </c>
      <c r="T2627" s="336">
        <v>4</v>
      </c>
      <c r="U2627" s="339">
        <f t="shared" si="224"/>
        <v>0.22314355131420976</v>
      </c>
      <c r="V2627" s="4">
        <f t="shared" si="225"/>
        <v>0.61</v>
      </c>
    </row>
    <row r="2628" spans="1:22" ht="17">
      <c r="A2628" s="10" t="s">
        <v>589</v>
      </c>
      <c r="B2628" s="33" t="s">
        <v>603</v>
      </c>
      <c r="C2628" s="99" t="s">
        <v>1433</v>
      </c>
      <c r="D2628" s="58" t="s">
        <v>44</v>
      </c>
      <c r="E2628" s="58" t="s">
        <v>600</v>
      </c>
      <c r="F2628" s="58" t="s">
        <v>60</v>
      </c>
      <c r="G2628" s="170">
        <v>2</v>
      </c>
      <c r="H2628" s="201">
        <f t="shared" si="221"/>
        <v>0.14285714285714285</v>
      </c>
      <c r="I2628" s="210"/>
      <c r="J2628" s="23" t="s">
        <v>100</v>
      </c>
      <c r="K2628" s="23"/>
      <c r="L2628" s="23"/>
      <c r="M2628" s="190">
        <v>275</v>
      </c>
      <c r="N2628" s="63">
        <v>214</v>
      </c>
      <c r="O2628" s="72">
        <f t="shared" si="222"/>
        <v>428</v>
      </c>
      <c r="P2628" s="337">
        <v>4</v>
      </c>
      <c r="Q2628" s="2">
        <v>450</v>
      </c>
      <c r="R2628">
        <v>272</v>
      </c>
      <c r="S2628">
        <f t="shared" si="223"/>
        <v>544</v>
      </c>
      <c r="T2628" s="337">
        <v>4</v>
      </c>
      <c r="U2628" s="339">
        <f t="shared" si="224"/>
        <v>0.49247648509779424</v>
      </c>
      <c r="V2628" s="4">
        <f t="shared" si="225"/>
        <v>0.61535308641975306</v>
      </c>
    </row>
    <row r="2629" spans="1:22" ht="17">
      <c r="A2629" s="28" t="s">
        <v>589</v>
      </c>
      <c r="B2629" s="33" t="s">
        <v>601</v>
      </c>
      <c r="C2629" s="99" t="s">
        <v>1433</v>
      </c>
      <c r="D2629" t="s">
        <v>44</v>
      </c>
      <c r="E2629" t="s">
        <v>600</v>
      </c>
      <c r="F2629" t="s">
        <v>60</v>
      </c>
      <c r="G2629" s="31">
        <v>14</v>
      </c>
      <c r="H2629" s="199">
        <f t="shared" si="221"/>
        <v>1</v>
      </c>
      <c r="I2629" s="208"/>
      <c r="J2629" s="32"/>
      <c r="K2629" s="32"/>
      <c r="L2629" s="32" t="s">
        <v>100</v>
      </c>
      <c r="M2629" s="190">
        <v>925</v>
      </c>
      <c r="N2629" s="63">
        <v>340</v>
      </c>
      <c r="O2629" s="72">
        <f t="shared" si="222"/>
        <v>680</v>
      </c>
      <c r="P2629" s="336">
        <v>4</v>
      </c>
      <c r="Q2629" s="2">
        <v>1025</v>
      </c>
      <c r="R2629">
        <v>125</v>
      </c>
      <c r="S2629">
        <f t="shared" si="223"/>
        <v>250</v>
      </c>
      <c r="T2629" s="336">
        <v>4</v>
      </c>
      <c r="U2629" s="339">
        <f t="shared" si="224"/>
        <v>0.10265415406008337</v>
      </c>
      <c r="V2629" s="4">
        <f t="shared" si="225"/>
        <v>0.26487209994051159</v>
      </c>
    </row>
    <row r="2630" spans="1:22" ht="17">
      <c r="A2630" s="28" t="s">
        <v>589</v>
      </c>
      <c r="B2630" s="33" t="s">
        <v>599</v>
      </c>
      <c r="C2630" s="99" t="s">
        <v>1433</v>
      </c>
      <c r="D2630" t="s">
        <v>44</v>
      </c>
      <c r="E2630" t="s">
        <v>600</v>
      </c>
      <c r="F2630" t="s">
        <v>60</v>
      </c>
      <c r="G2630" s="31">
        <v>14</v>
      </c>
      <c r="H2630" s="199">
        <f t="shared" si="221"/>
        <v>1</v>
      </c>
      <c r="I2630" s="208"/>
      <c r="J2630" s="32"/>
      <c r="K2630" s="32"/>
      <c r="L2630" s="32" t="s">
        <v>100</v>
      </c>
      <c r="M2630" s="190">
        <v>575</v>
      </c>
      <c r="N2630" s="63">
        <v>281</v>
      </c>
      <c r="O2630" s="72">
        <f t="shared" si="222"/>
        <v>562</v>
      </c>
      <c r="P2630" s="336">
        <v>4</v>
      </c>
      <c r="Q2630" s="2">
        <v>525</v>
      </c>
      <c r="R2630">
        <v>48</v>
      </c>
      <c r="S2630">
        <f t="shared" si="223"/>
        <v>96</v>
      </c>
      <c r="T2630" s="336">
        <v>4</v>
      </c>
      <c r="U2630" s="339">
        <f t="shared" si="224"/>
        <v>-9.0971778205726758E-2</v>
      </c>
      <c r="V2630" s="4">
        <f t="shared" si="225"/>
        <v>0.25835918367346938</v>
      </c>
    </row>
    <row r="2631" spans="1:22" ht="17">
      <c r="A2631" s="28" t="s">
        <v>589</v>
      </c>
      <c r="B2631" s="33" t="s">
        <v>596</v>
      </c>
      <c r="C2631" s="99" t="s">
        <v>1433</v>
      </c>
      <c r="D2631" t="s">
        <v>44</v>
      </c>
      <c r="E2631" t="s">
        <v>600</v>
      </c>
      <c r="F2631" t="s">
        <v>60</v>
      </c>
      <c r="G2631" s="31">
        <v>14</v>
      </c>
      <c r="H2631" s="199">
        <f t="shared" si="221"/>
        <v>1</v>
      </c>
      <c r="I2631" s="208"/>
      <c r="J2631" s="32"/>
      <c r="K2631" s="32"/>
      <c r="L2631" s="32" t="s">
        <v>100</v>
      </c>
      <c r="M2631" s="190">
        <v>875</v>
      </c>
      <c r="N2631" s="63">
        <v>425</v>
      </c>
      <c r="O2631" s="72">
        <f t="shared" si="222"/>
        <v>850</v>
      </c>
      <c r="P2631" s="336">
        <v>4</v>
      </c>
      <c r="Q2631" s="2">
        <v>375</v>
      </c>
      <c r="R2631">
        <v>225</v>
      </c>
      <c r="S2631">
        <f t="shared" si="223"/>
        <v>450</v>
      </c>
      <c r="T2631" s="336">
        <v>4</v>
      </c>
      <c r="U2631" s="339">
        <f t="shared" si="224"/>
        <v>-0.84729786038720367</v>
      </c>
      <c r="V2631" s="4">
        <f t="shared" si="225"/>
        <v>0.61</v>
      </c>
    </row>
    <row r="2632" spans="1:22" ht="17">
      <c r="A2632" s="28" t="s">
        <v>589</v>
      </c>
      <c r="B2632" s="33" t="s">
        <v>602</v>
      </c>
      <c r="C2632" s="99" t="s">
        <v>1433</v>
      </c>
      <c r="D2632" s="16" t="s">
        <v>44</v>
      </c>
      <c r="E2632" s="16" t="s">
        <v>600</v>
      </c>
      <c r="F2632" s="16" t="s">
        <v>60</v>
      </c>
      <c r="G2632" s="31">
        <v>14</v>
      </c>
      <c r="H2632" s="199">
        <f t="shared" si="221"/>
        <v>1</v>
      </c>
      <c r="I2632" s="208"/>
      <c r="J2632" s="32"/>
      <c r="K2632" s="32"/>
      <c r="L2632" s="32" t="s">
        <v>100</v>
      </c>
      <c r="M2632" s="190">
        <v>375</v>
      </c>
      <c r="N2632" s="63">
        <v>63</v>
      </c>
      <c r="O2632" s="72">
        <f t="shared" si="222"/>
        <v>126</v>
      </c>
      <c r="P2632" s="336">
        <v>4</v>
      </c>
      <c r="Q2632" s="2">
        <v>225</v>
      </c>
      <c r="R2632">
        <v>85</v>
      </c>
      <c r="S2632">
        <f t="shared" si="223"/>
        <v>170</v>
      </c>
      <c r="T2632" s="336">
        <v>4</v>
      </c>
      <c r="U2632" s="339">
        <f t="shared" si="224"/>
        <v>-0.51082562376599072</v>
      </c>
      <c r="V2632" s="4">
        <f t="shared" si="225"/>
        <v>0.39271604938271604</v>
      </c>
    </row>
    <row r="2633" spans="1:22" ht="17">
      <c r="A2633" s="28" t="s">
        <v>589</v>
      </c>
      <c r="B2633" s="33" t="s">
        <v>603</v>
      </c>
      <c r="C2633" s="99" t="s">
        <v>1433</v>
      </c>
      <c r="D2633" t="s">
        <v>44</v>
      </c>
      <c r="E2633" t="s">
        <v>600</v>
      </c>
      <c r="F2633" t="s">
        <v>60</v>
      </c>
      <c r="G2633" s="31">
        <v>14</v>
      </c>
      <c r="H2633" s="199">
        <f t="shared" si="221"/>
        <v>1</v>
      </c>
      <c r="I2633" s="208"/>
      <c r="J2633" s="32"/>
      <c r="K2633" s="32"/>
      <c r="L2633" s="32" t="s">
        <v>100</v>
      </c>
      <c r="M2633" s="190">
        <v>275</v>
      </c>
      <c r="N2633" s="63">
        <v>160</v>
      </c>
      <c r="O2633" s="72">
        <f t="shared" si="222"/>
        <v>320</v>
      </c>
      <c r="P2633" s="336">
        <v>4</v>
      </c>
      <c r="Q2633" s="2">
        <v>325</v>
      </c>
      <c r="R2633">
        <v>144</v>
      </c>
      <c r="S2633">
        <f t="shared" si="223"/>
        <v>288</v>
      </c>
      <c r="T2633" s="336">
        <v>4</v>
      </c>
      <c r="U2633" s="339">
        <f t="shared" si="224"/>
        <v>0.16705408466316624</v>
      </c>
      <c r="V2633" s="4">
        <f t="shared" si="225"/>
        <v>0.4463171597633136</v>
      </c>
    </row>
    <row r="2634" spans="1:22" ht="17">
      <c r="A2634" s="28" t="s">
        <v>591</v>
      </c>
      <c r="B2634" s="33" t="s">
        <v>601</v>
      </c>
      <c r="C2634" s="99" t="s">
        <v>1433</v>
      </c>
      <c r="D2634" t="s">
        <v>44</v>
      </c>
      <c r="E2634" t="s">
        <v>600</v>
      </c>
      <c r="F2634" t="s">
        <v>60</v>
      </c>
      <c r="G2634" s="31">
        <v>0</v>
      </c>
      <c r="H2634" s="199">
        <f t="shared" si="221"/>
        <v>0</v>
      </c>
      <c r="I2634" s="208" t="s">
        <v>100</v>
      </c>
      <c r="J2634" s="32"/>
      <c r="K2634" s="32"/>
      <c r="L2634" s="32"/>
      <c r="M2634" s="190">
        <v>1075</v>
      </c>
      <c r="N2634" s="63">
        <v>386</v>
      </c>
      <c r="O2634" s="72">
        <f t="shared" si="222"/>
        <v>772</v>
      </c>
      <c r="P2634" s="336">
        <v>4</v>
      </c>
      <c r="Q2634" s="2">
        <v>1975</v>
      </c>
      <c r="R2634">
        <v>489</v>
      </c>
      <c r="S2634">
        <f t="shared" si="223"/>
        <v>978</v>
      </c>
      <c r="T2634" s="336">
        <v>4</v>
      </c>
      <c r="U2634" s="339">
        <f t="shared" si="224"/>
        <v>0.608247736773459</v>
      </c>
      <c r="V2634" s="4">
        <f t="shared" si="225"/>
        <v>0.31130325268386477</v>
      </c>
    </row>
    <row r="2635" spans="1:22" ht="17">
      <c r="A2635" s="28" t="s">
        <v>591</v>
      </c>
      <c r="B2635" s="33" t="s">
        <v>599</v>
      </c>
      <c r="C2635" s="99" t="s">
        <v>1433</v>
      </c>
      <c r="D2635" s="16" t="s">
        <v>44</v>
      </c>
      <c r="E2635" s="16" t="s">
        <v>600</v>
      </c>
      <c r="F2635" s="16" t="s">
        <v>60</v>
      </c>
      <c r="G2635" s="31">
        <v>0</v>
      </c>
      <c r="H2635" s="199">
        <f t="shared" si="221"/>
        <v>0</v>
      </c>
      <c r="I2635" s="208" t="s">
        <v>100</v>
      </c>
      <c r="J2635" s="32"/>
      <c r="K2635" s="32"/>
      <c r="L2635" s="32"/>
      <c r="M2635" s="190">
        <v>225</v>
      </c>
      <c r="N2635" s="63">
        <v>48</v>
      </c>
      <c r="O2635" s="72">
        <f t="shared" si="222"/>
        <v>96</v>
      </c>
      <c r="P2635" s="336">
        <v>4</v>
      </c>
      <c r="Q2635" s="2">
        <v>350</v>
      </c>
      <c r="R2635">
        <v>65</v>
      </c>
      <c r="S2635">
        <f t="shared" si="223"/>
        <v>130</v>
      </c>
      <c r="T2635" s="336">
        <v>4</v>
      </c>
      <c r="U2635" s="339">
        <f t="shared" si="224"/>
        <v>0.44183275227903923</v>
      </c>
      <c r="V2635" s="4">
        <f t="shared" si="225"/>
        <v>0.28448979591836732</v>
      </c>
    </row>
    <row r="2636" spans="1:22" ht="17">
      <c r="A2636" s="28" t="s">
        <v>591</v>
      </c>
      <c r="B2636" s="33" t="s">
        <v>596</v>
      </c>
      <c r="C2636" s="99" t="s">
        <v>1433</v>
      </c>
      <c r="D2636" t="s">
        <v>44</v>
      </c>
      <c r="E2636" t="s">
        <v>600</v>
      </c>
      <c r="F2636" t="s">
        <v>60</v>
      </c>
      <c r="G2636" s="31">
        <v>0</v>
      </c>
      <c r="H2636" s="199">
        <f t="shared" si="221"/>
        <v>0</v>
      </c>
      <c r="I2636" s="208" t="s">
        <v>100</v>
      </c>
      <c r="J2636" s="32"/>
      <c r="K2636" s="32"/>
      <c r="L2636" s="32"/>
      <c r="M2636" s="190">
        <v>875</v>
      </c>
      <c r="N2636" s="63">
        <v>325</v>
      </c>
      <c r="O2636" s="72">
        <f t="shared" si="222"/>
        <v>650</v>
      </c>
      <c r="P2636" s="336">
        <v>4</v>
      </c>
      <c r="Q2636" s="2">
        <v>325</v>
      </c>
      <c r="R2636">
        <v>312</v>
      </c>
      <c r="S2636">
        <f t="shared" si="223"/>
        <v>624</v>
      </c>
      <c r="T2636" s="336">
        <v>4</v>
      </c>
      <c r="U2636" s="339">
        <f t="shared" si="224"/>
        <v>-0.99039870402787689</v>
      </c>
      <c r="V2636" s="4">
        <f t="shared" si="225"/>
        <v>1.1716</v>
      </c>
    </row>
    <row r="2637" spans="1:22" ht="17">
      <c r="A2637" s="28" t="s">
        <v>591</v>
      </c>
      <c r="B2637" s="33" t="s">
        <v>602</v>
      </c>
      <c r="C2637" s="99" t="s">
        <v>1433</v>
      </c>
      <c r="D2637" t="s">
        <v>44</v>
      </c>
      <c r="E2637" t="s">
        <v>600</v>
      </c>
      <c r="F2637" t="s">
        <v>60</v>
      </c>
      <c r="G2637" s="31">
        <v>0</v>
      </c>
      <c r="H2637" s="199">
        <f t="shared" si="221"/>
        <v>0</v>
      </c>
      <c r="I2637" s="208" t="s">
        <v>100</v>
      </c>
      <c r="J2637" s="32"/>
      <c r="K2637" s="32"/>
      <c r="L2637" s="32"/>
      <c r="M2637" s="190">
        <v>275</v>
      </c>
      <c r="N2637" s="63">
        <v>160</v>
      </c>
      <c r="O2637" s="72">
        <f t="shared" si="222"/>
        <v>320</v>
      </c>
      <c r="P2637" s="336">
        <v>4</v>
      </c>
      <c r="Q2637" s="2">
        <v>200</v>
      </c>
      <c r="R2637">
        <v>41</v>
      </c>
      <c r="S2637">
        <f t="shared" si="223"/>
        <v>82</v>
      </c>
      <c r="T2637" s="336">
        <v>4</v>
      </c>
      <c r="U2637" s="339">
        <f t="shared" si="224"/>
        <v>-0.31845373111853459</v>
      </c>
      <c r="V2637" s="4">
        <f t="shared" si="225"/>
        <v>0.29202499999999998</v>
      </c>
    </row>
    <row r="2638" spans="1:22" ht="17">
      <c r="A2638" s="10" t="s">
        <v>591</v>
      </c>
      <c r="B2638" s="33" t="s">
        <v>603</v>
      </c>
      <c r="C2638" s="99" t="s">
        <v>1433</v>
      </c>
      <c r="D2638" s="58" t="s">
        <v>44</v>
      </c>
      <c r="E2638" s="58" t="s">
        <v>600</v>
      </c>
      <c r="F2638" s="58" t="s">
        <v>60</v>
      </c>
      <c r="G2638" s="170">
        <v>0</v>
      </c>
      <c r="H2638" s="201">
        <f t="shared" ref="H2638:H2663" si="226">G2638/14</f>
        <v>0</v>
      </c>
      <c r="I2638" s="210" t="s">
        <v>100</v>
      </c>
      <c r="J2638" s="23"/>
      <c r="K2638" s="23"/>
      <c r="L2638" s="23"/>
      <c r="M2638" s="190">
        <v>375</v>
      </c>
      <c r="N2638" s="63">
        <v>278</v>
      </c>
      <c r="O2638" s="72">
        <f t="shared" ref="O2638:O2669" si="227">N2638*SQRT(P2638)</f>
        <v>556</v>
      </c>
      <c r="P2638" s="337">
        <v>4</v>
      </c>
      <c r="Q2638" s="2">
        <v>225</v>
      </c>
      <c r="R2638">
        <v>131</v>
      </c>
      <c r="S2638">
        <f t="shared" ref="S2638:S2669" si="228">R2638*SQRT(T2638)</f>
        <v>262</v>
      </c>
      <c r="T2638" s="337">
        <v>4</v>
      </c>
      <c r="U2638" s="339">
        <f t="shared" si="224"/>
        <v>-0.51082562376599072</v>
      </c>
      <c r="V2638" s="4">
        <f t="shared" si="225"/>
        <v>0.58898271604938279</v>
      </c>
    </row>
    <row r="2639" spans="1:22" ht="17">
      <c r="A2639" s="28" t="s">
        <v>591</v>
      </c>
      <c r="B2639" s="33" t="s">
        <v>601</v>
      </c>
      <c r="C2639" s="99" t="s">
        <v>1433</v>
      </c>
      <c r="D2639" t="s">
        <v>44</v>
      </c>
      <c r="E2639" t="s">
        <v>600</v>
      </c>
      <c r="F2639" t="s">
        <v>60</v>
      </c>
      <c r="G2639" s="31">
        <v>2</v>
      </c>
      <c r="H2639" s="199">
        <f t="shared" si="226"/>
        <v>0.14285714285714285</v>
      </c>
      <c r="I2639" s="208"/>
      <c r="J2639" s="32" t="s">
        <v>100</v>
      </c>
      <c r="K2639" s="32"/>
      <c r="L2639" s="32"/>
      <c r="M2639" s="190">
        <v>725</v>
      </c>
      <c r="N2639" s="63">
        <v>377</v>
      </c>
      <c r="O2639" s="72">
        <f t="shared" si="227"/>
        <v>754</v>
      </c>
      <c r="P2639" s="336">
        <v>4</v>
      </c>
      <c r="Q2639" s="2">
        <v>1506</v>
      </c>
      <c r="R2639">
        <v>269</v>
      </c>
      <c r="S2639">
        <f t="shared" si="228"/>
        <v>538</v>
      </c>
      <c r="T2639" s="336">
        <v>4</v>
      </c>
      <c r="U2639" s="339">
        <f t="shared" si="224"/>
        <v>0.73104075350516406</v>
      </c>
      <c r="V2639" s="4">
        <f t="shared" si="225"/>
        <v>0.28190469639811716</v>
      </c>
    </row>
    <row r="2640" spans="1:22" ht="17">
      <c r="A2640" s="28" t="s">
        <v>591</v>
      </c>
      <c r="B2640" s="33" t="s">
        <v>599</v>
      </c>
      <c r="C2640" s="99" t="s">
        <v>1433</v>
      </c>
      <c r="D2640" t="s">
        <v>44</v>
      </c>
      <c r="E2640" t="s">
        <v>600</v>
      </c>
      <c r="F2640" t="s">
        <v>60</v>
      </c>
      <c r="G2640" s="31">
        <v>2</v>
      </c>
      <c r="H2640" s="199">
        <f t="shared" si="226"/>
        <v>0.14285714285714285</v>
      </c>
      <c r="I2640" s="208"/>
      <c r="J2640" s="32" t="s">
        <v>100</v>
      </c>
      <c r="K2640" s="32"/>
      <c r="L2640" s="32"/>
      <c r="M2640" s="190">
        <v>350</v>
      </c>
      <c r="N2640" s="63">
        <v>87</v>
      </c>
      <c r="O2640" s="72">
        <f t="shared" si="227"/>
        <v>174</v>
      </c>
      <c r="P2640" s="336">
        <v>4</v>
      </c>
      <c r="Q2640" s="2">
        <v>1156</v>
      </c>
      <c r="R2640">
        <v>355</v>
      </c>
      <c r="S2640">
        <f t="shared" si="228"/>
        <v>710</v>
      </c>
      <c r="T2640" s="336">
        <v>4</v>
      </c>
      <c r="U2640" s="339">
        <f t="shared" si="224"/>
        <v>1.1947878947488635</v>
      </c>
      <c r="V2640" s="4">
        <f t="shared" si="225"/>
        <v>0.34430637205014308</v>
      </c>
    </row>
    <row r="2641" spans="1:22" ht="17">
      <c r="A2641" s="28" t="s">
        <v>591</v>
      </c>
      <c r="B2641" s="33" t="s">
        <v>596</v>
      </c>
      <c r="C2641" s="99" t="s">
        <v>1433</v>
      </c>
      <c r="D2641" t="s">
        <v>44</v>
      </c>
      <c r="E2641" t="s">
        <v>600</v>
      </c>
      <c r="F2641" t="s">
        <v>60</v>
      </c>
      <c r="G2641" s="31">
        <v>2</v>
      </c>
      <c r="H2641" s="199">
        <f t="shared" si="226"/>
        <v>0.14285714285714285</v>
      </c>
      <c r="I2641" s="208"/>
      <c r="J2641" s="32" t="s">
        <v>100</v>
      </c>
      <c r="K2641" s="32"/>
      <c r="L2641" s="32"/>
      <c r="M2641" s="190">
        <v>650</v>
      </c>
      <c r="N2641" s="63">
        <v>150</v>
      </c>
      <c r="O2641" s="72">
        <f t="shared" si="227"/>
        <v>300</v>
      </c>
      <c r="P2641" s="336">
        <v>4</v>
      </c>
      <c r="Q2641" s="2">
        <v>150</v>
      </c>
      <c r="R2641">
        <v>166</v>
      </c>
      <c r="S2641">
        <f t="shared" si="228"/>
        <v>332</v>
      </c>
      <c r="T2641" s="336">
        <v>4</v>
      </c>
      <c r="U2641" s="339">
        <f t="shared" si="224"/>
        <v>-1.466337068793427</v>
      </c>
      <c r="V2641" s="4">
        <f t="shared" si="225"/>
        <v>1.4747111111111111</v>
      </c>
    </row>
    <row r="2642" spans="1:22" ht="17">
      <c r="A2642" s="28" t="s">
        <v>591</v>
      </c>
      <c r="B2642" s="33" t="s">
        <v>602</v>
      </c>
      <c r="C2642" s="99" t="s">
        <v>1433</v>
      </c>
      <c r="D2642" s="16" t="s">
        <v>44</v>
      </c>
      <c r="E2642" s="16" t="s">
        <v>600</v>
      </c>
      <c r="F2642" s="16" t="s">
        <v>60</v>
      </c>
      <c r="G2642" s="31">
        <v>2</v>
      </c>
      <c r="H2642" s="199">
        <f t="shared" si="226"/>
        <v>0.14285714285714285</v>
      </c>
      <c r="I2642" s="208"/>
      <c r="J2642" s="32" t="s">
        <v>100</v>
      </c>
      <c r="K2642" s="32"/>
      <c r="L2642" s="32"/>
      <c r="M2642" s="190">
        <v>100</v>
      </c>
      <c r="N2642" s="63">
        <v>41</v>
      </c>
      <c r="O2642" s="72">
        <f t="shared" si="227"/>
        <v>82</v>
      </c>
      <c r="P2642" s="336">
        <v>4</v>
      </c>
      <c r="Q2642" s="2">
        <v>325</v>
      </c>
      <c r="R2642">
        <v>118</v>
      </c>
      <c r="S2642">
        <f t="shared" si="228"/>
        <v>236</v>
      </c>
      <c r="T2642" s="336">
        <v>4</v>
      </c>
      <c r="U2642" s="339">
        <f t="shared" si="224"/>
        <v>1.1786549963416462</v>
      </c>
      <c r="V2642" s="4">
        <f t="shared" si="225"/>
        <v>0.38182485207100592</v>
      </c>
    </row>
    <row r="2643" spans="1:22" ht="17">
      <c r="A2643" s="28" t="s">
        <v>591</v>
      </c>
      <c r="B2643" s="33" t="s">
        <v>603</v>
      </c>
      <c r="C2643" s="99" t="s">
        <v>1433</v>
      </c>
      <c r="D2643" t="s">
        <v>44</v>
      </c>
      <c r="E2643" t="s">
        <v>600</v>
      </c>
      <c r="F2643" t="s">
        <v>60</v>
      </c>
      <c r="G2643" s="31">
        <v>2</v>
      </c>
      <c r="H2643" s="199">
        <f t="shared" si="226"/>
        <v>0.14285714285714285</v>
      </c>
      <c r="I2643" s="208"/>
      <c r="J2643" s="32" t="s">
        <v>100</v>
      </c>
      <c r="K2643" s="32"/>
      <c r="L2643" s="32"/>
      <c r="M2643" s="190">
        <v>275</v>
      </c>
      <c r="N2643" s="63">
        <v>214</v>
      </c>
      <c r="O2643" s="72">
        <f t="shared" si="227"/>
        <v>428</v>
      </c>
      <c r="P2643" s="336">
        <v>4</v>
      </c>
      <c r="Q2643" s="2">
        <v>75</v>
      </c>
      <c r="R2643">
        <v>48</v>
      </c>
      <c r="S2643">
        <f t="shared" si="228"/>
        <v>96</v>
      </c>
      <c r="T2643" s="336">
        <v>4</v>
      </c>
      <c r="U2643" s="339">
        <f t="shared" si="224"/>
        <v>-1.2992829841302609</v>
      </c>
      <c r="V2643" s="4">
        <f t="shared" si="225"/>
        <v>0.65959999999999996</v>
      </c>
    </row>
    <row r="2644" spans="1:22" ht="17">
      <c r="A2644" s="28" t="s">
        <v>591</v>
      </c>
      <c r="B2644" s="33" t="s">
        <v>601</v>
      </c>
      <c r="C2644" s="99" t="s">
        <v>1433</v>
      </c>
      <c r="D2644" t="s">
        <v>44</v>
      </c>
      <c r="E2644" t="s">
        <v>600</v>
      </c>
      <c r="F2644" t="s">
        <v>60</v>
      </c>
      <c r="G2644" s="31">
        <v>14</v>
      </c>
      <c r="H2644" s="199">
        <f t="shared" si="226"/>
        <v>1</v>
      </c>
      <c r="I2644" s="208"/>
      <c r="J2644" s="32"/>
      <c r="K2644" s="32"/>
      <c r="L2644" s="32" t="s">
        <v>100</v>
      </c>
      <c r="M2644" s="190">
        <v>925</v>
      </c>
      <c r="N2644" s="63">
        <v>340</v>
      </c>
      <c r="O2644" s="72">
        <f t="shared" si="227"/>
        <v>680</v>
      </c>
      <c r="P2644" s="336">
        <v>4</v>
      </c>
      <c r="Q2644" s="2">
        <v>1600</v>
      </c>
      <c r="R2644">
        <v>289</v>
      </c>
      <c r="S2644">
        <f t="shared" si="228"/>
        <v>578</v>
      </c>
      <c r="T2644" s="336">
        <v>4</v>
      </c>
      <c r="U2644" s="339">
        <f t="shared" si="224"/>
        <v>0.54796517071544748</v>
      </c>
      <c r="V2644" s="4">
        <f t="shared" si="225"/>
        <v>0.28262539062500003</v>
      </c>
    </row>
    <row r="2645" spans="1:22" ht="17">
      <c r="A2645" s="28" t="s">
        <v>591</v>
      </c>
      <c r="B2645" s="33" t="s">
        <v>599</v>
      </c>
      <c r="C2645" s="99" t="s">
        <v>1433</v>
      </c>
      <c r="D2645" s="16" t="s">
        <v>44</v>
      </c>
      <c r="E2645" s="16" t="s">
        <v>600</v>
      </c>
      <c r="F2645" s="16" t="s">
        <v>60</v>
      </c>
      <c r="G2645" s="31">
        <v>14</v>
      </c>
      <c r="H2645" s="199">
        <f t="shared" si="226"/>
        <v>1</v>
      </c>
      <c r="I2645" s="208"/>
      <c r="J2645" s="32"/>
      <c r="K2645" s="32"/>
      <c r="L2645" s="32" t="s">
        <v>100</v>
      </c>
      <c r="M2645" s="190">
        <v>575</v>
      </c>
      <c r="N2645" s="63">
        <v>281</v>
      </c>
      <c r="O2645" s="72">
        <f t="shared" si="227"/>
        <v>562</v>
      </c>
      <c r="P2645" s="336">
        <v>4</v>
      </c>
      <c r="Q2645" s="2">
        <v>1250</v>
      </c>
      <c r="R2645">
        <v>393</v>
      </c>
      <c r="S2645">
        <f t="shared" si="228"/>
        <v>786</v>
      </c>
      <c r="T2645" s="336">
        <v>4</v>
      </c>
      <c r="U2645" s="339">
        <f t="shared" si="224"/>
        <v>0.77652878949899629</v>
      </c>
      <c r="V2645" s="4">
        <f t="shared" si="225"/>
        <v>0.34884736</v>
      </c>
    </row>
    <row r="2646" spans="1:22" ht="17">
      <c r="A2646" s="28" t="s">
        <v>591</v>
      </c>
      <c r="B2646" s="33" t="s">
        <v>596</v>
      </c>
      <c r="C2646" s="99" t="s">
        <v>1433</v>
      </c>
      <c r="D2646" t="s">
        <v>44</v>
      </c>
      <c r="E2646" t="s">
        <v>600</v>
      </c>
      <c r="F2646" t="s">
        <v>60</v>
      </c>
      <c r="G2646" s="31">
        <v>14</v>
      </c>
      <c r="H2646" s="199">
        <f t="shared" si="226"/>
        <v>1</v>
      </c>
      <c r="I2646" s="208"/>
      <c r="J2646" s="32"/>
      <c r="K2646" s="32"/>
      <c r="L2646" s="32" t="s">
        <v>100</v>
      </c>
      <c r="M2646" s="190">
        <v>875</v>
      </c>
      <c r="N2646" s="63">
        <v>425</v>
      </c>
      <c r="O2646" s="72">
        <f t="shared" si="227"/>
        <v>850</v>
      </c>
      <c r="P2646" s="336">
        <v>4</v>
      </c>
      <c r="Q2646" s="2">
        <v>425</v>
      </c>
      <c r="R2646">
        <v>75</v>
      </c>
      <c r="S2646">
        <f t="shared" si="228"/>
        <v>150</v>
      </c>
      <c r="T2646" s="336">
        <v>4</v>
      </c>
      <c r="U2646" s="339">
        <f t="shared" si="224"/>
        <v>-0.72213471743319757</v>
      </c>
      <c r="V2646" s="4">
        <f t="shared" si="225"/>
        <v>0.2811418685121107</v>
      </c>
    </row>
    <row r="2647" spans="1:22" ht="17">
      <c r="A2647" s="28" t="s">
        <v>591</v>
      </c>
      <c r="B2647" s="33" t="s">
        <v>602</v>
      </c>
      <c r="C2647" s="99" t="s">
        <v>1433</v>
      </c>
      <c r="D2647" t="s">
        <v>44</v>
      </c>
      <c r="E2647" t="s">
        <v>600</v>
      </c>
      <c r="F2647" t="s">
        <v>60</v>
      </c>
      <c r="G2647" s="31">
        <v>14</v>
      </c>
      <c r="H2647" s="199">
        <f t="shared" si="226"/>
        <v>1</v>
      </c>
      <c r="I2647" s="208"/>
      <c r="J2647" s="32"/>
      <c r="K2647" s="32"/>
      <c r="L2647" s="32" t="s">
        <v>100</v>
      </c>
      <c r="M2647" s="190">
        <v>375</v>
      </c>
      <c r="N2647" s="63">
        <v>63</v>
      </c>
      <c r="O2647" s="72">
        <f t="shared" si="227"/>
        <v>126</v>
      </c>
      <c r="P2647" s="336">
        <v>4</v>
      </c>
      <c r="Q2647" s="2">
        <v>325</v>
      </c>
      <c r="R2647">
        <v>95</v>
      </c>
      <c r="S2647">
        <f t="shared" si="228"/>
        <v>190</v>
      </c>
      <c r="T2647" s="336">
        <v>4</v>
      </c>
      <c r="U2647" s="339">
        <f t="shared" si="224"/>
        <v>-0.1431008436406733</v>
      </c>
      <c r="V2647" s="4">
        <f t="shared" si="225"/>
        <v>0.33544378698224853</v>
      </c>
    </row>
    <row r="2648" spans="1:22" ht="17">
      <c r="A2648" s="10" t="s">
        <v>591</v>
      </c>
      <c r="B2648" s="33" t="s">
        <v>603</v>
      </c>
      <c r="C2648" s="99" t="s">
        <v>1433</v>
      </c>
      <c r="D2648" s="58" t="s">
        <v>44</v>
      </c>
      <c r="E2648" s="58" t="s">
        <v>600</v>
      </c>
      <c r="F2648" s="58" t="s">
        <v>60</v>
      </c>
      <c r="G2648" s="170">
        <v>14</v>
      </c>
      <c r="H2648" s="201">
        <f t="shared" si="226"/>
        <v>1</v>
      </c>
      <c r="I2648" s="210"/>
      <c r="J2648" s="23"/>
      <c r="K2648" s="23"/>
      <c r="L2648" s="23" t="s">
        <v>100</v>
      </c>
      <c r="M2648" s="190">
        <v>275</v>
      </c>
      <c r="N2648" s="63">
        <v>160</v>
      </c>
      <c r="O2648" s="72">
        <f t="shared" si="227"/>
        <v>320</v>
      </c>
      <c r="P2648" s="337">
        <v>4</v>
      </c>
      <c r="Q2648" s="2">
        <v>575</v>
      </c>
      <c r="R2648">
        <v>165</v>
      </c>
      <c r="S2648">
        <f t="shared" si="228"/>
        <v>330</v>
      </c>
      <c r="T2648" s="337">
        <v>4</v>
      </c>
      <c r="U2648" s="339">
        <f t="shared" si="224"/>
        <v>0.73759894313077912</v>
      </c>
      <c r="V2648" s="4">
        <f t="shared" si="225"/>
        <v>0.33234404536862006</v>
      </c>
    </row>
    <row r="2649" spans="1:22" ht="17">
      <c r="A2649" s="28" t="s">
        <v>593</v>
      </c>
      <c r="B2649" s="33" t="s">
        <v>601</v>
      </c>
      <c r="C2649" s="99" t="s">
        <v>1433</v>
      </c>
      <c r="D2649" t="s">
        <v>44</v>
      </c>
      <c r="E2649" t="s">
        <v>600</v>
      </c>
      <c r="F2649" t="s">
        <v>60</v>
      </c>
      <c r="G2649" s="31">
        <v>0</v>
      </c>
      <c r="H2649" s="199">
        <f t="shared" si="226"/>
        <v>0</v>
      </c>
      <c r="I2649" s="208" t="s">
        <v>100</v>
      </c>
      <c r="J2649" s="32"/>
      <c r="K2649" s="32"/>
      <c r="L2649" s="32"/>
      <c r="M2649" s="190">
        <v>1075</v>
      </c>
      <c r="N2649" s="63">
        <v>386</v>
      </c>
      <c r="O2649" s="72">
        <f t="shared" si="227"/>
        <v>772</v>
      </c>
      <c r="P2649" s="336">
        <v>4</v>
      </c>
      <c r="Q2649" s="2">
        <v>1875</v>
      </c>
      <c r="R2649">
        <v>606</v>
      </c>
      <c r="S2649">
        <f t="shared" si="228"/>
        <v>1212</v>
      </c>
      <c r="T2649" s="336">
        <v>4</v>
      </c>
      <c r="U2649" s="339">
        <f t="shared" si="224"/>
        <v>0.55628799784274796</v>
      </c>
      <c r="V2649" s="4">
        <f t="shared" si="225"/>
        <v>0.35445823999999998</v>
      </c>
    </row>
    <row r="2650" spans="1:22" ht="17">
      <c r="A2650" s="28" t="s">
        <v>593</v>
      </c>
      <c r="B2650" s="33" t="s">
        <v>599</v>
      </c>
      <c r="C2650" s="99" t="s">
        <v>1433</v>
      </c>
      <c r="D2650" t="s">
        <v>44</v>
      </c>
      <c r="E2650" t="s">
        <v>600</v>
      </c>
      <c r="F2650" t="s">
        <v>60</v>
      </c>
      <c r="G2650" s="31">
        <v>0</v>
      </c>
      <c r="H2650" s="199">
        <f t="shared" si="226"/>
        <v>0</v>
      </c>
      <c r="I2650" s="208" t="s">
        <v>100</v>
      </c>
      <c r="J2650" s="32"/>
      <c r="K2650" s="32"/>
      <c r="L2650" s="32"/>
      <c r="M2650" s="190">
        <v>225</v>
      </c>
      <c r="N2650" s="63">
        <v>48</v>
      </c>
      <c r="O2650" s="72">
        <f t="shared" si="227"/>
        <v>96</v>
      </c>
      <c r="P2650" s="336">
        <v>4</v>
      </c>
      <c r="Q2650" s="2">
        <v>475</v>
      </c>
      <c r="R2650">
        <v>144</v>
      </c>
      <c r="S2650">
        <f t="shared" si="228"/>
        <v>288</v>
      </c>
      <c r="T2650" s="336">
        <v>4</v>
      </c>
      <c r="U2650" s="339">
        <f t="shared" si="224"/>
        <v>0.74721440183022114</v>
      </c>
      <c r="V2650" s="4">
        <f t="shared" si="225"/>
        <v>0.34190470914127424</v>
      </c>
    </row>
    <row r="2651" spans="1:22" ht="17">
      <c r="A2651" s="28" t="s">
        <v>593</v>
      </c>
      <c r="B2651" s="33" t="s">
        <v>596</v>
      </c>
      <c r="C2651" s="99" t="s">
        <v>1433</v>
      </c>
      <c r="D2651" t="s">
        <v>44</v>
      </c>
      <c r="E2651" t="s">
        <v>600</v>
      </c>
      <c r="F2651" t="s">
        <v>60</v>
      </c>
      <c r="G2651" s="31">
        <v>0</v>
      </c>
      <c r="H2651" s="199">
        <f t="shared" si="226"/>
        <v>0</v>
      </c>
      <c r="I2651" s="208" t="s">
        <v>100</v>
      </c>
      <c r="J2651" s="32"/>
      <c r="K2651" s="32"/>
      <c r="L2651" s="32"/>
      <c r="M2651" s="190">
        <v>875</v>
      </c>
      <c r="N2651" s="63">
        <v>325</v>
      </c>
      <c r="O2651" s="72">
        <f t="shared" si="227"/>
        <v>650</v>
      </c>
      <c r="P2651" s="336">
        <v>4</v>
      </c>
      <c r="Q2651" s="2">
        <v>625</v>
      </c>
      <c r="R2651">
        <v>236</v>
      </c>
      <c r="S2651">
        <f t="shared" si="228"/>
        <v>472</v>
      </c>
      <c r="T2651" s="336">
        <v>4</v>
      </c>
      <c r="U2651" s="339">
        <f t="shared" si="224"/>
        <v>-0.33647223662121289</v>
      </c>
      <c r="V2651" s="4">
        <f t="shared" si="225"/>
        <v>0.39258176</v>
      </c>
    </row>
    <row r="2652" spans="1:22" ht="17">
      <c r="A2652" s="28" t="s">
        <v>593</v>
      </c>
      <c r="B2652" s="33" t="s">
        <v>602</v>
      </c>
      <c r="C2652" s="99" t="s">
        <v>1433</v>
      </c>
      <c r="D2652" s="16" t="s">
        <v>44</v>
      </c>
      <c r="E2652" s="16" t="s">
        <v>600</v>
      </c>
      <c r="F2652" s="16" t="s">
        <v>60</v>
      </c>
      <c r="G2652" s="31">
        <v>0</v>
      </c>
      <c r="H2652" s="199">
        <f t="shared" si="226"/>
        <v>0</v>
      </c>
      <c r="I2652" s="208" t="s">
        <v>100</v>
      </c>
      <c r="J2652" s="32"/>
      <c r="K2652" s="32"/>
      <c r="L2652" s="32"/>
      <c r="M2652" s="190">
        <v>275</v>
      </c>
      <c r="N2652" s="63">
        <v>160</v>
      </c>
      <c r="O2652" s="72">
        <f t="shared" si="227"/>
        <v>320</v>
      </c>
      <c r="P2652" s="336">
        <v>4</v>
      </c>
      <c r="Q2652" s="2">
        <v>425</v>
      </c>
      <c r="R2652">
        <v>85</v>
      </c>
      <c r="S2652">
        <f t="shared" si="228"/>
        <v>170</v>
      </c>
      <c r="T2652" s="336">
        <v>4</v>
      </c>
      <c r="U2652" s="339">
        <f t="shared" si="224"/>
        <v>0.4353180712578455</v>
      </c>
      <c r="V2652" s="4">
        <f t="shared" si="225"/>
        <v>0.28999999999999998</v>
      </c>
    </row>
    <row r="2653" spans="1:22" ht="17">
      <c r="A2653" s="28" t="s">
        <v>593</v>
      </c>
      <c r="B2653" s="33" t="s">
        <v>603</v>
      </c>
      <c r="C2653" s="99" t="s">
        <v>1433</v>
      </c>
      <c r="D2653" t="s">
        <v>44</v>
      </c>
      <c r="E2653" t="s">
        <v>600</v>
      </c>
      <c r="F2653" t="s">
        <v>60</v>
      </c>
      <c r="G2653" s="31">
        <v>0</v>
      </c>
      <c r="H2653" s="199">
        <f t="shared" si="226"/>
        <v>0</v>
      </c>
      <c r="I2653" s="208" t="s">
        <v>100</v>
      </c>
      <c r="J2653" s="32"/>
      <c r="K2653" s="32"/>
      <c r="L2653" s="32"/>
      <c r="M2653" s="190">
        <v>375</v>
      </c>
      <c r="N2653" s="63">
        <v>278</v>
      </c>
      <c r="O2653" s="72">
        <f t="shared" si="227"/>
        <v>556</v>
      </c>
      <c r="P2653" s="336">
        <v>4</v>
      </c>
      <c r="Q2653" s="2">
        <v>325</v>
      </c>
      <c r="R2653">
        <v>131</v>
      </c>
      <c r="S2653">
        <f t="shared" si="228"/>
        <v>262</v>
      </c>
      <c r="T2653" s="336">
        <v>4</v>
      </c>
      <c r="U2653" s="339">
        <f t="shared" si="224"/>
        <v>-0.1431008436406733</v>
      </c>
      <c r="V2653" s="4">
        <f t="shared" si="225"/>
        <v>0.41247100591715979</v>
      </c>
    </row>
    <row r="2654" spans="1:22" ht="17">
      <c r="A2654" s="28" t="s">
        <v>593</v>
      </c>
      <c r="B2654" s="33" t="s">
        <v>601</v>
      </c>
      <c r="C2654" s="99" t="s">
        <v>1433</v>
      </c>
      <c r="D2654" t="s">
        <v>44</v>
      </c>
      <c r="E2654" t="s">
        <v>600</v>
      </c>
      <c r="F2654" t="s">
        <v>60</v>
      </c>
      <c r="G2654" s="31">
        <v>2</v>
      </c>
      <c r="H2654" s="199">
        <f t="shared" si="226"/>
        <v>0.14285714285714285</v>
      </c>
      <c r="I2654" s="208"/>
      <c r="J2654" s="32" t="s">
        <v>100</v>
      </c>
      <c r="K2654" s="32"/>
      <c r="L2654" s="32"/>
      <c r="M2654" s="190">
        <v>725</v>
      </c>
      <c r="N2654" s="63">
        <v>377</v>
      </c>
      <c r="O2654" s="72">
        <f t="shared" si="227"/>
        <v>754</v>
      </c>
      <c r="P2654" s="336">
        <v>4</v>
      </c>
      <c r="Q2654" s="2">
        <v>1800</v>
      </c>
      <c r="R2654">
        <v>438</v>
      </c>
      <c r="S2654">
        <f t="shared" si="228"/>
        <v>876</v>
      </c>
      <c r="T2654" s="336">
        <v>4</v>
      </c>
      <c r="U2654" s="339">
        <f t="shared" si="224"/>
        <v>0.90937028902958128</v>
      </c>
      <c r="V2654" s="4">
        <f t="shared" si="225"/>
        <v>0.3092111111111111</v>
      </c>
    </row>
    <row r="2655" spans="1:22" ht="17">
      <c r="A2655" s="28" t="s">
        <v>593</v>
      </c>
      <c r="B2655" s="33" t="s">
        <v>599</v>
      </c>
      <c r="C2655" s="99" t="s">
        <v>1433</v>
      </c>
      <c r="D2655" s="16" t="s">
        <v>44</v>
      </c>
      <c r="E2655" s="16" t="s">
        <v>600</v>
      </c>
      <c r="F2655" s="16" t="s">
        <v>60</v>
      </c>
      <c r="G2655" s="31">
        <v>2</v>
      </c>
      <c r="H2655" s="199">
        <f t="shared" si="226"/>
        <v>0.14285714285714285</v>
      </c>
      <c r="I2655" s="208"/>
      <c r="J2655" s="32" t="s">
        <v>100</v>
      </c>
      <c r="K2655" s="32"/>
      <c r="L2655" s="32"/>
      <c r="M2655" s="190">
        <v>350</v>
      </c>
      <c r="N2655" s="63">
        <v>87</v>
      </c>
      <c r="O2655" s="72">
        <f t="shared" si="227"/>
        <v>174</v>
      </c>
      <c r="P2655" s="336">
        <v>4</v>
      </c>
      <c r="Q2655" s="2">
        <v>850</v>
      </c>
      <c r="R2655">
        <v>290</v>
      </c>
      <c r="S2655">
        <f t="shared" si="228"/>
        <v>580</v>
      </c>
      <c r="T2655" s="336">
        <v>4</v>
      </c>
      <c r="U2655" s="339">
        <f t="shared" si="224"/>
        <v>0.88730319500090271</v>
      </c>
      <c r="V2655" s="4">
        <f t="shared" si="225"/>
        <v>0.36640138408304501</v>
      </c>
    </row>
    <row r="2656" spans="1:22" ht="17">
      <c r="A2656" s="28" t="s">
        <v>593</v>
      </c>
      <c r="B2656" s="33" t="s">
        <v>596</v>
      </c>
      <c r="C2656" s="99" t="s">
        <v>1433</v>
      </c>
      <c r="D2656" t="s">
        <v>44</v>
      </c>
      <c r="E2656" t="s">
        <v>600</v>
      </c>
      <c r="F2656" t="s">
        <v>60</v>
      </c>
      <c r="G2656" s="31">
        <v>2</v>
      </c>
      <c r="H2656" s="199">
        <f t="shared" si="226"/>
        <v>0.14285714285714285</v>
      </c>
      <c r="I2656" s="208"/>
      <c r="J2656" s="32" t="s">
        <v>100</v>
      </c>
      <c r="K2656" s="32"/>
      <c r="L2656" s="32"/>
      <c r="M2656" s="190">
        <v>650</v>
      </c>
      <c r="N2656" s="63">
        <v>150</v>
      </c>
      <c r="O2656" s="72">
        <f t="shared" si="227"/>
        <v>300</v>
      </c>
      <c r="P2656" s="336">
        <v>4</v>
      </c>
      <c r="Q2656" s="2">
        <v>175</v>
      </c>
      <c r="R2656">
        <v>85</v>
      </c>
      <c r="S2656">
        <f t="shared" si="228"/>
        <v>170</v>
      </c>
      <c r="T2656" s="336">
        <v>4</v>
      </c>
      <c r="U2656" s="339">
        <f t="shared" si="224"/>
        <v>-1.3121863889661687</v>
      </c>
      <c r="V2656" s="4">
        <f t="shared" si="225"/>
        <v>0.48591836734693877</v>
      </c>
    </row>
    <row r="2657" spans="1:22" ht="17">
      <c r="A2657" s="28" t="s">
        <v>593</v>
      </c>
      <c r="B2657" s="33" t="s">
        <v>602</v>
      </c>
      <c r="C2657" s="99" t="s">
        <v>1433</v>
      </c>
      <c r="D2657" t="s">
        <v>44</v>
      </c>
      <c r="E2657" t="s">
        <v>600</v>
      </c>
      <c r="F2657" t="s">
        <v>60</v>
      </c>
      <c r="G2657" s="31">
        <v>2</v>
      </c>
      <c r="H2657" s="199">
        <f t="shared" si="226"/>
        <v>0.14285714285714285</v>
      </c>
      <c r="I2657" s="208"/>
      <c r="J2657" s="32" t="s">
        <v>100</v>
      </c>
      <c r="K2657" s="32"/>
      <c r="L2657" s="32"/>
      <c r="M2657" s="190">
        <v>100</v>
      </c>
      <c r="N2657" s="63">
        <v>41</v>
      </c>
      <c r="O2657" s="72">
        <f t="shared" si="227"/>
        <v>82</v>
      </c>
      <c r="P2657" s="336">
        <v>4</v>
      </c>
      <c r="Q2657" s="2">
        <v>625</v>
      </c>
      <c r="R2657">
        <v>439</v>
      </c>
      <c r="S2657">
        <f t="shared" si="228"/>
        <v>878</v>
      </c>
      <c r="T2657" s="336">
        <v>4</v>
      </c>
      <c r="U2657" s="339">
        <f t="shared" si="224"/>
        <v>1.8325814637483102</v>
      </c>
      <c r="V2657" s="4">
        <f t="shared" si="225"/>
        <v>0.74336575999999999</v>
      </c>
    </row>
    <row r="2658" spans="1:22" ht="17">
      <c r="A2658" s="28" t="s">
        <v>593</v>
      </c>
      <c r="B2658" s="33" t="s">
        <v>603</v>
      </c>
      <c r="C2658" s="99" t="s">
        <v>1433</v>
      </c>
      <c r="D2658" s="58" t="s">
        <v>44</v>
      </c>
      <c r="E2658" s="58" t="s">
        <v>600</v>
      </c>
      <c r="F2658" s="58" t="s">
        <v>60</v>
      </c>
      <c r="G2658" s="170">
        <v>2</v>
      </c>
      <c r="H2658" s="201">
        <f t="shared" si="226"/>
        <v>0.14285714285714285</v>
      </c>
      <c r="I2658" s="210"/>
      <c r="J2658" s="23" t="s">
        <v>100</v>
      </c>
      <c r="K2658" s="23"/>
      <c r="L2658" s="23"/>
      <c r="M2658" s="190">
        <v>275</v>
      </c>
      <c r="N2658" s="63">
        <v>214</v>
      </c>
      <c r="O2658" s="72">
        <f t="shared" si="227"/>
        <v>428</v>
      </c>
      <c r="P2658" s="337">
        <v>4</v>
      </c>
      <c r="Q2658" s="2">
        <v>175</v>
      </c>
      <c r="R2658">
        <v>85</v>
      </c>
      <c r="S2658">
        <f t="shared" si="228"/>
        <v>170</v>
      </c>
      <c r="T2658" s="337">
        <v>4</v>
      </c>
      <c r="U2658" s="339">
        <f t="shared" si="224"/>
        <v>-0.45198512374305727</v>
      </c>
      <c r="V2658" s="4">
        <f t="shared" si="225"/>
        <v>0.48591836734693877</v>
      </c>
    </row>
    <row r="2659" spans="1:22" ht="17">
      <c r="A2659" s="28" t="s">
        <v>593</v>
      </c>
      <c r="B2659" s="33" t="s">
        <v>601</v>
      </c>
      <c r="C2659" s="99" t="s">
        <v>1433</v>
      </c>
      <c r="D2659" s="16" t="s">
        <v>44</v>
      </c>
      <c r="E2659" s="16" t="s">
        <v>600</v>
      </c>
      <c r="F2659" s="16" t="s">
        <v>60</v>
      </c>
      <c r="G2659" s="31">
        <v>14</v>
      </c>
      <c r="H2659" s="199">
        <f t="shared" si="226"/>
        <v>1</v>
      </c>
      <c r="I2659" s="208"/>
      <c r="J2659" s="32"/>
      <c r="K2659" s="32"/>
      <c r="L2659" s="32" t="s">
        <v>100</v>
      </c>
      <c r="M2659" s="211">
        <v>925</v>
      </c>
      <c r="N2659" s="447">
        <v>340</v>
      </c>
      <c r="O2659" s="72">
        <f t="shared" si="227"/>
        <v>680</v>
      </c>
      <c r="P2659" s="336">
        <v>4</v>
      </c>
      <c r="Q2659" s="2">
        <v>1600</v>
      </c>
      <c r="R2659">
        <v>200</v>
      </c>
      <c r="S2659">
        <f t="shared" si="228"/>
        <v>400</v>
      </c>
      <c r="T2659" s="336">
        <v>4</v>
      </c>
      <c r="U2659" s="339">
        <f t="shared" si="224"/>
        <v>0.54796517071544748</v>
      </c>
      <c r="V2659" s="4">
        <f t="shared" si="225"/>
        <v>0.265625</v>
      </c>
    </row>
    <row r="2660" spans="1:22" ht="17">
      <c r="A2660" s="28" t="s">
        <v>593</v>
      </c>
      <c r="B2660" s="33" t="s">
        <v>599</v>
      </c>
      <c r="C2660" s="99" t="s">
        <v>1433</v>
      </c>
      <c r="D2660" t="s">
        <v>44</v>
      </c>
      <c r="E2660" t="s">
        <v>600</v>
      </c>
      <c r="F2660" t="s">
        <v>60</v>
      </c>
      <c r="G2660" s="31">
        <v>14</v>
      </c>
      <c r="H2660" s="199">
        <f t="shared" si="226"/>
        <v>1</v>
      </c>
      <c r="I2660" s="208"/>
      <c r="J2660" s="32"/>
      <c r="K2660" s="32"/>
      <c r="L2660" s="32" t="s">
        <v>100</v>
      </c>
      <c r="M2660" s="190">
        <v>575</v>
      </c>
      <c r="N2660" s="445">
        <v>281</v>
      </c>
      <c r="O2660" s="72">
        <f t="shared" si="227"/>
        <v>562</v>
      </c>
      <c r="P2660" s="336">
        <v>4</v>
      </c>
      <c r="Q2660" s="2">
        <v>1150</v>
      </c>
      <c r="R2660">
        <v>263</v>
      </c>
      <c r="S2660">
        <f t="shared" si="228"/>
        <v>526</v>
      </c>
      <c r="T2660" s="336">
        <v>4</v>
      </c>
      <c r="U2660" s="339">
        <f t="shared" si="224"/>
        <v>0.69314718055994529</v>
      </c>
      <c r="V2660" s="4">
        <f t="shared" si="225"/>
        <v>0.3023017013232514</v>
      </c>
    </row>
    <row r="2661" spans="1:22" ht="17">
      <c r="A2661" s="28" t="s">
        <v>593</v>
      </c>
      <c r="B2661" s="33" t="s">
        <v>596</v>
      </c>
      <c r="C2661" s="99" t="s">
        <v>1433</v>
      </c>
      <c r="D2661" t="s">
        <v>44</v>
      </c>
      <c r="E2661" t="s">
        <v>600</v>
      </c>
      <c r="F2661" t="s">
        <v>60</v>
      </c>
      <c r="G2661" s="31">
        <v>14</v>
      </c>
      <c r="H2661" s="199">
        <f t="shared" si="226"/>
        <v>1</v>
      </c>
      <c r="I2661" s="208"/>
      <c r="J2661" s="32"/>
      <c r="K2661" s="32"/>
      <c r="L2661" s="32" t="s">
        <v>100</v>
      </c>
      <c r="M2661" s="190">
        <v>875</v>
      </c>
      <c r="N2661" s="445">
        <v>425</v>
      </c>
      <c r="O2661" s="72">
        <f t="shared" si="227"/>
        <v>850</v>
      </c>
      <c r="P2661" s="336">
        <v>4</v>
      </c>
      <c r="Q2661" s="2">
        <v>225</v>
      </c>
      <c r="R2661">
        <v>85</v>
      </c>
      <c r="S2661">
        <f t="shared" si="228"/>
        <v>170</v>
      </c>
      <c r="T2661" s="336">
        <v>4</v>
      </c>
      <c r="U2661" s="339">
        <f t="shared" si="224"/>
        <v>-1.3581234841531944</v>
      </c>
      <c r="V2661" s="4">
        <f t="shared" si="225"/>
        <v>0.39271604938271604</v>
      </c>
    </row>
    <row r="2662" spans="1:22" ht="17">
      <c r="A2662" s="28" t="s">
        <v>593</v>
      </c>
      <c r="B2662" s="33" t="s">
        <v>602</v>
      </c>
      <c r="C2662" s="99" t="s">
        <v>1433</v>
      </c>
      <c r="D2662" s="16" t="s">
        <v>44</v>
      </c>
      <c r="E2662" s="16" t="s">
        <v>600</v>
      </c>
      <c r="F2662" s="16" t="s">
        <v>60</v>
      </c>
      <c r="G2662" s="31">
        <v>14</v>
      </c>
      <c r="H2662" s="199">
        <f t="shared" si="226"/>
        <v>1</v>
      </c>
      <c r="I2662" s="208"/>
      <c r="J2662" s="32"/>
      <c r="K2662" s="32"/>
      <c r="L2662" s="32" t="s">
        <v>100</v>
      </c>
      <c r="M2662" s="190">
        <v>375</v>
      </c>
      <c r="N2662" s="445">
        <v>63</v>
      </c>
      <c r="O2662" s="72">
        <f t="shared" si="227"/>
        <v>126</v>
      </c>
      <c r="P2662" s="336">
        <v>4</v>
      </c>
      <c r="Q2662" s="2">
        <v>425</v>
      </c>
      <c r="R2662">
        <v>125</v>
      </c>
      <c r="S2662">
        <f t="shared" si="228"/>
        <v>250</v>
      </c>
      <c r="T2662" s="336">
        <v>4</v>
      </c>
      <c r="U2662" s="339">
        <f t="shared" si="224"/>
        <v>0.12516314295400599</v>
      </c>
      <c r="V2662" s="4">
        <f t="shared" si="225"/>
        <v>0.33650519031141868</v>
      </c>
    </row>
    <row r="2663" spans="1:22" ht="17">
      <c r="A2663" s="28" t="s">
        <v>593</v>
      </c>
      <c r="B2663" s="33" t="s">
        <v>603</v>
      </c>
      <c r="C2663" s="99" t="s">
        <v>1433</v>
      </c>
      <c r="D2663" t="s">
        <v>44</v>
      </c>
      <c r="E2663" t="s">
        <v>600</v>
      </c>
      <c r="F2663" t="s">
        <v>60</v>
      </c>
      <c r="G2663" s="31">
        <v>14</v>
      </c>
      <c r="H2663" s="199">
        <f t="shared" si="226"/>
        <v>1</v>
      </c>
      <c r="I2663" s="208"/>
      <c r="J2663" s="32"/>
      <c r="K2663" s="32"/>
      <c r="L2663" s="32" t="s">
        <v>100</v>
      </c>
      <c r="M2663" s="190">
        <v>275</v>
      </c>
      <c r="N2663" s="445">
        <v>160</v>
      </c>
      <c r="O2663" s="72">
        <f t="shared" si="227"/>
        <v>320</v>
      </c>
      <c r="P2663" s="336">
        <v>4</v>
      </c>
      <c r="Q2663" s="2">
        <v>75</v>
      </c>
      <c r="R2663">
        <v>48</v>
      </c>
      <c r="S2663">
        <f t="shared" si="228"/>
        <v>96</v>
      </c>
      <c r="T2663" s="336">
        <v>4</v>
      </c>
      <c r="U2663" s="339">
        <f t="shared" si="224"/>
        <v>-1.2992829841302609</v>
      </c>
      <c r="V2663" s="4">
        <f t="shared" si="225"/>
        <v>0.65959999999999996</v>
      </c>
    </row>
    <row r="2664" spans="1:22">
      <c r="A2664" s="28" t="s">
        <v>561</v>
      </c>
      <c r="B2664" t="s">
        <v>607</v>
      </c>
      <c r="C2664" s="219" t="s">
        <v>1497</v>
      </c>
      <c r="D2664" t="s">
        <v>44</v>
      </c>
      <c r="E2664" t="s">
        <v>60</v>
      </c>
      <c r="F2664" t="s">
        <v>60</v>
      </c>
      <c r="G2664">
        <v>7</v>
      </c>
      <c r="H2664" s="189">
        <f t="shared" ref="H2664:H2695" si="229">G2664/212</f>
        <v>3.3018867924528301E-2</v>
      </c>
      <c r="J2664" t="s">
        <v>100</v>
      </c>
      <c r="K2664" t="s">
        <v>100</v>
      </c>
      <c r="M2664" s="321">
        <v>32.075471698113198</v>
      </c>
      <c r="N2664" s="445">
        <v>4.5283018867924056</v>
      </c>
      <c r="O2664" s="72">
        <f t="shared" si="227"/>
        <v>7.8432489399344565</v>
      </c>
      <c r="P2664" s="331">
        <v>3</v>
      </c>
      <c r="Q2664" s="2">
        <v>2.2641509433962201</v>
      </c>
      <c r="R2664">
        <v>1.1320754716981098</v>
      </c>
      <c r="S2664">
        <f t="shared" si="228"/>
        <v>1.9608122349836288</v>
      </c>
      <c r="T2664" s="331">
        <v>3</v>
      </c>
      <c r="U2664" s="339">
        <f t="shared" si="224"/>
        <v>-2.6508917872622639</v>
      </c>
      <c r="V2664" s="4">
        <f t="shared" si="225"/>
        <v>0.58333333333333326</v>
      </c>
    </row>
    <row r="2665" spans="1:22">
      <c r="A2665" s="1" t="s">
        <v>561</v>
      </c>
      <c r="B2665" t="s">
        <v>607</v>
      </c>
      <c r="C2665" s="99" t="s">
        <v>1497</v>
      </c>
      <c r="D2665" s="16" t="s">
        <v>44</v>
      </c>
      <c r="E2665" s="16" t="s">
        <v>60</v>
      </c>
      <c r="F2665" s="16" t="s">
        <v>60</v>
      </c>
      <c r="G2665">
        <v>29</v>
      </c>
      <c r="H2665" s="189">
        <f t="shared" si="229"/>
        <v>0.13679245283018868</v>
      </c>
      <c r="K2665" t="s">
        <v>100</v>
      </c>
      <c r="M2665" s="321">
        <v>27.5471698113207</v>
      </c>
      <c r="N2665" s="445">
        <v>4.528301886792498</v>
      </c>
      <c r="O2665" s="72">
        <f t="shared" si="227"/>
        <v>7.8432489399346164</v>
      </c>
      <c r="P2665" s="331">
        <v>3</v>
      </c>
      <c r="Q2665" s="2">
        <v>15.8490566037735</v>
      </c>
      <c r="R2665">
        <v>3.7735849056604014</v>
      </c>
      <c r="S2665">
        <f t="shared" si="228"/>
        <v>6.5360407832788239</v>
      </c>
      <c r="T2665" s="331">
        <v>3</v>
      </c>
      <c r="U2665" s="339">
        <f t="shared" si="224"/>
        <v>-0.5527898228650262</v>
      </c>
      <c r="V2665" s="4">
        <f t="shared" si="225"/>
        <v>0.39002267573696275</v>
      </c>
    </row>
    <row r="2666" spans="1:22">
      <c r="A2666" s="1" t="s">
        <v>561</v>
      </c>
      <c r="B2666" t="s">
        <v>607</v>
      </c>
      <c r="C2666" s="99" t="s">
        <v>1497</v>
      </c>
      <c r="D2666" t="s">
        <v>44</v>
      </c>
      <c r="E2666" t="s">
        <v>60</v>
      </c>
      <c r="F2666" t="s">
        <v>60</v>
      </c>
      <c r="G2666">
        <v>50</v>
      </c>
      <c r="H2666" s="189">
        <f t="shared" si="229"/>
        <v>0.23584905660377359</v>
      </c>
      <c r="K2666" t="s">
        <v>100</v>
      </c>
      <c r="M2666" s="321">
        <v>27.5471698113207</v>
      </c>
      <c r="N2666" s="445">
        <v>7.9245283018868022</v>
      </c>
      <c r="O2666" s="72">
        <f t="shared" si="227"/>
        <v>13.725685644885459</v>
      </c>
      <c r="P2666" s="331">
        <v>3</v>
      </c>
      <c r="Q2666" s="2">
        <v>10.566037735848999</v>
      </c>
      <c r="R2666">
        <v>2.6415094339623</v>
      </c>
      <c r="S2666">
        <f t="shared" si="228"/>
        <v>4.5752285482952093</v>
      </c>
      <c r="T2666" s="331">
        <v>3</v>
      </c>
      <c r="U2666" s="339">
        <f t="shared" si="224"/>
        <v>-0.95825493097319059</v>
      </c>
      <c r="V2666" s="4">
        <f t="shared" si="225"/>
        <v>0.3958333333333357</v>
      </c>
    </row>
    <row r="2667" spans="1:22">
      <c r="A2667" s="28" t="s">
        <v>561</v>
      </c>
      <c r="B2667" t="s">
        <v>607</v>
      </c>
      <c r="C2667" s="99" t="s">
        <v>1497</v>
      </c>
      <c r="D2667" t="s">
        <v>44</v>
      </c>
      <c r="E2667" t="s">
        <v>60</v>
      </c>
      <c r="F2667" t="s">
        <v>60</v>
      </c>
      <c r="G2667">
        <v>107</v>
      </c>
      <c r="H2667" s="189">
        <f t="shared" si="229"/>
        <v>0.50471698113207553</v>
      </c>
      <c r="K2667" t="s">
        <v>100</v>
      </c>
      <c r="M2667" s="321">
        <v>13.5849056603773</v>
      </c>
      <c r="N2667" s="445">
        <v>3.0188679245282994</v>
      </c>
      <c r="O2667" s="72">
        <f t="shared" si="227"/>
        <v>5.2288326266230216</v>
      </c>
      <c r="P2667" s="331">
        <v>3</v>
      </c>
      <c r="Q2667" s="2">
        <v>5.6603773584905603</v>
      </c>
      <c r="R2667">
        <v>1.88679245283019</v>
      </c>
      <c r="S2667">
        <f t="shared" si="228"/>
        <v>3.2680203916393933</v>
      </c>
      <c r="T2667" s="331">
        <v>3</v>
      </c>
      <c r="U2667" s="339">
        <f t="shared" si="224"/>
        <v>-0.87546873735389674</v>
      </c>
      <c r="V2667" s="4">
        <f t="shared" si="225"/>
        <v>0.44444444444444486</v>
      </c>
    </row>
    <row r="2668" spans="1:22">
      <c r="A2668" s="10" t="s">
        <v>561</v>
      </c>
      <c r="B2668" t="s">
        <v>607</v>
      </c>
      <c r="C2668" s="99" t="s">
        <v>1497</v>
      </c>
      <c r="D2668" s="58" t="s">
        <v>44</v>
      </c>
      <c r="E2668" s="58" t="s">
        <v>60</v>
      </c>
      <c r="F2668" s="58" t="s">
        <v>60</v>
      </c>
      <c r="G2668" s="11">
        <v>212</v>
      </c>
      <c r="H2668" s="200">
        <f t="shared" si="229"/>
        <v>1</v>
      </c>
      <c r="I2668" s="12"/>
      <c r="J2668" s="11"/>
      <c r="K2668" s="11" t="s">
        <v>100</v>
      </c>
      <c r="L2668" s="11" t="s">
        <v>100</v>
      </c>
      <c r="M2668" s="322">
        <v>8.3018867924528195</v>
      </c>
      <c r="N2668" s="448">
        <v>1.8867924528301803</v>
      </c>
      <c r="O2668" s="72">
        <f t="shared" si="227"/>
        <v>3.2680203916393764</v>
      </c>
      <c r="P2668" s="334">
        <v>3</v>
      </c>
      <c r="Q2668" s="2">
        <v>4.9056603773584797</v>
      </c>
      <c r="R2668">
        <v>2.2641509433962304</v>
      </c>
      <c r="S2668">
        <f t="shared" si="228"/>
        <v>3.9216244699672758</v>
      </c>
      <c r="T2668" s="334">
        <v>3</v>
      </c>
      <c r="U2668" s="339">
        <f t="shared" si="224"/>
        <v>-0.52609309589677999</v>
      </c>
      <c r="V2668" s="4">
        <f t="shared" si="225"/>
        <v>0.54635108481262495</v>
      </c>
    </row>
    <row r="2669" spans="1:22">
      <c r="A2669" s="1" t="s">
        <v>561</v>
      </c>
      <c r="B2669" t="s">
        <v>610</v>
      </c>
      <c r="C2669" s="99" t="s">
        <v>1497</v>
      </c>
      <c r="D2669" t="s">
        <v>44</v>
      </c>
      <c r="E2669" t="s">
        <v>60</v>
      </c>
      <c r="F2669" t="s">
        <v>60</v>
      </c>
      <c r="G2669">
        <v>7</v>
      </c>
      <c r="H2669" s="189">
        <f t="shared" si="229"/>
        <v>3.3018867924528301E-2</v>
      </c>
      <c r="J2669" t="s">
        <v>100</v>
      </c>
      <c r="K2669" t="s">
        <v>100</v>
      </c>
      <c r="M2669" s="320">
        <v>8.71287128712871</v>
      </c>
      <c r="N2669" s="447">
        <v>2.9702970297028894</v>
      </c>
      <c r="O2669" s="72">
        <f t="shared" si="227"/>
        <v>5.1447053690163269</v>
      </c>
      <c r="P2669" s="331">
        <v>3</v>
      </c>
      <c r="Q2669" s="2">
        <v>0.99009900990099098</v>
      </c>
      <c r="R2669">
        <v>0.79207920792078901</v>
      </c>
      <c r="S2669">
        <f t="shared" si="228"/>
        <v>1.3719214317377193</v>
      </c>
      <c r="T2669" s="331">
        <v>3</v>
      </c>
      <c r="U2669" s="339">
        <f t="shared" si="224"/>
        <v>-2.1747517214841596</v>
      </c>
      <c r="V2669" s="4">
        <f t="shared" si="225"/>
        <v>0.97333333333332717</v>
      </c>
    </row>
    <row r="2670" spans="1:22">
      <c r="A2670" s="1" t="s">
        <v>561</v>
      </c>
      <c r="B2670" t="s">
        <v>610</v>
      </c>
      <c r="C2670" s="99" t="s">
        <v>1497</v>
      </c>
      <c r="D2670" t="s">
        <v>44</v>
      </c>
      <c r="E2670" t="s">
        <v>60</v>
      </c>
      <c r="F2670" t="s">
        <v>60</v>
      </c>
      <c r="G2670">
        <v>29</v>
      </c>
      <c r="H2670" s="189">
        <f t="shared" si="229"/>
        <v>0.13679245283018868</v>
      </c>
      <c r="K2670" t="s">
        <v>100</v>
      </c>
      <c r="M2670" s="321">
        <v>14.059405940594001</v>
      </c>
      <c r="N2670" s="445">
        <v>2.9702970297029978</v>
      </c>
      <c r="O2670" s="72">
        <f t="shared" ref="O2670:O2701" si="230">N2670*SQRT(P2670)</f>
        <v>5.1447053690165143</v>
      </c>
      <c r="P2670" s="331">
        <v>3</v>
      </c>
      <c r="Q2670" s="2">
        <v>0.198019801980195</v>
      </c>
      <c r="R2670">
        <v>0.198019801980202</v>
      </c>
      <c r="S2670">
        <f t="shared" ref="S2670:S2701" si="231">R2670*SQRT(T2670)</f>
        <v>0.34298035793443804</v>
      </c>
      <c r="T2670" s="331">
        <v>3</v>
      </c>
      <c r="U2670" s="339">
        <f t="shared" si="224"/>
        <v>-4.2626798770413261</v>
      </c>
      <c r="V2670" s="4">
        <f t="shared" si="225"/>
        <v>1.3333333333334039</v>
      </c>
    </row>
    <row r="2671" spans="1:22">
      <c r="A2671" s="28" t="s">
        <v>561</v>
      </c>
      <c r="B2671" t="s">
        <v>610</v>
      </c>
      <c r="C2671" s="99" t="s">
        <v>1497</v>
      </c>
      <c r="D2671" t="s">
        <v>44</v>
      </c>
      <c r="E2671" t="s">
        <v>60</v>
      </c>
      <c r="F2671" t="s">
        <v>60</v>
      </c>
      <c r="G2671">
        <v>50</v>
      </c>
      <c r="H2671" s="189">
        <f t="shared" si="229"/>
        <v>0.23584905660377359</v>
      </c>
      <c r="K2671" t="s">
        <v>100</v>
      </c>
      <c r="M2671" s="321">
        <v>16.039603960396001</v>
      </c>
      <c r="N2671" s="445">
        <v>3.1683168316831996</v>
      </c>
      <c r="O2671" s="72">
        <f t="shared" si="230"/>
        <v>5.4876857269509518</v>
      </c>
      <c r="P2671" s="331">
        <v>3</v>
      </c>
      <c r="Q2671" s="2">
        <v>4.5544554455445496</v>
      </c>
      <c r="R2671">
        <v>1.9801980198019802</v>
      </c>
      <c r="S2671">
        <f t="shared" si="231"/>
        <v>3.4298035793443113</v>
      </c>
      <c r="T2671" s="331">
        <v>3</v>
      </c>
      <c r="U2671" s="339">
        <f t="shared" si="224"/>
        <v>-1.2589549387432877</v>
      </c>
      <c r="V2671" s="4">
        <f t="shared" si="225"/>
        <v>0.52236925015753033</v>
      </c>
    </row>
    <row r="2672" spans="1:22">
      <c r="A2672" s="1" t="s">
        <v>561</v>
      </c>
      <c r="B2672" t="s">
        <v>610</v>
      </c>
      <c r="C2672" s="99" t="s">
        <v>1497</v>
      </c>
      <c r="D2672" s="16" t="s">
        <v>44</v>
      </c>
      <c r="E2672" s="16" t="s">
        <v>60</v>
      </c>
      <c r="F2672" s="16" t="s">
        <v>60</v>
      </c>
      <c r="G2672">
        <v>107</v>
      </c>
      <c r="H2672" s="189">
        <f t="shared" si="229"/>
        <v>0.50471698113207553</v>
      </c>
      <c r="K2672" t="s">
        <v>100</v>
      </c>
      <c r="M2672" s="321">
        <v>16.237623762376199</v>
      </c>
      <c r="N2672" s="445">
        <v>2.5742574257426014</v>
      </c>
      <c r="O2672" s="72">
        <f t="shared" si="230"/>
        <v>4.4587446531476518</v>
      </c>
      <c r="P2672" s="331">
        <v>3</v>
      </c>
      <c r="Q2672" s="2">
        <v>2.1782178217821699</v>
      </c>
      <c r="R2672">
        <v>1.7821782178217802</v>
      </c>
      <c r="S2672">
        <f t="shared" si="231"/>
        <v>3.0868232214098765</v>
      </c>
      <c r="T2672" s="331">
        <v>3</v>
      </c>
      <c r="U2672" s="339">
        <f t="shared" si="224"/>
        <v>-2.008823974465884</v>
      </c>
      <c r="V2672" s="4">
        <f t="shared" si="225"/>
        <v>1.0027548209366426</v>
      </c>
    </row>
    <row r="2673" spans="1:22">
      <c r="A2673" s="28" t="s">
        <v>561</v>
      </c>
      <c r="B2673" t="s">
        <v>610</v>
      </c>
      <c r="C2673" s="99" t="s">
        <v>1497</v>
      </c>
      <c r="D2673" t="s">
        <v>44</v>
      </c>
      <c r="E2673" t="s">
        <v>60</v>
      </c>
      <c r="F2673" t="s">
        <v>60</v>
      </c>
      <c r="G2673">
        <v>212</v>
      </c>
      <c r="H2673" s="189">
        <f t="shared" si="229"/>
        <v>1</v>
      </c>
      <c r="K2673" t="s">
        <v>100</v>
      </c>
      <c r="L2673" t="s">
        <v>100</v>
      </c>
      <c r="M2673" s="321">
        <v>6.7326732673267298</v>
      </c>
      <c r="N2673" s="445">
        <v>1.1881188118811803</v>
      </c>
      <c r="O2673" s="72">
        <f t="shared" si="230"/>
        <v>2.0578821476065734</v>
      </c>
      <c r="P2673" s="331">
        <v>3</v>
      </c>
      <c r="Q2673" s="2">
        <v>4.7524752475247496</v>
      </c>
      <c r="R2673">
        <v>3.1683168316831605</v>
      </c>
      <c r="S2673">
        <f t="shared" si="231"/>
        <v>5.4876857269508843</v>
      </c>
      <c r="T2673" s="331">
        <v>3</v>
      </c>
      <c r="U2673" s="339">
        <f t="shared" si="224"/>
        <v>-0.34830669426821603</v>
      </c>
      <c r="V2673" s="4">
        <f t="shared" si="225"/>
        <v>0.77777777777777601</v>
      </c>
    </row>
    <row r="2674" spans="1:22">
      <c r="A2674" s="28" t="s">
        <v>579</v>
      </c>
      <c r="B2674" t="s">
        <v>1522</v>
      </c>
      <c r="C2674" s="219" t="s">
        <v>1433</v>
      </c>
      <c r="D2674" t="s">
        <v>44</v>
      </c>
      <c r="E2674" t="s">
        <v>60</v>
      </c>
      <c r="F2674" t="s">
        <v>60</v>
      </c>
      <c r="G2674">
        <v>7</v>
      </c>
      <c r="H2674" s="189">
        <f t="shared" si="229"/>
        <v>3.3018867924528301E-2</v>
      </c>
      <c r="J2674" t="s">
        <v>100</v>
      </c>
      <c r="K2674" t="s">
        <v>100</v>
      </c>
      <c r="M2674" s="321">
        <v>13.103448275862</v>
      </c>
      <c r="N2674" s="445">
        <v>4.5977011494253013</v>
      </c>
      <c r="O2674" s="72">
        <f t="shared" si="230"/>
        <v>10.280772310343892</v>
      </c>
      <c r="P2674" s="331">
        <v>5</v>
      </c>
      <c r="Q2674" s="2">
        <v>3.6781609195402201</v>
      </c>
      <c r="R2674">
        <v>2.7586206896551797</v>
      </c>
      <c r="S2674">
        <f t="shared" si="231"/>
        <v>6.1684633862063327</v>
      </c>
      <c r="T2674" s="331">
        <v>5</v>
      </c>
      <c r="U2674" s="339">
        <f t="shared" si="224"/>
        <v>-1.2704625455947665</v>
      </c>
      <c r="V2674" s="4">
        <f t="shared" si="225"/>
        <v>0.76250000000000595</v>
      </c>
    </row>
    <row r="2675" spans="1:22">
      <c r="A2675" s="28" t="s">
        <v>579</v>
      </c>
      <c r="B2675" t="s">
        <v>1522</v>
      </c>
      <c r="C2675" s="219" t="s">
        <v>1433</v>
      </c>
      <c r="D2675" s="16" t="s">
        <v>44</v>
      </c>
      <c r="E2675" s="16" t="s">
        <v>60</v>
      </c>
      <c r="F2675" s="16" t="s">
        <v>60</v>
      </c>
      <c r="G2675">
        <v>29</v>
      </c>
      <c r="H2675" s="189">
        <f t="shared" si="229"/>
        <v>0.13679245283018868</v>
      </c>
      <c r="K2675" t="s">
        <v>100</v>
      </c>
      <c r="M2675" s="321">
        <v>1.3793103448275901</v>
      </c>
      <c r="N2675" s="445">
        <v>1.1494252873563198</v>
      </c>
      <c r="O2675" s="72">
        <f t="shared" si="230"/>
        <v>2.5701930775859605</v>
      </c>
      <c r="P2675" s="331">
        <v>5</v>
      </c>
      <c r="Q2675" s="2" t="s">
        <v>16</v>
      </c>
      <c r="R2675" t="s">
        <v>16</v>
      </c>
      <c r="S2675" t="e">
        <f t="shared" si="231"/>
        <v>#VALUE!</v>
      </c>
      <c r="T2675" s="331">
        <v>5</v>
      </c>
      <c r="U2675" s="339" t="e">
        <f t="shared" si="224"/>
        <v>#VALUE!</v>
      </c>
      <c r="V2675" s="4" t="e">
        <f t="shared" si="225"/>
        <v>#VALUE!</v>
      </c>
    </row>
    <row r="2676" spans="1:22">
      <c r="A2676" s="28" t="s">
        <v>579</v>
      </c>
      <c r="B2676" t="s">
        <v>1522</v>
      </c>
      <c r="C2676" s="219" t="s">
        <v>1433</v>
      </c>
      <c r="D2676" t="s">
        <v>44</v>
      </c>
      <c r="E2676" t="s">
        <v>60</v>
      </c>
      <c r="F2676" t="s">
        <v>60</v>
      </c>
      <c r="G2676">
        <v>50</v>
      </c>
      <c r="H2676" s="189">
        <f t="shared" si="229"/>
        <v>0.23584905660377359</v>
      </c>
      <c r="K2676" t="s">
        <v>100</v>
      </c>
      <c r="M2676" s="321">
        <v>0.68965517241380003</v>
      </c>
      <c r="N2676" s="445">
        <v>0.68965517241379004</v>
      </c>
      <c r="O2676" s="72">
        <f t="shared" si="230"/>
        <v>1.5421158465515723</v>
      </c>
      <c r="P2676" s="331">
        <v>5</v>
      </c>
      <c r="Q2676" s="2">
        <v>0.91954022988506101</v>
      </c>
      <c r="R2676">
        <v>0.68965517241378893</v>
      </c>
      <c r="S2676">
        <f t="shared" si="231"/>
        <v>1.5421158465515699</v>
      </c>
      <c r="T2676" s="331">
        <v>5</v>
      </c>
      <c r="U2676" s="339">
        <f t="shared" si="224"/>
        <v>0.28768207245177468</v>
      </c>
      <c r="V2676" s="4">
        <f t="shared" si="225"/>
        <v>0.76249999999998885</v>
      </c>
    </row>
    <row r="2677" spans="1:22">
      <c r="A2677" s="28" t="s">
        <v>579</v>
      </c>
      <c r="B2677" t="s">
        <v>1522</v>
      </c>
      <c r="C2677" s="219" t="s">
        <v>1433</v>
      </c>
      <c r="D2677" t="s">
        <v>44</v>
      </c>
      <c r="E2677" t="s">
        <v>60</v>
      </c>
      <c r="F2677" t="s">
        <v>60</v>
      </c>
      <c r="G2677">
        <v>107</v>
      </c>
      <c r="H2677" s="189">
        <f t="shared" si="229"/>
        <v>0.50471698113207553</v>
      </c>
      <c r="K2677" t="s">
        <v>100</v>
      </c>
      <c r="M2677" s="321">
        <v>5.5172413793103399</v>
      </c>
      <c r="N2677" s="445">
        <v>2.7586206896551797</v>
      </c>
      <c r="O2677" s="72">
        <f t="shared" si="230"/>
        <v>6.1684633862063327</v>
      </c>
      <c r="P2677" s="331">
        <v>5</v>
      </c>
      <c r="Q2677" s="2">
        <v>2.5287356321839098</v>
      </c>
      <c r="R2677">
        <v>1.6091954022988499</v>
      </c>
      <c r="S2677">
        <f t="shared" si="231"/>
        <v>3.59827030862035</v>
      </c>
      <c r="T2677" s="331">
        <v>5</v>
      </c>
      <c r="U2677" s="339">
        <f t="shared" si="224"/>
        <v>-0.78015855754957342</v>
      </c>
      <c r="V2677" s="4">
        <f t="shared" si="225"/>
        <v>0.60495867768594958</v>
      </c>
    </row>
    <row r="2678" spans="1:22">
      <c r="A2678" s="10" t="s">
        <v>579</v>
      </c>
      <c r="B2678" t="s">
        <v>1522</v>
      </c>
      <c r="C2678" s="219" t="s">
        <v>1433</v>
      </c>
      <c r="D2678" s="58" t="s">
        <v>44</v>
      </c>
      <c r="E2678" s="58" t="s">
        <v>60</v>
      </c>
      <c r="F2678" s="58" t="s">
        <v>60</v>
      </c>
      <c r="G2678" s="11">
        <v>212</v>
      </c>
      <c r="H2678" s="200">
        <f t="shared" si="229"/>
        <v>1</v>
      </c>
      <c r="I2678" s="12"/>
      <c r="J2678" s="11"/>
      <c r="K2678" s="11" t="s">
        <v>100</v>
      </c>
      <c r="L2678" s="11" t="s">
        <v>100</v>
      </c>
      <c r="M2678" s="322">
        <v>2.5287356321839098</v>
      </c>
      <c r="N2678" s="448">
        <v>0.91954022988505013</v>
      </c>
      <c r="O2678" s="72">
        <f t="shared" si="230"/>
        <v>2.056154462068756</v>
      </c>
      <c r="P2678" s="334">
        <v>5</v>
      </c>
      <c r="Q2678" s="2" t="s">
        <v>16</v>
      </c>
      <c r="R2678" t="s">
        <v>16</v>
      </c>
      <c r="S2678" t="e">
        <f t="shared" si="231"/>
        <v>#VALUE!</v>
      </c>
      <c r="T2678" s="334">
        <v>5</v>
      </c>
      <c r="U2678" s="339" t="e">
        <f t="shared" si="224"/>
        <v>#VALUE!</v>
      </c>
      <c r="V2678" s="4" t="e">
        <f t="shared" si="225"/>
        <v>#VALUE!</v>
      </c>
    </row>
    <row r="2679" spans="1:22">
      <c r="A2679" s="28" t="s">
        <v>579</v>
      </c>
      <c r="B2679" t="s">
        <v>607</v>
      </c>
      <c r="C2679" s="99" t="s">
        <v>1497</v>
      </c>
      <c r="D2679" t="s">
        <v>44</v>
      </c>
      <c r="E2679" t="s">
        <v>60</v>
      </c>
      <c r="F2679" t="s">
        <v>60</v>
      </c>
      <c r="G2679">
        <v>7</v>
      </c>
      <c r="H2679" s="189">
        <f t="shared" si="229"/>
        <v>3.3018867924528301E-2</v>
      </c>
      <c r="J2679" t="s">
        <v>100</v>
      </c>
      <c r="K2679" t="s">
        <v>100</v>
      </c>
      <c r="M2679" s="320">
        <v>5.3953488372093004</v>
      </c>
      <c r="N2679" s="447">
        <v>2.9767441860465089</v>
      </c>
      <c r="O2679" s="72">
        <f t="shared" si="230"/>
        <v>6.6562023516272752</v>
      </c>
      <c r="P2679" s="331">
        <v>5</v>
      </c>
      <c r="Q2679" s="2">
        <v>0.74418604651162401</v>
      </c>
      <c r="R2679">
        <v>0.93023255813953598</v>
      </c>
      <c r="S2679">
        <f t="shared" si="231"/>
        <v>2.0800632348835277</v>
      </c>
      <c r="T2679" s="331">
        <v>5</v>
      </c>
      <c r="U2679" s="339">
        <f t="shared" si="224"/>
        <v>-1.9810014688665882</v>
      </c>
      <c r="V2679" s="4">
        <f t="shared" si="225"/>
        <v>1.7625000000000202</v>
      </c>
    </row>
    <row r="2680" spans="1:22">
      <c r="A2680" s="28" t="s">
        <v>579</v>
      </c>
      <c r="B2680" t="s">
        <v>607</v>
      </c>
      <c r="C2680" s="99" t="s">
        <v>1497</v>
      </c>
      <c r="D2680" t="s">
        <v>44</v>
      </c>
      <c r="E2680" t="s">
        <v>60</v>
      </c>
      <c r="F2680" t="s">
        <v>60</v>
      </c>
      <c r="G2680">
        <v>29</v>
      </c>
      <c r="H2680" s="189">
        <f t="shared" si="229"/>
        <v>0.13679245283018868</v>
      </c>
      <c r="K2680" t="s">
        <v>100</v>
      </c>
      <c r="M2680" s="321">
        <v>5.2093023255813904</v>
      </c>
      <c r="N2680" s="445">
        <v>0.9302325581395392</v>
      </c>
      <c r="O2680" s="72">
        <f t="shared" si="230"/>
        <v>2.0800632348835348</v>
      </c>
      <c r="P2680" s="331">
        <v>5</v>
      </c>
      <c r="Q2680" s="2">
        <v>0.372093023255815</v>
      </c>
      <c r="R2680">
        <v>0.18604651162790503</v>
      </c>
      <c r="S2680">
        <f t="shared" si="231"/>
        <v>0.41601264697670071</v>
      </c>
      <c r="T2680" s="331">
        <v>5</v>
      </c>
      <c r="U2680" s="339">
        <f t="shared" si="224"/>
        <v>-2.6390573296152549</v>
      </c>
      <c r="V2680" s="4">
        <f t="shared" si="225"/>
        <v>0.44999999999999335</v>
      </c>
    </row>
    <row r="2681" spans="1:22">
      <c r="A2681" s="28" t="s">
        <v>579</v>
      </c>
      <c r="B2681" t="s">
        <v>607</v>
      </c>
      <c r="C2681" s="99" t="s">
        <v>1497</v>
      </c>
      <c r="D2681" t="s">
        <v>44</v>
      </c>
      <c r="E2681" t="s">
        <v>60</v>
      </c>
      <c r="F2681" t="s">
        <v>60</v>
      </c>
      <c r="G2681">
        <v>50</v>
      </c>
      <c r="H2681" s="189">
        <f t="shared" si="229"/>
        <v>0.23584905660377359</v>
      </c>
      <c r="K2681" t="s">
        <v>100</v>
      </c>
      <c r="M2681" s="321">
        <v>5.9534883720930196</v>
      </c>
      <c r="N2681" s="445">
        <v>2.7906976744186096</v>
      </c>
      <c r="O2681" s="72">
        <f t="shared" si="230"/>
        <v>6.2401897046505876</v>
      </c>
      <c r="P2681" s="331">
        <v>5</v>
      </c>
      <c r="Q2681" s="2">
        <v>0.93023255813953598</v>
      </c>
      <c r="R2681">
        <v>0.55813953488371404</v>
      </c>
      <c r="S2681">
        <f t="shared" si="231"/>
        <v>1.2480379409300999</v>
      </c>
      <c r="T2681" s="331">
        <v>5</v>
      </c>
      <c r="U2681" s="339">
        <f t="shared" si="224"/>
        <v>-1.8562979903656245</v>
      </c>
      <c r="V2681" s="4">
        <f t="shared" si="225"/>
        <v>0.55999999999999028</v>
      </c>
    </row>
    <row r="2682" spans="1:22">
      <c r="A2682" s="28" t="s">
        <v>579</v>
      </c>
      <c r="B2682" t="s">
        <v>607</v>
      </c>
      <c r="C2682" s="99" t="s">
        <v>1497</v>
      </c>
      <c r="D2682" s="16" t="s">
        <v>44</v>
      </c>
      <c r="E2682" s="16" t="s">
        <v>60</v>
      </c>
      <c r="F2682" s="16" t="s">
        <v>60</v>
      </c>
      <c r="G2682">
        <v>107</v>
      </c>
      <c r="H2682" s="189">
        <f t="shared" si="229"/>
        <v>0.50471698113207553</v>
      </c>
      <c r="K2682" t="s">
        <v>100</v>
      </c>
      <c r="M2682" s="321">
        <v>13.7674418604651</v>
      </c>
      <c r="N2682" s="445">
        <v>1.8604651162790002</v>
      </c>
      <c r="O2682" s="72">
        <f t="shared" si="230"/>
        <v>4.1601264697668956</v>
      </c>
      <c r="P2682" s="331">
        <v>5</v>
      </c>
      <c r="Q2682" s="2">
        <v>2.4186046511627901</v>
      </c>
      <c r="R2682">
        <v>1.48837209302325</v>
      </c>
      <c r="S2682">
        <f t="shared" si="231"/>
        <v>3.3281011758136279</v>
      </c>
      <c r="T2682" s="331">
        <v>5</v>
      </c>
      <c r="U2682" s="339">
        <f t="shared" si="224"/>
        <v>-1.7391157357426321</v>
      </c>
      <c r="V2682" s="4">
        <f t="shared" si="225"/>
        <v>0.57869822485206823</v>
      </c>
    </row>
    <row r="2683" spans="1:22">
      <c r="A2683" s="28" t="s">
        <v>579</v>
      </c>
      <c r="B2683" t="s">
        <v>607</v>
      </c>
      <c r="C2683" s="99" t="s">
        <v>1497</v>
      </c>
      <c r="D2683" t="s">
        <v>44</v>
      </c>
      <c r="E2683" t="s">
        <v>60</v>
      </c>
      <c r="F2683" t="s">
        <v>60</v>
      </c>
      <c r="G2683">
        <v>212</v>
      </c>
      <c r="H2683" s="189">
        <f t="shared" si="229"/>
        <v>1</v>
      </c>
      <c r="K2683" t="s">
        <v>100</v>
      </c>
      <c r="L2683" t="s">
        <v>100</v>
      </c>
      <c r="M2683" s="321">
        <v>11.3488372093023</v>
      </c>
      <c r="N2683" s="445">
        <v>2.0465116279069999</v>
      </c>
      <c r="O2683" s="72">
        <f t="shared" si="230"/>
        <v>4.5761391167438079</v>
      </c>
      <c r="P2683" s="331">
        <v>5</v>
      </c>
      <c r="Q2683" s="2">
        <v>10.604651162790599</v>
      </c>
      <c r="R2683">
        <v>3.9069767441861014</v>
      </c>
      <c r="S2683">
        <f t="shared" si="231"/>
        <v>8.73626558651093</v>
      </c>
      <c r="T2683" s="331">
        <v>5</v>
      </c>
      <c r="U2683" s="339">
        <f t="shared" ref="U2683:U2746" si="232">LN(Q2683/M2683)</f>
        <v>-6.7822596338768068E-2</v>
      </c>
      <c r="V2683" s="4">
        <f t="shared" ref="V2683:V2746" si="233">M2683^2/(P2683*M2683^2)+S2683^2/(T2683*Q2683^2)</f>
        <v>0.33573407202216704</v>
      </c>
    </row>
    <row r="2684" spans="1:22">
      <c r="A2684" s="28" t="s">
        <v>581</v>
      </c>
      <c r="B2684" t="s">
        <v>1522</v>
      </c>
      <c r="C2684" s="219" t="s">
        <v>1433</v>
      </c>
      <c r="D2684" t="s">
        <v>44</v>
      </c>
      <c r="E2684" t="s">
        <v>60</v>
      </c>
      <c r="F2684" t="s">
        <v>60</v>
      </c>
      <c r="G2684">
        <v>7</v>
      </c>
      <c r="H2684" s="189">
        <f t="shared" si="229"/>
        <v>3.3018867924528301E-2</v>
      </c>
      <c r="J2684" t="s">
        <v>100</v>
      </c>
      <c r="K2684" t="s">
        <v>100</v>
      </c>
      <c r="M2684" s="321">
        <v>14.1860465116279</v>
      </c>
      <c r="N2684" s="445">
        <v>5.1162790697674012</v>
      </c>
      <c r="O2684" s="72">
        <f t="shared" si="230"/>
        <v>11.440347791859299</v>
      </c>
      <c r="P2684" s="331">
        <v>5</v>
      </c>
      <c r="Q2684" s="2">
        <v>0.93023255813952199</v>
      </c>
      <c r="R2684">
        <v>0.69767441860465806</v>
      </c>
      <c r="S2684">
        <f t="shared" si="231"/>
        <v>1.5600474261626596</v>
      </c>
      <c r="T2684" s="331">
        <v>5</v>
      </c>
      <c r="U2684" s="339">
        <f t="shared" si="232"/>
        <v>-2.7245795030534339</v>
      </c>
      <c r="V2684" s="4">
        <f t="shared" si="233"/>
        <v>0.76250000000002682</v>
      </c>
    </row>
    <row r="2685" spans="1:22">
      <c r="A2685" s="28" t="s">
        <v>581</v>
      </c>
      <c r="B2685" t="s">
        <v>1522</v>
      </c>
      <c r="C2685" s="219" t="s">
        <v>1433</v>
      </c>
      <c r="D2685" s="16" t="s">
        <v>44</v>
      </c>
      <c r="E2685" s="16" t="s">
        <v>60</v>
      </c>
      <c r="F2685" s="16" t="s">
        <v>60</v>
      </c>
      <c r="G2685">
        <v>29</v>
      </c>
      <c r="H2685" s="189">
        <f t="shared" si="229"/>
        <v>0.13679245283018868</v>
      </c>
      <c r="K2685" t="s">
        <v>100</v>
      </c>
      <c r="M2685" s="321" t="s">
        <v>16</v>
      </c>
      <c r="N2685" s="445" t="e">
        <v>#VALUE!</v>
      </c>
      <c r="O2685" s="72" t="e">
        <f t="shared" si="230"/>
        <v>#VALUE!</v>
      </c>
      <c r="P2685" s="331">
        <v>5</v>
      </c>
      <c r="Q2685" s="2" t="s">
        <v>16</v>
      </c>
      <c r="R2685" t="e">
        <v>#VALUE!</v>
      </c>
      <c r="S2685" t="e">
        <f t="shared" si="231"/>
        <v>#VALUE!</v>
      </c>
      <c r="T2685" s="331">
        <v>5</v>
      </c>
      <c r="U2685" s="339" t="e">
        <f t="shared" si="232"/>
        <v>#VALUE!</v>
      </c>
      <c r="V2685" s="4" t="e">
        <f t="shared" si="233"/>
        <v>#VALUE!</v>
      </c>
    </row>
    <row r="2686" spans="1:22">
      <c r="A2686" s="28" t="s">
        <v>581</v>
      </c>
      <c r="B2686" t="s">
        <v>1522</v>
      </c>
      <c r="C2686" s="219" t="s">
        <v>1433</v>
      </c>
      <c r="D2686" t="s">
        <v>44</v>
      </c>
      <c r="E2686" t="s">
        <v>60</v>
      </c>
      <c r="F2686" t="s">
        <v>60</v>
      </c>
      <c r="G2686">
        <v>50</v>
      </c>
      <c r="H2686" s="189">
        <f t="shared" si="229"/>
        <v>0.23584905660377359</v>
      </c>
      <c r="K2686" t="s">
        <v>100</v>
      </c>
      <c r="M2686" s="321">
        <v>3.9534883720930201</v>
      </c>
      <c r="N2686" s="445">
        <v>1.8604651162790602</v>
      </c>
      <c r="O2686" s="72">
        <f t="shared" si="230"/>
        <v>4.1601264697670297</v>
      </c>
      <c r="P2686" s="331">
        <v>5</v>
      </c>
      <c r="Q2686" s="2" t="s">
        <v>16</v>
      </c>
      <c r="R2686" t="e">
        <v>#VALUE!</v>
      </c>
      <c r="S2686" t="e">
        <f t="shared" si="231"/>
        <v>#VALUE!</v>
      </c>
      <c r="T2686" s="331">
        <v>5</v>
      </c>
      <c r="U2686" s="339" t="e">
        <f t="shared" si="232"/>
        <v>#VALUE!</v>
      </c>
      <c r="V2686" s="4" t="e">
        <f t="shared" si="233"/>
        <v>#VALUE!</v>
      </c>
    </row>
    <row r="2687" spans="1:22">
      <c r="A2687" s="28" t="s">
        <v>581</v>
      </c>
      <c r="B2687" t="s">
        <v>1522</v>
      </c>
      <c r="C2687" s="219" t="s">
        <v>1433</v>
      </c>
      <c r="D2687" t="s">
        <v>44</v>
      </c>
      <c r="E2687" t="s">
        <v>60</v>
      </c>
      <c r="F2687" t="s">
        <v>60</v>
      </c>
      <c r="G2687">
        <v>107</v>
      </c>
      <c r="H2687" s="189">
        <f t="shared" si="229"/>
        <v>0.50471698113207553</v>
      </c>
      <c r="K2687" t="s">
        <v>100</v>
      </c>
      <c r="M2687" s="321">
        <v>1.6279069767441801</v>
      </c>
      <c r="N2687" s="445">
        <v>1.3953488372092999</v>
      </c>
      <c r="O2687" s="72">
        <f t="shared" si="230"/>
        <v>3.1200948523252827</v>
      </c>
      <c r="P2687" s="331">
        <v>5</v>
      </c>
      <c r="Q2687" s="2">
        <v>0.465116279069761</v>
      </c>
      <c r="R2687">
        <v>0.465116279069761</v>
      </c>
      <c r="S2687">
        <f t="shared" si="231"/>
        <v>1.0400316174417483</v>
      </c>
      <c r="T2687" s="331">
        <v>5</v>
      </c>
      <c r="U2687" s="339">
        <f t="shared" si="232"/>
        <v>-1.252762968495378</v>
      </c>
      <c r="V2687" s="4">
        <f t="shared" si="233"/>
        <v>1.2000000000000002</v>
      </c>
    </row>
    <row r="2688" spans="1:22">
      <c r="A2688" s="10" t="s">
        <v>581</v>
      </c>
      <c r="B2688" t="s">
        <v>1522</v>
      </c>
      <c r="C2688" s="219" t="s">
        <v>1433</v>
      </c>
      <c r="D2688" s="58" t="s">
        <v>44</v>
      </c>
      <c r="E2688" s="58" t="s">
        <v>60</v>
      </c>
      <c r="F2688" s="58" t="s">
        <v>60</v>
      </c>
      <c r="G2688" s="11">
        <v>212</v>
      </c>
      <c r="H2688" s="200">
        <f t="shared" si="229"/>
        <v>1</v>
      </c>
      <c r="I2688" s="12"/>
      <c r="J2688" s="11"/>
      <c r="K2688" s="11" t="s">
        <v>100</v>
      </c>
      <c r="L2688" s="11" t="s">
        <v>100</v>
      </c>
      <c r="M2688" s="322">
        <v>0.23255813953488</v>
      </c>
      <c r="N2688" s="448">
        <v>0.232558139534881</v>
      </c>
      <c r="O2688" s="72">
        <f t="shared" si="230"/>
        <v>0.52001580872087527</v>
      </c>
      <c r="P2688" s="334">
        <v>5</v>
      </c>
      <c r="Q2688" s="2">
        <v>0.23255813953488</v>
      </c>
      <c r="R2688">
        <v>0.46511627906976194</v>
      </c>
      <c r="S2688">
        <f t="shared" si="231"/>
        <v>1.0400316174417503</v>
      </c>
      <c r="T2688" s="334">
        <v>5</v>
      </c>
      <c r="U2688" s="339">
        <f t="shared" si="232"/>
        <v>0</v>
      </c>
      <c r="V2688" s="4">
        <f t="shared" si="233"/>
        <v>4.2000000000000339</v>
      </c>
    </row>
    <row r="2689" spans="1:22">
      <c r="A2689" s="28" t="s">
        <v>581</v>
      </c>
      <c r="B2689" t="s">
        <v>612</v>
      </c>
      <c r="C2689" s="219" t="s">
        <v>1490</v>
      </c>
      <c r="D2689" t="s">
        <v>44</v>
      </c>
      <c r="E2689" t="s">
        <v>60</v>
      </c>
      <c r="F2689" t="s">
        <v>60</v>
      </c>
      <c r="G2689">
        <v>7</v>
      </c>
      <c r="H2689" s="189">
        <f t="shared" si="229"/>
        <v>3.3018867924528301E-2</v>
      </c>
      <c r="J2689" t="s">
        <v>100</v>
      </c>
      <c r="K2689" t="s">
        <v>100</v>
      </c>
      <c r="M2689" s="320" t="s">
        <v>16</v>
      </c>
      <c r="N2689" s="447" t="s">
        <v>16</v>
      </c>
      <c r="O2689" s="72" t="e">
        <f t="shared" si="230"/>
        <v>#VALUE!</v>
      </c>
      <c r="P2689" s="331">
        <v>5</v>
      </c>
      <c r="Q2689" s="2">
        <v>1.4117647058823499</v>
      </c>
      <c r="R2689">
        <v>0.98823529411764022</v>
      </c>
      <c r="S2689">
        <f t="shared" si="231"/>
        <v>2.2097612954115418</v>
      </c>
      <c r="T2689" s="331">
        <v>5</v>
      </c>
      <c r="U2689" s="339" t="e">
        <f t="shared" si="232"/>
        <v>#VALUE!</v>
      </c>
      <c r="V2689" s="4" t="e">
        <f t="shared" si="233"/>
        <v>#VALUE!</v>
      </c>
    </row>
    <row r="2690" spans="1:22">
      <c r="A2690" s="28" t="s">
        <v>581</v>
      </c>
      <c r="B2690" t="s">
        <v>612</v>
      </c>
      <c r="C2690" s="219" t="s">
        <v>1490</v>
      </c>
      <c r="D2690" t="s">
        <v>44</v>
      </c>
      <c r="E2690" t="s">
        <v>60</v>
      </c>
      <c r="F2690" t="s">
        <v>60</v>
      </c>
      <c r="G2690">
        <v>29</v>
      </c>
      <c r="H2690" s="189">
        <f t="shared" si="229"/>
        <v>0.13679245283018868</v>
      </c>
      <c r="K2690" t="s">
        <v>100</v>
      </c>
      <c r="M2690" s="321" t="s">
        <v>16</v>
      </c>
      <c r="N2690" s="445" t="s">
        <v>16</v>
      </c>
      <c r="O2690" s="72" t="e">
        <f t="shared" si="230"/>
        <v>#VALUE!</v>
      </c>
      <c r="P2690" s="331">
        <v>5</v>
      </c>
      <c r="Q2690" s="2" t="s">
        <v>16</v>
      </c>
      <c r="R2690" t="s">
        <v>16</v>
      </c>
      <c r="S2690" t="e">
        <f t="shared" si="231"/>
        <v>#VALUE!</v>
      </c>
      <c r="T2690" s="331">
        <v>5</v>
      </c>
      <c r="U2690" s="339" t="e">
        <f t="shared" si="232"/>
        <v>#VALUE!</v>
      </c>
      <c r="V2690" s="4" t="e">
        <f t="shared" si="233"/>
        <v>#VALUE!</v>
      </c>
    </row>
    <row r="2691" spans="1:22">
      <c r="A2691" s="28" t="s">
        <v>581</v>
      </c>
      <c r="B2691" t="s">
        <v>612</v>
      </c>
      <c r="C2691" s="219" t="s">
        <v>1490</v>
      </c>
      <c r="D2691" t="s">
        <v>44</v>
      </c>
      <c r="E2691" t="s">
        <v>60</v>
      </c>
      <c r="F2691" t="s">
        <v>60</v>
      </c>
      <c r="G2691">
        <v>50</v>
      </c>
      <c r="H2691" s="189">
        <f t="shared" si="229"/>
        <v>0.23584905660377359</v>
      </c>
      <c r="K2691" t="s">
        <v>100</v>
      </c>
      <c r="M2691" s="321">
        <v>3.8117647058823501</v>
      </c>
      <c r="N2691" s="445">
        <v>1.2705882352941096</v>
      </c>
      <c r="O2691" s="72">
        <f t="shared" si="230"/>
        <v>2.8411216655291267</v>
      </c>
      <c r="P2691" s="331">
        <v>5</v>
      </c>
      <c r="Q2691" s="2">
        <v>2.1176470588235201</v>
      </c>
      <c r="R2691">
        <v>1.8352941176470599</v>
      </c>
      <c r="S2691">
        <f t="shared" si="231"/>
        <v>4.1038424057643228</v>
      </c>
      <c r="T2691" s="331">
        <v>5</v>
      </c>
      <c r="U2691" s="339">
        <f t="shared" si="232"/>
        <v>-0.58778666490212261</v>
      </c>
      <c r="V2691" s="4">
        <f t="shared" si="233"/>
        <v>0.95111111111111879</v>
      </c>
    </row>
    <row r="2692" spans="1:22">
      <c r="A2692" s="28" t="s">
        <v>581</v>
      </c>
      <c r="B2692" t="s">
        <v>612</v>
      </c>
      <c r="C2692" s="219" t="s">
        <v>1490</v>
      </c>
      <c r="D2692" s="16" t="s">
        <v>44</v>
      </c>
      <c r="E2692" s="16" t="s">
        <v>60</v>
      </c>
      <c r="F2692" s="16" t="s">
        <v>60</v>
      </c>
      <c r="G2692">
        <v>107</v>
      </c>
      <c r="H2692" s="189">
        <f t="shared" si="229"/>
        <v>0.50471698113207553</v>
      </c>
      <c r="K2692" t="s">
        <v>100</v>
      </c>
      <c r="M2692" s="321" t="s">
        <v>16</v>
      </c>
      <c r="N2692" s="445" t="s">
        <v>16</v>
      </c>
      <c r="O2692" s="72" t="e">
        <f t="shared" si="230"/>
        <v>#VALUE!</v>
      </c>
      <c r="P2692" s="331">
        <v>5</v>
      </c>
      <c r="Q2692" s="2">
        <v>1.5529411764705801</v>
      </c>
      <c r="R2692">
        <v>0.84705882352941009</v>
      </c>
      <c r="S2692">
        <f t="shared" si="231"/>
        <v>1.8940811103527593</v>
      </c>
      <c r="T2692" s="331">
        <v>5</v>
      </c>
      <c r="U2692" s="339" t="e">
        <f t="shared" si="232"/>
        <v>#VALUE!</v>
      </c>
      <c r="V2692" s="4" t="e">
        <f t="shared" si="233"/>
        <v>#VALUE!</v>
      </c>
    </row>
    <row r="2693" spans="1:22">
      <c r="A2693" s="28" t="s">
        <v>581</v>
      </c>
      <c r="B2693" t="s">
        <v>612</v>
      </c>
      <c r="C2693" s="219" t="s">
        <v>1490</v>
      </c>
      <c r="D2693" t="s">
        <v>44</v>
      </c>
      <c r="E2693" t="s">
        <v>60</v>
      </c>
      <c r="F2693" t="s">
        <v>60</v>
      </c>
      <c r="G2693">
        <v>212</v>
      </c>
      <c r="H2693" s="189">
        <f t="shared" si="229"/>
        <v>1</v>
      </c>
      <c r="K2693" t="s">
        <v>100</v>
      </c>
      <c r="L2693" t="s">
        <v>100</v>
      </c>
      <c r="M2693" s="321">
        <v>0.42352941176470499</v>
      </c>
      <c r="N2693" s="445">
        <v>0.28235294117647197</v>
      </c>
      <c r="O2693" s="72">
        <f t="shared" si="230"/>
        <v>0.63136037011759083</v>
      </c>
      <c r="P2693" s="331">
        <v>5</v>
      </c>
      <c r="Q2693" s="2">
        <v>1.19999999999999</v>
      </c>
      <c r="R2693">
        <v>0.84705882352941009</v>
      </c>
      <c r="S2693">
        <f t="shared" si="231"/>
        <v>1.8940811103527593</v>
      </c>
      <c r="T2693" s="331">
        <v>5</v>
      </c>
      <c r="U2693" s="339">
        <f t="shared" si="232"/>
        <v>1.0414538748281548</v>
      </c>
      <c r="V2693" s="4">
        <f t="shared" si="233"/>
        <v>0.69826989619377788</v>
      </c>
    </row>
    <row r="2694" spans="1:22">
      <c r="A2694" s="28" t="s">
        <v>582</v>
      </c>
      <c r="B2694" t="s">
        <v>1522</v>
      </c>
      <c r="C2694" s="219" t="s">
        <v>1433</v>
      </c>
      <c r="D2694" t="s">
        <v>44</v>
      </c>
      <c r="E2694" t="s">
        <v>60</v>
      </c>
      <c r="F2694" t="s">
        <v>60</v>
      </c>
      <c r="G2694">
        <v>7</v>
      </c>
      <c r="H2694" s="189">
        <f t="shared" si="229"/>
        <v>3.3018867924528301E-2</v>
      </c>
      <c r="J2694" t="s">
        <v>100</v>
      </c>
      <c r="K2694" t="s">
        <v>100</v>
      </c>
      <c r="M2694" s="321">
        <v>9.7674418604651105</v>
      </c>
      <c r="N2694" s="445">
        <v>4.0697674418603889</v>
      </c>
      <c r="O2694" s="72">
        <f t="shared" si="230"/>
        <v>9.1002766526152534</v>
      </c>
      <c r="P2694" s="331">
        <v>5</v>
      </c>
      <c r="Q2694" s="2" t="s">
        <v>16</v>
      </c>
      <c r="R2694" t="e">
        <v>#VALUE!</v>
      </c>
      <c r="S2694" t="e">
        <f t="shared" si="231"/>
        <v>#VALUE!</v>
      </c>
      <c r="T2694" s="331">
        <v>5</v>
      </c>
      <c r="U2694" s="339" t="e">
        <f t="shared" si="232"/>
        <v>#VALUE!</v>
      </c>
      <c r="V2694" s="4" t="e">
        <f t="shared" si="233"/>
        <v>#VALUE!</v>
      </c>
    </row>
    <row r="2695" spans="1:22">
      <c r="A2695" s="28" t="s">
        <v>582</v>
      </c>
      <c r="B2695" t="s">
        <v>1522</v>
      </c>
      <c r="C2695" s="219" t="s">
        <v>1433</v>
      </c>
      <c r="D2695" s="16" t="s">
        <v>44</v>
      </c>
      <c r="E2695" s="16" t="s">
        <v>60</v>
      </c>
      <c r="F2695" s="16" t="s">
        <v>60</v>
      </c>
      <c r="G2695">
        <v>29</v>
      </c>
      <c r="H2695" s="189">
        <f t="shared" si="229"/>
        <v>0.13679245283018868</v>
      </c>
      <c r="K2695" t="s">
        <v>100</v>
      </c>
      <c r="M2695" s="321" t="s">
        <v>16</v>
      </c>
      <c r="N2695" s="445" t="e">
        <v>#VALUE!</v>
      </c>
      <c r="O2695" s="72" t="e">
        <f t="shared" si="230"/>
        <v>#VALUE!</v>
      </c>
      <c r="P2695" s="331">
        <v>5</v>
      </c>
      <c r="Q2695" s="2" t="s">
        <v>16</v>
      </c>
      <c r="R2695" t="e">
        <v>#VALUE!</v>
      </c>
      <c r="S2695" t="e">
        <f t="shared" si="231"/>
        <v>#VALUE!</v>
      </c>
      <c r="T2695" s="331">
        <v>5</v>
      </c>
      <c r="U2695" s="339" t="e">
        <f t="shared" si="232"/>
        <v>#VALUE!</v>
      </c>
      <c r="V2695" s="4" t="e">
        <f t="shared" si="233"/>
        <v>#VALUE!</v>
      </c>
    </row>
    <row r="2696" spans="1:22">
      <c r="A2696" s="28" t="s">
        <v>582</v>
      </c>
      <c r="B2696" t="s">
        <v>1522</v>
      </c>
      <c r="C2696" s="219" t="s">
        <v>1433</v>
      </c>
      <c r="D2696" t="s">
        <v>44</v>
      </c>
      <c r="E2696" t="s">
        <v>60</v>
      </c>
      <c r="F2696" t="s">
        <v>60</v>
      </c>
      <c r="G2696">
        <v>50</v>
      </c>
      <c r="H2696" s="189">
        <f t="shared" ref="H2696:H2727" si="234">G2696/212</f>
        <v>0.23584905660377359</v>
      </c>
      <c r="K2696" t="s">
        <v>100</v>
      </c>
      <c r="M2696" s="321">
        <v>7.1627906976744198</v>
      </c>
      <c r="N2696" s="445">
        <v>2.9302325581394806</v>
      </c>
      <c r="O2696" s="72">
        <f t="shared" si="230"/>
        <v>6.5521991898829839</v>
      </c>
      <c r="P2696" s="331">
        <v>5</v>
      </c>
      <c r="Q2696" s="2">
        <v>5.6976744186046497</v>
      </c>
      <c r="R2696">
        <v>0.81395348837209003</v>
      </c>
      <c r="S2696">
        <f t="shared" si="231"/>
        <v>1.820055330523078</v>
      </c>
      <c r="T2696" s="331">
        <v>5</v>
      </c>
      <c r="U2696" s="339">
        <f t="shared" si="232"/>
        <v>-0.22884157242884795</v>
      </c>
      <c r="V2696" s="4">
        <f t="shared" si="233"/>
        <v>0.22040816326530596</v>
      </c>
    </row>
    <row r="2697" spans="1:22">
      <c r="A2697" s="28" t="s">
        <v>582</v>
      </c>
      <c r="B2697" t="s">
        <v>1522</v>
      </c>
      <c r="C2697" s="219" t="s">
        <v>1433</v>
      </c>
      <c r="D2697" t="s">
        <v>44</v>
      </c>
      <c r="E2697" t="s">
        <v>60</v>
      </c>
      <c r="F2697" t="s">
        <v>60</v>
      </c>
      <c r="G2697">
        <v>107</v>
      </c>
      <c r="H2697" s="189">
        <f t="shared" si="234"/>
        <v>0.50471698113207553</v>
      </c>
      <c r="K2697" t="s">
        <v>100</v>
      </c>
      <c r="M2697" s="321">
        <v>2.6046511627906899</v>
      </c>
      <c r="N2697" s="445">
        <v>2.1162790697674501</v>
      </c>
      <c r="O2697" s="72">
        <f t="shared" si="230"/>
        <v>4.7321438593600389</v>
      </c>
      <c r="P2697" s="331">
        <v>5</v>
      </c>
      <c r="Q2697" s="2">
        <v>0.97674418604652102</v>
      </c>
      <c r="R2697">
        <v>0.48837209302324902</v>
      </c>
      <c r="S2697">
        <f t="shared" si="231"/>
        <v>1.0920331983138356</v>
      </c>
      <c r="T2697" s="331">
        <v>5</v>
      </c>
      <c r="U2697" s="339">
        <f t="shared" si="232"/>
        <v>-0.98082925301171364</v>
      </c>
      <c r="V2697" s="4">
        <f t="shared" si="233"/>
        <v>0.44999999999998819</v>
      </c>
    </row>
    <row r="2698" spans="1:22">
      <c r="A2698" s="28" t="s">
        <v>582</v>
      </c>
      <c r="B2698" t="s">
        <v>1522</v>
      </c>
      <c r="C2698" s="219" t="s">
        <v>1433</v>
      </c>
      <c r="D2698" s="16" t="s">
        <v>44</v>
      </c>
      <c r="E2698" s="16" t="s">
        <v>60</v>
      </c>
      <c r="F2698" s="16" t="s">
        <v>60</v>
      </c>
      <c r="G2698">
        <v>212</v>
      </c>
      <c r="H2698" s="189">
        <f t="shared" si="234"/>
        <v>1</v>
      </c>
      <c r="K2698" t="s">
        <v>100</v>
      </c>
      <c r="L2698" t="s">
        <v>100</v>
      </c>
      <c r="M2698" s="321">
        <v>0.65116279069767602</v>
      </c>
      <c r="N2698" s="445">
        <v>0.48837209302325402</v>
      </c>
      <c r="O2698" s="69">
        <f t="shared" si="230"/>
        <v>1.0920331983138467</v>
      </c>
      <c r="P2698" s="331">
        <v>5</v>
      </c>
      <c r="Q2698" s="2">
        <v>5.0465116279069697</v>
      </c>
      <c r="R2698">
        <v>3.7441860465116399</v>
      </c>
      <c r="S2698">
        <f t="shared" si="231"/>
        <v>8.3722545204062158</v>
      </c>
      <c r="T2698" s="331">
        <v>5</v>
      </c>
      <c r="U2698" s="339">
        <f t="shared" si="232"/>
        <v>2.0476928433652519</v>
      </c>
      <c r="V2698" s="4">
        <f t="shared" si="233"/>
        <v>0.75046826222685215</v>
      </c>
    </row>
    <row r="2699" spans="1:22" s="16" customFormat="1">
      <c r="A2699" s="104" t="s">
        <v>582</v>
      </c>
      <c r="B2699" s="16" t="s">
        <v>612</v>
      </c>
      <c r="C2699" s="219" t="s">
        <v>1490</v>
      </c>
      <c r="D2699" s="19" t="s">
        <v>44</v>
      </c>
      <c r="E2699" s="16" t="s">
        <v>60</v>
      </c>
      <c r="F2699" s="16" t="s">
        <v>60</v>
      </c>
      <c r="G2699" s="16">
        <v>7</v>
      </c>
      <c r="H2699" s="191">
        <f t="shared" si="234"/>
        <v>3.3018867924528301E-2</v>
      </c>
      <c r="I2699" s="19"/>
      <c r="J2699" s="16" t="s">
        <v>100</v>
      </c>
      <c r="K2699" s="16" t="s">
        <v>100</v>
      </c>
      <c r="M2699" s="321">
        <v>0.41095890410958902</v>
      </c>
      <c r="N2699" s="63">
        <v>0.41095890410958902</v>
      </c>
      <c r="O2699" s="69">
        <f t="shared" si="230"/>
        <v>0.91893204554785879</v>
      </c>
      <c r="P2699" s="332">
        <v>5</v>
      </c>
      <c r="Q2699" s="2">
        <v>0.98630136986301198</v>
      </c>
      <c r="R2699">
        <v>0.6575342465753381</v>
      </c>
      <c r="S2699">
        <f t="shared" si="231"/>
        <v>1.4702912728765642</v>
      </c>
      <c r="T2699" s="332">
        <v>5</v>
      </c>
      <c r="U2699" s="339">
        <f t="shared" si="232"/>
        <v>0.87546873735389819</v>
      </c>
      <c r="V2699" s="4">
        <f t="shared" si="233"/>
        <v>0.64444444444444005</v>
      </c>
    </row>
    <row r="2700" spans="1:22">
      <c r="A2700" s="105" t="s">
        <v>582</v>
      </c>
      <c r="B2700" t="s">
        <v>612</v>
      </c>
      <c r="C2700" s="219" t="s">
        <v>1490</v>
      </c>
      <c r="D2700" s="2" t="s">
        <v>44</v>
      </c>
      <c r="E2700" t="s">
        <v>60</v>
      </c>
      <c r="F2700" t="s">
        <v>60</v>
      </c>
      <c r="G2700">
        <v>29</v>
      </c>
      <c r="H2700" s="189">
        <f t="shared" si="234"/>
        <v>0.13679245283018868</v>
      </c>
      <c r="K2700" t="s">
        <v>100</v>
      </c>
      <c r="M2700" s="321" t="s">
        <v>16</v>
      </c>
      <c r="N2700" s="63" t="s">
        <v>16</v>
      </c>
      <c r="O2700" s="69" t="e">
        <f t="shared" si="230"/>
        <v>#VALUE!</v>
      </c>
      <c r="P2700" s="331">
        <v>5</v>
      </c>
      <c r="Q2700" s="2">
        <v>2.6301369863013599</v>
      </c>
      <c r="R2700">
        <v>1.5616438356164402</v>
      </c>
      <c r="S2700">
        <f t="shared" si="231"/>
        <v>3.4919417730818676</v>
      </c>
      <c r="T2700" s="331">
        <v>5</v>
      </c>
      <c r="U2700" s="339" t="e">
        <f t="shared" si="232"/>
        <v>#VALUE!</v>
      </c>
      <c r="V2700" s="4" t="e">
        <f t="shared" si="233"/>
        <v>#VALUE!</v>
      </c>
    </row>
    <row r="2701" spans="1:22">
      <c r="A2701" s="105" t="s">
        <v>582</v>
      </c>
      <c r="B2701" t="s">
        <v>612</v>
      </c>
      <c r="C2701" s="219" t="s">
        <v>1490</v>
      </c>
      <c r="D2701" s="2" t="s">
        <v>44</v>
      </c>
      <c r="E2701" t="s">
        <v>60</v>
      </c>
      <c r="F2701" t="s">
        <v>60</v>
      </c>
      <c r="G2701">
        <v>50</v>
      </c>
      <c r="H2701" s="189">
        <f t="shared" si="234"/>
        <v>0.23584905660377359</v>
      </c>
      <c r="K2701" t="s">
        <v>100</v>
      </c>
      <c r="M2701" s="321">
        <v>3.3698630136986298</v>
      </c>
      <c r="N2701" s="63">
        <v>2.7945205479452002</v>
      </c>
      <c r="O2701" s="69">
        <f t="shared" si="230"/>
        <v>6.2487379097254285</v>
      </c>
      <c r="P2701" s="331">
        <v>5</v>
      </c>
      <c r="Q2701" s="2">
        <v>2.38356164383561</v>
      </c>
      <c r="R2701">
        <v>1.1506849315068499</v>
      </c>
      <c r="S2701">
        <f t="shared" si="231"/>
        <v>2.5730097275340063</v>
      </c>
      <c r="T2701" s="331">
        <v>5</v>
      </c>
      <c r="U2701" s="339">
        <f t="shared" si="232"/>
        <v>-0.34627623671783636</v>
      </c>
      <c r="V2701" s="4">
        <f t="shared" si="233"/>
        <v>0.43305588585017996</v>
      </c>
    </row>
    <row r="2702" spans="1:22">
      <c r="A2702" s="105" t="s">
        <v>582</v>
      </c>
      <c r="B2702" t="s">
        <v>612</v>
      </c>
      <c r="C2702" s="219" t="s">
        <v>1490</v>
      </c>
      <c r="D2702" s="2" t="s">
        <v>44</v>
      </c>
      <c r="E2702" t="s">
        <v>60</v>
      </c>
      <c r="F2702" t="s">
        <v>60</v>
      </c>
      <c r="G2702">
        <v>107</v>
      </c>
      <c r="H2702" s="189">
        <f t="shared" si="234"/>
        <v>0.50471698113207553</v>
      </c>
      <c r="K2702" t="s">
        <v>100</v>
      </c>
      <c r="M2702" s="321">
        <v>4.8493150684931496</v>
      </c>
      <c r="N2702" s="63">
        <v>2.2191780821917799</v>
      </c>
      <c r="O2702" s="69">
        <f t="shared" ref="O2702:O2733" si="235">N2702*SQRT(P2702)</f>
        <v>4.9622330459584356</v>
      </c>
      <c r="P2702" s="331">
        <v>5</v>
      </c>
      <c r="Q2702" s="2">
        <v>0.98630136986301198</v>
      </c>
      <c r="R2702">
        <v>0.82191780821917793</v>
      </c>
      <c r="S2702">
        <f t="shared" ref="S2702:S2733" si="236">R2702*SQRT(T2702)</f>
        <v>1.8378640910957174</v>
      </c>
      <c r="T2702" s="331">
        <v>5</v>
      </c>
      <c r="U2702" s="339">
        <f t="shared" si="232"/>
        <v>-1.5926307941177207</v>
      </c>
      <c r="V2702" s="4">
        <f t="shared" si="233"/>
        <v>0.89444444444444682</v>
      </c>
    </row>
    <row r="2703" spans="1:22">
      <c r="A2703" s="105" t="s">
        <v>582</v>
      </c>
      <c r="B2703" t="s">
        <v>612</v>
      </c>
      <c r="C2703" s="219" t="s">
        <v>1490</v>
      </c>
      <c r="D2703" s="2" t="s">
        <v>44</v>
      </c>
      <c r="E2703" t="s">
        <v>60</v>
      </c>
      <c r="F2703" t="s">
        <v>60</v>
      </c>
      <c r="G2703">
        <v>212</v>
      </c>
      <c r="H2703" s="189">
        <f t="shared" si="234"/>
        <v>1</v>
      </c>
      <c r="K2703" t="s">
        <v>100</v>
      </c>
      <c r="L2703" t="s">
        <v>100</v>
      </c>
      <c r="M2703" s="321" t="s">
        <v>16</v>
      </c>
      <c r="N2703" s="63" t="s">
        <v>16</v>
      </c>
      <c r="O2703" s="69" t="e">
        <f t="shared" si="235"/>
        <v>#VALUE!</v>
      </c>
      <c r="P2703" s="331">
        <v>5</v>
      </c>
      <c r="Q2703" s="2">
        <v>0.24657534246575</v>
      </c>
      <c r="R2703">
        <v>0.32876712328767199</v>
      </c>
      <c r="S2703">
        <f t="shared" si="236"/>
        <v>0.73514563643828879</v>
      </c>
      <c r="T2703" s="331">
        <v>5</v>
      </c>
      <c r="U2703" s="339" t="e">
        <f t="shared" si="232"/>
        <v>#VALUE!</v>
      </c>
      <c r="V2703" s="4" t="e">
        <f t="shared" si="233"/>
        <v>#VALUE!</v>
      </c>
    </row>
    <row r="2704" spans="1:22">
      <c r="A2704" s="105" t="s">
        <v>562</v>
      </c>
      <c r="B2704" t="s">
        <v>607</v>
      </c>
      <c r="C2704" s="99" t="s">
        <v>1497</v>
      </c>
      <c r="D2704" s="2" t="s">
        <v>44</v>
      </c>
      <c r="E2704" t="s">
        <v>60</v>
      </c>
      <c r="F2704" t="s">
        <v>60</v>
      </c>
      <c r="G2704">
        <v>7</v>
      </c>
      <c r="H2704" s="189">
        <f t="shared" si="234"/>
        <v>3.3018867924528301E-2</v>
      </c>
      <c r="J2704" t="s">
        <v>100</v>
      </c>
      <c r="K2704" t="s">
        <v>100</v>
      </c>
      <c r="M2704" s="321">
        <v>17.045454545454501</v>
      </c>
      <c r="N2704" s="63">
        <v>4.3181818181817988</v>
      </c>
      <c r="O2704" s="69">
        <f t="shared" si="235"/>
        <v>9.6557480846581392</v>
      </c>
      <c r="P2704" s="331">
        <v>5</v>
      </c>
      <c r="Q2704" s="2">
        <v>3.6363636363636198</v>
      </c>
      <c r="R2704">
        <v>1.5909090909091006</v>
      </c>
      <c r="S2704">
        <f t="shared" si="236"/>
        <v>3.5573808732951417</v>
      </c>
      <c r="T2704" s="331">
        <v>5</v>
      </c>
      <c r="U2704" s="339">
        <f t="shared" si="232"/>
        <v>-1.5448993912965312</v>
      </c>
      <c r="V2704" s="4">
        <f t="shared" si="233"/>
        <v>0.39140625000000406</v>
      </c>
    </row>
    <row r="2705" spans="1:24">
      <c r="A2705" s="105" t="s">
        <v>562</v>
      </c>
      <c r="B2705" t="s">
        <v>607</v>
      </c>
      <c r="C2705" s="99" t="s">
        <v>1497</v>
      </c>
      <c r="D2705" s="2" t="s">
        <v>44</v>
      </c>
      <c r="E2705" t="s">
        <v>60</v>
      </c>
      <c r="F2705" t="s">
        <v>60</v>
      </c>
      <c r="G2705">
        <v>29</v>
      </c>
      <c r="H2705" s="189">
        <f t="shared" si="234"/>
        <v>0.13679245283018868</v>
      </c>
      <c r="K2705" t="s">
        <v>100</v>
      </c>
      <c r="M2705" s="321" t="s">
        <v>16</v>
      </c>
      <c r="N2705" s="63" t="s">
        <v>16</v>
      </c>
      <c r="O2705" s="69" t="e">
        <f t="shared" si="235"/>
        <v>#VALUE!</v>
      </c>
      <c r="P2705" s="331">
        <v>5</v>
      </c>
      <c r="Q2705" s="2" t="s">
        <v>16</v>
      </c>
      <c r="R2705" t="s">
        <v>16</v>
      </c>
      <c r="S2705" t="e">
        <f t="shared" si="236"/>
        <v>#VALUE!</v>
      </c>
      <c r="T2705" s="331">
        <v>5</v>
      </c>
      <c r="U2705" s="339" t="e">
        <f t="shared" si="232"/>
        <v>#VALUE!</v>
      </c>
      <c r="V2705" s="4" t="e">
        <f t="shared" si="233"/>
        <v>#VALUE!</v>
      </c>
    </row>
    <row r="2706" spans="1:24">
      <c r="A2706" s="105" t="s">
        <v>562</v>
      </c>
      <c r="B2706" t="s">
        <v>607</v>
      </c>
      <c r="C2706" s="99" t="s">
        <v>1497</v>
      </c>
      <c r="D2706" s="2" t="s">
        <v>44</v>
      </c>
      <c r="E2706" t="s">
        <v>60</v>
      </c>
      <c r="F2706" t="s">
        <v>60</v>
      </c>
      <c r="G2706">
        <v>50</v>
      </c>
      <c r="H2706" s="189">
        <f t="shared" si="234"/>
        <v>0.23584905660377359</v>
      </c>
      <c r="K2706" t="s">
        <v>100</v>
      </c>
      <c r="M2706" s="321">
        <v>7.5</v>
      </c>
      <c r="N2706" s="63">
        <v>2.9545454545454</v>
      </c>
      <c r="O2706" s="69">
        <f t="shared" si="235"/>
        <v>6.6065644789765292</v>
      </c>
      <c r="P2706" s="331">
        <v>5</v>
      </c>
      <c r="Q2706" s="2">
        <v>6.3636363636363704</v>
      </c>
      <c r="R2706">
        <v>2.0454545454545396</v>
      </c>
      <c r="S2706">
        <f t="shared" si="236"/>
        <v>4.5737754085222839</v>
      </c>
      <c r="T2706" s="331">
        <v>5</v>
      </c>
      <c r="U2706" s="339">
        <f t="shared" si="232"/>
        <v>-0.16430305129127523</v>
      </c>
      <c r="V2706" s="4">
        <f t="shared" si="233"/>
        <v>0.30331632653061147</v>
      </c>
    </row>
    <row r="2707" spans="1:24">
      <c r="A2707" s="105" t="s">
        <v>562</v>
      </c>
      <c r="B2707" t="s">
        <v>607</v>
      </c>
      <c r="C2707" s="99" t="s">
        <v>1497</v>
      </c>
      <c r="D2707" s="2" t="s">
        <v>44</v>
      </c>
      <c r="E2707" t="s">
        <v>60</v>
      </c>
      <c r="F2707" t="s">
        <v>60</v>
      </c>
      <c r="G2707">
        <v>107</v>
      </c>
      <c r="H2707" s="189">
        <f t="shared" si="234"/>
        <v>0.50471698113207553</v>
      </c>
      <c r="K2707" t="s">
        <v>100</v>
      </c>
      <c r="M2707" s="321" t="s">
        <v>16</v>
      </c>
      <c r="N2707" s="63" t="s">
        <v>16</v>
      </c>
      <c r="O2707" s="69" t="e">
        <f t="shared" si="235"/>
        <v>#VALUE!</v>
      </c>
      <c r="P2707" s="331">
        <v>5</v>
      </c>
      <c r="Q2707" s="2" t="s">
        <v>16</v>
      </c>
      <c r="R2707" t="s">
        <v>16</v>
      </c>
      <c r="S2707" t="e">
        <f t="shared" si="236"/>
        <v>#VALUE!</v>
      </c>
      <c r="T2707" s="331">
        <v>5</v>
      </c>
      <c r="U2707" s="339" t="e">
        <f t="shared" si="232"/>
        <v>#VALUE!</v>
      </c>
      <c r="V2707" s="4" t="e">
        <f t="shared" si="233"/>
        <v>#VALUE!</v>
      </c>
    </row>
    <row r="2708" spans="1:24">
      <c r="A2708" s="106" t="s">
        <v>562</v>
      </c>
      <c r="B2708" t="s">
        <v>607</v>
      </c>
      <c r="C2708" s="99" t="s">
        <v>1497</v>
      </c>
      <c r="D2708" s="12" t="s">
        <v>44</v>
      </c>
      <c r="E2708" s="11" t="s">
        <v>60</v>
      </c>
      <c r="F2708" s="11" t="s">
        <v>60</v>
      </c>
      <c r="G2708" s="11">
        <v>212</v>
      </c>
      <c r="H2708" s="200">
        <f t="shared" si="234"/>
        <v>1</v>
      </c>
      <c r="I2708" s="12"/>
      <c r="J2708" s="11"/>
      <c r="K2708" s="11" t="s">
        <v>100</v>
      </c>
      <c r="L2708" s="11" t="s">
        <v>100</v>
      </c>
      <c r="M2708" s="321">
        <v>1.13636363636363</v>
      </c>
      <c r="N2708" s="63">
        <v>0.90909090909091006</v>
      </c>
      <c r="O2708" s="69">
        <f t="shared" si="235"/>
        <v>2.0327890704543568</v>
      </c>
      <c r="P2708" s="334">
        <v>5</v>
      </c>
      <c r="Q2708" s="2">
        <v>0.227272727272717</v>
      </c>
      <c r="R2708">
        <v>0.45454545454546502</v>
      </c>
      <c r="S2708">
        <f t="shared" si="236"/>
        <v>1.0163945352272006</v>
      </c>
      <c r="T2708" s="334">
        <v>5</v>
      </c>
      <c r="U2708" s="339">
        <f t="shared" si="232"/>
        <v>-1.60943791243414</v>
      </c>
      <c r="V2708" s="4">
        <f t="shared" si="233"/>
        <v>4.2000000000005464</v>
      </c>
    </row>
    <row r="2709" spans="1:24">
      <c r="A2709" s="104" t="s">
        <v>562</v>
      </c>
      <c r="B2709" t="s">
        <v>610</v>
      </c>
      <c r="C2709" s="99" t="s">
        <v>1497</v>
      </c>
      <c r="D2709" s="19" t="s">
        <v>44</v>
      </c>
      <c r="E2709" s="16" t="s">
        <v>60</v>
      </c>
      <c r="F2709" s="16" t="s">
        <v>60</v>
      </c>
      <c r="G2709" s="16">
        <v>7</v>
      </c>
      <c r="H2709" s="191">
        <f t="shared" si="234"/>
        <v>3.3018867924528301E-2</v>
      </c>
      <c r="I2709" s="19"/>
      <c r="J2709" s="16" t="s">
        <v>100</v>
      </c>
      <c r="K2709" s="16" t="s">
        <v>100</v>
      </c>
      <c r="L2709" s="16"/>
      <c r="M2709" s="321">
        <v>12.1951219512195</v>
      </c>
      <c r="N2709" s="63">
        <v>4.8780487804878003</v>
      </c>
      <c r="O2709" s="69">
        <f t="shared" si="235"/>
        <v>10.907648670730671</v>
      </c>
      <c r="P2709" s="331">
        <v>5</v>
      </c>
      <c r="Q2709" s="2">
        <v>1.4634146341463401</v>
      </c>
      <c r="R2709">
        <v>0.97560975609754985</v>
      </c>
      <c r="S2709">
        <f t="shared" si="236"/>
        <v>2.1815297341461117</v>
      </c>
      <c r="T2709" s="331">
        <v>5</v>
      </c>
      <c r="U2709" s="339">
        <f t="shared" si="232"/>
        <v>-2.120263536200091</v>
      </c>
      <c r="V2709" s="4">
        <f t="shared" si="233"/>
        <v>0.64444444444443527</v>
      </c>
    </row>
    <row r="2710" spans="1:24">
      <c r="A2710" s="105" t="s">
        <v>562</v>
      </c>
      <c r="B2710" t="s">
        <v>610</v>
      </c>
      <c r="C2710" s="99" t="s">
        <v>1497</v>
      </c>
      <c r="D2710" s="2" t="s">
        <v>44</v>
      </c>
      <c r="E2710" t="s">
        <v>60</v>
      </c>
      <c r="F2710" t="s">
        <v>60</v>
      </c>
      <c r="G2710">
        <v>29</v>
      </c>
      <c r="H2710" s="189">
        <f t="shared" si="234"/>
        <v>0.13679245283018868</v>
      </c>
      <c r="K2710" t="s">
        <v>100</v>
      </c>
      <c r="M2710" s="321" t="s">
        <v>16</v>
      </c>
      <c r="N2710" s="63" t="s">
        <v>16</v>
      </c>
      <c r="O2710" s="69" t="e">
        <f t="shared" si="235"/>
        <v>#VALUE!</v>
      </c>
      <c r="P2710" s="331">
        <v>5</v>
      </c>
      <c r="Q2710" s="2" t="s">
        <v>16</v>
      </c>
      <c r="R2710" t="s">
        <v>16</v>
      </c>
      <c r="S2710" t="e">
        <f t="shared" si="236"/>
        <v>#VALUE!</v>
      </c>
      <c r="T2710" s="331">
        <v>5</v>
      </c>
      <c r="U2710" s="339" t="e">
        <f t="shared" si="232"/>
        <v>#VALUE!</v>
      </c>
      <c r="V2710" s="4" t="e">
        <f t="shared" si="233"/>
        <v>#VALUE!</v>
      </c>
    </row>
    <row r="2711" spans="1:24">
      <c r="A2711" s="105" t="s">
        <v>562</v>
      </c>
      <c r="B2711" t="s">
        <v>610</v>
      </c>
      <c r="C2711" s="99" t="s">
        <v>1497</v>
      </c>
      <c r="D2711" s="2" t="s">
        <v>44</v>
      </c>
      <c r="E2711" t="s">
        <v>60</v>
      </c>
      <c r="F2711" t="s">
        <v>60</v>
      </c>
      <c r="G2711">
        <v>50</v>
      </c>
      <c r="H2711" s="189">
        <f t="shared" si="234"/>
        <v>0.23584905660377359</v>
      </c>
      <c r="K2711" t="s">
        <v>100</v>
      </c>
      <c r="M2711" s="321">
        <v>21.4634146341463</v>
      </c>
      <c r="N2711" s="63">
        <v>3.1707317073170991</v>
      </c>
      <c r="O2711" s="69">
        <f t="shared" si="235"/>
        <v>7.0899716359750009</v>
      </c>
      <c r="P2711" s="331">
        <v>5</v>
      </c>
      <c r="Q2711" s="2">
        <v>4.1463414634146298</v>
      </c>
      <c r="R2711">
        <v>1.4634146341463401</v>
      </c>
      <c r="S2711">
        <f t="shared" si="236"/>
        <v>3.2722946012192016</v>
      </c>
      <c r="T2711" s="331">
        <v>5</v>
      </c>
      <c r="U2711" s="339">
        <f t="shared" si="232"/>
        <v>-1.6441234704219896</v>
      </c>
      <c r="V2711" s="4">
        <f t="shared" si="233"/>
        <v>0.32456747404844299</v>
      </c>
    </row>
    <row r="2712" spans="1:24">
      <c r="A2712" s="105" t="s">
        <v>562</v>
      </c>
      <c r="B2712" t="s">
        <v>610</v>
      </c>
      <c r="C2712" s="99" t="s">
        <v>1497</v>
      </c>
      <c r="D2712" s="2" t="s">
        <v>44</v>
      </c>
      <c r="E2712" t="s">
        <v>60</v>
      </c>
      <c r="F2712" t="s">
        <v>60</v>
      </c>
      <c r="G2712">
        <v>107</v>
      </c>
      <c r="H2712" s="189">
        <f t="shared" si="234"/>
        <v>0.50471698113207553</v>
      </c>
      <c r="K2712" t="s">
        <v>100</v>
      </c>
      <c r="M2712" s="321" t="s">
        <v>16</v>
      </c>
      <c r="N2712" s="63" t="s">
        <v>16</v>
      </c>
      <c r="O2712" s="69" t="e">
        <f t="shared" si="235"/>
        <v>#VALUE!</v>
      </c>
      <c r="P2712" s="331">
        <v>5</v>
      </c>
      <c r="Q2712" s="2" t="s">
        <v>16</v>
      </c>
      <c r="R2712" t="s">
        <v>16</v>
      </c>
      <c r="S2712" t="e">
        <f t="shared" si="236"/>
        <v>#VALUE!</v>
      </c>
      <c r="T2712" s="331">
        <v>5</v>
      </c>
      <c r="U2712" s="339" t="e">
        <f t="shared" si="232"/>
        <v>#VALUE!</v>
      </c>
      <c r="V2712" s="4" t="e">
        <f t="shared" si="233"/>
        <v>#VALUE!</v>
      </c>
    </row>
    <row r="2713" spans="1:24">
      <c r="A2713" s="105" t="s">
        <v>562</v>
      </c>
      <c r="B2713" t="s">
        <v>610</v>
      </c>
      <c r="C2713" s="99" t="s">
        <v>1497</v>
      </c>
      <c r="D2713" s="2" t="s">
        <v>44</v>
      </c>
      <c r="E2713" t="s">
        <v>60</v>
      </c>
      <c r="F2713" t="s">
        <v>60</v>
      </c>
      <c r="G2713">
        <v>212</v>
      </c>
      <c r="H2713" s="189">
        <f t="shared" si="234"/>
        <v>1</v>
      </c>
      <c r="K2713" t="s">
        <v>100</v>
      </c>
      <c r="L2713" t="s">
        <v>100</v>
      </c>
      <c r="M2713" s="321">
        <v>6.5853658536585398</v>
      </c>
      <c r="N2713" s="63">
        <v>1.2195121951219399</v>
      </c>
      <c r="O2713" s="69">
        <f t="shared" si="235"/>
        <v>2.7269121676826451</v>
      </c>
      <c r="P2713" s="331">
        <v>5</v>
      </c>
      <c r="Q2713" s="2">
        <v>2.43902439024389</v>
      </c>
      <c r="R2713">
        <v>0.73170731707317005</v>
      </c>
      <c r="S2713">
        <f t="shared" si="236"/>
        <v>1.6361473006096008</v>
      </c>
      <c r="T2713" s="331">
        <v>5</v>
      </c>
      <c r="U2713" s="339">
        <f t="shared" si="232"/>
        <v>-0.993251773010289</v>
      </c>
      <c r="V2713" s="4">
        <f t="shared" si="233"/>
        <v>0.29000000000000081</v>
      </c>
    </row>
    <row r="2714" spans="1:24">
      <c r="A2714" s="105" t="s">
        <v>562</v>
      </c>
      <c r="B2714" t="s">
        <v>611</v>
      </c>
      <c r="C2714" s="219" t="s">
        <v>1490</v>
      </c>
      <c r="D2714" s="2" t="s">
        <v>44</v>
      </c>
      <c r="E2714" t="s">
        <v>60</v>
      </c>
      <c r="F2714" t="s">
        <v>60</v>
      </c>
      <c r="G2714">
        <v>7</v>
      </c>
      <c r="H2714" s="189">
        <f t="shared" si="234"/>
        <v>3.3018867924528301E-2</v>
      </c>
      <c r="J2714" t="s">
        <v>100</v>
      </c>
      <c r="K2714" t="s">
        <v>100</v>
      </c>
      <c r="M2714" s="321">
        <v>0.13725490196078699</v>
      </c>
      <c r="N2714" s="63">
        <v>0.27450980392156499</v>
      </c>
      <c r="O2714" s="69">
        <f t="shared" si="235"/>
        <v>0.61382258205875773</v>
      </c>
      <c r="P2714" s="331">
        <v>5</v>
      </c>
      <c r="Q2714" s="2" t="s">
        <v>16</v>
      </c>
      <c r="R2714" t="s">
        <v>16</v>
      </c>
      <c r="S2714" t="e">
        <f t="shared" si="236"/>
        <v>#VALUE!</v>
      </c>
      <c r="T2714" s="331">
        <v>5</v>
      </c>
      <c r="U2714" s="339" t="e">
        <f t="shared" si="232"/>
        <v>#VALUE!</v>
      </c>
      <c r="V2714" s="4" t="e">
        <f t="shared" si="233"/>
        <v>#VALUE!</v>
      </c>
    </row>
    <row r="2715" spans="1:24">
      <c r="A2715" s="105" t="s">
        <v>562</v>
      </c>
      <c r="B2715" t="s">
        <v>611</v>
      </c>
      <c r="C2715" s="219" t="s">
        <v>1490</v>
      </c>
      <c r="D2715" s="2" t="s">
        <v>44</v>
      </c>
      <c r="E2715" t="s">
        <v>60</v>
      </c>
      <c r="F2715" t="s">
        <v>60</v>
      </c>
      <c r="G2715">
        <v>29</v>
      </c>
      <c r="H2715" s="189">
        <f t="shared" si="234"/>
        <v>0.13679245283018868</v>
      </c>
      <c r="K2715" t="s">
        <v>100</v>
      </c>
      <c r="M2715" s="321" t="s">
        <v>16</v>
      </c>
      <c r="N2715" s="63" t="s">
        <v>16</v>
      </c>
      <c r="O2715" s="69" t="e">
        <f t="shared" si="235"/>
        <v>#VALUE!</v>
      </c>
      <c r="P2715" s="331">
        <v>5</v>
      </c>
      <c r="Q2715" s="2" t="s">
        <v>16</v>
      </c>
      <c r="R2715" t="s">
        <v>16</v>
      </c>
      <c r="S2715" t="e">
        <f t="shared" si="236"/>
        <v>#VALUE!</v>
      </c>
      <c r="T2715" s="331">
        <v>5</v>
      </c>
      <c r="U2715" s="339" t="e">
        <f t="shared" si="232"/>
        <v>#VALUE!</v>
      </c>
      <c r="V2715" s="4" t="e">
        <f t="shared" si="233"/>
        <v>#VALUE!</v>
      </c>
    </row>
    <row r="2716" spans="1:24">
      <c r="A2716" s="105" t="s">
        <v>562</v>
      </c>
      <c r="B2716" t="s">
        <v>611</v>
      </c>
      <c r="C2716" s="219" t="s">
        <v>1490</v>
      </c>
      <c r="D2716" s="2" t="s">
        <v>44</v>
      </c>
      <c r="E2716" t="s">
        <v>60</v>
      </c>
      <c r="F2716" t="s">
        <v>60</v>
      </c>
      <c r="G2716">
        <v>50</v>
      </c>
      <c r="H2716" s="189">
        <f t="shared" si="234"/>
        <v>0.23584905660377359</v>
      </c>
      <c r="K2716" t="s">
        <v>100</v>
      </c>
      <c r="M2716" s="321">
        <v>1.78431372549019</v>
      </c>
      <c r="N2716" s="63">
        <v>0.82352941176470984</v>
      </c>
      <c r="O2716" s="69">
        <f t="shared" si="235"/>
        <v>1.8414677461763063</v>
      </c>
      <c r="P2716" s="331">
        <v>5</v>
      </c>
      <c r="Q2716" s="2" t="s">
        <v>16</v>
      </c>
      <c r="R2716" t="s">
        <v>16</v>
      </c>
      <c r="S2716" t="e">
        <f t="shared" si="236"/>
        <v>#VALUE!</v>
      </c>
      <c r="T2716" s="331">
        <v>5</v>
      </c>
      <c r="U2716" s="339" t="e">
        <f t="shared" si="232"/>
        <v>#VALUE!</v>
      </c>
      <c r="V2716" s="4" t="e">
        <f t="shared" si="233"/>
        <v>#VALUE!</v>
      </c>
    </row>
    <row r="2717" spans="1:24">
      <c r="A2717" s="105" t="s">
        <v>562</v>
      </c>
      <c r="B2717" t="s">
        <v>611</v>
      </c>
      <c r="C2717" s="219" t="s">
        <v>1490</v>
      </c>
      <c r="D2717" s="2" t="s">
        <v>44</v>
      </c>
      <c r="E2717" t="s">
        <v>60</v>
      </c>
      <c r="F2717" t="s">
        <v>60</v>
      </c>
      <c r="G2717">
        <v>107</v>
      </c>
      <c r="H2717" s="189">
        <f t="shared" si="234"/>
        <v>0.50471698113207553</v>
      </c>
      <c r="K2717" t="s">
        <v>100</v>
      </c>
      <c r="M2717" s="321" t="s">
        <v>16</v>
      </c>
      <c r="N2717" s="63" t="s">
        <v>16</v>
      </c>
      <c r="O2717" s="69" t="e">
        <f t="shared" si="235"/>
        <v>#VALUE!</v>
      </c>
      <c r="P2717" s="331">
        <v>5</v>
      </c>
      <c r="Q2717" s="2" t="s">
        <v>16</v>
      </c>
      <c r="R2717" t="s">
        <v>16</v>
      </c>
      <c r="S2717" t="e">
        <f t="shared" si="236"/>
        <v>#VALUE!</v>
      </c>
      <c r="T2717" s="331">
        <v>5</v>
      </c>
      <c r="U2717" s="339" t="e">
        <f t="shared" si="232"/>
        <v>#VALUE!</v>
      </c>
      <c r="V2717" s="4" t="e">
        <f t="shared" si="233"/>
        <v>#VALUE!</v>
      </c>
    </row>
    <row r="2718" spans="1:24">
      <c r="A2718" s="105" t="s">
        <v>562</v>
      </c>
      <c r="B2718" t="s">
        <v>611</v>
      </c>
      <c r="C2718" s="219" t="s">
        <v>1490</v>
      </c>
      <c r="D2718" s="2" t="s">
        <v>44</v>
      </c>
      <c r="E2718" t="s">
        <v>60</v>
      </c>
      <c r="F2718" t="s">
        <v>60</v>
      </c>
      <c r="G2718">
        <v>212</v>
      </c>
      <c r="H2718" s="189">
        <f t="shared" si="234"/>
        <v>1</v>
      </c>
      <c r="K2718" t="s">
        <v>100</v>
      </c>
      <c r="L2718" t="s">
        <v>100</v>
      </c>
      <c r="M2718" s="321">
        <v>10.5686274509803</v>
      </c>
      <c r="N2718" s="63">
        <v>2.0588235294118</v>
      </c>
      <c r="O2718" s="69">
        <f t="shared" si="235"/>
        <v>4.6036693654408225</v>
      </c>
      <c r="P2718" s="331">
        <v>5</v>
      </c>
      <c r="Q2718" s="2" t="s">
        <v>16</v>
      </c>
      <c r="R2718" t="s">
        <v>16</v>
      </c>
      <c r="S2718" t="e">
        <f t="shared" si="236"/>
        <v>#VALUE!</v>
      </c>
      <c r="T2718" s="331">
        <v>5</v>
      </c>
      <c r="U2718" s="339" t="e">
        <f t="shared" si="232"/>
        <v>#VALUE!</v>
      </c>
      <c r="V2718" s="4" t="e">
        <f t="shared" si="233"/>
        <v>#VALUE!</v>
      </c>
    </row>
    <row r="2719" spans="1:24" s="16" customFormat="1">
      <c r="A2719" s="104" t="s">
        <v>564</v>
      </c>
      <c r="B2719" s="16" t="s">
        <v>1522</v>
      </c>
      <c r="C2719" s="219" t="s">
        <v>1433</v>
      </c>
      <c r="D2719" s="19" t="s">
        <v>44</v>
      </c>
      <c r="E2719" s="16" t="s">
        <v>60</v>
      </c>
      <c r="F2719" s="16" t="s">
        <v>60</v>
      </c>
      <c r="G2719" s="16">
        <v>7</v>
      </c>
      <c r="H2719" s="191">
        <f t="shared" si="234"/>
        <v>3.3018867924528301E-2</v>
      </c>
      <c r="I2719" s="19"/>
      <c r="J2719" s="16" t="s">
        <v>100</v>
      </c>
      <c r="K2719" s="16" t="s">
        <v>100</v>
      </c>
      <c r="M2719" s="321">
        <v>0.60606060606060297</v>
      </c>
      <c r="N2719" s="63">
        <v>0.30303030303030398</v>
      </c>
      <c r="O2719" s="69">
        <f t="shared" si="235"/>
        <v>0.67759635681812025</v>
      </c>
      <c r="P2719" s="332">
        <v>5</v>
      </c>
      <c r="Q2719" s="2">
        <v>1.51515151515151</v>
      </c>
      <c r="R2719">
        <v>0.90909090909090984</v>
      </c>
      <c r="S2719">
        <f t="shared" si="236"/>
        <v>2.0327890704543559</v>
      </c>
      <c r="T2719" s="332">
        <v>5</v>
      </c>
      <c r="U2719" s="339">
        <f t="shared" si="232"/>
        <v>0.91629073187415688</v>
      </c>
      <c r="V2719" s="4">
        <f t="shared" si="233"/>
        <v>0.56000000000000305</v>
      </c>
      <c r="X2719" s="98"/>
    </row>
    <row r="2720" spans="1:24">
      <c r="A2720" s="105" t="s">
        <v>564</v>
      </c>
      <c r="B2720" t="s">
        <v>1522</v>
      </c>
      <c r="C2720" s="219" t="s">
        <v>1433</v>
      </c>
      <c r="D2720" s="2" t="s">
        <v>44</v>
      </c>
      <c r="E2720" t="s">
        <v>60</v>
      </c>
      <c r="F2720" t="s">
        <v>60</v>
      </c>
      <c r="G2720">
        <v>29</v>
      </c>
      <c r="H2720" s="189">
        <f t="shared" si="234"/>
        <v>0.13679245283018868</v>
      </c>
      <c r="K2720" t="s">
        <v>100</v>
      </c>
      <c r="M2720" s="321">
        <v>5.7575757575757498</v>
      </c>
      <c r="N2720" s="63">
        <v>3.0303030303030303</v>
      </c>
      <c r="O2720" s="69">
        <f t="shared" si="235"/>
        <v>6.7759635681811812</v>
      </c>
      <c r="P2720" s="331">
        <v>5</v>
      </c>
      <c r="Q2720" s="2">
        <v>23.030303030302999</v>
      </c>
      <c r="R2720">
        <v>6.0606060606060019</v>
      </c>
      <c r="S2720">
        <f t="shared" si="236"/>
        <v>13.551927136362231</v>
      </c>
      <c r="T2720" s="331">
        <v>5</v>
      </c>
      <c r="U2720" s="339">
        <f t="shared" si="232"/>
        <v>1.3862943611198906</v>
      </c>
      <c r="V2720" s="4">
        <f t="shared" si="233"/>
        <v>0.26925207756232572</v>
      </c>
      <c r="X2720" s="22"/>
    </row>
    <row r="2721" spans="1:24">
      <c r="A2721" s="105" t="s">
        <v>564</v>
      </c>
      <c r="B2721" t="s">
        <v>1522</v>
      </c>
      <c r="C2721" s="219" t="s">
        <v>1433</v>
      </c>
      <c r="D2721" s="2" t="s">
        <v>44</v>
      </c>
      <c r="E2721" t="s">
        <v>60</v>
      </c>
      <c r="F2721" t="s">
        <v>60</v>
      </c>
      <c r="G2721">
        <v>50</v>
      </c>
      <c r="H2721" s="189">
        <f t="shared" si="234"/>
        <v>0.23584905660377359</v>
      </c>
      <c r="K2721" t="s">
        <v>100</v>
      </c>
      <c r="M2721" s="321">
        <v>2.72727272727272</v>
      </c>
      <c r="N2721" s="63">
        <v>1.8181818181818197</v>
      </c>
      <c r="O2721" s="69">
        <f t="shared" si="235"/>
        <v>4.0655781409087117</v>
      </c>
      <c r="P2721" s="331">
        <v>5</v>
      </c>
      <c r="Q2721" s="2">
        <v>0.60606060606060297</v>
      </c>
      <c r="R2721">
        <v>0.30303030303030398</v>
      </c>
      <c r="S2721">
        <f t="shared" si="236"/>
        <v>0.67759635681812025</v>
      </c>
      <c r="T2721" s="331">
        <v>5</v>
      </c>
      <c r="U2721" s="339">
        <f t="shared" si="232"/>
        <v>-1.5040773967762766</v>
      </c>
      <c r="V2721" s="4">
        <f t="shared" si="233"/>
        <v>0.45000000000000417</v>
      </c>
      <c r="X2721" s="22"/>
    </row>
    <row r="2722" spans="1:24">
      <c r="A2722" s="105" t="s">
        <v>564</v>
      </c>
      <c r="B2722" t="s">
        <v>1522</v>
      </c>
      <c r="C2722" s="219" t="s">
        <v>1433</v>
      </c>
      <c r="D2722" s="2" t="s">
        <v>44</v>
      </c>
      <c r="E2722" t="s">
        <v>60</v>
      </c>
      <c r="F2722" t="s">
        <v>60</v>
      </c>
      <c r="G2722">
        <v>107</v>
      </c>
      <c r="H2722" s="189">
        <f t="shared" si="234"/>
        <v>0.50471698113207553</v>
      </c>
      <c r="K2722" t="s">
        <v>100</v>
      </c>
      <c r="M2722" s="321">
        <v>2.72727272727272</v>
      </c>
      <c r="N2722" s="63">
        <v>1.2121212121212102</v>
      </c>
      <c r="O2722" s="69">
        <f t="shared" si="235"/>
        <v>2.7103854272724681</v>
      </c>
      <c r="P2722" s="331">
        <v>5</v>
      </c>
      <c r="Q2722" s="2">
        <v>2.72727272727272</v>
      </c>
      <c r="R2722">
        <v>1.5151515151515098</v>
      </c>
      <c r="S2722">
        <f t="shared" si="236"/>
        <v>3.3879817840905786</v>
      </c>
      <c r="T2722" s="331">
        <v>5</v>
      </c>
      <c r="U2722" s="339">
        <f t="shared" si="232"/>
        <v>0</v>
      </c>
      <c r="V2722" s="4">
        <f t="shared" si="233"/>
        <v>0.50864197530864153</v>
      </c>
      <c r="X2722" s="22"/>
    </row>
    <row r="2723" spans="1:24">
      <c r="A2723" s="105" t="s">
        <v>564</v>
      </c>
      <c r="B2723" t="s">
        <v>1522</v>
      </c>
      <c r="C2723" s="219" t="s">
        <v>1433</v>
      </c>
      <c r="D2723" s="2" t="s">
        <v>44</v>
      </c>
      <c r="E2723" t="s">
        <v>60</v>
      </c>
      <c r="F2723" t="s">
        <v>60</v>
      </c>
      <c r="G2723">
        <v>212</v>
      </c>
      <c r="H2723" s="189">
        <f t="shared" si="234"/>
        <v>1</v>
      </c>
      <c r="K2723" t="s">
        <v>100</v>
      </c>
      <c r="L2723" t="s">
        <v>100</v>
      </c>
      <c r="M2723" s="321">
        <v>5.1515151515151398</v>
      </c>
      <c r="N2723" s="63">
        <v>2.7272727272727302</v>
      </c>
      <c r="O2723" s="69">
        <f t="shared" si="235"/>
        <v>6.0983672113630698</v>
      </c>
      <c r="P2723" s="331">
        <v>5</v>
      </c>
      <c r="Q2723" s="2">
        <v>3.0303030303030201</v>
      </c>
      <c r="R2723">
        <v>1.5151515151515196</v>
      </c>
      <c r="S2723">
        <f t="shared" si="236"/>
        <v>3.3879817840906004</v>
      </c>
      <c r="T2723" s="331">
        <v>5</v>
      </c>
      <c r="U2723" s="339">
        <f t="shared" si="232"/>
        <v>-0.53062825106217149</v>
      </c>
      <c r="V2723" s="4">
        <f t="shared" si="233"/>
        <v>0.45000000000000318</v>
      </c>
      <c r="X2723" s="22"/>
    </row>
    <row r="2724" spans="1:24">
      <c r="A2724" s="105" t="s">
        <v>564</v>
      </c>
      <c r="B2724" t="s">
        <v>609</v>
      </c>
      <c r="C2724" s="99" t="s">
        <v>1497</v>
      </c>
      <c r="D2724" s="2" t="s">
        <v>44</v>
      </c>
      <c r="E2724" t="s">
        <v>60</v>
      </c>
      <c r="F2724" t="s">
        <v>60</v>
      </c>
      <c r="G2724">
        <v>7</v>
      </c>
      <c r="H2724" s="189">
        <f t="shared" si="234"/>
        <v>3.3018867924528301E-2</v>
      </c>
      <c r="J2724" t="s">
        <v>100</v>
      </c>
      <c r="K2724" t="s">
        <v>100</v>
      </c>
      <c r="M2724" s="321">
        <v>0.62135922330097004</v>
      </c>
      <c r="N2724" s="63">
        <v>0.31067961165048397</v>
      </c>
      <c r="O2724" s="69">
        <f t="shared" si="235"/>
        <v>0.69470073087371786</v>
      </c>
      <c r="P2724" s="331">
        <v>5</v>
      </c>
      <c r="Q2724" s="2">
        <v>0.466019417475727</v>
      </c>
      <c r="R2724">
        <v>0.466019417475727</v>
      </c>
      <c r="S2724">
        <f t="shared" si="236"/>
        <v>1.0420510963105791</v>
      </c>
      <c r="T2724" s="331">
        <v>5</v>
      </c>
      <c r="U2724" s="339">
        <f t="shared" si="232"/>
        <v>-0.28768207245178212</v>
      </c>
      <c r="V2724" s="4">
        <f t="shared" si="233"/>
        <v>1.2000000000000002</v>
      </c>
      <c r="X2724" s="22"/>
    </row>
    <row r="2725" spans="1:24">
      <c r="A2725" s="105" t="s">
        <v>564</v>
      </c>
      <c r="B2725" t="s">
        <v>609</v>
      </c>
      <c r="C2725" s="99" t="s">
        <v>1497</v>
      </c>
      <c r="D2725" s="2" t="s">
        <v>44</v>
      </c>
      <c r="E2725" t="s">
        <v>60</v>
      </c>
      <c r="F2725" t="s">
        <v>60</v>
      </c>
      <c r="G2725">
        <v>29</v>
      </c>
      <c r="H2725" s="189">
        <f t="shared" si="234"/>
        <v>0.13679245283018868</v>
      </c>
      <c r="K2725" t="s">
        <v>100</v>
      </c>
      <c r="M2725" s="321">
        <v>2.9514563106796099</v>
      </c>
      <c r="N2725" s="63">
        <v>2.0194174757281504</v>
      </c>
      <c r="O2725" s="69">
        <f t="shared" si="235"/>
        <v>4.5155547506791764</v>
      </c>
      <c r="P2725" s="331">
        <v>5</v>
      </c>
      <c r="Q2725" s="2">
        <v>2.6407766990291202</v>
      </c>
      <c r="R2725">
        <v>0.77669902912620969</v>
      </c>
      <c r="S2725">
        <f t="shared" si="236"/>
        <v>1.7367518271842941</v>
      </c>
      <c r="T2725" s="331">
        <v>5</v>
      </c>
      <c r="U2725" s="339">
        <f t="shared" si="232"/>
        <v>-0.11122563511022611</v>
      </c>
      <c r="V2725" s="4">
        <f t="shared" si="233"/>
        <v>0.28650519031141819</v>
      </c>
      <c r="X2725" s="22"/>
    </row>
    <row r="2726" spans="1:24">
      <c r="A2726" s="105" t="s">
        <v>564</v>
      </c>
      <c r="B2726" t="s">
        <v>609</v>
      </c>
      <c r="C2726" s="99" t="s">
        <v>1497</v>
      </c>
      <c r="D2726" s="2" t="s">
        <v>44</v>
      </c>
      <c r="E2726" t="s">
        <v>60</v>
      </c>
      <c r="F2726" t="s">
        <v>60</v>
      </c>
      <c r="G2726">
        <v>50</v>
      </c>
      <c r="H2726" s="189">
        <f t="shared" si="234"/>
        <v>0.23584905660377359</v>
      </c>
      <c r="K2726" t="s">
        <v>100</v>
      </c>
      <c r="M2726" s="321">
        <v>1.5533980582524201</v>
      </c>
      <c r="N2726" s="63">
        <v>1.0873786407767001</v>
      </c>
      <c r="O2726" s="69">
        <f t="shared" si="235"/>
        <v>2.4314525580580262</v>
      </c>
      <c r="P2726" s="331">
        <v>5</v>
      </c>
      <c r="Q2726" s="2" t="s">
        <v>16</v>
      </c>
      <c r="R2726" t="s">
        <v>16</v>
      </c>
      <c r="S2726" t="e">
        <f t="shared" si="236"/>
        <v>#VALUE!</v>
      </c>
      <c r="T2726" s="331">
        <v>5</v>
      </c>
      <c r="U2726" s="339" t="e">
        <f t="shared" si="232"/>
        <v>#VALUE!</v>
      </c>
      <c r="V2726" s="4" t="e">
        <f t="shared" si="233"/>
        <v>#VALUE!</v>
      </c>
      <c r="X2726" s="22"/>
    </row>
    <row r="2727" spans="1:24">
      <c r="A2727" s="105" t="s">
        <v>564</v>
      </c>
      <c r="B2727" t="s">
        <v>609</v>
      </c>
      <c r="C2727" s="99" t="s">
        <v>1497</v>
      </c>
      <c r="D2727" s="2" t="s">
        <v>44</v>
      </c>
      <c r="E2727" t="s">
        <v>60</v>
      </c>
      <c r="F2727" t="s">
        <v>60</v>
      </c>
      <c r="G2727">
        <v>107</v>
      </c>
      <c r="H2727" s="189">
        <f t="shared" si="234"/>
        <v>0.50471698113207553</v>
      </c>
      <c r="K2727" t="s">
        <v>100</v>
      </c>
      <c r="M2727" s="321">
        <v>1.2427184466019401</v>
      </c>
      <c r="N2727" s="63">
        <v>0.62135922330096993</v>
      </c>
      <c r="O2727" s="69">
        <f t="shared" si="235"/>
        <v>1.3894014617474402</v>
      </c>
      <c r="P2727" s="331">
        <v>5</v>
      </c>
      <c r="Q2727" s="2" t="s">
        <v>16</v>
      </c>
      <c r="R2727" t="s">
        <v>16</v>
      </c>
      <c r="S2727" t="e">
        <f t="shared" si="236"/>
        <v>#VALUE!</v>
      </c>
      <c r="T2727" s="331">
        <v>5</v>
      </c>
      <c r="U2727" s="339" t="e">
        <f t="shared" si="232"/>
        <v>#VALUE!</v>
      </c>
      <c r="V2727" s="4" t="e">
        <f t="shared" si="233"/>
        <v>#VALUE!</v>
      </c>
      <c r="X2727" s="22"/>
    </row>
    <row r="2728" spans="1:24">
      <c r="A2728" s="105" t="s">
        <v>564</v>
      </c>
      <c r="B2728" t="s">
        <v>609</v>
      </c>
      <c r="C2728" s="99" t="s">
        <v>1497</v>
      </c>
      <c r="D2728" s="2" t="s">
        <v>44</v>
      </c>
      <c r="E2728" t="s">
        <v>60</v>
      </c>
      <c r="F2728" t="s">
        <v>60</v>
      </c>
      <c r="G2728">
        <v>212</v>
      </c>
      <c r="H2728" s="189">
        <f t="shared" ref="H2728:H2759" si="237">G2728/212</f>
        <v>1</v>
      </c>
      <c r="K2728" t="s">
        <v>100</v>
      </c>
      <c r="L2728" t="s">
        <v>100</v>
      </c>
      <c r="M2728" s="321">
        <v>12.893203883495101</v>
      </c>
      <c r="N2728" s="63">
        <v>2.3300970873785989</v>
      </c>
      <c r="O2728" s="69">
        <f t="shared" si="235"/>
        <v>5.2102554815528146</v>
      </c>
      <c r="P2728" s="331">
        <v>5</v>
      </c>
      <c r="Q2728" s="2">
        <v>0.466019417475727</v>
      </c>
      <c r="R2728">
        <v>0.31067961165048402</v>
      </c>
      <c r="S2728">
        <f t="shared" si="236"/>
        <v>0.69470073087371798</v>
      </c>
      <c r="T2728" s="331">
        <v>5</v>
      </c>
      <c r="U2728" s="339">
        <f t="shared" si="232"/>
        <v>-3.3202283191284874</v>
      </c>
      <c r="V2728" s="4">
        <f t="shared" si="233"/>
        <v>0.64444444444444271</v>
      </c>
      <c r="X2728" s="22"/>
    </row>
    <row r="2729" spans="1:24" s="16" customFormat="1">
      <c r="A2729" s="104" t="s">
        <v>566</v>
      </c>
      <c r="B2729" s="16" t="s">
        <v>607</v>
      </c>
      <c r="C2729" s="99" t="s">
        <v>1497</v>
      </c>
      <c r="D2729" s="19" t="s">
        <v>44</v>
      </c>
      <c r="E2729" s="16" t="s">
        <v>60</v>
      </c>
      <c r="F2729" s="16" t="s">
        <v>60</v>
      </c>
      <c r="G2729" s="16">
        <v>7</v>
      </c>
      <c r="H2729" s="191">
        <f t="shared" si="237"/>
        <v>3.3018867924528301E-2</v>
      </c>
      <c r="I2729" s="19"/>
      <c r="J2729" s="16" t="s">
        <v>100</v>
      </c>
      <c r="K2729" s="16" t="s">
        <v>100</v>
      </c>
      <c r="M2729" s="321">
        <v>6.7878787878787801</v>
      </c>
      <c r="N2729" s="63">
        <v>2.9090909090909101</v>
      </c>
      <c r="O2729" s="69">
        <f t="shared" si="235"/>
        <v>6.5049250254539359</v>
      </c>
      <c r="P2729" s="332">
        <v>5</v>
      </c>
      <c r="Q2729" s="64">
        <v>2.2626262599999998</v>
      </c>
      <c r="R2729">
        <v>1.4545454545454501</v>
      </c>
      <c r="S2729">
        <f t="shared" si="236"/>
        <v>3.2524625127269573</v>
      </c>
      <c r="T2729" s="332">
        <v>5</v>
      </c>
      <c r="U2729" s="339">
        <f t="shared" si="232"/>
        <v>-1.0986122898288229</v>
      </c>
      <c r="V2729" s="4">
        <f t="shared" si="233"/>
        <v>0.61326530708181259</v>
      </c>
      <c r="X2729" s="98"/>
    </row>
    <row r="2730" spans="1:24">
      <c r="A2730" s="105" t="s">
        <v>566</v>
      </c>
      <c r="B2730" t="s">
        <v>607</v>
      </c>
      <c r="C2730" s="99" t="s">
        <v>1497</v>
      </c>
      <c r="D2730" s="2" t="s">
        <v>44</v>
      </c>
      <c r="E2730" t="s">
        <v>60</v>
      </c>
      <c r="F2730" t="s">
        <v>60</v>
      </c>
      <c r="G2730">
        <v>29</v>
      </c>
      <c r="H2730" s="189">
        <f t="shared" si="237"/>
        <v>0.13679245283018868</v>
      </c>
      <c r="K2730" t="s">
        <v>100</v>
      </c>
      <c r="M2730" s="321">
        <v>13.414141414141399</v>
      </c>
      <c r="N2730" s="63">
        <v>2.5858585858586007</v>
      </c>
      <c r="O2730" s="69">
        <f t="shared" si="235"/>
        <v>5.7821555781813077</v>
      </c>
      <c r="P2730" s="331">
        <v>5</v>
      </c>
      <c r="Q2730" s="64">
        <v>6.6262626300000003</v>
      </c>
      <c r="R2730">
        <v>3.0707070707070701</v>
      </c>
      <c r="S2730">
        <f t="shared" si="236"/>
        <v>6.866309749090262</v>
      </c>
      <c r="T2730" s="331">
        <v>5</v>
      </c>
      <c r="U2730" s="339">
        <f t="shared" si="232"/>
        <v>-0.7052685405282646</v>
      </c>
      <c r="V2730" s="4">
        <f t="shared" si="233"/>
        <v>0.41475312289873545</v>
      </c>
      <c r="X2730" s="22"/>
    </row>
    <row r="2731" spans="1:24">
      <c r="A2731" s="105" t="s">
        <v>566</v>
      </c>
      <c r="B2731" t="s">
        <v>607</v>
      </c>
      <c r="C2731" s="99" t="s">
        <v>1497</v>
      </c>
      <c r="D2731" s="2" t="s">
        <v>44</v>
      </c>
      <c r="E2731" t="s">
        <v>60</v>
      </c>
      <c r="F2731" t="s">
        <v>60</v>
      </c>
      <c r="G2731">
        <v>50</v>
      </c>
      <c r="H2731" s="189">
        <f t="shared" si="237"/>
        <v>0.23584905660377359</v>
      </c>
      <c r="K2731" t="s">
        <v>100</v>
      </c>
      <c r="M2731" s="321">
        <v>15.5151515151515</v>
      </c>
      <c r="N2731" s="63">
        <v>0.64646464646459911</v>
      </c>
      <c r="O2731" s="69">
        <f t="shared" si="235"/>
        <v>1.4455388945452128</v>
      </c>
      <c r="P2731" s="331">
        <v>5</v>
      </c>
      <c r="Q2731" s="64">
        <v>7.4343434300000002</v>
      </c>
      <c r="R2731">
        <v>3.3939393939393705</v>
      </c>
      <c r="S2731">
        <f t="shared" si="236"/>
        <v>7.5890791963628708</v>
      </c>
      <c r="T2731" s="331">
        <v>5</v>
      </c>
      <c r="U2731" s="339">
        <f t="shared" si="232"/>
        <v>-0.73570679556297935</v>
      </c>
      <c r="V2731" s="4">
        <f t="shared" si="233"/>
        <v>0.40841209854219895</v>
      </c>
      <c r="X2731" s="22"/>
    </row>
    <row r="2732" spans="1:24">
      <c r="A2732" s="105" t="s">
        <v>566</v>
      </c>
      <c r="B2732" t="s">
        <v>607</v>
      </c>
      <c r="C2732" s="99" t="s">
        <v>1497</v>
      </c>
      <c r="D2732" s="2" t="s">
        <v>44</v>
      </c>
      <c r="E2732" t="s">
        <v>60</v>
      </c>
      <c r="F2732" t="s">
        <v>60</v>
      </c>
      <c r="G2732">
        <v>107</v>
      </c>
      <c r="H2732" s="189">
        <f t="shared" si="237"/>
        <v>0.50471698113207553</v>
      </c>
      <c r="K2732" t="s">
        <v>100</v>
      </c>
      <c r="M2732" s="321">
        <v>0.48484848484848397</v>
      </c>
      <c r="N2732" s="63">
        <v>0.48484848484848397</v>
      </c>
      <c r="O2732" s="69">
        <f t="shared" si="235"/>
        <v>1.084154170908987</v>
      </c>
      <c r="P2732" s="331">
        <v>5</v>
      </c>
      <c r="Q2732" s="64">
        <v>1.29292929</v>
      </c>
      <c r="R2732">
        <v>0.96969696969696995</v>
      </c>
      <c r="S2732">
        <f t="shared" si="236"/>
        <v>2.1683083418179785</v>
      </c>
      <c r="T2732" s="331">
        <v>5</v>
      </c>
      <c r="U2732" s="339">
        <f t="shared" si="232"/>
        <v>0.98082925074610294</v>
      </c>
      <c r="V2732" s="4">
        <f t="shared" si="233"/>
        <v>0.76250000254882844</v>
      </c>
      <c r="X2732" s="22"/>
    </row>
    <row r="2733" spans="1:24">
      <c r="A2733" s="105" t="s">
        <v>566</v>
      </c>
      <c r="B2733" t="s">
        <v>607</v>
      </c>
      <c r="C2733" s="99" t="s">
        <v>1497</v>
      </c>
      <c r="D2733" s="2" t="s">
        <v>44</v>
      </c>
      <c r="E2733" t="s">
        <v>60</v>
      </c>
      <c r="F2733" t="s">
        <v>60</v>
      </c>
      <c r="G2733">
        <v>212</v>
      </c>
      <c r="H2733" s="189">
        <f t="shared" si="237"/>
        <v>1</v>
      </c>
      <c r="K2733" t="s">
        <v>100</v>
      </c>
      <c r="L2733" t="s">
        <v>100</v>
      </c>
      <c r="M2733" s="321">
        <v>3.55555555555555</v>
      </c>
      <c r="N2733" s="63">
        <v>2.5858585858585803</v>
      </c>
      <c r="O2733" s="69">
        <f t="shared" si="235"/>
        <v>5.7821555781812624</v>
      </c>
      <c r="P2733" s="331">
        <v>5</v>
      </c>
      <c r="Q2733" s="64">
        <v>2.9090909100000002</v>
      </c>
      <c r="R2733">
        <v>1.6161616161616199</v>
      </c>
      <c r="S2733">
        <f t="shared" si="236"/>
        <v>3.6138472363633052</v>
      </c>
      <c r="T2733" s="331">
        <v>5</v>
      </c>
      <c r="U2733" s="339">
        <f t="shared" si="232"/>
        <v>-0.20067069514964947</v>
      </c>
      <c r="V2733" s="4">
        <f t="shared" si="233"/>
        <v>0.50864197511574216</v>
      </c>
      <c r="X2733" s="22"/>
    </row>
    <row r="2734" spans="1:24">
      <c r="A2734" s="105" t="s">
        <v>566</v>
      </c>
      <c r="B2734" t="s">
        <v>608</v>
      </c>
      <c r="C2734" s="99" t="s">
        <v>1490</v>
      </c>
      <c r="D2734" s="2" t="s">
        <v>44</v>
      </c>
      <c r="E2734" t="s">
        <v>60</v>
      </c>
      <c r="F2734" t="s">
        <v>60</v>
      </c>
      <c r="G2734">
        <v>7</v>
      </c>
      <c r="H2734" s="189">
        <f t="shared" si="237"/>
        <v>3.3018867924528301E-2</v>
      </c>
      <c r="J2734" t="s">
        <v>100</v>
      </c>
      <c r="K2734" t="s">
        <v>100</v>
      </c>
      <c r="M2734" s="321">
        <v>0.76595744680850897</v>
      </c>
      <c r="N2734" s="63">
        <v>0.63829787234042101</v>
      </c>
      <c r="O2734" s="69">
        <f t="shared" ref="O2734:O2755" si="238">N2734*SQRT(P2734)</f>
        <v>1.4272774324466642</v>
      </c>
      <c r="P2734" s="331">
        <v>5</v>
      </c>
      <c r="Q2734" s="2" t="s">
        <v>16</v>
      </c>
      <c r="R2734" t="s">
        <v>16</v>
      </c>
      <c r="S2734" t="s">
        <v>16</v>
      </c>
      <c r="T2734" s="331">
        <v>5</v>
      </c>
      <c r="U2734" s="339" t="e">
        <f t="shared" si="232"/>
        <v>#VALUE!</v>
      </c>
      <c r="V2734" s="4" t="e">
        <f t="shared" si="233"/>
        <v>#VALUE!</v>
      </c>
      <c r="X2734" s="22"/>
    </row>
    <row r="2735" spans="1:24">
      <c r="A2735" s="105" t="s">
        <v>566</v>
      </c>
      <c r="B2735" t="s">
        <v>608</v>
      </c>
      <c r="C2735" s="99" t="s">
        <v>1490</v>
      </c>
      <c r="D2735" s="2" t="s">
        <v>44</v>
      </c>
      <c r="E2735" t="s">
        <v>60</v>
      </c>
      <c r="F2735" t="s">
        <v>60</v>
      </c>
      <c r="G2735">
        <v>29</v>
      </c>
      <c r="H2735" s="189">
        <f t="shared" si="237"/>
        <v>0.13679245283018868</v>
      </c>
      <c r="K2735" t="s">
        <v>100</v>
      </c>
      <c r="M2735" s="321">
        <v>8.4255319148936092</v>
      </c>
      <c r="N2735" s="63">
        <v>1.787234042553191</v>
      </c>
      <c r="O2735" s="69">
        <f t="shared" si="238"/>
        <v>3.9963768108506872</v>
      </c>
      <c r="P2735" s="331">
        <v>5</v>
      </c>
      <c r="Q2735" s="2">
        <v>2.0425531914893602</v>
      </c>
      <c r="R2735">
        <v>0.63829787234041957</v>
      </c>
      <c r="S2735">
        <f>R2735*SQRT(T2735)</f>
        <v>1.4272774324466611</v>
      </c>
      <c r="T2735" s="331">
        <v>5</v>
      </c>
      <c r="U2735" s="339">
        <f t="shared" si="232"/>
        <v>-1.4170660197866443</v>
      </c>
      <c r="V2735" s="4">
        <f t="shared" si="233"/>
        <v>0.29765624999999835</v>
      </c>
      <c r="X2735" s="22"/>
    </row>
    <row r="2736" spans="1:24">
      <c r="A2736" s="105" t="s">
        <v>566</v>
      </c>
      <c r="B2736" t="s">
        <v>608</v>
      </c>
      <c r="C2736" s="99" t="s">
        <v>1490</v>
      </c>
      <c r="D2736" s="2" t="s">
        <v>44</v>
      </c>
      <c r="E2736" t="s">
        <v>60</v>
      </c>
      <c r="F2736" t="s">
        <v>60</v>
      </c>
      <c r="G2736">
        <v>50</v>
      </c>
      <c r="H2736" s="189">
        <f t="shared" si="237"/>
        <v>0.23584905660377359</v>
      </c>
      <c r="K2736" t="s">
        <v>100</v>
      </c>
      <c r="M2736" s="321">
        <v>0.12765957446808299</v>
      </c>
      <c r="N2736" s="63">
        <v>0.38297872340425509</v>
      </c>
      <c r="O2736" s="69">
        <f t="shared" si="238"/>
        <v>0.85636645946800416</v>
      </c>
      <c r="P2736" s="331">
        <v>5</v>
      </c>
      <c r="Q2736" s="2" t="s">
        <v>16</v>
      </c>
      <c r="R2736" t="s">
        <v>16</v>
      </c>
      <c r="S2736" t="s">
        <v>16</v>
      </c>
      <c r="T2736" s="331">
        <v>5</v>
      </c>
      <c r="U2736" s="339" t="e">
        <f t="shared" si="232"/>
        <v>#VALUE!</v>
      </c>
      <c r="V2736" s="4" t="e">
        <f t="shared" si="233"/>
        <v>#VALUE!</v>
      </c>
      <c r="X2736" s="22"/>
    </row>
    <row r="2737" spans="1:24">
      <c r="A2737" s="105" t="s">
        <v>566</v>
      </c>
      <c r="B2737" t="s">
        <v>608</v>
      </c>
      <c r="C2737" s="99" t="s">
        <v>1490</v>
      </c>
      <c r="D2737" s="2" t="s">
        <v>44</v>
      </c>
      <c r="E2737" t="s">
        <v>60</v>
      </c>
      <c r="F2737" t="s">
        <v>60</v>
      </c>
      <c r="G2737">
        <v>107</v>
      </c>
      <c r="H2737" s="189">
        <f t="shared" si="237"/>
        <v>0.50471698113207553</v>
      </c>
      <c r="K2737" t="s">
        <v>100</v>
      </c>
      <c r="M2737" s="321">
        <v>0.12765957446808299</v>
      </c>
      <c r="N2737" s="63">
        <v>0.38297872340425509</v>
      </c>
      <c r="O2737" s="69">
        <f t="shared" si="238"/>
        <v>0.85636645946800416</v>
      </c>
      <c r="P2737" s="331">
        <v>5</v>
      </c>
      <c r="Q2737" s="2">
        <v>0.12765957446808299</v>
      </c>
      <c r="R2737">
        <v>0.25531914893617103</v>
      </c>
      <c r="S2737">
        <f t="shared" ref="S2737:S2755" si="239">R2737*SQRT(T2737)</f>
        <v>0.57091097297867155</v>
      </c>
      <c r="T2737" s="331">
        <v>5</v>
      </c>
      <c r="U2737" s="339">
        <f t="shared" si="232"/>
        <v>0</v>
      </c>
      <c r="V2737" s="4">
        <f t="shared" si="233"/>
        <v>4.2000000000001583</v>
      </c>
      <c r="X2737" s="22"/>
    </row>
    <row r="2738" spans="1:24">
      <c r="A2738" s="105" t="s">
        <v>566</v>
      </c>
      <c r="B2738" t="s">
        <v>608</v>
      </c>
      <c r="C2738" s="99" t="s">
        <v>1490</v>
      </c>
      <c r="D2738" s="2" t="s">
        <v>44</v>
      </c>
      <c r="E2738" t="s">
        <v>60</v>
      </c>
      <c r="F2738" t="s">
        <v>60</v>
      </c>
      <c r="G2738">
        <v>212</v>
      </c>
      <c r="H2738" s="189">
        <f t="shared" si="237"/>
        <v>1</v>
      </c>
      <c r="K2738" t="s">
        <v>100</v>
      </c>
      <c r="L2738" t="s">
        <v>100</v>
      </c>
      <c r="M2738" s="321">
        <v>2.2978723404255299</v>
      </c>
      <c r="N2738" s="63">
        <v>0.76595744680850997</v>
      </c>
      <c r="O2738" s="69">
        <f t="shared" si="238"/>
        <v>1.7127329189360077</v>
      </c>
      <c r="P2738" s="331">
        <v>5</v>
      </c>
      <c r="Q2738" s="2">
        <v>3.5744680851063801</v>
      </c>
      <c r="R2738">
        <v>2.5531914893616996</v>
      </c>
      <c r="S2738">
        <f t="shared" si="239"/>
        <v>5.7091097297866913</v>
      </c>
      <c r="T2738" s="331">
        <v>5</v>
      </c>
      <c r="U2738" s="339">
        <f t="shared" si="232"/>
        <v>0.44183275227903923</v>
      </c>
      <c r="V2738" s="4">
        <f t="shared" si="233"/>
        <v>0.7102040816326527</v>
      </c>
      <c r="X2738" s="22"/>
    </row>
    <row r="2739" spans="1:24">
      <c r="A2739" s="415" t="s">
        <v>568</v>
      </c>
      <c r="B2739" s="16" t="s">
        <v>1522</v>
      </c>
      <c r="C2739" s="219" t="s">
        <v>1433</v>
      </c>
      <c r="D2739" s="19" t="s">
        <v>44</v>
      </c>
      <c r="E2739" s="16" t="s">
        <v>60</v>
      </c>
      <c r="F2739" s="16" t="s">
        <v>60</v>
      </c>
      <c r="G2739" s="16">
        <v>7</v>
      </c>
      <c r="H2739" s="191">
        <f t="shared" si="237"/>
        <v>3.3018867924528301E-2</v>
      </c>
      <c r="I2739" s="19"/>
      <c r="J2739" s="16" t="s">
        <v>100</v>
      </c>
      <c r="K2739" s="16" t="s">
        <v>100</v>
      </c>
      <c r="L2739" s="16"/>
      <c r="M2739" s="321">
        <v>5.3465346534653397</v>
      </c>
      <c r="N2739" s="63">
        <v>4.7524752475247611</v>
      </c>
      <c r="O2739" s="69">
        <f t="shared" si="238"/>
        <v>10.626857714850505</v>
      </c>
      <c r="P2739" s="332">
        <v>5</v>
      </c>
      <c r="Q2739" s="2">
        <v>0.99009900990099098</v>
      </c>
      <c r="R2739">
        <v>0.79207920792078901</v>
      </c>
      <c r="S2739">
        <f t="shared" si="239"/>
        <v>1.7711429524750741</v>
      </c>
      <c r="T2739" s="332">
        <v>5</v>
      </c>
      <c r="U2739" s="339">
        <f t="shared" si="232"/>
        <v>-1.6863989535702264</v>
      </c>
      <c r="V2739" s="4">
        <f t="shared" si="233"/>
        <v>0.83999999999999397</v>
      </c>
    </row>
    <row r="2740" spans="1:24">
      <c r="A2740" s="407" t="s">
        <v>568</v>
      </c>
      <c r="B2740" t="s">
        <v>1522</v>
      </c>
      <c r="C2740" s="219" t="s">
        <v>1433</v>
      </c>
      <c r="D2740" s="2" t="s">
        <v>44</v>
      </c>
      <c r="E2740" t="s">
        <v>60</v>
      </c>
      <c r="F2740" t="s">
        <v>60</v>
      </c>
      <c r="G2740">
        <v>29</v>
      </c>
      <c r="H2740" s="189">
        <f t="shared" si="237"/>
        <v>0.13679245283018868</v>
      </c>
      <c r="K2740" t="s">
        <v>100</v>
      </c>
      <c r="M2740" s="321">
        <v>10.891089108910901</v>
      </c>
      <c r="N2740" s="63">
        <v>3.3663366336633</v>
      </c>
      <c r="O2740" s="69">
        <f t="shared" si="238"/>
        <v>7.5273575480189461</v>
      </c>
      <c r="P2740" s="331">
        <v>5</v>
      </c>
      <c r="Q2740" s="2" t="s">
        <v>16</v>
      </c>
      <c r="R2740" t="e">
        <v>#VALUE!</v>
      </c>
      <c r="S2740" t="e">
        <f t="shared" si="239"/>
        <v>#VALUE!</v>
      </c>
      <c r="T2740" s="331">
        <v>5</v>
      </c>
      <c r="U2740" s="339" t="e">
        <f t="shared" si="232"/>
        <v>#VALUE!</v>
      </c>
      <c r="V2740" s="4" t="e">
        <f t="shared" si="233"/>
        <v>#VALUE!</v>
      </c>
    </row>
    <row r="2741" spans="1:24">
      <c r="A2741" s="407" t="s">
        <v>568</v>
      </c>
      <c r="B2741" t="s">
        <v>1522</v>
      </c>
      <c r="C2741" s="219" t="s">
        <v>1433</v>
      </c>
      <c r="D2741" s="2" t="s">
        <v>44</v>
      </c>
      <c r="E2741" t="s">
        <v>60</v>
      </c>
      <c r="F2741" t="s">
        <v>60</v>
      </c>
      <c r="G2741">
        <v>50</v>
      </c>
      <c r="H2741" s="189">
        <f t="shared" si="237"/>
        <v>0.23584905660377359</v>
      </c>
      <c r="K2741" t="s">
        <v>100</v>
      </c>
      <c r="M2741" s="321">
        <v>11.485148514851399</v>
      </c>
      <c r="N2741" s="63">
        <v>3.5643564356436013</v>
      </c>
      <c r="O2741" s="69">
        <f t="shared" si="238"/>
        <v>7.9701432861379473</v>
      </c>
      <c r="P2741" s="331">
        <v>5</v>
      </c>
      <c r="Q2741" s="2">
        <v>13.069306930692999</v>
      </c>
      <c r="R2741">
        <v>4.7524752475247993</v>
      </c>
      <c r="S2741">
        <f t="shared" si="239"/>
        <v>10.62685771485059</v>
      </c>
      <c r="T2741" s="331">
        <v>5</v>
      </c>
      <c r="U2741" s="339">
        <f t="shared" si="232"/>
        <v>0.12921173148000839</v>
      </c>
      <c r="V2741" s="4">
        <f t="shared" si="233"/>
        <v>0.33223140495868175</v>
      </c>
    </row>
    <row r="2742" spans="1:24">
      <c r="A2742" s="407" t="s">
        <v>568</v>
      </c>
      <c r="B2742" t="s">
        <v>1522</v>
      </c>
      <c r="C2742" s="219" t="s">
        <v>1433</v>
      </c>
      <c r="D2742" s="2" t="s">
        <v>44</v>
      </c>
      <c r="E2742" t="s">
        <v>60</v>
      </c>
      <c r="F2742" t="s">
        <v>60</v>
      </c>
      <c r="G2742">
        <v>107</v>
      </c>
      <c r="H2742" s="189">
        <f t="shared" si="237"/>
        <v>0.50471698113207553</v>
      </c>
      <c r="K2742" t="s">
        <v>100</v>
      </c>
      <c r="M2742" s="321">
        <v>3.5643564356435702</v>
      </c>
      <c r="N2742" s="63">
        <v>1.5841584158415696</v>
      </c>
      <c r="O2742" s="69">
        <f t="shared" si="238"/>
        <v>3.5422859049501296</v>
      </c>
      <c r="P2742" s="331">
        <v>5</v>
      </c>
      <c r="Q2742" s="2">
        <v>2.9702970297029698</v>
      </c>
      <c r="R2742">
        <v>0.99009900990099009</v>
      </c>
      <c r="S2742">
        <f t="shared" si="239"/>
        <v>2.2139286905938511</v>
      </c>
      <c r="T2742" s="331">
        <v>5</v>
      </c>
      <c r="U2742" s="339">
        <f t="shared" si="232"/>
        <v>-0.18232155679395645</v>
      </c>
      <c r="V2742" s="4">
        <f t="shared" si="233"/>
        <v>0.31111111111111112</v>
      </c>
    </row>
    <row r="2743" spans="1:24">
      <c r="A2743" s="407" t="s">
        <v>568</v>
      </c>
      <c r="B2743" t="s">
        <v>1522</v>
      </c>
      <c r="C2743" s="219" t="s">
        <v>1433</v>
      </c>
      <c r="D2743" s="2" t="s">
        <v>44</v>
      </c>
      <c r="E2743" t="s">
        <v>60</v>
      </c>
      <c r="F2743" t="s">
        <v>60</v>
      </c>
      <c r="G2743">
        <v>212</v>
      </c>
      <c r="H2743" s="189">
        <f t="shared" si="237"/>
        <v>1</v>
      </c>
      <c r="K2743" t="s">
        <v>100</v>
      </c>
      <c r="L2743" t="s">
        <v>100</v>
      </c>
      <c r="M2743" s="321">
        <v>5.7425742574257503</v>
      </c>
      <c r="N2743" s="63">
        <v>1.3861386138613794</v>
      </c>
      <c r="O2743" s="69">
        <f t="shared" si="238"/>
        <v>3.0995001668313766</v>
      </c>
      <c r="P2743" s="331">
        <v>5</v>
      </c>
      <c r="Q2743" s="2">
        <v>4.3564356435643496</v>
      </c>
      <c r="R2743">
        <v>2.1782178217821802</v>
      </c>
      <c r="S2743">
        <f t="shared" si="239"/>
        <v>4.870643119306477</v>
      </c>
      <c r="T2743" s="331">
        <v>5</v>
      </c>
      <c r="U2743" s="339">
        <f t="shared" si="232"/>
        <v>-0.27625337662816113</v>
      </c>
      <c r="V2743" s="4">
        <f t="shared" si="233"/>
        <v>0.45000000000000118</v>
      </c>
    </row>
    <row r="2744" spans="1:24">
      <c r="A2744" s="407" t="s">
        <v>568</v>
      </c>
      <c r="B2744" t="s">
        <v>604</v>
      </c>
      <c r="C2744" s="99" t="s">
        <v>1498</v>
      </c>
      <c r="D2744" s="2" t="s">
        <v>44</v>
      </c>
      <c r="E2744" t="s">
        <v>60</v>
      </c>
      <c r="F2744" t="s">
        <v>60</v>
      </c>
      <c r="G2744">
        <v>7</v>
      </c>
      <c r="H2744" s="189">
        <f t="shared" si="237"/>
        <v>3.3018867924528301E-2</v>
      </c>
      <c r="J2744" t="s">
        <v>100</v>
      </c>
      <c r="K2744" t="s">
        <v>100</v>
      </c>
      <c r="M2744" s="321">
        <v>0.74468085106381998</v>
      </c>
      <c r="N2744" s="63">
        <v>2.2340425531914598</v>
      </c>
      <c r="O2744" s="69">
        <f t="shared" si="238"/>
        <v>4.9954710135632938</v>
      </c>
      <c r="P2744" s="331">
        <v>5</v>
      </c>
      <c r="Q2744" s="2">
        <v>7.4468085106383004</v>
      </c>
      <c r="R2744">
        <v>2.2340425531914594</v>
      </c>
      <c r="S2744">
        <f t="shared" si="239"/>
        <v>4.9954710135632929</v>
      </c>
      <c r="T2744" s="331">
        <v>5</v>
      </c>
      <c r="U2744" s="339">
        <f t="shared" si="232"/>
        <v>2.3025850929940592</v>
      </c>
      <c r="V2744" s="4">
        <f t="shared" si="233"/>
        <v>0.28999999999999748</v>
      </c>
    </row>
    <row r="2745" spans="1:24">
      <c r="A2745" s="407" t="s">
        <v>568</v>
      </c>
      <c r="B2745" t="s">
        <v>604</v>
      </c>
      <c r="C2745" s="99" t="s">
        <v>1498</v>
      </c>
      <c r="D2745" s="2" t="s">
        <v>44</v>
      </c>
      <c r="E2745" t="s">
        <v>60</v>
      </c>
      <c r="F2745" t="s">
        <v>60</v>
      </c>
      <c r="G2745">
        <v>29</v>
      </c>
      <c r="H2745" s="189">
        <f t="shared" si="237"/>
        <v>0.13679245283018868</v>
      </c>
      <c r="K2745" t="s">
        <v>100</v>
      </c>
      <c r="M2745" s="321">
        <v>55.106382978723403</v>
      </c>
      <c r="N2745" s="63">
        <v>11.914893617021292</v>
      </c>
      <c r="O2745" s="69">
        <f t="shared" si="238"/>
        <v>26.642512072337954</v>
      </c>
      <c r="P2745" s="331">
        <v>5</v>
      </c>
      <c r="Q2745" s="2">
        <v>17.872340425531799</v>
      </c>
      <c r="R2745">
        <v>5.2127659574468019</v>
      </c>
      <c r="S2745">
        <f t="shared" si="239"/>
        <v>11.656099031647825</v>
      </c>
      <c r="T2745" s="331">
        <v>5</v>
      </c>
      <c r="U2745" s="339">
        <f t="shared" si="232"/>
        <v>-1.1260112628562307</v>
      </c>
      <c r="V2745" s="4">
        <f t="shared" si="233"/>
        <v>0.28506944444444532</v>
      </c>
    </row>
    <row r="2746" spans="1:24">
      <c r="A2746" s="407" t="s">
        <v>568</v>
      </c>
      <c r="B2746" t="s">
        <v>604</v>
      </c>
      <c r="C2746" s="99" t="s">
        <v>1498</v>
      </c>
      <c r="D2746" s="2" t="s">
        <v>44</v>
      </c>
      <c r="E2746" t="s">
        <v>60</v>
      </c>
      <c r="F2746" t="s">
        <v>60</v>
      </c>
      <c r="G2746">
        <v>50</v>
      </c>
      <c r="H2746" s="189">
        <f t="shared" si="237"/>
        <v>0.23584905660377359</v>
      </c>
      <c r="K2746" t="s">
        <v>100</v>
      </c>
      <c r="M2746" s="321">
        <v>0.74468085106381998</v>
      </c>
      <c r="N2746" s="63">
        <v>1.4893617021276397</v>
      </c>
      <c r="O2746" s="69">
        <f t="shared" si="238"/>
        <v>3.3303140090421959</v>
      </c>
      <c r="P2746" s="331">
        <v>5</v>
      </c>
      <c r="Q2746" s="2">
        <v>14.8936170212765</v>
      </c>
      <c r="R2746">
        <v>2.9787234042552999</v>
      </c>
      <c r="S2746">
        <f t="shared" si="239"/>
        <v>6.6606280180844371</v>
      </c>
      <c r="T2746" s="331">
        <v>5</v>
      </c>
      <c r="U2746" s="339">
        <f t="shared" si="232"/>
        <v>2.995732273553998</v>
      </c>
      <c r="V2746" s="4">
        <f t="shared" si="233"/>
        <v>0.24</v>
      </c>
    </row>
    <row r="2747" spans="1:24">
      <c r="A2747" s="407" t="s">
        <v>568</v>
      </c>
      <c r="B2747" t="s">
        <v>604</v>
      </c>
      <c r="C2747" s="99" t="s">
        <v>1498</v>
      </c>
      <c r="D2747" s="2" t="s">
        <v>44</v>
      </c>
      <c r="E2747" t="s">
        <v>60</v>
      </c>
      <c r="F2747" t="s">
        <v>60</v>
      </c>
      <c r="G2747">
        <v>107</v>
      </c>
      <c r="H2747" s="189">
        <f t="shared" si="237"/>
        <v>0.50471698113207553</v>
      </c>
      <c r="K2747" t="s">
        <v>100</v>
      </c>
      <c r="M2747" s="321">
        <v>2.2340425531914598</v>
      </c>
      <c r="N2747" s="63">
        <v>1.4893617021276904</v>
      </c>
      <c r="O2747" s="69">
        <f t="shared" si="238"/>
        <v>3.3303140090423091</v>
      </c>
      <c r="P2747" s="331">
        <v>5</v>
      </c>
      <c r="Q2747" s="2">
        <v>28.297872340425499</v>
      </c>
      <c r="R2747">
        <v>11.170212765957501</v>
      </c>
      <c r="S2747">
        <f t="shared" si="239"/>
        <v>24.977355067816923</v>
      </c>
      <c r="T2747" s="331">
        <v>5</v>
      </c>
      <c r="U2747" s="339">
        <f t="shared" ref="U2747:U2810" si="240">LN(Q2747/M2747)</f>
        <v>2.5389738710582881</v>
      </c>
      <c r="V2747" s="4">
        <f t="shared" ref="V2747:V2810" si="241">M2747^2/(P2747*M2747^2)+S2747^2/(T2747*Q2747^2)</f>
        <v>0.35581717451523737</v>
      </c>
    </row>
    <row r="2748" spans="1:24">
      <c r="A2748" s="420" t="s">
        <v>568</v>
      </c>
      <c r="B2748" t="s">
        <v>604</v>
      </c>
      <c r="C2748" s="99" t="s">
        <v>1498</v>
      </c>
      <c r="D2748" s="12" t="s">
        <v>44</v>
      </c>
      <c r="E2748" s="11" t="s">
        <v>60</v>
      </c>
      <c r="F2748" s="11" t="s">
        <v>60</v>
      </c>
      <c r="G2748" s="11">
        <v>212</v>
      </c>
      <c r="H2748" s="200">
        <f t="shared" si="237"/>
        <v>1</v>
      </c>
      <c r="K2748" t="s">
        <v>100</v>
      </c>
      <c r="L2748" t="s">
        <v>100</v>
      </c>
      <c r="M2748" s="321">
        <v>16.3829787234042</v>
      </c>
      <c r="N2748" s="63">
        <v>6.7021276595744013</v>
      </c>
      <c r="O2748" s="69">
        <f t="shared" si="238"/>
        <v>14.986413040689932</v>
      </c>
      <c r="P2748" s="331">
        <v>5</v>
      </c>
      <c r="Q2748" s="2">
        <v>26.8085106382978</v>
      </c>
      <c r="R2748">
        <v>5.9574468085106993</v>
      </c>
      <c r="S2748">
        <f t="shared" si="239"/>
        <v>13.321256036169096</v>
      </c>
      <c r="T2748" s="331">
        <v>5</v>
      </c>
      <c r="U2748" s="339">
        <f t="shared" si="240"/>
        <v>0.4924764850977949</v>
      </c>
      <c r="V2748" s="4">
        <f t="shared" si="241"/>
        <v>0.249382716049384</v>
      </c>
    </row>
    <row r="2749" spans="1:24">
      <c r="A2749" s="415" t="s">
        <v>570</v>
      </c>
      <c r="B2749" t="s">
        <v>1522</v>
      </c>
      <c r="C2749" s="219" t="s">
        <v>1433</v>
      </c>
      <c r="D2749" s="19" t="s">
        <v>44</v>
      </c>
      <c r="E2749" s="16" t="s">
        <v>60</v>
      </c>
      <c r="F2749" s="16" t="s">
        <v>60</v>
      </c>
      <c r="G2749" s="16">
        <v>7</v>
      </c>
      <c r="H2749" s="191">
        <f t="shared" si="237"/>
        <v>3.3018867924528301E-2</v>
      </c>
      <c r="I2749" s="19"/>
      <c r="J2749" s="16" t="s">
        <v>100</v>
      </c>
      <c r="K2749" s="16" t="s">
        <v>100</v>
      </c>
      <c r="L2749" s="16"/>
      <c r="M2749" s="321">
        <v>15.58441558</v>
      </c>
      <c r="N2749" s="63">
        <v>7.012987013</v>
      </c>
      <c r="O2749" s="69">
        <f t="shared" si="238"/>
        <v>15.681515686391203</v>
      </c>
      <c r="P2749" s="332">
        <v>5</v>
      </c>
      <c r="Q2749" s="2">
        <v>1.818181818</v>
      </c>
      <c r="R2749">
        <v>1.5584415579999999</v>
      </c>
      <c r="S2749">
        <f t="shared" si="239"/>
        <v>3.4847812626486814</v>
      </c>
      <c r="T2749" s="332">
        <v>5</v>
      </c>
      <c r="U2749" s="339">
        <f t="shared" si="240"/>
        <v>-2.1484344129834541</v>
      </c>
      <c r="V2749" s="4">
        <f t="shared" si="241"/>
        <v>0.93469387728163267</v>
      </c>
    </row>
    <row r="2750" spans="1:24">
      <c r="A2750" s="407" t="s">
        <v>570</v>
      </c>
      <c r="B2750" t="s">
        <v>1522</v>
      </c>
      <c r="C2750" s="219" t="s">
        <v>1433</v>
      </c>
      <c r="D2750" s="2" t="s">
        <v>44</v>
      </c>
      <c r="E2750" t="s">
        <v>60</v>
      </c>
      <c r="F2750" t="s">
        <v>60</v>
      </c>
      <c r="G2750">
        <v>29</v>
      </c>
      <c r="H2750" s="189">
        <f t="shared" si="237"/>
        <v>0.13679245283018868</v>
      </c>
      <c r="K2750" t="s">
        <v>100</v>
      </c>
      <c r="M2750" s="321">
        <v>16.883116879999999</v>
      </c>
      <c r="N2750" s="63">
        <v>2.8571428569999999</v>
      </c>
      <c r="O2750" s="69">
        <f t="shared" si="238"/>
        <v>6.3887656496799607</v>
      </c>
      <c r="P2750" s="331">
        <v>5</v>
      </c>
      <c r="Q2750" s="2">
        <v>6.233766234</v>
      </c>
      <c r="R2750">
        <v>1.5584415579999999</v>
      </c>
      <c r="S2750">
        <f t="shared" si="239"/>
        <v>3.4847812626486814</v>
      </c>
      <c r="T2750" s="331">
        <v>5</v>
      </c>
      <c r="U2750" s="339">
        <f t="shared" si="240"/>
        <v>-0.99633343932557605</v>
      </c>
      <c r="V2750" s="4">
        <f t="shared" si="241"/>
        <v>0.26249999995989587</v>
      </c>
    </row>
    <row r="2751" spans="1:24">
      <c r="A2751" s="407" t="s">
        <v>570</v>
      </c>
      <c r="B2751" t="s">
        <v>1522</v>
      </c>
      <c r="C2751" s="219" t="s">
        <v>1433</v>
      </c>
      <c r="D2751" s="2" t="s">
        <v>44</v>
      </c>
      <c r="E2751" t="s">
        <v>60</v>
      </c>
      <c r="F2751" t="s">
        <v>60</v>
      </c>
      <c r="G2751">
        <v>50</v>
      </c>
      <c r="H2751" s="189">
        <f t="shared" si="237"/>
        <v>0.23584905660377359</v>
      </c>
      <c r="K2751" t="s">
        <v>100</v>
      </c>
      <c r="M2751" s="321">
        <v>5.1948051949999998</v>
      </c>
      <c r="N2751" s="63">
        <v>2.5974025969999999</v>
      </c>
      <c r="O2751" s="69">
        <f t="shared" si="238"/>
        <v>5.8079687718264914</v>
      </c>
      <c r="P2751" s="331">
        <v>5</v>
      </c>
      <c r="Q2751" s="2">
        <v>4.9350649349999998</v>
      </c>
      <c r="R2751">
        <v>1.818181818</v>
      </c>
      <c r="S2751">
        <f t="shared" si="239"/>
        <v>4.0655781405021507</v>
      </c>
      <c r="T2751" s="331">
        <v>5</v>
      </c>
      <c r="U2751" s="339">
        <f t="shared" si="240"/>
        <v>-5.1293294438208424E-2</v>
      </c>
      <c r="V2751" s="4">
        <f t="shared" si="241"/>
        <v>0.33573407199858585</v>
      </c>
    </row>
    <row r="2752" spans="1:24">
      <c r="A2752" s="407" t="s">
        <v>570</v>
      </c>
      <c r="B2752" t="s">
        <v>1522</v>
      </c>
      <c r="C2752" s="219" t="s">
        <v>1433</v>
      </c>
      <c r="D2752" s="2" t="s">
        <v>44</v>
      </c>
      <c r="E2752" t="s">
        <v>60</v>
      </c>
      <c r="F2752" t="s">
        <v>60</v>
      </c>
      <c r="G2752">
        <v>107</v>
      </c>
      <c r="H2752" s="189">
        <f t="shared" si="237"/>
        <v>0.50471698113207553</v>
      </c>
      <c r="K2752" t="s">
        <v>100</v>
      </c>
      <c r="M2752" s="321">
        <v>2.8571428569999999</v>
      </c>
      <c r="N2752" s="63">
        <v>1.298701299</v>
      </c>
      <c r="O2752" s="69">
        <f t="shared" si="238"/>
        <v>2.9039843870312798</v>
      </c>
      <c r="P2752" s="331">
        <v>5</v>
      </c>
      <c r="Q2752" s="2">
        <v>2.8571428569999999</v>
      </c>
      <c r="R2752">
        <v>0.77922077899999997</v>
      </c>
      <c r="S2752">
        <f t="shared" si="239"/>
        <v>1.7423906313243407</v>
      </c>
      <c r="T2752" s="331">
        <v>5</v>
      </c>
      <c r="U2752" s="339">
        <f t="shared" si="240"/>
        <v>0</v>
      </c>
      <c r="V2752" s="4">
        <f t="shared" si="241"/>
        <v>0.27438016525454545</v>
      </c>
    </row>
    <row r="2753" spans="1:22">
      <c r="A2753" s="407" t="s">
        <v>570</v>
      </c>
      <c r="B2753" t="s">
        <v>1522</v>
      </c>
      <c r="C2753" s="219" t="s">
        <v>1433</v>
      </c>
      <c r="D2753" s="2" t="s">
        <v>44</v>
      </c>
      <c r="E2753" t="s">
        <v>60</v>
      </c>
      <c r="F2753" t="s">
        <v>60</v>
      </c>
      <c r="G2753">
        <v>212</v>
      </c>
      <c r="H2753" s="189">
        <f t="shared" si="237"/>
        <v>1</v>
      </c>
      <c r="K2753" t="s">
        <v>100</v>
      </c>
      <c r="L2753" t="s">
        <v>100</v>
      </c>
      <c r="M2753" s="321">
        <v>4.9350649349999998</v>
      </c>
      <c r="N2753" s="63">
        <v>2.0779220779999998</v>
      </c>
      <c r="O2753" s="69">
        <f t="shared" si="238"/>
        <v>4.6463750183556201</v>
      </c>
      <c r="P2753" s="331">
        <v>5</v>
      </c>
      <c r="Q2753" s="2">
        <v>2.0779220779999998</v>
      </c>
      <c r="R2753">
        <v>1.0389610389999999</v>
      </c>
      <c r="S2753">
        <f t="shared" si="239"/>
        <v>2.32318750917781</v>
      </c>
      <c r="T2753" s="331">
        <v>5</v>
      </c>
      <c r="U2753" s="339">
        <f t="shared" si="240"/>
        <v>-0.86499743743594659</v>
      </c>
      <c r="V2753" s="4">
        <f t="shared" si="241"/>
        <v>0.45000000000000007</v>
      </c>
    </row>
    <row r="2754" spans="1:22">
      <c r="A2754" s="407" t="s">
        <v>570</v>
      </c>
      <c r="B2754" t="s">
        <v>604</v>
      </c>
      <c r="C2754" s="99" t="s">
        <v>1498</v>
      </c>
      <c r="D2754" s="2" t="s">
        <v>44</v>
      </c>
      <c r="E2754" t="s">
        <v>60</v>
      </c>
      <c r="F2754" t="s">
        <v>60</v>
      </c>
      <c r="G2754">
        <v>7</v>
      </c>
      <c r="H2754" s="189">
        <f t="shared" si="237"/>
        <v>3.3018867924528301E-2</v>
      </c>
      <c r="J2754" t="s">
        <v>100</v>
      </c>
      <c r="K2754" t="s">
        <v>100</v>
      </c>
      <c r="M2754" s="321">
        <v>0.77922077922076904</v>
      </c>
      <c r="N2754" s="63">
        <v>1.0389610389610409</v>
      </c>
      <c r="O2754" s="69">
        <f t="shared" si="238"/>
        <v>2.3231875090906948</v>
      </c>
      <c r="P2754" s="331">
        <v>5</v>
      </c>
      <c r="Q2754" s="2">
        <v>-0.259740259740256</v>
      </c>
      <c r="R2754">
        <v>0.259740259740256</v>
      </c>
      <c r="S2754">
        <f t="shared" si="239"/>
        <v>0.58079687727266427</v>
      </c>
      <c r="T2754" s="331">
        <v>5</v>
      </c>
      <c r="U2754" s="339" t="e">
        <f t="shared" si="240"/>
        <v>#NUM!</v>
      </c>
      <c r="V2754" s="4">
        <f t="shared" si="241"/>
        <v>1.2</v>
      </c>
    </row>
    <row r="2755" spans="1:22">
      <c r="A2755" s="407" t="s">
        <v>570</v>
      </c>
      <c r="B2755" t="s">
        <v>604</v>
      </c>
      <c r="C2755" s="99" t="s">
        <v>1498</v>
      </c>
      <c r="D2755" s="2" t="s">
        <v>44</v>
      </c>
      <c r="E2755" t="s">
        <v>60</v>
      </c>
      <c r="F2755" t="s">
        <v>60</v>
      </c>
      <c r="G2755">
        <v>29</v>
      </c>
      <c r="H2755" s="189">
        <f t="shared" si="237"/>
        <v>0.13679245283018868</v>
      </c>
      <c r="K2755" t="s">
        <v>100</v>
      </c>
      <c r="M2755" s="321">
        <v>0.51948051948051199</v>
      </c>
      <c r="N2755" s="63">
        <v>0.77922077922078803</v>
      </c>
      <c r="O2755" s="69">
        <f t="shared" si="238"/>
        <v>1.7423906318180378</v>
      </c>
      <c r="P2755" s="331">
        <v>5</v>
      </c>
      <c r="Q2755" s="2">
        <v>14.545454545454501</v>
      </c>
      <c r="R2755">
        <v>8.5714285714285978</v>
      </c>
      <c r="S2755">
        <f t="shared" si="239"/>
        <v>19.166296949998259</v>
      </c>
      <c r="T2755" s="331">
        <v>5</v>
      </c>
      <c r="U2755" s="339">
        <f t="shared" si="240"/>
        <v>3.3322045101752154</v>
      </c>
      <c r="V2755" s="4">
        <f t="shared" si="241"/>
        <v>0.54725765306122887</v>
      </c>
    </row>
    <row r="2756" spans="1:22">
      <c r="A2756" s="407" t="s">
        <v>570</v>
      </c>
      <c r="B2756" t="s">
        <v>604</v>
      </c>
      <c r="C2756" s="99" t="s">
        <v>1498</v>
      </c>
      <c r="D2756" s="2" t="s">
        <v>44</v>
      </c>
      <c r="E2756" t="s">
        <v>60</v>
      </c>
      <c r="F2756" t="s">
        <v>60</v>
      </c>
      <c r="G2756">
        <v>50</v>
      </c>
      <c r="H2756" s="189">
        <f t="shared" si="237"/>
        <v>0.23584905660377359</v>
      </c>
      <c r="K2756" t="s">
        <v>100</v>
      </c>
      <c r="M2756" s="321" t="s">
        <v>16</v>
      </c>
      <c r="N2756" s="63" t="s">
        <v>16</v>
      </c>
      <c r="O2756" s="69" t="s">
        <v>16</v>
      </c>
      <c r="P2756" s="331">
        <v>5</v>
      </c>
      <c r="Q2756" s="2" t="s">
        <v>16</v>
      </c>
      <c r="R2756" t="s">
        <v>16</v>
      </c>
      <c r="S2756" t="s">
        <v>16</v>
      </c>
      <c r="T2756" s="331">
        <v>5</v>
      </c>
      <c r="U2756" s="339" t="e">
        <f t="shared" si="240"/>
        <v>#VALUE!</v>
      </c>
      <c r="V2756" s="4" t="e">
        <f t="shared" si="241"/>
        <v>#VALUE!</v>
      </c>
    </row>
    <row r="2757" spans="1:22">
      <c r="A2757" s="407" t="s">
        <v>570</v>
      </c>
      <c r="B2757" t="s">
        <v>604</v>
      </c>
      <c r="C2757" s="99" t="s">
        <v>1498</v>
      </c>
      <c r="D2757" s="2" t="s">
        <v>44</v>
      </c>
      <c r="E2757" t="s">
        <v>60</v>
      </c>
      <c r="F2757" t="s">
        <v>60</v>
      </c>
      <c r="G2757">
        <v>107</v>
      </c>
      <c r="H2757" s="189">
        <f t="shared" si="237"/>
        <v>0.50471698113207553</v>
      </c>
      <c r="K2757" t="s">
        <v>100</v>
      </c>
      <c r="M2757" s="321">
        <v>-0.259740259740256</v>
      </c>
      <c r="N2757" s="63">
        <v>0.259740259740256</v>
      </c>
      <c r="O2757" s="69">
        <f t="shared" ref="O2757:O2788" si="242">N2757*SQRT(P2757)</f>
        <v>0.58079687727266427</v>
      </c>
      <c r="P2757" s="331">
        <v>5</v>
      </c>
      <c r="Q2757" s="2">
        <v>-0.259740259740256</v>
      </c>
      <c r="R2757">
        <v>0.51948051948051199</v>
      </c>
      <c r="S2757">
        <f t="shared" ref="S2757:S2788" si="243">R2757*SQRT(T2757)</f>
        <v>1.1615937545453285</v>
      </c>
      <c r="T2757" s="331">
        <v>5</v>
      </c>
      <c r="U2757" s="339">
        <f t="shared" si="240"/>
        <v>0</v>
      </c>
      <c r="V2757" s="4">
        <f t="shared" si="241"/>
        <v>4.2</v>
      </c>
    </row>
    <row r="2758" spans="1:22">
      <c r="A2758" s="407" t="s">
        <v>570</v>
      </c>
      <c r="B2758" t="s">
        <v>604</v>
      </c>
      <c r="C2758" s="99" t="s">
        <v>1498</v>
      </c>
      <c r="D2758" s="2" t="s">
        <v>44</v>
      </c>
      <c r="E2758" t="s">
        <v>60</v>
      </c>
      <c r="F2758" t="s">
        <v>60</v>
      </c>
      <c r="G2758">
        <v>212</v>
      </c>
      <c r="H2758" s="189">
        <f t="shared" si="237"/>
        <v>1</v>
      </c>
      <c r="K2758" t="s">
        <v>100</v>
      </c>
      <c r="L2758" t="s">
        <v>100</v>
      </c>
      <c r="M2758" s="321">
        <v>5.4545454545454497</v>
      </c>
      <c r="N2758" s="63">
        <v>3.3766233766233711</v>
      </c>
      <c r="O2758" s="69">
        <f t="shared" si="242"/>
        <v>7.5503594045447322</v>
      </c>
      <c r="P2758" s="331">
        <v>5</v>
      </c>
      <c r="Q2758" s="2">
        <v>5.9740259740259702</v>
      </c>
      <c r="R2758">
        <v>2.3376623376623389</v>
      </c>
      <c r="S2758">
        <f t="shared" si="243"/>
        <v>5.2271718954540569</v>
      </c>
      <c r="T2758" s="331">
        <v>5</v>
      </c>
      <c r="U2758" s="339">
        <f t="shared" si="240"/>
        <v>9.0971778205726994E-2</v>
      </c>
      <c r="V2758" s="4">
        <f t="shared" si="241"/>
        <v>0.35311909262759955</v>
      </c>
    </row>
    <row r="2759" spans="1:22">
      <c r="A2759" s="415" t="s">
        <v>570</v>
      </c>
      <c r="B2759" t="s">
        <v>605</v>
      </c>
      <c r="C2759" s="99" t="s">
        <v>1497</v>
      </c>
      <c r="D2759" s="19" t="s">
        <v>44</v>
      </c>
      <c r="E2759" s="16" t="s">
        <v>60</v>
      </c>
      <c r="F2759" s="16" t="s">
        <v>60</v>
      </c>
      <c r="G2759" s="16">
        <v>7</v>
      </c>
      <c r="H2759" s="191">
        <f t="shared" si="237"/>
        <v>3.3018867924528301E-2</v>
      </c>
      <c r="I2759" s="19"/>
      <c r="J2759" s="16" t="s">
        <v>100</v>
      </c>
      <c r="K2759" s="16" t="s">
        <v>100</v>
      </c>
      <c r="L2759" s="16"/>
      <c r="M2759" s="321" t="s">
        <v>16</v>
      </c>
      <c r="N2759" s="63" t="s">
        <v>16</v>
      </c>
      <c r="O2759" s="69" t="e">
        <f t="shared" si="242"/>
        <v>#VALUE!</v>
      </c>
      <c r="P2759" s="332">
        <v>5</v>
      </c>
      <c r="Q2759" s="2" t="s">
        <v>16</v>
      </c>
      <c r="R2759" t="s">
        <v>16</v>
      </c>
      <c r="S2759" t="e">
        <f t="shared" si="243"/>
        <v>#VALUE!</v>
      </c>
      <c r="T2759" s="332">
        <v>5</v>
      </c>
      <c r="U2759" s="339" t="e">
        <f t="shared" si="240"/>
        <v>#VALUE!</v>
      </c>
      <c r="V2759" s="4" t="e">
        <f t="shared" si="241"/>
        <v>#VALUE!</v>
      </c>
    </row>
    <row r="2760" spans="1:22">
      <c r="A2760" s="407" t="s">
        <v>570</v>
      </c>
      <c r="B2760" t="s">
        <v>605</v>
      </c>
      <c r="C2760" s="99" t="s">
        <v>1497</v>
      </c>
      <c r="D2760" s="2" t="s">
        <v>44</v>
      </c>
      <c r="E2760" t="s">
        <v>60</v>
      </c>
      <c r="F2760" t="s">
        <v>60</v>
      </c>
      <c r="G2760">
        <v>29</v>
      </c>
      <c r="H2760" s="189">
        <f t="shared" ref="H2760:H2791" si="244">G2760/212</f>
        <v>0.13679245283018868</v>
      </c>
      <c r="K2760" t="s">
        <v>100</v>
      </c>
      <c r="M2760" s="321">
        <v>0.18918918918919</v>
      </c>
      <c r="N2760" s="63">
        <v>0.21621621621621498</v>
      </c>
      <c r="O2760" s="69">
        <f t="shared" si="242"/>
        <v>0.48347415729724907</v>
      </c>
      <c r="P2760" s="331">
        <v>5</v>
      </c>
      <c r="Q2760" s="2" t="s">
        <v>16</v>
      </c>
      <c r="R2760" t="s">
        <v>16</v>
      </c>
      <c r="S2760" t="e">
        <f t="shared" si="243"/>
        <v>#VALUE!</v>
      </c>
      <c r="T2760" s="331">
        <v>5</v>
      </c>
      <c r="U2760" s="339" t="e">
        <f t="shared" si="240"/>
        <v>#VALUE!</v>
      </c>
      <c r="V2760" s="4" t="e">
        <f t="shared" si="241"/>
        <v>#VALUE!</v>
      </c>
    </row>
    <row r="2761" spans="1:22">
      <c r="A2761" s="407" t="s">
        <v>570</v>
      </c>
      <c r="B2761" t="s">
        <v>605</v>
      </c>
      <c r="C2761" s="99" t="s">
        <v>1497</v>
      </c>
      <c r="D2761" s="2" t="s">
        <v>44</v>
      </c>
      <c r="E2761" t="s">
        <v>60</v>
      </c>
      <c r="F2761" t="s">
        <v>60</v>
      </c>
      <c r="G2761">
        <v>50</v>
      </c>
      <c r="H2761" s="189">
        <f t="shared" si="244"/>
        <v>0.23584905660377359</v>
      </c>
      <c r="K2761" t="s">
        <v>100</v>
      </c>
      <c r="M2761" s="321">
        <v>1.6216216216216199</v>
      </c>
      <c r="N2761" s="63">
        <v>0.62162162162161994</v>
      </c>
      <c r="O2761" s="69">
        <f t="shared" si="242"/>
        <v>1.3899882022295953</v>
      </c>
      <c r="P2761" s="331">
        <v>5</v>
      </c>
      <c r="Q2761" s="2">
        <v>0.59459459459459596</v>
      </c>
      <c r="R2761">
        <v>0.43243243243242413</v>
      </c>
      <c r="S2761">
        <f t="shared" si="243"/>
        <v>0.96694831459448516</v>
      </c>
      <c r="T2761" s="331">
        <v>5</v>
      </c>
      <c r="U2761" s="339">
        <f t="shared" si="240"/>
        <v>-1.0033021088637815</v>
      </c>
      <c r="V2761" s="4">
        <f t="shared" si="241"/>
        <v>0.72892561983468807</v>
      </c>
    </row>
    <row r="2762" spans="1:22">
      <c r="A2762" s="407" t="s">
        <v>570</v>
      </c>
      <c r="B2762" t="s">
        <v>605</v>
      </c>
      <c r="C2762" s="99" t="s">
        <v>1497</v>
      </c>
      <c r="D2762" s="2" t="s">
        <v>44</v>
      </c>
      <c r="E2762" t="s">
        <v>60</v>
      </c>
      <c r="F2762" t="s">
        <v>60</v>
      </c>
      <c r="G2762">
        <v>107</v>
      </c>
      <c r="H2762" s="189">
        <f t="shared" si="244"/>
        <v>0.50471698113207553</v>
      </c>
      <c r="K2762" t="s">
        <v>100</v>
      </c>
      <c r="M2762" s="321">
        <v>0.40540540540540498</v>
      </c>
      <c r="N2762" s="63">
        <v>0.27027027027027101</v>
      </c>
      <c r="O2762" s="69">
        <f t="shared" si="242"/>
        <v>0.60434269662156648</v>
      </c>
      <c r="P2762" s="331">
        <v>5</v>
      </c>
      <c r="Q2762" s="2">
        <v>0.18918918918919</v>
      </c>
      <c r="R2762">
        <v>0.21621621621621498</v>
      </c>
      <c r="S2762">
        <f t="shared" si="243"/>
        <v>0.48347415729724907</v>
      </c>
      <c r="T2762" s="331">
        <v>5</v>
      </c>
      <c r="U2762" s="339">
        <f t="shared" si="240"/>
        <v>-0.76214005204689139</v>
      </c>
      <c r="V2762" s="4">
        <f t="shared" si="241"/>
        <v>1.5061224489795657</v>
      </c>
    </row>
    <row r="2763" spans="1:22">
      <c r="A2763" s="407" t="s">
        <v>570</v>
      </c>
      <c r="B2763" t="s">
        <v>605</v>
      </c>
      <c r="C2763" s="99" t="s">
        <v>1497</v>
      </c>
      <c r="D2763" s="2" t="s">
        <v>44</v>
      </c>
      <c r="E2763" t="s">
        <v>60</v>
      </c>
      <c r="F2763" t="s">
        <v>60</v>
      </c>
      <c r="G2763">
        <v>212</v>
      </c>
      <c r="H2763" s="189">
        <f t="shared" si="244"/>
        <v>1</v>
      </c>
      <c r="K2763" t="s">
        <v>100</v>
      </c>
      <c r="L2763" t="s">
        <v>100</v>
      </c>
      <c r="M2763" s="321" t="s">
        <v>16</v>
      </c>
      <c r="N2763" s="63" t="s">
        <v>16</v>
      </c>
      <c r="O2763" s="69" t="e">
        <f t="shared" si="242"/>
        <v>#VALUE!</v>
      </c>
      <c r="P2763" s="331">
        <v>5</v>
      </c>
      <c r="Q2763" s="2" t="s">
        <v>16</v>
      </c>
      <c r="R2763" t="s">
        <v>16</v>
      </c>
      <c r="S2763" t="e">
        <f t="shared" si="243"/>
        <v>#VALUE!</v>
      </c>
      <c r="T2763" s="331">
        <v>5</v>
      </c>
      <c r="U2763" s="339" t="e">
        <f t="shared" si="240"/>
        <v>#VALUE!</v>
      </c>
      <c r="V2763" s="4" t="e">
        <f t="shared" si="241"/>
        <v>#VALUE!</v>
      </c>
    </row>
    <row r="2764" spans="1:22">
      <c r="A2764" s="105" t="s">
        <v>572</v>
      </c>
      <c r="B2764" t="s">
        <v>607</v>
      </c>
      <c r="C2764" s="99" t="s">
        <v>1497</v>
      </c>
      <c r="D2764" s="2" t="s">
        <v>44</v>
      </c>
      <c r="E2764" t="s">
        <v>60</v>
      </c>
      <c r="F2764" t="s">
        <v>60</v>
      </c>
      <c r="G2764">
        <v>7</v>
      </c>
      <c r="H2764" s="189">
        <f t="shared" si="244"/>
        <v>3.3018867924528301E-2</v>
      </c>
      <c r="J2764" t="s">
        <v>100</v>
      </c>
      <c r="K2764" t="s">
        <v>100</v>
      </c>
      <c r="M2764" s="321">
        <v>5.8536585365853604</v>
      </c>
      <c r="N2764" s="63">
        <v>2.9268292682926802</v>
      </c>
      <c r="O2764" s="69">
        <f t="shared" si="242"/>
        <v>5.0694169977625627</v>
      </c>
      <c r="P2764" s="331">
        <v>3</v>
      </c>
      <c r="Q2764" s="2">
        <v>3.9024390243902398</v>
      </c>
      <c r="R2764">
        <v>2.9268292682926798</v>
      </c>
      <c r="S2764">
        <f t="shared" si="243"/>
        <v>5.0694169977625618</v>
      </c>
      <c r="T2764" s="331">
        <v>3</v>
      </c>
      <c r="U2764" s="339">
        <f t="shared" si="240"/>
        <v>-0.40546510810816444</v>
      </c>
      <c r="V2764" s="4">
        <f t="shared" si="241"/>
        <v>0.89583333333333326</v>
      </c>
    </row>
    <row r="2765" spans="1:22">
      <c r="A2765" s="105" t="s">
        <v>572</v>
      </c>
      <c r="B2765" t="s">
        <v>607</v>
      </c>
      <c r="C2765" s="99" t="s">
        <v>1497</v>
      </c>
      <c r="D2765" s="2" t="s">
        <v>44</v>
      </c>
      <c r="E2765" t="s">
        <v>60</v>
      </c>
      <c r="F2765" t="s">
        <v>60</v>
      </c>
      <c r="G2765">
        <v>29</v>
      </c>
      <c r="H2765" s="189">
        <f t="shared" si="244"/>
        <v>0.13679245283018868</v>
      </c>
      <c r="K2765" t="s">
        <v>100</v>
      </c>
      <c r="M2765" s="321">
        <v>14.146341463414601</v>
      </c>
      <c r="N2765" s="63">
        <v>2.9268292682926997</v>
      </c>
      <c r="O2765" s="69">
        <f t="shared" si="242"/>
        <v>5.0694169977625965</v>
      </c>
      <c r="P2765" s="331">
        <v>3</v>
      </c>
      <c r="Q2765" s="2">
        <v>2.4390243902439002</v>
      </c>
      <c r="R2765">
        <v>0.97560975609754985</v>
      </c>
      <c r="S2765">
        <f t="shared" si="243"/>
        <v>1.6898056659208365</v>
      </c>
      <c r="T2765" s="331">
        <v>3</v>
      </c>
      <c r="U2765" s="339">
        <f t="shared" si="240"/>
        <v>-1.7578579175523721</v>
      </c>
      <c r="V2765" s="4">
        <f t="shared" si="241"/>
        <v>0.49333333333332996</v>
      </c>
    </row>
    <row r="2766" spans="1:22">
      <c r="A2766" s="105" t="s">
        <v>572</v>
      </c>
      <c r="B2766" t="s">
        <v>607</v>
      </c>
      <c r="C2766" s="99" t="s">
        <v>1497</v>
      </c>
      <c r="D2766" s="2" t="s">
        <v>44</v>
      </c>
      <c r="E2766" t="s">
        <v>60</v>
      </c>
      <c r="F2766" t="s">
        <v>60</v>
      </c>
      <c r="G2766">
        <v>50</v>
      </c>
      <c r="H2766" s="189">
        <f t="shared" si="244"/>
        <v>0.23584905660377359</v>
      </c>
      <c r="K2766" t="s">
        <v>100</v>
      </c>
      <c r="M2766" s="321">
        <v>11.219512195121901</v>
      </c>
      <c r="N2766" s="63">
        <v>3.4146341463414984</v>
      </c>
      <c r="O2766" s="69">
        <f t="shared" si="242"/>
        <v>5.9143198307230556</v>
      </c>
      <c r="P2766" s="331">
        <v>3</v>
      </c>
      <c r="Q2766" s="2">
        <v>1.9512195121951099</v>
      </c>
      <c r="R2766">
        <v>0.97560975609757028</v>
      </c>
      <c r="S2766">
        <f t="shared" si="243"/>
        <v>1.689805665920872</v>
      </c>
      <c r="T2766" s="331">
        <v>3</v>
      </c>
      <c r="U2766" s="339">
        <f t="shared" si="240"/>
        <v>-1.7491998548092607</v>
      </c>
      <c r="V2766" s="4">
        <f t="shared" si="241"/>
        <v>0.58333333333334114</v>
      </c>
    </row>
    <row r="2767" spans="1:22">
      <c r="A2767" s="105" t="s">
        <v>572</v>
      </c>
      <c r="B2767" t="s">
        <v>607</v>
      </c>
      <c r="C2767" s="99" t="s">
        <v>1497</v>
      </c>
      <c r="D2767" s="2" t="s">
        <v>44</v>
      </c>
      <c r="E2767" t="s">
        <v>60</v>
      </c>
      <c r="F2767" t="s">
        <v>60</v>
      </c>
      <c r="G2767">
        <v>107</v>
      </c>
      <c r="H2767" s="189">
        <f t="shared" si="244"/>
        <v>0.50471698113207553</v>
      </c>
      <c r="K2767" t="s">
        <v>100</v>
      </c>
      <c r="M2767" s="321">
        <v>32.682926829268197</v>
      </c>
      <c r="N2767" s="63">
        <v>5.8536585365853995</v>
      </c>
      <c r="O2767" s="69">
        <f t="shared" si="242"/>
        <v>10.138833995525193</v>
      </c>
      <c r="P2767" s="331">
        <v>3</v>
      </c>
      <c r="Q2767" s="2">
        <v>4.3902439024390203</v>
      </c>
      <c r="R2767">
        <v>2.4390243902438993</v>
      </c>
      <c r="S2767">
        <f t="shared" si="243"/>
        <v>4.2245141648021338</v>
      </c>
      <c r="T2767" s="331">
        <v>3</v>
      </c>
      <c r="U2767" s="339">
        <f t="shared" si="240"/>
        <v>-2.0074680420547448</v>
      </c>
      <c r="V2767" s="4">
        <f t="shared" si="241"/>
        <v>0.64197530864197505</v>
      </c>
    </row>
    <row r="2768" spans="1:22">
      <c r="A2768" s="105" t="s">
        <v>572</v>
      </c>
      <c r="B2768" t="s">
        <v>607</v>
      </c>
      <c r="C2768" s="99" t="s">
        <v>1497</v>
      </c>
      <c r="D2768" s="2" t="s">
        <v>44</v>
      </c>
      <c r="E2768" t="s">
        <v>60</v>
      </c>
      <c r="F2768" t="s">
        <v>60</v>
      </c>
      <c r="G2768">
        <v>212</v>
      </c>
      <c r="H2768" s="189">
        <f t="shared" si="244"/>
        <v>1</v>
      </c>
      <c r="K2768" t="s">
        <v>100</v>
      </c>
      <c r="L2768" t="s">
        <v>100</v>
      </c>
      <c r="M2768" s="321">
        <v>37.0731707317073</v>
      </c>
      <c r="N2768" s="63">
        <v>7.3170731707317032</v>
      </c>
      <c r="O2768" s="69">
        <f t="shared" si="242"/>
        <v>12.673542494406412</v>
      </c>
      <c r="P2768" s="331">
        <v>3</v>
      </c>
      <c r="Q2768" s="2">
        <v>8.2926829268292597</v>
      </c>
      <c r="R2768">
        <v>2.9268292682926411</v>
      </c>
      <c r="S2768">
        <f t="shared" si="243"/>
        <v>5.0694169977624952</v>
      </c>
      <c r="T2768" s="331">
        <v>3</v>
      </c>
      <c r="U2768" s="339">
        <f t="shared" si="240"/>
        <v>-1.4975199962301156</v>
      </c>
      <c r="V2768" s="4">
        <f t="shared" si="241"/>
        <v>0.45790080738177291</v>
      </c>
    </row>
    <row r="2769" spans="1:22">
      <c r="A2769" s="104" t="s">
        <v>572</v>
      </c>
      <c r="B2769" t="s">
        <v>609</v>
      </c>
      <c r="C2769" s="99" t="s">
        <v>1497</v>
      </c>
      <c r="D2769" s="19" t="s">
        <v>44</v>
      </c>
      <c r="E2769" s="16" t="s">
        <v>60</v>
      </c>
      <c r="F2769" s="16" t="s">
        <v>60</v>
      </c>
      <c r="G2769" s="16">
        <v>7</v>
      </c>
      <c r="H2769" s="191">
        <f t="shared" si="244"/>
        <v>3.3018867924528301E-2</v>
      </c>
      <c r="I2769" s="19"/>
      <c r="J2769" s="16" t="s">
        <v>100</v>
      </c>
      <c r="K2769" s="16" t="s">
        <v>100</v>
      </c>
      <c r="L2769" s="16"/>
      <c r="M2769" s="321">
        <v>5.0434782608695601</v>
      </c>
      <c r="N2769" s="63">
        <v>2.2608695652173898</v>
      </c>
      <c r="O2769" s="69">
        <f t="shared" si="242"/>
        <v>3.9159409562426761</v>
      </c>
      <c r="P2769" s="332">
        <v>3</v>
      </c>
      <c r="Q2769" s="2">
        <v>4.8695652173913002</v>
      </c>
      <c r="R2769">
        <v>3.304347826086949</v>
      </c>
      <c r="S2769">
        <f t="shared" si="243"/>
        <v>5.723298320662364</v>
      </c>
      <c r="T2769" s="332">
        <v>3</v>
      </c>
      <c r="U2769" s="339">
        <f t="shared" si="240"/>
        <v>-3.5091319811269943E-2</v>
      </c>
      <c r="V2769" s="4">
        <f t="shared" si="241"/>
        <v>0.79379251700680131</v>
      </c>
    </row>
    <row r="2770" spans="1:22">
      <c r="A2770" s="105" t="s">
        <v>572</v>
      </c>
      <c r="B2770" t="s">
        <v>609</v>
      </c>
      <c r="C2770" s="99" t="s">
        <v>1497</v>
      </c>
      <c r="D2770" s="2" t="s">
        <v>44</v>
      </c>
      <c r="E2770" t="s">
        <v>60</v>
      </c>
      <c r="F2770" t="s">
        <v>60</v>
      </c>
      <c r="G2770">
        <v>29</v>
      </c>
      <c r="H2770" s="189">
        <f t="shared" si="244"/>
        <v>0.13679245283018868</v>
      </c>
      <c r="K2770" t="s">
        <v>100</v>
      </c>
      <c r="M2770" s="321">
        <v>5.7391304347826004</v>
      </c>
      <c r="N2770" s="63">
        <v>1.9130434782608692</v>
      </c>
      <c r="O2770" s="69">
        <f t="shared" si="242"/>
        <v>3.3134885014361122</v>
      </c>
      <c r="P2770" s="331">
        <v>3</v>
      </c>
      <c r="Q2770" s="2">
        <v>2.7826086956521698</v>
      </c>
      <c r="R2770">
        <v>1.5652173913043401</v>
      </c>
      <c r="S2770">
        <f t="shared" si="243"/>
        <v>2.7110360466295336</v>
      </c>
      <c r="T2770" s="331">
        <v>3</v>
      </c>
      <c r="U2770" s="339">
        <f t="shared" si="240"/>
        <v>-0.72391883922669897</v>
      </c>
      <c r="V2770" s="4">
        <f t="shared" si="241"/>
        <v>0.64973958333333115</v>
      </c>
    </row>
    <row r="2771" spans="1:22">
      <c r="A2771" s="105" t="s">
        <v>572</v>
      </c>
      <c r="B2771" t="s">
        <v>609</v>
      </c>
      <c r="C2771" s="99" t="s">
        <v>1497</v>
      </c>
      <c r="D2771" s="2" t="s">
        <v>44</v>
      </c>
      <c r="E2771" t="s">
        <v>60</v>
      </c>
      <c r="F2771" t="s">
        <v>60</v>
      </c>
      <c r="G2771">
        <v>50</v>
      </c>
      <c r="H2771" s="189">
        <f t="shared" si="244"/>
        <v>0.23584905660377359</v>
      </c>
      <c r="K2771" t="s">
        <v>100</v>
      </c>
      <c r="M2771" s="321">
        <v>8.3478260869565197</v>
      </c>
      <c r="N2771" s="63">
        <v>2.26086956521738</v>
      </c>
      <c r="O2771" s="69">
        <f t="shared" si="242"/>
        <v>3.9159409562426593</v>
      </c>
      <c r="P2771" s="331">
        <v>3</v>
      </c>
      <c r="Q2771" s="2">
        <v>1.9130434782608601</v>
      </c>
      <c r="R2771">
        <v>0.86956521739130976</v>
      </c>
      <c r="S2771">
        <f t="shared" si="243"/>
        <v>1.5061311370164243</v>
      </c>
      <c r="T2771" s="331">
        <v>3</v>
      </c>
      <c r="U2771" s="339">
        <f t="shared" si="240"/>
        <v>-1.4733057381095251</v>
      </c>
      <c r="V2771" s="4">
        <f t="shared" si="241"/>
        <v>0.53994490358127178</v>
      </c>
    </row>
    <row r="2772" spans="1:22">
      <c r="A2772" s="105" t="s">
        <v>572</v>
      </c>
      <c r="B2772" t="s">
        <v>609</v>
      </c>
      <c r="C2772" s="99" t="s">
        <v>1497</v>
      </c>
      <c r="D2772" s="2" t="s">
        <v>44</v>
      </c>
      <c r="E2772" t="s">
        <v>60</v>
      </c>
      <c r="F2772" t="s">
        <v>60</v>
      </c>
      <c r="G2772">
        <v>107</v>
      </c>
      <c r="H2772" s="189">
        <f t="shared" si="244"/>
        <v>0.50471698113207553</v>
      </c>
      <c r="K2772" t="s">
        <v>100</v>
      </c>
      <c r="M2772" s="321">
        <v>11.3043478260869</v>
      </c>
      <c r="N2772" s="63">
        <v>2.7826086956522005</v>
      </c>
      <c r="O2772" s="69">
        <f t="shared" si="242"/>
        <v>4.8196196384525738</v>
      </c>
      <c r="P2772" s="331">
        <v>3</v>
      </c>
      <c r="Q2772" s="2">
        <v>6.9565217391304301</v>
      </c>
      <c r="R2772">
        <v>1.3913043478260896</v>
      </c>
      <c r="S2772">
        <f t="shared" si="243"/>
        <v>2.4098098192262687</v>
      </c>
      <c r="T2772" s="331">
        <v>3</v>
      </c>
      <c r="U2772" s="339">
        <f t="shared" si="240"/>
        <v>-0.48550781578169644</v>
      </c>
      <c r="V2772" s="4">
        <f t="shared" si="241"/>
        <v>0.37333333333333357</v>
      </c>
    </row>
    <row r="2773" spans="1:22">
      <c r="A2773" s="105" t="s">
        <v>572</v>
      </c>
      <c r="B2773" t="s">
        <v>609</v>
      </c>
      <c r="C2773" s="99" t="s">
        <v>1497</v>
      </c>
      <c r="D2773" s="2" t="s">
        <v>44</v>
      </c>
      <c r="E2773" t="s">
        <v>60</v>
      </c>
      <c r="F2773" t="s">
        <v>60</v>
      </c>
      <c r="G2773">
        <v>212</v>
      </c>
      <c r="H2773" s="189">
        <f t="shared" si="244"/>
        <v>1</v>
      </c>
      <c r="K2773" t="s">
        <v>100</v>
      </c>
      <c r="L2773" t="s">
        <v>100</v>
      </c>
      <c r="M2773" s="321">
        <v>8.6956521739130395</v>
      </c>
      <c r="N2773" s="63">
        <v>2.2608695652173605</v>
      </c>
      <c r="O2773" s="69">
        <f t="shared" si="242"/>
        <v>3.9159409562426255</v>
      </c>
      <c r="P2773" s="331">
        <v>3</v>
      </c>
      <c r="Q2773" s="2">
        <v>6.9565217391304301</v>
      </c>
      <c r="R2773">
        <v>2.9565217391304301</v>
      </c>
      <c r="S2773">
        <f t="shared" si="243"/>
        <v>5.1208458658558031</v>
      </c>
      <c r="T2773" s="331">
        <v>3</v>
      </c>
      <c r="U2773" s="339">
        <f t="shared" si="240"/>
        <v>-0.22314355131420999</v>
      </c>
      <c r="V2773" s="4">
        <f t="shared" si="241"/>
        <v>0.51395833333333307</v>
      </c>
    </row>
    <row r="2774" spans="1:22">
      <c r="A2774" s="105" t="s">
        <v>574</v>
      </c>
      <c r="B2774" t="s">
        <v>607</v>
      </c>
      <c r="C2774" s="99" t="s">
        <v>1497</v>
      </c>
      <c r="D2774" s="2" t="s">
        <v>44</v>
      </c>
      <c r="E2774" t="s">
        <v>60</v>
      </c>
      <c r="F2774" t="s">
        <v>60</v>
      </c>
      <c r="G2774">
        <v>7</v>
      </c>
      <c r="H2774" s="189">
        <f t="shared" si="244"/>
        <v>3.3018867924528301E-2</v>
      </c>
      <c r="J2774" t="s">
        <v>100</v>
      </c>
      <c r="K2774" t="s">
        <v>100</v>
      </c>
      <c r="M2774" s="321">
        <v>12.068965517241301</v>
      </c>
      <c r="N2774" s="63">
        <v>2.7586206896551992</v>
      </c>
      <c r="O2774" s="69">
        <f t="shared" si="242"/>
        <v>6.1684633862063771</v>
      </c>
      <c r="P2774" s="331">
        <v>5</v>
      </c>
      <c r="Q2774" s="2">
        <v>1.3793103448275701</v>
      </c>
      <c r="R2774">
        <v>0.68965517241380003</v>
      </c>
      <c r="S2774">
        <f t="shared" si="243"/>
        <v>1.5421158465515947</v>
      </c>
      <c r="T2774" s="331">
        <v>5</v>
      </c>
      <c r="U2774" s="339">
        <f t="shared" si="240"/>
        <v>-2.169053700369528</v>
      </c>
      <c r="V2774" s="4">
        <f t="shared" si="241"/>
        <v>0.45000000000001084</v>
      </c>
    </row>
    <row r="2775" spans="1:22">
      <c r="A2775" s="105" t="s">
        <v>574</v>
      </c>
      <c r="B2775" t="s">
        <v>607</v>
      </c>
      <c r="C2775" s="99" t="s">
        <v>1497</v>
      </c>
      <c r="D2775" s="2" t="s">
        <v>44</v>
      </c>
      <c r="E2775" t="s">
        <v>60</v>
      </c>
      <c r="F2775" t="s">
        <v>60</v>
      </c>
      <c r="G2775">
        <v>29</v>
      </c>
      <c r="H2775" s="189">
        <f t="shared" si="244"/>
        <v>0.13679245283018868</v>
      </c>
      <c r="K2775" t="s">
        <v>100</v>
      </c>
      <c r="M2775" s="321" t="s">
        <v>16</v>
      </c>
      <c r="N2775" s="63" t="e">
        <v>#VALUE!</v>
      </c>
      <c r="O2775" s="69" t="e">
        <f t="shared" si="242"/>
        <v>#VALUE!</v>
      </c>
      <c r="P2775" s="331">
        <v>5</v>
      </c>
      <c r="Q2775" s="2" t="s">
        <v>16</v>
      </c>
      <c r="R2775" t="e">
        <v>#VALUE!</v>
      </c>
      <c r="S2775" t="e">
        <f t="shared" si="243"/>
        <v>#VALUE!</v>
      </c>
      <c r="T2775" s="331">
        <v>5</v>
      </c>
      <c r="U2775" s="339" t="e">
        <f t="shared" si="240"/>
        <v>#VALUE!</v>
      </c>
      <c r="V2775" s="4" t="e">
        <f t="shared" si="241"/>
        <v>#VALUE!</v>
      </c>
    </row>
    <row r="2776" spans="1:22">
      <c r="A2776" s="105" t="s">
        <v>574</v>
      </c>
      <c r="B2776" t="s">
        <v>607</v>
      </c>
      <c r="C2776" s="99" t="s">
        <v>1497</v>
      </c>
      <c r="D2776" s="2" t="s">
        <v>44</v>
      </c>
      <c r="E2776" t="s">
        <v>60</v>
      </c>
      <c r="F2776" t="s">
        <v>60</v>
      </c>
      <c r="G2776">
        <v>50</v>
      </c>
      <c r="H2776" s="189">
        <f t="shared" si="244"/>
        <v>0.23584905660377359</v>
      </c>
      <c r="K2776" t="s">
        <v>100</v>
      </c>
      <c r="M2776" s="321">
        <v>13.4482758620689</v>
      </c>
      <c r="N2776" s="63">
        <v>5.5172413793103985</v>
      </c>
      <c r="O2776" s="69">
        <f t="shared" si="242"/>
        <v>12.336926772412754</v>
      </c>
      <c r="P2776" s="331">
        <v>5</v>
      </c>
      <c r="Q2776" s="2">
        <v>0.862068965517226</v>
      </c>
      <c r="R2776">
        <v>0.86206896551724399</v>
      </c>
      <c r="S2776">
        <f t="shared" si="243"/>
        <v>1.9276448081894797</v>
      </c>
      <c r="T2776" s="331">
        <v>5</v>
      </c>
      <c r="U2776" s="339">
        <f t="shared" si="240"/>
        <v>-2.7472709142555045</v>
      </c>
      <c r="V2776" s="4">
        <f t="shared" si="241"/>
        <v>1.2000000000000417</v>
      </c>
    </row>
    <row r="2777" spans="1:22">
      <c r="A2777" s="105" t="s">
        <v>574</v>
      </c>
      <c r="B2777" t="s">
        <v>607</v>
      </c>
      <c r="C2777" s="99" t="s">
        <v>1497</v>
      </c>
      <c r="D2777" s="2" t="s">
        <v>44</v>
      </c>
      <c r="E2777" t="s">
        <v>60</v>
      </c>
      <c r="F2777" t="s">
        <v>60</v>
      </c>
      <c r="G2777">
        <v>107</v>
      </c>
      <c r="H2777" s="189">
        <f t="shared" si="244"/>
        <v>0.50471698113207553</v>
      </c>
      <c r="K2777" t="s">
        <v>100</v>
      </c>
      <c r="M2777" s="321" t="s">
        <v>16</v>
      </c>
      <c r="N2777" s="63" t="e">
        <v>#VALUE!</v>
      </c>
      <c r="O2777" s="69" t="e">
        <f t="shared" si="242"/>
        <v>#VALUE!</v>
      </c>
      <c r="P2777" s="331">
        <v>5</v>
      </c>
      <c r="Q2777" s="2" t="s">
        <v>16</v>
      </c>
      <c r="R2777" t="e">
        <v>#VALUE!</v>
      </c>
      <c r="S2777" t="e">
        <f t="shared" si="243"/>
        <v>#VALUE!</v>
      </c>
      <c r="T2777" s="331">
        <v>5</v>
      </c>
      <c r="U2777" s="339" t="e">
        <f t="shared" si="240"/>
        <v>#VALUE!</v>
      </c>
      <c r="V2777" s="4" t="e">
        <f t="shared" si="241"/>
        <v>#VALUE!</v>
      </c>
    </row>
    <row r="2778" spans="1:22">
      <c r="A2778" s="105" t="s">
        <v>574</v>
      </c>
      <c r="B2778" t="s">
        <v>607</v>
      </c>
      <c r="C2778" s="99" t="s">
        <v>1497</v>
      </c>
      <c r="D2778" s="2" t="s">
        <v>44</v>
      </c>
      <c r="E2778" t="s">
        <v>60</v>
      </c>
      <c r="F2778" t="s">
        <v>60</v>
      </c>
      <c r="G2778">
        <v>212</v>
      </c>
      <c r="H2778" s="189">
        <f t="shared" si="244"/>
        <v>1</v>
      </c>
      <c r="K2778" t="s">
        <v>100</v>
      </c>
      <c r="L2778" t="s">
        <v>100</v>
      </c>
      <c r="M2778" s="321">
        <v>25.172413793103399</v>
      </c>
      <c r="N2778" s="63">
        <v>5.1724137931034022</v>
      </c>
      <c r="O2778" s="69">
        <f t="shared" si="242"/>
        <v>11.565868849136741</v>
      </c>
      <c r="P2778" s="331">
        <v>5</v>
      </c>
      <c r="Q2778" s="2">
        <v>2.7586206896551602</v>
      </c>
      <c r="R2778">
        <v>1.0344827586206899</v>
      </c>
      <c r="S2778">
        <f t="shared" si="243"/>
        <v>2.3131737698273693</v>
      </c>
      <c r="T2778" s="331">
        <v>5</v>
      </c>
      <c r="U2778" s="339">
        <f t="shared" si="240"/>
        <v>-2.2110178994685579</v>
      </c>
      <c r="V2778" s="4">
        <f t="shared" si="241"/>
        <v>0.34062500000000134</v>
      </c>
    </row>
    <row r="2779" spans="1:22">
      <c r="A2779" s="104" t="s">
        <v>574</v>
      </c>
      <c r="B2779" s="16" t="s">
        <v>609</v>
      </c>
      <c r="C2779" s="99" t="s">
        <v>1497</v>
      </c>
      <c r="D2779" s="19" t="s">
        <v>44</v>
      </c>
      <c r="E2779" s="16" t="s">
        <v>60</v>
      </c>
      <c r="F2779" s="16" t="s">
        <v>60</v>
      </c>
      <c r="G2779" s="16">
        <v>7</v>
      </c>
      <c r="H2779" s="191">
        <f t="shared" si="244"/>
        <v>3.3018867924528301E-2</v>
      </c>
      <c r="I2779" s="19"/>
      <c r="J2779" s="16" t="s">
        <v>100</v>
      </c>
      <c r="K2779" s="16" t="s">
        <v>100</v>
      </c>
      <c r="L2779" s="16"/>
      <c r="M2779" s="320">
        <v>25.806451612903199</v>
      </c>
      <c r="N2779" s="447">
        <v>3.8709677419355017</v>
      </c>
      <c r="O2779" s="69">
        <f t="shared" si="242"/>
        <v>8.6557470096766451</v>
      </c>
      <c r="P2779" s="332">
        <v>5</v>
      </c>
      <c r="Q2779" s="2">
        <v>3.5483870967741802</v>
      </c>
      <c r="R2779">
        <v>1.6129032258064497</v>
      </c>
      <c r="S2779">
        <f t="shared" si="243"/>
        <v>3.6065612540319147</v>
      </c>
      <c r="T2779" s="332">
        <v>5</v>
      </c>
      <c r="U2779" s="339">
        <f t="shared" si="240"/>
        <v>-1.9841313618755139</v>
      </c>
      <c r="V2779" s="4">
        <f t="shared" si="241"/>
        <v>0.40661157024793493</v>
      </c>
    </row>
    <row r="2780" spans="1:22">
      <c r="A2780" s="105" t="s">
        <v>574</v>
      </c>
      <c r="B2780" t="s">
        <v>609</v>
      </c>
      <c r="C2780" s="99" t="s">
        <v>1497</v>
      </c>
      <c r="D2780" s="2" t="s">
        <v>44</v>
      </c>
      <c r="E2780" t="s">
        <v>60</v>
      </c>
      <c r="F2780" t="s">
        <v>60</v>
      </c>
      <c r="G2780">
        <v>29</v>
      </c>
      <c r="H2780" s="189">
        <f t="shared" si="244"/>
        <v>0.13679245283018868</v>
      </c>
      <c r="K2780" t="s">
        <v>100</v>
      </c>
      <c r="M2780" s="321" t="s">
        <v>16</v>
      </c>
      <c r="N2780" s="445" t="e">
        <v>#VALUE!</v>
      </c>
      <c r="O2780" s="69" t="e">
        <f t="shared" si="242"/>
        <v>#VALUE!</v>
      </c>
      <c r="P2780" s="331">
        <v>5</v>
      </c>
      <c r="Q2780" s="2" t="s">
        <v>16</v>
      </c>
      <c r="R2780" t="e">
        <v>#VALUE!</v>
      </c>
      <c r="S2780" t="e">
        <f t="shared" si="243"/>
        <v>#VALUE!</v>
      </c>
      <c r="T2780" s="331">
        <v>5</v>
      </c>
      <c r="U2780" s="339" t="e">
        <f t="shared" si="240"/>
        <v>#VALUE!</v>
      </c>
      <c r="V2780" s="4" t="e">
        <f t="shared" si="241"/>
        <v>#VALUE!</v>
      </c>
    </row>
    <row r="2781" spans="1:22">
      <c r="A2781" s="105" t="s">
        <v>574</v>
      </c>
      <c r="B2781" t="s">
        <v>609</v>
      </c>
      <c r="C2781" s="99" t="s">
        <v>1497</v>
      </c>
      <c r="D2781" s="2" t="s">
        <v>44</v>
      </c>
      <c r="E2781" t="s">
        <v>60</v>
      </c>
      <c r="F2781" t="s">
        <v>60</v>
      </c>
      <c r="G2781">
        <v>50</v>
      </c>
      <c r="H2781" s="189">
        <f t="shared" si="244"/>
        <v>0.23584905660377359</v>
      </c>
      <c r="K2781" t="s">
        <v>100</v>
      </c>
      <c r="M2781" s="321">
        <v>14.838709677419301</v>
      </c>
      <c r="N2781" s="445">
        <v>4.1935483870967989</v>
      </c>
      <c r="O2781" s="69">
        <f t="shared" si="242"/>
        <v>9.3770592604830441</v>
      </c>
      <c r="P2781" s="331">
        <v>5</v>
      </c>
      <c r="Q2781" s="2">
        <v>5.48387096774192</v>
      </c>
      <c r="R2781">
        <v>2.25806451612904</v>
      </c>
      <c r="S2781">
        <f t="shared" si="243"/>
        <v>5.0491857556447037</v>
      </c>
      <c r="T2781" s="331">
        <v>5</v>
      </c>
      <c r="U2781" s="339">
        <f t="shared" si="240"/>
        <v>-0.99542805243287813</v>
      </c>
      <c r="V2781" s="4">
        <f t="shared" si="241"/>
        <v>0.36955017301038273</v>
      </c>
    </row>
    <row r="2782" spans="1:22">
      <c r="A2782" s="105" t="s">
        <v>574</v>
      </c>
      <c r="B2782" t="s">
        <v>609</v>
      </c>
      <c r="C2782" s="99" t="s">
        <v>1497</v>
      </c>
      <c r="D2782" s="2" t="s">
        <v>44</v>
      </c>
      <c r="E2782" t="s">
        <v>60</v>
      </c>
      <c r="F2782" t="s">
        <v>60</v>
      </c>
      <c r="G2782">
        <v>107</v>
      </c>
      <c r="H2782" s="189">
        <f t="shared" si="244"/>
        <v>0.50471698113207553</v>
      </c>
      <c r="K2782" t="s">
        <v>100</v>
      </c>
      <c r="M2782" s="321" t="s">
        <v>16</v>
      </c>
      <c r="N2782" s="445" t="e">
        <v>#VALUE!</v>
      </c>
      <c r="O2782" s="69" t="e">
        <f t="shared" si="242"/>
        <v>#VALUE!</v>
      </c>
      <c r="P2782" s="331">
        <v>5</v>
      </c>
      <c r="Q2782" s="2" t="s">
        <v>16</v>
      </c>
      <c r="R2782" t="e">
        <v>#VALUE!</v>
      </c>
      <c r="S2782" t="e">
        <f t="shared" si="243"/>
        <v>#VALUE!</v>
      </c>
      <c r="T2782" s="331">
        <v>5</v>
      </c>
      <c r="U2782" s="339" t="e">
        <f t="shared" si="240"/>
        <v>#VALUE!</v>
      </c>
      <c r="V2782" s="4" t="e">
        <f t="shared" si="241"/>
        <v>#VALUE!</v>
      </c>
    </row>
    <row r="2783" spans="1:22">
      <c r="A2783" s="105" t="s">
        <v>574</v>
      </c>
      <c r="B2783" t="s">
        <v>609</v>
      </c>
      <c r="C2783" s="99" t="s">
        <v>1497</v>
      </c>
      <c r="D2783" s="2" t="s">
        <v>44</v>
      </c>
      <c r="E2783" t="s">
        <v>60</v>
      </c>
      <c r="F2783" t="s">
        <v>60</v>
      </c>
      <c r="G2783">
        <v>212</v>
      </c>
      <c r="H2783" s="189">
        <f t="shared" si="244"/>
        <v>1</v>
      </c>
      <c r="K2783" t="s">
        <v>100</v>
      </c>
      <c r="L2783" t="s">
        <v>100</v>
      </c>
      <c r="M2783" s="321">
        <v>12.580645161290301</v>
      </c>
      <c r="N2783" s="445">
        <v>3.2258064516128986</v>
      </c>
      <c r="O2783" s="69">
        <f t="shared" si="242"/>
        <v>7.2131225080638277</v>
      </c>
      <c r="P2783" s="331">
        <v>5</v>
      </c>
      <c r="Q2783" s="2">
        <v>12.580645161290301</v>
      </c>
      <c r="R2783">
        <v>1.9354838709676994</v>
      </c>
      <c r="S2783">
        <f t="shared" si="243"/>
        <v>4.327873504838208</v>
      </c>
      <c r="T2783" s="331">
        <v>5</v>
      </c>
      <c r="U2783" s="339">
        <f t="shared" si="240"/>
        <v>0</v>
      </c>
      <c r="V2783" s="4">
        <f t="shared" si="241"/>
        <v>0.22366863905325349</v>
      </c>
    </row>
    <row r="2784" spans="1:22">
      <c r="A2784" s="105" t="s">
        <v>577</v>
      </c>
      <c r="B2784" t="s">
        <v>1522</v>
      </c>
      <c r="C2784" s="219" t="s">
        <v>1433</v>
      </c>
      <c r="D2784" s="2" t="s">
        <v>44</v>
      </c>
      <c r="E2784" t="s">
        <v>60</v>
      </c>
      <c r="F2784" t="s">
        <v>60</v>
      </c>
      <c r="G2784">
        <v>7</v>
      </c>
      <c r="H2784" s="189">
        <f t="shared" si="244"/>
        <v>3.3018867924528301E-2</v>
      </c>
      <c r="J2784" t="s">
        <v>100</v>
      </c>
      <c r="K2784" t="s">
        <v>100</v>
      </c>
      <c r="M2784" s="321">
        <v>11.8032786885245</v>
      </c>
      <c r="N2784" s="445">
        <v>4.9180327868852984</v>
      </c>
      <c r="O2784" s="69">
        <f t="shared" si="242"/>
        <v>10.997055627048264</v>
      </c>
      <c r="P2784" s="331">
        <v>5</v>
      </c>
      <c r="Q2784" s="2">
        <v>0.32786885245901198</v>
      </c>
      <c r="R2784">
        <v>0.32786885245901798</v>
      </c>
      <c r="S2784">
        <f t="shared" si="243"/>
        <v>0.73313704180321326</v>
      </c>
      <c r="T2784" s="331">
        <v>5</v>
      </c>
      <c r="U2784" s="339">
        <f t="shared" si="240"/>
        <v>-3.5835189384561157</v>
      </c>
      <c r="V2784" s="4">
        <f t="shared" si="241"/>
        <v>1.2000000000000366</v>
      </c>
    </row>
    <row r="2785" spans="1:22">
      <c r="A2785" s="105" t="s">
        <v>577</v>
      </c>
      <c r="B2785" t="s">
        <v>1522</v>
      </c>
      <c r="C2785" s="219" t="s">
        <v>1433</v>
      </c>
      <c r="D2785" s="2" t="s">
        <v>44</v>
      </c>
      <c r="E2785" t="s">
        <v>60</v>
      </c>
      <c r="F2785" t="s">
        <v>60</v>
      </c>
      <c r="G2785">
        <v>29</v>
      </c>
      <c r="H2785" s="189">
        <f t="shared" si="244"/>
        <v>0.13679245283018868</v>
      </c>
      <c r="K2785" t="s">
        <v>100</v>
      </c>
      <c r="M2785" s="321">
        <v>0.98360655737704705</v>
      </c>
      <c r="N2785" s="445">
        <v>0.98360655737704306</v>
      </c>
      <c r="O2785" s="69">
        <f t="shared" si="242"/>
        <v>2.1994111254096156</v>
      </c>
      <c r="P2785" s="331">
        <v>5</v>
      </c>
      <c r="Q2785" s="2">
        <v>0.32786885245901198</v>
      </c>
      <c r="R2785">
        <v>0.65573770491803507</v>
      </c>
      <c r="S2785">
        <f t="shared" si="243"/>
        <v>1.4662740836064247</v>
      </c>
      <c r="T2785" s="331">
        <v>5</v>
      </c>
      <c r="U2785" s="339">
        <f t="shared" si="240"/>
        <v>-1.0986122886681209</v>
      </c>
      <c r="V2785" s="4">
        <f t="shared" si="241"/>
        <v>4.2000000000001361</v>
      </c>
    </row>
    <row r="2786" spans="1:22">
      <c r="A2786" s="105" t="s">
        <v>577</v>
      </c>
      <c r="B2786" t="s">
        <v>1522</v>
      </c>
      <c r="C2786" s="219" t="s">
        <v>1433</v>
      </c>
      <c r="D2786" s="2" t="s">
        <v>44</v>
      </c>
      <c r="E2786" t="s">
        <v>60</v>
      </c>
      <c r="F2786" t="s">
        <v>60</v>
      </c>
      <c r="G2786">
        <v>50</v>
      </c>
      <c r="H2786" s="189">
        <f t="shared" si="244"/>
        <v>0.23584905660377359</v>
      </c>
      <c r="K2786" t="s">
        <v>100</v>
      </c>
      <c r="M2786" s="321">
        <v>1.3114754098360599</v>
      </c>
      <c r="N2786" s="445">
        <v>0.98360655737705027</v>
      </c>
      <c r="O2786" s="69">
        <f t="shared" si="242"/>
        <v>2.1994111254096316</v>
      </c>
      <c r="P2786" s="331">
        <v>5</v>
      </c>
      <c r="Q2786" s="2">
        <v>0.32786885245901198</v>
      </c>
      <c r="R2786">
        <v>0</v>
      </c>
      <c r="S2786">
        <f t="shared" si="243"/>
        <v>0</v>
      </c>
      <c r="T2786" s="331">
        <v>5</v>
      </c>
      <c r="U2786" s="339">
        <f t="shared" si="240"/>
        <v>-1.3862943611198997</v>
      </c>
      <c r="V2786" s="4">
        <f t="shared" si="241"/>
        <v>0.2</v>
      </c>
    </row>
    <row r="2787" spans="1:22">
      <c r="A2787" s="105" t="s">
        <v>577</v>
      </c>
      <c r="B2787" t="s">
        <v>1522</v>
      </c>
      <c r="C2787" s="219" t="s">
        <v>1433</v>
      </c>
      <c r="D2787" s="2" t="s">
        <v>44</v>
      </c>
      <c r="E2787" t="s">
        <v>60</v>
      </c>
      <c r="F2787" t="s">
        <v>60</v>
      </c>
      <c r="G2787">
        <v>107</v>
      </c>
      <c r="H2787" s="189">
        <f t="shared" si="244"/>
        <v>0.50471698113207553</v>
      </c>
      <c r="K2787" t="s">
        <v>100</v>
      </c>
      <c r="M2787" s="321">
        <v>5.2459016393442601</v>
      </c>
      <c r="N2787" s="445">
        <v>0.98360655737703961</v>
      </c>
      <c r="O2787" s="69">
        <f t="shared" si="242"/>
        <v>2.199411125409608</v>
      </c>
      <c r="P2787" s="331">
        <v>5</v>
      </c>
      <c r="Q2787" s="2">
        <v>9.5081967213114709</v>
      </c>
      <c r="R2787">
        <v>3.9344262295081283</v>
      </c>
      <c r="S2787">
        <f t="shared" si="243"/>
        <v>8.7976445016383646</v>
      </c>
      <c r="T2787" s="331">
        <v>5</v>
      </c>
      <c r="U2787" s="339">
        <f t="shared" si="240"/>
        <v>0.59470710774669266</v>
      </c>
      <c r="V2787" s="4">
        <f t="shared" si="241"/>
        <v>0.37122473246134979</v>
      </c>
    </row>
    <row r="2788" spans="1:22">
      <c r="A2788" s="106" t="s">
        <v>577</v>
      </c>
      <c r="B2788" t="s">
        <v>1522</v>
      </c>
      <c r="C2788" s="219" t="s">
        <v>1433</v>
      </c>
      <c r="D2788" s="12" t="s">
        <v>44</v>
      </c>
      <c r="E2788" s="11" t="s">
        <v>60</v>
      </c>
      <c r="F2788" s="11" t="s">
        <v>60</v>
      </c>
      <c r="G2788" s="11">
        <v>212</v>
      </c>
      <c r="H2788" s="200">
        <f t="shared" si="244"/>
        <v>1</v>
      </c>
      <c r="K2788" t="s">
        <v>100</v>
      </c>
      <c r="L2788" t="s">
        <v>100</v>
      </c>
      <c r="M2788" s="322">
        <v>20.327868852459002</v>
      </c>
      <c r="N2788" s="448">
        <v>4.918032786885199</v>
      </c>
      <c r="O2788" s="69">
        <f t="shared" si="242"/>
        <v>10.997055627048042</v>
      </c>
      <c r="P2788" s="331">
        <v>5</v>
      </c>
      <c r="Q2788" s="2">
        <v>1.63934426229507</v>
      </c>
      <c r="R2788">
        <v>0.98360655737706004</v>
      </c>
      <c r="S2788">
        <f t="shared" si="243"/>
        <v>2.1994111254096538</v>
      </c>
      <c r="T2788" s="331">
        <v>5</v>
      </c>
      <c r="U2788" s="339">
        <f t="shared" si="240"/>
        <v>-2.5176964726109978</v>
      </c>
      <c r="V2788" s="4">
        <f t="shared" si="241"/>
        <v>0.56000000000001326</v>
      </c>
    </row>
    <row r="2789" spans="1:22">
      <c r="A2789" s="104" t="s">
        <v>577</v>
      </c>
      <c r="B2789" t="s">
        <v>609</v>
      </c>
      <c r="C2789" s="99" t="s">
        <v>1497</v>
      </c>
      <c r="D2789" s="19" t="s">
        <v>44</v>
      </c>
      <c r="E2789" s="16" t="s">
        <v>60</v>
      </c>
      <c r="F2789" s="16" t="s">
        <v>60</v>
      </c>
      <c r="G2789" s="16">
        <v>7</v>
      </c>
      <c r="H2789" s="191">
        <f t="shared" si="244"/>
        <v>3.3018867924528301E-2</v>
      </c>
      <c r="I2789" s="19"/>
      <c r="J2789" s="16" t="s">
        <v>100</v>
      </c>
      <c r="K2789" s="16" t="s">
        <v>100</v>
      </c>
      <c r="L2789" s="16"/>
      <c r="M2789" s="320">
        <v>6.2758620689655098</v>
      </c>
      <c r="N2789" s="447">
        <v>1.6091954022988499</v>
      </c>
      <c r="O2789" s="69">
        <f t="shared" ref="O2789:O2820" si="245">N2789*SQRT(P2789)</f>
        <v>3.59827030862035</v>
      </c>
      <c r="P2789" s="332">
        <v>5</v>
      </c>
      <c r="Q2789" s="2">
        <v>1.12643678160919</v>
      </c>
      <c r="R2789">
        <v>0.64367816091953989</v>
      </c>
      <c r="S2789">
        <f t="shared" ref="S2789:S2820" si="246">R2789*SQRT(T2789)</f>
        <v>1.4393081234481397</v>
      </c>
      <c r="T2789" s="332">
        <v>5</v>
      </c>
      <c r="U2789" s="339">
        <f t="shared" si="240"/>
        <v>-1.7176514970743366</v>
      </c>
      <c r="V2789" s="4">
        <f t="shared" si="241"/>
        <v>0.52653061224490072</v>
      </c>
    </row>
    <row r="2790" spans="1:22">
      <c r="A2790" s="105" t="s">
        <v>577</v>
      </c>
      <c r="B2790" t="s">
        <v>609</v>
      </c>
      <c r="C2790" s="99" t="s">
        <v>1497</v>
      </c>
      <c r="D2790" s="2" t="s">
        <v>44</v>
      </c>
      <c r="E2790" t="s">
        <v>60</v>
      </c>
      <c r="F2790" t="s">
        <v>60</v>
      </c>
      <c r="G2790">
        <v>29</v>
      </c>
      <c r="H2790" s="189">
        <f t="shared" si="244"/>
        <v>0.13679245283018868</v>
      </c>
      <c r="K2790" t="s">
        <v>100</v>
      </c>
      <c r="M2790" s="321">
        <v>4.8275862068965498</v>
      </c>
      <c r="N2790" s="445">
        <v>2.0919540229885003</v>
      </c>
      <c r="O2790" s="69">
        <f t="shared" si="245"/>
        <v>4.6777514012064447</v>
      </c>
      <c r="P2790" s="331">
        <v>5</v>
      </c>
      <c r="Q2790" s="2">
        <v>1.12643678160919</v>
      </c>
      <c r="R2790">
        <v>0.32183908045976994</v>
      </c>
      <c r="S2790">
        <f t="shared" si="246"/>
        <v>0.71965406172406987</v>
      </c>
      <c r="T2790" s="331">
        <v>5</v>
      </c>
      <c r="U2790" s="339">
        <f t="shared" si="240"/>
        <v>-1.4552872326068464</v>
      </c>
      <c r="V2790" s="4">
        <f t="shared" si="241"/>
        <v>0.2816326530612252</v>
      </c>
    </row>
    <row r="2791" spans="1:22">
      <c r="A2791" s="105" t="s">
        <v>577</v>
      </c>
      <c r="B2791" t="s">
        <v>609</v>
      </c>
      <c r="C2791" s="99" t="s">
        <v>1497</v>
      </c>
      <c r="D2791" s="2" t="s">
        <v>44</v>
      </c>
      <c r="E2791" t="s">
        <v>60</v>
      </c>
      <c r="F2791" t="s">
        <v>60</v>
      </c>
      <c r="G2791">
        <v>50</v>
      </c>
      <c r="H2791" s="189">
        <f t="shared" si="244"/>
        <v>0.23584905660377359</v>
      </c>
      <c r="K2791" t="s">
        <v>100</v>
      </c>
      <c r="M2791" s="321">
        <v>5.6321839080459704</v>
      </c>
      <c r="N2791" s="445">
        <v>1.7701149425287399</v>
      </c>
      <c r="O2791" s="69">
        <f t="shared" si="245"/>
        <v>3.9580973394823959</v>
      </c>
      <c r="P2791" s="331">
        <v>5</v>
      </c>
      <c r="Q2791" s="2">
        <v>5.3103448275862002</v>
      </c>
      <c r="R2791">
        <v>0.64367816091953944</v>
      </c>
      <c r="S2791">
        <f t="shared" si="246"/>
        <v>1.4393081234481389</v>
      </c>
      <c r="T2791" s="331">
        <v>5</v>
      </c>
      <c r="U2791" s="339">
        <f t="shared" si="240"/>
        <v>-5.8840500022933583E-2</v>
      </c>
      <c r="V2791" s="4">
        <f t="shared" si="241"/>
        <v>0.21469237832874197</v>
      </c>
    </row>
    <row r="2792" spans="1:22">
      <c r="A2792" s="105" t="s">
        <v>577</v>
      </c>
      <c r="B2792" t="s">
        <v>609</v>
      </c>
      <c r="C2792" s="99" t="s">
        <v>1497</v>
      </c>
      <c r="D2792" s="2" t="s">
        <v>44</v>
      </c>
      <c r="E2792" t="s">
        <v>60</v>
      </c>
      <c r="F2792" t="s">
        <v>60</v>
      </c>
      <c r="G2792">
        <v>107</v>
      </c>
      <c r="H2792" s="189">
        <f t="shared" ref="H2792:H2793" si="247">G2792/212</f>
        <v>0.50471698113207553</v>
      </c>
      <c r="K2792" t="s">
        <v>100</v>
      </c>
      <c r="M2792" s="321">
        <v>9.9770114942528707</v>
      </c>
      <c r="N2792" s="445">
        <v>2.0919540229884301</v>
      </c>
      <c r="O2792" s="69">
        <f t="shared" si="245"/>
        <v>4.6777514012062875</v>
      </c>
      <c r="P2792" s="331">
        <v>5</v>
      </c>
      <c r="Q2792" s="2">
        <v>6.2758620689655098</v>
      </c>
      <c r="R2792">
        <v>1.9310344827586201</v>
      </c>
      <c r="S2792">
        <f t="shared" si="246"/>
        <v>4.3179243703444206</v>
      </c>
      <c r="T2792" s="331">
        <v>5</v>
      </c>
      <c r="U2792" s="339">
        <f t="shared" si="240"/>
        <v>-0.46357273891544604</v>
      </c>
      <c r="V2792" s="4">
        <f t="shared" si="241"/>
        <v>0.29467455621301791</v>
      </c>
    </row>
    <row r="2793" spans="1:22">
      <c r="A2793" s="105" t="s">
        <v>577</v>
      </c>
      <c r="B2793" t="s">
        <v>609</v>
      </c>
      <c r="C2793" s="99" t="s">
        <v>1497</v>
      </c>
      <c r="D2793" s="2" t="s">
        <v>44</v>
      </c>
      <c r="E2793" t="s">
        <v>60</v>
      </c>
      <c r="F2793" t="s">
        <v>60</v>
      </c>
      <c r="G2793">
        <v>212</v>
      </c>
      <c r="H2793" s="189">
        <f t="shared" si="247"/>
        <v>1</v>
      </c>
      <c r="K2793" t="s">
        <v>100</v>
      </c>
      <c r="L2793" t="s">
        <v>100</v>
      </c>
      <c r="M2793" s="321">
        <v>1.28735632183908</v>
      </c>
      <c r="N2793" s="445">
        <v>0.64367816091954011</v>
      </c>
      <c r="O2793" s="69">
        <f t="shared" si="245"/>
        <v>1.4393081234481402</v>
      </c>
      <c r="P2793" s="331">
        <v>5</v>
      </c>
      <c r="Q2793" s="2">
        <v>5.9540229885057396</v>
      </c>
      <c r="R2793">
        <v>1.7701149425287408</v>
      </c>
      <c r="S2793">
        <f t="shared" si="246"/>
        <v>3.9580973394823982</v>
      </c>
      <c r="T2793" s="331">
        <v>5</v>
      </c>
      <c r="U2793" s="339">
        <f t="shared" si="240"/>
        <v>1.5314763709643875</v>
      </c>
      <c r="V2793" s="4">
        <f t="shared" si="241"/>
        <v>0.28838568298027834</v>
      </c>
    </row>
    <row r="2794" spans="1:22">
      <c r="A2794" s="105" t="s">
        <v>828</v>
      </c>
      <c r="B2794" t="s">
        <v>834</v>
      </c>
      <c r="C2794" s="219" t="s">
        <v>1491</v>
      </c>
      <c r="D2794" s="35" t="s">
        <v>44</v>
      </c>
      <c r="E2794" s="38" t="s">
        <v>60</v>
      </c>
      <c r="F2794" s="38" t="s">
        <v>60</v>
      </c>
      <c r="G2794">
        <v>60</v>
      </c>
      <c r="H2794" s="123">
        <f t="shared" ref="H2794:H2835" si="248">G2794/420</f>
        <v>0.14285714285714285</v>
      </c>
      <c r="K2794" t="s">
        <v>100</v>
      </c>
      <c r="M2794" s="321">
        <v>14.14</v>
      </c>
      <c r="N2794" s="445">
        <v>0.1</v>
      </c>
      <c r="O2794" s="69">
        <f t="shared" si="245"/>
        <v>0.17320508075688773</v>
      </c>
      <c r="P2794" s="2">
        <v>3</v>
      </c>
      <c r="Q2794" s="2">
        <v>0.86</v>
      </c>
      <c r="R2794">
        <v>0.2</v>
      </c>
      <c r="S2794" s="63">
        <f t="shared" si="246"/>
        <v>0.34641016151377546</v>
      </c>
      <c r="T2794" s="2">
        <v>3</v>
      </c>
      <c r="U2794" s="339">
        <f t="shared" si="240"/>
        <v>-2.7998305502030103</v>
      </c>
      <c r="V2794" s="4">
        <f t="shared" si="241"/>
        <v>0.38741662159725981</v>
      </c>
    </row>
    <row r="2795" spans="1:22">
      <c r="A2795" s="105" t="s">
        <v>828</v>
      </c>
      <c r="B2795" t="s">
        <v>835</v>
      </c>
      <c r="C2795" s="219" t="s">
        <v>1491</v>
      </c>
      <c r="D2795" s="35" t="s">
        <v>44</v>
      </c>
      <c r="E2795" s="38" t="s">
        <v>60</v>
      </c>
      <c r="F2795" s="38" t="s">
        <v>60</v>
      </c>
      <c r="G2795">
        <v>60</v>
      </c>
      <c r="H2795" s="123">
        <f t="shared" si="248"/>
        <v>0.14285714285714285</v>
      </c>
      <c r="K2795" t="s">
        <v>100</v>
      </c>
      <c r="M2795" s="321">
        <v>5.8</v>
      </c>
      <c r="N2795" s="445">
        <v>0.5</v>
      </c>
      <c r="O2795" s="69">
        <f t="shared" si="245"/>
        <v>0.8660254037844386</v>
      </c>
      <c r="P2795" s="2">
        <v>3</v>
      </c>
      <c r="Q2795" s="2">
        <v>3.89</v>
      </c>
      <c r="R2795">
        <v>0.4</v>
      </c>
      <c r="S2795" s="63">
        <f t="shared" si="246"/>
        <v>0.69282032302755092</v>
      </c>
      <c r="T2795" s="2">
        <v>3</v>
      </c>
      <c r="U2795" s="339">
        <f t="shared" si="240"/>
        <v>-0.39944875992201861</v>
      </c>
      <c r="V2795" s="4">
        <f t="shared" si="241"/>
        <v>0.34390688227895222</v>
      </c>
    </row>
    <row r="2796" spans="1:22">
      <c r="A2796" s="105" t="s">
        <v>828</v>
      </c>
      <c r="B2796" t="s">
        <v>836</v>
      </c>
      <c r="C2796" s="219" t="s">
        <v>1491</v>
      </c>
      <c r="D2796" s="35" t="s">
        <v>44</v>
      </c>
      <c r="E2796" s="38" t="s">
        <v>60</v>
      </c>
      <c r="F2796" s="38" t="s">
        <v>60</v>
      </c>
      <c r="G2796">
        <v>60</v>
      </c>
      <c r="H2796" s="123">
        <f t="shared" si="248"/>
        <v>0.14285714285714285</v>
      </c>
      <c r="K2796" t="s">
        <v>100</v>
      </c>
      <c r="M2796" s="321">
        <v>5.37</v>
      </c>
      <c r="N2796" s="445">
        <v>0.4</v>
      </c>
      <c r="O2796" s="69">
        <f t="shared" si="245"/>
        <v>0.69282032302755092</v>
      </c>
      <c r="P2796" s="2">
        <v>3</v>
      </c>
      <c r="Q2796" s="2">
        <v>3.39</v>
      </c>
      <c r="R2796">
        <v>0.3</v>
      </c>
      <c r="S2796" s="63">
        <f t="shared" si="246"/>
        <v>0.51961524227066314</v>
      </c>
      <c r="T2796" s="2">
        <v>3</v>
      </c>
      <c r="U2796" s="339">
        <f t="shared" si="240"/>
        <v>-0.45999798712841433</v>
      </c>
      <c r="V2796" s="4">
        <f t="shared" si="241"/>
        <v>0.34116480016707129</v>
      </c>
    </row>
    <row r="2797" spans="1:22">
      <c r="A2797" s="105" t="s">
        <v>828</v>
      </c>
      <c r="B2797" t="s">
        <v>837</v>
      </c>
      <c r="C2797" s="219" t="s">
        <v>1491</v>
      </c>
      <c r="D2797" s="35" t="s">
        <v>44</v>
      </c>
      <c r="E2797" s="26" t="s">
        <v>60</v>
      </c>
      <c r="F2797" s="26" t="s">
        <v>60</v>
      </c>
      <c r="G2797">
        <v>60</v>
      </c>
      <c r="H2797" s="123">
        <f t="shared" si="248"/>
        <v>0.14285714285714285</v>
      </c>
      <c r="K2797" t="s">
        <v>100</v>
      </c>
      <c r="M2797" s="321">
        <v>0.63</v>
      </c>
      <c r="N2797" s="445">
        <v>0.4</v>
      </c>
      <c r="O2797" s="69">
        <f t="shared" si="245"/>
        <v>0.69282032302755092</v>
      </c>
      <c r="P2797" s="2">
        <v>3</v>
      </c>
      <c r="Q2797" s="2">
        <v>0</v>
      </c>
      <c r="R2797">
        <v>0</v>
      </c>
      <c r="S2797" s="63">
        <f t="shared" si="246"/>
        <v>0</v>
      </c>
      <c r="T2797" s="2">
        <v>3</v>
      </c>
      <c r="U2797" s="339" t="e">
        <f t="shared" si="240"/>
        <v>#NUM!</v>
      </c>
      <c r="V2797" s="4" t="e">
        <f t="shared" si="241"/>
        <v>#DIV/0!</v>
      </c>
    </row>
    <row r="2798" spans="1:22">
      <c r="A2798" s="105" t="s">
        <v>828</v>
      </c>
      <c r="B2798" t="s">
        <v>838</v>
      </c>
      <c r="C2798" s="219" t="s">
        <v>1491</v>
      </c>
      <c r="D2798" s="35" t="s">
        <v>44</v>
      </c>
      <c r="E2798" s="38" t="s">
        <v>60</v>
      </c>
      <c r="F2798" s="38" t="s">
        <v>60</v>
      </c>
      <c r="G2798">
        <v>60</v>
      </c>
      <c r="H2798" s="123">
        <f t="shared" si="248"/>
        <v>0.14285714285714285</v>
      </c>
      <c r="K2798" t="s">
        <v>100</v>
      </c>
      <c r="M2798" s="322">
        <v>0</v>
      </c>
      <c r="N2798" s="448">
        <v>0</v>
      </c>
      <c r="O2798" s="69">
        <f t="shared" si="245"/>
        <v>0</v>
      </c>
      <c r="P2798" s="2">
        <v>3</v>
      </c>
      <c r="Q2798" s="2">
        <v>0</v>
      </c>
      <c r="R2798">
        <v>0</v>
      </c>
      <c r="S2798" s="63">
        <f t="shared" si="246"/>
        <v>0</v>
      </c>
      <c r="T2798" s="2">
        <v>3</v>
      </c>
      <c r="U2798" s="339" t="e">
        <f t="shared" si="240"/>
        <v>#DIV/0!</v>
      </c>
      <c r="V2798" s="4" t="e">
        <f t="shared" si="241"/>
        <v>#DIV/0!</v>
      </c>
    </row>
    <row r="2799" spans="1:22">
      <c r="A2799" s="104" t="s">
        <v>828</v>
      </c>
      <c r="B2799" t="s">
        <v>839</v>
      </c>
      <c r="C2799" s="219" t="s">
        <v>1491</v>
      </c>
      <c r="D2799" s="34" t="s">
        <v>44</v>
      </c>
      <c r="E2799" s="39" t="s">
        <v>60</v>
      </c>
      <c r="F2799" s="39" t="s">
        <v>60</v>
      </c>
      <c r="G2799" s="16">
        <v>60</v>
      </c>
      <c r="H2799" s="173">
        <f t="shared" si="248"/>
        <v>0.14285714285714285</v>
      </c>
      <c r="I2799" s="19"/>
      <c r="J2799" s="16"/>
      <c r="K2799" s="16" t="s">
        <v>100</v>
      </c>
      <c r="L2799" s="16"/>
      <c r="M2799" s="320">
        <v>0</v>
      </c>
      <c r="N2799" s="447">
        <v>0</v>
      </c>
      <c r="O2799" s="69">
        <f t="shared" si="245"/>
        <v>0</v>
      </c>
      <c r="P2799" s="19">
        <v>3</v>
      </c>
      <c r="Q2799" s="2">
        <v>0</v>
      </c>
      <c r="R2799">
        <v>0</v>
      </c>
      <c r="S2799" s="63">
        <f t="shared" si="246"/>
        <v>0</v>
      </c>
      <c r="T2799" s="19">
        <v>3</v>
      </c>
      <c r="U2799" s="339" t="e">
        <f t="shared" si="240"/>
        <v>#DIV/0!</v>
      </c>
      <c r="V2799" s="4" t="e">
        <f t="shared" si="241"/>
        <v>#DIV/0!</v>
      </c>
    </row>
    <row r="2800" spans="1:22">
      <c r="A2800" s="105" t="s">
        <v>828</v>
      </c>
      <c r="B2800" t="s">
        <v>840</v>
      </c>
      <c r="C2800" s="219" t="s">
        <v>1491</v>
      </c>
      <c r="D2800" s="35" t="s">
        <v>44</v>
      </c>
      <c r="E2800" s="38" t="s">
        <v>60</v>
      </c>
      <c r="F2800" s="38" t="s">
        <v>60</v>
      </c>
      <c r="G2800">
        <v>60</v>
      </c>
      <c r="H2800" s="123">
        <f t="shared" si="248"/>
        <v>0.14285714285714285</v>
      </c>
      <c r="K2800" t="s">
        <v>100</v>
      </c>
      <c r="M2800" s="321">
        <v>0.47</v>
      </c>
      <c r="N2800" s="445">
        <v>0.4</v>
      </c>
      <c r="O2800" s="69">
        <f t="shared" si="245"/>
        <v>0.69282032302755092</v>
      </c>
      <c r="P2800" s="2">
        <v>3</v>
      </c>
      <c r="Q2800" s="2">
        <v>0</v>
      </c>
      <c r="R2800">
        <v>0</v>
      </c>
      <c r="S2800" s="63">
        <f t="shared" si="246"/>
        <v>0</v>
      </c>
      <c r="T2800" s="2">
        <v>3</v>
      </c>
      <c r="U2800" s="339" t="e">
        <f t="shared" si="240"/>
        <v>#NUM!</v>
      </c>
      <c r="V2800" s="4" t="e">
        <f t="shared" si="241"/>
        <v>#DIV/0!</v>
      </c>
    </row>
    <row r="2801" spans="1:22">
      <c r="A2801" s="105" t="s">
        <v>828</v>
      </c>
      <c r="B2801" t="s">
        <v>834</v>
      </c>
      <c r="C2801" s="219" t="s">
        <v>1491</v>
      </c>
      <c r="D2801" s="35" t="s">
        <v>44</v>
      </c>
      <c r="E2801" s="38" t="s">
        <v>60</v>
      </c>
      <c r="F2801" s="38" t="s">
        <v>60</v>
      </c>
      <c r="G2801">
        <v>420</v>
      </c>
      <c r="H2801" s="123">
        <f t="shared" si="248"/>
        <v>1</v>
      </c>
      <c r="L2801" t="s">
        <v>100</v>
      </c>
      <c r="M2801" s="321">
        <v>5.69</v>
      </c>
      <c r="N2801" s="445">
        <v>1</v>
      </c>
      <c r="O2801" s="69">
        <f t="shared" si="245"/>
        <v>1.7320508075688772</v>
      </c>
      <c r="P2801" s="2">
        <v>3</v>
      </c>
      <c r="Q2801" s="2">
        <v>0.38</v>
      </c>
      <c r="R2801">
        <v>0.4</v>
      </c>
      <c r="S2801" s="63">
        <f t="shared" si="246"/>
        <v>0.69282032302755092</v>
      </c>
      <c r="T2801" s="2">
        <v>3</v>
      </c>
      <c r="U2801" s="339">
        <f t="shared" si="240"/>
        <v>-2.7062942743999452</v>
      </c>
      <c r="V2801" s="4">
        <f t="shared" si="241"/>
        <v>1.441366574330563</v>
      </c>
    </row>
    <row r="2802" spans="1:22">
      <c r="A2802" s="105" t="s">
        <v>828</v>
      </c>
      <c r="B2802" t="s">
        <v>835</v>
      </c>
      <c r="C2802" s="219" t="s">
        <v>1491</v>
      </c>
      <c r="D2802" s="35" t="s">
        <v>44</v>
      </c>
      <c r="E2802" s="26" t="s">
        <v>60</v>
      </c>
      <c r="F2802" s="26" t="s">
        <v>60</v>
      </c>
      <c r="G2802">
        <v>420</v>
      </c>
      <c r="H2802" s="123">
        <f t="shared" si="248"/>
        <v>1</v>
      </c>
      <c r="L2802" t="s">
        <v>100</v>
      </c>
      <c r="M2802" s="321">
        <v>6.38</v>
      </c>
      <c r="N2802" s="445">
        <v>0.5</v>
      </c>
      <c r="O2802" s="69">
        <f t="shared" si="245"/>
        <v>0.8660254037844386</v>
      </c>
      <c r="P2802" s="2">
        <v>3</v>
      </c>
      <c r="Q2802" s="2">
        <v>5.37</v>
      </c>
      <c r="R2802">
        <v>0.9</v>
      </c>
      <c r="S2802" s="63">
        <f t="shared" si="246"/>
        <v>1.5588457268119895</v>
      </c>
      <c r="T2802" s="2">
        <v>3</v>
      </c>
      <c r="U2802" s="339">
        <f t="shared" si="240"/>
        <v>-0.1723401888359252</v>
      </c>
      <c r="V2802" s="4">
        <f t="shared" si="241"/>
        <v>0.36142234428804759</v>
      </c>
    </row>
    <row r="2803" spans="1:22">
      <c r="A2803" s="105" t="s">
        <v>828</v>
      </c>
      <c r="B2803" t="s">
        <v>836</v>
      </c>
      <c r="C2803" s="219" t="s">
        <v>1491</v>
      </c>
      <c r="D2803" s="35" t="s">
        <v>44</v>
      </c>
      <c r="E2803" s="38" t="s">
        <v>60</v>
      </c>
      <c r="F2803" s="38" t="s">
        <v>60</v>
      </c>
      <c r="G2803">
        <v>420</v>
      </c>
      <c r="H2803" s="123">
        <f t="shared" si="248"/>
        <v>1</v>
      </c>
      <c r="L2803" t="s">
        <v>100</v>
      </c>
      <c r="M2803" s="321">
        <v>0</v>
      </c>
      <c r="N2803" s="445">
        <v>0</v>
      </c>
      <c r="O2803" s="69">
        <f t="shared" si="245"/>
        <v>0</v>
      </c>
      <c r="P2803" s="2">
        <v>3</v>
      </c>
      <c r="Q2803" s="2">
        <v>0</v>
      </c>
      <c r="R2803">
        <v>0</v>
      </c>
      <c r="S2803" s="63">
        <f t="shared" si="246"/>
        <v>0</v>
      </c>
      <c r="T2803" s="2">
        <v>3</v>
      </c>
      <c r="U2803" s="339" t="e">
        <f t="shared" si="240"/>
        <v>#DIV/0!</v>
      </c>
      <c r="V2803" s="4" t="e">
        <f t="shared" si="241"/>
        <v>#DIV/0!</v>
      </c>
    </row>
    <row r="2804" spans="1:22">
      <c r="A2804" s="105" t="s">
        <v>828</v>
      </c>
      <c r="B2804" t="s">
        <v>837</v>
      </c>
      <c r="C2804" s="219" t="s">
        <v>1491</v>
      </c>
      <c r="D2804" s="35" t="s">
        <v>44</v>
      </c>
      <c r="E2804" s="38" t="s">
        <v>60</v>
      </c>
      <c r="F2804" s="38" t="s">
        <v>60</v>
      </c>
      <c r="G2804">
        <v>420</v>
      </c>
      <c r="H2804" s="123">
        <f t="shared" si="248"/>
        <v>1</v>
      </c>
      <c r="L2804" t="s">
        <v>100</v>
      </c>
      <c r="M2804" s="321">
        <v>0</v>
      </c>
      <c r="N2804" s="445">
        <v>0</v>
      </c>
      <c r="O2804" s="69">
        <f t="shared" si="245"/>
        <v>0</v>
      </c>
      <c r="P2804" s="2">
        <v>3</v>
      </c>
      <c r="Q2804" s="2">
        <v>0</v>
      </c>
      <c r="R2804">
        <v>0</v>
      </c>
      <c r="S2804" s="63">
        <f t="shared" si="246"/>
        <v>0</v>
      </c>
      <c r="T2804" s="2">
        <v>3</v>
      </c>
      <c r="U2804" s="339" t="e">
        <f t="shared" si="240"/>
        <v>#DIV/0!</v>
      </c>
      <c r="V2804" s="4" t="e">
        <f t="shared" si="241"/>
        <v>#DIV/0!</v>
      </c>
    </row>
    <row r="2805" spans="1:22">
      <c r="A2805" s="105" t="s">
        <v>828</v>
      </c>
      <c r="B2805" t="s">
        <v>838</v>
      </c>
      <c r="C2805" s="219" t="s">
        <v>1491</v>
      </c>
      <c r="D2805" s="35" t="s">
        <v>44</v>
      </c>
      <c r="E2805" s="38" t="s">
        <v>60</v>
      </c>
      <c r="F2805" s="38" t="s">
        <v>60</v>
      </c>
      <c r="G2805">
        <v>420</v>
      </c>
      <c r="H2805" s="123">
        <f t="shared" si="248"/>
        <v>1</v>
      </c>
      <c r="L2805" t="s">
        <v>100</v>
      </c>
      <c r="M2805" s="321">
        <v>0</v>
      </c>
      <c r="N2805" s="445">
        <v>0</v>
      </c>
      <c r="O2805" s="69">
        <f t="shared" si="245"/>
        <v>0</v>
      </c>
      <c r="P2805" s="2">
        <v>3</v>
      </c>
      <c r="Q2805" s="2">
        <v>0</v>
      </c>
      <c r="R2805">
        <v>0</v>
      </c>
      <c r="S2805" s="63">
        <f t="shared" si="246"/>
        <v>0</v>
      </c>
      <c r="T2805" s="2">
        <v>3</v>
      </c>
      <c r="U2805" s="339" t="e">
        <f t="shared" si="240"/>
        <v>#DIV/0!</v>
      </c>
      <c r="V2805" s="4" t="e">
        <f t="shared" si="241"/>
        <v>#DIV/0!</v>
      </c>
    </row>
    <row r="2806" spans="1:22">
      <c r="A2806" s="105" t="s">
        <v>828</v>
      </c>
      <c r="B2806" t="s">
        <v>839</v>
      </c>
      <c r="C2806" s="219" t="s">
        <v>1491</v>
      </c>
      <c r="D2806" s="35" t="s">
        <v>44</v>
      </c>
      <c r="E2806" s="38" t="s">
        <v>60</v>
      </c>
      <c r="F2806" s="38" t="s">
        <v>60</v>
      </c>
      <c r="G2806">
        <v>420</v>
      </c>
      <c r="H2806" s="123">
        <f t="shared" si="248"/>
        <v>1</v>
      </c>
      <c r="L2806" t="s">
        <v>100</v>
      </c>
      <c r="M2806" s="321">
        <v>0</v>
      </c>
      <c r="N2806" s="445">
        <v>0</v>
      </c>
      <c r="O2806" s="69">
        <f t="shared" si="245"/>
        <v>0</v>
      </c>
      <c r="P2806" s="2">
        <v>3</v>
      </c>
      <c r="Q2806" s="2">
        <v>0</v>
      </c>
      <c r="R2806">
        <v>0</v>
      </c>
      <c r="S2806" s="63">
        <f t="shared" si="246"/>
        <v>0</v>
      </c>
      <c r="T2806" s="2">
        <v>3</v>
      </c>
      <c r="U2806" s="339" t="e">
        <f t="shared" si="240"/>
        <v>#DIV/0!</v>
      </c>
      <c r="V2806" s="4" t="e">
        <f t="shared" si="241"/>
        <v>#DIV/0!</v>
      </c>
    </row>
    <row r="2807" spans="1:22">
      <c r="A2807" s="105" t="s">
        <v>828</v>
      </c>
      <c r="B2807" t="s">
        <v>840</v>
      </c>
      <c r="C2807" s="219" t="s">
        <v>1491</v>
      </c>
      <c r="D2807" s="35" t="s">
        <v>44</v>
      </c>
      <c r="E2807" s="26" t="s">
        <v>60</v>
      </c>
      <c r="F2807" s="26" t="s">
        <v>60</v>
      </c>
      <c r="G2807">
        <v>420</v>
      </c>
      <c r="H2807" s="123">
        <f t="shared" si="248"/>
        <v>1</v>
      </c>
      <c r="L2807" t="s">
        <v>100</v>
      </c>
      <c r="M2807" s="321">
        <v>0.57999999999999996</v>
      </c>
      <c r="N2807" s="445">
        <v>0.5</v>
      </c>
      <c r="O2807" s="69">
        <f t="shared" si="245"/>
        <v>0.8660254037844386</v>
      </c>
      <c r="P2807" s="2">
        <v>3</v>
      </c>
      <c r="Q2807" s="2">
        <v>0</v>
      </c>
      <c r="R2807">
        <v>0</v>
      </c>
      <c r="S2807" s="63">
        <f t="shared" si="246"/>
        <v>0</v>
      </c>
      <c r="T2807" s="2">
        <v>3</v>
      </c>
      <c r="U2807" s="339" t="e">
        <f t="shared" si="240"/>
        <v>#NUM!</v>
      </c>
      <c r="V2807" s="4" t="e">
        <f t="shared" si="241"/>
        <v>#DIV/0!</v>
      </c>
    </row>
    <row r="2808" spans="1:22">
      <c r="A2808" s="105" t="s">
        <v>829</v>
      </c>
      <c r="B2808" t="s">
        <v>834</v>
      </c>
      <c r="C2808" s="219" t="s">
        <v>1491</v>
      </c>
      <c r="D2808" s="35" t="s">
        <v>44</v>
      </c>
      <c r="E2808" s="38" t="s">
        <v>60</v>
      </c>
      <c r="F2808" s="38" t="s">
        <v>60</v>
      </c>
      <c r="G2808">
        <v>60</v>
      </c>
      <c r="H2808" s="123">
        <f t="shared" si="248"/>
        <v>0.14285714285714285</v>
      </c>
      <c r="K2808" t="s">
        <v>100</v>
      </c>
      <c r="M2808" s="322">
        <v>15.14</v>
      </c>
      <c r="N2808" s="448">
        <v>0.2</v>
      </c>
      <c r="O2808" s="69">
        <f t="shared" si="245"/>
        <v>0.34641016151377546</v>
      </c>
      <c r="P2808" s="2">
        <v>3</v>
      </c>
      <c r="Q2808" s="2">
        <v>3</v>
      </c>
      <c r="R2808">
        <v>0.24</v>
      </c>
      <c r="S2808" s="63">
        <f t="shared" si="246"/>
        <v>0.4156921938165305</v>
      </c>
      <c r="T2808" s="2">
        <v>3</v>
      </c>
      <c r="U2808" s="339">
        <f t="shared" si="240"/>
        <v>-1.6187279593411932</v>
      </c>
      <c r="V2808" s="4">
        <f t="shared" si="241"/>
        <v>0.33973333333333333</v>
      </c>
    </row>
    <row r="2809" spans="1:22">
      <c r="A2809" s="104" t="s">
        <v>829</v>
      </c>
      <c r="B2809" t="s">
        <v>835</v>
      </c>
      <c r="C2809" s="219" t="s">
        <v>1491</v>
      </c>
      <c r="D2809" s="34" t="s">
        <v>44</v>
      </c>
      <c r="E2809" s="39" t="s">
        <v>60</v>
      </c>
      <c r="F2809" s="39" t="s">
        <v>60</v>
      </c>
      <c r="G2809" s="16">
        <v>60</v>
      </c>
      <c r="H2809" s="173">
        <f t="shared" si="248"/>
        <v>0.14285714285714285</v>
      </c>
      <c r="I2809" s="19"/>
      <c r="J2809" s="16"/>
      <c r="K2809" s="16" t="s">
        <v>100</v>
      </c>
      <c r="L2809" s="16"/>
      <c r="M2809" s="320">
        <v>5.18</v>
      </c>
      <c r="N2809" s="447">
        <v>0.4</v>
      </c>
      <c r="O2809" s="69">
        <f t="shared" si="245"/>
        <v>0.69282032302755092</v>
      </c>
      <c r="P2809" s="19">
        <v>3</v>
      </c>
      <c r="Q2809" s="2">
        <v>4.95</v>
      </c>
      <c r="R2809">
        <v>0.5</v>
      </c>
      <c r="S2809" s="63">
        <f t="shared" si="246"/>
        <v>0.8660254037844386</v>
      </c>
      <c r="T2809" s="19">
        <v>3</v>
      </c>
      <c r="U2809" s="339">
        <f t="shared" si="240"/>
        <v>-4.5417479690792663E-2</v>
      </c>
      <c r="V2809" s="4">
        <f t="shared" si="241"/>
        <v>0.34353637383940411</v>
      </c>
    </row>
    <row r="2810" spans="1:22">
      <c r="A2810" s="105" t="s">
        <v>829</v>
      </c>
      <c r="B2810" t="s">
        <v>836</v>
      </c>
      <c r="C2810" s="219" t="s">
        <v>1491</v>
      </c>
      <c r="D2810" s="35" t="s">
        <v>44</v>
      </c>
      <c r="E2810" s="38" t="s">
        <v>60</v>
      </c>
      <c r="F2810" s="38" t="s">
        <v>60</v>
      </c>
      <c r="G2810">
        <v>60</v>
      </c>
      <c r="H2810" s="123">
        <f t="shared" si="248"/>
        <v>0.14285714285714285</v>
      </c>
      <c r="K2810" t="s">
        <v>100</v>
      </c>
      <c r="M2810" s="321">
        <v>4.46</v>
      </c>
      <c r="N2810" s="445">
        <v>0.3</v>
      </c>
      <c r="O2810" s="69">
        <f t="shared" si="245"/>
        <v>0.51961524227066314</v>
      </c>
      <c r="P2810" s="2">
        <v>3</v>
      </c>
      <c r="Q2810" s="2">
        <v>5.34</v>
      </c>
      <c r="R2810">
        <v>0.3</v>
      </c>
      <c r="S2810" s="63">
        <f t="shared" si="246"/>
        <v>0.51961524227066314</v>
      </c>
      <c r="T2810" s="2">
        <v>3</v>
      </c>
      <c r="U2810" s="339">
        <f t="shared" si="240"/>
        <v>0.18007688694013069</v>
      </c>
      <c r="V2810" s="4">
        <f t="shared" si="241"/>
        <v>0.3364895004839456</v>
      </c>
    </row>
    <row r="2811" spans="1:22">
      <c r="A2811" s="105" t="s">
        <v>829</v>
      </c>
      <c r="B2811" t="s">
        <v>837</v>
      </c>
      <c r="C2811" s="219" t="s">
        <v>1491</v>
      </c>
      <c r="D2811" s="35" t="s">
        <v>44</v>
      </c>
      <c r="E2811" s="38" t="s">
        <v>60</v>
      </c>
      <c r="F2811" s="38" t="s">
        <v>60</v>
      </c>
      <c r="G2811">
        <v>60</v>
      </c>
      <c r="H2811" s="123">
        <f t="shared" si="248"/>
        <v>0.14285714285714285</v>
      </c>
      <c r="K2811" t="s">
        <v>100</v>
      </c>
      <c r="M2811" s="321">
        <v>0</v>
      </c>
      <c r="N2811" s="445">
        <v>0</v>
      </c>
      <c r="O2811" s="69">
        <f t="shared" si="245"/>
        <v>0</v>
      </c>
      <c r="P2811" s="2">
        <v>3</v>
      </c>
      <c r="Q2811" s="2">
        <v>0.49</v>
      </c>
      <c r="R2811">
        <v>0.3</v>
      </c>
      <c r="S2811" s="63">
        <f t="shared" si="246"/>
        <v>0.51961524227066314</v>
      </c>
      <c r="T2811" s="2">
        <v>3</v>
      </c>
      <c r="U2811" s="339" t="e">
        <f t="shared" ref="U2811:U2874" si="249">LN(Q2811/M2811)</f>
        <v>#DIV/0!</v>
      </c>
      <c r="V2811" s="4" t="e">
        <f t="shared" ref="V2811:V2874" si="250">M2811^2/(P2811*M2811^2)+S2811^2/(T2811*Q2811^2)</f>
        <v>#DIV/0!</v>
      </c>
    </row>
    <row r="2812" spans="1:22">
      <c r="A2812" s="105" t="s">
        <v>829</v>
      </c>
      <c r="B2812" t="s">
        <v>838</v>
      </c>
      <c r="C2812" s="219" t="s">
        <v>1491</v>
      </c>
      <c r="D2812" s="35" t="s">
        <v>44</v>
      </c>
      <c r="E2812" s="26" t="s">
        <v>60</v>
      </c>
      <c r="F2812" s="26" t="s">
        <v>60</v>
      </c>
      <c r="G2812">
        <v>60</v>
      </c>
      <c r="H2812" s="123">
        <f t="shared" si="248"/>
        <v>0.14285714285714285</v>
      </c>
      <c r="K2812" t="s">
        <v>100</v>
      </c>
      <c r="M2812" s="321">
        <v>0</v>
      </c>
      <c r="N2812" s="445">
        <v>0</v>
      </c>
      <c r="O2812" s="69">
        <f t="shared" si="245"/>
        <v>0</v>
      </c>
      <c r="P2812" s="2">
        <v>3</v>
      </c>
      <c r="Q2812" s="2">
        <v>0</v>
      </c>
      <c r="R2812">
        <v>0</v>
      </c>
      <c r="S2812" s="63">
        <f t="shared" si="246"/>
        <v>0</v>
      </c>
      <c r="T2812" s="2">
        <v>3</v>
      </c>
      <c r="U2812" s="339" t="e">
        <f t="shared" si="249"/>
        <v>#DIV/0!</v>
      </c>
      <c r="V2812" s="4" t="e">
        <f t="shared" si="250"/>
        <v>#DIV/0!</v>
      </c>
    </row>
    <row r="2813" spans="1:22">
      <c r="A2813" s="105" t="s">
        <v>829</v>
      </c>
      <c r="B2813" t="s">
        <v>839</v>
      </c>
      <c r="C2813" s="219" t="s">
        <v>1491</v>
      </c>
      <c r="D2813" s="35" t="s">
        <v>44</v>
      </c>
      <c r="E2813" s="38" t="s">
        <v>60</v>
      </c>
      <c r="F2813" s="38" t="s">
        <v>60</v>
      </c>
      <c r="G2813">
        <v>60</v>
      </c>
      <c r="H2813" s="123">
        <f t="shared" si="248"/>
        <v>0.14285714285714285</v>
      </c>
      <c r="K2813" t="s">
        <v>100</v>
      </c>
      <c r="M2813" s="321">
        <v>0</v>
      </c>
      <c r="N2813" s="445">
        <v>0</v>
      </c>
      <c r="O2813" s="69">
        <f t="shared" si="245"/>
        <v>0</v>
      </c>
      <c r="P2813" s="2">
        <v>3</v>
      </c>
      <c r="Q2813" s="2">
        <v>0</v>
      </c>
      <c r="R2813">
        <v>0</v>
      </c>
      <c r="S2813" s="63">
        <f t="shared" si="246"/>
        <v>0</v>
      </c>
      <c r="T2813" s="2">
        <v>3</v>
      </c>
      <c r="U2813" s="339" t="e">
        <f t="shared" si="249"/>
        <v>#DIV/0!</v>
      </c>
      <c r="V2813" s="4" t="e">
        <f t="shared" si="250"/>
        <v>#DIV/0!</v>
      </c>
    </row>
    <row r="2814" spans="1:22">
      <c r="A2814" s="105" t="s">
        <v>829</v>
      </c>
      <c r="B2814" t="s">
        <v>840</v>
      </c>
      <c r="C2814" s="219" t="s">
        <v>1491</v>
      </c>
      <c r="D2814" s="35" t="s">
        <v>44</v>
      </c>
      <c r="E2814" s="38" t="s">
        <v>60</v>
      </c>
      <c r="F2814" s="38" t="s">
        <v>60</v>
      </c>
      <c r="G2814">
        <v>60</v>
      </c>
      <c r="H2814" s="123">
        <f t="shared" si="248"/>
        <v>0.14285714285714285</v>
      </c>
      <c r="K2814" t="s">
        <v>100</v>
      </c>
      <c r="M2814" s="321">
        <v>0</v>
      </c>
      <c r="N2814" s="445">
        <v>0</v>
      </c>
      <c r="O2814" s="69">
        <f t="shared" si="245"/>
        <v>0</v>
      </c>
      <c r="P2814" s="2">
        <v>3</v>
      </c>
      <c r="Q2814" s="2">
        <v>0</v>
      </c>
      <c r="R2814">
        <v>0</v>
      </c>
      <c r="S2814" s="63">
        <f t="shared" si="246"/>
        <v>0</v>
      </c>
      <c r="T2814" s="2">
        <v>3</v>
      </c>
      <c r="U2814" s="339" t="e">
        <f t="shared" si="249"/>
        <v>#DIV/0!</v>
      </c>
      <c r="V2814" s="4" t="e">
        <f t="shared" si="250"/>
        <v>#DIV/0!</v>
      </c>
    </row>
    <row r="2815" spans="1:22">
      <c r="A2815" s="105" t="s">
        <v>829</v>
      </c>
      <c r="B2815" t="s">
        <v>834</v>
      </c>
      <c r="C2815" s="219" t="s">
        <v>1491</v>
      </c>
      <c r="D2815" s="35" t="s">
        <v>44</v>
      </c>
      <c r="E2815" s="38" t="s">
        <v>60</v>
      </c>
      <c r="F2815" s="38" t="s">
        <v>60</v>
      </c>
      <c r="G2815">
        <v>420</v>
      </c>
      <c r="H2815" s="123">
        <f t="shared" si="248"/>
        <v>1</v>
      </c>
      <c r="L2815" t="s">
        <v>100</v>
      </c>
      <c r="M2815" s="321">
        <v>6.86</v>
      </c>
      <c r="N2815" s="445">
        <v>1.1000000000000001</v>
      </c>
      <c r="O2815" s="69">
        <f t="shared" si="245"/>
        <v>1.9052558883257651</v>
      </c>
      <c r="P2815" s="2">
        <v>3</v>
      </c>
      <c r="Q2815" s="2">
        <v>1.91</v>
      </c>
      <c r="R2815">
        <v>0.62</v>
      </c>
      <c r="S2815" s="63">
        <f t="shared" si="246"/>
        <v>1.0738715006927038</v>
      </c>
      <c r="T2815" s="2">
        <v>3</v>
      </c>
      <c r="U2815" s="339">
        <f t="shared" si="249"/>
        <v>-1.2786041996792554</v>
      </c>
      <c r="V2815" s="4">
        <f t="shared" si="250"/>
        <v>0.43870325192109128</v>
      </c>
    </row>
    <row r="2816" spans="1:22">
      <c r="A2816" s="105" t="s">
        <v>829</v>
      </c>
      <c r="B2816" t="s">
        <v>835</v>
      </c>
      <c r="C2816" s="219" t="s">
        <v>1491</v>
      </c>
      <c r="D2816" s="35" t="s">
        <v>44</v>
      </c>
      <c r="E2816" s="38" t="s">
        <v>60</v>
      </c>
      <c r="F2816" s="38" t="s">
        <v>60</v>
      </c>
      <c r="G2816">
        <v>420</v>
      </c>
      <c r="H2816" s="123">
        <f t="shared" si="248"/>
        <v>1</v>
      </c>
      <c r="L2816" t="s">
        <v>100</v>
      </c>
      <c r="M2816" s="321">
        <v>6.37</v>
      </c>
      <c r="N2816" s="445">
        <v>0.4</v>
      </c>
      <c r="O2816" s="69">
        <f t="shared" si="245"/>
        <v>0.69282032302755092</v>
      </c>
      <c r="P2816" s="2">
        <v>3</v>
      </c>
      <c r="Q2816" s="2">
        <v>6.65</v>
      </c>
      <c r="R2816">
        <v>0.35</v>
      </c>
      <c r="S2816" s="63">
        <f t="shared" si="246"/>
        <v>0.60621778264910697</v>
      </c>
      <c r="T2816" s="2">
        <v>3</v>
      </c>
      <c r="U2816" s="339">
        <f t="shared" si="249"/>
        <v>4.3017385083690858E-2</v>
      </c>
      <c r="V2816" s="4">
        <f t="shared" si="250"/>
        <v>0.33610341643582636</v>
      </c>
    </row>
    <row r="2817" spans="1:22">
      <c r="A2817" s="105" t="s">
        <v>829</v>
      </c>
      <c r="B2817" t="s">
        <v>836</v>
      </c>
      <c r="C2817" s="219" t="s">
        <v>1491</v>
      </c>
      <c r="D2817" s="35" t="s">
        <v>44</v>
      </c>
      <c r="E2817" s="26" t="s">
        <v>60</v>
      </c>
      <c r="F2817" s="26" t="s">
        <v>60</v>
      </c>
      <c r="G2817">
        <v>420</v>
      </c>
      <c r="H2817" s="123">
        <f t="shared" si="248"/>
        <v>1</v>
      </c>
      <c r="L2817" t="s">
        <v>100</v>
      </c>
      <c r="M2817" s="321">
        <v>0</v>
      </c>
      <c r="N2817" s="445">
        <v>0</v>
      </c>
      <c r="O2817" s="69">
        <f t="shared" si="245"/>
        <v>0</v>
      </c>
      <c r="P2817" s="2">
        <v>3</v>
      </c>
      <c r="Q2817" s="2">
        <v>6.65</v>
      </c>
      <c r="R2817">
        <v>1</v>
      </c>
      <c r="S2817" s="63">
        <f t="shared" si="246"/>
        <v>1.7320508075688772</v>
      </c>
      <c r="T2817" s="2">
        <v>3</v>
      </c>
      <c r="U2817" s="339" t="e">
        <f t="shared" si="249"/>
        <v>#DIV/0!</v>
      </c>
      <c r="V2817" s="4" t="e">
        <f t="shared" si="250"/>
        <v>#DIV/0!</v>
      </c>
    </row>
    <row r="2818" spans="1:22">
      <c r="A2818" s="105" t="s">
        <v>829</v>
      </c>
      <c r="B2818" t="s">
        <v>837</v>
      </c>
      <c r="C2818" s="219" t="s">
        <v>1491</v>
      </c>
      <c r="D2818" s="35" t="s">
        <v>44</v>
      </c>
      <c r="E2818" s="38" t="s">
        <v>60</v>
      </c>
      <c r="F2818" s="38" t="s">
        <v>60</v>
      </c>
      <c r="G2818">
        <v>420</v>
      </c>
      <c r="H2818" s="123">
        <f t="shared" si="248"/>
        <v>1</v>
      </c>
      <c r="L2818" t="s">
        <v>100</v>
      </c>
      <c r="M2818" s="322">
        <v>0</v>
      </c>
      <c r="N2818" s="448">
        <v>0</v>
      </c>
      <c r="O2818" s="69">
        <f t="shared" si="245"/>
        <v>0</v>
      </c>
      <c r="P2818" s="2">
        <v>3</v>
      </c>
      <c r="Q2818" s="2">
        <v>0.27</v>
      </c>
      <c r="R2818">
        <v>0.3</v>
      </c>
      <c r="S2818" s="63">
        <f t="shared" si="246"/>
        <v>0.51961524227066314</v>
      </c>
      <c r="T2818" s="2">
        <v>3</v>
      </c>
      <c r="U2818" s="339" t="e">
        <f t="shared" si="249"/>
        <v>#DIV/0!</v>
      </c>
      <c r="V2818" s="4" t="e">
        <f t="shared" si="250"/>
        <v>#DIV/0!</v>
      </c>
    </row>
    <row r="2819" spans="1:22">
      <c r="A2819" s="104" t="s">
        <v>829</v>
      </c>
      <c r="B2819" s="16" t="s">
        <v>838</v>
      </c>
      <c r="C2819" s="219" t="s">
        <v>1491</v>
      </c>
      <c r="D2819" s="34" t="s">
        <v>44</v>
      </c>
      <c r="E2819" s="39" t="s">
        <v>60</v>
      </c>
      <c r="F2819" s="39" t="s">
        <v>60</v>
      </c>
      <c r="G2819" s="16">
        <v>420</v>
      </c>
      <c r="H2819" s="173">
        <f t="shared" si="248"/>
        <v>1</v>
      </c>
      <c r="I2819" s="19"/>
      <c r="J2819" s="16"/>
      <c r="K2819" s="16"/>
      <c r="L2819" s="16" t="s">
        <v>100</v>
      </c>
      <c r="M2819" s="321">
        <v>0</v>
      </c>
      <c r="N2819" s="63">
        <v>0</v>
      </c>
      <c r="O2819" s="69">
        <f t="shared" si="245"/>
        <v>0</v>
      </c>
      <c r="P2819" s="19">
        <v>3</v>
      </c>
      <c r="Q2819" s="2">
        <v>0</v>
      </c>
      <c r="R2819">
        <v>0</v>
      </c>
      <c r="S2819" s="63">
        <f t="shared" si="246"/>
        <v>0</v>
      </c>
      <c r="T2819" s="19">
        <v>3</v>
      </c>
      <c r="U2819" s="339" t="e">
        <f t="shared" si="249"/>
        <v>#DIV/0!</v>
      </c>
      <c r="V2819" s="4" t="e">
        <f t="shared" si="250"/>
        <v>#DIV/0!</v>
      </c>
    </row>
    <row r="2820" spans="1:22">
      <c r="A2820" s="105" t="s">
        <v>829</v>
      </c>
      <c r="B2820" t="s">
        <v>839</v>
      </c>
      <c r="C2820" s="219" t="s">
        <v>1491</v>
      </c>
      <c r="D2820" s="35" t="s">
        <v>44</v>
      </c>
      <c r="E2820" s="38" t="s">
        <v>60</v>
      </c>
      <c r="F2820" s="38" t="s">
        <v>60</v>
      </c>
      <c r="G2820">
        <v>420</v>
      </c>
      <c r="H2820" s="123">
        <f t="shared" si="248"/>
        <v>1</v>
      </c>
      <c r="L2820" t="s">
        <v>100</v>
      </c>
      <c r="M2820" s="321">
        <v>0</v>
      </c>
      <c r="N2820" s="63">
        <v>0</v>
      </c>
      <c r="O2820" s="69">
        <f t="shared" si="245"/>
        <v>0</v>
      </c>
      <c r="P2820" s="2">
        <v>3</v>
      </c>
      <c r="Q2820" s="2">
        <v>0</v>
      </c>
      <c r="R2820">
        <v>0</v>
      </c>
      <c r="S2820" s="63">
        <f t="shared" si="246"/>
        <v>0</v>
      </c>
      <c r="T2820" s="2">
        <v>3</v>
      </c>
      <c r="U2820" s="339" t="e">
        <f t="shared" si="249"/>
        <v>#DIV/0!</v>
      </c>
      <c r="V2820" s="4" t="e">
        <f t="shared" si="250"/>
        <v>#DIV/0!</v>
      </c>
    </row>
    <row r="2821" spans="1:22">
      <c r="A2821" s="105" t="s">
        <v>829</v>
      </c>
      <c r="B2821" t="s">
        <v>840</v>
      </c>
      <c r="C2821" s="219" t="s">
        <v>1491</v>
      </c>
      <c r="D2821" s="35" t="s">
        <v>44</v>
      </c>
      <c r="E2821" s="38" t="s">
        <v>60</v>
      </c>
      <c r="F2821" s="38" t="s">
        <v>60</v>
      </c>
      <c r="G2821">
        <v>420</v>
      </c>
      <c r="H2821" s="123">
        <f t="shared" si="248"/>
        <v>1</v>
      </c>
      <c r="L2821" t="s">
        <v>100</v>
      </c>
      <c r="M2821" s="321">
        <v>0</v>
      </c>
      <c r="N2821" s="63">
        <v>0</v>
      </c>
      <c r="O2821" s="69">
        <f t="shared" ref="O2821:O2852" si="251">N2821*SQRT(P2821)</f>
        <v>0</v>
      </c>
      <c r="P2821" s="2">
        <v>3</v>
      </c>
      <c r="Q2821" s="2">
        <v>0</v>
      </c>
      <c r="R2821">
        <v>0</v>
      </c>
      <c r="S2821" s="63">
        <f t="shared" ref="S2821:S2852" si="252">R2821*SQRT(T2821)</f>
        <v>0</v>
      </c>
      <c r="T2821" s="2">
        <v>3</v>
      </c>
      <c r="U2821" s="339" t="e">
        <f t="shared" si="249"/>
        <v>#DIV/0!</v>
      </c>
      <c r="V2821" s="4" t="e">
        <f t="shared" si="250"/>
        <v>#DIV/0!</v>
      </c>
    </row>
    <row r="2822" spans="1:22">
      <c r="A2822" s="105" t="s">
        <v>831</v>
      </c>
      <c r="B2822" t="s">
        <v>834</v>
      </c>
      <c r="C2822" s="219" t="s">
        <v>1491</v>
      </c>
      <c r="D2822" s="35" t="s">
        <v>44</v>
      </c>
      <c r="E2822" s="26" t="s">
        <v>60</v>
      </c>
      <c r="F2822" s="26" t="s">
        <v>60</v>
      </c>
      <c r="G2822">
        <v>60</v>
      </c>
      <c r="H2822" s="123">
        <f t="shared" si="248"/>
        <v>0.14285714285714285</v>
      </c>
      <c r="K2822" t="s">
        <v>100</v>
      </c>
      <c r="M2822" s="321">
        <v>13.68</v>
      </c>
      <c r="N2822" s="63">
        <v>2</v>
      </c>
      <c r="O2822" s="69">
        <f t="shared" si="251"/>
        <v>3.4641016151377544</v>
      </c>
      <c r="P2822" s="2">
        <v>3</v>
      </c>
      <c r="Q2822" s="2">
        <v>6.21</v>
      </c>
      <c r="R2822">
        <v>0.9</v>
      </c>
      <c r="S2822" s="63">
        <f t="shared" si="252"/>
        <v>1.5588457268119895</v>
      </c>
      <c r="T2822" s="2">
        <v>3</v>
      </c>
      <c r="U2822" s="339">
        <f t="shared" si="249"/>
        <v>-0.789774016249017</v>
      </c>
      <c r="V2822" s="4">
        <f t="shared" si="250"/>
        <v>0.35433732409157737</v>
      </c>
    </row>
    <row r="2823" spans="1:22">
      <c r="A2823" s="105" t="s">
        <v>831</v>
      </c>
      <c r="B2823" t="s">
        <v>835</v>
      </c>
      <c r="C2823" s="219" t="s">
        <v>1491</v>
      </c>
      <c r="D2823" s="35" t="s">
        <v>44</v>
      </c>
      <c r="E2823" s="38" t="s">
        <v>60</v>
      </c>
      <c r="F2823" s="38" t="s">
        <v>60</v>
      </c>
      <c r="G2823">
        <v>60</v>
      </c>
      <c r="H2823" s="123">
        <f t="shared" si="248"/>
        <v>0.14285714285714285</v>
      </c>
      <c r="K2823" t="s">
        <v>100</v>
      </c>
      <c r="M2823" s="321">
        <v>7.59</v>
      </c>
      <c r="N2823" s="63">
        <v>1.2</v>
      </c>
      <c r="O2823" s="69">
        <f t="shared" si="251"/>
        <v>2.0784609690826525</v>
      </c>
      <c r="P2823" s="2">
        <v>3</v>
      </c>
      <c r="Q2823" s="2">
        <v>9.11</v>
      </c>
      <c r="R2823">
        <v>0.4</v>
      </c>
      <c r="S2823" s="63">
        <f t="shared" si="252"/>
        <v>0.69282032302755092</v>
      </c>
      <c r="T2823" s="2">
        <v>3</v>
      </c>
      <c r="U2823" s="339">
        <f t="shared" si="249"/>
        <v>0.18254111986432831</v>
      </c>
      <c r="V2823" s="4">
        <f t="shared" si="250"/>
        <v>0.33526122767508398</v>
      </c>
    </row>
    <row r="2824" spans="1:22">
      <c r="A2824" s="105" t="s">
        <v>831</v>
      </c>
      <c r="B2824" t="s">
        <v>836</v>
      </c>
      <c r="C2824" s="219" t="s">
        <v>1491</v>
      </c>
      <c r="D2824" s="35" t="s">
        <v>44</v>
      </c>
      <c r="E2824" s="38" t="s">
        <v>60</v>
      </c>
      <c r="F2824" s="38" t="s">
        <v>60</v>
      </c>
      <c r="G2824">
        <v>60</v>
      </c>
      <c r="H2824" s="123">
        <f t="shared" si="248"/>
        <v>0.14285714285714285</v>
      </c>
      <c r="K2824" t="s">
        <v>100</v>
      </c>
      <c r="M2824" s="321">
        <v>0</v>
      </c>
      <c r="N2824" s="63">
        <v>0</v>
      </c>
      <c r="O2824" s="69">
        <f t="shared" si="251"/>
        <v>0</v>
      </c>
      <c r="P2824" s="2">
        <v>3</v>
      </c>
      <c r="Q2824" s="2">
        <v>1.56</v>
      </c>
      <c r="R2824">
        <v>0.6</v>
      </c>
      <c r="S2824" s="63">
        <f t="shared" si="252"/>
        <v>1.0392304845413263</v>
      </c>
      <c r="T2824" s="2">
        <v>3</v>
      </c>
      <c r="U2824" s="339" t="e">
        <f t="shared" si="249"/>
        <v>#DIV/0!</v>
      </c>
      <c r="V2824" s="4" t="e">
        <f t="shared" si="250"/>
        <v>#DIV/0!</v>
      </c>
    </row>
    <row r="2825" spans="1:22">
      <c r="A2825" s="105" t="s">
        <v>831</v>
      </c>
      <c r="B2825" t="s">
        <v>837</v>
      </c>
      <c r="C2825" s="219" t="s">
        <v>1491</v>
      </c>
      <c r="D2825" s="35" t="s">
        <v>44</v>
      </c>
      <c r="E2825" s="38" t="s">
        <v>60</v>
      </c>
      <c r="F2825" s="38" t="s">
        <v>60</v>
      </c>
      <c r="G2825">
        <v>60</v>
      </c>
      <c r="H2825" s="123">
        <f t="shared" si="248"/>
        <v>0.14285714285714285</v>
      </c>
      <c r="K2825" t="s">
        <v>100</v>
      </c>
      <c r="M2825" s="321">
        <v>2.02</v>
      </c>
      <c r="N2825" s="63">
        <v>0.7</v>
      </c>
      <c r="O2825" s="69">
        <f t="shared" si="251"/>
        <v>1.2124355652982139</v>
      </c>
      <c r="P2825" s="2">
        <v>3</v>
      </c>
      <c r="Q2825" s="2">
        <v>3.63</v>
      </c>
      <c r="R2825">
        <v>0.9</v>
      </c>
      <c r="S2825" s="63">
        <f t="shared" si="252"/>
        <v>1.5588457268119895</v>
      </c>
      <c r="T2825" s="2">
        <v>3</v>
      </c>
      <c r="U2825" s="339">
        <f t="shared" si="249"/>
        <v>0.58613513686364604</v>
      </c>
      <c r="V2825" s="4">
        <f t="shared" si="250"/>
        <v>0.39480454431618972</v>
      </c>
    </row>
    <row r="2826" spans="1:22">
      <c r="A2826" s="105" t="s">
        <v>831</v>
      </c>
      <c r="B2826" t="s">
        <v>838</v>
      </c>
      <c r="C2826" s="219" t="s">
        <v>1491</v>
      </c>
      <c r="D2826" s="35" t="s">
        <v>44</v>
      </c>
      <c r="E2826" s="38" t="s">
        <v>60</v>
      </c>
      <c r="F2826" s="38" t="s">
        <v>60</v>
      </c>
      <c r="G2826">
        <v>60</v>
      </c>
      <c r="H2826" s="123">
        <f t="shared" si="248"/>
        <v>0.14285714285714285</v>
      </c>
      <c r="K2826" t="s">
        <v>100</v>
      </c>
      <c r="M2826" s="321">
        <v>3.62</v>
      </c>
      <c r="N2826" s="63">
        <v>1</v>
      </c>
      <c r="O2826" s="69">
        <f t="shared" si="251"/>
        <v>1.7320508075688772</v>
      </c>
      <c r="P2826" s="2">
        <v>3</v>
      </c>
      <c r="Q2826" s="2">
        <v>2.5</v>
      </c>
      <c r="R2826">
        <v>0.8</v>
      </c>
      <c r="S2826" s="63">
        <f t="shared" si="252"/>
        <v>1.3856406460551018</v>
      </c>
      <c r="T2826" s="2">
        <v>3</v>
      </c>
      <c r="U2826" s="339">
        <f t="shared" si="249"/>
        <v>-0.37018329396352462</v>
      </c>
      <c r="V2826" s="4">
        <f t="shared" si="250"/>
        <v>0.43573333333333331</v>
      </c>
    </row>
    <row r="2827" spans="1:22">
      <c r="A2827" s="105" t="s">
        <v>831</v>
      </c>
      <c r="B2827" t="s">
        <v>839</v>
      </c>
      <c r="C2827" s="219" t="s">
        <v>1491</v>
      </c>
      <c r="D2827" s="35" t="s">
        <v>44</v>
      </c>
      <c r="E2827" s="26" t="s">
        <v>60</v>
      </c>
      <c r="F2827" s="26" t="s">
        <v>60</v>
      </c>
      <c r="G2827">
        <v>60</v>
      </c>
      <c r="H2827" s="123">
        <f t="shared" si="248"/>
        <v>0.14285714285714285</v>
      </c>
      <c r="K2827" t="s">
        <v>100</v>
      </c>
      <c r="M2827" s="321">
        <v>0</v>
      </c>
      <c r="N2827" s="63">
        <v>0</v>
      </c>
      <c r="O2827" s="69">
        <f t="shared" si="251"/>
        <v>0</v>
      </c>
      <c r="P2827" s="2">
        <v>3</v>
      </c>
      <c r="Q2827" s="2">
        <v>1.17</v>
      </c>
      <c r="R2827">
        <v>0.6</v>
      </c>
      <c r="S2827" s="63">
        <f t="shared" si="252"/>
        <v>1.0392304845413263</v>
      </c>
      <c r="T2827" s="2">
        <v>3</v>
      </c>
      <c r="U2827" s="339" t="e">
        <f t="shared" si="249"/>
        <v>#DIV/0!</v>
      </c>
      <c r="V2827" s="4" t="e">
        <f t="shared" si="250"/>
        <v>#DIV/0!</v>
      </c>
    </row>
    <row r="2828" spans="1:22">
      <c r="A2828" s="106" t="s">
        <v>831</v>
      </c>
      <c r="B2828" t="s">
        <v>840</v>
      </c>
      <c r="C2828" s="219" t="s">
        <v>1491</v>
      </c>
      <c r="D2828" s="36" t="s">
        <v>44</v>
      </c>
      <c r="E2828" s="29" t="s">
        <v>60</v>
      </c>
      <c r="F2828" s="29" t="s">
        <v>60</v>
      </c>
      <c r="G2828" s="11">
        <v>60</v>
      </c>
      <c r="H2828" s="172">
        <f t="shared" si="248"/>
        <v>0.14285714285714285</v>
      </c>
      <c r="K2828" t="s">
        <v>100</v>
      </c>
      <c r="M2828" s="321">
        <v>0</v>
      </c>
      <c r="N2828" s="63">
        <v>0</v>
      </c>
      <c r="O2828" s="69">
        <f t="shared" si="251"/>
        <v>0</v>
      </c>
      <c r="P2828" s="2">
        <v>3</v>
      </c>
      <c r="Q2828" s="2">
        <v>0.5</v>
      </c>
      <c r="R2828">
        <v>0.5</v>
      </c>
      <c r="S2828" s="63">
        <f t="shared" si="252"/>
        <v>0.8660254037844386</v>
      </c>
      <c r="T2828" s="2">
        <v>3</v>
      </c>
      <c r="U2828" s="339" t="e">
        <f t="shared" si="249"/>
        <v>#DIV/0!</v>
      </c>
      <c r="V2828" s="4" t="e">
        <f t="shared" si="250"/>
        <v>#DIV/0!</v>
      </c>
    </row>
    <row r="2829" spans="1:22">
      <c r="A2829" s="104" t="s">
        <v>831</v>
      </c>
      <c r="B2829" t="s">
        <v>834</v>
      </c>
      <c r="C2829" s="219" t="s">
        <v>1491</v>
      </c>
      <c r="D2829" s="34" t="s">
        <v>44</v>
      </c>
      <c r="E2829" s="39" t="s">
        <v>60</v>
      </c>
      <c r="F2829" s="39" t="s">
        <v>60</v>
      </c>
      <c r="G2829" s="16">
        <v>420</v>
      </c>
      <c r="H2829" s="173">
        <f t="shared" si="248"/>
        <v>1</v>
      </c>
      <c r="I2829" s="19"/>
      <c r="J2829" s="16"/>
      <c r="K2829" s="16"/>
      <c r="L2829" s="16" t="s">
        <v>100</v>
      </c>
      <c r="M2829" s="321">
        <v>5.69</v>
      </c>
      <c r="N2829" s="63">
        <v>0.9</v>
      </c>
      <c r="O2829" s="69">
        <f t="shared" si="251"/>
        <v>1.5588457268119895</v>
      </c>
      <c r="P2829" s="19">
        <v>3</v>
      </c>
      <c r="Q2829" s="2">
        <v>6.16</v>
      </c>
      <c r="R2829">
        <v>0.9</v>
      </c>
      <c r="S2829" s="63">
        <f t="shared" si="252"/>
        <v>1.5588457268119895</v>
      </c>
      <c r="T2829" s="19">
        <v>3</v>
      </c>
      <c r="U2829" s="339">
        <f t="shared" si="249"/>
        <v>7.9366529407188816E-2</v>
      </c>
      <c r="V2829" s="4">
        <f t="shared" si="250"/>
        <v>0.35467968179007142</v>
      </c>
    </row>
    <row r="2830" spans="1:22">
      <c r="A2830" s="105" t="s">
        <v>831</v>
      </c>
      <c r="B2830" t="s">
        <v>835</v>
      </c>
      <c r="C2830" s="219" t="s">
        <v>1491</v>
      </c>
      <c r="D2830" s="35" t="s">
        <v>44</v>
      </c>
      <c r="E2830" s="38" t="s">
        <v>60</v>
      </c>
      <c r="F2830" s="38" t="s">
        <v>60</v>
      </c>
      <c r="G2830">
        <v>420</v>
      </c>
      <c r="H2830" s="123">
        <f t="shared" si="248"/>
        <v>1</v>
      </c>
      <c r="L2830" t="s">
        <v>100</v>
      </c>
      <c r="M2830" s="321">
        <v>9.2799999999999994</v>
      </c>
      <c r="N2830" s="63">
        <v>0.7</v>
      </c>
      <c r="O2830" s="69">
        <f t="shared" si="251"/>
        <v>1.2124355652982139</v>
      </c>
      <c r="P2830" s="2">
        <v>3</v>
      </c>
      <c r="Q2830" s="2">
        <v>10.27</v>
      </c>
      <c r="R2830">
        <v>0.9</v>
      </c>
      <c r="S2830" s="63">
        <f t="shared" si="252"/>
        <v>1.5588457268119895</v>
      </c>
      <c r="T2830" s="2">
        <v>3</v>
      </c>
      <c r="U2830" s="339">
        <f t="shared" si="249"/>
        <v>0.1013654771423577</v>
      </c>
      <c r="V2830" s="4">
        <f t="shared" si="250"/>
        <v>0.34101303115144588</v>
      </c>
    </row>
    <row r="2831" spans="1:22">
      <c r="A2831" s="105" t="s">
        <v>831</v>
      </c>
      <c r="B2831" t="s">
        <v>836</v>
      </c>
      <c r="C2831" s="219" t="s">
        <v>1491</v>
      </c>
      <c r="D2831" s="35" t="s">
        <v>44</v>
      </c>
      <c r="E2831" s="38" t="s">
        <v>60</v>
      </c>
      <c r="F2831" s="38" t="s">
        <v>60</v>
      </c>
      <c r="G2831">
        <v>420</v>
      </c>
      <c r="H2831" s="123">
        <f t="shared" si="248"/>
        <v>1</v>
      </c>
      <c r="L2831" t="s">
        <v>100</v>
      </c>
      <c r="M2831" s="321">
        <v>0</v>
      </c>
      <c r="N2831" s="63">
        <v>0</v>
      </c>
      <c r="O2831" s="69">
        <f t="shared" si="251"/>
        <v>0</v>
      </c>
      <c r="P2831" s="2">
        <v>3</v>
      </c>
      <c r="Q2831" s="2">
        <v>2.25</v>
      </c>
      <c r="R2831">
        <v>0.9</v>
      </c>
      <c r="S2831" s="63">
        <f t="shared" si="252"/>
        <v>1.5588457268119895</v>
      </c>
      <c r="T2831" s="2">
        <v>3</v>
      </c>
      <c r="U2831" s="339" t="e">
        <f t="shared" si="249"/>
        <v>#DIV/0!</v>
      </c>
      <c r="V2831" s="4" t="e">
        <f t="shared" si="250"/>
        <v>#DIV/0!</v>
      </c>
    </row>
    <row r="2832" spans="1:22">
      <c r="A2832" s="105" t="s">
        <v>831</v>
      </c>
      <c r="B2832" t="s">
        <v>837</v>
      </c>
      <c r="C2832" s="219" t="s">
        <v>1491</v>
      </c>
      <c r="D2832" s="35" t="s">
        <v>44</v>
      </c>
      <c r="E2832" s="26" t="s">
        <v>60</v>
      </c>
      <c r="F2832" s="26" t="s">
        <v>60</v>
      </c>
      <c r="G2832">
        <v>420</v>
      </c>
      <c r="H2832" s="123">
        <f t="shared" si="248"/>
        <v>1</v>
      </c>
      <c r="L2832" t="s">
        <v>100</v>
      </c>
      <c r="M2832" s="321">
        <v>0</v>
      </c>
      <c r="N2832" s="63">
        <v>0</v>
      </c>
      <c r="O2832" s="69">
        <f t="shared" si="251"/>
        <v>0</v>
      </c>
      <c r="P2832" s="2">
        <v>3</v>
      </c>
      <c r="Q2832" s="2">
        <v>4.59</v>
      </c>
      <c r="R2832">
        <v>1.1000000000000001</v>
      </c>
      <c r="S2832" s="63">
        <f t="shared" si="252"/>
        <v>1.9052558883257651</v>
      </c>
      <c r="T2832" s="2">
        <v>3</v>
      </c>
      <c r="U2832" s="339" t="e">
        <f t="shared" si="249"/>
        <v>#DIV/0!</v>
      </c>
      <c r="V2832" s="4" t="e">
        <f t="shared" si="250"/>
        <v>#DIV/0!</v>
      </c>
    </row>
    <row r="2833" spans="1:22">
      <c r="A2833" s="105" t="s">
        <v>831</v>
      </c>
      <c r="B2833" t="s">
        <v>838</v>
      </c>
      <c r="C2833" s="219" t="s">
        <v>1491</v>
      </c>
      <c r="D2833" s="35" t="s">
        <v>44</v>
      </c>
      <c r="E2833" s="38" t="s">
        <v>60</v>
      </c>
      <c r="F2833" s="38" t="s">
        <v>60</v>
      </c>
      <c r="G2833">
        <v>420</v>
      </c>
      <c r="H2833" s="123">
        <f t="shared" si="248"/>
        <v>1</v>
      </c>
      <c r="L2833" t="s">
        <v>100</v>
      </c>
      <c r="M2833" s="321">
        <v>2.2999999999999998</v>
      </c>
      <c r="N2833" s="63">
        <v>0.9</v>
      </c>
      <c r="O2833" s="69">
        <f t="shared" si="251"/>
        <v>1.5588457268119895</v>
      </c>
      <c r="P2833" s="2">
        <v>3</v>
      </c>
      <c r="Q2833" s="2">
        <v>2.42</v>
      </c>
      <c r="R2833">
        <v>0.6</v>
      </c>
      <c r="S2833" s="63">
        <f t="shared" si="252"/>
        <v>1.0392304845413263</v>
      </c>
      <c r="T2833" s="2">
        <v>3</v>
      </c>
      <c r="U2833" s="339">
        <f t="shared" si="249"/>
        <v>5.085841723349116E-2</v>
      </c>
      <c r="V2833" s="4">
        <f t="shared" si="250"/>
        <v>0.39480454431618967</v>
      </c>
    </row>
    <row r="2834" spans="1:22">
      <c r="A2834" s="105" t="s">
        <v>831</v>
      </c>
      <c r="B2834" t="s">
        <v>839</v>
      </c>
      <c r="C2834" s="219" t="s">
        <v>1491</v>
      </c>
      <c r="D2834" s="35" t="s">
        <v>44</v>
      </c>
      <c r="E2834" s="38" t="s">
        <v>60</v>
      </c>
      <c r="F2834" s="38" t="s">
        <v>60</v>
      </c>
      <c r="G2834">
        <v>420</v>
      </c>
      <c r="H2834" s="123">
        <f t="shared" si="248"/>
        <v>1</v>
      </c>
      <c r="L2834" t="s">
        <v>100</v>
      </c>
      <c r="M2834" s="321">
        <v>0</v>
      </c>
      <c r="N2834" s="63">
        <v>0</v>
      </c>
      <c r="O2834" s="69">
        <f t="shared" si="251"/>
        <v>0</v>
      </c>
      <c r="P2834" s="2">
        <v>3</v>
      </c>
      <c r="Q2834" s="2">
        <v>1.65</v>
      </c>
      <c r="R2834">
        <v>0.6</v>
      </c>
      <c r="S2834" s="63">
        <f t="shared" si="252"/>
        <v>1.0392304845413263</v>
      </c>
      <c r="T2834" s="2">
        <v>3</v>
      </c>
      <c r="U2834" s="339" t="e">
        <f t="shared" si="249"/>
        <v>#DIV/0!</v>
      </c>
      <c r="V2834" s="4" t="e">
        <f t="shared" si="250"/>
        <v>#DIV/0!</v>
      </c>
    </row>
    <row r="2835" spans="1:22">
      <c r="A2835" s="105" t="s">
        <v>831</v>
      </c>
      <c r="B2835" t="s">
        <v>840</v>
      </c>
      <c r="C2835" s="219" t="s">
        <v>1491</v>
      </c>
      <c r="D2835" s="35" t="s">
        <v>44</v>
      </c>
      <c r="E2835" s="26" t="s">
        <v>60</v>
      </c>
      <c r="F2835" s="26" t="s">
        <v>60</v>
      </c>
      <c r="G2835">
        <v>420</v>
      </c>
      <c r="H2835" s="123">
        <f t="shared" si="248"/>
        <v>1</v>
      </c>
      <c r="L2835" t="s">
        <v>100</v>
      </c>
      <c r="M2835" s="321">
        <v>0</v>
      </c>
      <c r="N2835" s="63">
        <v>0</v>
      </c>
      <c r="O2835" s="69">
        <f t="shared" si="251"/>
        <v>0</v>
      </c>
      <c r="P2835" s="2">
        <v>3</v>
      </c>
      <c r="Q2835" s="2">
        <v>0.24</v>
      </c>
      <c r="R2835">
        <v>0.2</v>
      </c>
      <c r="S2835" s="63">
        <f t="shared" si="252"/>
        <v>0.34641016151377546</v>
      </c>
      <c r="T2835" s="2">
        <v>3</v>
      </c>
      <c r="U2835" s="339" t="e">
        <f t="shared" si="249"/>
        <v>#DIV/0!</v>
      </c>
      <c r="V2835" s="4" t="e">
        <f t="shared" si="250"/>
        <v>#DIV/0!</v>
      </c>
    </row>
    <row r="2836" spans="1:22">
      <c r="A2836" s="409" t="s">
        <v>927</v>
      </c>
      <c r="B2836" t="s">
        <v>931</v>
      </c>
      <c r="C2836" s="219" t="s">
        <v>1433</v>
      </c>
      <c r="D2836" s="102" t="s">
        <v>44</v>
      </c>
      <c r="E2836" s="93" t="s">
        <v>60</v>
      </c>
      <c r="F2836" s="93" t="s">
        <v>60</v>
      </c>
      <c r="G2836" s="22">
        <v>0</v>
      </c>
      <c r="H2836" s="123">
        <f t="shared" ref="H2836:H2867" si="253">G2836/30</f>
        <v>0</v>
      </c>
      <c r="J2836" t="s">
        <v>100</v>
      </c>
      <c r="M2836" s="2">
        <v>9758.6991561581399</v>
      </c>
      <c r="N2836" s="63">
        <v>1471.0344173698595</v>
      </c>
      <c r="O2836" s="69">
        <f t="shared" si="251"/>
        <v>3289.3329544808034</v>
      </c>
      <c r="P2836" s="2">
        <v>5</v>
      </c>
      <c r="Q2836" s="2">
        <v>266.90054043803599</v>
      </c>
      <c r="R2836">
        <v>133.687304446757</v>
      </c>
      <c r="S2836">
        <f t="shared" si="252"/>
        <v>298.93390047165855</v>
      </c>
      <c r="T2836" s="2">
        <v>5</v>
      </c>
      <c r="U2836" s="339">
        <f t="shared" si="249"/>
        <v>-3.5990383060643261</v>
      </c>
      <c r="V2836" s="4">
        <f t="shared" si="250"/>
        <v>0.45088888818779083</v>
      </c>
    </row>
    <row r="2837" spans="1:22">
      <c r="A2837" s="409" t="s">
        <v>927</v>
      </c>
      <c r="B2837" t="s">
        <v>931</v>
      </c>
      <c r="C2837" s="219" t="s">
        <v>1433</v>
      </c>
      <c r="D2837" s="102" t="s">
        <v>44</v>
      </c>
      <c r="E2837" s="93" t="s">
        <v>60</v>
      </c>
      <c r="F2837" s="93" t="s">
        <v>60</v>
      </c>
      <c r="G2837" s="22">
        <v>1</v>
      </c>
      <c r="H2837" s="123">
        <f t="shared" si="253"/>
        <v>3.3333333333333333E-2</v>
      </c>
      <c r="K2837" s="22" t="s">
        <v>100</v>
      </c>
      <c r="M2837" s="2">
        <v>14433.4881956954</v>
      </c>
      <c r="N2837" s="63">
        <v>3074.8080022755003</v>
      </c>
      <c r="O2837" s="69">
        <f t="shared" si="251"/>
        <v>6875.4797108483472</v>
      </c>
      <c r="P2837" s="2">
        <v>5</v>
      </c>
      <c r="Q2837" s="2">
        <v>4808.4763439840699</v>
      </c>
      <c r="R2837">
        <v>802.1238266805799</v>
      </c>
      <c r="S2837">
        <f t="shared" si="252"/>
        <v>1793.6034028300362</v>
      </c>
      <c r="T2837" s="2">
        <v>5</v>
      </c>
      <c r="U2837" s="339">
        <f t="shared" si="249"/>
        <v>-1.0991708102431998</v>
      </c>
      <c r="V2837" s="4">
        <f t="shared" si="250"/>
        <v>0.22782709472817378</v>
      </c>
    </row>
    <row r="2838" spans="1:22">
      <c r="A2838" s="409" t="s">
        <v>927</v>
      </c>
      <c r="B2838" t="s">
        <v>931</v>
      </c>
      <c r="C2838" s="219" t="s">
        <v>1433</v>
      </c>
      <c r="D2838" s="102" t="s">
        <v>44</v>
      </c>
      <c r="E2838" s="93" t="s">
        <v>60</v>
      </c>
      <c r="F2838" s="93" t="s">
        <v>60</v>
      </c>
      <c r="G2838" s="22">
        <v>3</v>
      </c>
      <c r="H2838" s="123">
        <f t="shared" si="253"/>
        <v>0.1</v>
      </c>
      <c r="K2838" s="22" t="s">
        <v>100</v>
      </c>
      <c r="M2838" s="2">
        <v>10280.174457191601</v>
      </c>
      <c r="N2838" s="63">
        <v>2005.7836351568985</v>
      </c>
      <c r="O2838" s="69">
        <f t="shared" si="251"/>
        <v>4485.0685563674624</v>
      </c>
      <c r="P2838" s="2">
        <v>5</v>
      </c>
      <c r="Q2838" s="2">
        <v>8409.0262633924303</v>
      </c>
      <c r="R2838">
        <v>2138.9968711481906</v>
      </c>
      <c r="S2838">
        <f t="shared" si="252"/>
        <v>4782.9424075467132</v>
      </c>
      <c r="T2838" s="2">
        <v>5</v>
      </c>
      <c r="U2838" s="339">
        <f t="shared" si="249"/>
        <v>-0.20091154633306763</v>
      </c>
      <c r="V2838" s="4">
        <f t="shared" si="250"/>
        <v>0.26470366496789854</v>
      </c>
    </row>
    <row r="2839" spans="1:22">
      <c r="A2839" s="411" t="s">
        <v>927</v>
      </c>
      <c r="B2839" t="s">
        <v>931</v>
      </c>
      <c r="C2839" s="219" t="s">
        <v>1433</v>
      </c>
      <c r="D2839" s="101" t="s">
        <v>44</v>
      </c>
      <c r="E2839" s="97" t="s">
        <v>60</v>
      </c>
      <c r="F2839" s="97" t="s">
        <v>60</v>
      </c>
      <c r="G2839" s="98">
        <v>6</v>
      </c>
      <c r="H2839" s="173">
        <f t="shared" si="253"/>
        <v>0.2</v>
      </c>
      <c r="I2839" s="19"/>
      <c r="J2839" s="16"/>
      <c r="K2839" s="98" t="s">
        <v>100</v>
      </c>
      <c r="L2839" s="16"/>
      <c r="M2839" s="2">
        <v>10667.4883853228</v>
      </c>
      <c r="N2839" s="63">
        <v>936.28519958280049</v>
      </c>
      <c r="O2839" s="69">
        <f t="shared" si="251"/>
        <v>2093.5973525940999</v>
      </c>
      <c r="P2839" s="19">
        <v>5</v>
      </c>
      <c r="Q2839" s="2">
        <v>13074.33393382</v>
      </c>
      <c r="R2839">
        <v>1470.5603489143996</v>
      </c>
      <c r="S2839">
        <f t="shared" si="252"/>
        <v>3288.2729051884066</v>
      </c>
      <c r="T2839" s="19">
        <v>5</v>
      </c>
      <c r="U2839" s="339">
        <f t="shared" si="249"/>
        <v>0.20345041940084765</v>
      </c>
      <c r="V2839" s="4">
        <f t="shared" si="250"/>
        <v>0.21265104956619479</v>
      </c>
    </row>
    <row r="2840" spans="1:22">
      <c r="A2840" s="409" t="s">
        <v>927</v>
      </c>
      <c r="B2840" t="s">
        <v>931</v>
      </c>
      <c r="C2840" s="219" t="s">
        <v>1433</v>
      </c>
      <c r="D2840" s="102" t="s">
        <v>44</v>
      </c>
      <c r="E2840" s="93" t="s">
        <v>60</v>
      </c>
      <c r="F2840" s="93" t="s">
        <v>60</v>
      </c>
      <c r="G2840" s="22">
        <v>10</v>
      </c>
      <c r="H2840" s="123">
        <f t="shared" si="253"/>
        <v>0.33333333333333331</v>
      </c>
      <c r="K2840" s="22" t="s">
        <v>100</v>
      </c>
      <c r="M2840" s="2">
        <v>10249.360007585001</v>
      </c>
      <c r="N2840" s="63">
        <v>1069.0243671187</v>
      </c>
      <c r="O2840" s="69">
        <f t="shared" si="251"/>
        <v>2390.4111544811044</v>
      </c>
      <c r="P2840" s="2">
        <v>5</v>
      </c>
      <c r="Q2840" s="2">
        <v>12788.944723618</v>
      </c>
      <c r="R2840">
        <v>1336.3989760121003</v>
      </c>
      <c r="S2840">
        <f t="shared" si="252"/>
        <v>2988.2789554241672</v>
      </c>
      <c r="T2840" s="2">
        <v>5</v>
      </c>
      <c r="U2840" s="339">
        <f t="shared" si="249"/>
        <v>0.2213658389094475</v>
      </c>
      <c r="V2840" s="4">
        <f t="shared" si="250"/>
        <v>0.21091950239445384</v>
      </c>
    </row>
    <row r="2841" spans="1:22">
      <c r="A2841" s="409" t="s">
        <v>927</v>
      </c>
      <c r="B2841" t="s">
        <v>931</v>
      </c>
      <c r="C2841" s="219" t="s">
        <v>1433</v>
      </c>
      <c r="D2841" s="102" t="s">
        <v>44</v>
      </c>
      <c r="E2841" s="93" t="s">
        <v>60</v>
      </c>
      <c r="F2841" s="93" t="s">
        <v>60</v>
      </c>
      <c r="G2841" s="22">
        <v>30</v>
      </c>
      <c r="H2841" s="123">
        <f t="shared" si="253"/>
        <v>1</v>
      </c>
      <c r="K2841" s="22" t="s">
        <v>100</v>
      </c>
      <c r="L2841" t="s">
        <v>100</v>
      </c>
      <c r="M2841" s="2">
        <v>11764.482791315</v>
      </c>
      <c r="N2841" s="63">
        <v>1336.8730444676003</v>
      </c>
      <c r="O2841" s="69">
        <f t="shared" si="251"/>
        <v>2989.3390047166536</v>
      </c>
      <c r="P2841" s="2">
        <v>5</v>
      </c>
      <c r="Q2841" s="2">
        <v>22325.305774153701</v>
      </c>
      <c r="R2841">
        <v>2673.2720204797006</v>
      </c>
      <c r="S2841">
        <f t="shared" si="252"/>
        <v>5977.6179601408212</v>
      </c>
      <c r="T2841" s="2">
        <v>5</v>
      </c>
      <c r="U2841" s="339">
        <f t="shared" si="249"/>
        <v>0.64063576358561336</v>
      </c>
      <c r="V2841" s="4">
        <f t="shared" si="250"/>
        <v>0.21433809568011492</v>
      </c>
    </row>
    <row r="2842" spans="1:22">
      <c r="A2842" s="409" t="s">
        <v>927</v>
      </c>
      <c r="B2842" t="s">
        <v>932</v>
      </c>
      <c r="C2842" s="219" t="s">
        <v>1433</v>
      </c>
      <c r="D2842" s="102" t="s">
        <v>44</v>
      </c>
      <c r="E2842" s="93" t="s">
        <v>60</v>
      </c>
      <c r="F2842" s="93" t="s">
        <v>60</v>
      </c>
      <c r="G2842" s="22">
        <v>0</v>
      </c>
      <c r="H2842" s="123">
        <f t="shared" si="253"/>
        <v>0</v>
      </c>
      <c r="J2842" t="s">
        <v>100</v>
      </c>
      <c r="M2842" s="2">
        <v>297.29729729729598</v>
      </c>
      <c r="N2842" s="63">
        <v>40.540540540540007</v>
      </c>
      <c r="O2842" s="69">
        <f t="shared" si="251"/>
        <v>90.651404493233528</v>
      </c>
      <c r="P2842" s="2">
        <v>5</v>
      </c>
      <c r="Q2842" s="2">
        <v>27.027027027026602</v>
      </c>
      <c r="R2842">
        <v>0</v>
      </c>
      <c r="S2842">
        <f t="shared" si="252"/>
        <v>0</v>
      </c>
      <c r="T2842" s="2">
        <v>5</v>
      </c>
      <c r="U2842" s="339">
        <f t="shared" si="249"/>
        <v>-2.3978952727983818</v>
      </c>
      <c r="V2842" s="4">
        <f t="shared" si="250"/>
        <v>0.2</v>
      </c>
    </row>
    <row r="2843" spans="1:22">
      <c r="A2843" s="409" t="s">
        <v>927</v>
      </c>
      <c r="B2843" t="s">
        <v>932</v>
      </c>
      <c r="C2843" s="219" t="s">
        <v>1433</v>
      </c>
      <c r="D2843" s="102" t="s">
        <v>44</v>
      </c>
      <c r="E2843" s="93" t="s">
        <v>60</v>
      </c>
      <c r="F2843" s="93" t="s">
        <v>60</v>
      </c>
      <c r="G2843" s="22">
        <v>1</v>
      </c>
      <c r="H2843" s="123">
        <f t="shared" si="253"/>
        <v>3.3333333333333333E-2</v>
      </c>
      <c r="K2843" s="22" t="s">
        <v>100</v>
      </c>
      <c r="M2843" s="2">
        <v>1797.29729729729</v>
      </c>
      <c r="N2843" s="63">
        <v>162.16216216216003</v>
      </c>
      <c r="O2843" s="69">
        <f t="shared" si="251"/>
        <v>362.60561797293411</v>
      </c>
      <c r="P2843" s="2">
        <v>5</v>
      </c>
      <c r="Q2843" s="2">
        <v>837.83783783783701</v>
      </c>
      <c r="R2843">
        <v>189.18918918918905</v>
      </c>
      <c r="S2843">
        <f t="shared" si="252"/>
        <v>423.03988763509506</v>
      </c>
      <c r="T2843" s="2">
        <v>5</v>
      </c>
      <c r="U2843" s="339">
        <f t="shared" si="249"/>
        <v>-0.76321474317665916</v>
      </c>
      <c r="V2843" s="4">
        <f t="shared" si="250"/>
        <v>0.25098855359001043</v>
      </c>
    </row>
    <row r="2844" spans="1:22">
      <c r="A2844" s="409" t="s">
        <v>927</v>
      </c>
      <c r="B2844" t="s">
        <v>932</v>
      </c>
      <c r="C2844" s="219" t="s">
        <v>1433</v>
      </c>
      <c r="D2844" s="102" t="s">
        <v>44</v>
      </c>
      <c r="E2844" s="93" t="s">
        <v>60</v>
      </c>
      <c r="F2844" s="93" t="s">
        <v>60</v>
      </c>
      <c r="G2844" s="22">
        <v>3</v>
      </c>
      <c r="H2844" s="123">
        <f t="shared" si="253"/>
        <v>0.1</v>
      </c>
      <c r="K2844" s="22" t="s">
        <v>100</v>
      </c>
      <c r="M2844" s="2">
        <v>2054.0540540540501</v>
      </c>
      <c r="N2844" s="63">
        <v>351.35135135134988</v>
      </c>
      <c r="O2844" s="69">
        <f t="shared" si="251"/>
        <v>785.64550560803093</v>
      </c>
      <c r="P2844" s="2">
        <v>5</v>
      </c>
      <c r="Q2844" s="2">
        <v>1256.7567567567501</v>
      </c>
      <c r="R2844">
        <v>283.78378378377806</v>
      </c>
      <c r="S2844">
        <f t="shared" si="252"/>
        <v>634.55983145263031</v>
      </c>
      <c r="T2844" s="2">
        <v>5</v>
      </c>
      <c r="U2844" s="339">
        <f t="shared" si="249"/>
        <v>-0.49128102769302379</v>
      </c>
      <c r="V2844" s="4">
        <f t="shared" si="250"/>
        <v>0.25098855359000893</v>
      </c>
    </row>
    <row r="2845" spans="1:22">
      <c r="A2845" s="409" t="s">
        <v>927</v>
      </c>
      <c r="B2845" t="s">
        <v>932</v>
      </c>
      <c r="C2845" s="219" t="s">
        <v>1433</v>
      </c>
      <c r="D2845" s="102" t="s">
        <v>44</v>
      </c>
      <c r="E2845" s="93" t="s">
        <v>60</v>
      </c>
      <c r="F2845" s="93" t="s">
        <v>60</v>
      </c>
      <c r="G2845" s="22">
        <v>6</v>
      </c>
      <c r="H2845" s="123">
        <f t="shared" si="253"/>
        <v>0.2</v>
      </c>
      <c r="K2845" s="22" t="s">
        <v>100</v>
      </c>
      <c r="M2845" s="2">
        <v>1824.3243243243201</v>
      </c>
      <c r="N2845" s="63">
        <v>175.67567567567994</v>
      </c>
      <c r="O2845" s="69">
        <f t="shared" si="251"/>
        <v>392.82275280402666</v>
      </c>
      <c r="P2845" s="2">
        <v>5</v>
      </c>
      <c r="Q2845" s="2">
        <v>2459.45945945945</v>
      </c>
      <c r="R2845">
        <v>540.54054054053995</v>
      </c>
      <c r="S2845">
        <f t="shared" si="252"/>
        <v>1208.6853932431284</v>
      </c>
      <c r="T2845" s="2">
        <v>5</v>
      </c>
      <c r="U2845" s="339">
        <f t="shared" si="249"/>
        <v>0.29873190863836441</v>
      </c>
      <c r="V2845" s="4">
        <f t="shared" si="250"/>
        <v>0.248303345006642</v>
      </c>
    </row>
    <row r="2846" spans="1:22">
      <c r="A2846" s="409" t="s">
        <v>927</v>
      </c>
      <c r="B2846" t="s">
        <v>932</v>
      </c>
      <c r="C2846" s="219" t="s">
        <v>1433</v>
      </c>
      <c r="D2846" s="102" t="s">
        <v>44</v>
      </c>
      <c r="E2846" s="93" t="s">
        <v>60</v>
      </c>
      <c r="F2846" s="93" t="s">
        <v>60</v>
      </c>
      <c r="G2846" s="22">
        <v>10</v>
      </c>
      <c r="H2846" s="123">
        <f t="shared" si="253"/>
        <v>0.33333333333333331</v>
      </c>
      <c r="K2846" s="22" t="s">
        <v>100</v>
      </c>
      <c r="M2846" s="2">
        <v>1729.72972972973</v>
      </c>
      <c r="N2846" s="63">
        <v>175.67567567566994</v>
      </c>
      <c r="O2846" s="69">
        <f t="shared" si="251"/>
        <v>392.82275280400427</v>
      </c>
      <c r="P2846" s="2">
        <v>5</v>
      </c>
      <c r="Q2846" s="2">
        <v>2418.9189189189101</v>
      </c>
      <c r="R2846">
        <v>256.75675675675029</v>
      </c>
      <c r="S2846">
        <f t="shared" si="252"/>
        <v>574.12556179047215</v>
      </c>
      <c r="T2846" s="2">
        <v>5</v>
      </c>
      <c r="U2846" s="339">
        <f t="shared" si="249"/>
        <v>0.33535554192113404</v>
      </c>
      <c r="V2846" s="4">
        <f t="shared" si="250"/>
        <v>0.21126681439405715</v>
      </c>
    </row>
    <row r="2847" spans="1:22">
      <c r="A2847" s="409" t="s">
        <v>927</v>
      </c>
      <c r="B2847" t="s">
        <v>932</v>
      </c>
      <c r="C2847" s="219" t="s">
        <v>1433</v>
      </c>
      <c r="D2847" s="102" t="s">
        <v>44</v>
      </c>
      <c r="E2847" s="93" t="s">
        <v>60</v>
      </c>
      <c r="F2847" s="93" t="s">
        <v>60</v>
      </c>
      <c r="G2847" s="22">
        <v>30</v>
      </c>
      <c r="H2847" s="123">
        <f t="shared" si="253"/>
        <v>1</v>
      </c>
      <c r="K2847" s="22" t="s">
        <v>100</v>
      </c>
      <c r="L2847" t="s">
        <v>100</v>
      </c>
      <c r="M2847" s="2">
        <v>1743.2432432432399</v>
      </c>
      <c r="N2847" s="63">
        <v>337.83783783783997</v>
      </c>
      <c r="O2847" s="69">
        <f t="shared" si="251"/>
        <v>755.42837077696083</v>
      </c>
      <c r="P2847" s="2">
        <v>5</v>
      </c>
      <c r="Q2847" s="2">
        <v>2094.59459459459</v>
      </c>
      <c r="R2847">
        <v>243.24324324323993</v>
      </c>
      <c r="S2847">
        <f t="shared" si="252"/>
        <v>543.90842695940091</v>
      </c>
      <c r="T2847" s="2">
        <v>5</v>
      </c>
      <c r="U2847" s="339">
        <f t="shared" si="249"/>
        <v>0.18361271255757425</v>
      </c>
      <c r="V2847" s="4">
        <f t="shared" si="250"/>
        <v>0.21348595213319427</v>
      </c>
    </row>
    <row r="2848" spans="1:22">
      <c r="A2848" s="409" t="s">
        <v>927</v>
      </c>
      <c r="B2848" t="s">
        <v>933</v>
      </c>
      <c r="C2848" s="219" t="s">
        <v>1433</v>
      </c>
      <c r="D2848" s="102" t="s">
        <v>44</v>
      </c>
      <c r="E2848" s="93" t="s">
        <v>60</v>
      </c>
      <c r="F2848" s="93" t="s">
        <v>60</v>
      </c>
      <c r="G2848" s="22">
        <v>0</v>
      </c>
      <c r="H2848" s="123">
        <f t="shared" si="253"/>
        <v>0</v>
      </c>
      <c r="J2848" t="s">
        <v>100</v>
      </c>
      <c r="M2848" s="2">
        <v>1656.4885496183199</v>
      </c>
      <c r="N2848" s="63">
        <v>267.17557251908011</v>
      </c>
      <c r="O2848" s="69">
        <f t="shared" si="251"/>
        <v>597.42274208008791</v>
      </c>
      <c r="P2848" s="2">
        <v>5</v>
      </c>
      <c r="Q2848" s="2">
        <v>106.87022900763201</v>
      </c>
      <c r="R2848">
        <v>53.435114503817985</v>
      </c>
      <c r="S2848">
        <f t="shared" si="252"/>
        <v>119.48454841602197</v>
      </c>
      <c r="T2848" s="2">
        <v>5</v>
      </c>
      <c r="U2848" s="339">
        <f t="shared" si="249"/>
        <v>-2.7408400239252155</v>
      </c>
      <c r="V2848" s="4">
        <f t="shared" si="250"/>
        <v>0.45000000000001861</v>
      </c>
    </row>
    <row r="2849" spans="1:22">
      <c r="A2849" s="411" t="s">
        <v>927</v>
      </c>
      <c r="B2849" t="s">
        <v>933</v>
      </c>
      <c r="C2849" s="219" t="s">
        <v>1433</v>
      </c>
      <c r="D2849" s="101" t="s">
        <v>44</v>
      </c>
      <c r="E2849" s="97" t="s">
        <v>60</v>
      </c>
      <c r="F2849" s="97" t="s">
        <v>60</v>
      </c>
      <c r="G2849" s="98">
        <v>1</v>
      </c>
      <c r="H2849" s="173">
        <f t="shared" si="253"/>
        <v>3.3333333333333333E-2</v>
      </c>
      <c r="I2849" s="19"/>
      <c r="J2849" s="16"/>
      <c r="K2849" s="98" t="s">
        <v>100</v>
      </c>
      <c r="L2849" s="16"/>
      <c r="M2849" s="2">
        <v>3687.0229007633502</v>
      </c>
      <c r="N2849" s="63">
        <v>427.4809160305399</v>
      </c>
      <c r="O2849" s="69">
        <f t="shared" si="251"/>
        <v>955.87638732816686</v>
      </c>
      <c r="P2849" s="19">
        <v>5</v>
      </c>
      <c r="Q2849" s="2">
        <v>694.65648854961705</v>
      </c>
      <c r="R2849">
        <v>106.87022900763395</v>
      </c>
      <c r="S2849">
        <f t="shared" si="252"/>
        <v>238.96909683203941</v>
      </c>
      <c r="T2849" s="19">
        <v>5</v>
      </c>
      <c r="U2849" s="339">
        <f t="shared" si="249"/>
        <v>-1.6691571471357223</v>
      </c>
      <c r="V2849" s="4">
        <f t="shared" si="250"/>
        <v>0.22366863905325468</v>
      </c>
    </row>
    <row r="2850" spans="1:22">
      <c r="A2850" s="409" t="s">
        <v>927</v>
      </c>
      <c r="B2850" t="s">
        <v>933</v>
      </c>
      <c r="C2850" s="219" t="s">
        <v>1433</v>
      </c>
      <c r="D2850" s="102" t="s">
        <v>44</v>
      </c>
      <c r="E2850" s="93" t="s">
        <v>60</v>
      </c>
      <c r="F2850" s="93" t="s">
        <v>60</v>
      </c>
      <c r="G2850" s="22">
        <v>3</v>
      </c>
      <c r="H2850" s="123">
        <f t="shared" si="253"/>
        <v>0.1</v>
      </c>
      <c r="K2850" s="22" t="s">
        <v>100</v>
      </c>
      <c r="M2850" s="2">
        <v>4221.37404580152</v>
      </c>
      <c r="N2850" s="63">
        <v>641.22137404580008</v>
      </c>
      <c r="O2850" s="69">
        <f t="shared" si="251"/>
        <v>1433.8145809922285</v>
      </c>
      <c r="P2850" s="2">
        <v>5</v>
      </c>
      <c r="Q2850" s="2">
        <v>908.39694656488405</v>
      </c>
      <c r="R2850">
        <v>160.30534351144593</v>
      </c>
      <c r="S2850">
        <f t="shared" si="252"/>
        <v>358.45364524804796</v>
      </c>
      <c r="T2850" s="2">
        <v>5</v>
      </c>
      <c r="U2850" s="339">
        <f t="shared" si="249"/>
        <v>-1.5362345084108053</v>
      </c>
      <c r="V2850" s="4">
        <f t="shared" si="250"/>
        <v>0.23114186851210908</v>
      </c>
    </row>
    <row r="2851" spans="1:22">
      <c r="A2851" s="409" t="s">
        <v>927</v>
      </c>
      <c r="B2851" t="s">
        <v>933</v>
      </c>
      <c r="C2851" s="219" t="s">
        <v>1433</v>
      </c>
      <c r="D2851" s="102" t="s">
        <v>44</v>
      </c>
      <c r="E2851" s="93" t="s">
        <v>60</v>
      </c>
      <c r="F2851" s="93" t="s">
        <v>60</v>
      </c>
      <c r="G2851" s="22">
        <v>6</v>
      </c>
      <c r="H2851" s="123">
        <f t="shared" si="253"/>
        <v>0.2</v>
      </c>
      <c r="K2851" s="22" t="s">
        <v>100</v>
      </c>
      <c r="M2851" s="2">
        <v>5503.8167938931201</v>
      </c>
      <c r="N2851" s="63">
        <v>1068.7022900763395</v>
      </c>
      <c r="O2851" s="69">
        <f t="shared" si="251"/>
        <v>2389.6909683203944</v>
      </c>
      <c r="P2851" s="2">
        <v>5</v>
      </c>
      <c r="Q2851" s="2">
        <v>2351.1450381679301</v>
      </c>
      <c r="R2851">
        <v>374.04580152671997</v>
      </c>
      <c r="S2851">
        <f t="shared" si="252"/>
        <v>836.39183891214054</v>
      </c>
      <c r="T2851" s="2">
        <v>5</v>
      </c>
      <c r="U2851" s="339">
        <f t="shared" si="249"/>
        <v>-0.85053935431137662</v>
      </c>
      <c r="V2851" s="4">
        <f t="shared" si="250"/>
        <v>0.22530991735537242</v>
      </c>
    </row>
    <row r="2852" spans="1:22">
      <c r="A2852" s="409" t="s">
        <v>927</v>
      </c>
      <c r="B2852" t="s">
        <v>933</v>
      </c>
      <c r="C2852" s="219" t="s">
        <v>1433</v>
      </c>
      <c r="D2852" s="102" t="s">
        <v>44</v>
      </c>
      <c r="E2852" s="93" t="s">
        <v>60</v>
      </c>
      <c r="F2852" s="93" t="s">
        <v>60</v>
      </c>
      <c r="G2852" s="22">
        <v>10</v>
      </c>
      <c r="H2852" s="123">
        <f t="shared" si="253"/>
        <v>0.33333333333333331</v>
      </c>
      <c r="K2852" s="22" t="s">
        <v>100</v>
      </c>
      <c r="M2852" s="2">
        <v>4702.2900763358703</v>
      </c>
      <c r="N2852" s="63">
        <v>1015.2671755725196</v>
      </c>
      <c r="O2852" s="69">
        <f t="shared" si="251"/>
        <v>2270.206419904368</v>
      </c>
      <c r="P2852" s="2">
        <v>5</v>
      </c>
      <c r="Q2852" s="2">
        <v>2244.2748091602998</v>
      </c>
      <c r="R2852">
        <v>320.61068702290004</v>
      </c>
      <c r="S2852">
        <f t="shared" si="252"/>
        <v>716.90729049611423</v>
      </c>
      <c r="T2852" s="2">
        <v>5</v>
      </c>
      <c r="U2852" s="339">
        <f t="shared" si="249"/>
        <v>-0.73966719619483901</v>
      </c>
      <c r="V2852" s="4">
        <f t="shared" si="250"/>
        <v>0.22040816326530613</v>
      </c>
    </row>
    <row r="2853" spans="1:22">
      <c r="A2853" s="409" t="s">
        <v>927</v>
      </c>
      <c r="B2853" t="s">
        <v>933</v>
      </c>
      <c r="C2853" s="219" t="s">
        <v>1433</v>
      </c>
      <c r="D2853" s="102" t="s">
        <v>44</v>
      </c>
      <c r="E2853" s="93" t="s">
        <v>60</v>
      </c>
      <c r="F2853" s="93" t="s">
        <v>60</v>
      </c>
      <c r="G2853" s="22">
        <v>30</v>
      </c>
      <c r="H2853" s="123">
        <f t="shared" si="253"/>
        <v>1</v>
      </c>
      <c r="K2853" s="22" t="s">
        <v>100</v>
      </c>
      <c r="L2853" t="s">
        <v>100</v>
      </c>
      <c r="M2853" s="2">
        <v>4248.0916030534299</v>
      </c>
      <c r="N2853" s="63">
        <v>828.24427480915983</v>
      </c>
      <c r="O2853" s="69">
        <f t="shared" ref="O2853:O2884" si="254">N2853*SQRT(P2853)</f>
        <v>1852.0105004482982</v>
      </c>
      <c r="P2853" s="2">
        <v>5</v>
      </c>
      <c r="Q2853" s="2">
        <v>2885.4961832060999</v>
      </c>
      <c r="R2853">
        <v>427.4809160305399</v>
      </c>
      <c r="S2853">
        <f t="shared" ref="S2853:S2884" si="255">R2853*SQRT(T2853)</f>
        <v>955.87638732816686</v>
      </c>
      <c r="T2853" s="2">
        <v>5</v>
      </c>
      <c r="U2853" s="339">
        <f t="shared" si="249"/>
        <v>-0.38677297509601305</v>
      </c>
      <c r="V2853" s="4">
        <f t="shared" si="250"/>
        <v>0.22194787379972636</v>
      </c>
    </row>
    <row r="2854" spans="1:22">
      <c r="A2854" s="409" t="s">
        <v>927</v>
      </c>
      <c r="B2854" t="s">
        <v>934</v>
      </c>
      <c r="C2854" s="219" t="s">
        <v>1433</v>
      </c>
      <c r="D2854" s="102" t="s">
        <v>44</v>
      </c>
      <c r="E2854" s="93" t="s">
        <v>60</v>
      </c>
      <c r="F2854" s="93" t="s">
        <v>60</v>
      </c>
      <c r="G2854" s="22">
        <v>0</v>
      </c>
      <c r="H2854" s="123">
        <f t="shared" si="253"/>
        <v>0</v>
      </c>
      <c r="J2854" t="s">
        <v>100</v>
      </c>
      <c r="M2854" s="2">
        <v>631.57894736841899</v>
      </c>
      <c r="N2854" s="63">
        <v>210.52631578947398</v>
      </c>
      <c r="O2854" s="69">
        <f t="shared" si="254"/>
        <v>470.75115315785115</v>
      </c>
      <c r="P2854" s="2">
        <v>5</v>
      </c>
      <c r="Q2854" s="2">
        <v>473.68421052631999</v>
      </c>
      <c r="R2854">
        <v>157.89473684209901</v>
      </c>
      <c r="S2854">
        <f t="shared" si="255"/>
        <v>353.06336486837387</v>
      </c>
      <c r="T2854" s="2">
        <v>5</v>
      </c>
      <c r="U2854" s="339">
        <f t="shared" si="249"/>
        <v>-0.2876820724517688</v>
      </c>
      <c r="V2854" s="4">
        <f t="shared" si="250"/>
        <v>0.31111111111110035</v>
      </c>
    </row>
    <row r="2855" spans="1:22">
      <c r="A2855" s="409" t="s">
        <v>927</v>
      </c>
      <c r="B2855" t="s">
        <v>934</v>
      </c>
      <c r="C2855" s="219" t="s">
        <v>1433</v>
      </c>
      <c r="D2855" s="102" t="s">
        <v>44</v>
      </c>
      <c r="E2855" s="93" t="s">
        <v>60</v>
      </c>
      <c r="F2855" s="93" t="s">
        <v>60</v>
      </c>
      <c r="G2855" s="22">
        <v>1</v>
      </c>
      <c r="H2855" s="123">
        <f t="shared" si="253"/>
        <v>3.3333333333333333E-2</v>
      </c>
      <c r="K2855" s="22" t="s">
        <v>100</v>
      </c>
      <c r="M2855" s="2">
        <v>3052.6315789473701</v>
      </c>
      <c r="N2855" s="63">
        <v>210.52631578946966</v>
      </c>
      <c r="O2855" s="69">
        <f t="shared" si="254"/>
        <v>470.75115315784149</v>
      </c>
      <c r="P2855" s="2">
        <v>5</v>
      </c>
      <c r="Q2855" s="2">
        <v>736.84210526315997</v>
      </c>
      <c r="R2855">
        <v>210.52631578947307</v>
      </c>
      <c r="S2855">
        <f t="shared" si="255"/>
        <v>470.7511531578491</v>
      </c>
      <c r="T2855" s="2">
        <v>5</v>
      </c>
      <c r="U2855" s="339">
        <f t="shared" si="249"/>
        <v>-1.4213856809311585</v>
      </c>
      <c r="V2855" s="4">
        <f t="shared" si="250"/>
        <v>0.28163265306122354</v>
      </c>
    </row>
    <row r="2856" spans="1:22">
      <c r="A2856" s="409" t="s">
        <v>927</v>
      </c>
      <c r="B2856" t="s">
        <v>934</v>
      </c>
      <c r="C2856" s="219" t="s">
        <v>1433</v>
      </c>
      <c r="D2856" s="102" t="s">
        <v>44</v>
      </c>
      <c r="E2856" s="93" t="s">
        <v>60</v>
      </c>
      <c r="F2856" s="93" t="s">
        <v>60</v>
      </c>
      <c r="G2856" s="22">
        <v>3</v>
      </c>
      <c r="H2856" s="123">
        <f t="shared" si="253"/>
        <v>0.1</v>
      </c>
      <c r="K2856" s="22" t="s">
        <v>100</v>
      </c>
      <c r="M2856" s="2">
        <v>3894.7368421052602</v>
      </c>
      <c r="N2856" s="63">
        <v>368.42105263157964</v>
      </c>
      <c r="O2856" s="69">
        <f t="shared" si="254"/>
        <v>823.81451802623985</v>
      </c>
      <c r="P2856" s="2">
        <v>5</v>
      </c>
      <c r="Q2856" s="2">
        <v>1842.10526315789</v>
      </c>
      <c r="R2856">
        <v>210.52631578948012</v>
      </c>
      <c r="S2856">
        <f t="shared" si="255"/>
        <v>470.75115315786491</v>
      </c>
      <c r="T2856" s="2">
        <v>5</v>
      </c>
      <c r="U2856" s="339">
        <f t="shared" si="249"/>
        <v>-0.74871703171475779</v>
      </c>
      <c r="V2856" s="4">
        <f t="shared" si="250"/>
        <v>0.21306122448979678</v>
      </c>
    </row>
    <row r="2857" spans="1:22">
      <c r="A2857" s="409" t="s">
        <v>927</v>
      </c>
      <c r="B2857" t="s">
        <v>934</v>
      </c>
      <c r="C2857" s="219" t="s">
        <v>1433</v>
      </c>
      <c r="D2857" s="102" t="s">
        <v>44</v>
      </c>
      <c r="E2857" s="93" t="s">
        <v>60</v>
      </c>
      <c r="F2857" s="93" t="s">
        <v>60</v>
      </c>
      <c r="G2857" s="22">
        <v>6</v>
      </c>
      <c r="H2857" s="123">
        <f t="shared" si="253"/>
        <v>0.2</v>
      </c>
      <c r="K2857" s="22" t="s">
        <v>100</v>
      </c>
      <c r="M2857" s="2">
        <v>5473.6842105263104</v>
      </c>
      <c r="N2857" s="63">
        <v>526.31578947368962</v>
      </c>
      <c r="O2857" s="69">
        <f t="shared" si="254"/>
        <v>1176.8778828946383</v>
      </c>
      <c r="P2857" s="2">
        <v>5</v>
      </c>
      <c r="Q2857" s="2">
        <v>2157.8947368421</v>
      </c>
      <c r="R2857">
        <v>315.78947368420995</v>
      </c>
      <c r="S2857">
        <f t="shared" si="255"/>
        <v>706.12672973677445</v>
      </c>
      <c r="T2857" s="2">
        <v>5</v>
      </c>
      <c r="U2857" s="339">
        <f t="shared" si="249"/>
        <v>-0.93081883243706631</v>
      </c>
      <c r="V2857" s="4">
        <f t="shared" si="250"/>
        <v>0.22141582391433676</v>
      </c>
    </row>
    <row r="2858" spans="1:22">
      <c r="A2858" s="409" t="s">
        <v>927</v>
      </c>
      <c r="B2858" t="s">
        <v>934</v>
      </c>
      <c r="C2858" s="219" t="s">
        <v>1433</v>
      </c>
      <c r="D2858" s="102" t="s">
        <v>44</v>
      </c>
      <c r="E2858" s="93" t="s">
        <v>60</v>
      </c>
      <c r="F2858" s="93" t="s">
        <v>60</v>
      </c>
      <c r="G2858" s="22">
        <v>10</v>
      </c>
      <c r="H2858" s="123">
        <f t="shared" si="253"/>
        <v>0.33333333333333331</v>
      </c>
      <c r="K2858" s="22" t="s">
        <v>100</v>
      </c>
      <c r="M2858" s="2">
        <v>5947.3684210526299</v>
      </c>
      <c r="N2858" s="63">
        <v>315.78947368420995</v>
      </c>
      <c r="O2858" s="69">
        <f t="shared" si="254"/>
        <v>706.12672973677445</v>
      </c>
      <c r="P2858" s="2">
        <v>5</v>
      </c>
      <c r="Q2858" s="2">
        <v>1526.3157894736801</v>
      </c>
      <c r="R2858">
        <v>157.89473684210998</v>
      </c>
      <c r="S2858">
        <f t="shared" si="255"/>
        <v>353.06336486839842</v>
      </c>
      <c r="T2858" s="2">
        <v>5</v>
      </c>
      <c r="U2858" s="339">
        <f t="shared" si="249"/>
        <v>-1.3600919887258689</v>
      </c>
      <c r="V2858" s="4">
        <f t="shared" si="250"/>
        <v>0.21070154577883543</v>
      </c>
    </row>
    <row r="2859" spans="1:22">
      <c r="A2859" s="411" t="s">
        <v>927</v>
      </c>
      <c r="B2859" s="16" t="s">
        <v>934</v>
      </c>
      <c r="C2859" s="219" t="s">
        <v>1433</v>
      </c>
      <c r="D2859" s="101" t="s">
        <v>44</v>
      </c>
      <c r="E2859" s="97" t="s">
        <v>60</v>
      </c>
      <c r="F2859" s="97" t="s">
        <v>60</v>
      </c>
      <c r="G2859" s="98">
        <v>30</v>
      </c>
      <c r="H2859" s="173">
        <f t="shared" si="253"/>
        <v>1</v>
      </c>
      <c r="I2859" s="19"/>
      <c r="J2859" s="16"/>
      <c r="K2859" s="98" t="s">
        <v>100</v>
      </c>
      <c r="L2859" s="16" t="s">
        <v>100</v>
      </c>
      <c r="M2859" s="2">
        <v>4368.4210526315801</v>
      </c>
      <c r="N2859" s="63">
        <v>736.84210526315019</v>
      </c>
      <c r="O2859" s="69">
        <f t="shared" si="254"/>
        <v>1647.6290360524595</v>
      </c>
      <c r="P2859" s="19">
        <v>5</v>
      </c>
      <c r="Q2859" s="2">
        <v>1263.15789473684</v>
      </c>
      <c r="R2859">
        <v>210.52631578946989</v>
      </c>
      <c r="S2859">
        <f t="shared" si="255"/>
        <v>470.751153157842</v>
      </c>
      <c r="T2859" s="19">
        <v>5</v>
      </c>
      <c r="U2859" s="339">
        <f t="shared" si="249"/>
        <v>-1.2407867774486543</v>
      </c>
      <c r="V2859" s="4">
        <f t="shared" si="250"/>
        <v>0.22777777777777686</v>
      </c>
    </row>
    <row r="2860" spans="1:22">
      <c r="A2860" s="409" t="s">
        <v>927</v>
      </c>
      <c r="B2860" t="s">
        <v>935</v>
      </c>
      <c r="C2860" s="219" t="s">
        <v>1433</v>
      </c>
      <c r="D2860" s="102" t="s">
        <v>44</v>
      </c>
      <c r="E2860" s="93" t="s">
        <v>60</v>
      </c>
      <c r="F2860" s="93" t="s">
        <v>60</v>
      </c>
      <c r="G2860" s="22">
        <v>0</v>
      </c>
      <c r="H2860" s="123">
        <f t="shared" si="253"/>
        <v>0</v>
      </c>
      <c r="J2860" t="s">
        <v>100</v>
      </c>
      <c r="M2860" s="2">
        <v>6350.36496350365</v>
      </c>
      <c r="N2860" s="63">
        <v>656.93430656934015</v>
      </c>
      <c r="O2860" s="69">
        <f t="shared" si="254"/>
        <v>1468.9497662407314</v>
      </c>
      <c r="P2860" s="2">
        <v>5</v>
      </c>
      <c r="Q2860" s="2">
        <v>1532.8467153284701</v>
      </c>
      <c r="R2860">
        <v>656.93430656934015</v>
      </c>
      <c r="S2860">
        <f t="shared" si="255"/>
        <v>1468.9497662407314</v>
      </c>
      <c r="T2860" s="2">
        <v>5</v>
      </c>
      <c r="U2860" s="339">
        <f t="shared" si="249"/>
        <v>-1.4213856809311589</v>
      </c>
      <c r="V2860" s="4">
        <f t="shared" si="250"/>
        <v>0.38367346938775282</v>
      </c>
    </row>
    <row r="2861" spans="1:22">
      <c r="A2861" s="409" t="s">
        <v>927</v>
      </c>
      <c r="B2861" t="s">
        <v>935</v>
      </c>
      <c r="C2861" s="219" t="s">
        <v>1433</v>
      </c>
      <c r="D2861" s="102" t="s">
        <v>44</v>
      </c>
      <c r="E2861" s="93" t="s">
        <v>60</v>
      </c>
      <c r="F2861" s="93" t="s">
        <v>60</v>
      </c>
      <c r="G2861" s="22">
        <v>1</v>
      </c>
      <c r="H2861" s="123">
        <f t="shared" si="253"/>
        <v>3.3333333333333333E-2</v>
      </c>
      <c r="K2861" s="22" t="s">
        <v>100</v>
      </c>
      <c r="M2861" s="2">
        <v>7226.2773722627899</v>
      </c>
      <c r="N2861" s="63">
        <v>437.9562043795404</v>
      </c>
      <c r="O2861" s="69">
        <f t="shared" si="254"/>
        <v>979.29984416044351</v>
      </c>
      <c r="P2861" s="2">
        <v>5</v>
      </c>
      <c r="Q2861" s="2">
        <v>1532.8467153284701</v>
      </c>
      <c r="R2861">
        <v>656.93430656934015</v>
      </c>
      <c r="S2861">
        <f t="shared" si="255"/>
        <v>1468.9497662407314</v>
      </c>
      <c r="T2861" s="2">
        <v>5</v>
      </c>
      <c r="U2861" s="339">
        <f t="shared" si="249"/>
        <v>-1.5505974124111672</v>
      </c>
      <c r="V2861" s="4">
        <f t="shared" si="250"/>
        <v>0.38367346938775282</v>
      </c>
    </row>
    <row r="2862" spans="1:22">
      <c r="A2862" s="409" t="s">
        <v>927</v>
      </c>
      <c r="B2862" t="s">
        <v>935</v>
      </c>
      <c r="C2862" s="219" t="s">
        <v>1433</v>
      </c>
      <c r="D2862" s="102" t="s">
        <v>44</v>
      </c>
      <c r="E2862" s="93" t="s">
        <v>60</v>
      </c>
      <c r="F2862" s="93" t="s">
        <v>60</v>
      </c>
      <c r="G2862" s="22">
        <v>3</v>
      </c>
      <c r="H2862" s="123">
        <f t="shared" si="253"/>
        <v>0.1</v>
      </c>
      <c r="K2862" s="22" t="s">
        <v>100</v>
      </c>
      <c r="M2862" s="2">
        <v>11824.817518248101</v>
      </c>
      <c r="N2862" s="63">
        <v>1751.8248175182998</v>
      </c>
      <c r="O2862" s="69">
        <f t="shared" si="254"/>
        <v>3917.1993766420828</v>
      </c>
      <c r="P2862" s="2">
        <v>5</v>
      </c>
      <c r="Q2862" s="2">
        <v>4160.5839416058398</v>
      </c>
      <c r="R2862">
        <v>1094.8905109489006</v>
      </c>
      <c r="S2862">
        <f t="shared" si="255"/>
        <v>2448.2496104012193</v>
      </c>
      <c r="T2862" s="2">
        <v>5</v>
      </c>
      <c r="U2862" s="339">
        <f t="shared" si="249"/>
        <v>-1.0445450673978276</v>
      </c>
      <c r="V2862" s="4">
        <f t="shared" si="250"/>
        <v>0.26925207756232628</v>
      </c>
    </row>
    <row r="2863" spans="1:22">
      <c r="A2863" s="409" t="s">
        <v>927</v>
      </c>
      <c r="B2863" t="s">
        <v>935</v>
      </c>
      <c r="C2863" s="219" t="s">
        <v>1433</v>
      </c>
      <c r="D2863" s="102" t="s">
        <v>44</v>
      </c>
      <c r="E2863" s="93" t="s">
        <v>60</v>
      </c>
      <c r="F2863" s="93" t="s">
        <v>60</v>
      </c>
      <c r="G2863" s="22">
        <v>6</v>
      </c>
      <c r="H2863" s="123">
        <f t="shared" si="253"/>
        <v>0.2</v>
      </c>
      <c r="K2863" s="22" t="s">
        <v>100</v>
      </c>
      <c r="M2863" s="2">
        <v>14014.5985401459</v>
      </c>
      <c r="N2863" s="63">
        <v>2189.7810218978993</v>
      </c>
      <c r="O2863" s="69">
        <f t="shared" si="254"/>
        <v>4896.4992208026588</v>
      </c>
      <c r="P2863" s="2">
        <v>5</v>
      </c>
      <c r="Q2863" s="2">
        <v>4598.5401459854002</v>
      </c>
      <c r="R2863">
        <v>1532.8467153284701</v>
      </c>
      <c r="S2863">
        <f t="shared" si="255"/>
        <v>3427.549454561728</v>
      </c>
      <c r="T2863" s="2">
        <v>5</v>
      </c>
      <c r="U2863" s="339">
        <f t="shared" si="249"/>
        <v>-1.1143606456362432</v>
      </c>
      <c r="V2863" s="4">
        <f t="shared" si="250"/>
        <v>0.31111111111111162</v>
      </c>
    </row>
    <row r="2864" spans="1:22">
      <c r="A2864" s="409" t="s">
        <v>927</v>
      </c>
      <c r="B2864" t="s">
        <v>935</v>
      </c>
      <c r="C2864" s="219" t="s">
        <v>1433</v>
      </c>
      <c r="D2864" s="102" t="s">
        <v>44</v>
      </c>
      <c r="E2864" s="93" t="s">
        <v>60</v>
      </c>
      <c r="F2864" s="93" t="s">
        <v>60</v>
      </c>
      <c r="G2864" s="22">
        <v>10</v>
      </c>
      <c r="H2864" s="123">
        <f t="shared" si="253"/>
        <v>0.33333333333333331</v>
      </c>
      <c r="K2864" s="22" t="s">
        <v>100</v>
      </c>
      <c r="M2864" s="2">
        <v>14671.532846715299</v>
      </c>
      <c r="N2864" s="63">
        <v>1313.8686131387003</v>
      </c>
      <c r="O2864" s="69">
        <f t="shared" si="254"/>
        <v>2937.8995324815073</v>
      </c>
      <c r="P2864" s="2">
        <v>5</v>
      </c>
      <c r="Q2864" s="2">
        <v>4379.5620437956204</v>
      </c>
      <c r="R2864">
        <v>875.9124087591199</v>
      </c>
      <c r="S2864">
        <f t="shared" si="255"/>
        <v>1958.5996883209743</v>
      </c>
      <c r="T2864" s="2">
        <v>5</v>
      </c>
      <c r="U2864" s="339">
        <f t="shared" si="249"/>
        <v>-1.2089603458369731</v>
      </c>
      <c r="V2864" s="4">
        <f t="shared" si="250"/>
        <v>0.2399999999999996</v>
      </c>
    </row>
    <row r="2865" spans="1:22">
      <c r="A2865" s="409" t="s">
        <v>927</v>
      </c>
      <c r="B2865" t="s">
        <v>935</v>
      </c>
      <c r="C2865" s="219" t="s">
        <v>1433</v>
      </c>
      <c r="D2865" s="102" t="s">
        <v>44</v>
      </c>
      <c r="E2865" s="93" t="s">
        <v>60</v>
      </c>
      <c r="F2865" s="93" t="s">
        <v>60</v>
      </c>
      <c r="G2865" s="22">
        <v>30</v>
      </c>
      <c r="H2865" s="123">
        <f t="shared" si="253"/>
        <v>1</v>
      </c>
      <c r="K2865" s="22" t="s">
        <v>100</v>
      </c>
      <c r="L2865" t="s">
        <v>100</v>
      </c>
      <c r="M2865" s="2">
        <v>22116.788321167802</v>
      </c>
      <c r="N2865" s="63">
        <v>5474.4525547445992</v>
      </c>
      <c r="O2865" s="69">
        <f t="shared" si="254"/>
        <v>12241.248052006313</v>
      </c>
      <c r="P2865" s="2">
        <v>5</v>
      </c>
      <c r="Q2865" s="2">
        <v>8321.1678832116704</v>
      </c>
      <c r="R2865">
        <v>1313.8686131386894</v>
      </c>
      <c r="S2865">
        <f t="shared" si="255"/>
        <v>2937.8995324814828</v>
      </c>
      <c r="T2865" s="2">
        <v>5</v>
      </c>
      <c r="U2865" s="339">
        <f t="shared" si="249"/>
        <v>-0.97753435711487102</v>
      </c>
      <c r="V2865" s="4">
        <f t="shared" si="250"/>
        <v>0.22493074792243783</v>
      </c>
    </row>
    <row r="2866" spans="1:22">
      <c r="A2866" s="409" t="s">
        <v>928</v>
      </c>
      <c r="B2866" t="s">
        <v>931</v>
      </c>
      <c r="C2866" s="219" t="s">
        <v>1433</v>
      </c>
      <c r="D2866" s="102" t="s">
        <v>44</v>
      </c>
      <c r="E2866" s="93" t="s">
        <v>60</v>
      </c>
      <c r="F2866" s="93" t="s">
        <v>60</v>
      </c>
      <c r="G2866" s="22">
        <v>0</v>
      </c>
      <c r="H2866" s="123">
        <f t="shared" si="253"/>
        <v>0</v>
      </c>
      <c r="J2866" t="s">
        <v>100</v>
      </c>
      <c r="M2866" s="2">
        <v>3908.62944162436</v>
      </c>
      <c r="N2866" s="63">
        <v>2030.45685279188</v>
      </c>
      <c r="O2866" s="69">
        <f t="shared" si="254"/>
        <v>4540.2395482229276</v>
      </c>
      <c r="P2866" s="2">
        <v>5</v>
      </c>
      <c r="Q2866" s="2">
        <v>152.28426395938999</v>
      </c>
      <c r="R2866">
        <v>253.807106598985</v>
      </c>
      <c r="S2866">
        <f t="shared" si="255"/>
        <v>567.52994352786595</v>
      </c>
      <c r="T2866" s="2">
        <v>5</v>
      </c>
      <c r="U2866" s="339">
        <f t="shared" si="249"/>
        <v>-3.2451931331855786</v>
      </c>
      <c r="V2866" s="4">
        <f t="shared" si="250"/>
        <v>2.9777777777778156</v>
      </c>
    </row>
    <row r="2867" spans="1:22">
      <c r="A2867" s="409" t="s">
        <v>928</v>
      </c>
      <c r="B2867" t="s">
        <v>931</v>
      </c>
      <c r="C2867" s="219" t="s">
        <v>1433</v>
      </c>
      <c r="D2867" s="102" t="s">
        <v>44</v>
      </c>
      <c r="E2867" s="93" t="s">
        <v>60</v>
      </c>
      <c r="F2867" s="93" t="s">
        <v>60</v>
      </c>
      <c r="G2867" s="22">
        <v>1</v>
      </c>
      <c r="H2867" s="123">
        <f t="shared" si="253"/>
        <v>3.3333333333333333E-2</v>
      </c>
      <c r="K2867" s="22" t="s">
        <v>100</v>
      </c>
      <c r="M2867" s="2">
        <v>2131.9796954314702</v>
      </c>
      <c r="N2867" s="63">
        <v>812.1827411167601</v>
      </c>
      <c r="O2867" s="69">
        <f t="shared" si="254"/>
        <v>1816.0958192891892</v>
      </c>
      <c r="P2867" s="2">
        <v>5</v>
      </c>
      <c r="Q2867" s="2">
        <v>1319.7969543147101</v>
      </c>
      <c r="R2867">
        <v>355.32994923857996</v>
      </c>
      <c r="S2867">
        <f t="shared" si="255"/>
        <v>794.54192093901452</v>
      </c>
      <c r="T2867" s="2">
        <v>5</v>
      </c>
      <c r="U2867" s="339">
        <f t="shared" si="249"/>
        <v>-0.4795730802618936</v>
      </c>
      <c r="V2867" s="4">
        <f t="shared" si="250"/>
        <v>0.27248520710059343</v>
      </c>
    </row>
    <row r="2868" spans="1:22">
      <c r="A2868" s="429" t="s">
        <v>928</v>
      </c>
      <c r="B2868" t="s">
        <v>931</v>
      </c>
      <c r="C2868" s="219" t="s">
        <v>1433</v>
      </c>
      <c r="D2868" s="103" t="s">
        <v>44</v>
      </c>
      <c r="E2868" s="100" t="s">
        <v>60</v>
      </c>
      <c r="F2868" s="100" t="s">
        <v>60</v>
      </c>
      <c r="G2868" s="24">
        <v>3</v>
      </c>
      <c r="H2868" s="172">
        <f t="shared" ref="H2868:H2895" si="256">G2868/30</f>
        <v>0.1</v>
      </c>
      <c r="K2868" s="22" t="s">
        <v>100</v>
      </c>
      <c r="M2868" s="2">
        <v>2436.5482233502498</v>
      </c>
      <c r="N2868" s="63">
        <v>558.37563451776987</v>
      </c>
      <c r="O2868" s="69">
        <f t="shared" si="254"/>
        <v>1248.5658757613114</v>
      </c>
      <c r="P2868" s="2">
        <v>5</v>
      </c>
      <c r="Q2868" s="2">
        <v>2994.9238578680101</v>
      </c>
      <c r="R2868">
        <v>913.70558375634982</v>
      </c>
      <c r="S2868">
        <f t="shared" si="255"/>
        <v>2043.1077967003259</v>
      </c>
      <c r="T2868" s="2">
        <v>5</v>
      </c>
      <c r="U2868" s="339">
        <f t="shared" si="249"/>
        <v>0.20633643299782678</v>
      </c>
      <c r="V2868" s="4">
        <f t="shared" si="250"/>
        <v>0.29307670209710013</v>
      </c>
    </row>
    <row r="2869" spans="1:22">
      <c r="A2869" s="411" t="s">
        <v>928</v>
      </c>
      <c r="B2869" t="s">
        <v>931</v>
      </c>
      <c r="C2869" s="219" t="s">
        <v>1433</v>
      </c>
      <c r="D2869" s="101" t="s">
        <v>44</v>
      </c>
      <c r="E2869" s="97" t="s">
        <v>60</v>
      </c>
      <c r="F2869" s="97" t="s">
        <v>60</v>
      </c>
      <c r="G2869" s="98">
        <v>6</v>
      </c>
      <c r="H2869" s="173">
        <f t="shared" si="256"/>
        <v>0.2</v>
      </c>
      <c r="I2869" s="19"/>
      <c r="J2869" s="16"/>
      <c r="K2869" s="98" t="s">
        <v>100</v>
      </c>
      <c r="L2869" s="16"/>
      <c r="M2869" s="2">
        <v>1928.9340101522801</v>
      </c>
      <c r="N2869" s="63">
        <v>406.09137055838005</v>
      </c>
      <c r="O2869" s="69">
        <f t="shared" si="254"/>
        <v>908.0479096445946</v>
      </c>
      <c r="P2869" s="19">
        <v>5</v>
      </c>
      <c r="Q2869" s="2">
        <v>6497.4619289339998</v>
      </c>
      <c r="R2869">
        <v>2588.8324873096508</v>
      </c>
      <c r="S2869">
        <f t="shared" si="255"/>
        <v>5788.8054239842413</v>
      </c>
      <c r="T2869" s="19">
        <v>5</v>
      </c>
      <c r="U2869" s="339">
        <f t="shared" si="249"/>
        <v>1.2144441041932319</v>
      </c>
      <c r="V2869" s="4">
        <f t="shared" si="250"/>
        <v>0.35875244140625129</v>
      </c>
    </row>
    <row r="2870" spans="1:22">
      <c r="A2870" s="409" t="s">
        <v>928</v>
      </c>
      <c r="B2870" t="s">
        <v>931</v>
      </c>
      <c r="C2870" s="219" t="s">
        <v>1433</v>
      </c>
      <c r="D2870" s="102" t="s">
        <v>44</v>
      </c>
      <c r="E2870" s="93" t="s">
        <v>60</v>
      </c>
      <c r="F2870" s="93" t="s">
        <v>60</v>
      </c>
      <c r="G2870" s="22">
        <v>10</v>
      </c>
      <c r="H2870" s="123">
        <f t="shared" si="256"/>
        <v>0.33333333333333331</v>
      </c>
      <c r="K2870" s="22" t="s">
        <v>100</v>
      </c>
      <c r="M2870" s="2">
        <v>2131.9796954314702</v>
      </c>
      <c r="N2870" s="63">
        <v>862.94416243655019</v>
      </c>
      <c r="O2870" s="69">
        <f t="shared" si="254"/>
        <v>1929.6018079947469</v>
      </c>
      <c r="P2870" s="2">
        <v>5</v>
      </c>
      <c r="Q2870" s="2">
        <v>3857.8680203045601</v>
      </c>
      <c r="R2870">
        <v>1167.5126903553296</v>
      </c>
      <c r="S2870">
        <f t="shared" si="255"/>
        <v>2610.6377402281801</v>
      </c>
      <c r="T2870" s="2">
        <v>5</v>
      </c>
      <c r="U2870" s="339">
        <f t="shared" si="249"/>
        <v>0.59306372200296142</v>
      </c>
      <c r="V2870" s="4">
        <f t="shared" si="250"/>
        <v>0.29158587257617763</v>
      </c>
    </row>
    <row r="2871" spans="1:22">
      <c r="A2871" s="409" t="s">
        <v>928</v>
      </c>
      <c r="B2871" t="s">
        <v>931</v>
      </c>
      <c r="C2871" s="219" t="s">
        <v>1433</v>
      </c>
      <c r="D2871" s="102" t="s">
        <v>44</v>
      </c>
      <c r="E2871" s="93" t="s">
        <v>60</v>
      </c>
      <c r="F2871" s="93" t="s">
        <v>60</v>
      </c>
      <c r="G2871" s="22">
        <v>30</v>
      </c>
      <c r="H2871" s="123">
        <f t="shared" si="256"/>
        <v>1</v>
      </c>
      <c r="K2871" s="22" t="s">
        <v>100</v>
      </c>
      <c r="L2871" t="s">
        <v>100</v>
      </c>
      <c r="M2871" s="2">
        <v>2233.5025380710599</v>
      </c>
      <c r="N2871" s="63">
        <v>609.13705583755996</v>
      </c>
      <c r="O2871" s="69">
        <f t="shared" si="254"/>
        <v>1362.0718644668693</v>
      </c>
      <c r="P2871" s="2">
        <v>5</v>
      </c>
      <c r="Q2871" s="2">
        <v>6852.7918781725803</v>
      </c>
      <c r="R2871">
        <v>1725.8883248730999</v>
      </c>
      <c r="S2871">
        <f t="shared" si="255"/>
        <v>3859.2036159894928</v>
      </c>
      <c r="T2871" s="2">
        <v>5</v>
      </c>
      <c r="U2871" s="339">
        <f t="shared" si="249"/>
        <v>1.1210851445201697</v>
      </c>
      <c r="V2871" s="4">
        <f t="shared" si="250"/>
        <v>0.26342935528120759</v>
      </c>
    </row>
    <row r="2872" spans="1:22">
      <c r="A2872" s="409" t="s">
        <v>928</v>
      </c>
      <c r="B2872" t="s">
        <v>932</v>
      </c>
      <c r="C2872" s="219" t="s">
        <v>1433</v>
      </c>
      <c r="D2872" s="102" t="s">
        <v>44</v>
      </c>
      <c r="E2872" s="93" t="s">
        <v>60</v>
      </c>
      <c r="F2872" s="93" t="s">
        <v>60</v>
      </c>
      <c r="G2872" s="22">
        <v>0</v>
      </c>
      <c r="H2872" s="123">
        <f t="shared" si="256"/>
        <v>0</v>
      </c>
      <c r="J2872" t="s">
        <v>100</v>
      </c>
      <c r="M2872" s="2">
        <v>771.42857142857099</v>
      </c>
      <c r="N2872" s="63">
        <v>276.92307692306906</v>
      </c>
      <c r="O2872" s="69">
        <f t="shared" si="254"/>
        <v>619.21882453838577</v>
      </c>
      <c r="P2872" s="2">
        <v>5</v>
      </c>
      <c r="Q2872" s="2">
        <v>32.9670329670329</v>
      </c>
      <c r="R2872">
        <v>6.5934065934065984</v>
      </c>
      <c r="S2872">
        <f t="shared" si="255"/>
        <v>14.743305346152471</v>
      </c>
      <c r="T2872" s="2">
        <v>5</v>
      </c>
      <c r="U2872" s="339">
        <f t="shared" si="249"/>
        <v>-3.1527360223636571</v>
      </c>
      <c r="V2872" s="4">
        <f t="shared" si="250"/>
        <v>0.24000000000000024</v>
      </c>
    </row>
    <row r="2873" spans="1:22">
      <c r="A2873" s="409" t="s">
        <v>928</v>
      </c>
      <c r="B2873" t="s">
        <v>932</v>
      </c>
      <c r="C2873" s="219" t="s">
        <v>1433</v>
      </c>
      <c r="D2873" s="102" t="s">
        <v>44</v>
      </c>
      <c r="E2873" s="93" t="s">
        <v>60</v>
      </c>
      <c r="F2873" s="93" t="s">
        <v>60</v>
      </c>
      <c r="G2873" s="22">
        <v>1</v>
      </c>
      <c r="H2873" s="123">
        <f t="shared" si="256"/>
        <v>3.3333333333333333E-2</v>
      </c>
      <c r="K2873" s="22" t="s">
        <v>100</v>
      </c>
      <c r="M2873" s="2">
        <v>481.318681318681</v>
      </c>
      <c r="N2873" s="63">
        <v>59.340659340659045</v>
      </c>
      <c r="O2873" s="69">
        <f t="shared" si="254"/>
        <v>132.68974811537149</v>
      </c>
      <c r="P2873" s="2">
        <v>5</v>
      </c>
      <c r="Q2873" s="2">
        <v>243.956043956043</v>
      </c>
      <c r="R2873">
        <v>52.747252747253015</v>
      </c>
      <c r="S2873">
        <f t="shared" si="255"/>
        <v>117.94644276922028</v>
      </c>
      <c r="T2873" s="2">
        <v>5</v>
      </c>
      <c r="U2873" s="339">
        <f t="shared" si="249"/>
        <v>-0.67954152850416993</v>
      </c>
      <c r="V2873" s="4">
        <f t="shared" si="250"/>
        <v>0.24674945215485838</v>
      </c>
    </row>
    <row r="2874" spans="1:22">
      <c r="A2874" s="409" t="s">
        <v>928</v>
      </c>
      <c r="B2874" t="s">
        <v>932</v>
      </c>
      <c r="C2874" s="219" t="s">
        <v>1433</v>
      </c>
      <c r="D2874" s="102" t="s">
        <v>44</v>
      </c>
      <c r="E2874" s="93" t="s">
        <v>60</v>
      </c>
      <c r="F2874" s="93" t="s">
        <v>60</v>
      </c>
      <c r="G2874" s="22">
        <v>3</v>
      </c>
      <c r="H2874" s="123">
        <f t="shared" si="256"/>
        <v>0.1</v>
      </c>
      <c r="K2874" s="22" t="s">
        <v>100</v>
      </c>
      <c r="M2874" s="2">
        <v>731.86813186813094</v>
      </c>
      <c r="N2874" s="63">
        <v>204.39560439560501</v>
      </c>
      <c r="O2874" s="69">
        <f t="shared" si="254"/>
        <v>457.04246573072766</v>
      </c>
      <c r="P2874" s="2">
        <v>5</v>
      </c>
      <c r="Q2874" s="2">
        <v>329.67032967032901</v>
      </c>
      <c r="R2874">
        <v>79.12087912087901</v>
      </c>
      <c r="S2874">
        <f t="shared" si="255"/>
        <v>176.91966415382927</v>
      </c>
      <c r="T2874" s="2">
        <v>5</v>
      </c>
      <c r="U2874" s="339">
        <f t="shared" si="249"/>
        <v>-0.79750719588418884</v>
      </c>
      <c r="V2874" s="4">
        <f t="shared" si="250"/>
        <v>0.25760000000000005</v>
      </c>
    </row>
    <row r="2875" spans="1:22">
      <c r="A2875" s="409" t="s">
        <v>928</v>
      </c>
      <c r="B2875" t="s">
        <v>932</v>
      </c>
      <c r="C2875" s="219" t="s">
        <v>1433</v>
      </c>
      <c r="D2875" s="102" t="s">
        <v>44</v>
      </c>
      <c r="E2875" s="93" t="s">
        <v>60</v>
      </c>
      <c r="F2875" s="93" t="s">
        <v>60</v>
      </c>
      <c r="G2875" s="22">
        <v>6</v>
      </c>
      <c r="H2875" s="123">
        <f t="shared" si="256"/>
        <v>0.2</v>
      </c>
      <c r="K2875" s="22" t="s">
        <v>100</v>
      </c>
      <c r="M2875" s="2">
        <v>527.47252747252696</v>
      </c>
      <c r="N2875" s="63">
        <v>98.90109890109909</v>
      </c>
      <c r="O2875" s="69">
        <f t="shared" si="254"/>
        <v>221.14958019228732</v>
      </c>
      <c r="P2875" s="2">
        <v>5</v>
      </c>
      <c r="Q2875" s="2">
        <v>784.61538461538396</v>
      </c>
      <c r="R2875">
        <v>52.747252747253015</v>
      </c>
      <c r="S2875">
        <f t="shared" si="255"/>
        <v>117.94644276922028</v>
      </c>
      <c r="T2875" s="2">
        <v>5</v>
      </c>
      <c r="U2875" s="339">
        <f t="shared" ref="U2875:U2895" si="257">LN(Q2875/M2875)</f>
        <v>0.39709685843764797</v>
      </c>
      <c r="V2875" s="4">
        <f t="shared" ref="V2875:V2895" si="258">M2875^2/(P2875*M2875^2)+S2875^2/(T2875*Q2875^2)</f>
        <v>0.2045194548407599</v>
      </c>
    </row>
    <row r="2876" spans="1:22">
      <c r="A2876" s="409" t="s">
        <v>928</v>
      </c>
      <c r="B2876" t="s">
        <v>932</v>
      </c>
      <c r="C2876" s="219" t="s">
        <v>1433</v>
      </c>
      <c r="D2876" s="102" t="s">
        <v>44</v>
      </c>
      <c r="E2876" s="93" t="s">
        <v>60</v>
      </c>
      <c r="F2876" s="93" t="s">
        <v>60</v>
      </c>
      <c r="G2876" s="22">
        <v>10</v>
      </c>
      <c r="H2876" s="123">
        <f t="shared" si="256"/>
        <v>0.33333333333333331</v>
      </c>
      <c r="K2876" s="22" t="s">
        <v>100</v>
      </c>
      <c r="M2876" s="2">
        <v>408.79120879120802</v>
      </c>
      <c r="N2876" s="63">
        <v>145.05494505494499</v>
      </c>
      <c r="O2876" s="69">
        <f t="shared" si="254"/>
        <v>324.35271761535398</v>
      </c>
      <c r="P2876" s="2">
        <v>5</v>
      </c>
      <c r="Q2876" s="2">
        <v>764.83516483516405</v>
      </c>
      <c r="R2876">
        <v>171.4285714285711</v>
      </c>
      <c r="S2876">
        <f t="shared" si="255"/>
        <v>383.32593899996323</v>
      </c>
      <c r="T2876" s="2">
        <v>5</v>
      </c>
      <c r="U2876" s="339">
        <f t="shared" si="257"/>
        <v>0.62645580606127393</v>
      </c>
      <c r="V2876" s="4">
        <f t="shared" si="258"/>
        <v>0.25023781212841845</v>
      </c>
    </row>
    <row r="2877" spans="1:22">
      <c r="A2877" s="409" t="s">
        <v>928</v>
      </c>
      <c r="B2877" t="s">
        <v>932</v>
      </c>
      <c r="C2877" s="219" t="s">
        <v>1433</v>
      </c>
      <c r="D2877" s="102" t="s">
        <v>44</v>
      </c>
      <c r="E2877" s="93" t="s">
        <v>60</v>
      </c>
      <c r="F2877" s="93" t="s">
        <v>60</v>
      </c>
      <c r="G2877" s="22">
        <v>30</v>
      </c>
      <c r="H2877" s="123">
        <f t="shared" si="256"/>
        <v>1</v>
      </c>
      <c r="K2877" s="22" t="s">
        <v>100</v>
      </c>
      <c r="L2877" t="s">
        <v>100</v>
      </c>
      <c r="M2877" s="2">
        <v>303.29670329670199</v>
      </c>
      <c r="N2877" s="63">
        <v>46.153846153846985</v>
      </c>
      <c r="O2877" s="69">
        <f t="shared" si="254"/>
        <v>103.20313742306908</v>
      </c>
      <c r="P2877" s="2">
        <v>5</v>
      </c>
      <c r="Q2877" s="2">
        <v>468.13186813186701</v>
      </c>
      <c r="R2877">
        <v>105.49450549450501</v>
      </c>
      <c r="S2877">
        <f t="shared" si="255"/>
        <v>235.89288553843826</v>
      </c>
      <c r="T2877" s="2">
        <v>5</v>
      </c>
      <c r="U2877" s="339">
        <f t="shared" si="257"/>
        <v>0.43403848055222227</v>
      </c>
      <c r="V2877" s="4">
        <f t="shared" si="258"/>
        <v>0.25078357468756174</v>
      </c>
    </row>
    <row r="2878" spans="1:22">
      <c r="A2878" s="409" t="s">
        <v>928</v>
      </c>
      <c r="B2878" t="s">
        <v>933</v>
      </c>
      <c r="C2878" s="219" t="s">
        <v>1433</v>
      </c>
      <c r="D2878" s="102" t="s">
        <v>44</v>
      </c>
      <c r="E2878" s="93" t="s">
        <v>60</v>
      </c>
      <c r="F2878" s="93" t="s">
        <v>60</v>
      </c>
      <c r="G2878" s="22">
        <v>0</v>
      </c>
      <c r="H2878" s="123">
        <f t="shared" si="256"/>
        <v>0</v>
      </c>
      <c r="J2878" t="s">
        <v>100</v>
      </c>
      <c r="M2878" s="2">
        <v>966.00378787878799</v>
      </c>
      <c r="N2878" s="63">
        <v>151.51515151514195</v>
      </c>
      <c r="O2878" s="69">
        <f t="shared" si="254"/>
        <v>338.79817840903769</v>
      </c>
      <c r="P2878" s="2">
        <v>5</v>
      </c>
      <c r="Q2878" s="2">
        <v>132.67045454545399</v>
      </c>
      <c r="R2878">
        <v>56.818181818180591</v>
      </c>
      <c r="S2878">
        <f t="shared" si="255"/>
        <v>127.0493169033944</v>
      </c>
      <c r="T2878" s="2">
        <v>5</v>
      </c>
      <c r="U2878" s="339">
        <f t="shared" si="257"/>
        <v>-1.9852994873455161</v>
      </c>
      <c r="V2878" s="4">
        <f t="shared" si="258"/>
        <v>0.38341135958254935</v>
      </c>
    </row>
    <row r="2879" spans="1:22">
      <c r="A2879" s="411" t="s">
        <v>928</v>
      </c>
      <c r="B2879" t="s">
        <v>933</v>
      </c>
      <c r="C2879" s="219" t="s">
        <v>1433</v>
      </c>
      <c r="D2879" s="101" t="s">
        <v>44</v>
      </c>
      <c r="E2879" s="97" t="s">
        <v>60</v>
      </c>
      <c r="F2879" s="97" t="s">
        <v>60</v>
      </c>
      <c r="G2879" s="98">
        <v>1</v>
      </c>
      <c r="H2879" s="173">
        <f t="shared" si="256"/>
        <v>3.3333333333333333E-2</v>
      </c>
      <c r="I2879" s="19"/>
      <c r="J2879" s="16"/>
      <c r="K2879" s="98" t="s">
        <v>100</v>
      </c>
      <c r="L2879" s="16"/>
      <c r="M2879" s="2">
        <v>1118.0871212121201</v>
      </c>
      <c r="N2879" s="63">
        <v>246.21212121211988</v>
      </c>
      <c r="O2879" s="69">
        <f t="shared" si="254"/>
        <v>550.54703991471797</v>
      </c>
      <c r="P2879" s="19">
        <v>5</v>
      </c>
      <c r="Q2879" s="2">
        <v>360.416666666666</v>
      </c>
      <c r="R2879">
        <v>94.602272727272009</v>
      </c>
      <c r="S2879">
        <f t="shared" si="255"/>
        <v>211.53711264415463</v>
      </c>
      <c r="T2879" s="19">
        <v>5</v>
      </c>
      <c r="U2879" s="339">
        <f t="shared" si="257"/>
        <v>-1.1321138070510157</v>
      </c>
      <c r="V2879" s="4">
        <f t="shared" si="258"/>
        <v>0.26889590488122084</v>
      </c>
    </row>
    <row r="2880" spans="1:22">
      <c r="A2880" s="409" t="s">
        <v>928</v>
      </c>
      <c r="B2880" t="s">
        <v>933</v>
      </c>
      <c r="C2880" s="219" t="s">
        <v>1433</v>
      </c>
      <c r="D2880" s="102" t="s">
        <v>44</v>
      </c>
      <c r="E2880" s="93" t="s">
        <v>60</v>
      </c>
      <c r="F2880" s="93" t="s">
        <v>60</v>
      </c>
      <c r="G2880" s="22">
        <v>3</v>
      </c>
      <c r="H2880" s="123">
        <f t="shared" si="256"/>
        <v>0.1</v>
      </c>
      <c r="K2880" s="22" t="s">
        <v>100</v>
      </c>
      <c r="M2880" s="2">
        <v>1100.37878787878</v>
      </c>
      <c r="N2880" s="63">
        <v>322.06439393939991</v>
      </c>
      <c r="O2880" s="69">
        <f t="shared" si="254"/>
        <v>720.15787798076951</v>
      </c>
      <c r="P2880" s="2">
        <v>5</v>
      </c>
      <c r="Q2880" s="2">
        <v>399.62121212121201</v>
      </c>
      <c r="R2880">
        <v>132.57575757575802</v>
      </c>
      <c r="S2880">
        <f t="shared" si="255"/>
        <v>296.44840610792767</v>
      </c>
      <c r="T2880" s="2">
        <v>5</v>
      </c>
      <c r="U2880" s="339">
        <f t="shared" si="257"/>
        <v>-1.012892623375838</v>
      </c>
      <c r="V2880" s="4">
        <f t="shared" si="258"/>
        <v>0.31006042092495756</v>
      </c>
    </row>
    <row r="2881" spans="1:22">
      <c r="A2881" s="409" t="s">
        <v>928</v>
      </c>
      <c r="B2881" t="s">
        <v>933</v>
      </c>
      <c r="C2881" s="219" t="s">
        <v>1433</v>
      </c>
      <c r="D2881" s="102" t="s">
        <v>44</v>
      </c>
      <c r="E2881" s="93" t="s">
        <v>60</v>
      </c>
      <c r="F2881" s="93" t="s">
        <v>60</v>
      </c>
      <c r="G2881" s="22">
        <v>6</v>
      </c>
      <c r="H2881" s="123">
        <f t="shared" si="256"/>
        <v>0.2</v>
      </c>
      <c r="K2881" s="22" t="s">
        <v>100</v>
      </c>
      <c r="M2881" s="2">
        <v>1746.2121212121201</v>
      </c>
      <c r="N2881" s="63">
        <v>587.12121212120974</v>
      </c>
      <c r="O2881" s="69">
        <f t="shared" si="254"/>
        <v>1312.8429413350984</v>
      </c>
      <c r="P2881" s="2">
        <v>5</v>
      </c>
      <c r="Q2881" s="2">
        <v>856.06060606060601</v>
      </c>
      <c r="R2881">
        <v>208.33333333333303</v>
      </c>
      <c r="S2881">
        <f t="shared" si="255"/>
        <v>465.84749531245552</v>
      </c>
      <c r="T2881" s="2">
        <v>5</v>
      </c>
      <c r="U2881" s="339">
        <f t="shared" si="257"/>
        <v>-0.71286304372436204</v>
      </c>
      <c r="V2881" s="4">
        <f t="shared" si="258"/>
        <v>0.25922546793014317</v>
      </c>
    </row>
    <row r="2882" spans="1:22">
      <c r="A2882" s="409" t="s">
        <v>928</v>
      </c>
      <c r="B2882" t="s">
        <v>933</v>
      </c>
      <c r="C2882" s="219" t="s">
        <v>1433</v>
      </c>
      <c r="D2882" s="102" t="s">
        <v>44</v>
      </c>
      <c r="E2882" s="93" t="s">
        <v>60</v>
      </c>
      <c r="F2882" s="93" t="s">
        <v>60</v>
      </c>
      <c r="G2882" s="22">
        <v>10</v>
      </c>
      <c r="H2882" s="123">
        <f t="shared" si="256"/>
        <v>0.33333333333333331</v>
      </c>
      <c r="K2882" s="22" t="s">
        <v>100</v>
      </c>
      <c r="M2882" s="2">
        <v>1104.7348484848401</v>
      </c>
      <c r="N2882" s="63">
        <v>208.52272727272998</v>
      </c>
      <c r="O2882" s="69">
        <f t="shared" si="254"/>
        <v>466.27099303547357</v>
      </c>
      <c r="P2882" s="2">
        <v>5</v>
      </c>
      <c r="Q2882" s="2">
        <v>1142.80303030303</v>
      </c>
      <c r="R2882">
        <v>265.05681818181802</v>
      </c>
      <c r="S2882">
        <f t="shared" si="255"/>
        <v>592.68506335434734</v>
      </c>
      <c r="T2882" s="2">
        <v>5</v>
      </c>
      <c r="U2882" s="339">
        <f t="shared" si="257"/>
        <v>3.387869296537617E-2</v>
      </c>
      <c r="V2882" s="4">
        <f t="shared" si="258"/>
        <v>0.25379416787359749</v>
      </c>
    </row>
    <row r="2883" spans="1:22">
      <c r="A2883" s="409" t="s">
        <v>928</v>
      </c>
      <c r="B2883" t="s">
        <v>933</v>
      </c>
      <c r="C2883" s="219" t="s">
        <v>1433</v>
      </c>
      <c r="D2883" s="102" t="s">
        <v>44</v>
      </c>
      <c r="E2883" s="93" t="s">
        <v>60</v>
      </c>
      <c r="F2883" s="93" t="s">
        <v>60</v>
      </c>
      <c r="G2883" s="22">
        <v>30</v>
      </c>
      <c r="H2883" s="123">
        <f t="shared" si="256"/>
        <v>1</v>
      </c>
      <c r="K2883" s="22" t="s">
        <v>100</v>
      </c>
      <c r="L2883" t="s">
        <v>100</v>
      </c>
      <c r="M2883" s="2">
        <v>1401.6098484848401</v>
      </c>
      <c r="N2883" s="63">
        <v>340.90909090908985</v>
      </c>
      <c r="O2883" s="69">
        <f t="shared" si="254"/>
        <v>762.29590142038057</v>
      </c>
      <c r="P2883" s="2">
        <v>5</v>
      </c>
      <c r="Q2883" s="2">
        <v>1458.42803030303</v>
      </c>
      <c r="R2883">
        <v>265.05681818182006</v>
      </c>
      <c r="S2883">
        <f t="shared" si="255"/>
        <v>592.68506335435188</v>
      </c>
      <c r="T2883" s="2">
        <v>5</v>
      </c>
      <c r="U2883" s="339">
        <f t="shared" si="257"/>
        <v>3.9737696321282621E-2</v>
      </c>
      <c r="V2883" s="4">
        <f t="shared" si="258"/>
        <v>0.23302995296179344</v>
      </c>
    </row>
    <row r="2884" spans="1:22">
      <c r="A2884" s="409" t="s">
        <v>928</v>
      </c>
      <c r="B2884" t="s">
        <v>934</v>
      </c>
      <c r="C2884" s="219" t="s">
        <v>1433</v>
      </c>
      <c r="D2884" s="102" t="s">
        <v>44</v>
      </c>
      <c r="E2884" s="93" t="s">
        <v>60</v>
      </c>
      <c r="F2884" s="93" t="s">
        <v>60</v>
      </c>
      <c r="G2884" s="22">
        <v>0</v>
      </c>
      <c r="H2884" s="123">
        <f t="shared" si="256"/>
        <v>0</v>
      </c>
      <c r="J2884" t="s">
        <v>100</v>
      </c>
      <c r="M2884" s="2">
        <v>702.29007633587696</v>
      </c>
      <c r="N2884" s="63">
        <v>183.20610687023009</v>
      </c>
      <c r="O2884" s="69">
        <f t="shared" si="254"/>
        <v>409.66130885492572</v>
      </c>
      <c r="P2884" s="2">
        <v>5</v>
      </c>
      <c r="Q2884" s="2">
        <v>274.80916030534303</v>
      </c>
      <c r="R2884">
        <v>91.603053435115015</v>
      </c>
      <c r="S2884">
        <f t="shared" si="255"/>
        <v>204.8306544274628</v>
      </c>
      <c r="T2884" s="2">
        <v>5</v>
      </c>
      <c r="U2884" s="339">
        <f t="shared" si="257"/>
        <v>-0.93826963859293078</v>
      </c>
      <c r="V2884" s="4">
        <f t="shared" si="258"/>
        <v>0.31111111111111273</v>
      </c>
    </row>
    <row r="2885" spans="1:22">
      <c r="A2885" s="409" t="s">
        <v>928</v>
      </c>
      <c r="B2885" t="s">
        <v>934</v>
      </c>
      <c r="C2885" s="219" t="s">
        <v>1433</v>
      </c>
      <c r="D2885" s="102" t="s">
        <v>44</v>
      </c>
      <c r="E2885" s="93" t="s">
        <v>60</v>
      </c>
      <c r="F2885" s="93" t="s">
        <v>60</v>
      </c>
      <c r="G2885" s="22">
        <v>1</v>
      </c>
      <c r="H2885" s="123">
        <f t="shared" si="256"/>
        <v>3.3333333333333333E-2</v>
      </c>
      <c r="K2885" s="22" t="s">
        <v>100</v>
      </c>
      <c r="M2885" s="2">
        <v>702.29007633587696</v>
      </c>
      <c r="N2885" s="63">
        <v>106.87022900763407</v>
      </c>
      <c r="O2885" s="69">
        <f t="shared" ref="O2885:O2895" si="259">N2885*SQRT(P2885)</f>
        <v>238.96909683203967</v>
      </c>
      <c r="P2885" s="2">
        <v>5</v>
      </c>
      <c r="Q2885" s="2">
        <v>381.67938931297698</v>
      </c>
      <c r="R2885">
        <v>91.603053435114987</v>
      </c>
      <c r="S2885">
        <f t="shared" ref="S2885:S2895" si="260">R2885*SQRT(T2885)</f>
        <v>204.83065442746275</v>
      </c>
      <c r="T2885" s="2">
        <v>5</v>
      </c>
      <c r="U2885" s="339">
        <f t="shared" si="257"/>
        <v>-0.60976557162089329</v>
      </c>
      <c r="V2885" s="4">
        <f t="shared" si="258"/>
        <v>0.25760000000000061</v>
      </c>
    </row>
    <row r="2886" spans="1:22">
      <c r="A2886" s="409" t="s">
        <v>928</v>
      </c>
      <c r="B2886" t="s">
        <v>934</v>
      </c>
      <c r="C2886" s="219" t="s">
        <v>1433</v>
      </c>
      <c r="D2886" s="102" t="s">
        <v>44</v>
      </c>
      <c r="E2886" s="93" t="s">
        <v>60</v>
      </c>
      <c r="F2886" s="93" t="s">
        <v>60</v>
      </c>
      <c r="G2886" s="22">
        <v>3</v>
      </c>
      <c r="H2886" s="123">
        <f t="shared" si="256"/>
        <v>0.1</v>
      </c>
      <c r="K2886" s="22" t="s">
        <v>100</v>
      </c>
      <c r="M2886" s="2">
        <v>1053.4351145038099</v>
      </c>
      <c r="N2886" s="63">
        <v>137.40458015267018</v>
      </c>
      <c r="O2886" s="69">
        <f t="shared" si="259"/>
        <v>307.24598164118896</v>
      </c>
      <c r="P2886" s="2">
        <v>5</v>
      </c>
      <c r="Q2886" s="2">
        <v>473.282442748091</v>
      </c>
      <c r="R2886">
        <v>137.40458015267097</v>
      </c>
      <c r="S2886">
        <f t="shared" si="260"/>
        <v>307.24598164119072</v>
      </c>
      <c r="T2886" s="2">
        <v>5</v>
      </c>
      <c r="U2886" s="339">
        <f t="shared" si="257"/>
        <v>-0.80011930011210786</v>
      </c>
      <c r="V2886" s="4">
        <f t="shared" si="258"/>
        <v>0.28428720083246545</v>
      </c>
    </row>
    <row r="2887" spans="1:22">
      <c r="A2887" s="409" t="s">
        <v>928</v>
      </c>
      <c r="B2887" t="s">
        <v>934</v>
      </c>
      <c r="C2887" s="219" t="s">
        <v>1433</v>
      </c>
      <c r="D2887" s="102" t="s">
        <v>44</v>
      </c>
      <c r="E2887" s="93" t="s">
        <v>60</v>
      </c>
      <c r="F2887" s="93" t="s">
        <v>60</v>
      </c>
      <c r="G2887" s="22">
        <v>6</v>
      </c>
      <c r="H2887" s="123">
        <f t="shared" si="256"/>
        <v>0.2</v>
      </c>
      <c r="K2887" s="22" t="s">
        <v>100</v>
      </c>
      <c r="M2887" s="2">
        <v>1587.7862595419799</v>
      </c>
      <c r="N2887" s="63">
        <v>305.34351145037999</v>
      </c>
      <c r="O2887" s="69">
        <f t="shared" si="259"/>
        <v>682.76884809153512</v>
      </c>
      <c r="P2887" s="2">
        <v>5</v>
      </c>
      <c r="Q2887" s="2">
        <v>641.22137404580099</v>
      </c>
      <c r="R2887">
        <v>61.068702290075976</v>
      </c>
      <c r="S2887">
        <f t="shared" si="260"/>
        <v>136.55376961830697</v>
      </c>
      <c r="T2887" s="2">
        <v>5</v>
      </c>
      <c r="U2887" s="339">
        <f t="shared" si="257"/>
        <v>-0.90672128085800219</v>
      </c>
      <c r="V2887" s="4">
        <f t="shared" si="258"/>
        <v>0.20907029478458042</v>
      </c>
    </row>
    <row r="2888" spans="1:22">
      <c r="A2888" s="409" t="s">
        <v>928</v>
      </c>
      <c r="B2888" t="s">
        <v>934</v>
      </c>
      <c r="C2888" s="219" t="s">
        <v>1433</v>
      </c>
      <c r="D2888" s="102" t="s">
        <v>44</v>
      </c>
      <c r="E2888" s="93" t="s">
        <v>60</v>
      </c>
      <c r="F2888" s="93" t="s">
        <v>60</v>
      </c>
      <c r="G2888" s="22">
        <v>10</v>
      </c>
      <c r="H2888" s="123">
        <f t="shared" si="256"/>
        <v>0.33333333333333331</v>
      </c>
      <c r="K2888" s="22" t="s">
        <v>100</v>
      </c>
      <c r="M2888" s="2">
        <v>1114.5038167938901</v>
      </c>
      <c r="N2888" s="63">
        <v>259.54198473281986</v>
      </c>
      <c r="O2888" s="69">
        <f t="shared" si="259"/>
        <v>580.35352087779779</v>
      </c>
      <c r="P2888" s="2">
        <v>5</v>
      </c>
      <c r="Q2888" s="2">
        <v>839.69465648854998</v>
      </c>
      <c r="R2888">
        <v>229.00763358778693</v>
      </c>
      <c r="S2888">
        <f t="shared" si="260"/>
        <v>512.0766360686556</v>
      </c>
      <c r="T2888" s="2">
        <v>5</v>
      </c>
      <c r="U2888" s="339">
        <f t="shared" si="257"/>
        <v>-0.28312625591591711</v>
      </c>
      <c r="V2888" s="4">
        <f t="shared" si="258"/>
        <v>0.27438016528925657</v>
      </c>
    </row>
    <row r="2889" spans="1:22">
      <c r="A2889" s="411" t="s">
        <v>928</v>
      </c>
      <c r="B2889" t="s">
        <v>934</v>
      </c>
      <c r="C2889" s="219" t="s">
        <v>1433</v>
      </c>
      <c r="D2889" s="101" t="s">
        <v>44</v>
      </c>
      <c r="E2889" s="97" t="s">
        <v>60</v>
      </c>
      <c r="F2889" s="97" t="s">
        <v>60</v>
      </c>
      <c r="G2889" s="98">
        <v>30</v>
      </c>
      <c r="H2889" s="173">
        <f t="shared" si="256"/>
        <v>1</v>
      </c>
      <c r="I2889" s="19"/>
      <c r="J2889" s="16"/>
      <c r="K2889" s="98" t="s">
        <v>100</v>
      </c>
      <c r="L2889" s="16" t="s">
        <v>100</v>
      </c>
      <c r="M2889" s="2">
        <v>1404.5801526717501</v>
      </c>
      <c r="N2889" s="63">
        <v>335.87786259541986</v>
      </c>
      <c r="O2889" s="69">
        <f t="shared" si="259"/>
        <v>751.04573290069277</v>
      </c>
      <c r="P2889" s="19">
        <v>5</v>
      </c>
      <c r="Q2889" s="2">
        <v>763.35877862595396</v>
      </c>
      <c r="R2889">
        <v>259.54198473282395</v>
      </c>
      <c r="S2889">
        <f t="shared" si="260"/>
        <v>580.353520877807</v>
      </c>
      <c r="T2889" s="19">
        <v>5</v>
      </c>
      <c r="U2889" s="339">
        <f t="shared" si="257"/>
        <v>-0.60976557162089062</v>
      </c>
      <c r="V2889" s="4">
        <f t="shared" si="258"/>
        <v>0.31559999999999966</v>
      </c>
    </row>
    <row r="2890" spans="1:22">
      <c r="A2890" s="409" t="s">
        <v>928</v>
      </c>
      <c r="B2890" t="s">
        <v>935</v>
      </c>
      <c r="C2890" s="219" t="s">
        <v>1433</v>
      </c>
      <c r="D2890" s="102" t="s">
        <v>44</v>
      </c>
      <c r="E2890" s="93" t="s">
        <v>60</v>
      </c>
      <c r="F2890" s="93" t="s">
        <v>60</v>
      </c>
      <c r="G2890" s="22">
        <v>0</v>
      </c>
      <c r="H2890" s="123">
        <f t="shared" si="256"/>
        <v>0</v>
      </c>
      <c r="J2890" t="s">
        <v>100</v>
      </c>
      <c r="M2890" s="64">
        <v>4713.7953600000001</v>
      </c>
      <c r="N2890" s="63">
        <v>743.56897682133967</v>
      </c>
      <c r="O2890" s="69">
        <f t="shared" si="259"/>
        <v>1662.670778132481</v>
      </c>
      <c r="P2890" s="2">
        <v>5</v>
      </c>
      <c r="Q2890" s="2">
        <v>868.83412395387097</v>
      </c>
      <c r="R2890">
        <v>372.09302325580904</v>
      </c>
      <c r="S2890">
        <f t="shared" si="260"/>
        <v>832.02529395339923</v>
      </c>
      <c r="T2890" s="2">
        <v>5</v>
      </c>
      <c r="U2890" s="339">
        <f t="shared" si="257"/>
        <v>-1.6910964459188069</v>
      </c>
      <c r="V2890" s="4">
        <f t="shared" si="258"/>
        <v>0.38341266222236225</v>
      </c>
    </row>
    <row r="2891" spans="1:22">
      <c r="A2891" s="409" t="s">
        <v>928</v>
      </c>
      <c r="B2891" t="s">
        <v>935</v>
      </c>
      <c r="C2891" s="219" t="s">
        <v>1433</v>
      </c>
      <c r="D2891" s="102" t="s">
        <v>44</v>
      </c>
      <c r="E2891" s="93" t="s">
        <v>60</v>
      </c>
      <c r="F2891" s="93" t="s">
        <v>60</v>
      </c>
      <c r="G2891" s="22">
        <v>1</v>
      </c>
      <c r="H2891" s="123">
        <f t="shared" si="256"/>
        <v>3.3333333333333333E-2</v>
      </c>
      <c r="K2891" s="22" t="s">
        <v>100</v>
      </c>
      <c r="M2891" s="64">
        <v>6081.2218000000003</v>
      </c>
      <c r="N2891" s="63">
        <v>1613.0201704654901</v>
      </c>
      <c r="O2891" s="69">
        <f t="shared" si="259"/>
        <v>3606.8227502391346</v>
      </c>
      <c r="P2891" s="2">
        <v>5</v>
      </c>
      <c r="Q2891" s="2">
        <v>996.56754984766303</v>
      </c>
      <c r="R2891">
        <v>496.12403100774691</v>
      </c>
      <c r="S2891">
        <f t="shared" si="260"/>
        <v>1109.3670586045357</v>
      </c>
      <c r="T2891" s="2">
        <v>5</v>
      </c>
      <c r="U2891" s="339">
        <f t="shared" si="257"/>
        <v>-1.8086439842611119</v>
      </c>
      <c r="V2891" s="4">
        <f t="shared" si="258"/>
        <v>0.44783751401814809</v>
      </c>
    </row>
    <row r="2892" spans="1:22">
      <c r="A2892" s="409" t="s">
        <v>928</v>
      </c>
      <c r="B2892" t="s">
        <v>935</v>
      </c>
      <c r="C2892" s="219" t="s">
        <v>1433</v>
      </c>
      <c r="D2892" s="102" t="s">
        <v>44</v>
      </c>
      <c r="E2892" s="93" t="s">
        <v>60</v>
      </c>
      <c r="F2892" s="93" t="s">
        <v>60</v>
      </c>
      <c r="G2892" s="22">
        <v>3</v>
      </c>
      <c r="H2892" s="123">
        <f t="shared" si="256"/>
        <v>0.1</v>
      </c>
      <c r="K2892" s="22" t="s">
        <v>100</v>
      </c>
      <c r="M2892" s="64">
        <v>5345.6747299999997</v>
      </c>
      <c r="N2892" s="63">
        <v>992.24806201551019</v>
      </c>
      <c r="O2892" s="69">
        <f t="shared" si="259"/>
        <v>2218.7341172091078</v>
      </c>
      <c r="P2892" s="2">
        <v>5</v>
      </c>
      <c r="Q2892" s="2">
        <v>2244.8995333410398</v>
      </c>
      <c r="R2892">
        <v>496.12403100775009</v>
      </c>
      <c r="S2892">
        <f t="shared" si="260"/>
        <v>1109.3670586045428</v>
      </c>
      <c r="T2892" s="2">
        <v>5</v>
      </c>
      <c r="U2892" s="339">
        <f t="shared" si="257"/>
        <v>-0.86762700334718201</v>
      </c>
      <c r="V2892" s="4">
        <f t="shared" si="258"/>
        <v>0.24884124299095636</v>
      </c>
    </row>
    <row r="2893" spans="1:22">
      <c r="A2893" s="409" t="s">
        <v>928</v>
      </c>
      <c r="B2893" t="s">
        <v>935</v>
      </c>
      <c r="C2893" s="219" t="s">
        <v>1433</v>
      </c>
      <c r="D2893" s="102" t="s">
        <v>44</v>
      </c>
      <c r="E2893" s="93" t="s">
        <v>60</v>
      </c>
      <c r="F2893" s="93" t="s">
        <v>60</v>
      </c>
      <c r="G2893" s="22">
        <v>6</v>
      </c>
      <c r="H2893" s="123">
        <f t="shared" si="256"/>
        <v>0.2</v>
      </c>
      <c r="K2893" s="22" t="s">
        <v>100</v>
      </c>
      <c r="M2893" s="64">
        <v>7962.6672799999997</v>
      </c>
      <c r="N2893" s="63">
        <v>1364.3410852713196</v>
      </c>
      <c r="O2893" s="69">
        <f t="shared" si="259"/>
        <v>3050.7594111625076</v>
      </c>
      <c r="P2893" s="2">
        <v>5</v>
      </c>
      <c r="Q2893" s="2">
        <v>3126.0750511010801</v>
      </c>
      <c r="R2893">
        <v>867.59998457326992</v>
      </c>
      <c r="S2893">
        <f t="shared" si="260"/>
        <v>1940.0125427836006</v>
      </c>
      <c r="T2893" s="2">
        <v>5</v>
      </c>
      <c r="U2893" s="339">
        <f t="shared" si="257"/>
        <v>-0.93498578877419103</v>
      </c>
      <c r="V2893" s="4">
        <f t="shared" si="258"/>
        <v>0.2770265188029678</v>
      </c>
    </row>
    <row r="2894" spans="1:22">
      <c r="A2894" s="409" t="s">
        <v>928</v>
      </c>
      <c r="B2894" t="s">
        <v>935</v>
      </c>
      <c r="C2894" s="219" t="s">
        <v>1433</v>
      </c>
      <c r="D2894" s="102" t="s">
        <v>44</v>
      </c>
      <c r="E2894" s="93" t="s">
        <v>60</v>
      </c>
      <c r="F2894" s="93" t="s">
        <v>60</v>
      </c>
      <c r="G2894" s="22">
        <v>10</v>
      </c>
      <c r="H2894" s="123">
        <f t="shared" si="256"/>
        <v>0.33333333333333331</v>
      </c>
      <c r="K2894" s="22" t="s">
        <v>100</v>
      </c>
      <c r="M2894" s="64">
        <v>7731.2661500000004</v>
      </c>
      <c r="N2894" s="63">
        <v>1240.3100775193798</v>
      </c>
      <c r="O2894" s="69">
        <f t="shared" si="259"/>
        <v>2773.4176465113669</v>
      </c>
      <c r="P2894" s="2">
        <v>5</v>
      </c>
      <c r="Q2894" s="2">
        <v>3514.21188630491</v>
      </c>
      <c r="R2894">
        <v>992.24806201549018</v>
      </c>
      <c r="S2894">
        <f t="shared" si="260"/>
        <v>2218.7341172090632</v>
      </c>
      <c r="T2894" s="2">
        <v>5</v>
      </c>
      <c r="U2894" s="339">
        <f t="shared" si="257"/>
        <v>-0.78845736038098135</v>
      </c>
      <c r="V2894" s="4">
        <f t="shared" si="258"/>
        <v>0.27972318339100122</v>
      </c>
    </row>
    <row r="2895" spans="1:22">
      <c r="A2895" s="409" t="s">
        <v>928</v>
      </c>
      <c r="B2895" t="s">
        <v>935</v>
      </c>
      <c r="C2895" s="219" t="s">
        <v>1433</v>
      </c>
      <c r="D2895" s="102" t="s">
        <v>44</v>
      </c>
      <c r="E2895" s="93" t="s">
        <v>60</v>
      </c>
      <c r="F2895" s="93" t="s">
        <v>60</v>
      </c>
      <c r="G2895" s="22">
        <v>30</v>
      </c>
      <c r="H2895" s="123">
        <f t="shared" si="256"/>
        <v>1</v>
      </c>
      <c r="K2895" s="22" t="s">
        <v>100</v>
      </c>
      <c r="L2895" t="s">
        <v>100</v>
      </c>
      <c r="M2895" s="64">
        <v>14139.534900000001</v>
      </c>
      <c r="N2895" s="63">
        <v>1364.9581549615996</v>
      </c>
      <c r="O2895" s="69">
        <f t="shared" si="259"/>
        <v>3052.1392209368287</v>
      </c>
      <c r="P2895" s="2">
        <v>5</v>
      </c>
      <c r="Q2895" s="2">
        <v>5582.0124185275299</v>
      </c>
      <c r="R2895">
        <v>1116.27906976744</v>
      </c>
      <c r="S2895">
        <f t="shared" si="260"/>
        <v>2496.0758818602262</v>
      </c>
      <c r="T2895" s="2">
        <v>5</v>
      </c>
      <c r="U2895" s="339">
        <f t="shared" si="257"/>
        <v>-0.92942540756709624</v>
      </c>
      <c r="V2895" s="4">
        <f t="shared" si="258"/>
        <v>0.23999115680099947</v>
      </c>
    </row>
    <row r="2896" spans="1:22">
      <c r="A2896" s="314" t="s">
        <v>1001</v>
      </c>
      <c r="B2896" s="239" t="s">
        <v>1861</v>
      </c>
      <c r="C2896" s="219" t="s">
        <v>8</v>
      </c>
      <c r="D2896" s="161" t="s">
        <v>44</v>
      </c>
      <c r="E2896" s="28" t="s">
        <v>60</v>
      </c>
      <c r="F2896" s="26" t="s">
        <v>60</v>
      </c>
      <c r="G2896" s="126">
        <v>0</v>
      </c>
      <c r="H2896" s="126">
        <f t="shared" ref="H2896:H2927" si="261">G2896/77</f>
        <v>0</v>
      </c>
      <c r="I2896" s="2" t="s">
        <v>100</v>
      </c>
      <c r="M2896" s="2">
        <v>0.86</v>
      </c>
      <c r="O2896" s="16"/>
      <c r="P2896" s="2">
        <v>1</v>
      </c>
      <c r="Q2896" s="2">
        <v>1.1000000000000001</v>
      </c>
      <c r="T2896" s="2">
        <v>1</v>
      </c>
    </row>
    <row r="2897" spans="1:20">
      <c r="A2897" s="314" t="s">
        <v>1001</v>
      </c>
      <c r="B2897" s="239" t="s">
        <v>1862</v>
      </c>
      <c r="C2897" s="219" t="s">
        <v>8</v>
      </c>
      <c r="D2897" s="161" t="s">
        <v>44</v>
      </c>
      <c r="E2897" s="28" t="s">
        <v>60</v>
      </c>
      <c r="F2897" s="26" t="s">
        <v>60</v>
      </c>
      <c r="G2897" s="126">
        <v>0</v>
      </c>
      <c r="H2897" s="126">
        <f t="shared" si="261"/>
        <v>0</v>
      </c>
      <c r="I2897" s="2" t="s">
        <v>100</v>
      </c>
      <c r="M2897" s="2"/>
      <c r="O2897" s="16"/>
      <c r="P2897" s="2">
        <v>1</v>
      </c>
      <c r="T2897" s="2">
        <v>1</v>
      </c>
    </row>
    <row r="2898" spans="1:20">
      <c r="A2898" s="314" t="s">
        <v>1001</v>
      </c>
      <c r="B2898" s="239" t="s">
        <v>1863</v>
      </c>
      <c r="C2898" s="219" t="s">
        <v>8</v>
      </c>
      <c r="D2898" s="161" t="s">
        <v>44</v>
      </c>
      <c r="E2898" s="28" t="s">
        <v>60</v>
      </c>
      <c r="F2898" s="26" t="s">
        <v>60</v>
      </c>
      <c r="G2898" s="126">
        <v>0</v>
      </c>
      <c r="H2898" s="126">
        <f t="shared" si="261"/>
        <v>0</v>
      </c>
      <c r="I2898" s="2" t="s">
        <v>100</v>
      </c>
      <c r="M2898" s="2"/>
      <c r="O2898" s="16"/>
      <c r="P2898" s="2">
        <v>1</v>
      </c>
      <c r="Q2898" s="2">
        <v>0.11</v>
      </c>
      <c r="T2898" s="2">
        <v>1</v>
      </c>
    </row>
    <row r="2899" spans="1:20">
      <c r="A2899" s="408" t="s">
        <v>1001</v>
      </c>
      <c r="B2899" s="431" t="s">
        <v>1864</v>
      </c>
      <c r="C2899" s="219" t="s">
        <v>8</v>
      </c>
      <c r="D2899" s="14" t="s">
        <v>44</v>
      </c>
      <c r="E2899" s="14" t="s">
        <v>60</v>
      </c>
      <c r="F2899" s="39" t="s">
        <v>60</v>
      </c>
      <c r="G2899" s="194">
        <v>0</v>
      </c>
      <c r="H2899" s="194">
        <f t="shared" si="261"/>
        <v>0</v>
      </c>
      <c r="I2899" s="19" t="s">
        <v>100</v>
      </c>
      <c r="J2899" s="16"/>
      <c r="K2899" s="16"/>
      <c r="L2899" s="16"/>
      <c r="M2899" s="2"/>
      <c r="N2899" s="69"/>
      <c r="O2899" s="16"/>
      <c r="P2899" s="19">
        <v>1</v>
      </c>
      <c r="Q2899" s="2">
        <v>0.28000000000000003</v>
      </c>
      <c r="R2899" s="16"/>
      <c r="T2899" s="19">
        <v>1</v>
      </c>
    </row>
    <row r="2900" spans="1:20">
      <c r="A2900" s="404" t="s">
        <v>1001</v>
      </c>
      <c r="B2900" s="42" t="s">
        <v>1865</v>
      </c>
      <c r="C2900" s="219" t="s">
        <v>8</v>
      </c>
      <c r="D2900" s="1" t="s">
        <v>44</v>
      </c>
      <c r="E2900" s="28" t="s">
        <v>60</v>
      </c>
      <c r="F2900" s="26" t="s">
        <v>60</v>
      </c>
      <c r="G2900" s="126">
        <v>0</v>
      </c>
      <c r="H2900" s="126">
        <f t="shared" si="261"/>
        <v>0</v>
      </c>
      <c r="I2900" s="2" t="s">
        <v>100</v>
      </c>
      <c r="M2900" s="2">
        <v>40.64</v>
      </c>
      <c r="O2900" s="16"/>
      <c r="P2900" s="2">
        <v>1</v>
      </c>
      <c r="Q2900" s="2">
        <v>24.6</v>
      </c>
      <c r="T2900" s="2">
        <v>1</v>
      </c>
    </row>
    <row r="2901" spans="1:20">
      <c r="A2901" s="404" t="s">
        <v>1001</v>
      </c>
      <c r="B2901" s="42" t="s">
        <v>1866</v>
      </c>
      <c r="C2901" s="219" t="s">
        <v>8</v>
      </c>
      <c r="D2901" s="1" t="s">
        <v>44</v>
      </c>
      <c r="E2901" s="28" t="s">
        <v>60</v>
      </c>
      <c r="F2901" s="26" t="s">
        <v>60</v>
      </c>
      <c r="G2901" s="126">
        <v>0</v>
      </c>
      <c r="H2901" s="126">
        <f t="shared" si="261"/>
        <v>0</v>
      </c>
      <c r="I2901" s="2" t="s">
        <v>100</v>
      </c>
      <c r="M2901" s="2">
        <v>0.16</v>
      </c>
      <c r="O2901" s="16"/>
      <c r="P2901" s="2">
        <v>1</v>
      </c>
      <c r="Q2901" s="2">
        <v>0.23</v>
      </c>
      <c r="T2901" s="2">
        <v>1</v>
      </c>
    </row>
    <row r="2902" spans="1:20">
      <c r="A2902" s="404" t="s">
        <v>1001</v>
      </c>
      <c r="B2902" s="42" t="s">
        <v>1867</v>
      </c>
      <c r="C2902" s="219" t="s">
        <v>8</v>
      </c>
      <c r="D2902" s="1" t="s">
        <v>44</v>
      </c>
      <c r="E2902" s="28" t="s">
        <v>60</v>
      </c>
      <c r="F2902" s="26" t="s">
        <v>60</v>
      </c>
      <c r="G2902" s="126">
        <v>0</v>
      </c>
      <c r="H2902" s="126">
        <f t="shared" si="261"/>
        <v>0</v>
      </c>
      <c r="I2902" s="2" t="s">
        <v>100</v>
      </c>
      <c r="M2902" s="2">
        <v>7.0000000000000007E-2</v>
      </c>
      <c r="O2902" s="16"/>
      <c r="P2902" s="2">
        <v>1</v>
      </c>
      <c r="Q2902" s="2">
        <v>0.4</v>
      </c>
      <c r="T2902" s="2">
        <v>1</v>
      </c>
    </row>
    <row r="2903" spans="1:20">
      <c r="A2903" s="404" t="s">
        <v>1001</v>
      </c>
      <c r="B2903" s="42" t="s">
        <v>1392</v>
      </c>
      <c r="C2903" s="219" t="s">
        <v>8</v>
      </c>
      <c r="D2903" s="1" t="s">
        <v>44</v>
      </c>
      <c r="E2903" s="28" t="s">
        <v>60</v>
      </c>
      <c r="F2903" s="26" t="s">
        <v>60</v>
      </c>
      <c r="G2903" s="126">
        <v>0</v>
      </c>
      <c r="H2903" s="126">
        <f t="shared" si="261"/>
        <v>0</v>
      </c>
      <c r="I2903" s="2" t="s">
        <v>100</v>
      </c>
      <c r="M2903" s="2">
        <v>2.2599999999999998</v>
      </c>
      <c r="O2903" s="16"/>
      <c r="P2903" s="2">
        <v>1</v>
      </c>
      <c r="Q2903" s="2">
        <v>1.22</v>
      </c>
      <c r="T2903" s="2">
        <v>1</v>
      </c>
    </row>
    <row r="2904" spans="1:20">
      <c r="A2904" s="404" t="s">
        <v>1001</v>
      </c>
      <c r="B2904" s="433" t="s">
        <v>1868</v>
      </c>
      <c r="C2904" s="219" t="s">
        <v>8</v>
      </c>
      <c r="D2904" s="1" t="s">
        <v>44</v>
      </c>
      <c r="E2904" s="28" t="s">
        <v>60</v>
      </c>
      <c r="F2904" s="26" t="s">
        <v>60</v>
      </c>
      <c r="G2904" s="126">
        <v>0</v>
      </c>
      <c r="H2904" s="126">
        <f t="shared" si="261"/>
        <v>0</v>
      </c>
      <c r="I2904" s="2" t="s">
        <v>100</v>
      </c>
      <c r="M2904" s="2">
        <v>0.15</v>
      </c>
      <c r="O2904" s="16"/>
      <c r="P2904" s="12">
        <v>1</v>
      </c>
      <c r="Q2904" s="2">
        <v>0.11</v>
      </c>
      <c r="T2904" s="12">
        <v>1</v>
      </c>
    </row>
    <row r="2905" spans="1:20">
      <c r="A2905" s="408" t="s">
        <v>1001</v>
      </c>
      <c r="B2905" s="42" t="s">
        <v>1869</v>
      </c>
      <c r="C2905" s="219" t="s">
        <v>8</v>
      </c>
      <c r="D2905" s="14" t="s">
        <v>44</v>
      </c>
      <c r="E2905" s="14" t="s">
        <v>60</v>
      </c>
      <c r="F2905" s="39" t="s">
        <v>60</v>
      </c>
      <c r="G2905" s="194">
        <v>0</v>
      </c>
      <c r="H2905" s="194">
        <f t="shared" si="261"/>
        <v>0</v>
      </c>
      <c r="I2905" s="19" t="s">
        <v>100</v>
      </c>
      <c r="J2905" s="16"/>
      <c r="K2905" s="16"/>
      <c r="L2905" s="16"/>
      <c r="M2905" s="2">
        <v>9.76</v>
      </c>
      <c r="N2905" s="69"/>
      <c r="O2905" s="16"/>
      <c r="P2905" s="19">
        <v>1</v>
      </c>
      <c r="Q2905" s="2">
        <v>14.47</v>
      </c>
      <c r="R2905" s="16"/>
      <c r="T2905" s="19">
        <v>1</v>
      </c>
    </row>
    <row r="2906" spans="1:20">
      <c r="A2906" s="404" t="s">
        <v>1001</v>
      </c>
      <c r="B2906" s="42" t="s">
        <v>1861</v>
      </c>
      <c r="C2906" s="219" t="s">
        <v>8</v>
      </c>
      <c r="D2906" s="1" t="s">
        <v>44</v>
      </c>
      <c r="E2906" s="28" t="s">
        <v>60</v>
      </c>
      <c r="F2906" s="26" t="s">
        <v>60</v>
      </c>
      <c r="G2906" s="31">
        <v>28</v>
      </c>
      <c r="H2906" s="126">
        <f t="shared" si="261"/>
        <v>0.36363636363636365</v>
      </c>
      <c r="J2906" t="s">
        <v>100</v>
      </c>
      <c r="M2906" s="2">
        <v>7.0000000000000007E-2</v>
      </c>
      <c r="O2906" s="16">
        <v>0.13</v>
      </c>
      <c r="P2906" s="2">
        <v>3</v>
      </c>
      <c r="Q2906" s="2">
        <v>0.14000000000000001</v>
      </c>
      <c r="S2906">
        <v>0.12</v>
      </c>
      <c r="T2906" s="64">
        <v>3</v>
      </c>
    </row>
    <row r="2907" spans="1:20">
      <c r="A2907" s="404" t="s">
        <v>1001</v>
      </c>
      <c r="B2907" s="42" t="s">
        <v>1862</v>
      </c>
      <c r="C2907" s="219" t="s">
        <v>8</v>
      </c>
      <c r="D2907" s="1" t="s">
        <v>44</v>
      </c>
      <c r="E2907" s="28" t="s">
        <v>60</v>
      </c>
      <c r="F2907" s="26" t="s">
        <v>60</v>
      </c>
      <c r="G2907" s="31">
        <v>28</v>
      </c>
      <c r="H2907" s="126">
        <f t="shared" si="261"/>
        <v>0.36363636363636365</v>
      </c>
      <c r="J2907" t="s">
        <v>100</v>
      </c>
      <c r="M2907" s="2"/>
      <c r="O2907" s="16"/>
      <c r="P2907" s="2">
        <v>3</v>
      </c>
      <c r="Q2907" s="2">
        <v>0.1</v>
      </c>
      <c r="S2907">
        <v>0.18</v>
      </c>
      <c r="T2907" s="64">
        <v>3</v>
      </c>
    </row>
    <row r="2908" spans="1:20">
      <c r="A2908" s="404" t="s">
        <v>1001</v>
      </c>
      <c r="B2908" s="42" t="s">
        <v>1871</v>
      </c>
      <c r="C2908" s="219" t="s">
        <v>8</v>
      </c>
      <c r="D2908" s="1" t="s">
        <v>44</v>
      </c>
      <c r="E2908" s="28" t="s">
        <v>60</v>
      </c>
      <c r="F2908" s="26" t="s">
        <v>60</v>
      </c>
      <c r="G2908" s="31">
        <v>28</v>
      </c>
      <c r="H2908" s="126">
        <f t="shared" si="261"/>
        <v>0.36363636363636365</v>
      </c>
      <c r="J2908" t="s">
        <v>100</v>
      </c>
      <c r="M2908" s="2">
        <v>0.03</v>
      </c>
      <c r="O2908" s="16">
        <v>0.05</v>
      </c>
      <c r="P2908" s="2">
        <v>3</v>
      </c>
      <c r="T2908" s="64">
        <v>3</v>
      </c>
    </row>
    <row r="2909" spans="1:20">
      <c r="A2909" s="404" t="s">
        <v>1001</v>
      </c>
      <c r="B2909" s="42" t="s">
        <v>1863</v>
      </c>
      <c r="C2909" s="219" t="s">
        <v>8</v>
      </c>
      <c r="D2909" s="1" t="s">
        <v>44</v>
      </c>
      <c r="E2909" s="28" t="s">
        <v>60</v>
      </c>
      <c r="F2909" s="26" t="s">
        <v>60</v>
      </c>
      <c r="G2909" s="31">
        <v>28</v>
      </c>
      <c r="H2909" s="126">
        <f t="shared" si="261"/>
        <v>0.36363636363636365</v>
      </c>
      <c r="J2909" t="s">
        <v>100</v>
      </c>
      <c r="M2909" s="2">
        <v>0.13</v>
      </c>
      <c r="O2909" s="16">
        <v>0.12</v>
      </c>
      <c r="P2909" s="2">
        <v>3</v>
      </c>
      <c r="Q2909" s="2">
        <v>0.14000000000000001</v>
      </c>
      <c r="S2909">
        <v>0.12</v>
      </c>
      <c r="T2909" s="64">
        <v>3</v>
      </c>
    </row>
    <row r="2910" spans="1:20">
      <c r="A2910" s="404" t="s">
        <v>1001</v>
      </c>
      <c r="B2910" s="42" t="s">
        <v>1864</v>
      </c>
      <c r="C2910" s="219" t="s">
        <v>8</v>
      </c>
      <c r="D2910" s="1" t="s">
        <v>44</v>
      </c>
      <c r="E2910" s="28" t="s">
        <v>60</v>
      </c>
      <c r="F2910" s="26" t="s">
        <v>60</v>
      </c>
      <c r="G2910" s="31">
        <v>28</v>
      </c>
      <c r="H2910" s="126">
        <f t="shared" si="261"/>
        <v>0.36363636363636365</v>
      </c>
      <c r="J2910" t="s">
        <v>100</v>
      </c>
      <c r="M2910" s="2">
        <v>0.15</v>
      </c>
      <c r="O2910" s="16">
        <v>0.26</v>
      </c>
      <c r="P2910" s="12">
        <v>3</v>
      </c>
      <c r="Q2910" s="2">
        <v>7.0000000000000007E-2</v>
      </c>
      <c r="S2910">
        <v>0.13</v>
      </c>
      <c r="T2910" s="90">
        <v>3</v>
      </c>
    </row>
    <row r="2911" spans="1:20">
      <c r="A2911" s="408" t="s">
        <v>1001</v>
      </c>
      <c r="B2911" s="431" t="s">
        <v>1865</v>
      </c>
      <c r="C2911" s="219" t="s">
        <v>8</v>
      </c>
      <c r="D2911" s="14" t="s">
        <v>44</v>
      </c>
      <c r="E2911" s="14" t="s">
        <v>60</v>
      </c>
      <c r="F2911" s="39" t="s">
        <v>60</v>
      </c>
      <c r="G2911" s="194">
        <v>28</v>
      </c>
      <c r="H2911" s="194">
        <f t="shared" si="261"/>
        <v>0.36363636363636365</v>
      </c>
      <c r="I2911" s="19"/>
      <c r="J2911" s="16" t="s">
        <v>100</v>
      </c>
      <c r="K2911" s="16"/>
      <c r="L2911" s="16"/>
      <c r="M2911" s="2">
        <v>59.45</v>
      </c>
      <c r="O2911" s="16">
        <v>48.75</v>
      </c>
      <c r="P2911" s="19">
        <v>3</v>
      </c>
      <c r="Q2911" s="2">
        <v>82.6</v>
      </c>
      <c r="S2911">
        <v>51.7</v>
      </c>
      <c r="T2911" s="108">
        <v>3</v>
      </c>
    </row>
    <row r="2912" spans="1:20">
      <c r="A2912" s="404" t="s">
        <v>1001</v>
      </c>
      <c r="B2912" s="42" t="s">
        <v>1866</v>
      </c>
      <c r="C2912" s="219" t="s">
        <v>8</v>
      </c>
      <c r="D2912" s="1" t="s">
        <v>44</v>
      </c>
      <c r="E2912" s="28" t="s">
        <v>60</v>
      </c>
      <c r="F2912" s="26" t="s">
        <v>60</v>
      </c>
      <c r="G2912" s="31">
        <v>28</v>
      </c>
      <c r="H2912" s="126">
        <f t="shared" si="261"/>
        <v>0.36363636363636365</v>
      </c>
      <c r="J2912" t="s">
        <v>100</v>
      </c>
      <c r="M2912" s="2">
        <v>0.76</v>
      </c>
      <c r="O2912" s="16">
        <v>0.28000000000000003</v>
      </c>
      <c r="P2912" s="2">
        <v>3</v>
      </c>
      <c r="Q2912" s="2">
        <v>1.98</v>
      </c>
      <c r="S2912">
        <v>1.39</v>
      </c>
      <c r="T2912" s="64">
        <v>3</v>
      </c>
    </row>
    <row r="2913" spans="1:20">
      <c r="A2913" s="404" t="s">
        <v>1001</v>
      </c>
      <c r="B2913" s="42" t="s">
        <v>1867</v>
      </c>
      <c r="C2913" s="219" t="s">
        <v>8</v>
      </c>
      <c r="D2913" s="1" t="s">
        <v>44</v>
      </c>
      <c r="E2913" s="28" t="s">
        <v>60</v>
      </c>
      <c r="F2913" s="26" t="s">
        <v>60</v>
      </c>
      <c r="G2913" s="31">
        <v>28</v>
      </c>
      <c r="H2913" s="126">
        <f t="shared" si="261"/>
        <v>0.36363636363636365</v>
      </c>
      <c r="J2913" t="s">
        <v>100</v>
      </c>
      <c r="M2913" s="2">
        <v>0.73</v>
      </c>
      <c r="O2913" s="16">
        <v>0.23</v>
      </c>
      <c r="P2913" s="2">
        <v>3</v>
      </c>
      <c r="Q2913" s="2">
        <v>1.43</v>
      </c>
      <c r="S2913">
        <v>1.84</v>
      </c>
      <c r="T2913" s="64">
        <v>3</v>
      </c>
    </row>
    <row r="2914" spans="1:20">
      <c r="A2914" s="404" t="s">
        <v>1001</v>
      </c>
      <c r="B2914" s="42" t="s">
        <v>1392</v>
      </c>
      <c r="C2914" s="219" t="s">
        <v>8</v>
      </c>
      <c r="D2914" s="1" t="s">
        <v>44</v>
      </c>
      <c r="E2914" s="28" t="s">
        <v>60</v>
      </c>
      <c r="F2914" s="26" t="s">
        <v>60</v>
      </c>
      <c r="G2914" s="31">
        <v>28</v>
      </c>
      <c r="H2914" s="126">
        <f t="shared" si="261"/>
        <v>0.36363636363636365</v>
      </c>
      <c r="J2914" t="s">
        <v>100</v>
      </c>
      <c r="M2914" s="2">
        <v>4.3099999999999996</v>
      </c>
      <c r="O2914" s="16">
        <v>1.1299999999999999</v>
      </c>
      <c r="P2914" s="2">
        <v>3</v>
      </c>
      <c r="Q2914" s="2">
        <v>8.61</v>
      </c>
      <c r="S2914">
        <v>8.18</v>
      </c>
      <c r="T2914" s="64">
        <v>3</v>
      </c>
    </row>
    <row r="2915" spans="1:20">
      <c r="A2915" s="404" t="s">
        <v>1001</v>
      </c>
      <c r="B2915" s="42" t="s">
        <v>1868</v>
      </c>
      <c r="C2915" s="219" t="s">
        <v>8</v>
      </c>
      <c r="D2915" s="28" t="s">
        <v>44</v>
      </c>
      <c r="E2915" s="28" t="s">
        <v>60</v>
      </c>
      <c r="F2915" s="26" t="s">
        <v>60</v>
      </c>
      <c r="G2915" s="31">
        <v>28</v>
      </c>
      <c r="H2915" s="126">
        <f t="shared" si="261"/>
        <v>0.36363636363636365</v>
      </c>
      <c r="J2915" t="s">
        <v>100</v>
      </c>
      <c r="M2915" s="2">
        <v>0.62</v>
      </c>
      <c r="O2915" s="16">
        <v>1.07</v>
      </c>
      <c r="P2915" s="2">
        <v>3</v>
      </c>
      <c r="Q2915" s="2">
        <v>0.66</v>
      </c>
      <c r="S2915">
        <v>0.96</v>
      </c>
      <c r="T2915" s="64">
        <v>3</v>
      </c>
    </row>
    <row r="2916" spans="1:20">
      <c r="A2916" s="404" t="s">
        <v>1001</v>
      </c>
      <c r="B2916" s="42" t="s">
        <v>1869</v>
      </c>
      <c r="C2916" s="219" t="s">
        <v>8</v>
      </c>
      <c r="D2916" s="1" t="s">
        <v>44</v>
      </c>
      <c r="E2916" s="28" t="s">
        <v>60</v>
      </c>
      <c r="F2916" s="26" t="s">
        <v>60</v>
      </c>
      <c r="G2916" s="31">
        <v>28</v>
      </c>
      <c r="H2916" s="126">
        <f t="shared" si="261"/>
        <v>0.36363636363636365</v>
      </c>
      <c r="J2916" t="s">
        <v>100</v>
      </c>
      <c r="M2916" s="2">
        <v>11.23</v>
      </c>
      <c r="O2916" s="16">
        <v>11.67</v>
      </c>
      <c r="P2916" s="12">
        <v>3</v>
      </c>
      <c r="Q2916" s="2">
        <v>36.17</v>
      </c>
      <c r="S2916">
        <v>31.32</v>
      </c>
      <c r="T2916" s="90">
        <v>3</v>
      </c>
    </row>
    <row r="2917" spans="1:20">
      <c r="A2917" s="408" t="s">
        <v>1001</v>
      </c>
      <c r="B2917" s="42" t="s">
        <v>1861</v>
      </c>
      <c r="C2917" s="219" t="s">
        <v>8</v>
      </c>
      <c r="D2917" s="14" t="s">
        <v>44</v>
      </c>
      <c r="E2917" s="14" t="s">
        <v>60</v>
      </c>
      <c r="F2917" s="39" t="s">
        <v>60</v>
      </c>
      <c r="G2917" s="194">
        <v>77</v>
      </c>
      <c r="H2917" s="173">
        <f t="shared" si="261"/>
        <v>1</v>
      </c>
      <c r="I2917" s="19"/>
      <c r="J2917" s="16"/>
      <c r="K2917" s="16"/>
      <c r="L2917" s="16" t="s">
        <v>100</v>
      </c>
      <c r="M2917" s="2"/>
      <c r="O2917" s="16"/>
      <c r="P2917" s="19">
        <v>4</v>
      </c>
      <c r="T2917" s="19">
        <v>4</v>
      </c>
    </row>
    <row r="2918" spans="1:20">
      <c r="A2918" s="404" t="s">
        <v>1001</v>
      </c>
      <c r="B2918" s="42" t="s">
        <v>1862</v>
      </c>
      <c r="C2918" s="219" t="s">
        <v>8</v>
      </c>
      <c r="D2918" s="1" t="s">
        <v>44</v>
      </c>
      <c r="E2918" s="28" t="s">
        <v>60</v>
      </c>
      <c r="F2918" s="26" t="s">
        <v>60</v>
      </c>
      <c r="G2918" s="31">
        <v>77</v>
      </c>
      <c r="H2918" s="123">
        <f t="shared" si="261"/>
        <v>1</v>
      </c>
      <c r="L2918" t="s">
        <v>100</v>
      </c>
      <c r="M2918" s="2">
        <v>0.03</v>
      </c>
      <c r="O2918" s="16">
        <v>0.05</v>
      </c>
      <c r="P2918" s="2">
        <v>4</v>
      </c>
      <c r="Q2918" s="2">
        <v>0.15</v>
      </c>
      <c r="S2918">
        <v>0.24</v>
      </c>
      <c r="T2918" s="64">
        <v>4</v>
      </c>
    </row>
    <row r="2919" spans="1:20">
      <c r="A2919" s="404" t="s">
        <v>1001</v>
      </c>
      <c r="B2919" s="42" t="s">
        <v>1871</v>
      </c>
      <c r="C2919" s="219" t="s">
        <v>8</v>
      </c>
      <c r="D2919" s="1" t="s">
        <v>44</v>
      </c>
      <c r="E2919" s="28" t="s">
        <v>60</v>
      </c>
      <c r="F2919" s="26" t="s">
        <v>60</v>
      </c>
      <c r="G2919" s="31">
        <v>77</v>
      </c>
      <c r="H2919" s="123">
        <f t="shared" si="261"/>
        <v>1</v>
      </c>
      <c r="L2919" t="s">
        <v>100</v>
      </c>
      <c r="M2919" s="2">
        <v>0.24</v>
      </c>
      <c r="O2919" s="16">
        <v>0.42</v>
      </c>
      <c r="P2919" s="2">
        <v>4</v>
      </c>
      <c r="Q2919" s="2">
        <v>0.39</v>
      </c>
      <c r="S2919">
        <v>0.53</v>
      </c>
      <c r="T2919" s="64">
        <v>4</v>
      </c>
    </row>
    <row r="2920" spans="1:20">
      <c r="A2920" s="404" t="s">
        <v>1001</v>
      </c>
      <c r="B2920" s="42" t="s">
        <v>1863</v>
      </c>
      <c r="C2920" s="219" t="s">
        <v>8</v>
      </c>
      <c r="D2920" s="1" t="s">
        <v>44</v>
      </c>
      <c r="E2920" s="28" t="s">
        <v>60</v>
      </c>
      <c r="F2920" s="26" t="s">
        <v>60</v>
      </c>
      <c r="G2920" s="31">
        <v>77</v>
      </c>
      <c r="H2920" s="123">
        <f t="shared" si="261"/>
        <v>1</v>
      </c>
      <c r="L2920" t="s">
        <v>100</v>
      </c>
      <c r="M2920" s="2">
        <v>0.11</v>
      </c>
      <c r="O2920" s="16">
        <v>0.16</v>
      </c>
      <c r="P2920" s="2">
        <v>4</v>
      </c>
      <c r="T2920" s="64">
        <v>4</v>
      </c>
    </row>
    <row r="2921" spans="1:20">
      <c r="A2921" s="404" t="s">
        <v>1001</v>
      </c>
      <c r="B2921" s="42" t="s">
        <v>1864</v>
      </c>
      <c r="C2921" s="219" t="s">
        <v>8</v>
      </c>
      <c r="D2921" s="1" t="s">
        <v>44</v>
      </c>
      <c r="E2921" s="28" t="s">
        <v>60</v>
      </c>
      <c r="F2921" s="26" t="s">
        <v>60</v>
      </c>
      <c r="G2921" s="31">
        <v>77</v>
      </c>
      <c r="H2921" s="123">
        <f t="shared" si="261"/>
        <v>1</v>
      </c>
      <c r="L2921" t="s">
        <v>100</v>
      </c>
      <c r="M2921" s="2">
        <v>0.03</v>
      </c>
      <c r="O2921" s="16">
        <v>0.05</v>
      </c>
      <c r="P2921" s="2">
        <v>4</v>
      </c>
      <c r="Q2921" s="2">
        <v>0.09</v>
      </c>
      <c r="S2921">
        <v>0.17</v>
      </c>
      <c r="T2921" s="64">
        <v>4</v>
      </c>
    </row>
    <row r="2922" spans="1:20">
      <c r="A2922" s="404" t="s">
        <v>1001</v>
      </c>
      <c r="B2922" s="433" t="s">
        <v>1865</v>
      </c>
      <c r="C2922" s="219" t="s">
        <v>8</v>
      </c>
      <c r="D2922" s="1" t="s">
        <v>44</v>
      </c>
      <c r="E2922" s="28" t="s">
        <v>60</v>
      </c>
      <c r="F2922" s="26" t="s">
        <v>60</v>
      </c>
      <c r="G2922" s="31">
        <v>77</v>
      </c>
      <c r="H2922" s="123">
        <f t="shared" si="261"/>
        <v>1</v>
      </c>
      <c r="L2922" t="s">
        <v>100</v>
      </c>
      <c r="M2922" s="2">
        <v>53.76</v>
      </c>
      <c r="O2922" s="16">
        <v>20.99</v>
      </c>
      <c r="P2922" s="12">
        <v>4</v>
      </c>
      <c r="Q2922" s="2">
        <v>64.72</v>
      </c>
      <c r="S2922">
        <v>17.82</v>
      </c>
      <c r="T2922" s="90">
        <v>4</v>
      </c>
    </row>
    <row r="2923" spans="1:20">
      <c r="A2923" s="408" t="s">
        <v>1001</v>
      </c>
      <c r="B2923" s="431" t="s">
        <v>1866</v>
      </c>
      <c r="C2923" s="221" t="s">
        <v>8</v>
      </c>
      <c r="D2923" s="14" t="s">
        <v>44</v>
      </c>
      <c r="E2923" s="14" t="s">
        <v>60</v>
      </c>
      <c r="F2923" s="39" t="s">
        <v>60</v>
      </c>
      <c r="G2923" s="194">
        <v>77</v>
      </c>
      <c r="H2923" s="173">
        <f t="shared" si="261"/>
        <v>1</v>
      </c>
      <c r="I2923" s="19"/>
      <c r="J2923" s="16"/>
      <c r="K2923" s="16"/>
      <c r="L2923" s="16" t="s">
        <v>100</v>
      </c>
      <c r="M2923" s="2">
        <v>0.76</v>
      </c>
      <c r="O2923" s="16">
        <v>1.05</v>
      </c>
      <c r="P2923" s="19">
        <v>4</v>
      </c>
      <c r="Q2923" s="2">
        <v>2.25</v>
      </c>
      <c r="S2923">
        <v>1.4</v>
      </c>
      <c r="T2923" s="108">
        <v>4</v>
      </c>
    </row>
    <row r="2924" spans="1:20">
      <c r="A2924" s="404" t="s">
        <v>1001</v>
      </c>
      <c r="B2924" s="42" t="s">
        <v>1867</v>
      </c>
      <c r="C2924" s="219" t="s">
        <v>8</v>
      </c>
      <c r="D2924" s="1" t="s">
        <v>44</v>
      </c>
      <c r="E2924" s="28" t="s">
        <v>60</v>
      </c>
      <c r="F2924" s="26" t="s">
        <v>60</v>
      </c>
      <c r="G2924" s="31">
        <v>77</v>
      </c>
      <c r="H2924" s="123">
        <f t="shared" si="261"/>
        <v>1</v>
      </c>
      <c r="L2924" t="s">
        <v>100</v>
      </c>
      <c r="M2924" s="2">
        <v>0.41</v>
      </c>
      <c r="O2924" s="16">
        <v>0.28999999999999998</v>
      </c>
      <c r="P2924" s="2">
        <v>4</v>
      </c>
      <c r="Q2924" s="2">
        <v>0.71</v>
      </c>
      <c r="S2924">
        <v>0.57999999999999996</v>
      </c>
      <c r="T2924" s="64">
        <v>4</v>
      </c>
    </row>
    <row r="2925" spans="1:20">
      <c r="A2925" s="404" t="s">
        <v>1001</v>
      </c>
      <c r="B2925" s="42" t="s">
        <v>1392</v>
      </c>
      <c r="C2925" s="219" t="s">
        <v>8</v>
      </c>
      <c r="D2925" s="1" t="s">
        <v>44</v>
      </c>
      <c r="E2925" s="28" t="s">
        <v>60</v>
      </c>
      <c r="F2925" s="26" t="s">
        <v>60</v>
      </c>
      <c r="G2925" s="31">
        <v>77</v>
      </c>
      <c r="H2925" s="123">
        <f t="shared" si="261"/>
        <v>1</v>
      </c>
      <c r="L2925" t="s">
        <v>100</v>
      </c>
      <c r="M2925" s="2">
        <v>19.649999999999999</v>
      </c>
      <c r="O2925" s="16">
        <v>7.08</v>
      </c>
      <c r="P2925" s="2">
        <v>4</v>
      </c>
      <c r="Q2925" s="2">
        <v>20.52</v>
      </c>
      <c r="S2925">
        <v>2.44</v>
      </c>
      <c r="T2925" s="64">
        <v>4</v>
      </c>
    </row>
    <row r="2926" spans="1:20">
      <c r="A2926" s="404" t="s">
        <v>1001</v>
      </c>
      <c r="B2926" s="42" t="s">
        <v>1868</v>
      </c>
      <c r="C2926" s="219" t="s">
        <v>8</v>
      </c>
      <c r="D2926" s="1" t="s">
        <v>44</v>
      </c>
      <c r="E2926" s="28" t="s">
        <v>60</v>
      </c>
      <c r="F2926" s="26" t="s">
        <v>60</v>
      </c>
      <c r="G2926" s="31">
        <v>77</v>
      </c>
      <c r="H2926" s="123">
        <f t="shared" si="261"/>
        <v>1</v>
      </c>
      <c r="L2926" t="s">
        <v>100</v>
      </c>
      <c r="M2926" s="2">
        <v>0.76</v>
      </c>
      <c r="O2926" s="16">
        <v>0.81</v>
      </c>
      <c r="P2926" s="2">
        <v>4</v>
      </c>
      <c r="Q2926" s="2">
        <v>0.33</v>
      </c>
      <c r="S2926">
        <v>0.55000000000000004</v>
      </c>
      <c r="T2926" s="64">
        <v>4</v>
      </c>
    </row>
    <row r="2927" spans="1:20">
      <c r="A2927" s="404" t="s">
        <v>1001</v>
      </c>
      <c r="B2927" s="42" t="s">
        <v>1869</v>
      </c>
      <c r="C2927" s="219" t="s">
        <v>8</v>
      </c>
      <c r="D2927" s="1" t="s">
        <v>44</v>
      </c>
      <c r="E2927" s="28" t="s">
        <v>60</v>
      </c>
      <c r="F2927" s="26" t="s">
        <v>60</v>
      </c>
      <c r="G2927" s="31">
        <v>77</v>
      </c>
      <c r="H2927" s="123">
        <f t="shared" si="261"/>
        <v>1</v>
      </c>
      <c r="L2927" t="s">
        <v>100</v>
      </c>
      <c r="M2927" s="2">
        <v>8.86</v>
      </c>
      <c r="O2927" s="16">
        <v>6.81</v>
      </c>
      <c r="P2927" s="2">
        <v>4</v>
      </c>
      <c r="Q2927" s="2">
        <v>28.17</v>
      </c>
      <c r="S2927">
        <v>24.1</v>
      </c>
      <c r="T2927" s="64">
        <v>4</v>
      </c>
    </row>
    <row r="2928" spans="1:20">
      <c r="A2928" s="404" t="s">
        <v>1002</v>
      </c>
      <c r="B2928" s="42" t="s">
        <v>1861</v>
      </c>
      <c r="C2928" s="219" t="s">
        <v>8</v>
      </c>
      <c r="D2928" s="1" t="s">
        <v>44</v>
      </c>
      <c r="E2928" s="28" t="s">
        <v>60</v>
      </c>
      <c r="F2928" s="26" t="s">
        <v>60</v>
      </c>
      <c r="G2928" s="126">
        <v>0</v>
      </c>
      <c r="H2928" s="126">
        <f t="shared" ref="H2928:H2959" si="262">G2928/77</f>
        <v>0</v>
      </c>
      <c r="I2928" s="2" t="s">
        <v>100</v>
      </c>
      <c r="M2928" s="2">
        <v>0.86</v>
      </c>
      <c r="O2928" s="16"/>
      <c r="P2928" s="12">
        <v>1</v>
      </c>
      <c r="Q2928" s="2">
        <v>2.94</v>
      </c>
      <c r="T2928" s="12">
        <v>1</v>
      </c>
    </row>
    <row r="2929" spans="1:20">
      <c r="A2929" s="408" t="s">
        <v>1002</v>
      </c>
      <c r="B2929" s="42" t="s">
        <v>1862</v>
      </c>
      <c r="C2929" s="219" t="s">
        <v>8</v>
      </c>
      <c r="D2929" s="14" t="s">
        <v>44</v>
      </c>
      <c r="E2929" s="14" t="s">
        <v>60</v>
      </c>
      <c r="F2929" s="39" t="s">
        <v>60</v>
      </c>
      <c r="G2929" s="194">
        <v>0</v>
      </c>
      <c r="H2929" s="194">
        <f t="shared" si="262"/>
        <v>0</v>
      </c>
      <c r="I2929" s="19" t="s">
        <v>100</v>
      </c>
      <c r="J2929" s="16"/>
      <c r="K2929" s="16"/>
      <c r="L2929" s="16"/>
      <c r="M2929" s="2"/>
      <c r="O2929" s="16"/>
      <c r="P2929" s="19">
        <v>1</v>
      </c>
      <c r="Q2929" s="2">
        <v>0.21</v>
      </c>
      <c r="T2929" s="19">
        <v>1</v>
      </c>
    </row>
    <row r="2930" spans="1:20">
      <c r="A2930" s="404" t="s">
        <v>1002</v>
      </c>
      <c r="B2930" s="42" t="s">
        <v>1863</v>
      </c>
      <c r="C2930" s="219" t="s">
        <v>8</v>
      </c>
      <c r="D2930" s="1" t="s">
        <v>44</v>
      </c>
      <c r="E2930" s="28" t="s">
        <v>60</v>
      </c>
      <c r="F2930" s="26" t="s">
        <v>60</v>
      </c>
      <c r="G2930" s="126">
        <v>0</v>
      </c>
      <c r="H2930" s="126">
        <f t="shared" si="262"/>
        <v>0</v>
      </c>
      <c r="I2930" s="2" t="s">
        <v>100</v>
      </c>
      <c r="M2930" s="2"/>
      <c r="O2930" s="16"/>
      <c r="P2930" s="2">
        <v>1</v>
      </c>
      <c r="T2930" s="2">
        <v>1</v>
      </c>
    </row>
    <row r="2931" spans="1:20">
      <c r="A2931" s="404" t="s">
        <v>1002</v>
      </c>
      <c r="B2931" s="42" t="s">
        <v>1864</v>
      </c>
      <c r="C2931" s="219" t="s">
        <v>8</v>
      </c>
      <c r="D2931" s="1" t="s">
        <v>44</v>
      </c>
      <c r="E2931" s="28" t="s">
        <v>60</v>
      </c>
      <c r="F2931" s="26" t="s">
        <v>60</v>
      </c>
      <c r="G2931" s="126">
        <v>0</v>
      </c>
      <c r="H2931" s="126">
        <f t="shared" si="262"/>
        <v>0</v>
      </c>
      <c r="I2931" s="2" t="s">
        <v>100</v>
      </c>
      <c r="M2931" s="2"/>
      <c r="O2931" s="16"/>
      <c r="P2931" s="2">
        <v>1</v>
      </c>
      <c r="Q2931" s="2">
        <v>0.84</v>
      </c>
      <c r="T2931" s="2">
        <v>1</v>
      </c>
    </row>
    <row r="2932" spans="1:20">
      <c r="A2932" s="404" t="s">
        <v>1002</v>
      </c>
      <c r="B2932" s="42" t="s">
        <v>1865</v>
      </c>
      <c r="C2932" s="219" t="s">
        <v>8</v>
      </c>
      <c r="D2932" s="1" t="s">
        <v>44</v>
      </c>
      <c r="E2932" s="28" t="s">
        <v>60</v>
      </c>
      <c r="F2932" s="26" t="s">
        <v>60</v>
      </c>
      <c r="G2932" s="126">
        <v>0</v>
      </c>
      <c r="H2932" s="126">
        <f t="shared" si="262"/>
        <v>0</v>
      </c>
      <c r="I2932" s="2" t="s">
        <v>100</v>
      </c>
      <c r="M2932" s="2">
        <v>40.64</v>
      </c>
      <c r="O2932" s="16"/>
      <c r="P2932" s="2">
        <v>1</v>
      </c>
      <c r="Q2932" s="2">
        <v>103.76</v>
      </c>
      <c r="T2932" s="2">
        <v>1</v>
      </c>
    </row>
    <row r="2933" spans="1:20">
      <c r="A2933" s="404" t="s">
        <v>1002</v>
      </c>
      <c r="B2933" s="42" t="s">
        <v>1866</v>
      </c>
      <c r="C2933" s="219" t="s">
        <v>8</v>
      </c>
      <c r="D2933" s="1" t="s">
        <v>44</v>
      </c>
      <c r="E2933" s="28" t="s">
        <v>60</v>
      </c>
      <c r="F2933" s="26" t="s">
        <v>60</v>
      </c>
      <c r="G2933" s="126">
        <v>0</v>
      </c>
      <c r="H2933" s="126">
        <f t="shared" si="262"/>
        <v>0</v>
      </c>
      <c r="I2933" s="2" t="s">
        <v>100</v>
      </c>
      <c r="M2933" s="2">
        <v>0.16</v>
      </c>
      <c r="O2933" s="16"/>
      <c r="P2933" s="2">
        <v>1</v>
      </c>
      <c r="Q2933" s="2">
        <v>1.9</v>
      </c>
      <c r="T2933" s="2">
        <v>1</v>
      </c>
    </row>
    <row r="2934" spans="1:20">
      <c r="A2934" s="404" t="s">
        <v>1002</v>
      </c>
      <c r="B2934" s="42" t="s">
        <v>1867</v>
      </c>
      <c r="C2934" s="219" t="s">
        <v>8</v>
      </c>
      <c r="D2934" s="1" t="s">
        <v>44</v>
      </c>
      <c r="E2934" s="28" t="s">
        <v>60</v>
      </c>
      <c r="F2934" s="26" t="s">
        <v>60</v>
      </c>
      <c r="G2934" s="126">
        <v>0</v>
      </c>
      <c r="H2934" s="126">
        <f t="shared" si="262"/>
        <v>0</v>
      </c>
      <c r="I2934" s="2" t="s">
        <v>100</v>
      </c>
      <c r="M2934" s="2">
        <v>7.0000000000000007E-2</v>
      </c>
      <c r="O2934" s="16"/>
      <c r="P2934" s="12">
        <v>1</v>
      </c>
      <c r="Q2934" s="2">
        <v>4.62</v>
      </c>
      <c r="T2934" s="12">
        <v>1</v>
      </c>
    </row>
    <row r="2935" spans="1:20">
      <c r="A2935" s="408" t="s">
        <v>1002</v>
      </c>
      <c r="B2935" s="431" t="s">
        <v>1392</v>
      </c>
      <c r="C2935" s="219" t="s">
        <v>8</v>
      </c>
      <c r="D2935" s="14" t="s">
        <v>44</v>
      </c>
      <c r="E2935" s="14" t="s">
        <v>60</v>
      </c>
      <c r="F2935" s="39" t="s">
        <v>60</v>
      </c>
      <c r="G2935" s="194">
        <v>0</v>
      </c>
      <c r="H2935" s="194">
        <f t="shared" si="262"/>
        <v>0</v>
      </c>
      <c r="I2935" s="19" t="s">
        <v>100</v>
      </c>
      <c r="J2935" s="16"/>
      <c r="K2935" s="16"/>
      <c r="L2935" s="16"/>
      <c r="M2935" s="2">
        <v>2.2599999999999998</v>
      </c>
      <c r="O2935" s="16"/>
      <c r="P2935" s="19">
        <v>1</v>
      </c>
      <c r="Q2935" s="2">
        <v>14.5</v>
      </c>
      <c r="T2935" s="19">
        <v>1</v>
      </c>
    </row>
    <row r="2936" spans="1:20">
      <c r="A2936" s="404" t="s">
        <v>1002</v>
      </c>
      <c r="B2936" s="42" t="s">
        <v>1868</v>
      </c>
      <c r="C2936" s="219" t="s">
        <v>8</v>
      </c>
      <c r="D2936" s="1" t="s">
        <v>44</v>
      </c>
      <c r="E2936" s="28" t="s">
        <v>60</v>
      </c>
      <c r="F2936" s="26" t="s">
        <v>60</v>
      </c>
      <c r="G2936" s="126">
        <v>0</v>
      </c>
      <c r="H2936" s="126">
        <f t="shared" si="262"/>
        <v>0</v>
      </c>
      <c r="I2936" s="2" t="s">
        <v>100</v>
      </c>
      <c r="M2936" s="2">
        <v>0.15</v>
      </c>
      <c r="O2936" s="16"/>
      <c r="P2936" s="2">
        <v>1</v>
      </c>
      <c r="Q2936" s="2">
        <v>0.42</v>
      </c>
      <c r="T2936" s="2">
        <v>1</v>
      </c>
    </row>
    <row r="2937" spans="1:20">
      <c r="A2937" s="404" t="s">
        <v>1002</v>
      </c>
      <c r="B2937" s="42" t="s">
        <v>1869</v>
      </c>
      <c r="C2937" s="219" t="s">
        <v>8</v>
      </c>
      <c r="D2937" s="28" t="s">
        <v>44</v>
      </c>
      <c r="E2937" s="28" t="s">
        <v>60</v>
      </c>
      <c r="F2937" s="26" t="s">
        <v>60</v>
      </c>
      <c r="G2937" s="31">
        <v>0</v>
      </c>
      <c r="H2937" s="126">
        <f t="shared" si="262"/>
        <v>0</v>
      </c>
      <c r="I2937" s="2" t="s">
        <v>100</v>
      </c>
      <c r="M2937" s="2">
        <v>9.76</v>
      </c>
      <c r="O2937" s="16"/>
      <c r="P2937" s="2">
        <v>1</v>
      </c>
      <c r="Q2937" s="2">
        <v>26.36</v>
      </c>
      <c r="T2937" s="2">
        <v>1</v>
      </c>
    </row>
    <row r="2938" spans="1:20">
      <c r="A2938" s="404" t="s">
        <v>1002</v>
      </c>
      <c r="B2938" s="42" t="s">
        <v>1861</v>
      </c>
      <c r="C2938" s="219" t="s">
        <v>8</v>
      </c>
      <c r="D2938" s="1" t="s">
        <v>44</v>
      </c>
      <c r="E2938" s="28" t="s">
        <v>60</v>
      </c>
      <c r="F2938" s="26" t="s">
        <v>60</v>
      </c>
      <c r="G2938" s="31">
        <v>28</v>
      </c>
      <c r="H2938" s="126">
        <f t="shared" si="262"/>
        <v>0.36363636363636365</v>
      </c>
      <c r="J2938" t="s">
        <v>100</v>
      </c>
      <c r="M2938" s="2">
        <v>7.0000000000000007E-2</v>
      </c>
      <c r="O2938" s="16">
        <v>0.13</v>
      </c>
      <c r="P2938" s="2">
        <v>3</v>
      </c>
      <c r="T2938" s="64">
        <v>3</v>
      </c>
    </row>
    <row r="2939" spans="1:20">
      <c r="A2939" s="404" t="s">
        <v>1002</v>
      </c>
      <c r="B2939" s="42" t="s">
        <v>1862</v>
      </c>
      <c r="C2939" s="219" t="s">
        <v>8</v>
      </c>
      <c r="D2939" s="1" t="s">
        <v>44</v>
      </c>
      <c r="E2939" s="28" t="s">
        <v>60</v>
      </c>
      <c r="F2939" s="26" t="s">
        <v>60</v>
      </c>
      <c r="G2939" s="31">
        <v>28</v>
      </c>
      <c r="H2939" s="126">
        <f t="shared" si="262"/>
        <v>0.36363636363636365</v>
      </c>
      <c r="J2939" t="s">
        <v>100</v>
      </c>
      <c r="M2939" s="2"/>
      <c r="O2939" s="16"/>
      <c r="P2939" s="2">
        <v>3</v>
      </c>
      <c r="T2939" s="64">
        <v>3</v>
      </c>
    </row>
    <row r="2940" spans="1:20">
      <c r="A2940" s="404" t="s">
        <v>1002</v>
      </c>
      <c r="B2940" s="42" t="s">
        <v>1871</v>
      </c>
      <c r="C2940" s="219" t="s">
        <v>8</v>
      </c>
      <c r="D2940" s="1" t="s">
        <v>44</v>
      </c>
      <c r="E2940" s="28" t="s">
        <v>60</v>
      </c>
      <c r="F2940" s="26" t="s">
        <v>60</v>
      </c>
      <c r="G2940" s="31">
        <v>28</v>
      </c>
      <c r="H2940" s="126">
        <f t="shared" si="262"/>
        <v>0.36363636363636365</v>
      </c>
      <c r="J2940" t="s">
        <v>100</v>
      </c>
      <c r="M2940" s="2">
        <v>0.03</v>
      </c>
      <c r="O2940" s="16">
        <v>0.05</v>
      </c>
      <c r="P2940" s="12">
        <v>3</v>
      </c>
      <c r="Q2940" s="2">
        <v>0.34</v>
      </c>
      <c r="S2940">
        <v>0.34</v>
      </c>
      <c r="T2940" s="90">
        <v>3</v>
      </c>
    </row>
    <row r="2941" spans="1:20">
      <c r="A2941" s="408" t="s">
        <v>1002</v>
      </c>
      <c r="B2941" s="42" t="s">
        <v>1863</v>
      </c>
      <c r="C2941" s="219" t="s">
        <v>8</v>
      </c>
      <c r="D2941" s="14" t="s">
        <v>44</v>
      </c>
      <c r="E2941" s="14" t="s">
        <v>60</v>
      </c>
      <c r="F2941" s="39" t="s">
        <v>60</v>
      </c>
      <c r="G2941" s="194">
        <v>28</v>
      </c>
      <c r="H2941" s="194">
        <f t="shared" si="262"/>
        <v>0.36363636363636365</v>
      </c>
      <c r="I2941" s="19"/>
      <c r="J2941" s="16" t="s">
        <v>100</v>
      </c>
      <c r="K2941" s="16"/>
      <c r="L2941" s="16"/>
      <c r="M2941" s="2">
        <v>0.13</v>
      </c>
      <c r="O2941" s="16">
        <v>0.12</v>
      </c>
      <c r="P2941" s="19">
        <v>3</v>
      </c>
      <c r="Q2941" s="2">
        <v>1.96</v>
      </c>
      <c r="S2941">
        <v>3.4</v>
      </c>
      <c r="T2941" s="108">
        <v>3</v>
      </c>
    </row>
    <row r="2942" spans="1:20">
      <c r="A2942" s="404" t="s">
        <v>1002</v>
      </c>
      <c r="B2942" s="42" t="s">
        <v>1864</v>
      </c>
      <c r="C2942" s="219" t="s">
        <v>8</v>
      </c>
      <c r="D2942" s="1" t="s">
        <v>44</v>
      </c>
      <c r="E2942" s="28" t="s">
        <v>60</v>
      </c>
      <c r="F2942" s="26" t="s">
        <v>60</v>
      </c>
      <c r="G2942" s="31">
        <v>28</v>
      </c>
      <c r="H2942" s="126">
        <f t="shared" si="262"/>
        <v>0.36363636363636365</v>
      </c>
      <c r="J2942" t="s">
        <v>100</v>
      </c>
      <c r="M2942" s="2">
        <v>0.15</v>
      </c>
      <c r="O2942" s="16">
        <v>0.26</v>
      </c>
      <c r="P2942" s="2">
        <v>3</v>
      </c>
      <c r="T2942" s="64">
        <v>3</v>
      </c>
    </row>
    <row r="2943" spans="1:20">
      <c r="A2943" s="404" t="s">
        <v>1002</v>
      </c>
      <c r="B2943" s="42" t="s">
        <v>1865</v>
      </c>
      <c r="C2943" s="219" t="s">
        <v>8</v>
      </c>
      <c r="D2943" s="1" t="s">
        <v>44</v>
      </c>
      <c r="E2943" s="28" t="s">
        <v>60</v>
      </c>
      <c r="F2943" s="26" t="s">
        <v>60</v>
      </c>
      <c r="G2943" s="31">
        <v>28</v>
      </c>
      <c r="H2943" s="126">
        <f t="shared" si="262"/>
        <v>0.36363636363636365</v>
      </c>
      <c r="J2943" t="s">
        <v>100</v>
      </c>
      <c r="M2943" s="2">
        <v>59.45</v>
      </c>
      <c r="O2943" s="16">
        <v>48.75</v>
      </c>
      <c r="P2943" s="2">
        <v>3</v>
      </c>
      <c r="Q2943" s="2">
        <v>14.35</v>
      </c>
      <c r="S2943">
        <v>15.76</v>
      </c>
      <c r="T2943" s="64">
        <v>3</v>
      </c>
    </row>
    <row r="2944" spans="1:20">
      <c r="A2944" s="404" t="s">
        <v>1002</v>
      </c>
      <c r="B2944" s="42" t="s">
        <v>1866</v>
      </c>
      <c r="C2944" s="219" t="s">
        <v>8</v>
      </c>
      <c r="D2944" s="1" t="s">
        <v>44</v>
      </c>
      <c r="E2944" s="28" t="s">
        <v>60</v>
      </c>
      <c r="F2944" s="26" t="s">
        <v>60</v>
      </c>
      <c r="G2944" s="31">
        <v>28</v>
      </c>
      <c r="H2944" s="126">
        <f t="shared" si="262"/>
        <v>0.36363636363636365</v>
      </c>
      <c r="J2944" t="s">
        <v>100</v>
      </c>
      <c r="M2944" s="2">
        <v>0.76</v>
      </c>
      <c r="O2944" s="16">
        <v>0.28000000000000003</v>
      </c>
      <c r="P2944" s="2">
        <v>3</v>
      </c>
      <c r="Q2944" s="2">
        <v>7.0000000000000007E-2</v>
      </c>
      <c r="S2944">
        <v>0.13</v>
      </c>
      <c r="T2944" s="64">
        <v>3</v>
      </c>
    </row>
    <row r="2945" spans="1:20">
      <c r="A2945" s="404" t="s">
        <v>1002</v>
      </c>
      <c r="B2945" s="42" t="s">
        <v>1867</v>
      </c>
      <c r="C2945" s="219" t="s">
        <v>8</v>
      </c>
      <c r="D2945" s="1" t="s">
        <v>44</v>
      </c>
      <c r="E2945" s="28" t="s">
        <v>60</v>
      </c>
      <c r="F2945" s="26" t="s">
        <v>60</v>
      </c>
      <c r="G2945" s="31">
        <v>28</v>
      </c>
      <c r="H2945" s="126">
        <f t="shared" si="262"/>
        <v>0.36363636363636365</v>
      </c>
      <c r="J2945" t="s">
        <v>100</v>
      </c>
      <c r="M2945" s="2">
        <v>0.73</v>
      </c>
      <c r="O2945" s="16">
        <v>0.23</v>
      </c>
      <c r="P2945" s="2">
        <v>3</v>
      </c>
      <c r="Q2945" s="2">
        <v>2.34</v>
      </c>
      <c r="S2945">
        <v>0.91</v>
      </c>
      <c r="T2945" s="64">
        <v>3</v>
      </c>
    </row>
    <row r="2946" spans="1:20">
      <c r="A2946" s="404" t="s">
        <v>1002</v>
      </c>
      <c r="B2946" s="42" t="s">
        <v>1392</v>
      </c>
      <c r="C2946" s="219" t="s">
        <v>8</v>
      </c>
      <c r="D2946" s="28" t="s">
        <v>44</v>
      </c>
      <c r="E2946" s="28" t="s">
        <v>60</v>
      </c>
      <c r="F2946" s="26" t="s">
        <v>60</v>
      </c>
      <c r="G2946" s="31">
        <v>28</v>
      </c>
      <c r="H2946" s="126">
        <f t="shared" si="262"/>
        <v>0.36363636363636365</v>
      </c>
      <c r="J2946" t="s">
        <v>100</v>
      </c>
      <c r="M2946" s="2">
        <v>4.3099999999999996</v>
      </c>
      <c r="O2946" s="16">
        <v>1.1299999999999999</v>
      </c>
      <c r="P2946" s="12">
        <v>3</v>
      </c>
      <c r="Q2946" s="2">
        <v>7.64</v>
      </c>
      <c r="T2946" s="90">
        <v>3</v>
      </c>
    </row>
    <row r="2947" spans="1:20">
      <c r="A2947" s="408" t="s">
        <v>1002</v>
      </c>
      <c r="B2947" s="431" t="s">
        <v>1868</v>
      </c>
      <c r="C2947" s="219" t="s">
        <v>8</v>
      </c>
      <c r="D2947" s="14" t="s">
        <v>44</v>
      </c>
      <c r="E2947" s="14" t="s">
        <v>60</v>
      </c>
      <c r="F2947" s="39" t="s">
        <v>60</v>
      </c>
      <c r="G2947" s="194">
        <v>28</v>
      </c>
      <c r="H2947" s="194">
        <f t="shared" si="262"/>
        <v>0.36363636363636365</v>
      </c>
      <c r="I2947" s="19"/>
      <c r="J2947" s="16" t="s">
        <v>100</v>
      </c>
      <c r="K2947" s="16"/>
      <c r="L2947" s="16"/>
      <c r="M2947" s="2">
        <v>0.62</v>
      </c>
      <c r="O2947" s="16">
        <v>1.07</v>
      </c>
      <c r="P2947" s="19">
        <v>3</v>
      </c>
      <c r="Q2947" s="2">
        <v>0.21</v>
      </c>
      <c r="S2947">
        <v>0.37</v>
      </c>
      <c r="T2947" s="108">
        <v>3</v>
      </c>
    </row>
    <row r="2948" spans="1:20">
      <c r="A2948" s="404" t="s">
        <v>1002</v>
      </c>
      <c r="B2948" s="42" t="s">
        <v>1869</v>
      </c>
      <c r="C2948" s="219" t="s">
        <v>8</v>
      </c>
      <c r="D2948" s="28" t="s">
        <v>44</v>
      </c>
      <c r="E2948" s="28" t="s">
        <v>60</v>
      </c>
      <c r="F2948" s="26" t="s">
        <v>60</v>
      </c>
      <c r="G2948" s="31">
        <v>28</v>
      </c>
      <c r="H2948" s="31">
        <f t="shared" si="262"/>
        <v>0.36363636363636365</v>
      </c>
      <c r="J2948" t="s">
        <v>100</v>
      </c>
      <c r="M2948" s="2">
        <v>11.23</v>
      </c>
      <c r="O2948" s="16">
        <v>11.67</v>
      </c>
      <c r="P2948" s="2">
        <v>3</v>
      </c>
      <c r="Q2948" s="2">
        <v>113.16</v>
      </c>
      <c r="S2948">
        <v>155</v>
      </c>
      <c r="T2948" s="64">
        <v>3</v>
      </c>
    </row>
    <row r="2949" spans="1:20">
      <c r="A2949" s="404" t="s">
        <v>1002</v>
      </c>
      <c r="B2949" s="42" t="s">
        <v>1861</v>
      </c>
      <c r="C2949" s="219" t="s">
        <v>8</v>
      </c>
      <c r="D2949" s="1" t="s">
        <v>44</v>
      </c>
      <c r="E2949" s="28" t="s">
        <v>60</v>
      </c>
      <c r="F2949" s="26" t="s">
        <v>60</v>
      </c>
      <c r="G2949" s="31">
        <v>77</v>
      </c>
      <c r="H2949" s="123">
        <f t="shared" si="262"/>
        <v>1</v>
      </c>
      <c r="L2949" t="s">
        <v>100</v>
      </c>
      <c r="M2949" s="2"/>
      <c r="O2949" s="16"/>
      <c r="P2949" s="2">
        <v>4</v>
      </c>
      <c r="T2949" s="64">
        <v>4</v>
      </c>
    </row>
    <row r="2950" spans="1:20">
      <c r="A2950" s="404" t="s">
        <v>1002</v>
      </c>
      <c r="B2950" s="42" t="s">
        <v>1862</v>
      </c>
      <c r="C2950" s="219" t="s">
        <v>8</v>
      </c>
      <c r="D2950" s="1" t="s">
        <v>44</v>
      </c>
      <c r="E2950" s="28" t="s">
        <v>60</v>
      </c>
      <c r="F2950" s="26" t="s">
        <v>60</v>
      </c>
      <c r="G2950" s="31">
        <v>77</v>
      </c>
      <c r="H2950" s="123">
        <f t="shared" si="262"/>
        <v>1</v>
      </c>
      <c r="L2950" t="s">
        <v>100</v>
      </c>
      <c r="M2950" s="2">
        <v>0.03</v>
      </c>
      <c r="O2950" s="16">
        <v>0.05</v>
      </c>
      <c r="P2950" s="2">
        <v>4</v>
      </c>
      <c r="Q2950" s="2">
        <v>7.0000000000000007E-2</v>
      </c>
      <c r="S2950">
        <v>0.14000000000000001</v>
      </c>
      <c r="T2950" s="64">
        <v>4</v>
      </c>
    </row>
    <row r="2951" spans="1:20">
      <c r="A2951" s="404" t="s">
        <v>1002</v>
      </c>
      <c r="B2951" s="42" t="s">
        <v>1871</v>
      </c>
      <c r="C2951" s="219" t="s">
        <v>8</v>
      </c>
      <c r="D2951" s="1" t="s">
        <v>44</v>
      </c>
      <c r="E2951" s="28" t="s">
        <v>60</v>
      </c>
      <c r="F2951" s="26" t="s">
        <v>60</v>
      </c>
      <c r="G2951" s="31">
        <v>77</v>
      </c>
      <c r="H2951" s="123">
        <f t="shared" si="262"/>
        <v>1</v>
      </c>
      <c r="L2951" t="s">
        <v>100</v>
      </c>
      <c r="M2951" s="2">
        <v>0.24</v>
      </c>
      <c r="O2951" s="16">
        <v>0.42</v>
      </c>
      <c r="P2951" s="2">
        <v>4</v>
      </c>
      <c r="Q2951" s="2">
        <v>0.68</v>
      </c>
      <c r="S2951">
        <v>0.54</v>
      </c>
      <c r="T2951" s="64">
        <v>4</v>
      </c>
    </row>
    <row r="2952" spans="1:20">
      <c r="A2952" s="404" t="s">
        <v>1002</v>
      </c>
      <c r="B2952" s="42" t="s">
        <v>1863</v>
      </c>
      <c r="C2952" s="219" t="s">
        <v>8</v>
      </c>
      <c r="D2952" s="1" t="s">
        <v>44</v>
      </c>
      <c r="E2952" s="28" t="s">
        <v>60</v>
      </c>
      <c r="F2952" s="26" t="s">
        <v>60</v>
      </c>
      <c r="G2952" s="31">
        <v>77</v>
      </c>
      <c r="H2952" s="123">
        <f t="shared" si="262"/>
        <v>1</v>
      </c>
      <c r="L2952" t="s">
        <v>100</v>
      </c>
      <c r="M2952" s="2">
        <v>0.11</v>
      </c>
      <c r="O2952" s="16">
        <v>0.16</v>
      </c>
      <c r="P2952" s="12">
        <v>4</v>
      </c>
      <c r="Q2952" s="2">
        <v>4.2699999999999996</v>
      </c>
      <c r="S2952">
        <v>2.5099999999999998</v>
      </c>
      <c r="T2952" s="90">
        <v>4</v>
      </c>
    </row>
    <row r="2953" spans="1:20">
      <c r="A2953" s="408" t="s">
        <v>1002</v>
      </c>
      <c r="B2953" s="42" t="s">
        <v>1864</v>
      </c>
      <c r="C2953" s="219" t="s">
        <v>8</v>
      </c>
      <c r="D2953" s="14" t="s">
        <v>44</v>
      </c>
      <c r="E2953" s="14" t="s">
        <v>60</v>
      </c>
      <c r="F2953" s="39" t="s">
        <v>60</v>
      </c>
      <c r="G2953" s="194">
        <v>77</v>
      </c>
      <c r="H2953" s="173">
        <f t="shared" si="262"/>
        <v>1</v>
      </c>
      <c r="I2953" s="19"/>
      <c r="J2953" s="16"/>
      <c r="K2953" s="16"/>
      <c r="L2953" s="16" t="s">
        <v>100</v>
      </c>
      <c r="M2953" s="2">
        <v>0.03</v>
      </c>
      <c r="O2953" s="16">
        <v>0.05</v>
      </c>
      <c r="P2953" s="19">
        <v>4</v>
      </c>
      <c r="T2953" s="108">
        <v>4</v>
      </c>
    </row>
    <row r="2954" spans="1:20">
      <c r="A2954" s="404" t="s">
        <v>1002</v>
      </c>
      <c r="B2954" s="42" t="s">
        <v>1865</v>
      </c>
      <c r="C2954" s="219" t="s">
        <v>8</v>
      </c>
      <c r="D2954" s="1" t="s">
        <v>44</v>
      </c>
      <c r="E2954" s="28" t="s">
        <v>60</v>
      </c>
      <c r="F2954" s="26" t="s">
        <v>60</v>
      </c>
      <c r="G2954" s="31">
        <v>77</v>
      </c>
      <c r="H2954" s="123">
        <f t="shared" si="262"/>
        <v>1</v>
      </c>
      <c r="L2954" t="s">
        <v>100</v>
      </c>
      <c r="M2954" s="2">
        <v>53.76</v>
      </c>
      <c r="O2954" s="16">
        <v>20.99</v>
      </c>
      <c r="P2954" s="2">
        <v>4</v>
      </c>
      <c r="Q2954" s="2">
        <v>36.299999999999997</v>
      </c>
      <c r="S2954">
        <v>23</v>
      </c>
      <c r="T2954" s="64">
        <v>4</v>
      </c>
    </row>
    <row r="2955" spans="1:20">
      <c r="A2955" s="404" t="s">
        <v>1002</v>
      </c>
      <c r="B2955" s="42" t="s">
        <v>1866</v>
      </c>
      <c r="C2955" s="219" t="s">
        <v>8</v>
      </c>
      <c r="D2955" s="1" t="s">
        <v>44</v>
      </c>
      <c r="E2955" s="28" t="s">
        <v>60</v>
      </c>
      <c r="F2955" s="26" t="s">
        <v>60</v>
      </c>
      <c r="G2955" s="31">
        <v>77</v>
      </c>
      <c r="H2955" s="123">
        <f t="shared" si="262"/>
        <v>1</v>
      </c>
      <c r="L2955" t="s">
        <v>100</v>
      </c>
      <c r="M2955" s="2">
        <v>0.76</v>
      </c>
      <c r="O2955" s="16">
        <v>1.05</v>
      </c>
      <c r="P2955" s="2">
        <v>4</v>
      </c>
      <c r="Q2955" s="2">
        <v>1.1000000000000001</v>
      </c>
      <c r="S2955">
        <v>0.53</v>
      </c>
      <c r="T2955" s="64">
        <v>4</v>
      </c>
    </row>
    <row r="2956" spans="1:20">
      <c r="A2956" s="404" t="s">
        <v>1002</v>
      </c>
      <c r="B2956" s="42" t="s">
        <v>1867</v>
      </c>
      <c r="C2956" s="219" t="s">
        <v>8</v>
      </c>
      <c r="D2956" s="1" t="s">
        <v>44</v>
      </c>
      <c r="E2956" s="28" t="s">
        <v>60</v>
      </c>
      <c r="F2956" s="26" t="s">
        <v>60</v>
      </c>
      <c r="G2956" s="31">
        <v>77</v>
      </c>
      <c r="H2956" s="123">
        <f t="shared" si="262"/>
        <v>1</v>
      </c>
      <c r="L2956" t="s">
        <v>100</v>
      </c>
      <c r="M2956" s="2">
        <v>0.41</v>
      </c>
      <c r="O2956" s="16">
        <v>0.28999999999999998</v>
      </c>
      <c r="P2956" s="2">
        <v>4</v>
      </c>
      <c r="Q2956" s="2">
        <v>1.0900000000000001</v>
      </c>
      <c r="S2956">
        <v>1.1200000000000001</v>
      </c>
      <c r="T2956" s="64">
        <v>4</v>
      </c>
    </row>
    <row r="2957" spans="1:20">
      <c r="A2957" s="404" t="s">
        <v>1002</v>
      </c>
      <c r="B2957" s="42" t="s">
        <v>1392</v>
      </c>
      <c r="C2957" s="219" t="s">
        <v>8</v>
      </c>
      <c r="D2957" s="1" t="s">
        <v>44</v>
      </c>
      <c r="E2957" s="28" t="s">
        <v>60</v>
      </c>
      <c r="F2957" s="26" t="s">
        <v>60</v>
      </c>
      <c r="G2957" s="31">
        <v>77</v>
      </c>
      <c r="H2957" s="123">
        <f t="shared" si="262"/>
        <v>1</v>
      </c>
      <c r="L2957" t="s">
        <v>100</v>
      </c>
      <c r="M2957" s="2">
        <v>19.649999999999999</v>
      </c>
      <c r="O2957" s="16">
        <v>7.08</v>
      </c>
      <c r="P2957" s="2">
        <v>4</v>
      </c>
      <c r="Q2957" s="2">
        <v>14.66</v>
      </c>
      <c r="S2957">
        <v>5.81</v>
      </c>
      <c r="T2957" s="64">
        <v>4</v>
      </c>
    </row>
    <row r="2958" spans="1:20">
      <c r="A2958" s="404" t="s">
        <v>1002</v>
      </c>
      <c r="B2958" s="42" t="s">
        <v>1868</v>
      </c>
      <c r="C2958" s="219" t="s">
        <v>8</v>
      </c>
      <c r="D2958" s="1" t="s">
        <v>44</v>
      </c>
      <c r="E2958" s="28" t="s">
        <v>60</v>
      </c>
      <c r="F2958" s="26" t="s">
        <v>60</v>
      </c>
      <c r="G2958" s="31">
        <v>77</v>
      </c>
      <c r="H2958" s="123">
        <f t="shared" si="262"/>
        <v>1</v>
      </c>
      <c r="L2958" t="s">
        <v>100</v>
      </c>
      <c r="M2958" s="2">
        <v>0.76</v>
      </c>
      <c r="O2958" s="16">
        <v>0.81</v>
      </c>
      <c r="P2958" s="12">
        <v>4</v>
      </c>
      <c r="Q2958" s="2">
        <v>0.45</v>
      </c>
      <c r="S2958">
        <v>0.38</v>
      </c>
      <c r="T2958" s="90">
        <v>4</v>
      </c>
    </row>
    <row r="2959" spans="1:20">
      <c r="A2959" s="404" t="s">
        <v>1002</v>
      </c>
      <c r="B2959" s="239" t="s">
        <v>1869</v>
      </c>
      <c r="C2959" s="219" t="s">
        <v>8</v>
      </c>
      <c r="D2959" s="1" t="s">
        <v>44</v>
      </c>
      <c r="E2959" s="28" t="s">
        <v>60</v>
      </c>
      <c r="F2959" s="26" t="s">
        <v>60</v>
      </c>
      <c r="G2959" s="31">
        <v>77</v>
      </c>
      <c r="H2959" s="123">
        <f t="shared" si="262"/>
        <v>1</v>
      </c>
      <c r="L2959" t="s">
        <v>100</v>
      </c>
      <c r="M2959" s="2">
        <v>8.86</v>
      </c>
      <c r="O2959">
        <v>6.81</v>
      </c>
      <c r="P2959" s="2">
        <v>4</v>
      </c>
      <c r="Q2959" s="2">
        <v>57.87</v>
      </c>
      <c r="S2959">
        <v>55</v>
      </c>
      <c r="T2959" s="64">
        <v>4</v>
      </c>
    </row>
    <row r="2960" spans="1:20">
      <c r="A2960" s="404" t="s">
        <v>1003</v>
      </c>
      <c r="B2960" s="239" t="s">
        <v>1861</v>
      </c>
      <c r="C2960" s="219" t="s">
        <v>8</v>
      </c>
      <c r="D2960" s="1" t="s">
        <v>44</v>
      </c>
      <c r="E2960" s="28" t="s">
        <v>60</v>
      </c>
      <c r="F2960" s="26" t="s">
        <v>60</v>
      </c>
      <c r="G2960" s="126">
        <v>0</v>
      </c>
      <c r="H2960" s="126">
        <f t="shared" ref="H2960:H2991" si="263">G2960/77</f>
        <v>0</v>
      </c>
      <c r="I2960" s="2" t="s">
        <v>100</v>
      </c>
      <c r="M2960" s="2">
        <v>2.61</v>
      </c>
      <c r="O2960"/>
      <c r="P2960" s="2">
        <v>1</v>
      </c>
      <c r="Q2960" s="2">
        <v>2.93</v>
      </c>
      <c r="T2960" s="2">
        <v>1</v>
      </c>
    </row>
    <row r="2961" spans="1:20">
      <c r="A2961" s="404" t="s">
        <v>1003</v>
      </c>
      <c r="B2961" s="239" t="s">
        <v>1862</v>
      </c>
      <c r="C2961" s="219" t="s">
        <v>8</v>
      </c>
      <c r="D2961" s="1" t="s">
        <v>44</v>
      </c>
      <c r="E2961" s="28" t="s">
        <v>60</v>
      </c>
      <c r="F2961" s="26" t="s">
        <v>60</v>
      </c>
      <c r="G2961" s="126">
        <v>0</v>
      </c>
      <c r="H2961" s="126">
        <f t="shared" si="263"/>
        <v>0</v>
      </c>
      <c r="I2961" s="2" t="s">
        <v>100</v>
      </c>
      <c r="M2961" s="2">
        <v>1.18</v>
      </c>
      <c r="O2961"/>
      <c r="P2961" s="2">
        <v>1</v>
      </c>
      <c r="Q2961" s="2">
        <v>0.16</v>
      </c>
      <c r="T2961" s="2">
        <v>1</v>
      </c>
    </row>
    <row r="2962" spans="1:20">
      <c r="A2962" s="404" t="s">
        <v>1003</v>
      </c>
      <c r="B2962" s="239" t="s">
        <v>1863</v>
      </c>
      <c r="C2962" s="219" t="s">
        <v>8</v>
      </c>
      <c r="D2962" s="1" t="s">
        <v>44</v>
      </c>
      <c r="E2962" s="28" t="s">
        <v>60</v>
      </c>
      <c r="F2962" s="26" t="s">
        <v>60</v>
      </c>
      <c r="G2962" s="126">
        <v>0</v>
      </c>
      <c r="H2962" s="126">
        <f t="shared" si="263"/>
        <v>0</v>
      </c>
      <c r="I2962" s="2" t="s">
        <v>100</v>
      </c>
      <c r="M2962" s="2">
        <v>0.15</v>
      </c>
      <c r="O2962"/>
      <c r="P2962" s="2">
        <v>1</v>
      </c>
      <c r="Q2962" s="2">
        <v>0.16</v>
      </c>
      <c r="T2962" s="2">
        <v>1</v>
      </c>
    </row>
    <row r="2963" spans="1:20">
      <c r="A2963" s="404" t="s">
        <v>1003</v>
      </c>
      <c r="B2963" s="239" t="s">
        <v>1864</v>
      </c>
      <c r="C2963" s="219" t="s">
        <v>8</v>
      </c>
      <c r="D2963" s="1" t="s">
        <v>44</v>
      </c>
      <c r="E2963" s="28" t="s">
        <v>60</v>
      </c>
      <c r="F2963" s="26" t="s">
        <v>60</v>
      </c>
      <c r="G2963" s="126">
        <v>0</v>
      </c>
      <c r="H2963" s="126">
        <f t="shared" si="263"/>
        <v>0</v>
      </c>
      <c r="I2963" s="2" t="s">
        <v>100</v>
      </c>
      <c r="M2963" s="2">
        <v>2.2000000000000002</v>
      </c>
      <c r="O2963"/>
      <c r="P2963" s="2">
        <v>1</v>
      </c>
      <c r="Q2963" s="2">
        <v>1.2</v>
      </c>
      <c r="T2963" s="2">
        <v>1</v>
      </c>
    </row>
    <row r="2964" spans="1:20">
      <c r="A2964" s="404" t="s">
        <v>1003</v>
      </c>
      <c r="B2964" s="239" t="s">
        <v>1865</v>
      </c>
      <c r="C2964" s="219" t="s">
        <v>8</v>
      </c>
      <c r="D2964" s="1" t="s">
        <v>44</v>
      </c>
      <c r="E2964" s="28" t="s">
        <v>60</v>
      </c>
      <c r="F2964" s="26" t="s">
        <v>60</v>
      </c>
      <c r="G2964" s="126">
        <v>0</v>
      </c>
      <c r="H2964" s="126">
        <f t="shared" si="263"/>
        <v>0</v>
      </c>
      <c r="I2964" s="2" t="s">
        <v>100</v>
      </c>
      <c r="M2964" s="2">
        <v>130.66</v>
      </c>
      <c r="O2964"/>
      <c r="P2964" s="2">
        <v>1</v>
      </c>
      <c r="Q2964" s="2">
        <v>58.97</v>
      </c>
      <c r="T2964" s="2">
        <v>1</v>
      </c>
    </row>
    <row r="2965" spans="1:20">
      <c r="A2965" s="404" t="s">
        <v>1003</v>
      </c>
      <c r="B2965" s="239" t="s">
        <v>1866</v>
      </c>
      <c r="C2965" s="219" t="s">
        <v>8</v>
      </c>
      <c r="D2965" s="1" t="s">
        <v>44</v>
      </c>
      <c r="E2965" s="28" t="s">
        <v>60</v>
      </c>
      <c r="F2965" s="26" t="s">
        <v>60</v>
      </c>
      <c r="G2965" s="126">
        <v>0</v>
      </c>
      <c r="H2965" s="126">
        <f t="shared" si="263"/>
        <v>0</v>
      </c>
      <c r="I2965" s="2" t="s">
        <v>100</v>
      </c>
      <c r="M2965" s="2">
        <v>0.82</v>
      </c>
      <c r="P2965" s="2">
        <v>1</v>
      </c>
      <c r="Q2965" s="2">
        <v>0.45</v>
      </c>
      <c r="T2965" s="2">
        <v>1</v>
      </c>
    </row>
    <row r="2966" spans="1:20">
      <c r="A2966" s="404" t="s">
        <v>1003</v>
      </c>
      <c r="B2966" s="239" t="s">
        <v>1867</v>
      </c>
      <c r="C2966" s="219" t="s">
        <v>8</v>
      </c>
      <c r="D2966" s="1" t="s">
        <v>44</v>
      </c>
      <c r="E2966" s="28" t="s">
        <v>60</v>
      </c>
      <c r="F2966" s="26" t="s">
        <v>60</v>
      </c>
      <c r="G2966" s="126">
        <v>0</v>
      </c>
      <c r="H2966" s="126">
        <f t="shared" si="263"/>
        <v>0</v>
      </c>
      <c r="I2966" s="2" t="s">
        <v>100</v>
      </c>
      <c r="M2966" s="2">
        <v>0.3</v>
      </c>
      <c r="P2966" s="2">
        <v>1</v>
      </c>
      <c r="Q2966" s="2">
        <v>1.21</v>
      </c>
      <c r="T2966" s="2">
        <v>1</v>
      </c>
    </row>
    <row r="2967" spans="1:20">
      <c r="A2967" s="404" t="s">
        <v>1003</v>
      </c>
      <c r="B2967" s="239" t="s">
        <v>1392</v>
      </c>
      <c r="C2967" s="219" t="s">
        <v>8</v>
      </c>
      <c r="D2967" s="1" t="s">
        <v>44</v>
      </c>
      <c r="E2967" s="28" t="s">
        <v>60</v>
      </c>
      <c r="F2967" s="26" t="s">
        <v>60</v>
      </c>
      <c r="G2967" s="126">
        <v>0</v>
      </c>
      <c r="H2967" s="126">
        <f t="shared" si="263"/>
        <v>0</v>
      </c>
      <c r="I2967" s="2" t="s">
        <v>100</v>
      </c>
      <c r="M2967" s="2">
        <v>6.95</v>
      </c>
      <c r="P2967" s="2">
        <v>1</v>
      </c>
      <c r="Q2967" s="2">
        <v>7.97</v>
      </c>
      <c r="T2967" s="2">
        <v>1</v>
      </c>
    </row>
    <row r="2968" spans="1:20">
      <c r="A2968" s="404" t="s">
        <v>1003</v>
      </c>
      <c r="B2968" s="239" t="s">
        <v>1868</v>
      </c>
      <c r="C2968" s="219" t="s">
        <v>8</v>
      </c>
      <c r="D2968" s="1" t="s">
        <v>44</v>
      </c>
      <c r="E2968" s="28" t="s">
        <v>60</v>
      </c>
      <c r="F2968" s="26" t="s">
        <v>60</v>
      </c>
      <c r="G2968" s="126">
        <v>0</v>
      </c>
      <c r="H2968" s="126">
        <f t="shared" si="263"/>
        <v>0</v>
      </c>
      <c r="I2968" s="2" t="s">
        <v>100</v>
      </c>
      <c r="M2968" s="2">
        <v>0.3</v>
      </c>
      <c r="P2968" s="2">
        <v>1</v>
      </c>
      <c r="Q2968" s="2">
        <v>0.16</v>
      </c>
      <c r="T2968" s="2">
        <v>1</v>
      </c>
    </row>
    <row r="2969" spans="1:20">
      <c r="A2969" s="404" t="s">
        <v>1003</v>
      </c>
      <c r="B2969" s="239" t="s">
        <v>1869</v>
      </c>
      <c r="C2969" s="219" t="s">
        <v>8</v>
      </c>
      <c r="D2969" s="28" t="s">
        <v>44</v>
      </c>
      <c r="E2969" s="28" t="s">
        <v>60</v>
      </c>
      <c r="F2969" s="26" t="s">
        <v>60</v>
      </c>
      <c r="G2969" s="31">
        <v>0</v>
      </c>
      <c r="H2969" s="126">
        <f t="shared" si="263"/>
        <v>0</v>
      </c>
      <c r="I2969" s="2" t="s">
        <v>100</v>
      </c>
      <c r="M2969" s="2">
        <v>14.71</v>
      </c>
      <c r="P2969" s="2">
        <v>1</v>
      </c>
      <c r="Q2969" s="2">
        <v>22.49</v>
      </c>
      <c r="T2969" s="2">
        <v>1</v>
      </c>
    </row>
    <row r="2970" spans="1:20">
      <c r="A2970" s="404" t="s">
        <v>1003</v>
      </c>
      <c r="B2970" s="239" t="s">
        <v>1861</v>
      </c>
      <c r="C2970" s="219" t="s">
        <v>8</v>
      </c>
      <c r="D2970" s="1" t="s">
        <v>44</v>
      </c>
      <c r="E2970" s="28" t="s">
        <v>60</v>
      </c>
      <c r="F2970" s="26" t="s">
        <v>60</v>
      </c>
      <c r="G2970" s="31">
        <v>28</v>
      </c>
      <c r="H2970" s="126">
        <f t="shared" si="263"/>
        <v>0.36363636363636365</v>
      </c>
      <c r="J2970" t="s">
        <v>100</v>
      </c>
      <c r="M2970" s="2"/>
      <c r="O2970"/>
      <c r="P2970" s="2">
        <v>3</v>
      </c>
      <c r="Q2970" s="2">
        <v>0.22</v>
      </c>
      <c r="S2970">
        <v>0.38</v>
      </c>
      <c r="T2970" s="64">
        <v>3</v>
      </c>
    </row>
    <row r="2971" spans="1:20">
      <c r="A2971" s="404" t="s">
        <v>1003</v>
      </c>
      <c r="B2971" s="239" t="s">
        <v>1862</v>
      </c>
      <c r="C2971" s="219" t="s">
        <v>8</v>
      </c>
      <c r="D2971" s="1" t="s">
        <v>44</v>
      </c>
      <c r="E2971" s="28" t="s">
        <v>60</v>
      </c>
      <c r="F2971" s="26" t="s">
        <v>60</v>
      </c>
      <c r="G2971" s="31">
        <v>28</v>
      </c>
      <c r="H2971" s="126">
        <f t="shared" si="263"/>
        <v>0.36363636363636365</v>
      </c>
      <c r="J2971" t="s">
        <v>100</v>
      </c>
      <c r="M2971" s="2"/>
      <c r="O2971"/>
      <c r="P2971" s="2">
        <v>3</v>
      </c>
      <c r="Q2971" s="2">
        <v>0.44</v>
      </c>
      <c r="S2971">
        <v>0.76</v>
      </c>
      <c r="T2971" s="64">
        <v>3</v>
      </c>
    </row>
    <row r="2972" spans="1:20">
      <c r="A2972" s="404" t="s">
        <v>1003</v>
      </c>
      <c r="B2972" s="239" t="s">
        <v>1871</v>
      </c>
      <c r="C2972" s="219" t="s">
        <v>8</v>
      </c>
      <c r="D2972" s="1" t="s">
        <v>44</v>
      </c>
      <c r="E2972" s="28" t="s">
        <v>60</v>
      </c>
      <c r="F2972" s="26" t="s">
        <v>60</v>
      </c>
      <c r="G2972" s="31">
        <v>28</v>
      </c>
      <c r="H2972" s="126">
        <f t="shared" si="263"/>
        <v>0.36363636363636365</v>
      </c>
      <c r="J2972" t="s">
        <v>100</v>
      </c>
      <c r="M2972" s="2">
        <v>0.84</v>
      </c>
      <c r="O2972">
        <v>1.45</v>
      </c>
      <c r="P2972" s="2">
        <v>3</v>
      </c>
      <c r="T2972" s="64">
        <v>3</v>
      </c>
    </row>
    <row r="2973" spans="1:20">
      <c r="A2973" s="404" t="s">
        <v>1003</v>
      </c>
      <c r="B2973" s="239" t="s">
        <v>1863</v>
      </c>
      <c r="C2973" s="219" t="s">
        <v>8</v>
      </c>
      <c r="D2973" s="1" t="s">
        <v>44</v>
      </c>
      <c r="E2973" s="28" t="s">
        <v>60</v>
      </c>
      <c r="F2973" s="26" t="s">
        <v>60</v>
      </c>
      <c r="G2973" s="31">
        <v>28</v>
      </c>
      <c r="H2973" s="126">
        <f t="shared" si="263"/>
        <v>0.36363636363636365</v>
      </c>
      <c r="J2973" t="s">
        <v>100</v>
      </c>
      <c r="M2973" s="2"/>
      <c r="O2973"/>
      <c r="P2973" s="2">
        <v>3</v>
      </c>
      <c r="Q2973" s="2">
        <v>1.02</v>
      </c>
      <c r="S2973">
        <v>1.45</v>
      </c>
      <c r="T2973" s="64">
        <v>3</v>
      </c>
    </row>
    <row r="2974" spans="1:20">
      <c r="A2974" s="404" t="s">
        <v>1003</v>
      </c>
      <c r="B2974" s="239" t="s">
        <v>1864</v>
      </c>
      <c r="C2974" s="219" t="s">
        <v>8</v>
      </c>
      <c r="D2974" s="1" t="s">
        <v>44</v>
      </c>
      <c r="E2974" s="28" t="s">
        <v>60</v>
      </c>
      <c r="F2974" s="26" t="s">
        <v>60</v>
      </c>
      <c r="G2974" s="31">
        <v>28</v>
      </c>
      <c r="H2974" s="126">
        <f t="shared" si="263"/>
        <v>0.36363636363636365</v>
      </c>
      <c r="J2974" t="s">
        <v>100</v>
      </c>
      <c r="M2974" s="2">
        <v>0.6</v>
      </c>
      <c r="O2974">
        <v>1.03</v>
      </c>
      <c r="P2974" s="2">
        <v>3</v>
      </c>
      <c r="T2974" s="64">
        <v>3</v>
      </c>
    </row>
    <row r="2975" spans="1:20">
      <c r="A2975" s="404" t="s">
        <v>1003</v>
      </c>
      <c r="B2975" s="239" t="s">
        <v>1865</v>
      </c>
      <c r="C2975" s="219" t="s">
        <v>8</v>
      </c>
      <c r="D2975" s="1" t="s">
        <v>44</v>
      </c>
      <c r="E2975" s="28" t="s">
        <v>60</v>
      </c>
      <c r="F2975" s="26" t="s">
        <v>60</v>
      </c>
      <c r="G2975" s="31">
        <v>28</v>
      </c>
      <c r="H2975" s="126">
        <f t="shared" si="263"/>
        <v>0.36363636363636365</v>
      </c>
      <c r="J2975" t="s">
        <v>100</v>
      </c>
      <c r="M2975" s="2">
        <v>82.59</v>
      </c>
      <c r="O2975">
        <v>33.6</v>
      </c>
      <c r="P2975" s="2">
        <v>3</v>
      </c>
      <c r="Q2975" s="2">
        <v>83.29</v>
      </c>
      <c r="S2975">
        <v>42.31</v>
      </c>
      <c r="T2975" s="64">
        <v>3</v>
      </c>
    </row>
    <row r="2976" spans="1:20">
      <c r="A2976" s="404" t="s">
        <v>1003</v>
      </c>
      <c r="B2976" s="239" t="s">
        <v>1866</v>
      </c>
      <c r="C2976" s="219" t="s">
        <v>8</v>
      </c>
      <c r="D2976" s="1" t="s">
        <v>44</v>
      </c>
      <c r="E2976" s="28" t="s">
        <v>60</v>
      </c>
      <c r="F2976" s="26" t="s">
        <v>60</v>
      </c>
      <c r="G2976" s="31">
        <v>28</v>
      </c>
      <c r="H2976" s="126">
        <f t="shared" si="263"/>
        <v>0.36363636363636365</v>
      </c>
      <c r="J2976" t="s">
        <v>100</v>
      </c>
      <c r="M2976" s="2">
        <v>0.31</v>
      </c>
      <c r="O2976">
        <v>0.36</v>
      </c>
      <c r="P2976" s="2">
        <v>3</v>
      </c>
      <c r="Q2976" s="2">
        <v>0.68</v>
      </c>
      <c r="S2976">
        <v>0.67</v>
      </c>
      <c r="T2976" s="64">
        <v>3</v>
      </c>
    </row>
    <row r="2977" spans="1:20">
      <c r="A2977" s="404" t="s">
        <v>1003</v>
      </c>
      <c r="B2977" s="239" t="s">
        <v>1867</v>
      </c>
      <c r="C2977" s="219" t="s">
        <v>8</v>
      </c>
      <c r="D2977" s="28" t="s">
        <v>44</v>
      </c>
      <c r="E2977" s="28" t="s">
        <v>60</v>
      </c>
      <c r="F2977" s="26" t="s">
        <v>60</v>
      </c>
      <c r="G2977" s="31">
        <v>28</v>
      </c>
      <c r="H2977" s="126">
        <f t="shared" si="263"/>
        <v>0.36363636363636365</v>
      </c>
      <c r="J2977" t="s">
        <v>100</v>
      </c>
      <c r="M2977" s="2">
        <v>0.2</v>
      </c>
      <c r="O2977">
        <v>0.35</v>
      </c>
      <c r="P2977" s="2">
        <v>3</v>
      </c>
      <c r="Q2977" s="2">
        <v>3.98</v>
      </c>
      <c r="S2977">
        <v>2.41</v>
      </c>
      <c r="T2977" s="64">
        <v>3</v>
      </c>
    </row>
    <row r="2978" spans="1:20">
      <c r="A2978" s="404" t="s">
        <v>1003</v>
      </c>
      <c r="B2978" s="239" t="s">
        <v>1392</v>
      </c>
      <c r="C2978" s="219" t="s">
        <v>8</v>
      </c>
      <c r="D2978" s="1" t="s">
        <v>44</v>
      </c>
      <c r="E2978" s="28" t="s">
        <v>60</v>
      </c>
      <c r="F2978" s="26" t="s">
        <v>60</v>
      </c>
      <c r="G2978" s="31">
        <v>28</v>
      </c>
      <c r="H2978" s="126">
        <f t="shared" si="263"/>
        <v>0.36363636363636365</v>
      </c>
      <c r="J2978" t="s">
        <v>100</v>
      </c>
      <c r="M2978" s="2">
        <v>10.66</v>
      </c>
      <c r="O2978">
        <v>6.01</v>
      </c>
      <c r="P2978" s="2">
        <v>3</v>
      </c>
      <c r="Q2978" s="2">
        <v>20.84</v>
      </c>
      <c r="S2978">
        <v>10.36</v>
      </c>
      <c r="T2978" s="64">
        <v>3</v>
      </c>
    </row>
    <row r="2979" spans="1:20">
      <c r="A2979" s="404" t="s">
        <v>1003</v>
      </c>
      <c r="B2979" s="239" t="s">
        <v>1868</v>
      </c>
      <c r="C2979" s="219" t="s">
        <v>8</v>
      </c>
      <c r="D2979" s="1" t="s">
        <v>44</v>
      </c>
      <c r="E2979" s="28" t="s">
        <v>60</v>
      </c>
      <c r="F2979" s="26" t="s">
        <v>60</v>
      </c>
      <c r="G2979" s="31">
        <v>28</v>
      </c>
      <c r="H2979" s="126">
        <f t="shared" si="263"/>
        <v>0.36363636363636365</v>
      </c>
      <c r="J2979" t="s">
        <v>100</v>
      </c>
      <c r="M2979" s="2">
        <v>0.08</v>
      </c>
      <c r="O2979">
        <v>0.13</v>
      </c>
      <c r="P2979" s="2">
        <v>3</v>
      </c>
      <c r="Q2979" s="2">
        <v>0.22</v>
      </c>
      <c r="S2979">
        <v>0.38</v>
      </c>
      <c r="T2979" s="64">
        <v>3</v>
      </c>
    </row>
    <row r="2980" spans="1:20">
      <c r="A2980" s="404" t="s">
        <v>1003</v>
      </c>
      <c r="B2980" s="239" t="s">
        <v>1869</v>
      </c>
      <c r="C2980" s="219" t="s">
        <v>8</v>
      </c>
      <c r="D2980" s="1" t="s">
        <v>44</v>
      </c>
      <c r="E2980" s="28" t="s">
        <v>60</v>
      </c>
      <c r="F2980" s="26" t="s">
        <v>60</v>
      </c>
      <c r="G2980" s="31">
        <v>28</v>
      </c>
      <c r="H2980" s="126">
        <f t="shared" si="263"/>
        <v>0.36363636363636365</v>
      </c>
      <c r="J2980" t="s">
        <v>100</v>
      </c>
      <c r="M2980" s="2">
        <v>9.3000000000000007</v>
      </c>
      <c r="O2980">
        <v>10.61</v>
      </c>
      <c r="P2980" s="2">
        <v>3</v>
      </c>
      <c r="Q2980" s="2">
        <v>46.51</v>
      </c>
      <c r="S2980">
        <v>39.33</v>
      </c>
      <c r="T2980" s="64">
        <v>3</v>
      </c>
    </row>
    <row r="2981" spans="1:20">
      <c r="A2981" s="404" t="s">
        <v>1003</v>
      </c>
      <c r="B2981" s="239" t="s">
        <v>1861</v>
      </c>
      <c r="C2981" s="219" t="s">
        <v>8</v>
      </c>
      <c r="D2981" s="1" t="s">
        <v>44</v>
      </c>
      <c r="E2981" s="28" t="s">
        <v>60</v>
      </c>
      <c r="F2981" s="26" t="s">
        <v>60</v>
      </c>
      <c r="G2981" s="31">
        <v>77</v>
      </c>
      <c r="H2981" s="123">
        <f t="shared" si="263"/>
        <v>1</v>
      </c>
      <c r="L2981" t="s">
        <v>100</v>
      </c>
      <c r="M2981" s="2">
        <v>0.11</v>
      </c>
      <c r="O2981">
        <v>0.13</v>
      </c>
      <c r="P2981" s="2">
        <v>4</v>
      </c>
      <c r="T2981" s="64">
        <v>4</v>
      </c>
    </row>
    <row r="2982" spans="1:20">
      <c r="A2982" s="404" t="s">
        <v>1003</v>
      </c>
      <c r="B2982" s="239" t="s">
        <v>1862</v>
      </c>
      <c r="C2982" s="219" t="s">
        <v>8</v>
      </c>
      <c r="D2982" s="1" t="s">
        <v>44</v>
      </c>
      <c r="E2982" s="28" t="s">
        <v>60</v>
      </c>
      <c r="F2982" s="26" t="s">
        <v>60</v>
      </c>
      <c r="G2982" s="31">
        <v>77</v>
      </c>
      <c r="H2982" s="123">
        <f t="shared" si="263"/>
        <v>1</v>
      </c>
      <c r="L2982" t="s">
        <v>100</v>
      </c>
      <c r="M2982" s="2">
        <v>0.09</v>
      </c>
      <c r="O2982">
        <v>0.11</v>
      </c>
      <c r="P2982" s="2">
        <v>4</v>
      </c>
      <c r="Q2982" s="2">
        <v>0.55000000000000004</v>
      </c>
      <c r="S2982">
        <v>0.42</v>
      </c>
      <c r="T2982" s="64">
        <v>4</v>
      </c>
    </row>
    <row r="2983" spans="1:20">
      <c r="A2983" s="404" t="s">
        <v>1003</v>
      </c>
      <c r="B2983" s="239" t="s">
        <v>1871</v>
      </c>
      <c r="C2983" s="219" t="s">
        <v>8</v>
      </c>
      <c r="D2983" s="1" t="s">
        <v>44</v>
      </c>
      <c r="E2983" s="28" t="s">
        <v>60</v>
      </c>
      <c r="F2983" s="26" t="s">
        <v>60</v>
      </c>
      <c r="G2983" s="31">
        <v>77</v>
      </c>
      <c r="H2983" s="123">
        <f t="shared" si="263"/>
        <v>1</v>
      </c>
      <c r="L2983" t="s">
        <v>100</v>
      </c>
      <c r="M2983" s="2">
        <v>0.73</v>
      </c>
      <c r="O2983">
        <v>0.21</v>
      </c>
      <c r="P2983" s="2">
        <v>4</v>
      </c>
      <c r="Q2983" s="2">
        <v>0.4</v>
      </c>
      <c r="S2983">
        <v>0.28999999999999998</v>
      </c>
      <c r="T2983" s="64">
        <v>4</v>
      </c>
    </row>
    <row r="2984" spans="1:20">
      <c r="A2984" s="404" t="s">
        <v>1003</v>
      </c>
      <c r="B2984" s="239" t="s">
        <v>1863</v>
      </c>
      <c r="C2984" s="219" t="s">
        <v>8</v>
      </c>
      <c r="D2984" s="1" t="s">
        <v>44</v>
      </c>
      <c r="E2984" s="28" t="s">
        <v>60</v>
      </c>
      <c r="F2984" s="26" t="s">
        <v>60</v>
      </c>
      <c r="G2984" s="31">
        <v>77</v>
      </c>
      <c r="H2984" s="123">
        <f t="shared" si="263"/>
        <v>1</v>
      </c>
      <c r="L2984" t="s">
        <v>100</v>
      </c>
      <c r="M2984" s="2">
        <v>0.19</v>
      </c>
      <c r="O2984">
        <v>0.22</v>
      </c>
      <c r="P2984" s="2">
        <v>4</v>
      </c>
      <c r="Q2984" s="2">
        <v>7.06</v>
      </c>
      <c r="S2984">
        <v>6.74</v>
      </c>
      <c r="T2984" s="64">
        <v>4</v>
      </c>
    </row>
    <row r="2985" spans="1:20">
      <c r="A2985" s="404" t="s">
        <v>1003</v>
      </c>
      <c r="B2985" s="239" t="s">
        <v>1864</v>
      </c>
      <c r="C2985" s="219" t="s">
        <v>8</v>
      </c>
      <c r="D2985" s="1" t="s">
        <v>44</v>
      </c>
      <c r="E2985" s="28" t="s">
        <v>60</v>
      </c>
      <c r="F2985" s="26" t="s">
        <v>60</v>
      </c>
      <c r="G2985" s="31">
        <v>77</v>
      </c>
      <c r="H2985" s="123">
        <f t="shared" si="263"/>
        <v>1</v>
      </c>
      <c r="L2985" t="s">
        <v>100</v>
      </c>
      <c r="M2985" s="2"/>
      <c r="O2985"/>
      <c r="P2985" s="2">
        <v>4</v>
      </c>
      <c r="T2985" s="64">
        <v>4</v>
      </c>
    </row>
    <row r="2986" spans="1:20">
      <c r="A2986" s="404" t="s">
        <v>1003</v>
      </c>
      <c r="B2986" s="239" t="s">
        <v>1865</v>
      </c>
      <c r="C2986" s="219" t="s">
        <v>8</v>
      </c>
      <c r="D2986" s="1" t="s">
        <v>44</v>
      </c>
      <c r="E2986" s="28" t="s">
        <v>60</v>
      </c>
      <c r="F2986" s="26" t="s">
        <v>60</v>
      </c>
      <c r="G2986" s="31">
        <v>77</v>
      </c>
      <c r="H2986" s="123">
        <f t="shared" si="263"/>
        <v>1</v>
      </c>
      <c r="L2986" t="s">
        <v>100</v>
      </c>
      <c r="M2986" s="2">
        <v>45.78</v>
      </c>
      <c r="O2986">
        <v>7.96</v>
      </c>
      <c r="P2986" s="2">
        <v>4</v>
      </c>
      <c r="Q2986" s="2">
        <v>44.23</v>
      </c>
      <c r="S2986">
        <v>25.33</v>
      </c>
      <c r="T2986" s="64">
        <v>4</v>
      </c>
    </row>
    <row r="2987" spans="1:20">
      <c r="A2987" s="404" t="s">
        <v>1003</v>
      </c>
      <c r="B2987" s="239" t="s">
        <v>1866</v>
      </c>
      <c r="C2987" s="219" t="s">
        <v>8</v>
      </c>
      <c r="D2987" s="1" t="s">
        <v>44</v>
      </c>
      <c r="E2987" s="28" t="s">
        <v>60</v>
      </c>
      <c r="F2987" s="26" t="s">
        <v>60</v>
      </c>
      <c r="G2987" s="31">
        <v>77</v>
      </c>
      <c r="H2987" s="123">
        <f t="shared" si="263"/>
        <v>1</v>
      </c>
      <c r="L2987" t="s">
        <v>100</v>
      </c>
      <c r="M2987" s="2">
        <v>0.62</v>
      </c>
      <c r="O2987">
        <v>0.65</v>
      </c>
      <c r="P2987" s="2">
        <v>4</v>
      </c>
      <c r="Q2987" s="2">
        <v>5.61</v>
      </c>
      <c r="S2987">
        <v>2.4</v>
      </c>
      <c r="T2987" s="64">
        <v>4</v>
      </c>
    </row>
    <row r="2988" spans="1:20">
      <c r="A2988" s="404" t="s">
        <v>1003</v>
      </c>
      <c r="B2988" s="239" t="s">
        <v>1867</v>
      </c>
      <c r="C2988" s="219" t="s">
        <v>8</v>
      </c>
      <c r="D2988" s="1" t="s">
        <v>44</v>
      </c>
      <c r="E2988" s="28" t="s">
        <v>60</v>
      </c>
      <c r="F2988" s="26" t="s">
        <v>60</v>
      </c>
      <c r="G2988" s="31">
        <v>77</v>
      </c>
      <c r="H2988" s="123">
        <f t="shared" si="263"/>
        <v>1</v>
      </c>
      <c r="L2988" t="s">
        <v>100</v>
      </c>
      <c r="M2988" s="2">
        <v>1.95</v>
      </c>
      <c r="O2988">
        <v>2.86</v>
      </c>
      <c r="P2988" s="2">
        <v>4</v>
      </c>
      <c r="Q2988" s="2">
        <v>5.75</v>
      </c>
      <c r="S2988">
        <v>5.13</v>
      </c>
      <c r="T2988" s="64">
        <v>4</v>
      </c>
    </row>
    <row r="2989" spans="1:20">
      <c r="A2989" s="404" t="s">
        <v>1003</v>
      </c>
      <c r="B2989" s="239" t="s">
        <v>1392</v>
      </c>
      <c r="C2989" s="219" t="s">
        <v>8</v>
      </c>
      <c r="D2989" s="1" t="s">
        <v>44</v>
      </c>
      <c r="E2989" s="28" t="s">
        <v>60</v>
      </c>
      <c r="F2989" s="26" t="s">
        <v>60</v>
      </c>
      <c r="G2989" s="31">
        <v>77</v>
      </c>
      <c r="H2989" s="123">
        <f t="shared" si="263"/>
        <v>1</v>
      </c>
      <c r="L2989" t="s">
        <v>100</v>
      </c>
      <c r="M2989" s="2">
        <v>22.7</v>
      </c>
      <c r="O2989">
        <v>12.45</v>
      </c>
      <c r="P2989" s="2">
        <v>4</v>
      </c>
      <c r="Q2989" s="2">
        <v>41.4</v>
      </c>
      <c r="S2989">
        <v>15.19</v>
      </c>
      <c r="T2989" s="64">
        <v>4</v>
      </c>
    </row>
    <row r="2990" spans="1:20">
      <c r="A2990" s="404" t="s">
        <v>1003</v>
      </c>
      <c r="B2990" s="239" t="s">
        <v>1868</v>
      </c>
      <c r="C2990" s="219" t="s">
        <v>8</v>
      </c>
      <c r="D2990" s="1" t="s">
        <v>44</v>
      </c>
      <c r="E2990" s="28" t="s">
        <v>60</v>
      </c>
      <c r="F2990" s="26" t="s">
        <v>60</v>
      </c>
      <c r="G2990" s="31">
        <v>77</v>
      </c>
      <c r="H2990" s="123">
        <f t="shared" si="263"/>
        <v>1</v>
      </c>
      <c r="L2990" t="s">
        <v>100</v>
      </c>
      <c r="M2990" s="2">
        <v>0.04</v>
      </c>
      <c r="O2990">
        <v>0.08</v>
      </c>
      <c r="P2990" s="2">
        <v>4</v>
      </c>
      <c r="Q2990" s="2">
        <v>0.46</v>
      </c>
      <c r="S2990">
        <v>0.43</v>
      </c>
      <c r="T2990" s="64">
        <v>4</v>
      </c>
    </row>
    <row r="2991" spans="1:20">
      <c r="A2991" s="404" t="s">
        <v>1003</v>
      </c>
      <c r="B2991" s="239" t="s">
        <v>1869</v>
      </c>
      <c r="C2991" s="219" t="s">
        <v>8</v>
      </c>
      <c r="D2991" s="1" t="s">
        <v>44</v>
      </c>
      <c r="E2991" s="28" t="s">
        <v>60</v>
      </c>
      <c r="F2991" s="26" t="s">
        <v>60</v>
      </c>
      <c r="G2991" s="31">
        <v>77</v>
      </c>
      <c r="H2991" s="123">
        <f t="shared" si="263"/>
        <v>1</v>
      </c>
      <c r="L2991" t="s">
        <v>100</v>
      </c>
      <c r="M2991" s="2">
        <v>9.74</v>
      </c>
      <c r="O2991">
        <v>10.73</v>
      </c>
      <c r="P2991" s="2">
        <v>4</v>
      </c>
      <c r="Q2991" s="2">
        <v>46.39</v>
      </c>
      <c r="S2991">
        <v>20.74</v>
      </c>
      <c r="T2991" s="64">
        <v>4</v>
      </c>
    </row>
    <row r="2992" spans="1:20">
      <c r="A2992" s="404" t="s">
        <v>1004</v>
      </c>
      <c r="B2992" s="239" t="s">
        <v>1861</v>
      </c>
      <c r="C2992" s="219" t="s">
        <v>8</v>
      </c>
      <c r="D2992" s="1" t="s">
        <v>44</v>
      </c>
      <c r="E2992" s="28" t="s">
        <v>60</v>
      </c>
      <c r="F2992" s="26" t="s">
        <v>60</v>
      </c>
      <c r="G2992" s="126">
        <v>0</v>
      </c>
      <c r="H2992" s="126">
        <f t="shared" ref="H2992:H3023" si="264">G2992/77</f>
        <v>0</v>
      </c>
      <c r="I2992" s="2" t="s">
        <v>100</v>
      </c>
      <c r="M2992" s="2">
        <v>2.61</v>
      </c>
      <c r="P2992" s="2">
        <v>1</v>
      </c>
      <c r="Q2992" s="2">
        <v>1.34</v>
      </c>
      <c r="T2992" s="2">
        <v>1</v>
      </c>
    </row>
    <row r="2993" spans="1:22">
      <c r="A2993" s="404" t="s">
        <v>1004</v>
      </c>
      <c r="B2993" s="239" t="s">
        <v>1862</v>
      </c>
      <c r="C2993" s="219" t="s">
        <v>8</v>
      </c>
      <c r="D2993" s="1" t="s">
        <v>44</v>
      </c>
      <c r="E2993" s="28" t="s">
        <v>60</v>
      </c>
      <c r="F2993" s="26" t="s">
        <v>60</v>
      </c>
      <c r="G2993" s="126">
        <v>0</v>
      </c>
      <c r="H2993" s="126">
        <f t="shared" si="264"/>
        <v>0</v>
      </c>
      <c r="I2993" s="2" t="s">
        <v>100</v>
      </c>
      <c r="M2993" s="2">
        <v>1.18</v>
      </c>
      <c r="P2993" s="2">
        <v>1</v>
      </c>
      <c r="Q2993" s="2">
        <v>0.69</v>
      </c>
      <c r="T2993" s="2">
        <v>1</v>
      </c>
    </row>
    <row r="2994" spans="1:22">
      <c r="A2994" s="404" t="s">
        <v>1004</v>
      </c>
      <c r="B2994" s="239" t="s">
        <v>1863</v>
      </c>
      <c r="C2994" s="219" t="s">
        <v>8</v>
      </c>
      <c r="D2994" s="1" t="s">
        <v>44</v>
      </c>
      <c r="E2994" s="28" t="s">
        <v>60</v>
      </c>
      <c r="F2994" s="26" t="s">
        <v>60</v>
      </c>
      <c r="G2994" s="126">
        <v>0</v>
      </c>
      <c r="H2994" s="126">
        <f t="shared" si="264"/>
        <v>0</v>
      </c>
      <c r="I2994" s="2" t="s">
        <v>100</v>
      </c>
      <c r="M2994" s="2">
        <v>0.15</v>
      </c>
      <c r="P2994" s="2">
        <v>1</v>
      </c>
      <c r="Q2994" s="2">
        <v>0.91</v>
      </c>
      <c r="T2994" s="2">
        <v>1</v>
      </c>
    </row>
    <row r="2995" spans="1:22">
      <c r="A2995" s="404" t="s">
        <v>1004</v>
      </c>
      <c r="B2995" s="239" t="s">
        <v>1864</v>
      </c>
      <c r="C2995" s="219" t="s">
        <v>8</v>
      </c>
      <c r="D2995" s="1" t="s">
        <v>44</v>
      </c>
      <c r="E2995" s="28" t="s">
        <v>60</v>
      </c>
      <c r="F2995" s="26" t="s">
        <v>60</v>
      </c>
      <c r="G2995" s="126">
        <v>0</v>
      </c>
      <c r="H2995" s="126">
        <f t="shared" si="264"/>
        <v>0</v>
      </c>
      <c r="I2995" s="2" t="s">
        <v>100</v>
      </c>
      <c r="M2995" s="2">
        <v>2.2000000000000002</v>
      </c>
      <c r="P2995" s="2">
        <v>1</v>
      </c>
      <c r="Q2995" s="2">
        <v>2.68</v>
      </c>
      <c r="T2995" s="2">
        <v>1</v>
      </c>
    </row>
    <row r="2996" spans="1:22">
      <c r="A2996" s="404" t="s">
        <v>1004</v>
      </c>
      <c r="B2996" s="239" t="s">
        <v>1865</v>
      </c>
      <c r="C2996" s="219" t="s">
        <v>8</v>
      </c>
      <c r="D2996" s="1" t="s">
        <v>44</v>
      </c>
      <c r="E2996" s="28" t="s">
        <v>60</v>
      </c>
      <c r="F2996" s="26" t="s">
        <v>60</v>
      </c>
      <c r="G2996" s="126">
        <v>0</v>
      </c>
      <c r="H2996" s="126">
        <f t="shared" si="264"/>
        <v>0</v>
      </c>
      <c r="I2996" s="2" t="s">
        <v>100</v>
      </c>
      <c r="M2996" s="2">
        <v>130.66</v>
      </c>
      <c r="P2996" s="2">
        <v>1</v>
      </c>
      <c r="Q2996" s="2">
        <v>54.21</v>
      </c>
      <c r="T2996" s="2">
        <v>1</v>
      </c>
    </row>
    <row r="2997" spans="1:22">
      <c r="A2997" s="404" t="s">
        <v>1004</v>
      </c>
      <c r="B2997" s="239" t="s">
        <v>1866</v>
      </c>
      <c r="C2997" s="219" t="s">
        <v>8</v>
      </c>
      <c r="D2997" s="1" t="s">
        <v>44</v>
      </c>
      <c r="E2997" s="28" t="s">
        <v>60</v>
      </c>
      <c r="F2997" s="26" t="s">
        <v>60</v>
      </c>
      <c r="G2997" s="126">
        <v>0</v>
      </c>
      <c r="H2997" s="126">
        <f t="shared" si="264"/>
        <v>0</v>
      </c>
      <c r="I2997" s="2" t="s">
        <v>100</v>
      </c>
      <c r="M2997" s="2">
        <v>0.82</v>
      </c>
      <c r="P2997" s="2">
        <v>1</v>
      </c>
      <c r="Q2997" s="2">
        <v>0.26</v>
      </c>
      <c r="T2997" s="2">
        <v>1</v>
      </c>
    </row>
    <row r="2998" spans="1:22">
      <c r="A2998" s="404" t="s">
        <v>1004</v>
      </c>
      <c r="B2998" s="239" t="s">
        <v>1867</v>
      </c>
      <c r="C2998" s="219" t="s">
        <v>8</v>
      </c>
      <c r="D2998" s="1" t="s">
        <v>44</v>
      </c>
      <c r="E2998" s="28" t="s">
        <v>60</v>
      </c>
      <c r="F2998" s="26" t="s">
        <v>60</v>
      </c>
      <c r="G2998" s="126">
        <v>0</v>
      </c>
      <c r="H2998" s="126">
        <f t="shared" si="264"/>
        <v>0</v>
      </c>
      <c r="I2998" s="2" t="s">
        <v>100</v>
      </c>
      <c r="M2998" s="2">
        <v>0.3</v>
      </c>
      <c r="P2998" s="2">
        <v>1</v>
      </c>
      <c r="Q2998" s="2">
        <v>1.21</v>
      </c>
      <c r="T2998" s="2">
        <v>1</v>
      </c>
    </row>
    <row r="2999" spans="1:22">
      <c r="A2999" s="404" t="s">
        <v>1004</v>
      </c>
      <c r="B2999" s="239" t="s">
        <v>1392</v>
      </c>
      <c r="C2999" s="219" t="s">
        <v>8</v>
      </c>
      <c r="D2999" s="1" t="s">
        <v>44</v>
      </c>
      <c r="E2999" s="28" t="s">
        <v>60</v>
      </c>
      <c r="F2999" s="26" t="s">
        <v>60</v>
      </c>
      <c r="G2999" s="126">
        <v>0</v>
      </c>
      <c r="H2999" s="126">
        <f t="shared" si="264"/>
        <v>0</v>
      </c>
      <c r="I2999" s="2" t="s">
        <v>100</v>
      </c>
      <c r="M2999" s="2">
        <v>6.95</v>
      </c>
      <c r="P2999" s="2">
        <v>1</v>
      </c>
      <c r="Q2999" s="2">
        <v>3.72</v>
      </c>
      <c r="T2999" s="2">
        <v>1</v>
      </c>
    </row>
    <row r="3000" spans="1:22">
      <c r="A3000" s="404" t="s">
        <v>1004</v>
      </c>
      <c r="B3000" s="239" t="s">
        <v>1868</v>
      </c>
      <c r="C3000" s="219" t="s">
        <v>8</v>
      </c>
      <c r="D3000" s="1" t="s">
        <v>44</v>
      </c>
      <c r="E3000" s="28" t="s">
        <v>60</v>
      </c>
      <c r="F3000" s="26" t="s">
        <v>60</v>
      </c>
      <c r="G3000" s="126">
        <v>0</v>
      </c>
      <c r="H3000" s="126">
        <f t="shared" si="264"/>
        <v>0</v>
      </c>
      <c r="I3000" s="2" t="s">
        <v>100</v>
      </c>
      <c r="M3000" s="2">
        <v>0.3</v>
      </c>
      <c r="P3000" s="2">
        <v>1</v>
      </c>
      <c r="Q3000" s="2">
        <v>0.47</v>
      </c>
      <c r="T3000" s="2">
        <v>1</v>
      </c>
    </row>
    <row r="3001" spans="1:22">
      <c r="A3001" s="404" t="s">
        <v>1004</v>
      </c>
      <c r="B3001" s="239" t="s">
        <v>1869</v>
      </c>
      <c r="C3001" s="219" t="s">
        <v>8</v>
      </c>
      <c r="D3001" s="28" t="s">
        <v>44</v>
      </c>
      <c r="E3001" s="28" t="s">
        <v>60</v>
      </c>
      <c r="F3001" s="26" t="s">
        <v>60</v>
      </c>
      <c r="G3001" s="31">
        <v>0</v>
      </c>
      <c r="H3001" s="126">
        <f t="shared" si="264"/>
        <v>0</v>
      </c>
      <c r="I3001" s="2" t="s">
        <v>100</v>
      </c>
      <c r="M3001" s="2">
        <v>14.71</v>
      </c>
      <c r="P3001" s="2">
        <v>1</v>
      </c>
      <c r="Q3001" s="2">
        <v>15.08</v>
      </c>
      <c r="T3001" s="2">
        <v>1</v>
      </c>
    </row>
    <row r="3002" spans="1:22" s="11" customFormat="1">
      <c r="A3002" s="421" t="s">
        <v>1004</v>
      </c>
      <c r="B3002" s="315" t="s">
        <v>1861</v>
      </c>
      <c r="C3002" s="220" t="s">
        <v>8</v>
      </c>
      <c r="D3002" s="1" t="s">
        <v>44</v>
      </c>
      <c r="E3002" s="28" t="s">
        <v>60</v>
      </c>
      <c r="F3002" s="26" t="s">
        <v>60</v>
      </c>
      <c r="G3002" s="170">
        <v>28</v>
      </c>
      <c r="H3002" s="170">
        <f t="shared" si="264"/>
        <v>0.36363636363636365</v>
      </c>
      <c r="I3002" s="12"/>
      <c r="J3002" s="11" t="s">
        <v>100</v>
      </c>
      <c r="M3002" s="12"/>
      <c r="N3002" s="70"/>
      <c r="P3002" s="12">
        <v>3</v>
      </c>
      <c r="Q3002" s="12"/>
      <c r="T3002" s="90">
        <v>3</v>
      </c>
      <c r="U3002" s="341"/>
      <c r="V3002" s="116"/>
    </row>
    <row r="3003" spans="1:22">
      <c r="A3003" s="404" t="s">
        <v>1004</v>
      </c>
      <c r="B3003" s="239" t="s">
        <v>1862</v>
      </c>
      <c r="C3003" s="219" t="s">
        <v>8</v>
      </c>
      <c r="D3003" s="14" t="s">
        <v>44</v>
      </c>
      <c r="E3003" s="14" t="s">
        <v>60</v>
      </c>
      <c r="F3003" s="39" t="s">
        <v>60</v>
      </c>
      <c r="G3003" s="31">
        <v>28</v>
      </c>
      <c r="H3003" s="126">
        <f t="shared" si="264"/>
        <v>0.36363636363636365</v>
      </c>
      <c r="J3003" t="s">
        <v>100</v>
      </c>
      <c r="M3003" s="2"/>
      <c r="O3003"/>
      <c r="P3003" s="2">
        <v>3</v>
      </c>
      <c r="Q3003" s="2">
        <v>0.22</v>
      </c>
      <c r="S3003">
        <v>0.38</v>
      </c>
      <c r="T3003" s="64">
        <v>3</v>
      </c>
    </row>
    <row r="3004" spans="1:22">
      <c r="A3004" s="404" t="s">
        <v>1004</v>
      </c>
      <c r="B3004" s="239" t="s">
        <v>1871</v>
      </c>
      <c r="C3004" s="219" t="s">
        <v>8</v>
      </c>
      <c r="D3004" s="1" t="s">
        <v>44</v>
      </c>
      <c r="E3004" s="28" t="s">
        <v>60</v>
      </c>
      <c r="F3004" s="26" t="s">
        <v>60</v>
      </c>
      <c r="G3004" s="31">
        <v>28</v>
      </c>
      <c r="H3004" s="126">
        <f t="shared" si="264"/>
        <v>0.36363636363636365</v>
      </c>
      <c r="J3004" t="s">
        <v>100</v>
      </c>
      <c r="M3004" s="2">
        <v>0.84</v>
      </c>
      <c r="O3004">
        <v>1.45</v>
      </c>
      <c r="P3004" s="2">
        <v>3</v>
      </c>
      <c r="Q3004" s="2">
        <v>0.18</v>
      </c>
      <c r="S3004">
        <v>0.16</v>
      </c>
      <c r="T3004" s="64">
        <v>3</v>
      </c>
    </row>
    <row r="3005" spans="1:22">
      <c r="A3005" s="404" t="s">
        <v>1004</v>
      </c>
      <c r="B3005" s="239" t="s">
        <v>1863</v>
      </c>
      <c r="C3005" s="219" t="s">
        <v>8</v>
      </c>
      <c r="D3005" s="1" t="s">
        <v>44</v>
      </c>
      <c r="E3005" s="28" t="s">
        <v>60</v>
      </c>
      <c r="F3005" s="26" t="s">
        <v>60</v>
      </c>
      <c r="G3005" s="31">
        <v>28</v>
      </c>
      <c r="H3005" s="126">
        <f t="shared" si="264"/>
        <v>0.36363636363636365</v>
      </c>
      <c r="J3005" t="s">
        <v>100</v>
      </c>
      <c r="M3005" s="2"/>
      <c r="O3005"/>
      <c r="P3005" s="2">
        <v>3</v>
      </c>
      <c r="Q3005" s="2">
        <v>5.3</v>
      </c>
      <c r="S3005">
        <v>6.19</v>
      </c>
      <c r="T3005" s="64">
        <v>3</v>
      </c>
    </row>
    <row r="3006" spans="1:22">
      <c r="A3006" s="404" t="s">
        <v>1004</v>
      </c>
      <c r="B3006" s="239" t="s">
        <v>1864</v>
      </c>
      <c r="C3006" s="219" t="s">
        <v>8</v>
      </c>
      <c r="D3006" s="1" t="s">
        <v>44</v>
      </c>
      <c r="E3006" s="28" t="s">
        <v>60</v>
      </c>
      <c r="F3006" s="26" t="s">
        <v>60</v>
      </c>
      <c r="G3006" s="31">
        <v>28</v>
      </c>
      <c r="H3006" s="126">
        <f t="shared" si="264"/>
        <v>0.36363636363636365</v>
      </c>
      <c r="J3006" t="s">
        <v>100</v>
      </c>
      <c r="M3006" s="2">
        <v>0.6</v>
      </c>
      <c r="O3006">
        <v>1.03</v>
      </c>
      <c r="P3006" s="2">
        <v>3</v>
      </c>
      <c r="T3006" s="64">
        <v>3</v>
      </c>
    </row>
    <row r="3007" spans="1:22">
      <c r="A3007" s="404" t="s">
        <v>1004</v>
      </c>
      <c r="B3007" s="239" t="s">
        <v>1865</v>
      </c>
      <c r="C3007" s="219" t="s">
        <v>8</v>
      </c>
      <c r="D3007" s="1" t="s">
        <v>44</v>
      </c>
      <c r="E3007" s="28" t="s">
        <v>60</v>
      </c>
      <c r="F3007" s="26" t="s">
        <v>60</v>
      </c>
      <c r="G3007" s="31">
        <v>28</v>
      </c>
      <c r="H3007" s="126">
        <f t="shared" si="264"/>
        <v>0.36363636363636365</v>
      </c>
      <c r="J3007" t="s">
        <v>100</v>
      </c>
      <c r="M3007" s="2">
        <v>82.59</v>
      </c>
      <c r="O3007">
        <v>33.6</v>
      </c>
      <c r="P3007" s="2">
        <v>3</v>
      </c>
      <c r="Q3007" s="2">
        <v>74.03</v>
      </c>
      <c r="S3007">
        <v>105.6</v>
      </c>
      <c r="T3007" s="64">
        <v>3</v>
      </c>
    </row>
    <row r="3008" spans="1:22">
      <c r="A3008" s="404" t="s">
        <v>1004</v>
      </c>
      <c r="B3008" s="239" t="s">
        <v>1866</v>
      </c>
      <c r="C3008" s="219" t="s">
        <v>8</v>
      </c>
      <c r="D3008" s="1" t="s">
        <v>44</v>
      </c>
      <c r="E3008" s="28" t="s">
        <v>60</v>
      </c>
      <c r="F3008" s="26" t="s">
        <v>60</v>
      </c>
      <c r="G3008" s="31">
        <v>28</v>
      </c>
      <c r="H3008" s="126">
        <f t="shared" si="264"/>
        <v>0.36363636363636365</v>
      </c>
      <c r="J3008" t="s">
        <v>100</v>
      </c>
      <c r="M3008" s="2">
        <v>0.31</v>
      </c>
      <c r="O3008">
        <v>0.36</v>
      </c>
      <c r="P3008" s="2">
        <v>3</v>
      </c>
      <c r="Q3008" s="2">
        <v>1.79</v>
      </c>
      <c r="S3008">
        <v>3.09</v>
      </c>
      <c r="T3008" s="64">
        <v>3</v>
      </c>
    </row>
    <row r="3009" spans="1:22">
      <c r="A3009" s="404" t="s">
        <v>1004</v>
      </c>
      <c r="B3009" s="239" t="s">
        <v>1867</v>
      </c>
      <c r="C3009" s="219" t="s">
        <v>8</v>
      </c>
      <c r="D3009" s="1" t="s">
        <v>44</v>
      </c>
      <c r="E3009" s="28" t="s">
        <v>60</v>
      </c>
      <c r="F3009" s="26" t="s">
        <v>60</v>
      </c>
      <c r="G3009" s="31">
        <v>28</v>
      </c>
      <c r="H3009" s="126">
        <f t="shared" si="264"/>
        <v>0.36363636363636365</v>
      </c>
      <c r="J3009" t="s">
        <v>100</v>
      </c>
      <c r="M3009" s="2">
        <v>0.2</v>
      </c>
      <c r="O3009">
        <v>0.35</v>
      </c>
      <c r="P3009" s="2">
        <v>3</v>
      </c>
      <c r="Q3009" s="2">
        <v>1.93</v>
      </c>
      <c r="S3009">
        <v>2.6</v>
      </c>
      <c r="T3009" s="64">
        <v>3</v>
      </c>
    </row>
    <row r="3010" spans="1:22">
      <c r="A3010" s="404" t="s">
        <v>1004</v>
      </c>
      <c r="B3010" s="239" t="s">
        <v>1392</v>
      </c>
      <c r="C3010" s="219" t="s">
        <v>8</v>
      </c>
      <c r="D3010" s="1" t="s">
        <v>44</v>
      </c>
      <c r="E3010" s="28" t="s">
        <v>60</v>
      </c>
      <c r="F3010" s="26" t="s">
        <v>60</v>
      </c>
      <c r="G3010" s="31">
        <v>28</v>
      </c>
      <c r="H3010" s="126">
        <f t="shared" si="264"/>
        <v>0.36363636363636365</v>
      </c>
      <c r="J3010" t="s">
        <v>100</v>
      </c>
      <c r="M3010" s="2">
        <v>10.66</v>
      </c>
      <c r="O3010">
        <v>6.01</v>
      </c>
      <c r="P3010" s="2">
        <v>3</v>
      </c>
      <c r="Q3010" s="2">
        <v>10.88</v>
      </c>
      <c r="S3010">
        <v>5.94</v>
      </c>
      <c r="T3010" s="64">
        <v>3</v>
      </c>
    </row>
    <row r="3011" spans="1:22">
      <c r="A3011" s="404" t="s">
        <v>1004</v>
      </c>
      <c r="B3011" s="239" t="s">
        <v>1868</v>
      </c>
      <c r="C3011" s="219" t="s">
        <v>8</v>
      </c>
      <c r="D3011" s="1" t="s">
        <v>44</v>
      </c>
      <c r="E3011" s="28" t="s">
        <v>60</v>
      </c>
      <c r="F3011" s="26" t="s">
        <v>60</v>
      </c>
      <c r="G3011" s="31">
        <v>28</v>
      </c>
      <c r="H3011" s="126">
        <f t="shared" si="264"/>
        <v>0.36363636363636365</v>
      </c>
      <c r="J3011" t="s">
        <v>100</v>
      </c>
      <c r="M3011" s="2">
        <v>0.08</v>
      </c>
      <c r="O3011">
        <v>0.13</v>
      </c>
      <c r="P3011" s="2">
        <v>3</v>
      </c>
      <c r="T3011" s="64">
        <v>3</v>
      </c>
    </row>
    <row r="3012" spans="1:22">
      <c r="A3012" s="404" t="s">
        <v>1004</v>
      </c>
      <c r="B3012" s="239" t="s">
        <v>1869</v>
      </c>
      <c r="C3012" s="219" t="s">
        <v>8</v>
      </c>
      <c r="D3012" s="1" t="s">
        <v>44</v>
      </c>
      <c r="E3012" s="28" t="s">
        <v>60</v>
      </c>
      <c r="F3012" s="26" t="s">
        <v>60</v>
      </c>
      <c r="G3012" s="31">
        <v>28</v>
      </c>
      <c r="H3012" s="31">
        <f t="shared" si="264"/>
        <v>0.36363636363636365</v>
      </c>
      <c r="J3012" t="s">
        <v>100</v>
      </c>
      <c r="M3012" s="2">
        <v>9.3000000000000007</v>
      </c>
      <c r="O3012">
        <v>10.61</v>
      </c>
      <c r="P3012" s="2">
        <v>3</v>
      </c>
      <c r="Q3012" s="2">
        <v>87.85</v>
      </c>
      <c r="S3012">
        <v>111</v>
      </c>
      <c r="T3012" s="64">
        <v>3</v>
      </c>
    </row>
    <row r="3013" spans="1:22">
      <c r="A3013" s="404" t="s">
        <v>1004</v>
      </c>
      <c r="B3013" s="239" t="s">
        <v>1861</v>
      </c>
      <c r="C3013" s="219" t="s">
        <v>8</v>
      </c>
      <c r="D3013" s="1" t="s">
        <v>44</v>
      </c>
      <c r="E3013" s="28" t="s">
        <v>60</v>
      </c>
      <c r="F3013" s="26" t="s">
        <v>60</v>
      </c>
      <c r="G3013" s="31">
        <v>77</v>
      </c>
      <c r="H3013" s="123">
        <f t="shared" si="264"/>
        <v>1</v>
      </c>
      <c r="L3013" t="s">
        <v>100</v>
      </c>
      <c r="M3013" s="2">
        <v>0.11</v>
      </c>
      <c r="O3013">
        <v>0.13</v>
      </c>
      <c r="P3013" s="2">
        <v>4</v>
      </c>
      <c r="Q3013" s="2">
        <v>0.18</v>
      </c>
      <c r="S3013">
        <v>0.23</v>
      </c>
      <c r="T3013" s="64">
        <v>4</v>
      </c>
    </row>
    <row r="3014" spans="1:22">
      <c r="A3014" s="404" t="s">
        <v>1004</v>
      </c>
      <c r="B3014" s="239" t="s">
        <v>1862</v>
      </c>
      <c r="C3014" s="219" t="s">
        <v>8</v>
      </c>
      <c r="D3014" s="1" t="s">
        <v>44</v>
      </c>
      <c r="E3014" s="28" t="s">
        <v>60</v>
      </c>
      <c r="F3014" s="26" t="s">
        <v>60</v>
      </c>
      <c r="G3014" s="31">
        <v>77</v>
      </c>
      <c r="H3014" s="123">
        <f t="shared" si="264"/>
        <v>1</v>
      </c>
      <c r="L3014" t="s">
        <v>100</v>
      </c>
      <c r="M3014" s="2">
        <v>0.09</v>
      </c>
      <c r="O3014">
        <v>0.11</v>
      </c>
      <c r="P3014" s="2">
        <v>4</v>
      </c>
      <c r="T3014" s="64">
        <v>4</v>
      </c>
    </row>
    <row r="3015" spans="1:22">
      <c r="A3015" s="404" t="s">
        <v>1004</v>
      </c>
      <c r="B3015" s="239" t="s">
        <v>1871</v>
      </c>
      <c r="C3015" s="219" t="s">
        <v>8</v>
      </c>
      <c r="D3015" s="1" t="s">
        <v>44</v>
      </c>
      <c r="E3015" s="28" t="s">
        <v>60</v>
      </c>
      <c r="F3015" s="26" t="s">
        <v>60</v>
      </c>
      <c r="G3015" s="31">
        <v>77</v>
      </c>
      <c r="H3015" s="123">
        <f t="shared" si="264"/>
        <v>1</v>
      </c>
      <c r="L3015" t="s">
        <v>100</v>
      </c>
      <c r="M3015" s="2">
        <v>0.73</v>
      </c>
      <c r="O3015">
        <v>0.21</v>
      </c>
      <c r="P3015" s="2">
        <v>4</v>
      </c>
      <c r="Q3015" s="2">
        <v>1.36</v>
      </c>
      <c r="S3015">
        <v>1.03</v>
      </c>
      <c r="T3015" s="64">
        <v>4</v>
      </c>
    </row>
    <row r="3016" spans="1:22">
      <c r="A3016" s="404" t="s">
        <v>1004</v>
      </c>
      <c r="B3016" s="239" t="s">
        <v>1863</v>
      </c>
      <c r="C3016" s="219" t="s">
        <v>8</v>
      </c>
      <c r="D3016" s="1" t="s">
        <v>44</v>
      </c>
      <c r="E3016" s="28" t="s">
        <v>60</v>
      </c>
      <c r="F3016" s="26" t="s">
        <v>60</v>
      </c>
      <c r="G3016" s="31">
        <v>77</v>
      </c>
      <c r="H3016" s="123">
        <f t="shared" si="264"/>
        <v>1</v>
      </c>
      <c r="L3016" t="s">
        <v>100</v>
      </c>
      <c r="M3016" s="2">
        <v>0.19</v>
      </c>
      <c r="O3016">
        <v>0.22</v>
      </c>
      <c r="P3016" s="2">
        <v>4</v>
      </c>
      <c r="Q3016" s="2">
        <v>15.64</v>
      </c>
      <c r="S3016">
        <v>18.75</v>
      </c>
      <c r="T3016" s="64">
        <v>4</v>
      </c>
    </row>
    <row r="3017" spans="1:22">
      <c r="A3017" s="404" t="s">
        <v>1004</v>
      </c>
      <c r="B3017" s="239" t="s">
        <v>1864</v>
      </c>
      <c r="C3017" s="219" t="s">
        <v>8</v>
      </c>
      <c r="D3017" s="1" t="s">
        <v>44</v>
      </c>
      <c r="E3017" s="28" t="s">
        <v>60</v>
      </c>
      <c r="F3017" s="26" t="s">
        <v>60</v>
      </c>
      <c r="G3017" s="31">
        <v>77</v>
      </c>
      <c r="H3017" s="123">
        <f t="shared" si="264"/>
        <v>1</v>
      </c>
      <c r="L3017" t="s">
        <v>100</v>
      </c>
      <c r="M3017" s="2"/>
      <c r="O3017"/>
      <c r="P3017" s="2">
        <v>4</v>
      </c>
      <c r="T3017" s="64">
        <v>4</v>
      </c>
    </row>
    <row r="3018" spans="1:22">
      <c r="A3018" s="404" t="s">
        <v>1004</v>
      </c>
      <c r="B3018" s="239" t="s">
        <v>1865</v>
      </c>
      <c r="C3018" s="219" t="s">
        <v>8</v>
      </c>
      <c r="D3018" s="1" t="s">
        <v>44</v>
      </c>
      <c r="E3018" s="28" t="s">
        <v>60</v>
      </c>
      <c r="F3018" s="26" t="s">
        <v>60</v>
      </c>
      <c r="G3018" s="31">
        <v>77</v>
      </c>
      <c r="H3018" s="123">
        <f t="shared" si="264"/>
        <v>1</v>
      </c>
      <c r="L3018" t="s">
        <v>100</v>
      </c>
      <c r="M3018" s="2">
        <v>45.78</v>
      </c>
      <c r="O3018">
        <v>7.96</v>
      </c>
      <c r="P3018" s="2">
        <v>4</v>
      </c>
      <c r="Q3018" s="2">
        <v>69.16</v>
      </c>
      <c r="S3018">
        <v>37.340000000000003</v>
      </c>
      <c r="T3018" s="64">
        <v>4</v>
      </c>
    </row>
    <row r="3019" spans="1:22">
      <c r="A3019" s="404" t="s">
        <v>1004</v>
      </c>
      <c r="B3019" s="239" t="s">
        <v>1866</v>
      </c>
      <c r="C3019" s="219" t="s">
        <v>8</v>
      </c>
      <c r="D3019" s="1" t="s">
        <v>44</v>
      </c>
      <c r="E3019" s="28" t="s">
        <v>60</v>
      </c>
      <c r="F3019" s="26" t="s">
        <v>60</v>
      </c>
      <c r="G3019" s="31">
        <v>77</v>
      </c>
      <c r="H3019" s="123">
        <f t="shared" si="264"/>
        <v>1</v>
      </c>
      <c r="L3019" t="s">
        <v>100</v>
      </c>
      <c r="M3019" s="2">
        <v>0.62</v>
      </c>
      <c r="O3019">
        <v>0.65</v>
      </c>
      <c r="P3019" s="2">
        <v>4</v>
      </c>
      <c r="Q3019" s="2">
        <v>8.74</v>
      </c>
      <c r="S3019">
        <v>8.01</v>
      </c>
      <c r="T3019" s="64">
        <v>4</v>
      </c>
    </row>
    <row r="3020" spans="1:22">
      <c r="A3020" s="404" t="s">
        <v>1004</v>
      </c>
      <c r="B3020" s="239" t="s">
        <v>1867</v>
      </c>
      <c r="C3020" s="219" t="s">
        <v>8</v>
      </c>
      <c r="D3020" s="1" t="s">
        <v>44</v>
      </c>
      <c r="E3020" s="28" t="s">
        <v>60</v>
      </c>
      <c r="F3020" s="26" t="s">
        <v>60</v>
      </c>
      <c r="G3020" s="31">
        <v>77</v>
      </c>
      <c r="H3020" s="123">
        <f t="shared" si="264"/>
        <v>1</v>
      </c>
      <c r="L3020" t="s">
        <v>100</v>
      </c>
      <c r="M3020" s="2">
        <v>1.95</v>
      </c>
      <c r="O3020">
        <v>2.86</v>
      </c>
      <c r="P3020" s="2">
        <v>4</v>
      </c>
      <c r="Q3020" s="2">
        <v>3.45</v>
      </c>
      <c r="S3020">
        <v>2.21</v>
      </c>
      <c r="T3020" s="64">
        <v>4</v>
      </c>
    </row>
    <row r="3021" spans="1:22">
      <c r="A3021" s="404" t="s">
        <v>1004</v>
      </c>
      <c r="B3021" s="239" t="s">
        <v>1392</v>
      </c>
      <c r="C3021" s="219" t="s">
        <v>8</v>
      </c>
      <c r="D3021" s="1" t="s">
        <v>44</v>
      </c>
      <c r="E3021" s="28" t="s">
        <v>60</v>
      </c>
      <c r="F3021" s="26" t="s">
        <v>60</v>
      </c>
      <c r="G3021" s="31">
        <v>77</v>
      </c>
      <c r="H3021" s="123">
        <f t="shared" si="264"/>
        <v>1</v>
      </c>
      <c r="L3021" t="s">
        <v>100</v>
      </c>
      <c r="M3021" s="2">
        <v>22.7</v>
      </c>
      <c r="O3021">
        <v>12.45</v>
      </c>
      <c r="P3021" s="2">
        <v>4</v>
      </c>
      <c r="Q3021" s="2">
        <v>45.12</v>
      </c>
      <c r="S3021">
        <v>11.89</v>
      </c>
      <c r="T3021" s="64">
        <v>4</v>
      </c>
    </row>
    <row r="3022" spans="1:22">
      <c r="A3022" s="404" t="s">
        <v>1004</v>
      </c>
      <c r="B3022" s="239" t="s">
        <v>1868</v>
      </c>
      <c r="C3022" s="219" t="s">
        <v>8</v>
      </c>
      <c r="D3022" s="1" t="s">
        <v>44</v>
      </c>
      <c r="E3022" s="28" t="s">
        <v>60</v>
      </c>
      <c r="F3022" s="26" t="s">
        <v>60</v>
      </c>
      <c r="G3022" s="31">
        <v>77</v>
      </c>
      <c r="H3022" s="123">
        <f t="shared" si="264"/>
        <v>1</v>
      </c>
      <c r="L3022" t="s">
        <v>100</v>
      </c>
      <c r="M3022" s="2">
        <v>0.04</v>
      </c>
      <c r="O3022">
        <v>0.08</v>
      </c>
      <c r="P3022" s="2">
        <v>4</v>
      </c>
      <c r="Q3022" s="2">
        <v>3.87</v>
      </c>
      <c r="S3022">
        <v>4.88</v>
      </c>
      <c r="T3022" s="64">
        <v>4</v>
      </c>
    </row>
    <row r="3023" spans="1:22">
      <c r="A3023" s="404" t="s">
        <v>1004</v>
      </c>
      <c r="B3023" s="239" t="s">
        <v>1869</v>
      </c>
      <c r="C3023" s="219" t="s">
        <v>8</v>
      </c>
      <c r="D3023" s="1" t="s">
        <v>44</v>
      </c>
      <c r="E3023" s="28" t="s">
        <v>60</v>
      </c>
      <c r="F3023" s="26" t="s">
        <v>60</v>
      </c>
      <c r="G3023" s="31">
        <v>77</v>
      </c>
      <c r="H3023" s="123">
        <f t="shared" si="264"/>
        <v>1</v>
      </c>
      <c r="L3023" t="s">
        <v>100</v>
      </c>
      <c r="M3023" s="2">
        <v>9.74</v>
      </c>
      <c r="O3023">
        <v>10.73</v>
      </c>
      <c r="P3023" s="2">
        <v>4</v>
      </c>
      <c r="Q3023" s="2">
        <v>58.05</v>
      </c>
      <c r="S3023">
        <v>55.34</v>
      </c>
      <c r="T3023" s="64">
        <v>4</v>
      </c>
    </row>
    <row r="3024" spans="1:22">
      <c r="A3024" s="1" t="s">
        <v>906</v>
      </c>
      <c r="B3024" t="s">
        <v>918</v>
      </c>
      <c r="C3024" s="219" t="s">
        <v>1500</v>
      </c>
      <c r="D3024" s="81" t="s">
        <v>44</v>
      </c>
      <c r="E3024" s="93" t="s">
        <v>60</v>
      </c>
      <c r="F3024" s="93" t="s">
        <v>60</v>
      </c>
      <c r="G3024" s="22">
        <v>-1</v>
      </c>
      <c r="H3024" s="123">
        <f t="shared" ref="H3024:H3087" si="265">G3024/403</f>
        <v>-2.4813895781637717E-3</v>
      </c>
      <c r="I3024" s="2" t="s">
        <v>100</v>
      </c>
      <c r="M3024" s="2">
        <v>1.38</v>
      </c>
      <c r="N3024">
        <v>0.38</v>
      </c>
      <c r="O3024" s="63">
        <f t="shared" ref="O3024:O3087" si="266">N3024*SQRT(P3024)</f>
        <v>0.65817930687617332</v>
      </c>
      <c r="P3024" s="2">
        <v>3</v>
      </c>
      <c r="Q3024" s="2">
        <v>1.52</v>
      </c>
      <c r="R3024">
        <v>0.87</v>
      </c>
      <c r="S3024">
        <f t="shared" ref="S3024:S3087" si="267">R3024*SQRT(T3024)</f>
        <v>1.5068842025849232</v>
      </c>
      <c r="T3024" s="2">
        <v>3</v>
      </c>
      <c r="U3024" s="339">
        <f t="shared" ref="U3024:U3087" si="268">LN(Q3024/M3024)</f>
        <v>9.6626835689071697E-2</v>
      </c>
      <c r="V3024" s="4">
        <f t="shared" ref="V3024:V3087" si="269">M3024^2/(P3024*M3024^2)+S3024^2/(T3024*Q3024^2)</f>
        <v>0.66093894275161591</v>
      </c>
    </row>
    <row r="3025" spans="1:22">
      <c r="A3025" s="1" t="s">
        <v>906</v>
      </c>
      <c r="B3025" t="s">
        <v>918</v>
      </c>
      <c r="C3025" s="219" t="s">
        <v>1500</v>
      </c>
      <c r="D3025" s="81" t="s">
        <v>44</v>
      </c>
      <c r="E3025" s="93" t="s">
        <v>60</v>
      </c>
      <c r="F3025" s="93" t="s">
        <v>60</v>
      </c>
      <c r="G3025" s="22">
        <v>12</v>
      </c>
      <c r="H3025" s="123">
        <f t="shared" si="265"/>
        <v>2.9776674937965261E-2</v>
      </c>
      <c r="J3025" t="s">
        <v>100</v>
      </c>
      <c r="M3025" s="2">
        <v>1.99</v>
      </c>
      <c r="N3025">
        <v>0.99</v>
      </c>
      <c r="O3025" s="63">
        <f t="shared" si="266"/>
        <v>1.7147302994931883</v>
      </c>
      <c r="P3025" s="2">
        <v>3</v>
      </c>
      <c r="Q3025" s="2">
        <v>0.35</v>
      </c>
      <c r="R3025">
        <v>0.1</v>
      </c>
      <c r="S3025">
        <f t="shared" si="267"/>
        <v>0.17320508075688773</v>
      </c>
      <c r="T3025" s="2">
        <v>3</v>
      </c>
      <c r="U3025" s="339">
        <f t="shared" si="268"/>
        <v>-1.7379567632350787</v>
      </c>
      <c r="V3025" s="4">
        <f t="shared" si="269"/>
        <v>0.41496598639455784</v>
      </c>
    </row>
    <row r="3026" spans="1:22">
      <c r="A3026" s="1" t="s">
        <v>906</v>
      </c>
      <c r="B3026" t="s">
        <v>918</v>
      </c>
      <c r="C3026" s="219" t="s">
        <v>1500</v>
      </c>
      <c r="D3026" s="81" t="s">
        <v>44</v>
      </c>
      <c r="E3026" s="93" t="s">
        <v>60</v>
      </c>
      <c r="F3026" s="93" t="s">
        <v>60</v>
      </c>
      <c r="G3026" s="22">
        <v>21</v>
      </c>
      <c r="H3026" s="123">
        <f t="shared" si="265"/>
        <v>5.2109181141439205E-2</v>
      </c>
      <c r="K3026" t="s">
        <v>100</v>
      </c>
      <c r="M3026" s="2">
        <v>31.7</v>
      </c>
      <c r="N3026">
        <v>24.9</v>
      </c>
      <c r="O3026" s="63">
        <f t="shared" si="266"/>
        <v>43.128065108465037</v>
      </c>
      <c r="P3026" s="2">
        <v>3</v>
      </c>
      <c r="Q3026" s="2">
        <v>1.9</v>
      </c>
      <c r="R3026">
        <v>0.67</v>
      </c>
      <c r="S3026">
        <f t="shared" si="267"/>
        <v>1.1604740410711478</v>
      </c>
      <c r="T3026" s="2">
        <v>3</v>
      </c>
      <c r="U3026" s="339">
        <f t="shared" si="268"/>
        <v>-2.81446279471084</v>
      </c>
      <c r="V3026" s="4">
        <f t="shared" si="269"/>
        <v>0.45768236380424743</v>
      </c>
    </row>
    <row r="3027" spans="1:22">
      <c r="A3027" s="1" t="s">
        <v>906</v>
      </c>
      <c r="B3027" t="s">
        <v>918</v>
      </c>
      <c r="C3027" s="219" t="s">
        <v>1500</v>
      </c>
      <c r="D3027" s="81" t="s">
        <v>44</v>
      </c>
      <c r="E3027" s="93" t="s">
        <v>60</v>
      </c>
      <c r="F3027" s="93" t="s">
        <v>60</v>
      </c>
      <c r="G3027" s="22">
        <v>35</v>
      </c>
      <c r="H3027" s="123">
        <f t="shared" si="265"/>
        <v>8.6848635235732011E-2</v>
      </c>
      <c r="K3027" t="s">
        <v>100</v>
      </c>
      <c r="M3027" s="2">
        <v>19.2</v>
      </c>
      <c r="N3027">
        <v>9.2200000000000006</v>
      </c>
      <c r="O3027" s="63">
        <f t="shared" si="266"/>
        <v>15.969508445785049</v>
      </c>
      <c r="P3027" s="2">
        <v>3</v>
      </c>
      <c r="Q3027" s="2">
        <v>8.2899999999999991</v>
      </c>
      <c r="R3027">
        <v>2.82</v>
      </c>
      <c r="S3027">
        <f t="shared" si="267"/>
        <v>4.8843832773442335</v>
      </c>
      <c r="T3027" s="2">
        <v>3</v>
      </c>
      <c r="U3027" s="339">
        <f t="shared" si="268"/>
        <v>-0.83986030988653226</v>
      </c>
      <c r="V3027" s="4">
        <f t="shared" si="269"/>
        <v>0.44904819900636506</v>
      </c>
    </row>
    <row r="3028" spans="1:22">
      <c r="A3028" s="1" t="s">
        <v>906</v>
      </c>
      <c r="B3028" t="s">
        <v>918</v>
      </c>
      <c r="C3028" s="219" t="s">
        <v>1500</v>
      </c>
      <c r="D3028" s="81" t="s">
        <v>44</v>
      </c>
      <c r="E3028" s="93" t="s">
        <v>60</v>
      </c>
      <c r="F3028" s="93" t="s">
        <v>60</v>
      </c>
      <c r="G3028" s="22">
        <v>49</v>
      </c>
      <c r="H3028" s="123">
        <f t="shared" si="265"/>
        <v>0.12158808933002481</v>
      </c>
      <c r="K3028" t="s">
        <v>100</v>
      </c>
      <c r="M3028" s="2">
        <v>12.7</v>
      </c>
      <c r="N3028">
        <v>1.32</v>
      </c>
      <c r="O3028" s="63">
        <f t="shared" si="266"/>
        <v>2.2863070659909179</v>
      </c>
      <c r="P3028" s="2">
        <v>3</v>
      </c>
      <c r="Q3028" s="2">
        <v>19.399999999999999</v>
      </c>
      <c r="R3028">
        <v>7.44</v>
      </c>
      <c r="S3028">
        <f t="shared" si="267"/>
        <v>12.886458008312447</v>
      </c>
      <c r="T3028" s="2">
        <v>3</v>
      </c>
      <c r="U3028" s="339">
        <f t="shared" si="268"/>
        <v>0.42367107260473685</v>
      </c>
      <c r="V3028" s="4">
        <f t="shared" si="269"/>
        <v>0.48040953696815103</v>
      </c>
    </row>
    <row r="3029" spans="1:22">
      <c r="A3029" s="28" t="s">
        <v>906</v>
      </c>
      <c r="B3029" t="s">
        <v>918</v>
      </c>
      <c r="C3029" s="219" t="s">
        <v>1500</v>
      </c>
      <c r="D3029" s="81" t="s">
        <v>44</v>
      </c>
      <c r="E3029" s="93" t="s">
        <v>60</v>
      </c>
      <c r="F3029" s="93" t="s">
        <v>60</v>
      </c>
      <c r="G3029" s="22">
        <v>70</v>
      </c>
      <c r="H3029" s="123">
        <f t="shared" si="265"/>
        <v>0.17369727047146402</v>
      </c>
      <c r="K3029" t="s">
        <v>100</v>
      </c>
      <c r="M3029" s="2">
        <v>9.4</v>
      </c>
      <c r="N3029">
        <v>1.67</v>
      </c>
      <c r="O3029" s="63">
        <f t="shared" si="266"/>
        <v>2.8925248486400248</v>
      </c>
      <c r="P3029" s="2">
        <v>3</v>
      </c>
      <c r="Q3029" s="2">
        <v>11.3</v>
      </c>
      <c r="R3029">
        <v>5.1100000000000003</v>
      </c>
      <c r="S3029">
        <f t="shared" si="267"/>
        <v>8.8507796266769638</v>
      </c>
      <c r="T3029" s="2">
        <v>3</v>
      </c>
      <c r="U3029" s="339">
        <f t="shared" si="268"/>
        <v>0.18409303644233668</v>
      </c>
      <c r="V3029" s="4">
        <f t="shared" si="269"/>
        <v>0.53782937844258227</v>
      </c>
    </row>
    <row r="3030" spans="1:22">
      <c r="A3030" s="1" t="s">
        <v>906</v>
      </c>
      <c r="B3030" t="s">
        <v>918</v>
      </c>
      <c r="C3030" s="219" t="s">
        <v>1500</v>
      </c>
      <c r="D3030" s="81" t="s">
        <v>44</v>
      </c>
      <c r="E3030" s="93" t="s">
        <v>60</v>
      </c>
      <c r="F3030" s="93" t="s">
        <v>60</v>
      </c>
      <c r="G3030" s="22">
        <v>92</v>
      </c>
      <c r="H3030" s="123">
        <f t="shared" si="265"/>
        <v>0.22828784119106699</v>
      </c>
      <c r="K3030" t="s">
        <v>100</v>
      </c>
      <c r="M3030" s="2">
        <v>12.4</v>
      </c>
      <c r="N3030">
        <v>4.25</v>
      </c>
      <c r="O3030" s="63">
        <f t="shared" si="266"/>
        <v>7.3612159321677284</v>
      </c>
      <c r="P3030" s="2">
        <v>3</v>
      </c>
      <c r="Q3030" s="2">
        <v>16.399999999999999</v>
      </c>
      <c r="R3030">
        <v>4.45</v>
      </c>
      <c r="S3030">
        <f t="shared" si="267"/>
        <v>7.7076260936815038</v>
      </c>
      <c r="T3030" s="2">
        <v>3</v>
      </c>
      <c r="U3030" s="339">
        <f t="shared" si="268"/>
        <v>0.27958486221916151</v>
      </c>
      <c r="V3030" s="4">
        <f t="shared" si="269"/>
        <v>0.40695952310132855</v>
      </c>
    </row>
    <row r="3031" spans="1:22">
      <c r="A3031" s="1" t="s">
        <v>906</v>
      </c>
      <c r="B3031" t="s">
        <v>918</v>
      </c>
      <c r="C3031" s="219" t="s">
        <v>1500</v>
      </c>
      <c r="D3031" s="81" t="s">
        <v>44</v>
      </c>
      <c r="E3031" s="93" t="s">
        <v>60</v>
      </c>
      <c r="F3031" s="93" t="s">
        <v>60</v>
      </c>
      <c r="G3031" s="22">
        <v>119</v>
      </c>
      <c r="H3031" s="123">
        <f t="shared" si="265"/>
        <v>0.29528535980148884</v>
      </c>
      <c r="K3031" t="s">
        <v>100</v>
      </c>
      <c r="M3031" s="2">
        <v>16.100000000000001</v>
      </c>
      <c r="N3031">
        <v>7.71</v>
      </c>
      <c r="O3031" s="63">
        <f t="shared" si="266"/>
        <v>13.354111726356043</v>
      </c>
      <c r="P3031" s="2">
        <v>3</v>
      </c>
      <c r="Q3031" s="2">
        <v>13.9</v>
      </c>
      <c r="R3031">
        <v>2.2799999999999998</v>
      </c>
      <c r="S3031">
        <f t="shared" si="267"/>
        <v>3.9490758412570397</v>
      </c>
      <c r="T3031" s="2">
        <v>3</v>
      </c>
      <c r="U3031" s="339">
        <f t="shared" si="268"/>
        <v>-0.14693043185377128</v>
      </c>
      <c r="V3031" s="4">
        <f t="shared" si="269"/>
        <v>0.36023877301036866</v>
      </c>
    </row>
    <row r="3032" spans="1:22">
      <c r="A3032" s="1" t="s">
        <v>906</v>
      </c>
      <c r="B3032" t="s">
        <v>918</v>
      </c>
      <c r="C3032" s="219" t="s">
        <v>1500</v>
      </c>
      <c r="D3032" s="81" t="s">
        <v>44</v>
      </c>
      <c r="E3032" s="93" t="s">
        <v>60</v>
      </c>
      <c r="F3032" s="93" t="s">
        <v>60</v>
      </c>
      <c r="G3032" s="22">
        <v>365</v>
      </c>
      <c r="H3032" s="123">
        <f t="shared" si="265"/>
        <v>0.90570719602977667</v>
      </c>
      <c r="K3032" t="s">
        <v>100</v>
      </c>
      <c r="M3032" s="2">
        <v>5.9</v>
      </c>
      <c r="N3032">
        <v>0.8</v>
      </c>
      <c r="O3032" s="63">
        <f t="shared" si="266"/>
        <v>1.3856406460551018</v>
      </c>
      <c r="P3032" s="2">
        <v>3</v>
      </c>
      <c r="Q3032" s="2">
        <v>17.8</v>
      </c>
      <c r="R3032">
        <v>5.6</v>
      </c>
      <c r="S3032">
        <f t="shared" si="267"/>
        <v>9.6994845223857116</v>
      </c>
      <c r="T3032" s="2">
        <v>3</v>
      </c>
      <c r="U3032" s="339">
        <f t="shared" si="268"/>
        <v>1.1042461063863658</v>
      </c>
      <c r="V3032" s="4">
        <f t="shared" si="269"/>
        <v>0.4323107351765349</v>
      </c>
    </row>
    <row r="3033" spans="1:22">
      <c r="A3033" s="28" t="s">
        <v>906</v>
      </c>
      <c r="B3033" t="s">
        <v>918</v>
      </c>
      <c r="C3033" s="219" t="s">
        <v>1500</v>
      </c>
      <c r="D3033" s="81" t="s">
        <v>44</v>
      </c>
      <c r="E3033" s="93" t="s">
        <v>60</v>
      </c>
      <c r="F3033" s="93" t="s">
        <v>60</v>
      </c>
      <c r="G3033" s="22">
        <v>403</v>
      </c>
      <c r="H3033" s="123">
        <f t="shared" si="265"/>
        <v>1</v>
      </c>
      <c r="K3033" t="s">
        <v>100</v>
      </c>
      <c r="L3033" t="s">
        <v>100</v>
      </c>
      <c r="M3033" s="2">
        <v>5.8</v>
      </c>
      <c r="N3033">
        <v>1.3</v>
      </c>
      <c r="O3033" s="63">
        <f t="shared" si="266"/>
        <v>2.2516660498395402</v>
      </c>
      <c r="P3033" s="2">
        <v>3</v>
      </c>
      <c r="Q3033" s="2">
        <v>5.8</v>
      </c>
      <c r="R3033">
        <v>1.9</v>
      </c>
      <c r="S3033">
        <f t="shared" si="267"/>
        <v>3.2908965343808667</v>
      </c>
      <c r="T3033" s="2">
        <v>3</v>
      </c>
      <c r="U3033" s="339">
        <f t="shared" si="268"/>
        <v>0</v>
      </c>
      <c r="V3033" s="4">
        <f t="shared" si="269"/>
        <v>0.44064605628220366</v>
      </c>
    </row>
    <row r="3034" spans="1:22">
      <c r="A3034" s="1" t="s">
        <v>906</v>
      </c>
      <c r="B3034" t="s">
        <v>919</v>
      </c>
      <c r="C3034" s="219" t="s">
        <v>1500</v>
      </c>
      <c r="D3034" s="81" t="s">
        <v>44</v>
      </c>
      <c r="E3034" s="93" t="s">
        <v>60</v>
      </c>
      <c r="F3034" s="93" t="s">
        <v>60</v>
      </c>
      <c r="G3034" s="22">
        <v>-1</v>
      </c>
      <c r="H3034" s="123">
        <f t="shared" si="265"/>
        <v>-2.4813895781637717E-3</v>
      </c>
      <c r="I3034" s="2" t="s">
        <v>100</v>
      </c>
      <c r="M3034" s="2">
        <v>0.57999999999999996</v>
      </c>
      <c r="N3034">
        <v>0.26</v>
      </c>
      <c r="O3034" s="63">
        <f t="shared" si="266"/>
        <v>0.4503332099679081</v>
      </c>
      <c r="P3034" s="2">
        <v>3</v>
      </c>
      <c r="Q3034" s="2">
        <v>0.91</v>
      </c>
      <c r="R3034">
        <v>0.56000000000000005</v>
      </c>
      <c r="S3034">
        <f t="shared" si="267"/>
        <v>0.96994845223857129</v>
      </c>
      <c r="T3034" s="2">
        <v>3</v>
      </c>
      <c r="U3034" s="339">
        <f t="shared" si="268"/>
        <v>0.45041649597043082</v>
      </c>
      <c r="V3034" s="4">
        <f t="shared" si="269"/>
        <v>0.71203155818540431</v>
      </c>
    </row>
    <row r="3035" spans="1:22">
      <c r="A3035" s="1" t="s">
        <v>906</v>
      </c>
      <c r="B3035" t="s">
        <v>919</v>
      </c>
      <c r="C3035" s="219" t="s">
        <v>1500</v>
      </c>
      <c r="D3035" s="81" t="s">
        <v>44</v>
      </c>
      <c r="E3035" s="93" t="s">
        <v>60</v>
      </c>
      <c r="F3035" s="93" t="s">
        <v>60</v>
      </c>
      <c r="G3035" s="22">
        <v>12</v>
      </c>
      <c r="H3035" s="123">
        <f t="shared" si="265"/>
        <v>2.9776674937965261E-2</v>
      </c>
      <c r="J3035" t="s">
        <v>100</v>
      </c>
      <c r="M3035" s="2">
        <v>0.2</v>
      </c>
      <c r="N3035">
        <v>0.16</v>
      </c>
      <c r="O3035" s="63">
        <f t="shared" si="266"/>
        <v>0.27712812921102037</v>
      </c>
      <c r="P3035" s="2">
        <v>3</v>
      </c>
      <c r="Q3035" s="2">
        <v>0.08</v>
      </c>
      <c r="R3035">
        <v>0.02</v>
      </c>
      <c r="S3035">
        <f t="shared" si="267"/>
        <v>3.4641016151377546E-2</v>
      </c>
      <c r="T3035" s="2">
        <v>3</v>
      </c>
      <c r="U3035" s="339">
        <f t="shared" si="268"/>
        <v>-0.91629073187415511</v>
      </c>
      <c r="V3035" s="4">
        <f t="shared" si="269"/>
        <v>0.39583333333333331</v>
      </c>
    </row>
    <row r="3036" spans="1:22">
      <c r="A3036" s="1" t="s">
        <v>906</v>
      </c>
      <c r="B3036" t="s">
        <v>919</v>
      </c>
      <c r="C3036" s="219" t="s">
        <v>1500</v>
      </c>
      <c r="D3036" s="81" t="s">
        <v>44</v>
      </c>
      <c r="E3036" s="93" t="s">
        <v>60</v>
      </c>
      <c r="F3036" s="93" t="s">
        <v>60</v>
      </c>
      <c r="G3036" s="22">
        <v>21</v>
      </c>
      <c r="H3036" s="123">
        <f t="shared" si="265"/>
        <v>5.2109181141439205E-2</v>
      </c>
      <c r="K3036" t="s">
        <v>100</v>
      </c>
      <c r="M3036" s="2">
        <v>0.68</v>
      </c>
      <c r="N3036">
        <v>0.41</v>
      </c>
      <c r="O3036" s="63">
        <f t="shared" si="266"/>
        <v>0.71014083110323956</v>
      </c>
      <c r="P3036" s="2">
        <v>3</v>
      </c>
      <c r="Q3036" s="2">
        <v>0.4</v>
      </c>
      <c r="R3036">
        <v>0.05</v>
      </c>
      <c r="S3036">
        <f t="shared" si="267"/>
        <v>8.6602540378443865E-2</v>
      </c>
      <c r="T3036" s="2">
        <v>3</v>
      </c>
      <c r="U3036" s="339">
        <f t="shared" si="268"/>
        <v>-0.53062825106217038</v>
      </c>
      <c r="V3036" s="4">
        <f t="shared" si="269"/>
        <v>0.34895833333333337</v>
      </c>
    </row>
    <row r="3037" spans="1:22">
      <c r="A3037" s="1" t="s">
        <v>906</v>
      </c>
      <c r="B3037" t="s">
        <v>919</v>
      </c>
      <c r="C3037" s="219" t="s">
        <v>1500</v>
      </c>
      <c r="D3037" s="81" t="s">
        <v>44</v>
      </c>
      <c r="E3037" s="93" t="s">
        <v>60</v>
      </c>
      <c r="F3037" s="93" t="s">
        <v>60</v>
      </c>
      <c r="G3037" s="22">
        <v>35</v>
      </c>
      <c r="H3037" s="123">
        <f t="shared" si="265"/>
        <v>8.6848635235732011E-2</v>
      </c>
      <c r="K3037" t="s">
        <v>100</v>
      </c>
      <c r="M3037" s="324">
        <v>3.77</v>
      </c>
      <c r="N3037">
        <v>1.89</v>
      </c>
      <c r="O3037" s="63">
        <f t="shared" si="266"/>
        <v>3.2735760263051779</v>
      </c>
      <c r="P3037" s="2">
        <v>3</v>
      </c>
      <c r="Q3037" s="324">
        <v>0.85</v>
      </c>
      <c r="R3037">
        <v>0.23</v>
      </c>
      <c r="S3037">
        <f t="shared" si="267"/>
        <v>0.39837168574084175</v>
      </c>
      <c r="T3037" s="2">
        <v>3</v>
      </c>
      <c r="U3037" s="339">
        <f t="shared" si="268"/>
        <v>-1.4895939309576942</v>
      </c>
      <c r="V3037" s="4">
        <f t="shared" si="269"/>
        <v>0.40655132641291808</v>
      </c>
    </row>
    <row r="3038" spans="1:22">
      <c r="A3038" s="1" t="s">
        <v>906</v>
      </c>
      <c r="B3038" t="s">
        <v>919</v>
      </c>
      <c r="C3038" s="219" t="s">
        <v>1500</v>
      </c>
      <c r="D3038" s="81" t="s">
        <v>44</v>
      </c>
      <c r="E3038" s="93" t="s">
        <v>60</v>
      </c>
      <c r="F3038" s="93" t="s">
        <v>60</v>
      </c>
      <c r="G3038" s="22">
        <v>49</v>
      </c>
      <c r="H3038" s="123">
        <f t="shared" si="265"/>
        <v>0.12158808933002481</v>
      </c>
      <c r="K3038" t="s">
        <v>100</v>
      </c>
      <c r="M3038" s="2">
        <v>0.03</v>
      </c>
      <c r="N3038">
        <v>0.03</v>
      </c>
      <c r="O3038" s="63">
        <f t="shared" si="266"/>
        <v>5.1961524227066312E-2</v>
      </c>
      <c r="P3038" s="2">
        <v>3</v>
      </c>
      <c r="Q3038" s="2">
        <v>0.76</v>
      </c>
      <c r="R3038">
        <v>0.17</v>
      </c>
      <c r="S3038">
        <f t="shared" si="267"/>
        <v>0.29444863728670917</v>
      </c>
      <c r="T3038" s="2">
        <v>3</v>
      </c>
      <c r="U3038" s="339">
        <f t="shared" si="268"/>
        <v>3.2321210516182215</v>
      </c>
      <c r="V3038" s="4">
        <f t="shared" si="269"/>
        <v>0.38336795937211449</v>
      </c>
    </row>
    <row r="3039" spans="1:22">
      <c r="A3039" s="1" t="s">
        <v>906</v>
      </c>
      <c r="B3039" t="s">
        <v>919</v>
      </c>
      <c r="C3039" s="219" t="s">
        <v>1500</v>
      </c>
      <c r="D3039" s="81" t="s">
        <v>44</v>
      </c>
      <c r="E3039" s="93" t="s">
        <v>60</v>
      </c>
      <c r="F3039" s="93" t="s">
        <v>60</v>
      </c>
      <c r="G3039" s="22">
        <v>70</v>
      </c>
      <c r="H3039" s="123">
        <f t="shared" si="265"/>
        <v>0.17369727047146402</v>
      </c>
      <c r="K3039" t="s">
        <v>100</v>
      </c>
      <c r="M3039" s="2">
        <v>0.65</v>
      </c>
      <c r="N3039">
        <v>0.16</v>
      </c>
      <c r="O3039" s="63">
        <f t="shared" si="266"/>
        <v>0.27712812921102037</v>
      </c>
      <c r="P3039" s="2">
        <v>3</v>
      </c>
      <c r="Q3039" s="2">
        <v>1.36</v>
      </c>
      <c r="R3039">
        <v>0.73</v>
      </c>
      <c r="S3039">
        <f t="shared" si="267"/>
        <v>1.2643970895252803</v>
      </c>
      <c r="T3039" s="2">
        <v>3</v>
      </c>
      <c r="U3039" s="339">
        <f t="shared" si="268"/>
        <v>0.738267615840415</v>
      </c>
      <c r="V3039" s="4">
        <f t="shared" si="269"/>
        <v>0.62144968281430213</v>
      </c>
    </row>
    <row r="3040" spans="1:22">
      <c r="A3040" s="1" t="s">
        <v>906</v>
      </c>
      <c r="B3040" t="s">
        <v>919</v>
      </c>
      <c r="C3040" s="219" t="s">
        <v>1500</v>
      </c>
      <c r="D3040" s="81" t="s">
        <v>44</v>
      </c>
      <c r="E3040" s="93" t="s">
        <v>60</v>
      </c>
      <c r="F3040" s="93" t="s">
        <v>60</v>
      </c>
      <c r="G3040" s="22">
        <v>92</v>
      </c>
      <c r="H3040" s="123">
        <f t="shared" si="265"/>
        <v>0.22828784119106699</v>
      </c>
      <c r="K3040" t="s">
        <v>100</v>
      </c>
      <c r="M3040" s="2">
        <v>5.2</v>
      </c>
      <c r="N3040">
        <v>0.65</v>
      </c>
      <c r="O3040" s="63">
        <f t="shared" si="266"/>
        <v>1.1258330249197701</v>
      </c>
      <c r="P3040" s="2">
        <v>3</v>
      </c>
      <c r="Q3040" s="2">
        <v>12.21</v>
      </c>
      <c r="R3040">
        <v>5.35</v>
      </c>
      <c r="S3040">
        <f t="shared" si="267"/>
        <v>9.2664718204934928</v>
      </c>
      <c r="T3040" s="2">
        <v>3</v>
      </c>
      <c r="U3040" s="339">
        <f t="shared" si="268"/>
        <v>0.8535966625352317</v>
      </c>
      <c r="V3040" s="4">
        <f t="shared" si="269"/>
        <v>0.52532228453604368</v>
      </c>
    </row>
    <row r="3041" spans="1:22">
      <c r="A3041" s="1" t="s">
        <v>906</v>
      </c>
      <c r="B3041" t="s">
        <v>919</v>
      </c>
      <c r="C3041" s="219" t="s">
        <v>1500</v>
      </c>
      <c r="D3041" s="81" t="s">
        <v>44</v>
      </c>
      <c r="E3041" s="93" t="s">
        <v>60</v>
      </c>
      <c r="F3041" s="93" t="s">
        <v>60</v>
      </c>
      <c r="G3041" s="22">
        <v>119</v>
      </c>
      <c r="H3041" s="123">
        <f t="shared" si="265"/>
        <v>0.29528535980148884</v>
      </c>
      <c r="K3041" t="s">
        <v>100</v>
      </c>
      <c r="M3041" s="2">
        <v>6.43</v>
      </c>
      <c r="N3041">
        <v>3.4</v>
      </c>
      <c r="O3041" s="63">
        <f t="shared" si="266"/>
        <v>5.8889727457341827</v>
      </c>
      <c r="P3041" s="2">
        <v>3</v>
      </c>
      <c r="Q3041" s="2">
        <v>9.34</v>
      </c>
      <c r="R3041">
        <v>3.91</v>
      </c>
      <c r="S3041">
        <f t="shared" si="267"/>
        <v>6.77231865759431</v>
      </c>
      <c r="T3041" s="2">
        <v>3</v>
      </c>
      <c r="U3041" s="339">
        <f t="shared" si="268"/>
        <v>0.37333171399122328</v>
      </c>
      <c r="V3041" s="4">
        <f t="shared" si="269"/>
        <v>0.50858403373546268</v>
      </c>
    </row>
    <row r="3042" spans="1:22">
      <c r="A3042" s="1" t="s">
        <v>906</v>
      </c>
      <c r="B3042" t="s">
        <v>919</v>
      </c>
      <c r="C3042" s="219" t="s">
        <v>1500</v>
      </c>
      <c r="D3042" s="81" t="s">
        <v>44</v>
      </c>
      <c r="E3042" s="93" t="s">
        <v>60</v>
      </c>
      <c r="F3042" s="93" t="s">
        <v>60</v>
      </c>
      <c r="G3042" s="22">
        <v>365</v>
      </c>
      <c r="H3042" s="123">
        <f t="shared" si="265"/>
        <v>0.90570719602977667</v>
      </c>
      <c r="K3042" t="s">
        <v>100</v>
      </c>
      <c r="M3042" s="2">
        <v>2.5</v>
      </c>
      <c r="N3042">
        <v>1.4</v>
      </c>
      <c r="O3042" s="63">
        <f t="shared" si="266"/>
        <v>2.4248711305964279</v>
      </c>
      <c r="P3042" s="2">
        <v>3</v>
      </c>
      <c r="Q3042" s="2">
        <v>14.8</v>
      </c>
      <c r="R3042">
        <v>6.2</v>
      </c>
      <c r="S3042">
        <f t="shared" si="267"/>
        <v>10.738715006927039</v>
      </c>
      <c r="T3042" s="2">
        <v>3</v>
      </c>
      <c r="U3042" s="339">
        <f t="shared" si="268"/>
        <v>1.7783364488959144</v>
      </c>
      <c r="V3042" s="4">
        <f t="shared" si="269"/>
        <v>0.50882639396152907</v>
      </c>
    </row>
    <row r="3043" spans="1:22">
      <c r="A3043" s="28" t="s">
        <v>906</v>
      </c>
      <c r="B3043" t="s">
        <v>919</v>
      </c>
      <c r="C3043" s="219" t="s">
        <v>1500</v>
      </c>
      <c r="D3043" s="81" t="s">
        <v>44</v>
      </c>
      <c r="E3043" s="93" t="s">
        <v>60</v>
      </c>
      <c r="F3043" s="93" t="s">
        <v>60</v>
      </c>
      <c r="G3043" s="22">
        <v>403</v>
      </c>
      <c r="H3043" s="123">
        <f t="shared" si="265"/>
        <v>1</v>
      </c>
      <c r="K3043" t="s">
        <v>100</v>
      </c>
      <c r="L3043" t="s">
        <v>100</v>
      </c>
      <c r="M3043" s="2">
        <v>0.5</v>
      </c>
      <c r="N3043">
        <v>0.4</v>
      </c>
      <c r="O3043" s="63">
        <f t="shared" si="266"/>
        <v>0.69282032302755092</v>
      </c>
      <c r="P3043" s="2">
        <v>3</v>
      </c>
      <c r="Q3043" s="2">
        <v>0.7</v>
      </c>
      <c r="R3043">
        <v>0.6</v>
      </c>
      <c r="S3043">
        <f t="shared" si="267"/>
        <v>1.0392304845413263</v>
      </c>
      <c r="T3043" s="2">
        <v>3</v>
      </c>
      <c r="U3043" s="339">
        <f t="shared" si="268"/>
        <v>0.33647223662121289</v>
      </c>
      <c r="V3043" s="4">
        <f t="shared" si="269"/>
        <v>1.0680272108843538</v>
      </c>
    </row>
    <row r="3044" spans="1:22">
      <c r="A3044" s="1" t="s">
        <v>906</v>
      </c>
      <c r="B3044" t="s">
        <v>920</v>
      </c>
      <c r="C3044" s="219" t="s">
        <v>1500</v>
      </c>
      <c r="D3044" s="81" t="s">
        <v>44</v>
      </c>
      <c r="E3044" s="93" t="s">
        <v>60</v>
      </c>
      <c r="F3044" s="93" t="s">
        <v>60</v>
      </c>
      <c r="G3044" s="22">
        <v>-1</v>
      </c>
      <c r="H3044" s="123">
        <f t="shared" si="265"/>
        <v>-2.4813895781637717E-3</v>
      </c>
      <c r="I3044" s="2" t="s">
        <v>100</v>
      </c>
      <c r="M3044" s="2">
        <v>0.56000000000000005</v>
      </c>
      <c r="N3044">
        <v>0.28000000000000003</v>
      </c>
      <c r="O3044" s="63">
        <f t="shared" si="266"/>
        <v>0.48497422611928565</v>
      </c>
      <c r="P3044" s="2">
        <v>3</v>
      </c>
      <c r="Q3044" s="2">
        <v>0.46</v>
      </c>
      <c r="R3044">
        <v>0.19</v>
      </c>
      <c r="S3044">
        <f t="shared" si="267"/>
        <v>0.32908965343808666</v>
      </c>
      <c r="T3044" s="2">
        <v>3</v>
      </c>
      <c r="U3044" s="339">
        <f t="shared" si="268"/>
        <v>-0.19671029424605427</v>
      </c>
      <c r="V3044" s="4">
        <f t="shared" si="269"/>
        <v>0.50393824826717082</v>
      </c>
    </row>
    <row r="3045" spans="1:22">
      <c r="A3045" s="1" t="s">
        <v>906</v>
      </c>
      <c r="B3045" t="s">
        <v>920</v>
      </c>
      <c r="C3045" s="219" t="s">
        <v>1500</v>
      </c>
      <c r="D3045" s="81" t="s">
        <v>44</v>
      </c>
      <c r="E3045" s="93" t="s">
        <v>60</v>
      </c>
      <c r="F3045" s="93" t="s">
        <v>60</v>
      </c>
      <c r="G3045" s="22">
        <v>12</v>
      </c>
      <c r="H3045" s="123">
        <f t="shared" si="265"/>
        <v>2.9776674937965261E-2</v>
      </c>
      <c r="J3045" t="s">
        <v>100</v>
      </c>
      <c r="M3045" s="2">
        <v>1.1200000000000001</v>
      </c>
      <c r="N3045">
        <v>0.96</v>
      </c>
      <c r="O3045" s="63">
        <f t="shared" si="266"/>
        <v>1.662768775266122</v>
      </c>
      <c r="P3045" s="2">
        <v>3</v>
      </c>
      <c r="Q3045" s="2">
        <v>0.11</v>
      </c>
      <c r="R3045">
        <v>7.0000000000000007E-2</v>
      </c>
      <c r="S3045">
        <f t="shared" si="267"/>
        <v>0.12124355652982141</v>
      </c>
      <c r="T3045" s="2">
        <v>3</v>
      </c>
      <c r="U3045" s="339">
        <f t="shared" si="268"/>
        <v>-2.3206035984967239</v>
      </c>
      <c r="V3045" s="4">
        <f t="shared" si="269"/>
        <v>0.73829201101928377</v>
      </c>
    </row>
    <row r="3046" spans="1:22">
      <c r="A3046" s="1" t="s">
        <v>906</v>
      </c>
      <c r="B3046" t="s">
        <v>920</v>
      </c>
      <c r="C3046" s="219" t="s">
        <v>1500</v>
      </c>
      <c r="D3046" s="81" t="s">
        <v>44</v>
      </c>
      <c r="E3046" s="93" t="s">
        <v>60</v>
      </c>
      <c r="F3046" s="93" t="s">
        <v>60</v>
      </c>
      <c r="G3046" s="22">
        <v>21</v>
      </c>
      <c r="H3046" s="123">
        <f t="shared" si="265"/>
        <v>5.2109181141439205E-2</v>
      </c>
      <c r="K3046" t="s">
        <v>100</v>
      </c>
      <c r="M3046" s="2">
        <v>28.7</v>
      </c>
      <c r="N3046">
        <v>24.8</v>
      </c>
      <c r="O3046" s="63">
        <f t="shared" si="266"/>
        <v>42.954860027708158</v>
      </c>
      <c r="P3046" s="2">
        <v>3</v>
      </c>
      <c r="Q3046" s="2">
        <v>1.1000000000000001</v>
      </c>
      <c r="R3046">
        <v>0.81</v>
      </c>
      <c r="S3046">
        <f t="shared" si="267"/>
        <v>1.4029611541307907</v>
      </c>
      <c r="T3046" s="2">
        <v>3</v>
      </c>
      <c r="U3046" s="339">
        <f t="shared" si="268"/>
        <v>-3.2615869429612503</v>
      </c>
      <c r="V3046" s="4">
        <f t="shared" si="269"/>
        <v>0.87556473829201098</v>
      </c>
    </row>
    <row r="3047" spans="1:22">
      <c r="A3047" s="1" t="s">
        <v>906</v>
      </c>
      <c r="B3047" t="s">
        <v>920</v>
      </c>
      <c r="C3047" s="219" t="s">
        <v>1500</v>
      </c>
      <c r="D3047" s="81" t="s">
        <v>44</v>
      </c>
      <c r="E3047" s="93" t="s">
        <v>60</v>
      </c>
      <c r="F3047" s="93" t="s">
        <v>60</v>
      </c>
      <c r="G3047" s="22">
        <v>35</v>
      </c>
      <c r="H3047" s="123">
        <f t="shared" si="265"/>
        <v>8.6848635235732011E-2</v>
      </c>
      <c r="K3047" t="s">
        <v>100</v>
      </c>
      <c r="M3047" s="324">
        <v>5.47</v>
      </c>
      <c r="N3047">
        <v>2.76</v>
      </c>
      <c r="O3047" s="63">
        <f t="shared" si="266"/>
        <v>4.7804602288901004</v>
      </c>
      <c r="P3047" s="2">
        <v>3</v>
      </c>
      <c r="Q3047" s="324">
        <v>2.88</v>
      </c>
      <c r="R3047">
        <v>2.58</v>
      </c>
      <c r="S3047">
        <f t="shared" si="267"/>
        <v>4.4686910835277036</v>
      </c>
      <c r="T3047" s="2">
        <v>3</v>
      </c>
      <c r="U3047" s="339">
        <f t="shared" si="268"/>
        <v>-0.64148832228603536</v>
      </c>
      <c r="V3047" s="4">
        <f t="shared" si="269"/>
        <v>1.1358506944444444</v>
      </c>
    </row>
    <row r="3048" spans="1:22">
      <c r="A3048" s="1" t="s">
        <v>906</v>
      </c>
      <c r="B3048" t="s">
        <v>920</v>
      </c>
      <c r="C3048" s="219" t="s">
        <v>1500</v>
      </c>
      <c r="D3048" s="81" t="s">
        <v>44</v>
      </c>
      <c r="E3048" s="93" t="s">
        <v>60</v>
      </c>
      <c r="F3048" s="93" t="s">
        <v>60</v>
      </c>
      <c r="G3048" s="22">
        <v>49</v>
      </c>
      <c r="H3048" s="123">
        <f t="shared" si="265"/>
        <v>0.12158808933002481</v>
      </c>
      <c r="K3048" t="s">
        <v>100</v>
      </c>
      <c r="M3048" s="2">
        <v>3.5</v>
      </c>
      <c r="N3048">
        <v>1.35</v>
      </c>
      <c r="O3048" s="63">
        <f t="shared" si="266"/>
        <v>2.3382685902179845</v>
      </c>
      <c r="P3048" s="2">
        <v>3</v>
      </c>
      <c r="Q3048" s="2">
        <v>5.66</v>
      </c>
      <c r="R3048">
        <v>2.64</v>
      </c>
      <c r="S3048">
        <f t="shared" si="267"/>
        <v>4.5726141319818359</v>
      </c>
      <c r="T3048" s="2">
        <v>3</v>
      </c>
      <c r="U3048" s="339">
        <f t="shared" si="268"/>
        <v>0.48066092371972363</v>
      </c>
      <c r="V3048" s="4">
        <f t="shared" si="269"/>
        <v>0.55089130009531062</v>
      </c>
    </row>
    <row r="3049" spans="1:22">
      <c r="A3049" s="28" t="s">
        <v>906</v>
      </c>
      <c r="B3049" t="s">
        <v>920</v>
      </c>
      <c r="C3049" s="219" t="s">
        <v>1500</v>
      </c>
      <c r="D3049" s="81" t="s">
        <v>44</v>
      </c>
      <c r="E3049" s="93" t="s">
        <v>60</v>
      </c>
      <c r="F3049" s="93" t="s">
        <v>60</v>
      </c>
      <c r="G3049" s="22">
        <v>70</v>
      </c>
      <c r="H3049" s="123">
        <f t="shared" si="265"/>
        <v>0.17369727047146402</v>
      </c>
      <c r="K3049" t="s">
        <v>100</v>
      </c>
      <c r="M3049" s="2">
        <v>1.1000000000000001</v>
      </c>
      <c r="N3049">
        <v>0.89</v>
      </c>
      <c r="O3049" s="63">
        <f t="shared" si="266"/>
        <v>1.5415252187363007</v>
      </c>
      <c r="P3049" s="2">
        <v>3</v>
      </c>
      <c r="Q3049" s="2">
        <v>4.6900000000000004</v>
      </c>
      <c r="R3049">
        <v>2.96</v>
      </c>
      <c r="S3049">
        <f t="shared" si="267"/>
        <v>5.1268703904038766</v>
      </c>
      <c r="T3049" s="2">
        <v>3</v>
      </c>
      <c r="U3049" s="339">
        <f t="shared" si="268"/>
        <v>1.4501224026538631</v>
      </c>
      <c r="V3049" s="4">
        <f t="shared" si="269"/>
        <v>0.73165849097491509</v>
      </c>
    </row>
    <row r="3050" spans="1:22">
      <c r="A3050" s="1" t="s">
        <v>906</v>
      </c>
      <c r="B3050" t="s">
        <v>920</v>
      </c>
      <c r="C3050" s="219" t="s">
        <v>1500</v>
      </c>
      <c r="D3050" s="81" t="s">
        <v>44</v>
      </c>
      <c r="E3050" s="93" t="s">
        <v>60</v>
      </c>
      <c r="F3050" s="93" t="s">
        <v>60</v>
      </c>
      <c r="G3050" s="22">
        <v>92</v>
      </c>
      <c r="H3050" s="123">
        <f t="shared" si="265"/>
        <v>0.22828784119106699</v>
      </c>
      <c r="K3050" t="s">
        <v>100</v>
      </c>
      <c r="M3050" s="2">
        <v>4.0199999999999996</v>
      </c>
      <c r="N3050">
        <v>2.13</v>
      </c>
      <c r="O3050" s="63">
        <f t="shared" si="266"/>
        <v>3.6892682201217082</v>
      </c>
      <c r="P3050" s="2">
        <v>3</v>
      </c>
      <c r="Q3050" s="2">
        <v>2.61</v>
      </c>
      <c r="R3050">
        <v>1.7</v>
      </c>
      <c r="S3050">
        <f t="shared" si="267"/>
        <v>2.9444863728670914</v>
      </c>
      <c r="T3050" s="2">
        <v>3</v>
      </c>
      <c r="U3050" s="339">
        <f t="shared" si="268"/>
        <v>-0.4319316812963277</v>
      </c>
      <c r="V3050" s="4">
        <f t="shared" si="269"/>
        <v>0.75757842662321462</v>
      </c>
    </row>
    <row r="3051" spans="1:22">
      <c r="A3051" s="1" t="s">
        <v>906</v>
      </c>
      <c r="B3051" t="s">
        <v>920</v>
      </c>
      <c r="C3051" s="219" t="s">
        <v>1500</v>
      </c>
      <c r="D3051" s="81" t="s">
        <v>44</v>
      </c>
      <c r="E3051" s="93" t="s">
        <v>60</v>
      </c>
      <c r="F3051" s="93" t="s">
        <v>60</v>
      </c>
      <c r="G3051" s="22">
        <v>119</v>
      </c>
      <c r="H3051" s="123">
        <f t="shared" si="265"/>
        <v>0.29528535980148884</v>
      </c>
      <c r="K3051" t="s">
        <v>100</v>
      </c>
      <c r="M3051" s="2">
        <v>9.0299999999999994</v>
      </c>
      <c r="N3051">
        <v>6.23</v>
      </c>
      <c r="O3051" s="63">
        <f t="shared" si="266"/>
        <v>10.790676531154105</v>
      </c>
      <c r="P3051" s="2">
        <v>3</v>
      </c>
      <c r="Q3051" s="2">
        <v>4.21</v>
      </c>
      <c r="R3051">
        <v>1.94</v>
      </c>
      <c r="S3051">
        <f t="shared" si="267"/>
        <v>3.3601785666836217</v>
      </c>
      <c r="T3051" s="2">
        <v>3</v>
      </c>
      <c r="U3051" s="339">
        <f t="shared" si="268"/>
        <v>-0.76308971973460393</v>
      </c>
      <c r="V3051" s="4">
        <f t="shared" si="269"/>
        <v>0.54567697842673724</v>
      </c>
    </row>
    <row r="3052" spans="1:22" s="11" customFormat="1">
      <c r="A3052" s="10" t="s">
        <v>906</v>
      </c>
      <c r="B3052" s="11" t="s">
        <v>920</v>
      </c>
      <c r="C3052" s="220" t="s">
        <v>1500</v>
      </c>
      <c r="D3052" s="83" t="s">
        <v>44</v>
      </c>
      <c r="E3052" s="100" t="s">
        <v>60</v>
      </c>
      <c r="F3052" s="100" t="s">
        <v>60</v>
      </c>
      <c r="G3052" s="24">
        <v>365</v>
      </c>
      <c r="H3052" s="172">
        <f t="shared" si="265"/>
        <v>0.90570719602977667</v>
      </c>
      <c r="I3052" s="12"/>
      <c r="K3052" s="11" t="s">
        <v>100</v>
      </c>
      <c r="M3052" s="12">
        <v>2.2000000000000002</v>
      </c>
      <c r="N3052" s="11">
        <v>1.1000000000000001</v>
      </c>
      <c r="O3052" s="70">
        <f t="shared" si="266"/>
        <v>1.9052558883257651</v>
      </c>
      <c r="P3052" s="12">
        <v>3</v>
      </c>
      <c r="Q3052" s="12">
        <v>1.9</v>
      </c>
      <c r="R3052" s="11">
        <v>0.9</v>
      </c>
      <c r="S3052" s="11">
        <f t="shared" si="267"/>
        <v>1.5588457268119895</v>
      </c>
      <c r="T3052" s="12">
        <v>3</v>
      </c>
      <c r="U3052" s="341">
        <f t="shared" si="268"/>
        <v>-0.1466034741918755</v>
      </c>
      <c r="V3052" s="116">
        <f t="shared" si="269"/>
        <v>0.5577100646352724</v>
      </c>
    </row>
    <row r="3053" spans="1:22">
      <c r="A3053" s="28" t="s">
        <v>906</v>
      </c>
      <c r="B3053" t="s">
        <v>920</v>
      </c>
      <c r="C3053" s="219" t="s">
        <v>1500</v>
      </c>
      <c r="D3053" s="81" t="s">
        <v>44</v>
      </c>
      <c r="E3053" s="93" t="s">
        <v>60</v>
      </c>
      <c r="F3053" s="93" t="s">
        <v>60</v>
      </c>
      <c r="G3053" s="22">
        <v>403</v>
      </c>
      <c r="H3053" s="123">
        <f t="shared" si="265"/>
        <v>1</v>
      </c>
      <c r="K3053" t="s">
        <v>100</v>
      </c>
      <c r="L3053" t="s">
        <v>100</v>
      </c>
      <c r="M3053" s="2">
        <v>0.6</v>
      </c>
      <c r="N3053">
        <v>0.1</v>
      </c>
      <c r="O3053" s="63">
        <f t="shared" si="266"/>
        <v>0.17320508075688773</v>
      </c>
      <c r="P3053" s="2">
        <v>3</v>
      </c>
      <c r="Q3053" s="2">
        <v>0.3</v>
      </c>
      <c r="R3053">
        <v>0.1</v>
      </c>
      <c r="S3053">
        <f t="shared" si="267"/>
        <v>0.17320508075688773</v>
      </c>
      <c r="T3053" s="2">
        <v>3</v>
      </c>
      <c r="U3053" s="339">
        <f t="shared" si="268"/>
        <v>-0.69314718055994529</v>
      </c>
      <c r="V3053" s="4">
        <f t="shared" si="269"/>
        <v>0.44444444444444442</v>
      </c>
    </row>
    <row r="3054" spans="1:22">
      <c r="A3054" s="1" t="s">
        <v>906</v>
      </c>
      <c r="B3054" t="s">
        <v>921</v>
      </c>
      <c r="C3054" s="219" t="s">
        <v>1500</v>
      </c>
      <c r="D3054" s="81" t="s">
        <v>44</v>
      </c>
      <c r="E3054" s="93" t="s">
        <v>60</v>
      </c>
      <c r="F3054" s="93" t="s">
        <v>60</v>
      </c>
      <c r="G3054" s="22">
        <v>-1</v>
      </c>
      <c r="H3054" s="123">
        <f t="shared" si="265"/>
        <v>-2.4813895781637717E-3</v>
      </c>
      <c r="I3054" s="2" t="s">
        <v>100</v>
      </c>
      <c r="M3054" s="2">
        <v>0</v>
      </c>
      <c r="N3054">
        <v>0</v>
      </c>
      <c r="O3054" s="63">
        <f t="shared" si="266"/>
        <v>0</v>
      </c>
      <c r="P3054" s="2">
        <v>3</v>
      </c>
      <c r="Q3054" s="2">
        <v>0</v>
      </c>
      <c r="R3054">
        <v>0</v>
      </c>
      <c r="S3054">
        <f t="shared" si="267"/>
        <v>0</v>
      </c>
      <c r="T3054" s="2">
        <v>3</v>
      </c>
      <c r="U3054" s="339" t="e">
        <f t="shared" si="268"/>
        <v>#DIV/0!</v>
      </c>
      <c r="V3054" s="4" t="e">
        <f t="shared" si="269"/>
        <v>#DIV/0!</v>
      </c>
    </row>
    <row r="3055" spans="1:22">
      <c r="A3055" s="1" t="s">
        <v>906</v>
      </c>
      <c r="B3055" t="s">
        <v>921</v>
      </c>
      <c r="C3055" s="219" t="s">
        <v>1500</v>
      </c>
      <c r="D3055" s="81" t="s">
        <v>44</v>
      </c>
      <c r="E3055" s="93" t="s">
        <v>60</v>
      </c>
      <c r="F3055" s="93" t="s">
        <v>60</v>
      </c>
      <c r="G3055" s="22">
        <v>12</v>
      </c>
      <c r="H3055" s="123">
        <f t="shared" si="265"/>
        <v>2.9776674937965261E-2</v>
      </c>
      <c r="J3055" t="s">
        <v>100</v>
      </c>
      <c r="M3055" s="2">
        <v>0.01</v>
      </c>
      <c r="N3055">
        <v>0.01</v>
      </c>
      <c r="O3055" s="63">
        <f t="shared" si="266"/>
        <v>1.7320508075688773E-2</v>
      </c>
      <c r="P3055" s="2">
        <v>3</v>
      </c>
      <c r="Q3055" s="2">
        <v>0.02</v>
      </c>
      <c r="R3055">
        <v>0.01</v>
      </c>
      <c r="S3055">
        <f t="shared" si="267"/>
        <v>1.7320508075688773E-2</v>
      </c>
      <c r="T3055" s="2">
        <v>3</v>
      </c>
      <c r="U3055" s="339">
        <f t="shared" si="268"/>
        <v>0.69314718055994529</v>
      </c>
      <c r="V3055" s="4">
        <f t="shared" si="269"/>
        <v>0.58333333333333326</v>
      </c>
    </row>
    <row r="3056" spans="1:22">
      <c r="A3056" s="1" t="s">
        <v>906</v>
      </c>
      <c r="B3056" t="s">
        <v>921</v>
      </c>
      <c r="C3056" s="219" t="s">
        <v>1500</v>
      </c>
      <c r="D3056" s="81" t="s">
        <v>44</v>
      </c>
      <c r="E3056" s="93" t="s">
        <v>60</v>
      </c>
      <c r="F3056" s="93" t="s">
        <v>60</v>
      </c>
      <c r="G3056" s="22">
        <v>21</v>
      </c>
      <c r="H3056" s="123">
        <f t="shared" si="265"/>
        <v>5.2109181141439205E-2</v>
      </c>
      <c r="K3056" t="s">
        <v>100</v>
      </c>
      <c r="M3056" s="2">
        <v>0</v>
      </c>
      <c r="N3056">
        <v>0</v>
      </c>
      <c r="O3056" s="63">
        <f t="shared" si="266"/>
        <v>0</v>
      </c>
      <c r="P3056" s="2">
        <v>3</v>
      </c>
      <c r="Q3056" s="2">
        <v>0</v>
      </c>
      <c r="R3056">
        <v>0</v>
      </c>
      <c r="S3056">
        <f t="shared" si="267"/>
        <v>0</v>
      </c>
      <c r="T3056" s="2">
        <v>3</v>
      </c>
      <c r="U3056" s="339" t="e">
        <f t="shared" si="268"/>
        <v>#DIV/0!</v>
      </c>
      <c r="V3056" s="4" t="e">
        <f t="shared" si="269"/>
        <v>#DIV/0!</v>
      </c>
    </row>
    <row r="3057" spans="1:22">
      <c r="A3057" s="1" t="s">
        <v>906</v>
      </c>
      <c r="B3057" t="s">
        <v>921</v>
      </c>
      <c r="C3057" s="219" t="s">
        <v>1500</v>
      </c>
      <c r="D3057" s="81" t="s">
        <v>44</v>
      </c>
      <c r="E3057" s="93" t="s">
        <v>60</v>
      </c>
      <c r="F3057" s="93" t="s">
        <v>60</v>
      </c>
      <c r="G3057" s="22">
        <v>35</v>
      </c>
      <c r="H3057" s="123">
        <f t="shared" si="265"/>
        <v>8.6848635235732011E-2</v>
      </c>
      <c r="K3057" t="s">
        <v>100</v>
      </c>
      <c r="M3057" s="324">
        <v>4.8899999999999997</v>
      </c>
      <c r="N3057">
        <v>1.95</v>
      </c>
      <c r="O3057" s="63">
        <f t="shared" si="266"/>
        <v>3.3774990747593105</v>
      </c>
      <c r="P3057" s="2">
        <v>3</v>
      </c>
      <c r="Q3057" s="324">
        <v>0.81</v>
      </c>
      <c r="R3057">
        <v>0.55000000000000004</v>
      </c>
      <c r="S3057">
        <f t="shared" si="267"/>
        <v>0.95262794416288255</v>
      </c>
      <c r="T3057" s="2">
        <v>3</v>
      </c>
      <c r="U3057" s="339">
        <f t="shared" si="268"/>
        <v>-1.7979133348024332</v>
      </c>
      <c r="V3057" s="4">
        <f t="shared" si="269"/>
        <v>0.79439109891784776</v>
      </c>
    </row>
    <row r="3058" spans="1:22">
      <c r="A3058" s="1" t="s">
        <v>906</v>
      </c>
      <c r="B3058" t="s">
        <v>921</v>
      </c>
      <c r="C3058" s="219" t="s">
        <v>1500</v>
      </c>
      <c r="D3058" s="81" t="s">
        <v>44</v>
      </c>
      <c r="E3058" s="93" t="s">
        <v>60</v>
      </c>
      <c r="F3058" s="93" t="s">
        <v>60</v>
      </c>
      <c r="G3058" s="22">
        <v>49</v>
      </c>
      <c r="H3058" s="123">
        <f t="shared" si="265"/>
        <v>0.12158808933002481</v>
      </c>
      <c r="K3058" t="s">
        <v>100</v>
      </c>
      <c r="M3058" s="2">
        <v>8.32</v>
      </c>
      <c r="N3058">
        <v>1.25</v>
      </c>
      <c r="O3058" s="63">
        <f t="shared" si="266"/>
        <v>2.1650635094610964</v>
      </c>
      <c r="P3058" s="2">
        <v>3</v>
      </c>
      <c r="Q3058" s="2">
        <v>11.51</v>
      </c>
      <c r="R3058">
        <v>7</v>
      </c>
      <c r="S3058">
        <f t="shared" si="267"/>
        <v>12.124355652982141</v>
      </c>
      <c r="T3058" s="2">
        <v>3</v>
      </c>
      <c r="U3058" s="339">
        <f t="shared" si="268"/>
        <v>0.32455396790067398</v>
      </c>
      <c r="V3058" s="4">
        <f t="shared" si="269"/>
        <v>0.70320020390483806</v>
      </c>
    </row>
    <row r="3059" spans="1:22">
      <c r="A3059" s="28" t="s">
        <v>906</v>
      </c>
      <c r="B3059" t="s">
        <v>921</v>
      </c>
      <c r="C3059" s="219" t="s">
        <v>1500</v>
      </c>
      <c r="D3059" s="81" t="s">
        <v>44</v>
      </c>
      <c r="E3059" s="93" t="s">
        <v>60</v>
      </c>
      <c r="F3059" s="93" t="s">
        <v>60</v>
      </c>
      <c r="G3059" s="22">
        <v>70</v>
      </c>
      <c r="H3059" s="123">
        <f t="shared" si="265"/>
        <v>0.17369727047146402</v>
      </c>
      <c r="K3059" t="s">
        <v>100</v>
      </c>
      <c r="M3059" s="2">
        <v>3.7</v>
      </c>
      <c r="N3059">
        <v>2.1</v>
      </c>
      <c r="O3059" s="63">
        <f t="shared" si="266"/>
        <v>3.6373066958946421</v>
      </c>
      <c r="P3059" s="2">
        <v>3</v>
      </c>
      <c r="Q3059" s="2">
        <v>3.93</v>
      </c>
      <c r="R3059">
        <v>1.72</v>
      </c>
      <c r="S3059">
        <f t="shared" si="267"/>
        <v>2.9791273890184686</v>
      </c>
      <c r="T3059" s="2">
        <v>3</v>
      </c>
      <c r="U3059" s="339">
        <f t="shared" si="268"/>
        <v>6.0306606230991135E-2</v>
      </c>
      <c r="V3059" s="4">
        <f t="shared" si="269"/>
        <v>0.52487876256887378</v>
      </c>
    </row>
    <row r="3060" spans="1:22">
      <c r="A3060" s="1" t="s">
        <v>906</v>
      </c>
      <c r="B3060" t="s">
        <v>921</v>
      </c>
      <c r="C3060" s="219" t="s">
        <v>1500</v>
      </c>
      <c r="D3060" s="81" t="s">
        <v>44</v>
      </c>
      <c r="E3060" s="93" t="s">
        <v>60</v>
      </c>
      <c r="F3060" s="93" t="s">
        <v>60</v>
      </c>
      <c r="G3060" s="22">
        <v>92</v>
      </c>
      <c r="H3060" s="123">
        <f t="shared" si="265"/>
        <v>0.22828784119106699</v>
      </c>
      <c r="K3060" t="s">
        <v>100</v>
      </c>
      <c r="M3060" s="2">
        <v>1.9</v>
      </c>
      <c r="N3060">
        <v>1.44</v>
      </c>
      <c r="O3060" s="63">
        <f t="shared" si="266"/>
        <v>2.4941531628991829</v>
      </c>
      <c r="P3060" s="2">
        <v>3</v>
      </c>
      <c r="Q3060" s="2">
        <v>0.09</v>
      </c>
      <c r="R3060">
        <v>7.0000000000000007E-2</v>
      </c>
      <c r="S3060">
        <f t="shared" si="267"/>
        <v>0.12124355652982141</v>
      </c>
      <c r="T3060" s="2">
        <v>3</v>
      </c>
      <c r="U3060" s="339">
        <f t="shared" si="268"/>
        <v>-3.0497994948242666</v>
      </c>
      <c r="V3060" s="4">
        <f t="shared" si="269"/>
        <v>0.93827160493827155</v>
      </c>
    </row>
    <row r="3061" spans="1:22">
      <c r="A3061" s="1" t="s">
        <v>906</v>
      </c>
      <c r="B3061" t="s">
        <v>921</v>
      </c>
      <c r="C3061" s="219" t="s">
        <v>1500</v>
      </c>
      <c r="D3061" s="81" t="s">
        <v>44</v>
      </c>
      <c r="E3061" s="93" t="s">
        <v>60</v>
      </c>
      <c r="F3061" s="93" t="s">
        <v>60</v>
      </c>
      <c r="G3061" s="22">
        <v>119</v>
      </c>
      <c r="H3061" s="123">
        <f t="shared" si="265"/>
        <v>0.29528535980148884</v>
      </c>
      <c r="K3061" t="s">
        <v>100</v>
      </c>
      <c r="M3061" s="2">
        <v>0.49</v>
      </c>
      <c r="N3061">
        <v>0.49</v>
      </c>
      <c r="O3061" s="63">
        <f t="shared" si="266"/>
        <v>0.84870489570874985</v>
      </c>
      <c r="P3061" s="2">
        <v>3</v>
      </c>
      <c r="Q3061" s="2">
        <v>7.0000000000000007E-2</v>
      </c>
      <c r="R3061">
        <v>0.04</v>
      </c>
      <c r="S3061">
        <f t="shared" si="267"/>
        <v>6.9282032302755092E-2</v>
      </c>
      <c r="T3061" s="2">
        <v>3</v>
      </c>
      <c r="U3061" s="339">
        <f t="shared" si="268"/>
        <v>-1.9459101490553132</v>
      </c>
      <c r="V3061" s="4">
        <f t="shared" si="269"/>
        <v>0.65986394557823136</v>
      </c>
    </row>
    <row r="3062" spans="1:22">
      <c r="A3062" s="1" t="s">
        <v>906</v>
      </c>
      <c r="B3062" t="s">
        <v>921</v>
      </c>
      <c r="C3062" s="219" t="s">
        <v>1500</v>
      </c>
      <c r="D3062" s="81" t="s">
        <v>44</v>
      </c>
      <c r="E3062" s="93" t="s">
        <v>60</v>
      </c>
      <c r="F3062" s="93" t="s">
        <v>60</v>
      </c>
      <c r="G3062" s="22">
        <v>365</v>
      </c>
      <c r="H3062" s="123">
        <f t="shared" si="265"/>
        <v>0.90570719602977667</v>
      </c>
      <c r="K3062" t="s">
        <v>100</v>
      </c>
      <c r="M3062" s="2">
        <v>0.06</v>
      </c>
      <c r="N3062">
        <v>0.06</v>
      </c>
      <c r="O3062" s="63">
        <f t="shared" si="266"/>
        <v>0.10392304845413262</v>
      </c>
      <c r="P3062" s="2">
        <v>3</v>
      </c>
      <c r="Q3062" s="2">
        <v>0.06</v>
      </c>
      <c r="R3062">
        <v>0.06</v>
      </c>
      <c r="S3062">
        <f t="shared" si="267"/>
        <v>0.10392304845413262</v>
      </c>
      <c r="T3062" s="2">
        <v>3</v>
      </c>
      <c r="U3062" s="339">
        <f t="shared" si="268"/>
        <v>0</v>
      </c>
      <c r="V3062" s="4">
        <f t="shared" si="269"/>
        <v>1.333333333333333</v>
      </c>
    </row>
    <row r="3063" spans="1:22">
      <c r="A3063" s="28" t="s">
        <v>906</v>
      </c>
      <c r="B3063" t="s">
        <v>921</v>
      </c>
      <c r="C3063" s="219" t="s">
        <v>1500</v>
      </c>
      <c r="D3063" s="81" t="s">
        <v>44</v>
      </c>
      <c r="E3063" s="93" t="s">
        <v>60</v>
      </c>
      <c r="F3063" s="93" t="s">
        <v>60</v>
      </c>
      <c r="G3063" s="22">
        <v>403</v>
      </c>
      <c r="H3063" s="123">
        <f t="shared" si="265"/>
        <v>1</v>
      </c>
      <c r="K3063" t="s">
        <v>100</v>
      </c>
      <c r="L3063" t="s">
        <v>100</v>
      </c>
      <c r="M3063" s="2">
        <v>3.6</v>
      </c>
      <c r="N3063">
        <v>0.7</v>
      </c>
      <c r="O3063" s="63">
        <f t="shared" si="266"/>
        <v>1.2124355652982139</v>
      </c>
      <c r="P3063" s="2">
        <v>3</v>
      </c>
      <c r="Q3063" s="2">
        <v>3.4</v>
      </c>
      <c r="R3063">
        <v>1.3</v>
      </c>
      <c r="S3063">
        <f t="shared" si="267"/>
        <v>2.2516660498395402</v>
      </c>
      <c r="T3063" s="2">
        <v>3</v>
      </c>
      <c r="U3063" s="339">
        <f t="shared" si="268"/>
        <v>-5.7158413839948637E-2</v>
      </c>
      <c r="V3063" s="4">
        <f t="shared" si="269"/>
        <v>0.47952710495963091</v>
      </c>
    </row>
    <row r="3064" spans="1:22">
      <c r="A3064" s="1" t="s">
        <v>907</v>
      </c>
      <c r="B3064" t="s">
        <v>918</v>
      </c>
      <c r="C3064" s="219" t="s">
        <v>1500</v>
      </c>
      <c r="D3064" s="81" t="s">
        <v>44</v>
      </c>
      <c r="E3064" s="93" t="s">
        <v>60</v>
      </c>
      <c r="F3064" s="93" t="s">
        <v>60</v>
      </c>
      <c r="G3064" s="22">
        <v>-1</v>
      </c>
      <c r="H3064" s="123">
        <f t="shared" si="265"/>
        <v>-2.4813895781637717E-3</v>
      </c>
      <c r="I3064" s="2" t="s">
        <v>100</v>
      </c>
      <c r="M3064" s="2">
        <v>1.38</v>
      </c>
      <c r="N3064">
        <v>0.38</v>
      </c>
      <c r="O3064" s="63">
        <f t="shared" si="266"/>
        <v>0.65817930687617332</v>
      </c>
      <c r="P3064" s="2">
        <v>3</v>
      </c>
      <c r="Q3064" s="2">
        <v>2.42</v>
      </c>
      <c r="R3064">
        <v>0.56000000000000005</v>
      </c>
      <c r="S3064">
        <f t="shared" si="267"/>
        <v>0.96994845223857129</v>
      </c>
      <c r="T3064" s="2">
        <v>3</v>
      </c>
      <c r="U3064" s="339">
        <f t="shared" si="268"/>
        <v>0.56168404099948166</v>
      </c>
      <c r="V3064" s="4">
        <f t="shared" si="269"/>
        <v>0.38688158823395491</v>
      </c>
    </row>
    <row r="3065" spans="1:22">
      <c r="A3065" s="1" t="s">
        <v>907</v>
      </c>
      <c r="B3065" t="s">
        <v>918</v>
      </c>
      <c r="C3065" s="219" t="s">
        <v>1500</v>
      </c>
      <c r="D3065" s="81" t="s">
        <v>44</v>
      </c>
      <c r="E3065" s="93" t="s">
        <v>60</v>
      </c>
      <c r="F3065" s="93" t="s">
        <v>60</v>
      </c>
      <c r="G3065" s="22">
        <v>12</v>
      </c>
      <c r="H3065" s="123">
        <f t="shared" si="265"/>
        <v>2.9776674937965261E-2</v>
      </c>
      <c r="J3065" t="s">
        <v>100</v>
      </c>
      <c r="M3065" s="2">
        <v>1.99</v>
      </c>
      <c r="N3065">
        <v>0.99</v>
      </c>
      <c r="O3065" s="63">
        <f t="shared" si="266"/>
        <v>1.7147302994931883</v>
      </c>
      <c r="P3065" s="2">
        <v>3</v>
      </c>
      <c r="Q3065" s="2">
        <v>0.11</v>
      </c>
      <c r="R3065">
        <v>0.11</v>
      </c>
      <c r="S3065">
        <f t="shared" si="267"/>
        <v>0.1905255888325765</v>
      </c>
      <c r="T3065" s="2">
        <v>3</v>
      </c>
      <c r="U3065" s="339">
        <f t="shared" si="268"/>
        <v>-2.8954095519261216</v>
      </c>
      <c r="V3065" s="4">
        <f t="shared" si="269"/>
        <v>1.3333333333333335</v>
      </c>
    </row>
    <row r="3066" spans="1:22">
      <c r="A3066" s="1" t="s">
        <v>907</v>
      </c>
      <c r="B3066" t="s">
        <v>918</v>
      </c>
      <c r="C3066" s="219" t="s">
        <v>1500</v>
      </c>
      <c r="D3066" s="81" t="s">
        <v>44</v>
      </c>
      <c r="E3066" s="93" t="s">
        <v>60</v>
      </c>
      <c r="F3066" s="93" t="s">
        <v>60</v>
      </c>
      <c r="G3066" s="22">
        <v>21</v>
      </c>
      <c r="H3066" s="123">
        <f t="shared" si="265"/>
        <v>5.2109181141439205E-2</v>
      </c>
      <c r="K3066" t="s">
        <v>100</v>
      </c>
      <c r="M3066" s="2">
        <v>31.7</v>
      </c>
      <c r="N3066">
        <v>24.9</v>
      </c>
      <c r="O3066" s="63">
        <f t="shared" si="266"/>
        <v>43.128065108465037</v>
      </c>
      <c r="P3066" s="2">
        <v>3</v>
      </c>
      <c r="Q3066" s="2">
        <v>0.35</v>
      </c>
      <c r="R3066">
        <v>0.15</v>
      </c>
      <c r="S3066">
        <f t="shared" si="267"/>
        <v>0.25980762113533157</v>
      </c>
      <c r="T3066" s="2">
        <v>3</v>
      </c>
      <c r="U3066" s="339">
        <f t="shared" si="268"/>
        <v>-4.5061388053819131</v>
      </c>
      <c r="V3066" s="4">
        <f t="shared" si="269"/>
        <v>0.51700680272108845</v>
      </c>
    </row>
    <row r="3067" spans="1:22">
      <c r="A3067" s="1" t="s">
        <v>907</v>
      </c>
      <c r="B3067" t="s">
        <v>918</v>
      </c>
      <c r="C3067" s="219" t="s">
        <v>1500</v>
      </c>
      <c r="D3067" s="81" t="s">
        <v>44</v>
      </c>
      <c r="E3067" s="93" t="s">
        <v>60</v>
      </c>
      <c r="F3067" s="93" t="s">
        <v>60</v>
      </c>
      <c r="G3067" s="22">
        <v>35</v>
      </c>
      <c r="H3067" s="123">
        <f t="shared" si="265"/>
        <v>8.6848635235732011E-2</v>
      </c>
      <c r="K3067" t="s">
        <v>100</v>
      </c>
      <c r="M3067" s="2">
        <v>19.2</v>
      </c>
      <c r="N3067">
        <v>9.2200000000000006</v>
      </c>
      <c r="O3067" s="63">
        <f t="shared" si="266"/>
        <v>15.969508445785049</v>
      </c>
      <c r="P3067" s="2">
        <v>3</v>
      </c>
      <c r="Q3067" s="2">
        <v>2.52</v>
      </c>
      <c r="R3067">
        <v>0.79</v>
      </c>
      <c r="S3067">
        <f t="shared" si="267"/>
        <v>1.368320137979413</v>
      </c>
      <c r="T3067" s="2">
        <v>3</v>
      </c>
      <c r="U3067" s="339">
        <f t="shared" si="268"/>
        <v>-2.030651377510404</v>
      </c>
      <c r="V3067" s="4">
        <f t="shared" si="269"/>
        <v>0.43161060720584526</v>
      </c>
    </row>
    <row r="3068" spans="1:22">
      <c r="A3068" s="1" t="s">
        <v>907</v>
      </c>
      <c r="B3068" t="s">
        <v>918</v>
      </c>
      <c r="C3068" s="219" t="s">
        <v>1500</v>
      </c>
      <c r="D3068" s="81" t="s">
        <v>44</v>
      </c>
      <c r="E3068" s="93" t="s">
        <v>60</v>
      </c>
      <c r="F3068" s="93" t="s">
        <v>60</v>
      </c>
      <c r="G3068" s="22">
        <v>49</v>
      </c>
      <c r="H3068" s="123">
        <f t="shared" si="265"/>
        <v>0.12158808933002481</v>
      </c>
      <c r="K3068" t="s">
        <v>100</v>
      </c>
      <c r="M3068" s="2">
        <v>12.7</v>
      </c>
      <c r="N3068">
        <v>1.32</v>
      </c>
      <c r="O3068" s="63">
        <f t="shared" si="266"/>
        <v>2.2863070659909179</v>
      </c>
      <c r="P3068" s="2">
        <v>3</v>
      </c>
      <c r="Q3068" s="2">
        <v>3.38</v>
      </c>
      <c r="R3068">
        <v>1.83</v>
      </c>
      <c r="S3068">
        <f t="shared" si="267"/>
        <v>3.1696529778510456</v>
      </c>
      <c r="T3068" s="2">
        <v>3</v>
      </c>
      <c r="U3068" s="339">
        <f t="shared" si="268"/>
        <v>-1.3237262839696182</v>
      </c>
      <c r="V3068" s="4">
        <f t="shared" si="269"/>
        <v>0.62646907788009298</v>
      </c>
    </row>
    <row r="3069" spans="1:22">
      <c r="A3069" s="28" t="s">
        <v>907</v>
      </c>
      <c r="B3069" t="s">
        <v>918</v>
      </c>
      <c r="C3069" s="219" t="s">
        <v>1500</v>
      </c>
      <c r="D3069" s="81" t="s">
        <v>44</v>
      </c>
      <c r="E3069" s="93" t="s">
        <v>60</v>
      </c>
      <c r="F3069" s="93" t="s">
        <v>60</v>
      </c>
      <c r="G3069" s="22">
        <v>70</v>
      </c>
      <c r="H3069" s="123">
        <f t="shared" si="265"/>
        <v>0.17369727047146402</v>
      </c>
      <c r="K3069" t="s">
        <v>100</v>
      </c>
      <c r="M3069" s="2">
        <v>9.4</v>
      </c>
      <c r="N3069">
        <v>1.67</v>
      </c>
      <c r="O3069" s="63">
        <f t="shared" si="266"/>
        <v>2.8925248486400248</v>
      </c>
      <c r="P3069" s="2">
        <v>3</v>
      </c>
      <c r="Q3069" s="2">
        <v>11.5</v>
      </c>
      <c r="R3069">
        <v>0.27</v>
      </c>
      <c r="S3069">
        <f t="shared" si="267"/>
        <v>0.4676537180435969</v>
      </c>
      <c r="T3069" s="2">
        <v>3</v>
      </c>
      <c r="U3069" s="339">
        <f t="shared" si="268"/>
        <v>0.20163734609324613</v>
      </c>
      <c r="V3069" s="4">
        <f t="shared" si="269"/>
        <v>0.33388456206679268</v>
      </c>
    </row>
    <row r="3070" spans="1:22">
      <c r="A3070" s="1" t="s">
        <v>907</v>
      </c>
      <c r="B3070" t="s">
        <v>918</v>
      </c>
      <c r="C3070" s="219" t="s">
        <v>1500</v>
      </c>
      <c r="D3070" s="81" t="s">
        <v>44</v>
      </c>
      <c r="E3070" s="93" t="s">
        <v>60</v>
      </c>
      <c r="F3070" s="93" t="s">
        <v>60</v>
      </c>
      <c r="G3070" s="22">
        <v>92</v>
      </c>
      <c r="H3070" s="123">
        <f t="shared" si="265"/>
        <v>0.22828784119106699</v>
      </c>
      <c r="K3070" t="s">
        <v>100</v>
      </c>
      <c r="M3070" s="2">
        <v>12.4</v>
      </c>
      <c r="N3070">
        <v>4.25</v>
      </c>
      <c r="O3070" s="63">
        <f t="shared" si="266"/>
        <v>7.3612159321677284</v>
      </c>
      <c r="P3070" s="2">
        <v>3</v>
      </c>
      <c r="Q3070" s="2">
        <v>17.100000000000001</v>
      </c>
      <c r="R3070">
        <v>5.59</v>
      </c>
      <c r="S3070">
        <f t="shared" si="267"/>
        <v>9.6821640143100236</v>
      </c>
      <c r="T3070" s="2">
        <v>3</v>
      </c>
      <c r="U3070" s="339">
        <f t="shared" si="268"/>
        <v>0.32138199089762304</v>
      </c>
      <c r="V3070" s="4">
        <f t="shared" si="269"/>
        <v>0.44019732567285658</v>
      </c>
    </row>
    <row r="3071" spans="1:22">
      <c r="A3071" s="1" t="s">
        <v>907</v>
      </c>
      <c r="B3071" t="s">
        <v>918</v>
      </c>
      <c r="C3071" s="219" t="s">
        <v>1500</v>
      </c>
      <c r="D3071" s="81" t="s">
        <v>44</v>
      </c>
      <c r="E3071" s="93" t="s">
        <v>60</v>
      </c>
      <c r="F3071" s="93" t="s">
        <v>60</v>
      </c>
      <c r="G3071" s="22">
        <v>119</v>
      </c>
      <c r="H3071" s="123">
        <f t="shared" si="265"/>
        <v>0.29528535980148884</v>
      </c>
      <c r="K3071" t="s">
        <v>100</v>
      </c>
      <c r="M3071" s="2">
        <v>16.100000000000001</v>
      </c>
      <c r="N3071">
        <v>7.71</v>
      </c>
      <c r="O3071" s="63">
        <f t="shared" si="266"/>
        <v>13.354111726356043</v>
      </c>
      <c r="P3071" s="2">
        <v>3</v>
      </c>
      <c r="Q3071" s="2">
        <v>16.899999999999999</v>
      </c>
      <c r="R3071">
        <v>5.55</v>
      </c>
      <c r="S3071">
        <f t="shared" si="267"/>
        <v>9.6128819820072682</v>
      </c>
      <c r="T3071" s="2">
        <v>3</v>
      </c>
      <c r="U3071" s="339">
        <f t="shared" si="268"/>
        <v>4.8494349938610355E-2</v>
      </c>
      <c r="V3071" s="4">
        <f t="shared" si="269"/>
        <v>0.44118144789514835</v>
      </c>
    </row>
    <row r="3072" spans="1:22">
      <c r="A3072" s="1" t="s">
        <v>907</v>
      </c>
      <c r="B3072" t="s">
        <v>918</v>
      </c>
      <c r="C3072" s="219" t="s">
        <v>1500</v>
      </c>
      <c r="D3072" s="81" t="s">
        <v>44</v>
      </c>
      <c r="E3072" s="93" t="s">
        <v>60</v>
      </c>
      <c r="F3072" s="93" t="s">
        <v>60</v>
      </c>
      <c r="G3072" s="22">
        <v>365</v>
      </c>
      <c r="H3072" s="123">
        <f t="shared" si="265"/>
        <v>0.90570719602977667</v>
      </c>
      <c r="K3072" t="s">
        <v>100</v>
      </c>
      <c r="M3072" s="2">
        <v>5.9</v>
      </c>
      <c r="N3072">
        <v>0.8</v>
      </c>
      <c r="O3072" s="63">
        <f t="shared" si="266"/>
        <v>1.3856406460551018</v>
      </c>
      <c r="P3072" s="2">
        <v>3</v>
      </c>
      <c r="Q3072" s="2">
        <v>8.6</v>
      </c>
      <c r="R3072">
        <v>2.9</v>
      </c>
      <c r="S3072">
        <f t="shared" si="267"/>
        <v>5.0229473419497435</v>
      </c>
      <c r="T3072" s="2">
        <v>3</v>
      </c>
      <c r="U3072" s="339">
        <f t="shared" si="268"/>
        <v>0.37680985234778819</v>
      </c>
      <c r="V3072" s="4">
        <f t="shared" si="269"/>
        <v>0.44704344690823866</v>
      </c>
    </row>
    <row r="3073" spans="1:22">
      <c r="A3073" s="28" t="s">
        <v>907</v>
      </c>
      <c r="B3073" t="s">
        <v>918</v>
      </c>
      <c r="C3073" s="219" t="s">
        <v>1500</v>
      </c>
      <c r="D3073" s="81" t="s">
        <v>44</v>
      </c>
      <c r="E3073" s="93" t="s">
        <v>60</v>
      </c>
      <c r="F3073" s="93" t="s">
        <v>60</v>
      </c>
      <c r="G3073" s="22">
        <v>403</v>
      </c>
      <c r="H3073" s="123">
        <f t="shared" si="265"/>
        <v>1</v>
      </c>
      <c r="K3073" t="s">
        <v>100</v>
      </c>
      <c r="L3073" t="s">
        <v>100</v>
      </c>
      <c r="M3073" s="2">
        <v>5.8</v>
      </c>
      <c r="N3073">
        <v>1.3</v>
      </c>
      <c r="O3073" s="63">
        <f t="shared" si="266"/>
        <v>2.2516660498395402</v>
      </c>
      <c r="P3073" s="2">
        <v>3</v>
      </c>
      <c r="Q3073" s="2">
        <v>6.5</v>
      </c>
      <c r="R3073">
        <v>0.9</v>
      </c>
      <c r="S3073">
        <f t="shared" si="267"/>
        <v>1.5588457268119895</v>
      </c>
      <c r="T3073" s="2">
        <v>3</v>
      </c>
      <c r="U3073" s="339">
        <f t="shared" si="268"/>
        <v>0.1139442593492179</v>
      </c>
      <c r="V3073" s="4">
        <f t="shared" si="269"/>
        <v>0.3525049309664694</v>
      </c>
    </row>
    <row r="3074" spans="1:22">
      <c r="A3074" s="1" t="s">
        <v>907</v>
      </c>
      <c r="B3074" t="s">
        <v>919</v>
      </c>
      <c r="C3074" s="219" t="s">
        <v>1500</v>
      </c>
      <c r="D3074" s="81" t="s">
        <v>44</v>
      </c>
      <c r="E3074" s="93" t="s">
        <v>60</v>
      </c>
      <c r="F3074" s="93" t="s">
        <v>60</v>
      </c>
      <c r="G3074" s="22">
        <v>-1</v>
      </c>
      <c r="H3074" s="123">
        <f t="shared" si="265"/>
        <v>-2.4813895781637717E-3</v>
      </c>
      <c r="I3074" s="2" t="s">
        <v>100</v>
      </c>
      <c r="M3074" s="2">
        <v>0.57999999999999996</v>
      </c>
      <c r="N3074">
        <v>0.26</v>
      </c>
      <c r="O3074" s="63">
        <f t="shared" si="266"/>
        <v>0.4503332099679081</v>
      </c>
      <c r="P3074" s="2">
        <v>3</v>
      </c>
      <c r="Q3074" s="2">
        <v>1.26</v>
      </c>
      <c r="R3074">
        <v>0.33</v>
      </c>
      <c r="S3074">
        <f t="shared" si="267"/>
        <v>0.57157676649772948</v>
      </c>
      <c r="T3074" s="2">
        <v>3</v>
      </c>
      <c r="U3074" s="339">
        <f t="shared" si="268"/>
        <v>0.77583889640505876</v>
      </c>
      <c r="V3074" s="4">
        <f t="shared" si="269"/>
        <v>0.4019274376417234</v>
      </c>
    </row>
    <row r="3075" spans="1:22">
      <c r="A3075" s="1" t="s">
        <v>907</v>
      </c>
      <c r="B3075" t="s">
        <v>919</v>
      </c>
      <c r="C3075" s="219" t="s">
        <v>1500</v>
      </c>
      <c r="D3075" s="81" t="s">
        <v>44</v>
      </c>
      <c r="E3075" s="93" t="s">
        <v>60</v>
      </c>
      <c r="F3075" s="93" t="s">
        <v>60</v>
      </c>
      <c r="G3075" s="22">
        <v>12</v>
      </c>
      <c r="H3075" s="123">
        <f t="shared" si="265"/>
        <v>2.9776674937965261E-2</v>
      </c>
      <c r="J3075" t="s">
        <v>100</v>
      </c>
      <c r="M3075" s="2">
        <v>0.2</v>
      </c>
      <c r="N3075">
        <v>0.16</v>
      </c>
      <c r="O3075" s="63">
        <f t="shared" si="266"/>
        <v>0.27712812921102037</v>
      </c>
      <c r="P3075" s="2">
        <v>3</v>
      </c>
      <c r="Q3075" s="2">
        <v>0.08</v>
      </c>
      <c r="R3075">
        <v>0.08</v>
      </c>
      <c r="S3075">
        <f t="shared" si="267"/>
        <v>0.13856406460551018</v>
      </c>
      <c r="T3075" s="2">
        <v>3</v>
      </c>
      <c r="U3075" s="339">
        <f t="shared" si="268"/>
        <v>-0.91629073187415511</v>
      </c>
      <c r="V3075" s="4">
        <f t="shared" si="269"/>
        <v>1.3333333333333333</v>
      </c>
    </row>
    <row r="3076" spans="1:22">
      <c r="A3076" s="1" t="s">
        <v>907</v>
      </c>
      <c r="B3076" t="s">
        <v>919</v>
      </c>
      <c r="C3076" s="219" t="s">
        <v>1500</v>
      </c>
      <c r="D3076" s="81" t="s">
        <v>44</v>
      </c>
      <c r="E3076" s="93" t="s">
        <v>60</v>
      </c>
      <c r="F3076" s="93" t="s">
        <v>60</v>
      </c>
      <c r="G3076" s="22">
        <v>21</v>
      </c>
      <c r="H3076" s="123">
        <f t="shared" si="265"/>
        <v>5.2109181141439205E-2</v>
      </c>
      <c r="K3076" t="s">
        <v>100</v>
      </c>
      <c r="M3076" s="2">
        <v>0.68</v>
      </c>
      <c r="N3076">
        <v>0.41</v>
      </c>
      <c r="O3076" s="63">
        <f t="shared" si="266"/>
        <v>0.71014083110323956</v>
      </c>
      <c r="P3076" s="2">
        <v>3</v>
      </c>
      <c r="Q3076" s="2">
        <v>0.35</v>
      </c>
      <c r="R3076">
        <v>0.15</v>
      </c>
      <c r="S3076">
        <f t="shared" si="267"/>
        <v>0.25980762113533157</v>
      </c>
      <c r="T3076" s="2">
        <v>3</v>
      </c>
      <c r="U3076" s="339">
        <f t="shared" si="268"/>
        <v>-0.66415964368669311</v>
      </c>
      <c r="V3076" s="4">
        <f t="shared" si="269"/>
        <v>0.51700680272108845</v>
      </c>
    </row>
    <row r="3077" spans="1:22">
      <c r="A3077" s="1" t="s">
        <v>907</v>
      </c>
      <c r="B3077" t="s">
        <v>919</v>
      </c>
      <c r="C3077" s="219" t="s">
        <v>1500</v>
      </c>
      <c r="D3077" s="81" t="s">
        <v>44</v>
      </c>
      <c r="E3077" s="93" t="s">
        <v>60</v>
      </c>
      <c r="F3077" s="93" t="s">
        <v>60</v>
      </c>
      <c r="G3077" s="22">
        <v>35</v>
      </c>
      <c r="H3077" s="123">
        <f t="shared" si="265"/>
        <v>8.6848635235732011E-2</v>
      </c>
      <c r="K3077" t="s">
        <v>100</v>
      </c>
      <c r="M3077" s="324">
        <v>3.77</v>
      </c>
      <c r="N3077">
        <v>1.89</v>
      </c>
      <c r="O3077" s="63">
        <f t="shared" si="266"/>
        <v>3.2735760263051779</v>
      </c>
      <c r="P3077" s="2">
        <v>3</v>
      </c>
      <c r="Q3077" s="324">
        <v>0.43</v>
      </c>
      <c r="R3077">
        <v>0.24</v>
      </c>
      <c r="S3077">
        <f t="shared" si="267"/>
        <v>0.4156921938165305</v>
      </c>
      <c r="T3077" s="2">
        <v>3</v>
      </c>
      <c r="U3077" s="339">
        <f t="shared" si="268"/>
        <v>-2.1710450717544485</v>
      </c>
      <c r="V3077" s="4">
        <f t="shared" si="269"/>
        <v>0.64485307373354961</v>
      </c>
    </row>
    <row r="3078" spans="1:22">
      <c r="A3078" s="1" t="s">
        <v>907</v>
      </c>
      <c r="B3078" t="s">
        <v>919</v>
      </c>
      <c r="C3078" s="219" t="s">
        <v>1500</v>
      </c>
      <c r="D3078" s="81" t="s">
        <v>44</v>
      </c>
      <c r="E3078" s="93" t="s">
        <v>60</v>
      </c>
      <c r="F3078" s="93" t="s">
        <v>60</v>
      </c>
      <c r="G3078" s="22">
        <v>49</v>
      </c>
      <c r="H3078" s="123">
        <f t="shared" si="265"/>
        <v>0.12158808933002481</v>
      </c>
      <c r="K3078" t="s">
        <v>100</v>
      </c>
      <c r="M3078" s="2">
        <v>0.03</v>
      </c>
      <c r="N3078">
        <v>0.03</v>
      </c>
      <c r="O3078" s="63">
        <f t="shared" si="266"/>
        <v>5.1961524227066312E-2</v>
      </c>
      <c r="P3078" s="2">
        <v>3</v>
      </c>
      <c r="Q3078" s="2">
        <v>0.33</v>
      </c>
      <c r="R3078">
        <v>0.28000000000000003</v>
      </c>
      <c r="S3078">
        <f t="shared" si="267"/>
        <v>0.48497422611928565</v>
      </c>
      <c r="T3078" s="2">
        <v>3</v>
      </c>
      <c r="U3078" s="339">
        <f t="shared" si="268"/>
        <v>2.3978952727983707</v>
      </c>
      <c r="V3078" s="4">
        <f t="shared" si="269"/>
        <v>1.0532598714416894</v>
      </c>
    </row>
    <row r="3079" spans="1:22">
      <c r="A3079" s="1" t="s">
        <v>907</v>
      </c>
      <c r="B3079" t="s">
        <v>919</v>
      </c>
      <c r="C3079" s="219" t="s">
        <v>1500</v>
      </c>
      <c r="D3079" s="81" t="s">
        <v>44</v>
      </c>
      <c r="E3079" s="93" t="s">
        <v>60</v>
      </c>
      <c r="F3079" s="93" t="s">
        <v>60</v>
      </c>
      <c r="G3079" s="22">
        <v>70</v>
      </c>
      <c r="H3079" s="123">
        <f t="shared" si="265"/>
        <v>0.17369727047146402</v>
      </c>
      <c r="K3079" t="s">
        <v>100</v>
      </c>
      <c r="M3079" s="2">
        <v>0.65</v>
      </c>
      <c r="N3079">
        <v>0.16</v>
      </c>
      <c r="O3079" s="63">
        <f t="shared" si="266"/>
        <v>0.27712812921102037</v>
      </c>
      <c r="P3079" s="2">
        <v>3</v>
      </c>
      <c r="Q3079" s="2">
        <v>2.73</v>
      </c>
      <c r="R3079">
        <v>1.26</v>
      </c>
      <c r="S3079">
        <f t="shared" si="267"/>
        <v>2.1823840175367852</v>
      </c>
      <c r="T3079" s="2">
        <v>3</v>
      </c>
      <c r="U3079" s="339">
        <f t="shared" si="268"/>
        <v>1.4350845252893227</v>
      </c>
      <c r="V3079" s="4">
        <f t="shared" si="269"/>
        <v>0.54635108481262329</v>
      </c>
    </row>
    <row r="3080" spans="1:22">
      <c r="A3080" s="1" t="s">
        <v>907</v>
      </c>
      <c r="B3080" t="s">
        <v>919</v>
      </c>
      <c r="C3080" s="219" t="s">
        <v>1500</v>
      </c>
      <c r="D3080" s="81" t="s">
        <v>44</v>
      </c>
      <c r="E3080" s="93" t="s">
        <v>60</v>
      </c>
      <c r="F3080" s="93" t="s">
        <v>60</v>
      </c>
      <c r="G3080" s="22">
        <v>92</v>
      </c>
      <c r="H3080" s="123">
        <f t="shared" si="265"/>
        <v>0.22828784119106699</v>
      </c>
      <c r="K3080" t="s">
        <v>100</v>
      </c>
      <c r="M3080" s="2">
        <v>5.2</v>
      </c>
      <c r="N3080">
        <v>0.65</v>
      </c>
      <c r="O3080" s="63">
        <f t="shared" si="266"/>
        <v>1.1258330249197701</v>
      </c>
      <c r="P3080" s="2">
        <v>3</v>
      </c>
      <c r="Q3080" s="2">
        <v>10.11</v>
      </c>
      <c r="R3080">
        <v>7.94</v>
      </c>
      <c r="S3080">
        <f t="shared" si="267"/>
        <v>13.752483412096886</v>
      </c>
      <c r="T3080" s="2">
        <v>3</v>
      </c>
      <c r="U3080" s="339">
        <f t="shared" si="268"/>
        <v>0.66486640744499825</v>
      </c>
      <c r="V3080" s="4">
        <f t="shared" si="269"/>
        <v>0.95012527870966368</v>
      </c>
    </row>
    <row r="3081" spans="1:22">
      <c r="A3081" s="1" t="s">
        <v>907</v>
      </c>
      <c r="B3081" t="s">
        <v>919</v>
      </c>
      <c r="C3081" s="219" t="s">
        <v>1500</v>
      </c>
      <c r="D3081" s="81" t="s">
        <v>44</v>
      </c>
      <c r="E3081" s="93" t="s">
        <v>60</v>
      </c>
      <c r="F3081" s="93" t="s">
        <v>60</v>
      </c>
      <c r="G3081" s="22">
        <v>119</v>
      </c>
      <c r="H3081" s="123">
        <f t="shared" si="265"/>
        <v>0.29528535980148884</v>
      </c>
      <c r="K3081" t="s">
        <v>100</v>
      </c>
      <c r="M3081" s="2">
        <v>6.43</v>
      </c>
      <c r="N3081">
        <v>3.4</v>
      </c>
      <c r="O3081" s="63">
        <f t="shared" si="266"/>
        <v>5.8889727457341827</v>
      </c>
      <c r="P3081" s="2">
        <v>3</v>
      </c>
      <c r="Q3081" s="2">
        <v>5.0199999999999996</v>
      </c>
      <c r="R3081">
        <v>2.37</v>
      </c>
      <c r="S3081">
        <f t="shared" si="267"/>
        <v>4.1049604139382394</v>
      </c>
      <c r="T3081" s="2">
        <v>3</v>
      </c>
      <c r="U3081" s="339">
        <f t="shared" si="268"/>
        <v>-0.24754460454589025</v>
      </c>
      <c r="V3081" s="4">
        <f t="shared" si="269"/>
        <v>0.55622265255048875</v>
      </c>
    </row>
    <row r="3082" spans="1:22">
      <c r="A3082" s="1" t="s">
        <v>907</v>
      </c>
      <c r="B3082" t="s">
        <v>919</v>
      </c>
      <c r="C3082" s="219" t="s">
        <v>1500</v>
      </c>
      <c r="D3082" s="81" t="s">
        <v>44</v>
      </c>
      <c r="E3082" s="93" t="s">
        <v>60</v>
      </c>
      <c r="F3082" s="93" t="s">
        <v>60</v>
      </c>
      <c r="G3082" s="22">
        <v>365</v>
      </c>
      <c r="H3082" s="123">
        <f t="shared" si="265"/>
        <v>0.90570719602977667</v>
      </c>
      <c r="K3082" t="s">
        <v>100</v>
      </c>
      <c r="M3082" s="2">
        <v>2.5</v>
      </c>
      <c r="N3082">
        <v>1.4</v>
      </c>
      <c r="O3082" s="63">
        <f t="shared" si="266"/>
        <v>2.4248711305964279</v>
      </c>
      <c r="P3082" s="2">
        <v>3</v>
      </c>
      <c r="Q3082" s="2">
        <v>5.9</v>
      </c>
      <c r="R3082">
        <v>3.3</v>
      </c>
      <c r="S3082">
        <f t="shared" si="267"/>
        <v>5.7157676649772942</v>
      </c>
      <c r="T3082" s="2">
        <v>3</v>
      </c>
      <c r="U3082" s="339">
        <f t="shared" si="268"/>
        <v>0.85866161903751881</v>
      </c>
      <c r="V3082" s="4">
        <f t="shared" si="269"/>
        <v>0.64617447093746994</v>
      </c>
    </row>
    <row r="3083" spans="1:22">
      <c r="A3083" s="28" t="s">
        <v>907</v>
      </c>
      <c r="B3083" t="s">
        <v>919</v>
      </c>
      <c r="C3083" s="219" t="s">
        <v>1500</v>
      </c>
      <c r="D3083" s="81" t="s">
        <v>44</v>
      </c>
      <c r="E3083" s="93" t="s">
        <v>60</v>
      </c>
      <c r="F3083" s="93" t="s">
        <v>60</v>
      </c>
      <c r="G3083" s="22">
        <v>403</v>
      </c>
      <c r="H3083" s="123">
        <f t="shared" si="265"/>
        <v>1</v>
      </c>
      <c r="K3083" t="s">
        <v>100</v>
      </c>
      <c r="L3083" t="s">
        <v>100</v>
      </c>
      <c r="M3083" s="2">
        <v>0.5</v>
      </c>
      <c r="N3083">
        <v>0.4</v>
      </c>
      <c r="O3083" s="63">
        <f t="shared" si="266"/>
        <v>0.69282032302755092</v>
      </c>
      <c r="P3083" s="2">
        <v>3</v>
      </c>
      <c r="Q3083" s="2">
        <v>1</v>
      </c>
      <c r="R3083">
        <v>0.7</v>
      </c>
      <c r="S3083">
        <f t="shared" si="267"/>
        <v>1.2124355652982139</v>
      </c>
      <c r="T3083" s="2">
        <v>3</v>
      </c>
      <c r="U3083" s="339">
        <f t="shared" si="268"/>
        <v>0.69314718055994529</v>
      </c>
      <c r="V3083" s="4">
        <f t="shared" si="269"/>
        <v>0.82333333333333314</v>
      </c>
    </row>
    <row r="3084" spans="1:22">
      <c r="A3084" s="1" t="s">
        <v>907</v>
      </c>
      <c r="B3084" t="s">
        <v>920</v>
      </c>
      <c r="C3084" s="219" t="s">
        <v>1500</v>
      </c>
      <c r="D3084" s="81" t="s">
        <v>44</v>
      </c>
      <c r="E3084" s="93" t="s">
        <v>60</v>
      </c>
      <c r="F3084" s="93" t="s">
        <v>60</v>
      </c>
      <c r="G3084" s="22">
        <v>-1</v>
      </c>
      <c r="H3084" s="123">
        <f t="shared" si="265"/>
        <v>-2.4813895781637717E-3</v>
      </c>
      <c r="I3084" s="2" t="s">
        <v>100</v>
      </c>
      <c r="M3084" s="2">
        <v>0.56000000000000005</v>
      </c>
      <c r="N3084">
        <v>0.28000000000000003</v>
      </c>
      <c r="O3084" s="63">
        <f t="shared" si="266"/>
        <v>0.48497422611928565</v>
      </c>
      <c r="P3084" s="2">
        <v>3</v>
      </c>
      <c r="Q3084" s="2">
        <v>0.9</v>
      </c>
      <c r="R3084">
        <v>0.3</v>
      </c>
      <c r="S3084">
        <f t="shared" si="267"/>
        <v>0.51961524227066314</v>
      </c>
      <c r="T3084" s="2">
        <v>3</v>
      </c>
      <c r="U3084" s="339">
        <f t="shared" si="268"/>
        <v>0.47445797959511571</v>
      </c>
      <c r="V3084" s="4">
        <f t="shared" si="269"/>
        <v>0.44444444444444448</v>
      </c>
    </row>
    <row r="3085" spans="1:22">
      <c r="A3085" s="1" t="s">
        <v>907</v>
      </c>
      <c r="B3085" t="s">
        <v>920</v>
      </c>
      <c r="C3085" s="219" t="s">
        <v>1500</v>
      </c>
      <c r="D3085" s="81" t="s">
        <v>44</v>
      </c>
      <c r="E3085" s="93" t="s">
        <v>60</v>
      </c>
      <c r="F3085" s="93" t="s">
        <v>60</v>
      </c>
      <c r="G3085" s="22">
        <v>12</v>
      </c>
      <c r="H3085" s="123">
        <f t="shared" si="265"/>
        <v>2.9776674937965261E-2</v>
      </c>
      <c r="J3085" t="s">
        <v>100</v>
      </c>
      <c r="M3085" s="2">
        <v>1.1200000000000001</v>
      </c>
      <c r="N3085">
        <v>0.96</v>
      </c>
      <c r="O3085" s="63">
        <f t="shared" si="266"/>
        <v>1.662768775266122</v>
      </c>
      <c r="P3085" s="2">
        <v>3</v>
      </c>
      <c r="Q3085" s="2">
        <v>0.01</v>
      </c>
      <c r="R3085">
        <v>0.01</v>
      </c>
      <c r="S3085">
        <f t="shared" si="267"/>
        <v>1.7320508075688773E-2</v>
      </c>
      <c r="T3085" s="2">
        <v>3</v>
      </c>
      <c r="U3085" s="339">
        <f t="shared" si="268"/>
        <v>-4.7184988712950942</v>
      </c>
      <c r="V3085" s="4">
        <f t="shared" si="269"/>
        <v>1.3333333333333335</v>
      </c>
    </row>
    <row r="3086" spans="1:22">
      <c r="A3086" s="1" t="s">
        <v>907</v>
      </c>
      <c r="B3086" t="s">
        <v>920</v>
      </c>
      <c r="C3086" s="219" t="s">
        <v>1500</v>
      </c>
      <c r="D3086" s="81" t="s">
        <v>44</v>
      </c>
      <c r="E3086" s="93" t="s">
        <v>60</v>
      </c>
      <c r="F3086" s="93" t="s">
        <v>60</v>
      </c>
      <c r="G3086" s="22">
        <v>21</v>
      </c>
      <c r="H3086" s="123">
        <f t="shared" si="265"/>
        <v>5.2109181141439205E-2</v>
      </c>
      <c r="K3086" t="s">
        <v>100</v>
      </c>
      <c r="M3086" s="2">
        <v>28.7</v>
      </c>
      <c r="N3086">
        <v>24.8</v>
      </c>
      <c r="O3086" s="63">
        <f t="shared" si="266"/>
        <v>42.954860027708158</v>
      </c>
      <c r="P3086" s="2">
        <v>3</v>
      </c>
      <c r="Q3086" s="2">
        <v>0</v>
      </c>
      <c r="R3086">
        <v>0</v>
      </c>
      <c r="S3086">
        <f t="shared" si="267"/>
        <v>0</v>
      </c>
      <c r="T3086" s="2">
        <v>3</v>
      </c>
      <c r="U3086" s="339" t="e">
        <f t="shared" si="268"/>
        <v>#NUM!</v>
      </c>
      <c r="V3086" s="4" t="e">
        <f t="shared" si="269"/>
        <v>#DIV/0!</v>
      </c>
    </row>
    <row r="3087" spans="1:22">
      <c r="A3087" s="1" t="s">
        <v>907</v>
      </c>
      <c r="B3087" t="s">
        <v>920</v>
      </c>
      <c r="C3087" s="219" t="s">
        <v>1500</v>
      </c>
      <c r="D3087" s="81" t="s">
        <v>44</v>
      </c>
      <c r="E3087" s="93" t="s">
        <v>60</v>
      </c>
      <c r="F3087" s="93" t="s">
        <v>60</v>
      </c>
      <c r="G3087" s="22">
        <v>35</v>
      </c>
      <c r="H3087" s="123">
        <f t="shared" si="265"/>
        <v>8.6848635235732011E-2</v>
      </c>
      <c r="K3087" t="s">
        <v>100</v>
      </c>
      <c r="M3087" s="324">
        <v>5.47</v>
      </c>
      <c r="N3087">
        <v>2.76</v>
      </c>
      <c r="O3087" s="63">
        <f t="shared" si="266"/>
        <v>4.7804602288901004</v>
      </c>
      <c r="P3087" s="2">
        <v>3</v>
      </c>
      <c r="Q3087" s="324">
        <v>0</v>
      </c>
      <c r="R3087" s="9">
        <v>0</v>
      </c>
      <c r="S3087">
        <f t="shared" si="267"/>
        <v>0</v>
      </c>
      <c r="T3087" s="2">
        <v>3</v>
      </c>
      <c r="U3087" s="339" t="e">
        <f t="shared" si="268"/>
        <v>#NUM!</v>
      </c>
      <c r="V3087" s="4" t="e">
        <f t="shared" si="269"/>
        <v>#DIV/0!</v>
      </c>
    </row>
    <row r="3088" spans="1:22">
      <c r="A3088" s="1" t="s">
        <v>907</v>
      </c>
      <c r="B3088" t="s">
        <v>920</v>
      </c>
      <c r="C3088" s="219" t="s">
        <v>1500</v>
      </c>
      <c r="D3088" s="81" t="s">
        <v>44</v>
      </c>
      <c r="E3088" s="93" t="s">
        <v>60</v>
      </c>
      <c r="F3088" s="93" t="s">
        <v>60</v>
      </c>
      <c r="G3088" s="22">
        <v>49</v>
      </c>
      <c r="H3088" s="123">
        <f t="shared" ref="H3088:H3151" si="270">G3088/403</f>
        <v>0.12158808933002481</v>
      </c>
      <c r="K3088" t="s">
        <v>100</v>
      </c>
      <c r="M3088" s="2">
        <v>3.5</v>
      </c>
      <c r="N3088">
        <v>1.35</v>
      </c>
      <c r="O3088" s="63">
        <f t="shared" ref="O3088:O3151" si="271">N3088*SQRT(P3088)</f>
        <v>2.3382685902179845</v>
      </c>
      <c r="P3088" s="2">
        <v>3</v>
      </c>
      <c r="Q3088" s="2">
        <v>0.19</v>
      </c>
      <c r="R3088">
        <v>0.1</v>
      </c>
      <c r="S3088">
        <f t="shared" ref="S3088:S3151" si="272">R3088*SQRT(T3088)</f>
        <v>0.17320508075688773</v>
      </c>
      <c r="T3088" s="2">
        <v>3</v>
      </c>
      <c r="U3088" s="339">
        <f t="shared" ref="U3088:U3151" si="273">LN(Q3088/M3088)</f>
        <v>-2.9134941753170187</v>
      </c>
      <c r="V3088" s="4">
        <f t="shared" ref="V3088:V3151" si="274">M3088^2/(P3088*M3088^2)+S3088^2/(T3088*Q3088^2)</f>
        <v>0.61034164358264076</v>
      </c>
    </row>
    <row r="3089" spans="1:22">
      <c r="A3089" s="28" t="s">
        <v>907</v>
      </c>
      <c r="B3089" t="s">
        <v>920</v>
      </c>
      <c r="C3089" s="219" t="s">
        <v>1500</v>
      </c>
      <c r="D3089" s="81" t="s">
        <v>44</v>
      </c>
      <c r="E3089" s="93" t="s">
        <v>60</v>
      </c>
      <c r="F3089" s="93" t="s">
        <v>60</v>
      </c>
      <c r="G3089" s="22">
        <v>70</v>
      </c>
      <c r="H3089" s="123">
        <f t="shared" si="270"/>
        <v>0.17369727047146402</v>
      </c>
      <c r="K3089" t="s">
        <v>100</v>
      </c>
      <c r="M3089" s="2">
        <v>1.1000000000000001</v>
      </c>
      <c r="N3089">
        <v>0.89</v>
      </c>
      <c r="O3089" s="63">
        <f t="shared" si="271"/>
        <v>1.5415252187363007</v>
      </c>
      <c r="P3089" s="2">
        <v>3</v>
      </c>
      <c r="Q3089" s="2">
        <v>3.33</v>
      </c>
      <c r="R3089">
        <v>2.0299999999999998</v>
      </c>
      <c r="S3089">
        <f t="shared" si="272"/>
        <v>3.5160631393648205</v>
      </c>
      <c r="T3089" s="2">
        <v>3</v>
      </c>
      <c r="U3089" s="339">
        <f t="shared" si="273"/>
        <v>1.1076621241880276</v>
      </c>
      <c r="V3089" s="4">
        <f t="shared" si="274"/>
        <v>0.70495720946171381</v>
      </c>
    </row>
    <row r="3090" spans="1:22">
      <c r="A3090" s="1" t="s">
        <v>907</v>
      </c>
      <c r="B3090" t="s">
        <v>920</v>
      </c>
      <c r="C3090" s="219" t="s">
        <v>1500</v>
      </c>
      <c r="D3090" s="81" t="s">
        <v>44</v>
      </c>
      <c r="E3090" s="93" t="s">
        <v>60</v>
      </c>
      <c r="F3090" s="93" t="s">
        <v>60</v>
      </c>
      <c r="G3090" s="22">
        <v>92</v>
      </c>
      <c r="H3090" s="123">
        <f t="shared" si="270"/>
        <v>0.22828784119106699</v>
      </c>
      <c r="K3090" t="s">
        <v>100</v>
      </c>
      <c r="M3090" s="2">
        <v>4.0199999999999996</v>
      </c>
      <c r="N3090">
        <v>2.13</v>
      </c>
      <c r="O3090" s="63">
        <f t="shared" si="271"/>
        <v>3.6892682201217082</v>
      </c>
      <c r="P3090" s="2">
        <v>3</v>
      </c>
      <c r="Q3090" s="2">
        <v>4.05</v>
      </c>
      <c r="R3090">
        <v>3.74</v>
      </c>
      <c r="S3090">
        <f t="shared" si="272"/>
        <v>6.4778700203076012</v>
      </c>
      <c r="T3090" s="2">
        <v>3</v>
      </c>
      <c r="U3090" s="339">
        <f t="shared" si="273"/>
        <v>7.4349784875182116E-3</v>
      </c>
      <c r="V3090" s="4">
        <f t="shared" si="274"/>
        <v>1.1861057765584515</v>
      </c>
    </row>
    <row r="3091" spans="1:22">
      <c r="A3091" s="1" t="s">
        <v>907</v>
      </c>
      <c r="B3091" t="s">
        <v>920</v>
      </c>
      <c r="C3091" s="219" t="s">
        <v>1500</v>
      </c>
      <c r="D3091" s="81" t="s">
        <v>44</v>
      </c>
      <c r="E3091" s="93" t="s">
        <v>60</v>
      </c>
      <c r="F3091" s="93" t="s">
        <v>60</v>
      </c>
      <c r="G3091" s="22">
        <v>119</v>
      </c>
      <c r="H3091" s="123">
        <f t="shared" si="270"/>
        <v>0.29528535980148884</v>
      </c>
      <c r="K3091" t="s">
        <v>100</v>
      </c>
      <c r="M3091" s="2">
        <v>9.0299999999999994</v>
      </c>
      <c r="N3091">
        <v>6.23</v>
      </c>
      <c r="O3091" s="63">
        <f t="shared" si="271"/>
        <v>10.790676531154105</v>
      </c>
      <c r="P3091" s="2">
        <v>3</v>
      </c>
      <c r="Q3091" s="2">
        <v>10.7</v>
      </c>
      <c r="R3091">
        <v>7.23</v>
      </c>
      <c r="S3091">
        <f t="shared" si="272"/>
        <v>12.522727338722984</v>
      </c>
      <c r="T3091" s="2">
        <v>3</v>
      </c>
      <c r="U3091" s="339">
        <f t="shared" si="273"/>
        <v>0.16969137403896636</v>
      </c>
      <c r="V3091" s="4">
        <f t="shared" si="274"/>
        <v>0.78990508632486112</v>
      </c>
    </row>
    <row r="3092" spans="1:22">
      <c r="A3092" s="1" t="s">
        <v>907</v>
      </c>
      <c r="B3092" t="s">
        <v>920</v>
      </c>
      <c r="C3092" s="219" t="s">
        <v>1500</v>
      </c>
      <c r="D3092" s="81" t="s">
        <v>44</v>
      </c>
      <c r="E3092" s="93" t="s">
        <v>60</v>
      </c>
      <c r="F3092" s="93" t="s">
        <v>60</v>
      </c>
      <c r="G3092" s="22">
        <v>365</v>
      </c>
      <c r="H3092" s="123">
        <f t="shared" si="270"/>
        <v>0.90570719602977667</v>
      </c>
      <c r="K3092" t="s">
        <v>100</v>
      </c>
      <c r="M3092" s="2">
        <v>2.2000000000000002</v>
      </c>
      <c r="N3092">
        <v>1.1000000000000001</v>
      </c>
      <c r="O3092" s="63">
        <f t="shared" si="271"/>
        <v>1.9052558883257651</v>
      </c>
      <c r="P3092" s="2">
        <v>3</v>
      </c>
      <c r="Q3092" s="2">
        <v>2.1</v>
      </c>
      <c r="R3092">
        <v>1.2</v>
      </c>
      <c r="S3092">
        <f t="shared" si="272"/>
        <v>2.0784609690826525</v>
      </c>
      <c r="T3092" s="2">
        <v>3</v>
      </c>
      <c r="U3092" s="339">
        <f t="shared" si="273"/>
        <v>-4.6520015634892928E-2</v>
      </c>
      <c r="V3092" s="4">
        <f t="shared" si="274"/>
        <v>0.65986394557823114</v>
      </c>
    </row>
    <row r="3093" spans="1:22">
      <c r="A3093" s="28" t="s">
        <v>907</v>
      </c>
      <c r="B3093" t="s">
        <v>920</v>
      </c>
      <c r="C3093" s="219" t="s">
        <v>1500</v>
      </c>
      <c r="D3093" s="81" t="s">
        <v>44</v>
      </c>
      <c r="E3093" s="93" t="s">
        <v>60</v>
      </c>
      <c r="F3093" s="93" t="s">
        <v>60</v>
      </c>
      <c r="G3093" s="22">
        <v>403</v>
      </c>
      <c r="H3093" s="123">
        <f t="shared" si="270"/>
        <v>1</v>
      </c>
      <c r="K3093" t="s">
        <v>100</v>
      </c>
      <c r="L3093" t="s">
        <v>100</v>
      </c>
      <c r="M3093" s="2">
        <v>0.6</v>
      </c>
      <c r="N3093">
        <v>0.1</v>
      </c>
      <c r="O3093" s="63">
        <f t="shared" si="271"/>
        <v>0.17320508075688773</v>
      </c>
      <c r="P3093" s="2">
        <v>3</v>
      </c>
      <c r="Q3093" s="2">
        <v>0.4</v>
      </c>
      <c r="R3093">
        <v>0.1</v>
      </c>
      <c r="S3093">
        <f t="shared" si="272"/>
        <v>0.17320508075688773</v>
      </c>
      <c r="T3093" s="2">
        <v>3</v>
      </c>
      <c r="U3093" s="339">
        <f t="shared" si="273"/>
        <v>-0.40546510810816427</v>
      </c>
      <c r="V3093" s="4">
        <f t="shared" si="274"/>
        <v>0.39583333333333331</v>
      </c>
    </row>
    <row r="3094" spans="1:22">
      <c r="A3094" s="1" t="s">
        <v>907</v>
      </c>
      <c r="B3094" t="s">
        <v>921</v>
      </c>
      <c r="C3094" s="219" t="s">
        <v>1500</v>
      </c>
      <c r="D3094" s="81" t="s">
        <v>44</v>
      </c>
      <c r="E3094" s="93" t="s">
        <v>60</v>
      </c>
      <c r="F3094" s="93" t="s">
        <v>60</v>
      </c>
      <c r="G3094" s="22">
        <v>-1</v>
      </c>
      <c r="H3094" s="123">
        <f t="shared" si="270"/>
        <v>-2.4813895781637717E-3</v>
      </c>
      <c r="I3094" s="2" t="s">
        <v>100</v>
      </c>
      <c r="M3094" s="2">
        <v>0</v>
      </c>
      <c r="N3094">
        <v>0</v>
      </c>
      <c r="O3094" s="63">
        <f t="shared" si="271"/>
        <v>0</v>
      </c>
      <c r="P3094" s="2">
        <v>3</v>
      </c>
      <c r="Q3094" s="2">
        <v>0</v>
      </c>
      <c r="R3094">
        <v>0</v>
      </c>
      <c r="S3094">
        <f t="shared" si="272"/>
        <v>0</v>
      </c>
      <c r="T3094" s="2">
        <v>3</v>
      </c>
      <c r="U3094" s="339" t="e">
        <f t="shared" si="273"/>
        <v>#DIV/0!</v>
      </c>
      <c r="V3094" s="4" t="e">
        <f t="shared" si="274"/>
        <v>#DIV/0!</v>
      </c>
    </row>
    <row r="3095" spans="1:22">
      <c r="A3095" s="1" t="s">
        <v>907</v>
      </c>
      <c r="B3095" t="s">
        <v>921</v>
      </c>
      <c r="C3095" s="219" t="s">
        <v>1500</v>
      </c>
      <c r="D3095" s="81" t="s">
        <v>44</v>
      </c>
      <c r="E3095" s="93" t="s">
        <v>60</v>
      </c>
      <c r="F3095" s="93" t="s">
        <v>60</v>
      </c>
      <c r="G3095" s="22">
        <v>12</v>
      </c>
      <c r="H3095" s="123">
        <f t="shared" si="270"/>
        <v>2.9776674937965261E-2</v>
      </c>
      <c r="J3095" t="s">
        <v>100</v>
      </c>
      <c r="M3095" s="2">
        <v>0.01</v>
      </c>
      <c r="N3095">
        <v>0.01</v>
      </c>
      <c r="O3095" s="63">
        <f t="shared" si="271"/>
        <v>1.7320508075688773E-2</v>
      </c>
      <c r="P3095" s="2">
        <v>3</v>
      </c>
      <c r="Q3095" s="2">
        <v>0</v>
      </c>
      <c r="R3095">
        <v>0</v>
      </c>
      <c r="S3095">
        <f t="shared" si="272"/>
        <v>0</v>
      </c>
      <c r="T3095" s="2">
        <v>3</v>
      </c>
      <c r="U3095" s="339" t="e">
        <f t="shared" si="273"/>
        <v>#NUM!</v>
      </c>
      <c r="V3095" s="4" t="e">
        <f t="shared" si="274"/>
        <v>#DIV/0!</v>
      </c>
    </row>
    <row r="3096" spans="1:22">
      <c r="A3096" s="1" t="s">
        <v>907</v>
      </c>
      <c r="B3096" t="s">
        <v>921</v>
      </c>
      <c r="C3096" s="219" t="s">
        <v>1500</v>
      </c>
      <c r="D3096" s="81" t="s">
        <v>44</v>
      </c>
      <c r="E3096" s="93" t="s">
        <v>60</v>
      </c>
      <c r="F3096" s="93" t="s">
        <v>60</v>
      </c>
      <c r="G3096" s="22">
        <v>21</v>
      </c>
      <c r="H3096" s="123">
        <f t="shared" si="270"/>
        <v>5.2109181141439205E-2</v>
      </c>
      <c r="K3096" t="s">
        <v>100</v>
      </c>
      <c r="M3096" s="2">
        <v>0</v>
      </c>
      <c r="N3096">
        <v>0</v>
      </c>
      <c r="O3096" s="63">
        <f t="shared" si="271"/>
        <v>0</v>
      </c>
      <c r="P3096" s="2">
        <v>3</v>
      </c>
      <c r="Q3096" s="2">
        <v>0</v>
      </c>
      <c r="R3096">
        <v>0</v>
      </c>
      <c r="S3096">
        <f t="shared" si="272"/>
        <v>0</v>
      </c>
      <c r="T3096" s="2">
        <v>3</v>
      </c>
      <c r="U3096" s="339" t="e">
        <f t="shared" si="273"/>
        <v>#DIV/0!</v>
      </c>
      <c r="V3096" s="4" t="e">
        <f t="shared" si="274"/>
        <v>#DIV/0!</v>
      </c>
    </row>
    <row r="3097" spans="1:22">
      <c r="A3097" s="1" t="s">
        <v>907</v>
      </c>
      <c r="B3097" t="s">
        <v>921</v>
      </c>
      <c r="C3097" s="219" t="s">
        <v>1500</v>
      </c>
      <c r="D3097" s="81" t="s">
        <v>44</v>
      </c>
      <c r="E3097" s="93" t="s">
        <v>60</v>
      </c>
      <c r="F3097" s="93" t="s">
        <v>60</v>
      </c>
      <c r="G3097" s="22">
        <v>35</v>
      </c>
      <c r="H3097" s="123">
        <f t="shared" si="270"/>
        <v>8.6848635235732011E-2</v>
      </c>
      <c r="K3097" t="s">
        <v>100</v>
      </c>
      <c r="M3097" s="324">
        <v>4.8899999999999997</v>
      </c>
      <c r="N3097">
        <v>1.95</v>
      </c>
      <c r="O3097" s="63">
        <f t="shared" si="271"/>
        <v>3.3774990747593105</v>
      </c>
      <c r="P3097" s="2">
        <v>3</v>
      </c>
      <c r="Q3097" s="324">
        <v>0.02</v>
      </c>
      <c r="R3097">
        <v>0.02</v>
      </c>
      <c r="S3097">
        <f t="shared" si="272"/>
        <v>3.4641016151377546E-2</v>
      </c>
      <c r="T3097" s="2">
        <v>3</v>
      </c>
      <c r="U3097" s="339">
        <f t="shared" si="273"/>
        <v>-5.4992153089149269</v>
      </c>
      <c r="V3097" s="4">
        <f t="shared" si="274"/>
        <v>1.3333333333333333</v>
      </c>
    </row>
    <row r="3098" spans="1:22">
      <c r="A3098" s="1" t="s">
        <v>907</v>
      </c>
      <c r="B3098" t="s">
        <v>921</v>
      </c>
      <c r="C3098" s="219" t="s">
        <v>1500</v>
      </c>
      <c r="D3098" s="81" t="s">
        <v>44</v>
      </c>
      <c r="E3098" s="93" t="s">
        <v>60</v>
      </c>
      <c r="F3098" s="93" t="s">
        <v>60</v>
      </c>
      <c r="G3098" s="22">
        <v>49</v>
      </c>
      <c r="H3098" s="123">
        <f t="shared" si="270"/>
        <v>0.12158808933002481</v>
      </c>
      <c r="K3098" t="s">
        <v>100</v>
      </c>
      <c r="M3098" s="2">
        <v>8.32</v>
      </c>
      <c r="N3098">
        <v>1.25</v>
      </c>
      <c r="O3098" s="63">
        <f t="shared" si="271"/>
        <v>2.1650635094610964</v>
      </c>
      <c r="P3098" s="2">
        <v>3</v>
      </c>
      <c r="Q3098" s="2">
        <v>0.2</v>
      </c>
      <c r="R3098">
        <v>0.1</v>
      </c>
      <c r="S3098">
        <f t="shared" si="272"/>
        <v>0.17320508075688773</v>
      </c>
      <c r="T3098" s="2">
        <v>3</v>
      </c>
      <c r="U3098" s="339">
        <f t="shared" si="273"/>
        <v>-3.7281001672672174</v>
      </c>
      <c r="V3098" s="4">
        <f t="shared" si="274"/>
        <v>0.58333333333333326</v>
      </c>
    </row>
    <row r="3099" spans="1:22">
      <c r="A3099" s="28" t="s">
        <v>907</v>
      </c>
      <c r="B3099" t="s">
        <v>921</v>
      </c>
      <c r="C3099" s="219" t="s">
        <v>1500</v>
      </c>
      <c r="D3099" s="81" t="s">
        <v>44</v>
      </c>
      <c r="E3099" s="93" t="s">
        <v>60</v>
      </c>
      <c r="F3099" s="93" t="s">
        <v>60</v>
      </c>
      <c r="G3099" s="22">
        <v>70</v>
      </c>
      <c r="H3099" s="123">
        <f t="shared" si="270"/>
        <v>0.17369727047146402</v>
      </c>
      <c r="K3099" t="s">
        <v>100</v>
      </c>
      <c r="M3099" s="2">
        <v>3.7</v>
      </c>
      <c r="N3099">
        <v>2.1</v>
      </c>
      <c r="O3099" s="63">
        <f t="shared" si="271"/>
        <v>3.6373066958946421</v>
      </c>
      <c r="P3099" s="2">
        <v>3</v>
      </c>
      <c r="Q3099" s="2">
        <v>4.21</v>
      </c>
      <c r="R3099">
        <v>1.87</v>
      </c>
      <c r="S3099">
        <f t="shared" si="272"/>
        <v>3.2389350101538006</v>
      </c>
      <c r="T3099" s="2">
        <v>3</v>
      </c>
      <c r="U3099" s="339">
        <f t="shared" si="273"/>
        <v>0.12912982804411122</v>
      </c>
      <c r="V3099" s="4">
        <f t="shared" si="274"/>
        <v>0.5306296699597346</v>
      </c>
    </row>
    <row r="3100" spans="1:22">
      <c r="A3100" s="1" t="s">
        <v>907</v>
      </c>
      <c r="B3100" t="s">
        <v>921</v>
      </c>
      <c r="C3100" s="219" t="s">
        <v>1500</v>
      </c>
      <c r="D3100" s="81" t="s">
        <v>44</v>
      </c>
      <c r="E3100" s="93" t="s">
        <v>60</v>
      </c>
      <c r="F3100" s="93" t="s">
        <v>60</v>
      </c>
      <c r="G3100" s="22">
        <v>92</v>
      </c>
      <c r="H3100" s="123">
        <f t="shared" si="270"/>
        <v>0.22828784119106699</v>
      </c>
      <c r="K3100" t="s">
        <v>100</v>
      </c>
      <c r="M3100" s="2">
        <v>1.9</v>
      </c>
      <c r="N3100">
        <v>1.44</v>
      </c>
      <c r="O3100" s="63">
        <f t="shared" si="271"/>
        <v>2.4941531628991829</v>
      </c>
      <c r="P3100" s="2">
        <v>3</v>
      </c>
      <c r="Q3100" s="2">
        <v>0.77</v>
      </c>
      <c r="R3100">
        <v>0.34</v>
      </c>
      <c r="S3100">
        <f t="shared" si="272"/>
        <v>0.58889727457341834</v>
      </c>
      <c r="T3100" s="2">
        <v>3</v>
      </c>
      <c r="U3100" s="339">
        <f t="shared" si="273"/>
        <v>-0.90321865030680215</v>
      </c>
      <c r="V3100" s="4">
        <f t="shared" si="274"/>
        <v>0.52830719064485299</v>
      </c>
    </row>
    <row r="3101" spans="1:22">
      <c r="A3101" s="1" t="s">
        <v>907</v>
      </c>
      <c r="B3101" t="s">
        <v>921</v>
      </c>
      <c r="C3101" s="219" t="s">
        <v>1500</v>
      </c>
      <c r="D3101" s="81" t="s">
        <v>44</v>
      </c>
      <c r="E3101" s="93" t="s">
        <v>60</v>
      </c>
      <c r="F3101" s="93" t="s">
        <v>60</v>
      </c>
      <c r="G3101" s="22">
        <v>119</v>
      </c>
      <c r="H3101" s="123">
        <f t="shared" si="270"/>
        <v>0.29528535980148884</v>
      </c>
      <c r="K3101" t="s">
        <v>100</v>
      </c>
      <c r="M3101" s="2">
        <v>0.49</v>
      </c>
      <c r="N3101">
        <v>0.49</v>
      </c>
      <c r="O3101" s="63">
        <f t="shared" si="271"/>
        <v>0.84870489570874985</v>
      </c>
      <c r="P3101" s="2">
        <v>3</v>
      </c>
      <c r="Q3101" s="2">
        <v>0.9</v>
      </c>
      <c r="R3101">
        <v>0.59</v>
      </c>
      <c r="S3101">
        <f t="shared" si="272"/>
        <v>1.0219099764656374</v>
      </c>
      <c r="T3101" s="2">
        <v>3</v>
      </c>
      <c r="U3101" s="339">
        <f t="shared" si="273"/>
        <v>0.60798937221963845</v>
      </c>
      <c r="V3101" s="4">
        <f t="shared" si="274"/>
        <v>0.76308641975308622</v>
      </c>
    </row>
    <row r="3102" spans="1:22">
      <c r="A3102" s="1" t="s">
        <v>907</v>
      </c>
      <c r="B3102" t="s">
        <v>921</v>
      </c>
      <c r="C3102" s="219" t="s">
        <v>1500</v>
      </c>
      <c r="D3102" s="81" t="s">
        <v>44</v>
      </c>
      <c r="E3102" s="93" t="s">
        <v>60</v>
      </c>
      <c r="F3102" s="93" t="s">
        <v>60</v>
      </c>
      <c r="G3102" s="22">
        <v>365</v>
      </c>
      <c r="H3102" s="123">
        <f t="shared" si="270"/>
        <v>0.90570719602977667</v>
      </c>
      <c r="K3102" t="s">
        <v>100</v>
      </c>
      <c r="M3102" s="2">
        <v>0.06</v>
      </c>
      <c r="N3102">
        <v>0.06</v>
      </c>
      <c r="O3102" s="63">
        <f t="shared" si="271"/>
        <v>0.10392304845413262</v>
      </c>
      <c r="P3102" s="2">
        <v>3</v>
      </c>
      <c r="Q3102" s="2">
        <v>0.04</v>
      </c>
      <c r="R3102">
        <v>0.04</v>
      </c>
      <c r="S3102">
        <f t="shared" si="272"/>
        <v>6.9282032302755092E-2</v>
      </c>
      <c r="T3102" s="2">
        <v>3</v>
      </c>
      <c r="U3102" s="339">
        <f t="shared" si="273"/>
        <v>-0.40546510810816427</v>
      </c>
      <c r="V3102" s="4">
        <f t="shared" si="274"/>
        <v>1.3333333333333333</v>
      </c>
    </row>
    <row r="3103" spans="1:22">
      <c r="A3103" s="28" t="s">
        <v>907</v>
      </c>
      <c r="B3103" t="s">
        <v>921</v>
      </c>
      <c r="C3103" s="219" t="s">
        <v>1500</v>
      </c>
      <c r="D3103" s="81" t="s">
        <v>44</v>
      </c>
      <c r="E3103" s="93" t="s">
        <v>60</v>
      </c>
      <c r="F3103" s="93" t="s">
        <v>60</v>
      </c>
      <c r="G3103" s="22">
        <v>403</v>
      </c>
      <c r="H3103" s="123">
        <f t="shared" si="270"/>
        <v>1</v>
      </c>
      <c r="K3103" t="s">
        <v>100</v>
      </c>
      <c r="L3103" t="s">
        <v>100</v>
      </c>
      <c r="M3103" s="2">
        <v>3.6</v>
      </c>
      <c r="N3103">
        <v>0.7</v>
      </c>
      <c r="O3103" s="63">
        <f t="shared" si="271"/>
        <v>1.2124355652982139</v>
      </c>
      <c r="P3103" s="2">
        <v>3</v>
      </c>
      <c r="Q3103" s="2">
        <v>4.2</v>
      </c>
      <c r="R3103">
        <v>1</v>
      </c>
      <c r="S3103">
        <f t="shared" si="272"/>
        <v>1.7320508075688772</v>
      </c>
      <c r="T3103" s="2">
        <v>3</v>
      </c>
      <c r="U3103" s="339">
        <f t="shared" si="273"/>
        <v>0.15415067982725836</v>
      </c>
      <c r="V3103" s="4">
        <f t="shared" si="274"/>
        <v>0.39002267573696142</v>
      </c>
    </row>
    <row r="3104" spans="1:22">
      <c r="A3104" s="1" t="s">
        <v>908</v>
      </c>
      <c r="B3104" t="s">
        <v>918</v>
      </c>
      <c r="C3104" s="219" t="s">
        <v>1500</v>
      </c>
      <c r="D3104" s="81" t="s">
        <v>44</v>
      </c>
      <c r="E3104" s="93" t="s">
        <v>60</v>
      </c>
      <c r="F3104" s="93" t="s">
        <v>60</v>
      </c>
      <c r="G3104" s="22">
        <v>-1</v>
      </c>
      <c r="H3104" s="123">
        <f t="shared" si="270"/>
        <v>-2.4813895781637717E-3</v>
      </c>
      <c r="I3104" s="2" t="s">
        <v>100</v>
      </c>
      <c r="M3104" s="2">
        <v>1.38</v>
      </c>
      <c r="N3104">
        <v>0.38</v>
      </c>
      <c r="O3104" s="63">
        <f t="shared" si="271"/>
        <v>0.65817930687617332</v>
      </c>
      <c r="P3104" s="2">
        <v>3</v>
      </c>
      <c r="Q3104" s="2">
        <v>3.06</v>
      </c>
      <c r="R3104">
        <v>0.65</v>
      </c>
      <c r="S3104">
        <f t="shared" si="272"/>
        <v>1.1258330249197701</v>
      </c>
      <c r="T3104" s="2">
        <v>3</v>
      </c>
      <c r="U3104" s="339">
        <f t="shared" si="273"/>
        <v>0.79633141679517616</v>
      </c>
      <c r="V3104" s="4">
        <f t="shared" si="274"/>
        <v>0.37845486778589432</v>
      </c>
    </row>
    <row r="3105" spans="1:22">
      <c r="A3105" s="1" t="s">
        <v>908</v>
      </c>
      <c r="B3105" t="s">
        <v>918</v>
      </c>
      <c r="C3105" s="219" t="s">
        <v>1500</v>
      </c>
      <c r="D3105" s="81" t="s">
        <v>44</v>
      </c>
      <c r="E3105" s="93" t="s">
        <v>60</v>
      </c>
      <c r="F3105" s="93" t="s">
        <v>60</v>
      </c>
      <c r="G3105" s="22">
        <v>12</v>
      </c>
      <c r="H3105" s="123">
        <f t="shared" si="270"/>
        <v>2.9776674937965261E-2</v>
      </c>
      <c r="J3105" t="s">
        <v>100</v>
      </c>
      <c r="M3105" s="2">
        <v>1.99</v>
      </c>
      <c r="N3105">
        <v>0.99</v>
      </c>
      <c r="O3105" s="63">
        <f t="shared" si="271"/>
        <v>1.7147302994931883</v>
      </c>
      <c r="P3105" s="2">
        <v>3</v>
      </c>
      <c r="Q3105" s="2">
        <v>0.03</v>
      </c>
      <c r="R3105">
        <v>0.01</v>
      </c>
      <c r="S3105">
        <f t="shared" si="272"/>
        <v>1.7320508075688773E-2</v>
      </c>
      <c r="T3105" s="2">
        <v>3</v>
      </c>
      <c r="U3105" s="339">
        <f t="shared" si="273"/>
        <v>-4.1946925360563831</v>
      </c>
      <c r="V3105" s="4">
        <f t="shared" si="274"/>
        <v>0.44444444444444448</v>
      </c>
    </row>
    <row r="3106" spans="1:22">
      <c r="A3106" s="1" t="s">
        <v>908</v>
      </c>
      <c r="B3106" t="s">
        <v>918</v>
      </c>
      <c r="C3106" s="219" t="s">
        <v>1500</v>
      </c>
      <c r="D3106" s="81" t="s">
        <v>44</v>
      </c>
      <c r="E3106" s="93" t="s">
        <v>60</v>
      </c>
      <c r="F3106" s="93" t="s">
        <v>60</v>
      </c>
      <c r="G3106" s="22">
        <v>21</v>
      </c>
      <c r="H3106" s="123">
        <f t="shared" si="270"/>
        <v>5.2109181141439205E-2</v>
      </c>
      <c r="K3106" t="s">
        <v>100</v>
      </c>
      <c r="M3106" s="2">
        <v>31.7</v>
      </c>
      <c r="N3106">
        <v>24.9</v>
      </c>
      <c r="O3106" s="63">
        <f t="shared" si="271"/>
        <v>43.128065108465037</v>
      </c>
      <c r="P3106" s="2">
        <v>3</v>
      </c>
      <c r="Q3106" s="2">
        <v>0.14000000000000001</v>
      </c>
      <c r="R3106">
        <v>0.14000000000000001</v>
      </c>
      <c r="S3106">
        <f t="shared" si="272"/>
        <v>0.24248711305964282</v>
      </c>
      <c r="T3106" s="2">
        <v>3</v>
      </c>
      <c r="U3106" s="339">
        <f t="shared" si="273"/>
        <v>-5.4224295372560674</v>
      </c>
      <c r="V3106" s="4">
        <f t="shared" si="274"/>
        <v>1.3333333333333333</v>
      </c>
    </row>
    <row r="3107" spans="1:22">
      <c r="A3107" s="1" t="s">
        <v>908</v>
      </c>
      <c r="B3107" t="s">
        <v>918</v>
      </c>
      <c r="C3107" s="219" t="s">
        <v>1500</v>
      </c>
      <c r="D3107" s="81" t="s">
        <v>44</v>
      </c>
      <c r="E3107" s="93" t="s">
        <v>60</v>
      </c>
      <c r="F3107" s="93" t="s">
        <v>60</v>
      </c>
      <c r="G3107" s="22">
        <v>35</v>
      </c>
      <c r="H3107" s="123">
        <f t="shared" si="270"/>
        <v>8.6848635235732011E-2</v>
      </c>
      <c r="K3107" t="s">
        <v>100</v>
      </c>
      <c r="M3107" s="2">
        <v>19.2</v>
      </c>
      <c r="N3107">
        <v>9.2200000000000006</v>
      </c>
      <c r="O3107" s="63">
        <f t="shared" si="271"/>
        <v>15.969508445785049</v>
      </c>
      <c r="P3107" s="2">
        <v>3</v>
      </c>
      <c r="Q3107" s="324">
        <v>0.38</v>
      </c>
      <c r="R3107">
        <v>0.23</v>
      </c>
      <c r="S3107">
        <f t="shared" si="272"/>
        <v>0.39837168574084175</v>
      </c>
      <c r="T3107" s="2">
        <v>3</v>
      </c>
      <c r="U3107" s="339">
        <f t="shared" si="273"/>
        <v>-3.9224943052954413</v>
      </c>
      <c r="V3107" s="4">
        <f t="shared" si="274"/>
        <v>0.6996768236380424</v>
      </c>
    </row>
    <row r="3108" spans="1:22">
      <c r="A3108" s="1" t="s">
        <v>908</v>
      </c>
      <c r="B3108" t="s">
        <v>918</v>
      </c>
      <c r="C3108" s="219" t="s">
        <v>1500</v>
      </c>
      <c r="D3108" s="81" t="s">
        <v>44</v>
      </c>
      <c r="E3108" s="93" t="s">
        <v>60</v>
      </c>
      <c r="F3108" s="93" t="s">
        <v>60</v>
      </c>
      <c r="G3108" s="22">
        <v>49</v>
      </c>
      <c r="H3108" s="123">
        <f t="shared" si="270"/>
        <v>0.12158808933002481</v>
      </c>
      <c r="K3108" t="s">
        <v>100</v>
      </c>
      <c r="M3108" s="2">
        <v>12.7</v>
      </c>
      <c r="N3108">
        <v>1.32</v>
      </c>
      <c r="O3108" s="63">
        <f t="shared" si="271"/>
        <v>2.2863070659909179</v>
      </c>
      <c r="P3108" s="2">
        <v>3</v>
      </c>
      <c r="Q3108" s="2">
        <v>0.4</v>
      </c>
      <c r="R3108">
        <v>0.19</v>
      </c>
      <c r="S3108">
        <f t="shared" si="272"/>
        <v>0.32908965343808666</v>
      </c>
      <c r="T3108" s="2">
        <v>3</v>
      </c>
      <c r="U3108" s="339">
        <f t="shared" si="273"/>
        <v>-3.4578927253387004</v>
      </c>
      <c r="V3108" s="4">
        <f t="shared" si="274"/>
        <v>0.55895833333333322</v>
      </c>
    </row>
    <row r="3109" spans="1:22">
      <c r="A3109" s="28" t="s">
        <v>908</v>
      </c>
      <c r="B3109" t="s">
        <v>918</v>
      </c>
      <c r="C3109" s="219" t="s">
        <v>1500</v>
      </c>
      <c r="D3109" s="81" t="s">
        <v>44</v>
      </c>
      <c r="E3109" s="93" t="s">
        <v>60</v>
      </c>
      <c r="F3109" s="93" t="s">
        <v>60</v>
      </c>
      <c r="G3109" s="22">
        <v>70</v>
      </c>
      <c r="H3109" s="123">
        <f t="shared" si="270"/>
        <v>0.17369727047146402</v>
      </c>
      <c r="K3109" t="s">
        <v>100</v>
      </c>
      <c r="M3109" s="2">
        <v>9.4</v>
      </c>
      <c r="N3109">
        <v>1.67</v>
      </c>
      <c r="O3109" s="63">
        <f t="shared" si="271"/>
        <v>2.8925248486400248</v>
      </c>
      <c r="P3109" s="2">
        <v>3</v>
      </c>
      <c r="Q3109" s="2">
        <v>0.98</v>
      </c>
      <c r="R3109">
        <v>0.41</v>
      </c>
      <c r="S3109">
        <f t="shared" si="272"/>
        <v>0.71014083110323956</v>
      </c>
      <c r="T3109" s="2">
        <v>3</v>
      </c>
      <c r="U3109" s="339">
        <f t="shared" si="273"/>
        <v>-2.2609123965934779</v>
      </c>
      <c r="V3109" s="4">
        <f t="shared" si="274"/>
        <v>0.50836457031792304</v>
      </c>
    </row>
    <row r="3110" spans="1:22">
      <c r="A3110" s="1" t="s">
        <v>908</v>
      </c>
      <c r="B3110" t="s">
        <v>918</v>
      </c>
      <c r="C3110" s="219" t="s">
        <v>1500</v>
      </c>
      <c r="D3110" s="81" t="s">
        <v>44</v>
      </c>
      <c r="E3110" s="93" t="s">
        <v>60</v>
      </c>
      <c r="F3110" s="93" t="s">
        <v>60</v>
      </c>
      <c r="G3110" s="22">
        <v>92</v>
      </c>
      <c r="H3110" s="123">
        <f t="shared" si="270"/>
        <v>0.22828784119106699</v>
      </c>
      <c r="K3110" t="s">
        <v>100</v>
      </c>
      <c r="M3110" s="2">
        <v>12.4</v>
      </c>
      <c r="N3110">
        <v>4.25</v>
      </c>
      <c r="O3110" s="63">
        <f t="shared" si="271"/>
        <v>7.3612159321677284</v>
      </c>
      <c r="P3110" s="2">
        <v>3</v>
      </c>
      <c r="Q3110" s="2">
        <v>4.24</v>
      </c>
      <c r="R3110">
        <v>2.11</v>
      </c>
      <c r="S3110">
        <f t="shared" si="272"/>
        <v>3.6546272039703305</v>
      </c>
      <c r="T3110" s="2">
        <v>3</v>
      </c>
      <c r="U3110" s="339">
        <f t="shared" si="273"/>
        <v>-1.0731332033671248</v>
      </c>
      <c r="V3110" s="4">
        <f t="shared" si="274"/>
        <v>0.58098040524504557</v>
      </c>
    </row>
    <row r="3111" spans="1:22">
      <c r="A3111" s="1" t="s">
        <v>908</v>
      </c>
      <c r="B3111" t="s">
        <v>918</v>
      </c>
      <c r="C3111" s="219" t="s">
        <v>1500</v>
      </c>
      <c r="D3111" s="81" t="s">
        <v>44</v>
      </c>
      <c r="E3111" s="93" t="s">
        <v>60</v>
      </c>
      <c r="F3111" s="93" t="s">
        <v>60</v>
      </c>
      <c r="G3111" s="22">
        <v>119</v>
      </c>
      <c r="H3111" s="123">
        <f t="shared" si="270"/>
        <v>0.29528535980148884</v>
      </c>
      <c r="K3111" t="s">
        <v>100</v>
      </c>
      <c r="M3111" s="2">
        <v>16.100000000000001</v>
      </c>
      <c r="N3111">
        <v>7.71</v>
      </c>
      <c r="O3111" s="63">
        <f t="shared" si="271"/>
        <v>13.354111726356043</v>
      </c>
      <c r="P3111" s="2">
        <v>3</v>
      </c>
      <c r="Q3111" s="2">
        <v>10.6</v>
      </c>
      <c r="R3111">
        <v>4.8</v>
      </c>
      <c r="S3111">
        <f t="shared" si="272"/>
        <v>8.3138438763306102</v>
      </c>
      <c r="T3111" s="2">
        <v>3</v>
      </c>
      <c r="U3111" s="339">
        <f t="shared" si="273"/>
        <v>-0.41796527087239599</v>
      </c>
      <c r="V3111" s="4">
        <f t="shared" si="274"/>
        <v>0.53838851311261415</v>
      </c>
    </row>
    <row r="3112" spans="1:22">
      <c r="A3112" s="1" t="s">
        <v>908</v>
      </c>
      <c r="B3112" t="s">
        <v>918</v>
      </c>
      <c r="C3112" s="219" t="s">
        <v>1500</v>
      </c>
      <c r="D3112" s="81" t="s">
        <v>44</v>
      </c>
      <c r="E3112" s="93" t="s">
        <v>60</v>
      </c>
      <c r="F3112" s="93" t="s">
        <v>60</v>
      </c>
      <c r="G3112" s="22">
        <v>365</v>
      </c>
      <c r="H3112" s="123">
        <f t="shared" si="270"/>
        <v>0.90570719602977667</v>
      </c>
      <c r="K3112" t="s">
        <v>100</v>
      </c>
      <c r="M3112" s="2">
        <v>5.9</v>
      </c>
      <c r="N3112">
        <v>0.8</v>
      </c>
      <c r="O3112" s="63">
        <f t="shared" si="271"/>
        <v>1.3856406460551018</v>
      </c>
      <c r="P3112" s="2">
        <v>3</v>
      </c>
      <c r="Q3112" s="2">
        <v>8</v>
      </c>
      <c r="R3112">
        <v>2.9</v>
      </c>
      <c r="S3112">
        <f t="shared" si="272"/>
        <v>5.0229473419497435</v>
      </c>
      <c r="T3112" s="2">
        <v>3</v>
      </c>
      <c r="U3112" s="339">
        <f t="shared" si="273"/>
        <v>0.30448919076816211</v>
      </c>
      <c r="V3112" s="4">
        <f t="shared" si="274"/>
        <v>0.46473958333333332</v>
      </c>
    </row>
    <row r="3113" spans="1:22">
      <c r="A3113" s="28" t="s">
        <v>908</v>
      </c>
      <c r="B3113" t="s">
        <v>918</v>
      </c>
      <c r="C3113" s="219" t="s">
        <v>1500</v>
      </c>
      <c r="D3113" s="81" t="s">
        <v>44</v>
      </c>
      <c r="E3113" s="93" t="s">
        <v>60</v>
      </c>
      <c r="F3113" s="93" t="s">
        <v>60</v>
      </c>
      <c r="G3113" s="22">
        <v>403</v>
      </c>
      <c r="H3113" s="123">
        <f t="shared" si="270"/>
        <v>1</v>
      </c>
      <c r="K3113" t="s">
        <v>100</v>
      </c>
      <c r="L3113" t="s">
        <v>100</v>
      </c>
      <c r="M3113" s="2">
        <v>5.8</v>
      </c>
      <c r="N3113">
        <v>1.3</v>
      </c>
      <c r="O3113" s="63">
        <f t="shared" si="271"/>
        <v>2.2516660498395402</v>
      </c>
      <c r="P3113" s="2">
        <v>3</v>
      </c>
      <c r="Q3113" s="2">
        <v>4.8</v>
      </c>
      <c r="R3113">
        <v>0.5</v>
      </c>
      <c r="S3113">
        <f t="shared" si="272"/>
        <v>0.8660254037844386</v>
      </c>
      <c r="T3113" s="2">
        <v>3</v>
      </c>
      <c r="U3113" s="339">
        <f t="shared" si="273"/>
        <v>-0.18924199963852842</v>
      </c>
      <c r="V3113" s="4">
        <f t="shared" si="274"/>
        <v>0.34418402777777773</v>
      </c>
    </row>
    <row r="3114" spans="1:22">
      <c r="A3114" s="1" t="s">
        <v>908</v>
      </c>
      <c r="B3114" t="s">
        <v>919</v>
      </c>
      <c r="C3114" s="219" t="s">
        <v>1500</v>
      </c>
      <c r="D3114" s="81" t="s">
        <v>44</v>
      </c>
      <c r="E3114" s="93" t="s">
        <v>60</v>
      </c>
      <c r="F3114" s="93" t="s">
        <v>60</v>
      </c>
      <c r="G3114" s="22">
        <v>-1</v>
      </c>
      <c r="H3114" s="123">
        <f t="shared" si="270"/>
        <v>-2.4813895781637717E-3</v>
      </c>
      <c r="I3114" s="2" t="s">
        <v>100</v>
      </c>
      <c r="M3114" s="2">
        <v>0.57999999999999996</v>
      </c>
      <c r="N3114">
        <v>0.26</v>
      </c>
      <c r="O3114" s="63">
        <f t="shared" si="271"/>
        <v>0.4503332099679081</v>
      </c>
      <c r="P3114" s="2">
        <v>3</v>
      </c>
      <c r="Q3114" s="2">
        <v>1.1200000000000001</v>
      </c>
      <c r="R3114">
        <v>0.54</v>
      </c>
      <c r="S3114">
        <f t="shared" si="272"/>
        <v>0.9353074360871938</v>
      </c>
      <c r="T3114" s="2">
        <v>3</v>
      </c>
      <c r="U3114" s="339">
        <f t="shared" si="273"/>
        <v>0.65805586074867539</v>
      </c>
      <c r="V3114" s="4">
        <f t="shared" si="274"/>
        <v>0.56579506802721091</v>
      </c>
    </row>
    <row r="3115" spans="1:22">
      <c r="A3115" s="1" t="s">
        <v>908</v>
      </c>
      <c r="B3115" t="s">
        <v>919</v>
      </c>
      <c r="C3115" s="219" t="s">
        <v>1500</v>
      </c>
      <c r="D3115" s="81" t="s">
        <v>44</v>
      </c>
      <c r="E3115" s="93" t="s">
        <v>60</v>
      </c>
      <c r="F3115" s="93" t="s">
        <v>60</v>
      </c>
      <c r="G3115" s="22">
        <v>12</v>
      </c>
      <c r="H3115" s="123">
        <f t="shared" si="270"/>
        <v>2.9776674937965261E-2</v>
      </c>
      <c r="J3115" t="s">
        <v>100</v>
      </c>
      <c r="M3115" s="2">
        <v>0.2</v>
      </c>
      <c r="N3115">
        <v>0.16</v>
      </c>
      <c r="O3115" s="63">
        <f t="shared" si="271"/>
        <v>0.27712812921102037</v>
      </c>
      <c r="P3115" s="2">
        <v>3</v>
      </c>
      <c r="Q3115" s="2">
        <v>0</v>
      </c>
      <c r="R3115">
        <v>0</v>
      </c>
      <c r="S3115">
        <f t="shared" si="272"/>
        <v>0</v>
      </c>
      <c r="T3115" s="2">
        <v>3</v>
      </c>
      <c r="U3115" s="339" t="e">
        <f t="shared" si="273"/>
        <v>#NUM!</v>
      </c>
      <c r="V3115" s="4" t="e">
        <f t="shared" si="274"/>
        <v>#DIV/0!</v>
      </c>
    </row>
    <row r="3116" spans="1:22">
      <c r="A3116" s="1" t="s">
        <v>908</v>
      </c>
      <c r="B3116" t="s">
        <v>919</v>
      </c>
      <c r="C3116" s="219" t="s">
        <v>1500</v>
      </c>
      <c r="D3116" s="81" t="s">
        <v>44</v>
      </c>
      <c r="E3116" s="93" t="s">
        <v>60</v>
      </c>
      <c r="F3116" s="93" t="s">
        <v>60</v>
      </c>
      <c r="G3116" s="22">
        <v>21</v>
      </c>
      <c r="H3116" s="123">
        <f t="shared" si="270"/>
        <v>5.2109181141439205E-2</v>
      </c>
      <c r="K3116" t="s">
        <v>100</v>
      </c>
      <c r="M3116" s="2">
        <v>0.68</v>
      </c>
      <c r="N3116">
        <v>0.41</v>
      </c>
      <c r="O3116" s="63">
        <f t="shared" si="271"/>
        <v>0.71014083110323956</v>
      </c>
      <c r="P3116" s="2">
        <v>3</v>
      </c>
      <c r="Q3116" s="2">
        <v>0.13</v>
      </c>
      <c r="R3116">
        <v>0.13</v>
      </c>
      <c r="S3116">
        <f t="shared" si="272"/>
        <v>0.22516660498395405</v>
      </c>
      <c r="T3116" s="2">
        <v>3</v>
      </c>
      <c r="U3116" s="339">
        <f t="shared" si="273"/>
        <v>-1.65455834771457</v>
      </c>
      <c r="V3116" s="4">
        <f t="shared" si="274"/>
        <v>1.3333333333333333</v>
      </c>
    </row>
    <row r="3117" spans="1:22">
      <c r="A3117" s="1" t="s">
        <v>908</v>
      </c>
      <c r="B3117" t="s">
        <v>919</v>
      </c>
      <c r="C3117" s="219" t="s">
        <v>1500</v>
      </c>
      <c r="D3117" s="81" t="s">
        <v>44</v>
      </c>
      <c r="E3117" s="93" t="s">
        <v>60</v>
      </c>
      <c r="F3117" s="93" t="s">
        <v>60</v>
      </c>
      <c r="G3117" s="22">
        <v>35</v>
      </c>
      <c r="H3117" s="123">
        <f t="shared" si="270"/>
        <v>8.6848635235732011E-2</v>
      </c>
      <c r="K3117" t="s">
        <v>100</v>
      </c>
      <c r="M3117" s="324">
        <v>3.77</v>
      </c>
      <c r="N3117">
        <v>1.89</v>
      </c>
      <c r="O3117" s="63">
        <f t="shared" si="271"/>
        <v>3.2735760263051779</v>
      </c>
      <c r="P3117" s="2">
        <v>3</v>
      </c>
      <c r="Q3117" s="324">
        <v>0.28000000000000003</v>
      </c>
      <c r="R3117">
        <v>0.23</v>
      </c>
      <c r="S3117">
        <f t="shared" si="272"/>
        <v>0.39837168574084175</v>
      </c>
      <c r="T3117" s="2">
        <v>3</v>
      </c>
      <c r="U3117" s="339">
        <f t="shared" si="273"/>
        <v>-2.6000406772728066</v>
      </c>
      <c r="V3117" s="4">
        <f t="shared" si="274"/>
        <v>1.0080782312925169</v>
      </c>
    </row>
    <row r="3118" spans="1:22">
      <c r="A3118" s="1" t="s">
        <v>908</v>
      </c>
      <c r="B3118" t="s">
        <v>919</v>
      </c>
      <c r="C3118" s="219" t="s">
        <v>1500</v>
      </c>
      <c r="D3118" s="81" t="s">
        <v>44</v>
      </c>
      <c r="E3118" s="93" t="s">
        <v>60</v>
      </c>
      <c r="F3118" s="93" t="s">
        <v>60</v>
      </c>
      <c r="G3118" s="22">
        <v>49</v>
      </c>
      <c r="H3118" s="123">
        <f t="shared" si="270"/>
        <v>0.12158808933002481</v>
      </c>
      <c r="K3118" t="s">
        <v>100</v>
      </c>
      <c r="M3118" s="2">
        <v>0.03</v>
      </c>
      <c r="N3118">
        <v>0.03</v>
      </c>
      <c r="O3118" s="63">
        <f t="shared" si="271"/>
        <v>5.1961524227066312E-2</v>
      </c>
      <c r="P3118" s="2">
        <v>3</v>
      </c>
      <c r="Q3118" s="2">
        <v>0.06</v>
      </c>
      <c r="R3118">
        <v>0.06</v>
      </c>
      <c r="S3118">
        <f t="shared" si="272"/>
        <v>0.10392304845413262</v>
      </c>
      <c r="T3118" s="2">
        <v>3</v>
      </c>
      <c r="U3118" s="339">
        <f t="shared" si="273"/>
        <v>0.69314718055994529</v>
      </c>
      <c r="V3118" s="4">
        <f t="shared" si="274"/>
        <v>1.333333333333333</v>
      </c>
    </row>
    <row r="3119" spans="1:22">
      <c r="A3119" s="1" t="s">
        <v>908</v>
      </c>
      <c r="B3119" t="s">
        <v>919</v>
      </c>
      <c r="C3119" s="219" t="s">
        <v>1500</v>
      </c>
      <c r="D3119" s="81" t="s">
        <v>44</v>
      </c>
      <c r="E3119" s="93" t="s">
        <v>60</v>
      </c>
      <c r="F3119" s="93" t="s">
        <v>60</v>
      </c>
      <c r="G3119" s="22">
        <v>70</v>
      </c>
      <c r="H3119" s="123">
        <f t="shared" si="270"/>
        <v>0.17369727047146402</v>
      </c>
      <c r="K3119" t="s">
        <v>100</v>
      </c>
      <c r="M3119" s="2">
        <v>0.65</v>
      </c>
      <c r="N3119">
        <v>0.16</v>
      </c>
      <c r="O3119" s="63">
        <f t="shared" si="271"/>
        <v>0.27712812921102037</v>
      </c>
      <c r="P3119" s="2">
        <v>3</v>
      </c>
      <c r="Q3119" s="2">
        <v>0.28999999999999998</v>
      </c>
      <c r="R3119">
        <v>0.14000000000000001</v>
      </c>
      <c r="S3119">
        <f t="shared" si="272"/>
        <v>0.24248711305964282</v>
      </c>
      <c r="T3119" s="2">
        <v>3</v>
      </c>
      <c r="U3119" s="339">
        <f t="shared" si="273"/>
        <v>-0.8070914399091631</v>
      </c>
      <c r="V3119" s="4">
        <f t="shared" si="274"/>
        <v>0.56638921918351182</v>
      </c>
    </row>
    <row r="3120" spans="1:22">
      <c r="A3120" s="1" t="s">
        <v>908</v>
      </c>
      <c r="B3120" t="s">
        <v>919</v>
      </c>
      <c r="C3120" s="219" t="s">
        <v>1500</v>
      </c>
      <c r="D3120" s="81" t="s">
        <v>44</v>
      </c>
      <c r="E3120" s="93" t="s">
        <v>60</v>
      </c>
      <c r="F3120" s="93" t="s">
        <v>60</v>
      </c>
      <c r="G3120" s="22">
        <v>92</v>
      </c>
      <c r="H3120" s="123">
        <f t="shared" si="270"/>
        <v>0.22828784119106699</v>
      </c>
      <c r="K3120" t="s">
        <v>100</v>
      </c>
      <c r="M3120" s="2">
        <v>5.2</v>
      </c>
      <c r="N3120">
        <v>0.65</v>
      </c>
      <c r="O3120" s="63">
        <f t="shared" si="271"/>
        <v>1.1258330249197701</v>
      </c>
      <c r="P3120" s="2">
        <v>3</v>
      </c>
      <c r="Q3120" s="2">
        <v>3.08</v>
      </c>
      <c r="R3120">
        <v>2.2799999999999998</v>
      </c>
      <c r="S3120">
        <f t="shared" si="272"/>
        <v>3.9490758412570397</v>
      </c>
      <c r="T3120" s="2">
        <v>3</v>
      </c>
      <c r="U3120" s="339">
        <f t="shared" si="273"/>
        <v>-0.52372902860189852</v>
      </c>
      <c r="V3120" s="4">
        <f t="shared" si="274"/>
        <v>0.88131781638275142</v>
      </c>
    </row>
    <row r="3121" spans="1:22">
      <c r="A3121" s="1" t="s">
        <v>908</v>
      </c>
      <c r="B3121" t="s">
        <v>919</v>
      </c>
      <c r="C3121" s="219" t="s">
        <v>1500</v>
      </c>
      <c r="D3121" s="81" t="s">
        <v>44</v>
      </c>
      <c r="E3121" s="93" t="s">
        <v>60</v>
      </c>
      <c r="F3121" s="93" t="s">
        <v>60</v>
      </c>
      <c r="G3121" s="22">
        <v>119</v>
      </c>
      <c r="H3121" s="123">
        <f t="shared" si="270"/>
        <v>0.29528535980148884</v>
      </c>
      <c r="K3121" t="s">
        <v>100</v>
      </c>
      <c r="M3121" s="2">
        <v>6.43</v>
      </c>
      <c r="N3121">
        <v>3.4</v>
      </c>
      <c r="O3121" s="63">
        <f t="shared" si="271"/>
        <v>5.8889727457341827</v>
      </c>
      <c r="P3121" s="2">
        <v>3</v>
      </c>
      <c r="Q3121" s="2">
        <v>6.27</v>
      </c>
      <c r="R3121">
        <v>5.22</v>
      </c>
      <c r="S3121">
        <f t="shared" si="272"/>
        <v>9.0413052155095386</v>
      </c>
      <c r="T3121" s="2">
        <v>3</v>
      </c>
      <c r="U3121" s="339">
        <f t="shared" si="273"/>
        <v>-2.5198183604698741E-2</v>
      </c>
      <c r="V3121" s="4">
        <f t="shared" si="274"/>
        <v>1.0264493334249063</v>
      </c>
    </row>
    <row r="3122" spans="1:22">
      <c r="A3122" s="1" t="s">
        <v>908</v>
      </c>
      <c r="B3122" t="s">
        <v>919</v>
      </c>
      <c r="C3122" s="219" t="s">
        <v>1500</v>
      </c>
      <c r="D3122" s="81" t="s">
        <v>44</v>
      </c>
      <c r="E3122" s="93" t="s">
        <v>60</v>
      </c>
      <c r="F3122" s="93" t="s">
        <v>60</v>
      </c>
      <c r="G3122" s="22">
        <v>365</v>
      </c>
      <c r="H3122" s="123">
        <f t="shared" si="270"/>
        <v>0.90570719602977667</v>
      </c>
      <c r="K3122" t="s">
        <v>100</v>
      </c>
      <c r="M3122" s="2">
        <v>2.5</v>
      </c>
      <c r="N3122">
        <v>1.4</v>
      </c>
      <c r="O3122" s="63">
        <f t="shared" si="271"/>
        <v>2.4248711305964279</v>
      </c>
      <c r="P3122" s="2">
        <v>3</v>
      </c>
      <c r="Q3122" s="2">
        <v>4.8</v>
      </c>
      <c r="R3122">
        <v>3.3</v>
      </c>
      <c r="S3122">
        <f t="shared" si="272"/>
        <v>5.7157676649772942</v>
      </c>
      <c r="T3122" s="2">
        <v>3</v>
      </c>
      <c r="U3122" s="339">
        <f t="shared" si="273"/>
        <v>0.65232518603969014</v>
      </c>
      <c r="V3122" s="4">
        <f t="shared" si="274"/>
        <v>0.80598958333333304</v>
      </c>
    </row>
    <row r="3123" spans="1:22">
      <c r="A3123" s="28" t="s">
        <v>908</v>
      </c>
      <c r="B3123" t="s">
        <v>919</v>
      </c>
      <c r="C3123" s="219" t="s">
        <v>1500</v>
      </c>
      <c r="D3123" s="81" t="s">
        <v>44</v>
      </c>
      <c r="E3123" s="93" t="s">
        <v>60</v>
      </c>
      <c r="F3123" s="93" t="s">
        <v>60</v>
      </c>
      <c r="G3123" s="22">
        <v>403</v>
      </c>
      <c r="H3123" s="123">
        <f t="shared" si="270"/>
        <v>1</v>
      </c>
      <c r="K3123" t="s">
        <v>100</v>
      </c>
      <c r="L3123" t="s">
        <v>100</v>
      </c>
      <c r="M3123" s="2">
        <v>0.5</v>
      </c>
      <c r="N3123">
        <v>0.4</v>
      </c>
      <c r="O3123" s="63">
        <f t="shared" si="271"/>
        <v>0.69282032302755092</v>
      </c>
      <c r="P3123" s="2">
        <v>3</v>
      </c>
      <c r="Q3123" s="2">
        <v>0.3</v>
      </c>
      <c r="R3123">
        <v>0.2</v>
      </c>
      <c r="S3123">
        <f t="shared" si="272"/>
        <v>0.34641016151377546</v>
      </c>
      <c r="T3123" s="2">
        <v>3</v>
      </c>
      <c r="U3123" s="339">
        <f t="shared" si="273"/>
        <v>-0.51082562376599072</v>
      </c>
      <c r="V3123" s="4">
        <f t="shared" si="274"/>
        <v>0.77777777777777768</v>
      </c>
    </row>
    <row r="3124" spans="1:22">
      <c r="A3124" s="1" t="s">
        <v>908</v>
      </c>
      <c r="B3124" t="s">
        <v>920</v>
      </c>
      <c r="C3124" s="219" t="s">
        <v>1500</v>
      </c>
      <c r="D3124" s="81" t="s">
        <v>44</v>
      </c>
      <c r="E3124" s="93" t="s">
        <v>60</v>
      </c>
      <c r="F3124" s="93" t="s">
        <v>60</v>
      </c>
      <c r="G3124" s="22">
        <v>-1</v>
      </c>
      <c r="H3124" s="123">
        <f t="shared" si="270"/>
        <v>-2.4813895781637717E-3</v>
      </c>
      <c r="I3124" s="2" t="s">
        <v>100</v>
      </c>
      <c r="M3124" s="2">
        <v>0.56000000000000005</v>
      </c>
      <c r="N3124">
        <v>0.28000000000000003</v>
      </c>
      <c r="O3124" s="63">
        <f t="shared" si="271"/>
        <v>0.48497422611928565</v>
      </c>
      <c r="P3124" s="2">
        <v>3</v>
      </c>
      <c r="Q3124" s="2">
        <v>1.75</v>
      </c>
      <c r="R3124">
        <v>0.18</v>
      </c>
      <c r="S3124">
        <f t="shared" si="272"/>
        <v>0.31176914536239786</v>
      </c>
      <c r="T3124" s="2">
        <v>3</v>
      </c>
      <c r="U3124" s="339">
        <f t="shared" si="273"/>
        <v>1.1394342831883646</v>
      </c>
      <c r="V3124" s="4">
        <f t="shared" si="274"/>
        <v>0.34391292517006805</v>
      </c>
    </row>
    <row r="3125" spans="1:22">
      <c r="A3125" s="1" t="s">
        <v>908</v>
      </c>
      <c r="B3125" t="s">
        <v>920</v>
      </c>
      <c r="C3125" s="219" t="s">
        <v>1500</v>
      </c>
      <c r="D3125" s="81" t="s">
        <v>44</v>
      </c>
      <c r="E3125" s="93" t="s">
        <v>60</v>
      </c>
      <c r="F3125" s="93" t="s">
        <v>60</v>
      </c>
      <c r="G3125" s="22">
        <v>12</v>
      </c>
      <c r="H3125" s="123">
        <f t="shared" si="270"/>
        <v>2.9776674937965261E-2</v>
      </c>
      <c r="J3125" t="s">
        <v>100</v>
      </c>
      <c r="M3125" s="2">
        <v>1.1200000000000001</v>
      </c>
      <c r="N3125">
        <v>0.96</v>
      </c>
      <c r="O3125" s="63">
        <f t="shared" si="271"/>
        <v>1.662768775266122</v>
      </c>
      <c r="P3125" s="2">
        <v>3</v>
      </c>
      <c r="Q3125" s="2">
        <v>0.01</v>
      </c>
      <c r="R3125">
        <v>0.01</v>
      </c>
      <c r="S3125">
        <f t="shared" si="272"/>
        <v>1.7320508075688773E-2</v>
      </c>
      <c r="T3125" s="2">
        <v>3</v>
      </c>
      <c r="U3125" s="339">
        <f t="shared" si="273"/>
        <v>-4.7184988712950942</v>
      </c>
      <c r="V3125" s="4">
        <f t="shared" si="274"/>
        <v>1.3333333333333335</v>
      </c>
    </row>
    <row r="3126" spans="1:22">
      <c r="A3126" s="1" t="s">
        <v>908</v>
      </c>
      <c r="B3126" t="s">
        <v>920</v>
      </c>
      <c r="C3126" s="219" t="s">
        <v>1500</v>
      </c>
      <c r="D3126" s="81" t="s">
        <v>44</v>
      </c>
      <c r="E3126" s="93" t="s">
        <v>60</v>
      </c>
      <c r="F3126" s="93" t="s">
        <v>60</v>
      </c>
      <c r="G3126" s="22">
        <v>21</v>
      </c>
      <c r="H3126" s="123">
        <f t="shared" si="270"/>
        <v>5.2109181141439205E-2</v>
      </c>
      <c r="K3126" t="s">
        <v>100</v>
      </c>
      <c r="M3126" s="2">
        <v>28.7</v>
      </c>
      <c r="N3126">
        <v>24.8</v>
      </c>
      <c r="O3126" s="63">
        <f t="shared" si="271"/>
        <v>42.954860027708158</v>
      </c>
      <c r="P3126" s="2">
        <v>3</v>
      </c>
      <c r="Q3126" s="2">
        <v>0</v>
      </c>
      <c r="R3126">
        <v>0</v>
      </c>
      <c r="S3126">
        <f t="shared" si="272"/>
        <v>0</v>
      </c>
      <c r="T3126" s="2">
        <v>3</v>
      </c>
      <c r="U3126" s="339" t="e">
        <f t="shared" si="273"/>
        <v>#NUM!</v>
      </c>
      <c r="V3126" s="4" t="e">
        <f t="shared" si="274"/>
        <v>#DIV/0!</v>
      </c>
    </row>
    <row r="3127" spans="1:22">
      <c r="A3127" s="1" t="s">
        <v>908</v>
      </c>
      <c r="B3127" t="s">
        <v>920</v>
      </c>
      <c r="C3127" s="219" t="s">
        <v>1500</v>
      </c>
      <c r="D3127" s="81" t="s">
        <v>44</v>
      </c>
      <c r="E3127" s="93" t="s">
        <v>60</v>
      </c>
      <c r="F3127" s="93" t="s">
        <v>60</v>
      </c>
      <c r="G3127" s="22">
        <v>35</v>
      </c>
      <c r="H3127" s="123">
        <f t="shared" si="270"/>
        <v>8.6848635235732011E-2</v>
      </c>
      <c r="K3127" t="s">
        <v>100</v>
      </c>
      <c r="M3127" s="324">
        <v>5.47</v>
      </c>
      <c r="N3127">
        <v>2.76</v>
      </c>
      <c r="O3127" s="63">
        <f t="shared" si="271"/>
        <v>4.7804602288901004</v>
      </c>
      <c r="P3127" s="2">
        <v>3</v>
      </c>
      <c r="Q3127" s="324">
        <v>0</v>
      </c>
      <c r="R3127">
        <v>0</v>
      </c>
      <c r="S3127">
        <f t="shared" si="272"/>
        <v>0</v>
      </c>
      <c r="T3127" s="2">
        <v>3</v>
      </c>
      <c r="U3127" s="339" t="e">
        <f t="shared" si="273"/>
        <v>#NUM!</v>
      </c>
      <c r="V3127" s="4" t="e">
        <f t="shared" si="274"/>
        <v>#DIV/0!</v>
      </c>
    </row>
    <row r="3128" spans="1:22">
      <c r="A3128" s="1" t="s">
        <v>908</v>
      </c>
      <c r="B3128" t="s">
        <v>920</v>
      </c>
      <c r="C3128" s="219" t="s">
        <v>1500</v>
      </c>
      <c r="D3128" s="81" t="s">
        <v>44</v>
      </c>
      <c r="E3128" s="93" t="s">
        <v>60</v>
      </c>
      <c r="F3128" s="93" t="s">
        <v>60</v>
      </c>
      <c r="G3128" s="22">
        <v>49</v>
      </c>
      <c r="H3128" s="123">
        <f t="shared" si="270"/>
        <v>0.12158808933002481</v>
      </c>
      <c r="K3128" t="s">
        <v>100</v>
      </c>
      <c r="M3128" s="2">
        <v>3.5</v>
      </c>
      <c r="N3128">
        <v>1.35</v>
      </c>
      <c r="O3128" s="63">
        <f t="shared" si="271"/>
        <v>2.3382685902179845</v>
      </c>
      <c r="P3128" s="2">
        <v>3</v>
      </c>
      <c r="Q3128" s="324">
        <v>0</v>
      </c>
      <c r="R3128">
        <v>0</v>
      </c>
      <c r="S3128">
        <f t="shared" si="272"/>
        <v>0</v>
      </c>
      <c r="T3128" s="2">
        <v>3</v>
      </c>
      <c r="U3128" s="339" t="e">
        <f t="shared" si="273"/>
        <v>#NUM!</v>
      </c>
      <c r="V3128" s="4" t="e">
        <f t="shared" si="274"/>
        <v>#DIV/0!</v>
      </c>
    </row>
    <row r="3129" spans="1:22">
      <c r="A3129" s="28" t="s">
        <v>908</v>
      </c>
      <c r="B3129" t="s">
        <v>920</v>
      </c>
      <c r="C3129" s="219" t="s">
        <v>1500</v>
      </c>
      <c r="D3129" s="81" t="s">
        <v>44</v>
      </c>
      <c r="E3129" s="93" t="s">
        <v>60</v>
      </c>
      <c r="F3129" s="93" t="s">
        <v>60</v>
      </c>
      <c r="G3129" s="22">
        <v>70</v>
      </c>
      <c r="H3129" s="123">
        <f t="shared" si="270"/>
        <v>0.17369727047146402</v>
      </c>
      <c r="K3129" t="s">
        <v>100</v>
      </c>
      <c r="M3129" s="2">
        <v>1.1000000000000001</v>
      </c>
      <c r="N3129">
        <v>0.89</v>
      </c>
      <c r="O3129" s="63">
        <f t="shared" si="271"/>
        <v>1.5415252187363007</v>
      </c>
      <c r="P3129" s="2">
        <v>3</v>
      </c>
      <c r="Q3129" s="2">
        <v>0.2</v>
      </c>
      <c r="R3129">
        <v>0.17</v>
      </c>
      <c r="S3129">
        <f t="shared" si="272"/>
        <v>0.29444863728670917</v>
      </c>
      <c r="T3129" s="2">
        <v>3</v>
      </c>
      <c r="U3129" s="339">
        <f t="shared" si="273"/>
        <v>-1.7047480922384253</v>
      </c>
      <c r="V3129" s="4">
        <f t="shared" si="274"/>
        <v>1.0558333333333332</v>
      </c>
    </row>
    <row r="3130" spans="1:22">
      <c r="A3130" s="1" t="s">
        <v>908</v>
      </c>
      <c r="B3130" t="s">
        <v>920</v>
      </c>
      <c r="C3130" s="219" t="s">
        <v>1500</v>
      </c>
      <c r="D3130" s="81" t="s">
        <v>44</v>
      </c>
      <c r="E3130" s="93" t="s">
        <v>60</v>
      </c>
      <c r="F3130" s="93" t="s">
        <v>60</v>
      </c>
      <c r="G3130" s="22">
        <v>92</v>
      </c>
      <c r="H3130" s="123">
        <f t="shared" si="270"/>
        <v>0.22828784119106699</v>
      </c>
      <c r="K3130" t="s">
        <v>100</v>
      </c>
      <c r="M3130" s="2">
        <v>4.0199999999999996</v>
      </c>
      <c r="N3130">
        <v>2.13</v>
      </c>
      <c r="O3130" s="63">
        <f t="shared" si="271"/>
        <v>3.6892682201217082</v>
      </c>
      <c r="P3130" s="2">
        <v>3</v>
      </c>
      <c r="Q3130" s="2">
        <v>0.81</v>
      </c>
      <c r="R3130">
        <v>0.77</v>
      </c>
      <c r="S3130">
        <f t="shared" si="272"/>
        <v>1.3336791218280355</v>
      </c>
      <c r="T3130" s="2">
        <v>3</v>
      </c>
      <c r="U3130" s="339">
        <f t="shared" si="273"/>
        <v>-1.6020029339465822</v>
      </c>
      <c r="V3130" s="4">
        <f t="shared" si="274"/>
        <v>1.2370065538789816</v>
      </c>
    </row>
    <row r="3131" spans="1:22">
      <c r="A3131" s="1" t="s">
        <v>908</v>
      </c>
      <c r="B3131" t="s">
        <v>920</v>
      </c>
      <c r="C3131" s="219" t="s">
        <v>1500</v>
      </c>
      <c r="D3131" s="81" t="s">
        <v>44</v>
      </c>
      <c r="E3131" s="93" t="s">
        <v>60</v>
      </c>
      <c r="F3131" s="93" t="s">
        <v>60</v>
      </c>
      <c r="G3131" s="22">
        <v>119</v>
      </c>
      <c r="H3131" s="123">
        <f t="shared" si="270"/>
        <v>0.29528535980148884</v>
      </c>
      <c r="K3131" t="s">
        <v>100</v>
      </c>
      <c r="M3131" s="2">
        <v>9.0299999999999994</v>
      </c>
      <c r="N3131">
        <v>6.23</v>
      </c>
      <c r="O3131" s="63">
        <f t="shared" si="271"/>
        <v>10.790676531154105</v>
      </c>
      <c r="P3131" s="2">
        <v>3</v>
      </c>
      <c r="Q3131" s="2">
        <v>4.2300000000000004</v>
      </c>
      <c r="R3131">
        <v>3.51</v>
      </c>
      <c r="S3131">
        <f t="shared" si="272"/>
        <v>6.0794983345667584</v>
      </c>
      <c r="T3131" s="2">
        <v>3</v>
      </c>
      <c r="U3131" s="339">
        <f t="shared" si="273"/>
        <v>-0.75835037437070729</v>
      </c>
      <c r="V3131" s="4">
        <f t="shared" si="274"/>
        <v>1.0218801871133238</v>
      </c>
    </row>
    <row r="3132" spans="1:22">
      <c r="A3132" s="1" t="s">
        <v>908</v>
      </c>
      <c r="B3132" t="s">
        <v>920</v>
      </c>
      <c r="C3132" s="219" t="s">
        <v>1500</v>
      </c>
      <c r="D3132" s="81" t="s">
        <v>44</v>
      </c>
      <c r="E3132" s="93" t="s">
        <v>60</v>
      </c>
      <c r="F3132" s="93" t="s">
        <v>60</v>
      </c>
      <c r="G3132" s="22">
        <v>365</v>
      </c>
      <c r="H3132" s="123">
        <f t="shared" si="270"/>
        <v>0.90570719602977667</v>
      </c>
      <c r="K3132" t="s">
        <v>100</v>
      </c>
      <c r="M3132" s="2">
        <v>2.2000000000000002</v>
      </c>
      <c r="N3132">
        <v>1.1000000000000001</v>
      </c>
      <c r="O3132" s="63">
        <f t="shared" si="271"/>
        <v>1.9052558883257651</v>
      </c>
      <c r="P3132" s="2">
        <v>3</v>
      </c>
      <c r="Q3132" s="2">
        <v>2.1</v>
      </c>
      <c r="R3132">
        <v>1.1000000000000001</v>
      </c>
      <c r="S3132">
        <f t="shared" si="272"/>
        <v>1.9052558883257651</v>
      </c>
      <c r="T3132" s="2">
        <v>3</v>
      </c>
      <c r="U3132" s="339">
        <f t="shared" si="273"/>
        <v>-4.6520015634892928E-2</v>
      </c>
      <c r="V3132" s="4">
        <f t="shared" si="274"/>
        <v>0.60770975056689336</v>
      </c>
    </row>
    <row r="3133" spans="1:22">
      <c r="A3133" s="28" t="s">
        <v>908</v>
      </c>
      <c r="B3133" t="s">
        <v>920</v>
      </c>
      <c r="C3133" s="219" t="s">
        <v>1500</v>
      </c>
      <c r="D3133" s="81" t="s">
        <v>44</v>
      </c>
      <c r="E3133" s="93" t="s">
        <v>60</v>
      </c>
      <c r="F3133" s="93" t="s">
        <v>60</v>
      </c>
      <c r="G3133" s="22">
        <v>403</v>
      </c>
      <c r="H3133" s="123">
        <f t="shared" si="270"/>
        <v>1</v>
      </c>
      <c r="K3133" t="s">
        <v>100</v>
      </c>
      <c r="L3133" t="s">
        <v>100</v>
      </c>
      <c r="M3133" s="2">
        <v>0.6</v>
      </c>
      <c r="N3133">
        <v>0.1</v>
      </c>
      <c r="O3133" s="63">
        <f t="shared" si="271"/>
        <v>0.17320508075688773</v>
      </c>
      <c r="P3133" s="2">
        <v>3</v>
      </c>
      <c r="Q3133" s="2">
        <v>1.2</v>
      </c>
      <c r="R3133">
        <v>0.5</v>
      </c>
      <c r="S3133">
        <f t="shared" si="272"/>
        <v>0.8660254037844386</v>
      </c>
      <c r="T3133" s="2">
        <v>3</v>
      </c>
      <c r="U3133" s="339">
        <f t="shared" si="273"/>
        <v>0.69314718055994529</v>
      </c>
      <c r="V3133" s="4">
        <f t="shared" si="274"/>
        <v>0.50694444444444442</v>
      </c>
    </row>
    <row r="3134" spans="1:22">
      <c r="A3134" s="1" t="s">
        <v>908</v>
      </c>
      <c r="B3134" t="s">
        <v>921</v>
      </c>
      <c r="C3134" s="219" t="s">
        <v>1500</v>
      </c>
      <c r="D3134" s="81" t="s">
        <v>44</v>
      </c>
      <c r="E3134" s="93" t="s">
        <v>60</v>
      </c>
      <c r="F3134" s="93" t="s">
        <v>60</v>
      </c>
      <c r="G3134" s="22">
        <v>-1</v>
      </c>
      <c r="H3134" s="123">
        <f t="shared" si="270"/>
        <v>-2.4813895781637717E-3</v>
      </c>
      <c r="I3134" s="2" t="s">
        <v>100</v>
      </c>
      <c r="M3134" s="2">
        <v>0</v>
      </c>
      <c r="N3134">
        <v>0</v>
      </c>
      <c r="O3134" s="63">
        <f t="shared" si="271"/>
        <v>0</v>
      </c>
      <c r="P3134" s="2">
        <v>3</v>
      </c>
      <c r="Q3134" s="2">
        <v>0</v>
      </c>
      <c r="R3134">
        <v>0</v>
      </c>
      <c r="S3134">
        <f t="shared" si="272"/>
        <v>0</v>
      </c>
      <c r="T3134" s="2">
        <v>3</v>
      </c>
      <c r="U3134" s="339" t="e">
        <f t="shared" si="273"/>
        <v>#DIV/0!</v>
      </c>
      <c r="V3134" s="4" t="e">
        <f t="shared" si="274"/>
        <v>#DIV/0!</v>
      </c>
    </row>
    <row r="3135" spans="1:22">
      <c r="A3135" s="1" t="s">
        <v>908</v>
      </c>
      <c r="B3135" t="s">
        <v>921</v>
      </c>
      <c r="C3135" s="219" t="s">
        <v>1500</v>
      </c>
      <c r="D3135" s="81" t="s">
        <v>44</v>
      </c>
      <c r="E3135" s="93" t="s">
        <v>60</v>
      </c>
      <c r="F3135" s="93" t="s">
        <v>60</v>
      </c>
      <c r="G3135" s="22">
        <v>12</v>
      </c>
      <c r="H3135" s="123">
        <f t="shared" si="270"/>
        <v>2.9776674937965261E-2</v>
      </c>
      <c r="J3135" t="s">
        <v>100</v>
      </c>
      <c r="M3135" s="2">
        <v>0.01</v>
      </c>
      <c r="N3135">
        <v>0.01</v>
      </c>
      <c r="O3135" s="63">
        <f t="shared" si="271"/>
        <v>1.7320508075688773E-2</v>
      </c>
      <c r="P3135" s="2">
        <v>3</v>
      </c>
      <c r="Q3135" s="2">
        <v>0.01</v>
      </c>
      <c r="R3135">
        <v>0.01</v>
      </c>
      <c r="S3135">
        <f t="shared" si="272"/>
        <v>1.7320508075688773E-2</v>
      </c>
      <c r="T3135" s="2">
        <v>3</v>
      </c>
      <c r="U3135" s="339">
        <f t="shared" si="273"/>
        <v>0</v>
      </c>
      <c r="V3135" s="4">
        <f t="shared" si="274"/>
        <v>1.3333333333333333</v>
      </c>
    </row>
    <row r="3136" spans="1:22">
      <c r="A3136" s="1" t="s">
        <v>908</v>
      </c>
      <c r="B3136" t="s">
        <v>921</v>
      </c>
      <c r="C3136" s="219" t="s">
        <v>1500</v>
      </c>
      <c r="D3136" s="81" t="s">
        <v>44</v>
      </c>
      <c r="E3136" s="93" t="s">
        <v>60</v>
      </c>
      <c r="F3136" s="93" t="s">
        <v>60</v>
      </c>
      <c r="G3136" s="22">
        <v>21</v>
      </c>
      <c r="H3136" s="123">
        <f t="shared" si="270"/>
        <v>5.2109181141439205E-2</v>
      </c>
      <c r="K3136" t="s">
        <v>100</v>
      </c>
      <c r="M3136" s="2">
        <v>0</v>
      </c>
      <c r="N3136">
        <v>0</v>
      </c>
      <c r="O3136" s="63">
        <f t="shared" si="271"/>
        <v>0</v>
      </c>
      <c r="P3136" s="2">
        <v>3</v>
      </c>
      <c r="Q3136" s="2">
        <v>0</v>
      </c>
      <c r="R3136">
        <v>0</v>
      </c>
      <c r="S3136">
        <f t="shared" si="272"/>
        <v>0</v>
      </c>
      <c r="T3136" s="2">
        <v>3</v>
      </c>
      <c r="U3136" s="339" t="e">
        <f t="shared" si="273"/>
        <v>#DIV/0!</v>
      </c>
      <c r="V3136" s="4" t="e">
        <f t="shared" si="274"/>
        <v>#DIV/0!</v>
      </c>
    </row>
    <row r="3137" spans="1:22">
      <c r="A3137" s="1" t="s">
        <v>908</v>
      </c>
      <c r="B3137" t="s">
        <v>921</v>
      </c>
      <c r="C3137" s="219" t="s">
        <v>1500</v>
      </c>
      <c r="D3137" s="81" t="s">
        <v>44</v>
      </c>
      <c r="E3137" s="93" t="s">
        <v>60</v>
      </c>
      <c r="F3137" s="93" t="s">
        <v>60</v>
      </c>
      <c r="G3137" s="22">
        <v>35</v>
      </c>
      <c r="H3137" s="123">
        <f t="shared" si="270"/>
        <v>8.6848635235732011E-2</v>
      </c>
      <c r="K3137" t="s">
        <v>100</v>
      </c>
      <c r="M3137" s="324">
        <v>4.8899999999999997</v>
      </c>
      <c r="N3137">
        <v>1.95</v>
      </c>
      <c r="O3137" s="63">
        <f t="shared" si="271"/>
        <v>3.3774990747593105</v>
      </c>
      <c r="P3137" s="2">
        <v>3</v>
      </c>
      <c r="Q3137" s="324">
        <v>0.02</v>
      </c>
      <c r="R3137">
        <v>0.02</v>
      </c>
      <c r="S3137">
        <f t="shared" si="272"/>
        <v>3.4641016151377546E-2</v>
      </c>
      <c r="T3137" s="2">
        <v>3</v>
      </c>
      <c r="U3137" s="339">
        <f t="shared" si="273"/>
        <v>-5.4992153089149269</v>
      </c>
      <c r="V3137" s="4">
        <f t="shared" si="274"/>
        <v>1.3333333333333333</v>
      </c>
    </row>
    <row r="3138" spans="1:22">
      <c r="A3138" s="1" t="s">
        <v>908</v>
      </c>
      <c r="B3138" t="s">
        <v>921</v>
      </c>
      <c r="C3138" s="219" t="s">
        <v>1500</v>
      </c>
      <c r="D3138" s="81" t="s">
        <v>44</v>
      </c>
      <c r="E3138" s="93" t="s">
        <v>60</v>
      </c>
      <c r="F3138" s="93" t="s">
        <v>60</v>
      </c>
      <c r="G3138" s="22">
        <v>49</v>
      </c>
      <c r="H3138" s="123">
        <f t="shared" si="270"/>
        <v>0.12158808933002481</v>
      </c>
      <c r="K3138" t="s">
        <v>100</v>
      </c>
      <c r="M3138" s="2">
        <v>8.32</v>
      </c>
      <c r="N3138">
        <v>1.25</v>
      </c>
      <c r="O3138" s="63">
        <f t="shared" si="271"/>
        <v>2.1650635094610964</v>
      </c>
      <c r="P3138" s="2">
        <v>3</v>
      </c>
      <c r="Q3138" s="2">
        <v>0.03</v>
      </c>
      <c r="R3138">
        <v>0.03</v>
      </c>
      <c r="S3138">
        <f t="shared" si="272"/>
        <v>5.1961524227066312E-2</v>
      </c>
      <c r="T3138" s="2">
        <v>3</v>
      </c>
      <c r="U3138" s="339">
        <f t="shared" si="273"/>
        <v>-5.6252201521530987</v>
      </c>
      <c r="V3138" s="4">
        <f t="shared" si="274"/>
        <v>1.333333333333333</v>
      </c>
    </row>
    <row r="3139" spans="1:22">
      <c r="A3139" s="28" t="s">
        <v>908</v>
      </c>
      <c r="B3139" t="s">
        <v>921</v>
      </c>
      <c r="C3139" s="219" t="s">
        <v>1500</v>
      </c>
      <c r="D3139" s="81" t="s">
        <v>44</v>
      </c>
      <c r="E3139" s="93" t="s">
        <v>60</v>
      </c>
      <c r="F3139" s="93" t="s">
        <v>60</v>
      </c>
      <c r="G3139" s="22">
        <v>70</v>
      </c>
      <c r="H3139" s="123">
        <f t="shared" si="270"/>
        <v>0.17369727047146402</v>
      </c>
      <c r="K3139" t="s">
        <v>100</v>
      </c>
      <c r="M3139" s="2">
        <v>3.7</v>
      </c>
      <c r="N3139">
        <v>2.1</v>
      </c>
      <c r="O3139" s="63">
        <f t="shared" si="271"/>
        <v>3.6373066958946421</v>
      </c>
      <c r="P3139" s="2">
        <v>3</v>
      </c>
      <c r="Q3139" s="2">
        <v>0.09</v>
      </c>
      <c r="R3139">
        <v>0.09</v>
      </c>
      <c r="S3139">
        <f t="shared" si="272"/>
        <v>0.15588457268119893</v>
      </c>
      <c r="T3139" s="2">
        <v>3</v>
      </c>
      <c r="U3139" s="339">
        <f t="shared" si="273"/>
        <v>-3.7162784283020507</v>
      </c>
      <c r="V3139" s="4">
        <f t="shared" si="274"/>
        <v>1.333333333333333</v>
      </c>
    </row>
    <row r="3140" spans="1:22">
      <c r="A3140" s="1" t="s">
        <v>908</v>
      </c>
      <c r="B3140" t="s">
        <v>921</v>
      </c>
      <c r="C3140" s="219" t="s">
        <v>1500</v>
      </c>
      <c r="D3140" s="81" t="s">
        <v>44</v>
      </c>
      <c r="E3140" s="93" t="s">
        <v>60</v>
      </c>
      <c r="F3140" s="93" t="s">
        <v>60</v>
      </c>
      <c r="G3140" s="22">
        <v>92</v>
      </c>
      <c r="H3140" s="123">
        <f t="shared" si="270"/>
        <v>0.22828784119106699</v>
      </c>
      <c r="K3140" t="s">
        <v>100</v>
      </c>
      <c r="M3140" s="2">
        <v>1.9</v>
      </c>
      <c r="N3140">
        <v>1.44</v>
      </c>
      <c r="O3140" s="63">
        <f t="shared" si="271"/>
        <v>2.4941531628991829</v>
      </c>
      <c r="P3140" s="2">
        <v>3</v>
      </c>
      <c r="Q3140" s="2">
        <v>0.11</v>
      </c>
      <c r="R3140">
        <v>0.06</v>
      </c>
      <c r="S3140">
        <f t="shared" si="272"/>
        <v>0.10392304845413262</v>
      </c>
      <c r="T3140" s="2">
        <v>3</v>
      </c>
      <c r="U3140" s="339">
        <f t="shared" si="273"/>
        <v>-2.8491287993621155</v>
      </c>
      <c r="V3140" s="4">
        <f t="shared" si="274"/>
        <v>0.63085399449035806</v>
      </c>
    </row>
    <row r="3141" spans="1:22">
      <c r="A3141" s="1" t="s">
        <v>908</v>
      </c>
      <c r="B3141" t="s">
        <v>921</v>
      </c>
      <c r="C3141" s="219" t="s">
        <v>1500</v>
      </c>
      <c r="D3141" s="81" t="s">
        <v>44</v>
      </c>
      <c r="E3141" s="93" t="s">
        <v>60</v>
      </c>
      <c r="F3141" s="93" t="s">
        <v>60</v>
      </c>
      <c r="G3141" s="22">
        <v>119</v>
      </c>
      <c r="H3141" s="123">
        <f t="shared" si="270"/>
        <v>0.29528535980148884</v>
      </c>
      <c r="K3141" t="s">
        <v>100</v>
      </c>
      <c r="M3141" s="2">
        <v>0.49</v>
      </c>
      <c r="N3141">
        <v>0.49</v>
      </c>
      <c r="O3141" s="63">
        <f t="shared" si="271"/>
        <v>0.84870489570874985</v>
      </c>
      <c r="P3141" s="2">
        <v>3</v>
      </c>
      <c r="Q3141" s="2">
        <v>0.03</v>
      </c>
      <c r="R3141">
        <v>0.03</v>
      </c>
      <c r="S3141">
        <f t="shared" si="272"/>
        <v>5.1961524227066312E-2</v>
      </c>
      <c r="T3141" s="2">
        <v>3</v>
      </c>
      <c r="U3141" s="339">
        <f t="shared" si="273"/>
        <v>-2.7932080094425169</v>
      </c>
      <c r="V3141" s="4">
        <f t="shared" si="274"/>
        <v>1.333333333333333</v>
      </c>
    </row>
    <row r="3142" spans="1:22">
      <c r="A3142" s="1" t="s">
        <v>908</v>
      </c>
      <c r="B3142" t="s">
        <v>921</v>
      </c>
      <c r="C3142" s="219" t="s">
        <v>1500</v>
      </c>
      <c r="D3142" s="81" t="s">
        <v>44</v>
      </c>
      <c r="E3142" s="93" t="s">
        <v>60</v>
      </c>
      <c r="F3142" s="93" t="s">
        <v>60</v>
      </c>
      <c r="G3142" s="22">
        <v>365</v>
      </c>
      <c r="H3142" s="123">
        <f t="shared" si="270"/>
        <v>0.90570719602977667</v>
      </c>
      <c r="K3142" t="s">
        <v>100</v>
      </c>
      <c r="M3142" s="2">
        <v>0.06</v>
      </c>
      <c r="N3142">
        <v>0.06</v>
      </c>
      <c r="O3142" s="63">
        <f t="shared" si="271"/>
        <v>0.10392304845413262</v>
      </c>
      <c r="P3142" s="2">
        <v>3</v>
      </c>
      <c r="Q3142" s="2">
        <v>0.03</v>
      </c>
      <c r="R3142">
        <v>0.03</v>
      </c>
      <c r="S3142">
        <f t="shared" si="272"/>
        <v>5.1961524227066312E-2</v>
      </c>
      <c r="T3142" s="2">
        <v>3</v>
      </c>
      <c r="U3142" s="339">
        <f t="shared" si="273"/>
        <v>-0.69314718055994529</v>
      </c>
      <c r="V3142" s="4">
        <f t="shared" si="274"/>
        <v>1.333333333333333</v>
      </c>
    </row>
    <row r="3143" spans="1:22">
      <c r="A3143" s="28" t="s">
        <v>908</v>
      </c>
      <c r="B3143" t="s">
        <v>921</v>
      </c>
      <c r="C3143" s="219" t="s">
        <v>1500</v>
      </c>
      <c r="D3143" s="81" t="s">
        <v>44</v>
      </c>
      <c r="E3143" s="93" t="s">
        <v>60</v>
      </c>
      <c r="F3143" s="93" t="s">
        <v>60</v>
      </c>
      <c r="G3143" s="22">
        <v>403</v>
      </c>
      <c r="H3143" s="123">
        <f t="shared" si="270"/>
        <v>1</v>
      </c>
      <c r="K3143" t="s">
        <v>100</v>
      </c>
      <c r="L3143" t="s">
        <v>100</v>
      </c>
      <c r="M3143" s="2">
        <v>3.6</v>
      </c>
      <c r="N3143">
        <v>0.7</v>
      </c>
      <c r="O3143" s="63">
        <f t="shared" si="271"/>
        <v>1.2124355652982139</v>
      </c>
      <c r="P3143" s="2">
        <v>3</v>
      </c>
      <c r="Q3143" s="2">
        <v>2.9</v>
      </c>
      <c r="R3143">
        <v>0.8</v>
      </c>
      <c r="S3143">
        <f t="shared" si="272"/>
        <v>1.3856406460551018</v>
      </c>
      <c r="T3143" s="2">
        <v>3</v>
      </c>
      <c r="U3143" s="339">
        <f t="shared" si="273"/>
        <v>-0.21622310846963608</v>
      </c>
      <c r="V3143" s="4">
        <f t="shared" si="274"/>
        <v>0.4094332144272691</v>
      </c>
    </row>
    <row r="3144" spans="1:22">
      <c r="A3144" s="1" t="s">
        <v>909</v>
      </c>
      <c r="B3144" t="s">
        <v>918</v>
      </c>
      <c r="C3144" s="219" t="s">
        <v>1500</v>
      </c>
      <c r="D3144" s="81" t="s">
        <v>44</v>
      </c>
      <c r="E3144" s="93" t="s">
        <v>60</v>
      </c>
      <c r="F3144" s="93" t="s">
        <v>60</v>
      </c>
      <c r="G3144" s="22">
        <v>-1</v>
      </c>
      <c r="H3144" s="123">
        <f t="shared" si="270"/>
        <v>-2.4813895781637717E-3</v>
      </c>
      <c r="I3144" s="2" t="s">
        <v>100</v>
      </c>
      <c r="M3144" s="2">
        <v>1.38</v>
      </c>
      <c r="N3144">
        <v>0.38</v>
      </c>
      <c r="O3144" s="63">
        <f t="shared" si="271"/>
        <v>0.65817930687617332</v>
      </c>
      <c r="P3144" s="2">
        <v>3</v>
      </c>
      <c r="Q3144" s="2">
        <v>4.24</v>
      </c>
      <c r="R3144">
        <v>1.8</v>
      </c>
      <c r="S3144">
        <f t="shared" si="272"/>
        <v>3.117691453623979</v>
      </c>
      <c r="T3144" s="2">
        <v>3</v>
      </c>
      <c r="U3144" s="339">
        <f t="shared" si="273"/>
        <v>1.1224797700747531</v>
      </c>
      <c r="V3144" s="4">
        <f t="shared" si="274"/>
        <v>0.51355761243621689</v>
      </c>
    </row>
    <row r="3145" spans="1:22">
      <c r="A3145" s="1" t="s">
        <v>909</v>
      </c>
      <c r="B3145" t="s">
        <v>918</v>
      </c>
      <c r="C3145" s="219" t="s">
        <v>1500</v>
      </c>
      <c r="D3145" s="81" t="s">
        <v>44</v>
      </c>
      <c r="E3145" s="93" t="s">
        <v>60</v>
      </c>
      <c r="F3145" s="93" t="s">
        <v>60</v>
      </c>
      <c r="G3145" s="22">
        <v>12</v>
      </c>
      <c r="H3145" s="123">
        <f t="shared" si="270"/>
        <v>2.9776674937965261E-2</v>
      </c>
      <c r="J3145" t="s">
        <v>100</v>
      </c>
      <c r="M3145" s="2">
        <v>1.99</v>
      </c>
      <c r="N3145">
        <v>0.99</v>
      </c>
      <c r="O3145" s="63">
        <f t="shared" si="271"/>
        <v>1.7147302994931883</v>
      </c>
      <c r="P3145" s="2">
        <v>3</v>
      </c>
      <c r="Q3145" s="2">
        <v>0.02</v>
      </c>
      <c r="R3145">
        <v>0.02</v>
      </c>
      <c r="S3145">
        <f t="shared" si="272"/>
        <v>3.4641016151377546E-2</v>
      </c>
      <c r="T3145" s="2">
        <v>3</v>
      </c>
      <c r="U3145" s="339">
        <f t="shared" si="273"/>
        <v>-4.6001576441645469</v>
      </c>
      <c r="V3145" s="4">
        <f t="shared" si="274"/>
        <v>1.3333333333333335</v>
      </c>
    </row>
    <row r="3146" spans="1:22">
      <c r="A3146" s="1" t="s">
        <v>909</v>
      </c>
      <c r="B3146" t="s">
        <v>918</v>
      </c>
      <c r="C3146" s="219" t="s">
        <v>1500</v>
      </c>
      <c r="D3146" s="81" t="s">
        <v>44</v>
      </c>
      <c r="E3146" s="93" t="s">
        <v>60</v>
      </c>
      <c r="F3146" s="93" t="s">
        <v>60</v>
      </c>
      <c r="G3146" s="22">
        <v>21</v>
      </c>
      <c r="H3146" s="123">
        <f t="shared" si="270"/>
        <v>5.2109181141439205E-2</v>
      </c>
      <c r="K3146" t="s">
        <v>100</v>
      </c>
      <c r="M3146" s="2">
        <v>31.7</v>
      </c>
      <c r="N3146">
        <v>24.9</v>
      </c>
      <c r="O3146" s="63">
        <f t="shared" si="271"/>
        <v>43.128065108465037</v>
      </c>
      <c r="P3146" s="2">
        <v>3</v>
      </c>
      <c r="Q3146" s="2">
        <v>0.02</v>
      </c>
      <c r="R3146">
        <v>0.02</v>
      </c>
      <c r="S3146">
        <f t="shared" si="272"/>
        <v>3.4641016151377546E-2</v>
      </c>
      <c r="T3146" s="2">
        <v>3</v>
      </c>
      <c r="U3146" s="339">
        <f t="shared" si="273"/>
        <v>-7.3683396863113808</v>
      </c>
      <c r="V3146" s="4">
        <f t="shared" si="274"/>
        <v>1.3333333333333333</v>
      </c>
    </row>
    <row r="3147" spans="1:22">
      <c r="A3147" s="1" t="s">
        <v>909</v>
      </c>
      <c r="B3147" t="s">
        <v>918</v>
      </c>
      <c r="C3147" s="219" t="s">
        <v>1500</v>
      </c>
      <c r="D3147" s="81" t="s">
        <v>44</v>
      </c>
      <c r="E3147" s="93" t="s">
        <v>60</v>
      </c>
      <c r="F3147" s="93" t="s">
        <v>60</v>
      </c>
      <c r="G3147" s="22">
        <v>35</v>
      </c>
      <c r="H3147" s="123">
        <f t="shared" si="270"/>
        <v>8.6848635235732011E-2</v>
      </c>
      <c r="K3147" t="s">
        <v>100</v>
      </c>
      <c r="M3147" s="2">
        <v>19.2</v>
      </c>
      <c r="N3147">
        <v>9.2200000000000006</v>
      </c>
      <c r="O3147" s="63">
        <f t="shared" si="271"/>
        <v>15.969508445785049</v>
      </c>
      <c r="P3147" s="2">
        <v>3</v>
      </c>
      <c r="Q3147" s="324">
        <v>0.03</v>
      </c>
      <c r="R3147">
        <v>0.03</v>
      </c>
      <c r="S3147">
        <f t="shared" si="272"/>
        <v>5.1961524227066312E-2</v>
      </c>
      <c r="T3147" s="2">
        <v>3</v>
      </c>
      <c r="U3147" s="339">
        <f t="shared" si="273"/>
        <v>-6.4614681763537174</v>
      </c>
      <c r="V3147" s="4">
        <f t="shared" si="274"/>
        <v>1.333333333333333</v>
      </c>
    </row>
    <row r="3148" spans="1:22">
      <c r="A3148" s="1" t="s">
        <v>909</v>
      </c>
      <c r="B3148" t="s">
        <v>918</v>
      </c>
      <c r="C3148" s="219" t="s">
        <v>1500</v>
      </c>
      <c r="D3148" s="81" t="s">
        <v>44</v>
      </c>
      <c r="E3148" s="93" t="s">
        <v>60</v>
      </c>
      <c r="F3148" s="93" t="s">
        <v>60</v>
      </c>
      <c r="G3148" s="22">
        <v>49</v>
      </c>
      <c r="H3148" s="123">
        <f t="shared" si="270"/>
        <v>0.12158808933002481</v>
      </c>
      <c r="K3148" t="s">
        <v>100</v>
      </c>
      <c r="M3148" s="2">
        <v>12.7</v>
      </c>
      <c r="N3148">
        <v>1.32</v>
      </c>
      <c r="O3148" s="63">
        <f t="shared" si="271"/>
        <v>2.2863070659909179</v>
      </c>
      <c r="P3148" s="2">
        <v>3</v>
      </c>
      <c r="Q3148" s="2">
        <v>0.19</v>
      </c>
      <c r="R3148">
        <v>0.15</v>
      </c>
      <c r="S3148">
        <f t="shared" si="272"/>
        <v>0.25980762113533157</v>
      </c>
      <c r="T3148" s="2">
        <v>3</v>
      </c>
      <c r="U3148" s="339">
        <f t="shared" si="273"/>
        <v>-4.2023332002861968</v>
      </c>
      <c r="V3148" s="4">
        <f t="shared" si="274"/>
        <v>0.95660203139427491</v>
      </c>
    </row>
    <row r="3149" spans="1:22">
      <c r="A3149" s="28" t="s">
        <v>909</v>
      </c>
      <c r="B3149" t="s">
        <v>918</v>
      </c>
      <c r="C3149" s="219" t="s">
        <v>1500</v>
      </c>
      <c r="D3149" s="81" t="s">
        <v>44</v>
      </c>
      <c r="E3149" s="93" t="s">
        <v>60</v>
      </c>
      <c r="F3149" s="93" t="s">
        <v>60</v>
      </c>
      <c r="G3149" s="22">
        <v>70</v>
      </c>
      <c r="H3149" s="123">
        <f t="shared" si="270"/>
        <v>0.17369727047146402</v>
      </c>
      <c r="K3149" t="s">
        <v>100</v>
      </c>
      <c r="M3149" s="2">
        <v>9.4</v>
      </c>
      <c r="N3149">
        <v>1.67</v>
      </c>
      <c r="O3149" s="63">
        <f t="shared" si="271"/>
        <v>2.8925248486400248</v>
      </c>
      <c r="P3149" s="2">
        <v>3</v>
      </c>
      <c r="Q3149" s="2">
        <v>1.26</v>
      </c>
      <c r="R3149">
        <v>0.99</v>
      </c>
      <c r="S3149">
        <f t="shared" si="272"/>
        <v>1.7147302994931883</v>
      </c>
      <c r="T3149" s="2">
        <v>3</v>
      </c>
      <c r="U3149" s="339">
        <f t="shared" si="273"/>
        <v>-2.0095979683125718</v>
      </c>
      <c r="V3149" s="4">
        <f t="shared" si="274"/>
        <v>0.95068027210884321</v>
      </c>
    </row>
    <row r="3150" spans="1:22">
      <c r="A3150" s="1" t="s">
        <v>909</v>
      </c>
      <c r="B3150" t="s">
        <v>918</v>
      </c>
      <c r="C3150" s="219" t="s">
        <v>1500</v>
      </c>
      <c r="D3150" s="81" t="s">
        <v>44</v>
      </c>
      <c r="E3150" s="93" t="s">
        <v>60</v>
      </c>
      <c r="F3150" s="93" t="s">
        <v>60</v>
      </c>
      <c r="G3150" s="22">
        <v>92</v>
      </c>
      <c r="H3150" s="123">
        <f t="shared" si="270"/>
        <v>0.22828784119106699</v>
      </c>
      <c r="K3150" t="s">
        <v>100</v>
      </c>
      <c r="M3150" s="2">
        <v>12.4</v>
      </c>
      <c r="N3150">
        <v>4.25</v>
      </c>
      <c r="O3150" s="63">
        <f t="shared" si="271"/>
        <v>7.3612159321677284</v>
      </c>
      <c r="P3150" s="2">
        <v>3</v>
      </c>
      <c r="Q3150" s="2">
        <v>1.32</v>
      </c>
      <c r="R3150">
        <v>0.73</v>
      </c>
      <c r="S3150">
        <f t="shared" si="272"/>
        <v>1.2643970895252803</v>
      </c>
      <c r="T3150" s="2">
        <v>3</v>
      </c>
      <c r="U3150" s="339">
        <f t="shared" si="273"/>
        <v>-2.2400647360127115</v>
      </c>
      <c r="V3150" s="4">
        <f t="shared" si="274"/>
        <v>0.639175849403122</v>
      </c>
    </row>
    <row r="3151" spans="1:22">
      <c r="A3151" s="1" t="s">
        <v>909</v>
      </c>
      <c r="B3151" t="s">
        <v>918</v>
      </c>
      <c r="C3151" s="219" t="s">
        <v>1500</v>
      </c>
      <c r="D3151" s="81" t="s">
        <v>44</v>
      </c>
      <c r="E3151" s="93" t="s">
        <v>60</v>
      </c>
      <c r="F3151" s="93" t="s">
        <v>60</v>
      </c>
      <c r="G3151" s="22">
        <v>119</v>
      </c>
      <c r="H3151" s="123">
        <f t="shared" si="270"/>
        <v>0.29528535980148884</v>
      </c>
      <c r="K3151" t="s">
        <v>100</v>
      </c>
      <c r="M3151" s="2">
        <v>16.100000000000001</v>
      </c>
      <c r="N3151">
        <v>7.71</v>
      </c>
      <c r="O3151" s="63">
        <f t="shared" si="271"/>
        <v>13.354111726356043</v>
      </c>
      <c r="P3151" s="2">
        <v>3</v>
      </c>
      <c r="Q3151" s="2">
        <v>4.55</v>
      </c>
      <c r="R3151">
        <v>2.23</v>
      </c>
      <c r="S3151">
        <f t="shared" si="272"/>
        <v>3.8624733008785963</v>
      </c>
      <c r="T3151" s="2">
        <v>3</v>
      </c>
      <c r="U3151" s="339">
        <f t="shared" si="273"/>
        <v>-1.2636920390275583</v>
      </c>
      <c r="V3151" s="4">
        <f t="shared" si="274"/>
        <v>0.57354103771686193</v>
      </c>
    </row>
    <row r="3152" spans="1:22">
      <c r="A3152" s="1" t="s">
        <v>909</v>
      </c>
      <c r="B3152" t="s">
        <v>918</v>
      </c>
      <c r="C3152" s="219" t="s">
        <v>1500</v>
      </c>
      <c r="D3152" s="81" t="s">
        <v>44</v>
      </c>
      <c r="E3152" s="93" t="s">
        <v>60</v>
      </c>
      <c r="F3152" s="93" t="s">
        <v>60</v>
      </c>
      <c r="G3152" s="22">
        <v>365</v>
      </c>
      <c r="H3152" s="123">
        <f t="shared" ref="H3152:H3215" si="275">G3152/403</f>
        <v>0.90570719602977667</v>
      </c>
      <c r="K3152" t="s">
        <v>100</v>
      </c>
      <c r="M3152" s="2">
        <v>5.9</v>
      </c>
      <c r="N3152">
        <v>0.8</v>
      </c>
      <c r="O3152" s="63">
        <f t="shared" ref="O3152:O3215" si="276">N3152*SQRT(P3152)</f>
        <v>1.3856406460551018</v>
      </c>
      <c r="P3152" s="2">
        <v>3</v>
      </c>
      <c r="Q3152" s="2">
        <v>4.3</v>
      </c>
      <c r="R3152">
        <v>0.8</v>
      </c>
      <c r="S3152">
        <f t="shared" ref="S3152:S3215" si="277">R3152*SQRT(T3152)</f>
        <v>1.3856406460551018</v>
      </c>
      <c r="T3152" s="2">
        <v>3</v>
      </c>
      <c r="U3152" s="339">
        <f t="shared" ref="U3152:U3215" si="278">LN(Q3152/M3152)</f>
        <v>-0.3163373282121571</v>
      </c>
      <c r="V3152" s="4">
        <f t="shared" ref="V3152:V3215" si="279">M3152^2/(P3152*M3152^2)+S3152^2/(T3152*Q3152^2)</f>
        <v>0.36794663782224624</v>
      </c>
    </row>
    <row r="3153" spans="1:22">
      <c r="A3153" s="1" t="s">
        <v>909</v>
      </c>
      <c r="B3153" t="s">
        <v>918</v>
      </c>
      <c r="C3153" s="219" t="s">
        <v>1500</v>
      </c>
      <c r="D3153" s="81" t="s">
        <v>44</v>
      </c>
      <c r="E3153" s="93" t="s">
        <v>60</v>
      </c>
      <c r="F3153" s="93" t="s">
        <v>60</v>
      </c>
      <c r="G3153" s="22">
        <v>403</v>
      </c>
      <c r="H3153" s="123">
        <f t="shared" si="275"/>
        <v>1</v>
      </c>
      <c r="K3153" t="s">
        <v>100</v>
      </c>
      <c r="L3153" t="s">
        <v>100</v>
      </c>
      <c r="M3153" s="2">
        <v>5.8</v>
      </c>
      <c r="N3153">
        <v>1.3</v>
      </c>
      <c r="O3153" s="63">
        <f t="shared" si="276"/>
        <v>2.2516660498395402</v>
      </c>
      <c r="P3153" s="2">
        <v>3</v>
      </c>
      <c r="Q3153" s="2">
        <v>5.4</v>
      </c>
      <c r="R3153">
        <v>0.5</v>
      </c>
      <c r="S3153">
        <f t="shared" si="277"/>
        <v>0.8660254037844386</v>
      </c>
      <c r="T3153" s="2">
        <v>3</v>
      </c>
      <c r="U3153" s="339">
        <f t="shared" si="278"/>
        <v>-7.1458963982144866E-2</v>
      </c>
      <c r="V3153" s="4">
        <f t="shared" si="279"/>
        <v>0.34190672153635115</v>
      </c>
    </row>
    <row r="3154" spans="1:22">
      <c r="A3154" s="1" t="s">
        <v>909</v>
      </c>
      <c r="B3154" t="s">
        <v>919</v>
      </c>
      <c r="C3154" s="219" t="s">
        <v>1500</v>
      </c>
      <c r="D3154" s="81" t="s">
        <v>44</v>
      </c>
      <c r="E3154" s="93" t="s">
        <v>60</v>
      </c>
      <c r="F3154" s="93" t="s">
        <v>60</v>
      </c>
      <c r="G3154" s="22">
        <v>-1</v>
      </c>
      <c r="H3154" s="123">
        <f t="shared" si="275"/>
        <v>-2.4813895781637717E-3</v>
      </c>
      <c r="I3154" s="2" t="s">
        <v>100</v>
      </c>
      <c r="M3154" s="2">
        <v>0.57999999999999996</v>
      </c>
      <c r="N3154">
        <v>0.26</v>
      </c>
      <c r="O3154" s="63">
        <f t="shared" si="276"/>
        <v>0.4503332099679081</v>
      </c>
      <c r="P3154" s="2">
        <v>3</v>
      </c>
      <c r="Q3154" s="2">
        <v>1.24</v>
      </c>
      <c r="R3154">
        <v>0.6</v>
      </c>
      <c r="S3154">
        <f t="shared" si="277"/>
        <v>1.0392304845413263</v>
      </c>
      <c r="T3154" s="2">
        <v>3</v>
      </c>
      <c r="U3154" s="339">
        <f t="shared" si="278"/>
        <v>0.75983855505861764</v>
      </c>
      <c r="V3154" s="4">
        <f t="shared" si="279"/>
        <v>0.56746444675685048</v>
      </c>
    </row>
    <row r="3155" spans="1:22">
      <c r="A3155" s="1" t="s">
        <v>909</v>
      </c>
      <c r="B3155" t="s">
        <v>919</v>
      </c>
      <c r="C3155" s="219" t="s">
        <v>1500</v>
      </c>
      <c r="D3155" s="81" t="s">
        <v>44</v>
      </c>
      <c r="E3155" s="93" t="s">
        <v>60</v>
      </c>
      <c r="F3155" s="93" t="s">
        <v>60</v>
      </c>
      <c r="G3155" s="22">
        <v>12</v>
      </c>
      <c r="H3155" s="123">
        <f t="shared" si="275"/>
        <v>2.9776674937965261E-2</v>
      </c>
      <c r="J3155" t="s">
        <v>100</v>
      </c>
      <c r="M3155" s="2">
        <v>0.2</v>
      </c>
      <c r="N3155">
        <v>0.16</v>
      </c>
      <c r="O3155" s="63">
        <f t="shared" si="276"/>
        <v>0.27712812921102037</v>
      </c>
      <c r="P3155" s="2">
        <v>3</v>
      </c>
      <c r="Q3155" s="2">
        <v>0</v>
      </c>
      <c r="R3155">
        <v>0</v>
      </c>
      <c r="S3155">
        <f t="shared" si="277"/>
        <v>0</v>
      </c>
      <c r="T3155" s="2">
        <v>3</v>
      </c>
      <c r="U3155" s="339" t="e">
        <f t="shared" si="278"/>
        <v>#NUM!</v>
      </c>
      <c r="V3155" s="4" t="e">
        <f t="shared" si="279"/>
        <v>#DIV/0!</v>
      </c>
    </row>
    <row r="3156" spans="1:22">
      <c r="A3156" s="1" t="s">
        <v>909</v>
      </c>
      <c r="B3156" t="s">
        <v>919</v>
      </c>
      <c r="C3156" s="219" t="s">
        <v>1500</v>
      </c>
      <c r="D3156" s="81" t="s">
        <v>44</v>
      </c>
      <c r="E3156" s="93" t="s">
        <v>60</v>
      </c>
      <c r="F3156" s="93" t="s">
        <v>60</v>
      </c>
      <c r="G3156" s="22">
        <v>21</v>
      </c>
      <c r="H3156" s="123">
        <f t="shared" si="275"/>
        <v>5.2109181141439205E-2</v>
      </c>
      <c r="K3156" t="s">
        <v>100</v>
      </c>
      <c r="M3156" s="2">
        <v>0.68</v>
      </c>
      <c r="N3156">
        <v>0.41</v>
      </c>
      <c r="O3156" s="63">
        <f t="shared" si="276"/>
        <v>0.71014083110323956</v>
      </c>
      <c r="P3156" s="2">
        <v>3</v>
      </c>
      <c r="Q3156" s="2">
        <v>0.02</v>
      </c>
      <c r="R3156">
        <v>0.02</v>
      </c>
      <c r="S3156">
        <f t="shared" si="277"/>
        <v>3.4641016151377546E-2</v>
      </c>
      <c r="T3156" s="2">
        <v>3</v>
      </c>
      <c r="U3156" s="339">
        <f t="shared" si="278"/>
        <v>-3.5263605246161616</v>
      </c>
      <c r="V3156" s="4">
        <f t="shared" si="279"/>
        <v>1.3333333333333335</v>
      </c>
    </row>
    <row r="3157" spans="1:22">
      <c r="A3157" s="1" t="s">
        <v>909</v>
      </c>
      <c r="B3157" t="s">
        <v>919</v>
      </c>
      <c r="C3157" s="219" t="s">
        <v>1500</v>
      </c>
      <c r="D3157" s="81" t="s">
        <v>44</v>
      </c>
      <c r="E3157" s="93" t="s">
        <v>60</v>
      </c>
      <c r="F3157" s="93" t="s">
        <v>60</v>
      </c>
      <c r="G3157" s="22">
        <v>35</v>
      </c>
      <c r="H3157" s="123">
        <f t="shared" si="275"/>
        <v>8.6848635235732011E-2</v>
      </c>
      <c r="K3157" t="s">
        <v>100</v>
      </c>
      <c r="M3157" s="324">
        <v>3.77</v>
      </c>
      <c r="N3157">
        <v>1.89</v>
      </c>
      <c r="O3157" s="63">
        <f t="shared" si="276"/>
        <v>3.2735760263051779</v>
      </c>
      <c r="P3157" s="2">
        <v>3</v>
      </c>
      <c r="Q3157" s="324">
        <v>0</v>
      </c>
      <c r="R3157">
        <v>0</v>
      </c>
      <c r="S3157">
        <f t="shared" si="277"/>
        <v>0</v>
      </c>
      <c r="T3157" s="2">
        <v>3</v>
      </c>
      <c r="U3157" s="339" t="e">
        <f t="shared" si="278"/>
        <v>#NUM!</v>
      </c>
      <c r="V3157" s="4" t="e">
        <f t="shared" si="279"/>
        <v>#DIV/0!</v>
      </c>
    </row>
    <row r="3158" spans="1:22">
      <c r="A3158" s="1" t="s">
        <v>909</v>
      </c>
      <c r="B3158" t="s">
        <v>919</v>
      </c>
      <c r="C3158" s="219" t="s">
        <v>1500</v>
      </c>
      <c r="D3158" s="81" t="s">
        <v>44</v>
      </c>
      <c r="E3158" s="93" t="s">
        <v>60</v>
      </c>
      <c r="F3158" s="93" t="s">
        <v>60</v>
      </c>
      <c r="G3158" s="22">
        <v>49</v>
      </c>
      <c r="H3158" s="123">
        <f t="shared" si="275"/>
        <v>0.12158808933002481</v>
      </c>
      <c r="K3158" t="s">
        <v>100</v>
      </c>
      <c r="M3158" s="2">
        <v>0.03</v>
      </c>
      <c r="N3158">
        <v>0.03</v>
      </c>
      <c r="O3158" s="63">
        <f t="shared" si="276"/>
        <v>5.1961524227066312E-2</v>
      </c>
      <c r="P3158" s="2">
        <v>3</v>
      </c>
      <c r="Q3158" s="324">
        <v>0</v>
      </c>
      <c r="R3158">
        <v>0</v>
      </c>
      <c r="S3158">
        <f t="shared" si="277"/>
        <v>0</v>
      </c>
      <c r="T3158" s="2">
        <v>3</v>
      </c>
      <c r="U3158" s="339" t="e">
        <f t="shared" si="278"/>
        <v>#NUM!</v>
      </c>
      <c r="V3158" s="4" t="e">
        <f t="shared" si="279"/>
        <v>#DIV/0!</v>
      </c>
    </row>
    <row r="3159" spans="1:22">
      <c r="A3159" s="1" t="s">
        <v>909</v>
      </c>
      <c r="B3159" t="s">
        <v>919</v>
      </c>
      <c r="C3159" s="219" t="s">
        <v>1500</v>
      </c>
      <c r="D3159" s="81" t="s">
        <v>44</v>
      </c>
      <c r="E3159" s="93" t="s">
        <v>60</v>
      </c>
      <c r="F3159" s="93" t="s">
        <v>60</v>
      </c>
      <c r="G3159" s="22">
        <v>70</v>
      </c>
      <c r="H3159" s="123">
        <f t="shared" si="275"/>
        <v>0.17369727047146402</v>
      </c>
      <c r="K3159" t="s">
        <v>100</v>
      </c>
      <c r="M3159" s="2">
        <v>0.65</v>
      </c>
      <c r="N3159">
        <v>0.16</v>
      </c>
      <c r="O3159" s="63">
        <f t="shared" si="276"/>
        <v>0.27712812921102037</v>
      </c>
      <c r="P3159" s="2">
        <v>3</v>
      </c>
      <c r="Q3159" s="2">
        <v>0.16</v>
      </c>
      <c r="R3159">
        <v>0.08</v>
      </c>
      <c r="S3159">
        <f t="shared" si="277"/>
        <v>0.13856406460551018</v>
      </c>
      <c r="T3159" s="2">
        <v>3</v>
      </c>
      <c r="U3159" s="339">
        <f t="shared" si="278"/>
        <v>-1.4017985476558559</v>
      </c>
      <c r="V3159" s="4">
        <f t="shared" si="279"/>
        <v>0.58333333333333337</v>
      </c>
    </row>
    <row r="3160" spans="1:22">
      <c r="A3160" s="28" t="s">
        <v>909</v>
      </c>
      <c r="B3160" t="s">
        <v>919</v>
      </c>
      <c r="C3160" s="219" t="s">
        <v>1500</v>
      </c>
      <c r="D3160" s="81" t="s">
        <v>44</v>
      </c>
      <c r="E3160" s="93" t="s">
        <v>60</v>
      </c>
      <c r="F3160" s="93" t="s">
        <v>60</v>
      </c>
      <c r="G3160" s="22">
        <v>92</v>
      </c>
      <c r="H3160" s="123">
        <f t="shared" si="275"/>
        <v>0.22828784119106699</v>
      </c>
      <c r="K3160" t="s">
        <v>100</v>
      </c>
      <c r="M3160" s="2">
        <v>5.2</v>
      </c>
      <c r="N3160">
        <v>0.65</v>
      </c>
      <c r="O3160" s="63">
        <f t="shared" si="276"/>
        <v>1.1258330249197701</v>
      </c>
      <c r="P3160" s="2">
        <v>3</v>
      </c>
      <c r="Q3160" s="2">
        <v>1.04</v>
      </c>
      <c r="R3160">
        <v>0.53</v>
      </c>
      <c r="S3160">
        <f t="shared" si="277"/>
        <v>0.91798692801150494</v>
      </c>
      <c r="T3160" s="2">
        <v>3</v>
      </c>
      <c r="U3160" s="339">
        <f t="shared" si="278"/>
        <v>-1.6094379124341003</v>
      </c>
      <c r="V3160" s="4">
        <f t="shared" si="279"/>
        <v>0.59304117357001973</v>
      </c>
    </row>
    <row r="3161" spans="1:22">
      <c r="A3161" s="28" t="s">
        <v>909</v>
      </c>
      <c r="B3161" t="s">
        <v>919</v>
      </c>
      <c r="C3161" s="219" t="s">
        <v>1500</v>
      </c>
      <c r="D3161" s="81" t="s">
        <v>44</v>
      </c>
      <c r="E3161" s="93" t="s">
        <v>60</v>
      </c>
      <c r="F3161" s="93" t="s">
        <v>60</v>
      </c>
      <c r="G3161" s="22">
        <v>119</v>
      </c>
      <c r="H3161" s="123">
        <f t="shared" si="275"/>
        <v>0.29528535980148884</v>
      </c>
      <c r="K3161" t="s">
        <v>100</v>
      </c>
      <c r="M3161" s="2">
        <v>6.43</v>
      </c>
      <c r="N3161">
        <v>3.4</v>
      </c>
      <c r="O3161" s="63">
        <f t="shared" si="276"/>
        <v>5.8889727457341827</v>
      </c>
      <c r="P3161" s="2">
        <v>3</v>
      </c>
      <c r="Q3161" s="2">
        <v>3.4</v>
      </c>
      <c r="R3161">
        <v>2.2000000000000002</v>
      </c>
      <c r="S3161">
        <f t="shared" si="277"/>
        <v>3.8105117766515302</v>
      </c>
      <c r="T3161" s="2">
        <v>3</v>
      </c>
      <c r="U3161" s="339">
        <f t="shared" si="278"/>
        <v>-0.63719910662741219</v>
      </c>
      <c r="V3161" s="4">
        <f t="shared" si="279"/>
        <v>0.75201845444059989</v>
      </c>
    </row>
    <row r="3162" spans="1:22">
      <c r="A3162" s="28" t="s">
        <v>909</v>
      </c>
      <c r="B3162" t="s">
        <v>919</v>
      </c>
      <c r="C3162" s="219" t="s">
        <v>1500</v>
      </c>
      <c r="D3162" s="81" t="s">
        <v>44</v>
      </c>
      <c r="E3162" s="93" t="s">
        <v>60</v>
      </c>
      <c r="F3162" s="93" t="s">
        <v>60</v>
      </c>
      <c r="G3162" s="22">
        <v>365</v>
      </c>
      <c r="H3162" s="123">
        <f t="shared" si="275"/>
        <v>0.90570719602977667</v>
      </c>
      <c r="K3162" t="s">
        <v>100</v>
      </c>
      <c r="M3162" s="2">
        <v>2.5</v>
      </c>
      <c r="N3162">
        <v>1.4</v>
      </c>
      <c r="O3162" s="63">
        <f t="shared" si="276"/>
        <v>2.4248711305964279</v>
      </c>
      <c r="P3162" s="2">
        <v>3</v>
      </c>
      <c r="Q3162" s="2">
        <v>2.2999999999999998</v>
      </c>
      <c r="R3162">
        <v>1.1000000000000001</v>
      </c>
      <c r="S3162">
        <f t="shared" si="277"/>
        <v>1.9052558883257651</v>
      </c>
      <c r="T3162" s="2">
        <v>3</v>
      </c>
      <c r="U3162" s="339">
        <f t="shared" si="278"/>
        <v>-8.3381608939051138E-2</v>
      </c>
      <c r="V3162" s="4">
        <f t="shared" si="279"/>
        <v>0.56206679269061122</v>
      </c>
    </row>
    <row r="3163" spans="1:22">
      <c r="A3163" s="28" t="s">
        <v>909</v>
      </c>
      <c r="B3163" t="s">
        <v>919</v>
      </c>
      <c r="C3163" s="219" t="s">
        <v>1500</v>
      </c>
      <c r="D3163" s="81" t="s">
        <v>44</v>
      </c>
      <c r="E3163" s="93" t="s">
        <v>60</v>
      </c>
      <c r="F3163" s="93" t="s">
        <v>60</v>
      </c>
      <c r="G3163" s="22">
        <v>403</v>
      </c>
      <c r="H3163" s="123">
        <f t="shared" si="275"/>
        <v>1</v>
      </c>
      <c r="K3163" t="s">
        <v>100</v>
      </c>
      <c r="L3163" t="s">
        <v>100</v>
      </c>
      <c r="M3163" s="2">
        <v>0.5</v>
      </c>
      <c r="N3163">
        <v>0.4</v>
      </c>
      <c r="O3163" s="63">
        <f t="shared" si="276"/>
        <v>0.69282032302755092</v>
      </c>
      <c r="P3163" s="2">
        <v>3</v>
      </c>
      <c r="Q3163" s="2">
        <v>0.2</v>
      </c>
      <c r="R3163">
        <v>0.1</v>
      </c>
      <c r="S3163">
        <f t="shared" si="277"/>
        <v>0.17320508075688773</v>
      </c>
      <c r="T3163" s="2">
        <v>3</v>
      </c>
      <c r="U3163" s="339">
        <f t="shared" si="278"/>
        <v>-0.916290731874155</v>
      </c>
      <c r="V3163" s="4">
        <f t="shared" si="279"/>
        <v>0.58333333333333326</v>
      </c>
    </row>
    <row r="3164" spans="1:22">
      <c r="A3164" s="28" t="s">
        <v>909</v>
      </c>
      <c r="B3164" t="s">
        <v>920</v>
      </c>
      <c r="C3164" s="219" t="s">
        <v>1500</v>
      </c>
      <c r="D3164" s="81" t="s">
        <v>44</v>
      </c>
      <c r="E3164" s="93" t="s">
        <v>60</v>
      </c>
      <c r="F3164" s="93" t="s">
        <v>60</v>
      </c>
      <c r="G3164" s="22">
        <v>-1</v>
      </c>
      <c r="H3164" s="123">
        <f t="shared" si="275"/>
        <v>-2.4813895781637717E-3</v>
      </c>
      <c r="I3164" s="2" t="s">
        <v>100</v>
      </c>
      <c r="M3164" s="2">
        <v>0.56000000000000005</v>
      </c>
      <c r="N3164">
        <v>0.28000000000000003</v>
      </c>
      <c r="O3164" s="63">
        <f t="shared" si="276"/>
        <v>0.48497422611928565</v>
      </c>
      <c r="P3164" s="2">
        <v>3</v>
      </c>
      <c r="Q3164" s="2">
        <v>2.82</v>
      </c>
      <c r="R3164">
        <v>1.19</v>
      </c>
      <c r="S3164">
        <f t="shared" si="277"/>
        <v>2.0611404610069637</v>
      </c>
      <c r="T3164" s="2">
        <v>3</v>
      </c>
      <c r="U3164" s="339">
        <f t="shared" si="278"/>
        <v>1.6165553802029642</v>
      </c>
      <c r="V3164" s="4">
        <f t="shared" si="279"/>
        <v>0.51140536190332475</v>
      </c>
    </row>
    <row r="3165" spans="1:22">
      <c r="A3165" s="28" t="s">
        <v>909</v>
      </c>
      <c r="B3165" t="s">
        <v>920</v>
      </c>
      <c r="C3165" s="219" t="s">
        <v>1500</v>
      </c>
      <c r="D3165" s="81" t="s">
        <v>44</v>
      </c>
      <c r="E3165" s="93" t="s">
        <v>60</v>
      </c>
      <c r="F3165" s="93" t="s">
        <v>60</v>
      </c>
      <c r="G3165" s="22">
        <v>12</v>
      </c>
      <c r="H3165" s="123">
        <f t="shared" si="275"/>
        <v>2.9776674937965261E-2</v>
      </c>
      <c r="J3165" t="s">
        <v>100</v>
      </c>
      <c r="M3165" s="2">
        <v>1.1200000000000001</v>
      </c>
      <c r="N3165">
        <v>0.96</v>
      </c>
      <c r="O3165" s="63">
        <f t="shared" si="276"/>
        <v>1.662768775266122</v>
      </c>
      <c r="P3165" s="2">
        <v>3</v>
      </c>
      <c r="Q3165" s="2">
        <v>0.01</v>
      </c>
      <c r="R3165">
        <v>0.01</v>
      </c>
      <c r="S3165">
        <f t="shared" si="277"/>
        <v>1.7320508075688773E-2</v>
      </c>
      <c r="T3165" s="2">
        <v>3</v>
      </c>
      <c r="U3165" s="339">
        <f t="shared" si="278"/>
        <v>-4.7184988712950942</v>
      </c>
      <c r="V3165" s="4">
        <f t="shared" si="279"/>
        <v>1.3333333333333335</v>
      </c>
    </row>
    <row r="3166" spans="1:22">
      <c r="A3166" s="28" t="s">
        <v>909</v>
      </c>
      <c r="B3166" t="s">
        <v>920</v>
      </c>
      <c r="C3166" s="219" t="s">
        <v>1500</v>
      </c>
      <c r="D3166" s="81" t="s">
        <v>44</v>
      </c>
      <c r="E3166" s="93" t="s">
        <v>60</v>
      </c>
      <c r="F3166" s="93" t="s">
        <v>60</v>
      </c>
      <c r="G3166" s="22">
        <v>21</v>
      </c>
      <c r="H3166" s="123">
        <f t="shared" si="275"/>
        <v>5.2109181141439205E-2</v>
      </c>
      <c r="K3166" t="s">
        <v>100</v>
      </c>
      <c r="M3166" s="2">
        <v>28.7</v>
      </c>
      <c r="N3166">
        <v>24.8</v>
      </c>
      <c r="O3166" s="63">
        <f t="shared" si="276"/>
        <v>42.954860027708158</v>
      </c>
      <c r="P3166" s="2">
        <v>3</v>
      </c>
      <c r="Q3166" s="2">
        <v>0</v>
      </c>
      <c r="R3166">
        <v>0</v>
      </c>
      <c r="S3166">
        <f t="shared" si="277"/>
        <v>0</v>
      </c>
      <c r="T3166" s="2">
        <v>3</v>
      </c>
      <c r="U3166" s="339" t="e">
        <f t="shared" si="278"/>
        <v>#NUM!</v>
      </c>
      <c r="V3166" s="4" t="e">
        <f t="shared" si="279"/>
        <v>#DIV/0!</v>
      </c>
    </row>
    <row r="3167" spans="1:22">
      <c r="A3167" s="28" t="s">
        <v>909</v>
      </c>
      <c r="B3167" t="s">
        <v>920</v>
      </c>
      <c r="C3167" s="219" t="s">
        <v>1500</v>
      </c>
      <c r="D3167" s="81" t="s">
        <v>44</v>
      </c>
      <c r="E3167" s="93" t="s">
        <v>60</v>
      </c>
      <c r="F3167" s="93" t="s">
        <v>60</v>
      </c>
      <c r="G3167" s="22">
        <v>35</v>
      </c>
      <c r="H3167" s="123">
        <f t="shared" si="275"/>
        <v>8.6848635235732011E-2</v>
      </c>
      <c r="K3167" t="s">
        <v>100</v>
      </c>
      <c r="M3167" s="324">
        <v>5.47</v>
      </c>
      <c r="N3167">
        <v>2.76</v>
      </c>
      <c r="O3167" s="63">
        <f t="shared" si="276"/>
        <v>4.7804602288901004</v>
      </c>
      <c r="P3167" s="2">
        <v>3</v>
      </c>
      <c r="Q3167" s="324">
        <v>0</v>
      </c>
      <c r="R3167" s="9">
        <v>0</v>
      </c>
      <c r="S3167">
        <f t="shared" si="277"/>
        <v>0</v>
      </c>
      <c r="T3167" s="2">
        <v>3</v>
      </c>
      <c r="U3167" s="339" t="e">
        <f t="shared" si="278"/>
        <v>#NUM!</v>
      </c>
      <c r="V3167" s="4" t="e">
        <f t="shared" si="279"/>
        <v>#DIV/0!</v>
      </c>
    </row>
    <row r="3168" spans="1:22">
      <c r="A3168" s="28" t="s">
        <v>909</v>
      </c>
      <c r="B3168" t="s">
        <v>920</v>
      </c>
      <c r="C3168" s="219" t="s">
        <v>1500</v>
      </c>
      <c r="D3168" s="81" t="s">
        <v>44</v>
      </c>
      <c r="E3168" s="93" t="s">
        <v>60</v>
      </c>
      <c r="F3168" s="93" t="s">
        <v>60</v>
      </c>
      <c r="G3168" s="22">
        <v>49</v>
      </c>
      <c r="H3168" s="123">
        <f t="shared" si="275"/>
        <v>0.12158808933002481</v>
      </c>
      <c r="K3168" t="s">
        <v>100</v>
      </c>
      <c r="M3168" s="2">
        <v>3.5</v>
      </c>
      <c r="N3168">
        <v>1.35</v>
      </c>
      <c r="O3168" s="63">
        <f t="shared" si="276"/>
        <v>2.3382685902179845</v>
      </c>
      <c r="P3168" s="2">
        <v>3</v>
      </c>
      <c r="Q3168" s="2">
        <v>0.02</v>
      </c>
      <c r="R3168">
        <v>0.02</v>
      </c>
      <c r="S3168">
        <f t="shared" si="277"/>
        <v>3.4641016151377546E-2</v>
      </c>
      <c r="T3168" s="2">
        <v>3</v>
      </c>
      <c r="U3168" s="339">
        <f t="shared" si="278"/>
        <v>-5.1647859739235145</v>
      </c>
      <c r="V3168" s="4">
        <f t="shared" si="279"/>
        <v>1.3333333333333333</v>
      </c>
    </row>
    <row r="3169" spans="1:23">
      <c r="A3169" s="28" t="s">
        <v>909</v>
      </c>
      <c r="B3169" t="s">
        <v>920</v>
      </c>
      <c r="C3169" s="219" t="s">
        <v>1500</v>
      </c>
      <c r="D3169" s="81" t="s">
        <v>44</v>
      </c>
      <c r="E3169" s="93" t="s">
        <v>60</v>
      </c>
      <c r="F3169" s="93" t="s">
        <v>60</v>
      </c>
      <c r="G3169" s="22">
        <v>70</v>
      </c>
      <c r="H3169" s="123">
        <f t="shared" si="275"/>
        <v>0.17369727047146402</v>
      </c>
      <c r="K3169" t="s">
        <v>100</v>
      </c>
      <c r="M3169" s="2">
        <v>1.1000000000000001</v>
      </c>
      <c r="N3169">
        <v>0.89</v>
      </c>
      <c r="O3169" s="63">
        <f t="shared" si="276"/>
        <v>1.5415252187363007</v>
      </c>
      <c r="P3169" s="2">
        <v>3</v>
      </c>
      <c r="Q3169" s="2">
        <v>0</v>
      </c>
      <c r="R3169">
        <v>0</v>
      </c>
      <c r="S3169">
        <f t="shared" si="277"/>
        <v>0</v>
      </c>
      <c r="T3169" s="2">
        <v>3</v>
      </c>
      <c r="U3169" s="339" t="e">
        <f t="shared" si="278"/>
        <v>#NUM!</v>
      </c>
      <c r="V3169" s="4" t="e">
        <f t="shared" si="279"/>
        <v>#DIV/0!</v>
      </c>
    </row>
    <row r="3170" spans="1:23">
      <c r="A3170" s="28" t="s">
        <v>909</v>
      </c>
      <c r="B3170" t="s">
        <v>920</v>
      </c>
      <c r="C3170" s="219" t="s">
        <v>1500</v>
      </c>
      <c r="D3170" s="81" t="s">
        <v>44</v>
      </c>
      <c r="E3170" s="93" t="s">
        <v>60</v>
      </c>
      <c r="F3170" s="93" t="s">
        <v>60</v>
      </c>
      <c r="G3170" s="22">
        <v>92</v>
      </c>
      <c r="H3170" s="123">
        <f t="shared" si="275"/>
        <v>0.22828784119106699</v>
      </c>
      <c r="K3170" t="s">
        <v>100</v>
      </c>
      <c r="M3170" s="2">
        <v>4.0199999999999996</v>
      </c>
      <c r="N3170">
        <v>2.13</v>
      </c>
      <c r="O3170" s="63">
        <f t="shared" si="276"/>
        <v>3.6892682201217082</v>
      </c>
      <c r="P3170" s="2">
        <v>3</v>
      </c>
      <c r="Q3170" s="2">
        <v>0.02</v>
      </c>
      <c r="R3170">
        <v>0.02</v>
      </c>
      <c r="S3170">
        <f t="shared" si="277"/>
        <v>3.4641016151377546E-2</v>
      </c>
      <c r="T3170" s="2">
        <v>3</v>
      </c>
      <c r="U3170" s="339">
        <f t="shared" si="278"/>
        <v>-5.3033049080590757</v>
      </c>
      <c r="V3170" s="4">
        <f t="shared" si="279"/>
        <v>1.3333333333333333</v>
      </c>
    </row>
    <row r="3171" spans="1:23">
      <c r="A3171" s="28" t="s">
        <v>909</v>
      </c>
      <c r="B3171" t="s">
        <v>920</v>
      </c>
      <c r="C3171" s="219" t="s">
        <v>1500</v>
      </c>
      <c r="D3171" s="81" t="s">
        <v>44</v>
      </c>
      <c r="E3171" s="93" t="s">
        <v>60</v>
      </c>
      <c r="F3171" s="93" t="s">
        <v>60</v>
      </c>
      <c r="G3171" s="22">
        <v>119</v>
      </c>
      <c r="H3171" s="123">
        <f t="shared" si="275"/>
        <v>0.29528535980148884</v>
      </c>
      <c r="K3171" t="s">
        <v>100</v>
      </c>
      <c r="M3171" s="2">
        <v>9.0299999999999994</v>
      </c>
      <c r="N3171">
        <v>6.23</v>
      </c>
      <c r="O3171" s="63">
        <f t="shared" si="276"/>
        <v>10.790676531154105</v>
      </c>
      <c r="P3171" s="2">
        <v>3</v>
      </c>
      <c r="Q3171" s="2">
        <v>1.07</v>
      </c>
      <c r="R3171">
        <v>0.14000000000000001</v>
      </c>
      <c r="S3171">
        <f t="shared" si="277"/>
        <v>0.24248711305964282</v>
      </c>
      <c r="T3171" s="2">
        <v>3</v>
      </c>
      <c r="U3171" s="339">
        <f t="shared" si="278"/>
        <v>-2.1328937189550792</v>
      </c>
      <c r="V3171" s="4">
        <f t="shared" si="279"/>
        <v>0.35045273240748825</v>
      </c>
    </row>
    <row r="3172" spans="1:23">
      <c r="A3172" s="28" t="s">
        <v>909</v>
      </c>
      <c r="B3172" t="s">
        <v>920</v>
      </c>
      <c r="C3172" s="219" t="s">
        <v>1500</v>
      </c>
      <c r="D3172" s="81" t="s">
        <v>44</v>
      </c>
      <c r="E3172" s="93" t="s">
        <v>60</v>
      </c>
      <c r="F3172" s="93" t="s">
        <v>60</v>
      </c>
      <c r="G3172" s="22">
        <v>365</v>
      </c>
      <c r="H3172" s="123">
        <f t="shared" si="275"/>
        <v>0.90570719602977667</v>
      </c>
      <c r="K3172" t="s">
        <v>100</v>
      </c>
      <c r="M3172" s="2">
        <v>2.2000000000000002</v>
      </c>
      <c r="N3172">
        <v>1.1000000000000001</v>
      </c>
      <c r="O3172" s="63">
        <f t="shared" si="276"/>
        <v>1.9052558883257651</v>
      </c>
      <c r="P3172" s="2">
        <v>3</v>
      </c>
      <c r="Q3172" s="2">
        <v>1</v>
      </c>
      <c r="R3172">
        <v>0.6</v>
      </c>
      <c r="S3172">
        <f t="shared" si="277"/>
        <v>1.0392304845413263</v>
      </c>
      <c r="T3172" s="2">
        <v>3</v>
      </c>
      <c r="U3172" s="339">
        <f t="shared" si="278"/>
        <v>-0.78845736036427017</v>
      </c>
      <c r="V3172" s="4">
        <f t="shared" si="279"/>
        <v>0.69333333333333325</v>
      </c>
    </row>
    <row r="3173" spans="1:23">
      <c r="A3173" s="28" t="s">
        <v>909</v>
      </c>
      <c r="B3173" t="s">
        <v>920</v>
      </c>
      <c r="C3173" s="219" t="s">
        <v>1500</v>
      </c>
      <c r="D3173" s="81" t="s">
        <v>44</v>
      </c>
      <c r="E3173" s="93" t="s">
        <v>60</v>
      </c>
      <c r="F3173" s="93" t="s">
        <v>60</v>
      </c>
      <c r="G3173" s="22">
        <v>403</v>
      </c>
      <c r="H3173" s="123">
        <f t="shared" si="275"/>
        <v>1</v>
      </c>
      <c r="K3173" t="s">
        <v>100</v>
      </c>
      <c r="L3173" t="s">
        <v>100</v>
      </c>
      <c r="M3173" s="2">
        <v>0.6</v>
      </c>
      <c r="N3173">
        <v>0.1</v>
      </c>
      <c r="O3173" s="63">
        <f t="shared" si="276"/>
        <v>0.17320508075688773</v>
      </c>
      <c r="P3173" s="2">
        <v>3</v>
      </c>
      <c r="Q3173" s="2">
        <v>1.7</v>
      </c>
      <c r="R3173">
        <v>0.6</v>
      </c>
      <c r="S3173">
        <f t="shared" si="277"/>
        <v>1.0392304845413263</v>
      </c>
      <c r="T3173" s="2">
        <v>3</v>
      </c>
      <c r="U3173" s="339">
        <f t="shared" si="278"/>
        <v>1.0414538748281612</v>
      </c>
      <c r="V3173" s="4">
        <f t="shared" si="279"/>
        <v>0.45790080738177624</v>
      </c>
    </row>
    <row r="3174" spans="1:23">
      <c r="A3174" s="28" t="s">
        <v>909</v>
      </c>
      <c r="B3174" t="s">
        <v>921</v>
      </c>
      <c r="C3174" s="219" t="s">
        <v>1500</v>
      </c>
      <c r="D3174" s="81" t="s">
        <v>44</v>
      </c>
      <c r="E3174" s="93" t="s">
        <v>60</v>
      </c>
      <c r="F3174" s="93" t="s">
        <v>60</v>
      </c>
      <c r="G3174" s="22">
        <v>-1</v>
      </c>
      <c r="H3174" s="123">
        <f t="shared" si="275"/>
        <v>-2.4813895781637717E-3</v>
      </c>
      <c r="I3174" s="2" t="s">
        <v>100</v>
      </c>
      <c r="M3174" s="2">
        <v>0</v>
      </c>
      <c r="N3174">
        <v>0</v>
      </c>
      <c r="O3174" s="63">
        <f t="shared" si="276"/>
        <v>0</v>
      </c>
      <c r="P3174" s="2">
        <v>3</v>
      </c>
      <c r="Q3174" s="2">
        <v>0</v>
      </c>
      <c r="R3174">
        <v>0</v>
      </c>
      <c r="S3174">
        <f t="shared" si="277"/>
        <v>0</v>
      </c>
      <c r="T3174" s="2">
        <v>3</v>
      </c>
      <c r="U3174" s="339" t="e">
        <f t="shared" si="278"/>
        <v>#DIV/0!</v>
      </c>
      <c r="V3174" s="4" t="e">
        <f t="shared" si="279"/>
        <v>#DIV/0!</v>
      </c>
    </row>
    <row r="3175" spans="1:23">
      <c r="A3175" s="28" t="s">
        <v>909</v>
      </c>
      <c r="B3175" t="s">
        <v>921</v>
      </c>
      <c r="C3175" s="219" t="s">
        <v>1500</v>
      </c>
      <c r="D3175" s="81" t="s">
        <v>44</v>
      </c>
      <c r="E3175" s="93" t="s">
        <v>60</v>
      </c>
      <c r="F3175" s="93" t="s">
        <v>60</v>
      </c>
      <c r="G3175" s="22">
        <v>12</v>
      </c>
      <c r="H3175" s="123">
        <f t="shared" si="275"/>
        <v>2.9776674937965261E-2</v>
      </c>
      <c r="J3175" t="s">
        <v>100</v>
      </c>
      <c r="M3175" s="2">
        <v>0.01</v>
      </c>
      <c r="N3175">
        <v>0.01</v>
      </c>
      <c r="O3175" s="63">
        <f t="shared" si="276"/>
        <v>1.7320508075688773E-2</v>
      </c>
      <c r="P3175" s="2">
        <v>3</v>
      </c>
      <c r="Q3175" s="2">
        <v>0</v>
      </c>
      <c r="R3175">
        <v>0</v>
      </c>
      <c r="S3175">
        <f t="shared" si="277"/>
        <v>0</v>
      </c>
      <c r="T3175" s="2">
        <v>3</v>
      </c>
      <c r="U3175" s="339" t="e">
        <f t="shared" si="278"/>
        <v>#NUM!</v>
      </c>
      <c r="V3175" s="4" t="e">
        <f t="shared" si="279"/>
        <v>#DIV/0!</v>
      </c>
    </row>
    <row r="3176" spans="1:23">
      <c r="A3176" s="28" t="s">
        <v>909</v>
      </c>
      <c r="B3176" t="s">
        <v>921</v>
      </c>
      <c r="C3176" s="219" t="s">
        <v>1500</v>
      </c>
      <c r="D3176" s="81" t="s">
        <v>44</v>
      </c>
      <c r="E3176" s="93" t="s">
        <v>60</v>
      </c>
      <c r="F3176" s="93" t="s">
        <v>60</v>
      </c>
      <c r="G3176" s="22">
        <v>21</v>
      </c>
      <c r="H3176" s="123">
        <f t="shared" si="275"/>
        <v>5.2109181141439205E-2</v>
      </c>
      <c r="K3176" t="s">
        <v>100</v>
      </c>
      <c r="M3176" s="2">
        <v>0</v>
      </c>
      <c r="N3176">
        <v>0</v>
      </c>
      <c r="O3176" s="63">
        <f t="shared" si="276"/>
        <v>0</v>
      </c>
      <c r="P3176" s="2">
        <v>3</v>
      </c>
      <c r="Q3176" s="2">
        <v>0</v>
      </c>
      <c r="R3176">
        <v>0</v>
      </c>
      <c r="S3176">
        <f t="shared" si="277"/>
        <v>0</v>
      </c>
      <c r="T3176" s="2">
        <v>3</v>
      </c>
      <c r="U3176" s="339" t="e">
        <f t="shared" si="278"/>
        <v>#DIV/0!</v>
      </c>
      <c r="V3176" s="4" t="e">
        <f t="shared" si="279"/>
        <v>#DIV/0!</v>
      </c>
    </row>
    <row r="3177" spans="1:23">
      <c r="A3177" s="28" t="s">
        <v>909</v>
      </c>
      <c r="B3177" t="s">
        <v>921</v>
      </c>
      <c r="C3177" s="219" t="s">
        <v>1500</v>
      </c>
      <c r="D3177" s="81" t="s">
        <v>44</v>
      </c>
      <c r="E3177" s="93" t="s">
        <v>60</v>
      </c>
      <c r="F3177" s="93" t="s">
        <v>60</v>
      </c>
      <c r="G3177" s="22">
        <v>35</v>
      </c>
      <c r="H3177" s="123">
        <f t="shared" si="275"/>
        <v>8.6848635235732011E-2</v>
      </c>
      <c r="K3177" t="s">
        <v>100</v>
      </c>
      <c r="M3177" s="324">
        <v>4.8899999999999997</v>
      </c>
      <c r="N3177">
        <v>1.95</v>
      </c>
      <c r="O3177" s="63">
        <f t="shared" si="276"/>
        <v>3.3774990747593105</v>
      </c>
      <c r="P3177" s="2">
        <v>3</v>
      </c>
      <c r="Q3177" s="324">
        <v>0</v>
      </c>
      <c r="R3177">
        <v>0</v>
      </c>
      <c r="S3177">
        <f t="shared" si="277"/>
        <v>0</v>
      </c>
      <c r="T3177" s="2">
        <v>3</v>
      </c>
      <c r="U3177" s="339" t="e">
        <f t="shared" si="278"/>
        <v>#NUM!</v>
      </c>
      <c r="V3177" s="4" t="e">
        <f t="shared" si="279"/>
        <v>#DIV/0!</v>
      </c>
    </row>
    <row r="3178" spans="1:23">
      <c r="A3178" s="28" t="s">
        <v>909</v>
      </c>
      <c r="B3178" t="s">
        <v>921</v>
      </c>
      <c r="C3178" s="219" t="s">
        <v>1500</v>
      </c>
      <c r="D3178" s="81" t="s">
        <v>44</v>
      </c>
      <c r="E3178" s="93" t="s">
        <v>60</v>
      </c>
      <c r="F3178" s="93" t="s">
        <v>60</v>
      </c>
      <c r="G3178" s="22">
        <v>49</v>
      </c>
      <c r="H3178" s="123">
        <f t="shared" si="275"/>
        <v>0.12158808933002481</v>
      </c>
      <c r="K3178" t="s">
        <v>100</v>
      </c>
      <c r="M3178" s="2">
        <v>8.32</v>
      </c>
      <c r="N3178">
        <v>1.25</v>
      </c>
      <c r="O3178" s="63">
        <f t="shared" si="276"/>
        <v>2.1650635094610964</v>
      </c>
      <c r="P3178" s="2">
        <v>3</v>
      </c>
      <c r="Q3178" s="2">
        <v>0.03</v>
      </c>
      <c r="R3178">
        <v>0.03</v>
      </c>
      <c r="S3178">
        <f t="shared" si="277"/>
        <v>5.1961524227066312E-2</v>
      </c>
      <c r="T3178" s="2">
        <v>3</v>
      </c>
      <c r="U3178" s="339">
        <f t="shared" si="278"/>
        <v>-5.6252201521530987</v>
      </c>
      <c r="V3178" s="4">
        <f t="shared" si="279"/>
        <v>1.333333333333333</v>
      </c>
    </row>
    <row r="3179" spans="1:23">
      <c r="A3179" s="28" t="s">
        <v>909</v>
      </c>
      <c r="B3179" t="s">
        <v>921</v>
      </c>
      <c r="C3179" s="219" t="s">
        <v>1500</v>
      </c>
      <c r="D3179" s="81" t="s">
        <v>44</v>
      </c>
      <c r="E3179" s="93" t="s">
        <v>60</v>
      </c>
      <c r="F3179" s="93" t="s">
        <v>60</v>
      </c>
      <c r="G3179" s="22">
        <v>70</v>
      </c>
      <c r="H3179" s="123">
        <f t="shared" si="275"/>
        <v>0.17369727047146402</v>
      </c>
      <c r="K3179" t="s">
        <v>100</v>
      </c>
      <c r="M3179" s="2">
        <v>3.7</v>
      </c>
      <c r="N3179">
        <v>2.1</v>
      </c>
      <c r="O3179" s="63">
        <f t="shared" si="276"/>
        <v>3.6373066958946421</v>
      </c>
      <c r="P3179" s="2">
        <v>3</v>
      </c>
      <c r="Q3179" s="2">
        <v>0.09</v>
      </c>
      <c r="R3179">
        <v>0.06</v>
      </c>
      <c r="S3179">
        <f t="shared" si="277"/>
        <v>0.10392304845413262</v>
      </c>
      <c r="T3179" s="2">
        <v>3</v>
      </c>
      <c r="U3179" s="339">
        <f t="shared" si="278"/>
        <v>-3.7162784283020507</v>
      </c>
      <c r="V3179" s="4">
        <f t="shared" si="279"/>
        <v>0.77777777777777768</v>
      </c>
    </row>
    <row r="3180" spans="1:23">
      <c r="A3180" s="28" t="s">
        <v>909</v>
      </c>
      <c r="B3180" t="s">
        <v>921</v>
      </c>
      <c r="C3180" s="219" t="s">
        <v>1500</v>
      </c>
      <c r="D3180" s="81" t="s">
        <v>44</v>
      </c>
      <c r="E3180" s="93" t="s">
        <v>60</v>
      </c>
      <c r="F3180" s="93" t="s">
        <v>60</v>
      </c>
      <c r="G3180" s="22">
        <v>92</v>
      </c>
      <c r="H3180" s="123">
        <f t="shared" si="275"/>
        <v>0.22828784119106699</v>
      </c>
      <c r="K3180" t="s">
        <v>100</v>
      </c>
      <c r="M3180" s="2">
        <v>1.9</v>
      </c>
      <c r="N3180">
        <v>1.44</v>
      </c>
      <c r="O3180" s="63">
        <f t="shared" si="276"/>
        <v>2.4941531628991829</v>
      </c>
      <c r="P3180" s="2">
        <v>3</v>
      </c>
      <c r="Q3180" s="2">
        <v>0.01</v>
      </c>
      <c r="R3180">
        <v>0.01</v>
      </c>
      <c r="S3180">
        <f t="shared" si="277"/>
        <v>1.7320508075688773E-2</v>
      </c>
      <c r="T3180" s="2">
        <v>3</v>
      </c>
      <c r="U3180" s="339">
        <f t="shared" si="278"/>
        <v>-5.2470240721604862</v>
      </c>
      <c r="V3180" s="4">
        <f t="shared" si="279"/>
        <v>1.3333333333333333</v>
      </c>
      <c r="W3180" s="22"/>
    </row>
    <row r="3181" spans="1:23">
      <c r="A3181" s="28" t="s">
        <v>909</v>
      </c>
      <c r="B3181" t="s">
        <v>921</v>
      </c>
      <c r="C3181" s="219" t="s">
        <v>1500</v>
      </c>
      <c r="D3181" s="81" t="s">
        <v>44</v>
      </c>
      <c r="E3181" s="93" t="s">
        <v>60</v>
      </c>
      <c r="F3181" s="93" t="s">
        <v>60</v>
      </c>
      <c r="G3181" s="22">
        <v>119</v>
      </c>
      <c r="H3181" s="123">
        <f t="shared" si="275"/>
        <v>0.29528535980148884</v>
      </c>
      <c r="K3181" t="s">
        <v>100</v>
      </c>
      <c r="M3181" s="2">
        <v>0.49</v>
      </c>
      <c r="N3181">
        <v>0.49</v>
      </c>
      <c r="O3181" s="63">
        <f t="shared" si="276"/>
        <v>0.84870489570874985</v>
      </c>
      <c r="P3181" s="2">
        <v>3</v>
      </c>
      <c r="Q3181" s="2">
        <v>0</v>
      </c>
      <c r="R3181">
        <v>0</v>
      </c>
      <c r="S3181">
        <f t="shared" si="277"/>
        <v>0</v>
      </c>
      <c r="T3181" s="2">
        <v>3</v>
      </c>
      <c r="U3181" s="339" t="e">
        <f t="shared" si="278"/>
        <v>#NUM!</v>
      </c>
      <c r="V3181" s="4" t="e">
        <f t="shared" si="279"/>
        <v>#DIV/0!</v>
      </c>
      <c r="W3181" s="22"/>
    </row>
    <row r="3182" spans="1:23">
      <c r="A3182" s="28" t="s">
        <v>909</v>
      </c>
      <c r="B3182" t="s">
        <v>921</v>
      </c>
      <c r="C3182" s="219" t="s">
        <v>1500</v>
      </c>
      <c r="D3182" s="81" t="s">
        <v>44</v>
      </c>
      <c r="E3182" s="93" t="s">
        <v>60</v>
      </c>
      <c r="F3182" s="93" t="s">
        <v>60</v>
      </c>
      <c r="G3182" s="22">
        <v>365</v>
      </c>
      <c r="H3182" s="123">
        <f t="shared" si="275"/>
        <v>0.90570719602977667</v>
      </c>
      <c r="K3182" t="s">
        <v>100</v>
      </c>
      <c r="M3182" s="2">
        <v>0.06</v>
      </c>
      <c r="N3182">
        <v>0.06</v>
      </c>
      <c r="O3182" s="63">
        <f t="shared" si="276"/>
        <v>0.10392304845413262</v>
      </c>
      <c r="P3182" s="2">
        <v>3</v>
      </c>
      <c r="Q3182" s="2">
        <v>0</v>
      </c>
      <c r="S3182">
        <f t="shared" si="277"/>
        <v>0</v>
      </c>
      <c r="T3182" s="2">
        <v>3</v>
      </c>
      <c r="U3182" s="339" t="e">
        <f t="shared" si="278"/>
        <v>#NUM!</v>
      </c>
      <c r="V3182" s="4" t="e">
        <f t="shared" si="279"/>
        <v>#DIV/0!</v>
      </c>
      <c r="W3182" s="22"/>
    </row>
    <row r="3183" spans="1:23">
      <c r="A3183" s="28" t="s">
        <v>909</v>
      </c>
      <c r="B3183" t="s">
        <v>921</v>
      </c>
      <c r="C3183" s="219" t="s">
        <v>1500</v>
      </c>
      <c r="D3183" s="81" t="s">
        <v>44</v>
      </c>
      <c r="E3183" s="93" t="s">
        <v>60</v>
      </c>
      <c r="F3183" s="93" t="s">
        <v>60</v>
      </c>
      <c r="G3183" s="22">
        <v>403</v>
      </c>
      <c r="H3183" s="123">
        <f t="shared" si="275"/>
        <v>1</v>
      </c>
      <c r="K3183" t="s">
        <v>100</v>
      </c>
      <c r="L3183" t="s">
        <v>100</v>
      </c>
      <c r="M3183" s="2">
        <v>3.6</v>
      </c>
      <c r="N3183">
        <v>0.7</v>
      </c>
      <c r="O3183" s="63">
        <f t="shared" si="276"/>
        <v>1.2124355652982139</v>
      </c>
      <c r="P3183" s="2">
        <v>3</v>
      </c>
      <c r="Q3183" s="2">
        <v>2.9</v>
      </c>
      <c r="R3183">
        <v>0.9</v>
      </c>
      <c r="S3183">
        <f t="shared" si="277"/>
        <v>1.5588457268119895</v>
      </c>
      <c r="T3183" s="2">
        <v>3</v>
      </c>
      <c r="U3183" s="339">
        <f t="shared" si="278"/>
        <v>-0.21622310846963608</v>
      </c>
      <c r="V3183" s="4">
        <f t="shared" si="279"/>
        <v>0.42964724534284582</v>
      </c>
      <c r="W3183" s="22"/>
    </row>
    <row r="3184" spans="1:23">
      <c r="A3184" s="28" t="s">
        <v>912</v>
      </c>
      <c r="B3184" s="9" t="s">
        <v>922</v>
      </c>
      <c r="C3184" s="219" t="s">
        <v>1500</v>
      </c>
      <c r="D3184" s="81" t="s">
        <v>44</v>
      </c>
      <c r="E3184" s="93" t="s">
        <v>60</v>
      </c>
      <c r="F3184" s="93" t="s">
        <v>60</v>
      </c>
      <c r="G3184" s="22">
        <v>-1</v>
      </c>
      <c r="H3184" s="123">
        <f t="shared" si="275"/>
        <v>-2.4813895781637717E-3</v>
      </c>
      <c r="I3184" s="2" t="s">
        <v>100</v>
      </c>
      <c r="M3184" s="2">
        <v>2.95</v>
      </c>
      <c r="N3184">
        <v>2.52</v>
      </c>
      <c r="O3184" s="63">
        <f t="shared" si="276"/>
        <v>4.3647680350735705</v>
      </c>
      <c r="P3184" s="2">
        <v>3</v>
      </c>
      <c r="Q3184" s="2">
        <v>3.91</v>
      </c>
      <c r="R3184">
        <v>2.19</v>
      </c>
      <c r="S3184">
        <f t="shared" si="277"/>
        <v>3.7931912685758409</v>
      </c>
      <c r="T3184" s="2">
        <v>3</v>
      </c>
      <c r="U3184" s="339">
        <f t="shared" si="278"/>
        <v>0.28173220364554591</v>
      </c>
      <c r="V3184" s="4">
        <f t="shared" si="279"/>
        <v>0.64704792180410453</v>
      </c>
      <c r="W3184" s="22"/>
    </row>
    <row r="3185" spans="1:23">
      <c r="A3185" s="28" t="s">
        <v>912</v>
      </c>
      <c r="B3185" s="9" t="s">
        <v>922</v>
      </c>
      <c r="C3185" s="219" t="s">
        <v>1500</v>
      </c>
      <c r="D3185" s="81" t="s">
        <v>44</v>
      </c>
      <c r="E3185" s="93" t="s">
        <v>60</v>
      </c>
      <c r="F3185" s="93" t="s">
        <v>60</v>
      </c>
      <c r="G3185" s="22">
        <v>12</v>
      </c>
      <c r="H3185" s="123">
        <f t="shared" si="275"/>
        <v>2.9776674937965261E-2</v>
      </c>
      <c r="J3185" t="s">
        <v>100</v>
      </c>
      <c r="M3185" s="2">
        <v>3.71</v>
      </c>
      <c r="N3185">
        <v>2.89</v>
      </c>
      <c r="O3185" s="63">
        <f t="shared" si="276"/>
        <v>5.0056268338740555</v>
      </c>
      <c r="P3185" s="2">
        <v>3</v>
      </c>
      <c r="Q3185" s="2">
        <v>3.21</v>
      </c>
      <c r="R3185">
        <v>1.78</v>
      </c>
      <c r="S3185">
        <f t="shared" si="277"/>
        <v>3.0830504374726013</v>
      </c>
      <c r="T3185" s="2">
        <v>3</v>
      </c>
      <c r="U3185" s="339">
        <f t="shared" si="278"/>
        <v>-0.1447609394774193</v>
      </c>
      <c r="V3185" s="4">
        <f t="shared" si="279"/>
        <v>0.64082258518453816</v>
      </c>
      <c r="W3185" s="22"/>
    </row>
    <row r="3186" spans="1:23">
      <c r="A3186" s="28" t="s">
        <v>912</v>
      </c>
      <c r="B3186" s="9" t="s">
        <v>922</v>
      </c>
      <c r="C3186" s="219" t="s">
        <v>1500</v>
      </c>
      <c r="D3186" s="81" t="s">
        <v>44</v>
      </c>
      <c r="E3186" s="93" t="s">
        <v>60</v>
      </c>
      <c r="F3186" s="93" t="s">
        <v>60</v>
      </c>
      <c r="G3186" s="22">
        <v>21</v>
      </c>
      <c r="H3186" s="123">
        <f t="shared" si="275"/>
        <v>5.2109181141439205E-2</v>
      </c>
      <c r="K3186" t="s">
        <v>100</v>
      </c>
      <c r="M3186" s="2">
        <v>5.52</v>
      </c>
      <c r="N3186">
        <v>5.23</v>
      </c>
      <c r="O3186" s="63">
        <f t="shared" si="276"/>
        <v>9.0586257235852283</v>
      </c>
      <c r="P3186" s="2">
        <v>3</v>
      </c>
      <c r="Q3186" s="2">
        <v>5.7</v>
      </c>
      <c r="R3186">
        <v>2.44</v>
      </c>
      <c r="S3186">
        <f t="shared" si="277"/>
        <v>4.2262039704680605</v>
      </c>
      <c r="T3186" s="2">
        <v>3</v>
      </c>
      <c r="U3186" s="339">
        <f t="shared" si="278"/>
        <v>3.2088314551500664E-2</v>
      </c>
      <c r="V3186" s="4">
        <f t="shared" si="279"/>
        <v>0.51657740843336408</v>
      </c>
      <c r="W3186" s="22"/>
    </row>
    <row r="3187" spans="1:23">
      <c r="A3187" s="28" t="s">
        <v>912</v>
      </c>
      <c r="B3187" s="9" t="s">
        <v>922</v>
      </c>
      <c r="C3187" s="219" t="s">
        <v>1500</v>
      </c>
      <c r="D3187" s="81" t="s">
        <v>44</v>
      </c>
      <c r="E3187" s="93" t="s">
        <v>60</v>
      </c>
      <c r="F3187" s="93" t="s">
        <v>60</v>
      </c>
      <c r="G3187" s="22">
        <v>35</v>
      </c>
      <c r="H3187" s="123">
        <f t="shared" si="275"/>
        <v>8.6848635235732011E-2</v>
      </c>
      <c r="K3187" t="s">
        <v>100</v>
      </c>
      <c r="M3187" s="324">
        <v>1.37</v>
      </c>
      <c r="N3187">
        <v>0.45</v>
      </c>
      <c r="O3187" s="63">
        <f t="shared" si="276"/>
        <v>0.77942286340599476</v>
      </c>
      <c r="P3187" s="2">
        <v>3</v>
      </c>
      <c r="Q3187" s="324">
        <v>20.100000000000001</v>
      </c>
      <c r="R3187">
        <v>7.8</v>
      </c>
      <c r="S3187">
        <f t="shared" si="277"/>
        <v>13.509996299037242</v>
      </c>
      <c r="T3187" s="2">
        <v>3</v>
      </c>
      <c r="U3187" s="339">
        <f t="shared" si="278"/>
        <v>2.6859090752249966</v>
      </c>
      <c r="V3187" s="4">
        <f t="shared" si="279"/>
        <v>0.48392366525581043</v>
      </c>
      <c r="W3187" s="22"/>
    </row>
    <row r="3188" spans="1:23">
      <c r="A3188" s="28" t="s">
        <v>912</v>
      </c>
      <c r="B3188" s="9" t="s">
        <v>922</v>
      </c>
      <c r="C3188" s="219" t="s">
        <v>1500</v>
      </c>
      <c r="D3188" s="81" t="s">
        <v>44</v>
      </c>
      <c r="E3188" s="93" t="s">
        <v>60</v>
      </c>
      <c r="F3188" s="93" t="s">
        <v>60</v>
      </c>
      <c r="G3188" s="22">
        <v>49</v>
      </c>
      <c r="H3188" s="123">
        <f t="shared" si="275"/>
        <v>0.12158808933002481</v>
      </c>
      <c r="K3188" t="s">
        <v>100</v>
      </c>
      <c r="M3188" s="2">
        <v>0.3</v>
      </c>
      <c r="N3188">
        <v>0.24</v>
      </c>
      <c r="O3188" s="63">
        <f t="shared" si="276"/>
        <v>0.4156921938165305</v>
      </c>
      <c r="P3188" s="2">
        <v>3</v>
      </c>
      <c r="Q3188" s="2">
        <v>0.74</v>
      </c>
      <c r="R3188">
        <v>0.34</v>
      </c>
      <c r="S3188">
        <f t="shared" si="277"/>
        <v>0.58889727457341834</v>
      </c>
      <c r="T3188" s="2">
        <v>3</v>
      </c>
      <c r="U3188" s="339">
        <f t="shared" si="278"/>
        <v>0.9028677115420144</v>
      </c>
      <c r="V3188" s="4">
        <f t="shared" si="279"/>
        <v>0.54443632822011201</v>
      </c>
      <c r="W3188" s="22"/>
    </row>
    <row r="3189" spans="1:23">
      <c r="A3189" s="28" t="s">
        <v>912</v>
      </c>
      <c r="B3189" s="9" t="s">
        <v>922</v>
      </c>
      <c r="C3189" s="219" t="s">
        <v>1500</v>
      </c>
      <c r="D3189" s="81" t="s">
        <v>44</v>
      </c>
      <c r="E3189" s="93" t="s">
        <v>60</v>
      </c>
      <c r="F3189" s="93" t="s">
        <v>60</v>
      </c>
      <c r="G3189" s="22">
        <v>70</v>
      </c>
      <c r="H3189" s="123">
        <f t="shared" si="275"/>
        <v>0.17369727047146402</v>
      </c>
      <c r="K3189" t="s">
        <v>100</v>
      </c>
      <c r="M3189" s="2">
        <v>0.79</v>
      </c>
      <c r="N3189">
        <v>0.73</v>
      </c>
      <c r="O3189" s="63">
        <f t="shared" si="276"/>
        <v>1.2643970895252803</v>
      </c>
      <c r="P3189" s="2">
        <v>3</v>
      </c>
      <c r="Q3189" s="2">
        <v>0.48</v>
      </c>
      <c r="R3189">
        <v>0.48</v>
      </c>
      <c r="S3189">
        <f t="shared" si="277"/>
        <v>0.83138438763306099</v>
      </c>
      <c r="T3189" s="2">
        <v>3</v>
      </c>
      <c r="U3189" s="339">
        <f t="shared" si="278"/>
        <v>-0.49824684155913074</v>
      </c>
      <c r="V3189" s="4">
        <f t="shared" si="279"/>
        <v>1.333333333333333</v>
      </c>
      <c r="W3189" s="22"/>
    </row>
    <row r="3190" spans="1:23">
      <c r="A3190" s="28" t="s">
        <v>912</v>
      </c>
      <c r="B3190" s="9" t="s">
        <v>922</v>
      </c>
      <c r="C3190" s="219" t="s">
        <v>1500</v>
      </c>
      <c r="D3190" s="81" t="s">
        <v>44</v>
      </c>
      <c r="E3190" s="93" t="s">
        <v>60</v>
      </c>
      <c r="F3190" s="93" t="s">
        <v>60</v>
      </c>
      <c r="G3190" s="22">
        <v>92</v>
      </c>
      <c r="H3190" s="123">
        <f t="shared" si="275"/>
        <v>0.22828784119106699</v>
      </c>
      <c r="K3190" t="s">
        <v>100</v>
      </c>
      <c r="M3190" s="2">
        <v>3.84</v>
      </c>
      <c r="N3190">
        <v>3.74</v>
      </c>
      <c r="O3190" s="63">
        <f t="shared" si="276"/>
        <v>6.4778700203076012</v>
      </c>
      <c r="P3190" s="2">
        <v>3</v>
      </c>
      <c r="Q3190" s="2">
        <v>0.06</v>
      </c>
      <c r="R3190">
        <v>0.02</v>
      </c>
      <c r="S3190">
        <f t="shared" si="277"/>
        <v>3.4641016151377546E-2</v>
      </c>
      <c r="T3190" s="2">
        <v>3</v>
      </c>
      <c r="U3190" s="339">
        <f t="shared" si="278"/>
        <v>-4.1588830833596715</v>
      </c>
      <c r="V3190" s="4">
        <f t="shared" si="279"/>
        <v>0.44444444444444442</v>
      </c>
      <c r="W3190" s="22"/>
    </row>
    <row r="3191" spans="1:23">
      <c r="A3191" s="28" t="s">
        <v>912</v>
      </c>
      <c r="B3191" s="9" t="s">
        <v>922</v>
      </c>
      <c r="C3191" s="219" t="s">
        <v>1500</v>
      </c>
      <c r="D3191" s="81" t="s">
        <v>44</v>
      </c>
      <c r="E3191" s="93" t="s">
        <v>60</v>
      </c>
      <c r="F3191" s="93" t="s">
        <v>60</v>
      </c>
      <c r="G3191" s="22">
        <v>119</v>
      </c>
      <c r="H3191" s="123">
        <f t="shared" si="275"/>
        <v>0.29528535980148884</v>
      </c>
      <c r="K3191" t="s">
        <v>100</v>
      </c>
      <c r="M3191" s="2">
        <v>0.5</v>
      </c>
      <c r="N3191">
        <v>0.48</v>
      </c>
      <c r="O3191" s="63">
        <f t="shared" si="276"/>
        <v>0.83138438763306099</v>
      </c>
      <c r="P3191" s="2">
        <v>3</v>
      </c>
      <c r="Q3191" s="2">
        <v>0</v>
      </c>
      <c r="R3191">
        <v>0</v>
      </c>
      <c r="S3191">
        <f t="shared" si="277"/>
        <v>0</v>
      </c>
      <c r="T3191" s="2">
        <v>3</v>
      </c>
      <c r="U3191" s="339" t="e">
        <f t="shared" si="278"/>
        <v>#NUM!</v>
      </c>
      <c r="V3191" s="4" t="e">
        <f t="shared" si="279"/>
        <v>#DIV/0!</v>
      </c>
      <c r="W3191" s="22"/>
    </row>
    <row r="3192" spans="1:23">
      <c r="A3192" s="28" t="s">
        <v>912</v>
      </c>
      <c r="B3192" s="9" t="s">
        <v>922</v>
      </c>
      <c r="C3192" s="219" t="s">
        <v>1500</v>
      </c>
      <c r="D3192" s="81" t="s">
        <v>44</v>
      </c>
      <c r="E3192" s="93" t="s">
        <v>60</v>
      </c>
      <c r="F3192" s="93" t="s">
        <v>60</v>
      </c>
      <c r="G3192" s="22">
        <v>365</v>
      </c>
      <c r="H3192" s="123">
        <f t="shared" si="275"/>
        <v>0.90570719602977667</v>
      </c>
      <c r="K3192" t="s">
        <v>100</v>
      </c>
      <c r="M3192" s="2">
        <v>0.03</v>
      </c>
      <c r="N3192">
        <v>0.03</v>
      </c>
      <c r="O3192" s="63">
        <f t="shared" si="276"/>
        <v>5.1961524227066312E-2</v>
      </c>
      <c r="P3192" s="2">
        <v>3</v>
      </c>
      <c r="Q3192" s="2">
        <v>0</v>
      </c>
      <c r="S3192">
        <f t="shared" si="277"/>
        <v>0</v>
      </c>
      <c r="T3192" s="2">
        <v>3</v>
      </c>
      <c r="U3192" s="339" t="e">
        <f t="shared" si="278"/>
        <v>#NUM!</v>
      </c>
      <c r="V3192" s="4" t="e">
        <f t="shared" si="279"/>
        <v>#DIV/0!</v>
      </c>
      <c r="W3192" s="22"/>
    </row>
    <row r="3193" spans="1:23">
      <c r="A3193" s="28" t="s">
        <v>912</v>
      </c>
      <c r="B3193" s="9" t="s">
        <v>922</v>
      </c>
      <c r="C3193" s="219" t="s">
        <v>1500</v>
      </c>
      <c r="D3193" s="81" t="s">
        <v>44</v>
      </c>
      <c r="E3193" s="93" t="s">
        <v>60</v>
      </c>
      <c r="F3193" s="93" t="s">
        <v>60</v>
      </c>
      <c r="G3193" s="22">
        <v>403</v>
      </c>
      <c r="H3193" s="123">
        <f t="shared" si="275"/>
        <v>1</v>
      </c>
      <c r="K3193" t="s">
        <v>100</v>
      </c>
      <c r="L3193" t="s">
        <v>100</v>
      </c>
      <c r="M3193" s="2">
        <v>0.01</v>
      </c>
      <c r="N3193">
        <v>0.01</v>
      </c>
      <c r="O3193" s="63">
        <f t="shared" si="276"/>
        <v>1.7320508075688773E-2</v>
      </c>
      <c r="P3193" s="2">
        <v>3</v>
      </c>
      <c r="Q3193" s="2">
        <v>0.04</v>
      </c>
      <c r="R3193">
        <v>0.01</v>
      </c>
      <c r="S3193">
        <f t="shared" si="277"/>
        <v>1.7320508075688773E-2</v>
      </c>
      <c r="T3193" s="2">
        <v>3</v>
      </c>
      <c r="U3193" s="339">
        <f t="shared" si="278"/>
        <v>1.3862943611198906</v>
      </c>
      <c r="V3193" s="4">
        <f t="shared" si="279"/>
        <v>0.39583333333333331</v>
      </c>
      <c r="W3193" s="22"/>
    </row>
    <row r="3194" spans="1:23">
      <c r="A3194" s="28" t="s">
        <v>912</v>
      </c>
      <c r="B3194" s="9" t="s">
        <v>923</v>
      </c>
      <c r="C3194" s="219" t="s">
        <v>1500</v>
      </c>
      <c r="D3194" s="81" t="s">
        <v>44</v>
      </c>
      <c r="E3194" s="93" t="s">
        <v>60</v>
      </c>
      <c r="F3194" s="93" t="s">
        <v>60</v>
      </c>
      <c r="G3194" s="22">
        <v>-1</v>
      </c>
      <c r="H3194" s="123">
        <f t="shared" si="275"/>
        <v>-2.4813895781637717E-3</v>
      </c>
      <c r="I3194" s="64" t="s">
        <v>100</v>
      </c>
      <c r="J3194" s="22"/>
      <c r="K3194" s="22"/>
      <c r="L3194" s="22"/>
      <c r="M3194" s="2">
        <v>8.5500000000000007</v>
      </c>
      <c r="N3194">
        <v>1.87</v>
      </c>
      <c r="O3194" s="63">
        <f t="shared" si="276"/>
        <v>3.2389350101538006</v>
      </c>
      <c r="P3194" s="64">
        <v>3</v>
      </c>
      <c r="Q3194" s="2">
        <v>12.8</v>
      </c>
      <c r="R3194">
        <v>2.95</v>
      </c>
      <c r="S3194">
        <f t="shared" si="277"/>
        <v>5.1095498823281877</v>
      </c>
      <c r="T3194" s="64">
        <v>3</v>
      </c>
      <c r="U3194" s="339">
        <f t="shared" si="278"/>
        <v>0.40351388797690257</v>
      </c>
      <c r="V3194" s="4">
        <f t="shared" si="279"/>
        <v>0.38644917805989587</v>
      </c>
      <c r="W3194" s="22"/>
    </row>
    <row r="3195" spans="1:23">
      <c r="A3195" s="28" t="s">
        <v>912</v>
      </c>
      <c r="B3195" s="9" t="s">
        <v>923</v>
      </c>
      <c r="C3195" s="219" t="s">
        <v>1500</v>
      </c>
      <c r="D3195" s="81" t="s">
        <v>44</v>
      </c>
      <c r="E3195" s="93" t="s">
        <v>60</v>
      </c>
      <c r="F3195" s="93" t="s">
        <v>60</v>
      </c>
      <c r="G3195" s="22">
        <v>12</v>
      </c>
      <c r="H3195" s="123">
        <f t="shared" si="275"/>
        <v>2.9776674937965261E-2</v>
      </c>
      <c r="I3195" s="64"/>
      <c r="J3195" s="22" t="s">
        <v>100</v>
      </c>
      <c r="K3195" s="22"/>
      <c r="L3195" s="22"/>
      <c r="M3195" s="2">
        <v>7.65</v>
      </c>
      <c r="N3195">
        <v>3.43</v>
      </c>
      <c r="O3195" s="63">
        <f t="shared" si="276"/>
        <v>5.9409342699612493</v>
      </c>
      <c r="P3195" s="64">
        <v>3</v>
      </c>
      <c r="Q3195" s="2">
        <v>2.54</v>
      </c>
      <c r="R3195">
        <v>1.52</v>
      </c>
      <c r="S3195">
        <f t="shared" si="277"/>
        <v>2.6327172275046933</v>
      </c>
      <c r="T3195" s="64">
        <v>3</v>
      </c>
      <c r="U3195" s="339">
        <f t="shared" si="278"/>
        <v>-1.1025415668079992</v>
      </c>
      <c r="V3195" s="4">
        <f t="shared" si="279"/>
        <v>0.69144604955876576</v>
      </c>
      <c r="W3195" s="22"/>
    </row>
    <row r="3196" spans="1:23">
      <c r="A3196" s="28" t="s">
        <v>912</v>
      </c>
      <c r="B3196" s="9" t="s">
        <v>923</v>
      </c>
      <c r="C3196" s="219" t="s">
        <v>1500</v>
      </c>
      <c r="D3196" s="81" t="s">
        <v>44</v>
      </c>
      <c r="E3196" s="93" t="s">
        <v>60</v>
      </c>
      <c r="F3196" s="93" t="s">
        <v>60</v>
      </c>
      <c r="G3196" s="22">
        <v>21</v>
      </c>
      <c r="H3196" s="123">
        <f t="shared" si="275"/>
        <v>5.2109181141439205E-2</v>
      </c>
      <c r="I3196" s="64"/>
      <c r="J3196" s="22"/>
      <c r="K3196" s="22" t="s">
        <v>100</v>
      </c>
      <c r="L3196" s="22"/>
      <c r="M3196" s="2">
        <v>28.3</v>
      </c>
      <c r="N3196">
        <v>11.1</v>
      </c>
      <c r="O3196" s="63">
        <f t="shared" si="276"/>
        <v>19.225763964014536</v>
      </c>
      <c r="P3196" s="64">
        <v>3</v>
      </c>
      <c r="Q3196" s="2">
        <v>15.4</v>
      </c>
      <c r="R3196">
        <v>7.47</v>
      </c>
      <c r="S3196">
        <f t="shared" si="277"/>
        <v>12.938419532539513</v>
      </c>
      <c r="T3196" s="64">
        <v>3</v>
      </c>
      <c r="U3196" s="339">
        <f t="shared" si="278"/>
        <v>-0.60849429522960852</v>
      </c>
      <c r="V3196" s="4">
        <f t="shared" si="279"/>
        <v>0.56862132456288295</v>
      </c>
      <c r="W3196" s="22"/>
    </row>
    <row r="3197" spans="1:23">
      <c r="A3197" s="28" t="s">
        <v>912</v>
      </c>
      <c r="B3197" s="9" t="s">
        <v>923</v>
      </c>
      <c r="C3197" s="219" t="s">
        <v>1500</v>
      </c>
      <c r="D3197" s="81" t="s">
        <v>44</v>
      </c>
      <c r="E3197" s="93" t="s">
        <v>60</v>
      </c>
      <c r="F3197" s="93" t="s">
        <v>60</v>
      </c>
      <c r="G3197" s="22">
        <v>35</v>
      </c>
      <c r="H3197" s="123">
        <f t="shared" si="275"/>
        <v>8.6848635235732011E-2</v>
      </c>
      <c r="I3197" s="64"/>
      <c r="J3197" s="22"/>
      <c r="K3197" s="22" t="s">
        <v>100</v>
      </c>
      <c r="L3197" s="22"/>
      <c r="M3197" s="324">
        <v>6.15</v>
      </c>
      <c r="N3197">
        <v>1.1200000000000001</v>
      </c>
      <c r="O3197" s="63">
        <f t="shared" si="276"/>
        <v>1.9398969044771426</v>
      </c>
      <c r="P3197" s="64">
        <v>3</v>
      </c>
      <c r="Q3197" s="324">
        <v>2.17</v>
      </c>
      <c r="R3197">
        <v>0.61</v>
      </c>
      <c r="S3197">
        <f t="shared" si="277"/>
        <v>1.0565509926170151</v>
      </c>
      <c r="T3197" s="64">
        <v>3</v>
      </c>
      <c r="U3197" s="339">
        <f t="shared" si="278"/>
        <v>-1.0417249142660585</v>
      </c>
      <c r="V3197" s="4">
        <f t="shared" si="279"/>
        <v>0.41235391138765598</v>
      </c>
      <c r="W3197" s="22"/>
    </row>
    <row r="3198" spans="1:23">
      <c r="A3198" s="28" t="s">
        <v>912</v>
      </c>
      <c r="B3198" s="9" t="s">
        <v>923</v>
      </c>
      <c r="C3198" s="219" t="s">
        <v>1500</v>
      </c>
      <c r="D3198" s="81" t="s">
        <v>44</v>
      </c>
      <c r="E3198" s="93" t="s">
        <v>60</v>
      </c>
      <c r="F3198" s="93" t="s">
        <v>60</v>
      </c>
      <c r="G3198" s="22">
        <v>49</v>
      </c>
      <c r="H3198" s="123">
        <f t="shared" si="275"/>
        <v>0.12158808933002481</v>
      </c>
      <c r="I3198" s="64"/>
      <c r="J3198" s="22"/>
      <c r="K3198" s="22" t="s">
        <v>100</v>
      </c>
      <c r="L3198" s="22"/>
      <c r="M3198" s="2">
        <v>3.69</v>
      </c>
      <c r="N3198">
        <v>2.69</v>
      </c>
      <c r="O3198" s="63">
        <f t="shared" si="276"/>
        <v>4.6592166723602793</v>
      </c>
      <c r="P3198" s="64">
        <v>3</v>
      </c>
      <c r="Q3198" s="2">
        <v>2.29</v>
      </c>
      <c r="R3198">
        <v>0.59</v>
      </c>
      <c r="S3198">
        <f t="shared" si="277"/>
        <v>1.0219099764656374</v>
      </c>
      <c r="T3198" s="64">
        <v>3</v>
      </c>
      <c r="U3198" s="339">
        <f t="shared" si="278"/>
        <v>-0.47707464048628745</v>
      </c>
      <c r="V3198" s="4">
        <f t="shared" si="279"/>
        <v>0.39971269299466705</v>
      </c>
      <c r="W3198" s="22"/>
    </row>
    <row r="3199" spans="1:23">
      <c r="A3199" s="28" t="s">
        <v>912</v>
      </c>
      <c r="B3199" s="9" t="s">
        <v>923</v>
      </c>
      <c r="C3199" s="219" t="s">
        <v>1500</v>
      </c>
      <c r="D3199" s="81" t="s">
        <v>44</v>
      </c>
      <c r="E3199" s="93" t="s">
        <v>60</v>
      </c>
      <c r="F3199" s="93" t="s">
        <v>60</v>
      </c>
      <c r="G3199" s="22">
        <v>70</v>
      </c>
      <c r="H3199" s="123">
        <f t="shared" si="275"/>
        <v>0.17369727047146402</v>
      </c>
      <c r="I3199" s="64"/>
      <c r="J3199" s="22"/>
      <c r="K3199" s="22" t="s">
        <v>100</v>
      </c>
      <c r="L3199" s="22"/>
      <c r="M3199" s="2">
        <v>0.45</v>
      </c>
      <c r="N3199">
        <v>0.22</v>
      </c>
      <c r="O3199" s="63">
        <f t="shared" si="276"/>
        <v>0.38105117766515301</v>
      </c>
      <c r="P3199" s="64">
        <v>3</v>
      </c>
      <c r="Q3199" s="2">
        <v>1.0900000000000001</v>
      </c>
      <c r="R3199">
        <v>0.99</v>
      </c>
      <c r="S3199">
        <f t="shared" si="277"/>
        <v>1.7147302994931883</v>
      </c>
      <c r="T3199" s="64">
        <v>3</v>
      </c>
      <c r="U3199" s="339">
        <f t="shared" si="278"/>
        <v>0.88468539245882405</v>
      </c>
      <c r="V3199" s="4">
        <f t="shared" si="279"/>
        <v>1.1582638947338886</v>
      </c>
      <c r="W3199" s="22"/>
    </row>
    <row r="3200" spans="1:23">
      <c r="A3200" s="28" t="s">
        <v>912</v>
      </c>
      <c r="B3200" s="9" t="s">
        <v>923</v>
      </c>
      <c r="C3200" s="219" t="s">
        <v>1500</v>
      </c>
      <c r="D3200" s="81" t="s">
        <v>44</v>
      </c>
      <c r="E3200" s="93" t="s">
        <v>60</v>
      </c>
      <c r="F3200" s="93" t="s">
        <v>60</v>
      </c>
      <c r="G3200" s="22">
        <v>92</v>
      </c>
      <c r="H3200" s="123">
        <f t="shared" si="275"/>
        <v>0.22828784119106699</v>
      </c>
      <c r="I3200" s="64"/>
      <c r="J3200" s="22"/>
      <c r="K3200" s="22" t="s">
        <v>100</v>
      </c>
      <c r="L3200" s="22"/>
      <c r="M3200" s="2">
        <v>1.31</v>
      </c>
      <c r="N3200">
        <v>0.64</v>
      </c>
      <c r="O3200" s="63">
        <f t="shared" si="276"/>
        <v>1.1085125168440815</v>
      </c>
      <c r="P3200" s="64">
        <v>3</v>
      </c>
      <c r="Q3200" s="2">
        <v>2.9</v>
      </c>
      <c r="R3200">
        <v>0.92</v>
      </c>
      <c r="S3200">
        <f t="shared" si="277"/>
        <v>1.593486742963367</v>
      </c>
      <c r="T3200" s="64">
        <v>3</v>
      </c>
      <c r="U3200" s="339">
        <f t="shared" si="278"/>
        <v>0.79468359977936809</v>
      </c>
      <c r="V3200" s="4">
        <f t="shared" si="279"/>
        <v>0.4339754260800634</v>
      </c>
    </row>
    <row r="3201" spans="1:22">
      <c r="A3201" s="28" t="s">
        <v>912</v>
      </c>
      <c r="B3201" s="9" t="s">
        <v>923</v>
      </c>
      <c r="C3201" s="219" t="s">
        <v>1500</v>
      </c>
      <c r="D3201" s="81" t="s">
        <v>44</v>
      </c>
      <c r="E3201" s="93" t="s">
        <v>60</v>
      </c>
      <c r="F3201" s="93" t="s">
        <v>60</v>
      </c>
      <c r="G3201" s="22">
        <v>119</v>
      </c>
      <c r="H3201" s="123">
        <f t="shared" si="275"/>
        <v>0.29528535980148884</v>
      </c>
      <c r="I3201" s="64"/>
      <c r="J3201" s="22"/>
      <c r="K3201" s="22" t="s">
        <v>100</v>
      </c>
      <c r="L3201" s="22"/>
      <c r="M3201" s="2">
        <v>0.99</v>
      </c>
      <c r="N3201">
        <v>0.94</v>
      </c>
      <c r="O3201" s="63">
        <f t="shared" si="276"/>
        <v>1.6281277591147445</v>
      </c>
      <c r="P3201" s="64">
        <v>3</v>
      </c>
      <c r="Q3201" s="2">
        <v>2.1</v>
      </c>
      <c r="R3201">
        <v>1.38</v>
      </c>
      <c r="S3201">
        <f t="shared" si="277"/>
        <v>2.3902301144450502</v>
      </c>
      <c r="T3201" s="64">
        <v>3</v>
      </c>
      <c r="U3201" s="339">
        <f t="shared" si="278"/>
        <v>0.75198768058287868</v>
      </c>
      <c r="V3201" s="4">
        <f t="shared" si="279"/>
        <v>0.76517006802721077</v>
      </c>
    </row>
    <row r="3202" spans="1:22">
      <c r="A3202" s="28" t="s">
        <v>912</v>
      </c>
      <c r="B3202" s="9" t="s">
        <v>923</v>
      </c>
      <c r="C3202" s="219" t="s">
        <v>1500</v>
      </c>
      <c r="D3202" s="81" t="s">
        <v>44</v>
      </c>
      <c r="E3202" s="93" t="s">
        <v>60</v>
      </c>
      <c r="F3202" s="93" t="s">
        <v>60</v>
      </c>
      <c r="G3202" s="22">
        <v>365</v>
      </c>
      <c r="H3202" s="123">
        <f t="shared" si="275"/>
        <v>0.90570719602977667</v>
      </c>
      <c r="I3202" s="64"/>
      <c r="J3202" s="22"/>
      <c r="K3202" s="22" t="s">
        <v>100</v>
      </c>
      <c r="L3202" s="22"/>
      <c r="M3202" s="2">
        <v>15</v>
      </c>
      <c r="N3202">
        <v>6.8</v>
      </c>
      <c r="O3202" s="63">
        <f t="shared" si="276"/>
        <v>11.777945491468365</v>
      </c>
      <c r="P3202" s="64">
        <v>3</v>
      </c>
      <c r="Q3202" s="2">
        <v>20.100000000000001</v>
      </c>
      <c r="R3202">
        <v>8.5</v>
      </c>
      <c r="S3202">
        <f t="shared" si="277"/>
        <v>14.722431864335457</v>
      </c>
      <c r="T3202" s="64">
        <v>3</v>
      </c>
      <c r="U3202" s="339">
        <f t="shared" si="278"/>
        <v>0.29266961396282004</v>
      </c>
      <c r="V3202" s="4">
        <f t="shared" si="279"/>
        <v>0.51216554045691931</v>
      </c>
    </row>
    <row r="3203" spans="1:22">
      <c r="A3203" s="28" t="s">
        <v>912</v>
      </c>
      <c r="B3203" s="9" t="s">
        <v>923</v>
      </c>
      <c r="C3203" s="219" t="s">
        <v>1500</v>
      </c>
      <c r="D3203" s="81" t="s">
        <v>44</v>
      </c>
      <c r="E3203" s="93" t="s">
        <v>60</v>
      </c>
      <c r="F3203" s="93" t="s">
        <v>60</v>
      </c>
      <c r="G3203" s="22">
        <v>403</v>
      </c>
      <c r="H3203" s="123">
        <f t="shared" si="275"/>
        <v>1</v>
      </c>
      <c r="I3203" s="64"/>
      <c r="J3203" s="22"/>
      <c r="K3203" s="22" t="s">
        <v>100</v>
      </c>
      <c r="L3203" s="22" t="s">
        <v>100</v>
      </c>
      <c r="M3203" s="2">
        <v>3.3</v>
      </c>
      <c r="N3203">
        <v>0.9</v>
      </c>
      <c r="O3203" s="63">
        <f t="shared" si="276"/>
        <v>1.5588457268119895</v>
      </c>
      <c r="P3203" s="64">
        <v>3</v>
      </c>
      <c r="Q3203" s="2">
        <v>7.3</v>
      </c>
      <c r="R3203">
        <v>1.5</v>
      </c>
      <c r="S3203">
        <f t="shared" si="277"/>
        <v>2.598076211353316</v>
      </c>
      <c r="T3203" s="64">
        <v>3</v>
      </c>
      <c r="U3203" s="339">
        <f t="shared" si="278"/>
        <v>0.79395187968191105</v>
      </c>
      <c r="V3203" s="4">
        <f t="shared" si="279"/>
        <v>0.37555513855007194</v>
      </c>
    </row>
    <row r="3204" spans="1:22">
      <c r="A3204" s="28" t="s">
        <v>912</v>
      </c>
      <c r="B3204" s="9" t="s">
        <v>924</v>
      </c>
      <c r="C3204" s="219" t="s">
        <v>1500</v>
      </c>
      <c r="D3204" s="81" t="s">
        <v>44</v>
      </c>
      <c r="E3204" s="93" t="s">
        <v>60</v>
      </c>
      <c r="F3204" s="93" t="s">
        <v>60</v>
      </c>
      <c r="G3204" s="22">
        <v>-1</v>
      </c>
      <c r="H3204" s="123">
        <f t="shared" si="275"/>
        <v>-2.4813895781637717E-3</v>
      </c>
      <c r="I3204" s="64" t="s">
        <v>100</v>
      </c>
      <c r="J3204" s="22"/>
      <c r="K3204" s="22"/>
      <c r="L3204" s="22"/>
      <c r="M3204" s="2">
        <v>0.98</v>
      </c>
      <c r="N3204">
        <v>0.16</v>
      </c>
      <c r="O3204" s="63">
        <f t="shared" si="276"/>
        <v>0.27712812921102037</v>
      </c>
      <c r="P3204" s="64">
        <v>3</v>
      </c>
      <c r="Q3204" s="2">
        <v>1.04</v>
      </c>
      <c r="R3204">
        <v>0.38</v>
      </c>
      <c r="S3204">
        <f t="shared" si="277"/>
        <v>0.65817930687617332</v>
      </c>
      <c r="T3204" s="64">
        <v>3</v>
      </c>
      <c r="U3204" s="339">
        <f t="shared" si="278"/>
        <v>5.9423420470800806E-2</v>
      </c>
      <c r="V3204" s="4">
        <f t="shared" si="279"/>
        <v>0.4668392504930966</v>
      </c>
    </row>
    <row r="3205" spans="1:22">
      <c r="A3205" s="28" t="s">
        <v>912</v>
      </c>
      <c r="B3205" s="9" t="s">
        <v>924</v>
      </c>
      <c r="C3205" s="219" t="s">
        <v>1500</v>
      </c>
      <c r="D3205" s="81" t="s">
        <v>44</v>
      </c>
      <c r="E3205" s="93" t="s">
        <v>60</v>
      </c>
      <c r="F3205" s="93" t="s">
        <v>60</v>
      </c>
      <c r="G3205" s="22">
        <v>12</v>
      </c>
      <c r="H3205" s="123">
        <f t="shared" si="275"/>
        <v>2.9776674937965261E-2</v>
      </c>
      <c r="I3205" s="64"/>
      <c r="J3205" s="22" t="s">
        <v>100</v>
      </c>
      <c r="K3205" s="22"/>
      <c r="L3205" s="22"/>
      <c r="M3205" s="2">
        <v>1.07</v>
      </c>
      <c r="N3205">
        <v>0.14000000000000001</v>
      </c>
      <c r="O3205" s="63">
        <f t="shared" si="276"/>
        <v>0.24248711305964282</v>
      </c>
      <c r="P3205" s="64">
        <v>3</v>
      </c>
      <c r="Q3205" s="2">
        <v>1.62</v>
      </c>
      <c r="R3205">
        <v>0.77</v>
      </c>
      <c r="S3205">
        <f t="shared" si="277"/>
        <v>1.3336791218280355</v>
      </c>
      <c r="T3205" s="64">
        <v>3</v>
      </c>
      <c r="U3205" s="339">
        <f t="shared" si="278"/>
        <v>0.41476750077047786</v>
      </c>
      <c r="V3205" s="4">
        <f t="shared" si="279"/>
        <v>0.55925163846974546</v>
      </c>
    </row>
    <row r="3206" spans="1:22">
      <c r="A3206" s="28" t="s">
        <v>912</v>
      </c>
      <c r="B3206" s="9" t="s">
        <v>924</v>
      </c>
      <c r="C3206" s="219" t="s">
        <v>1500</v>
      </c>
      <c r="D3206" s="81" t="s">
        <v>44</v>
      </c>
      <c r="E3206" s="93" t="s">
        <v>60</v>
      </c>
      <c r="F3206" s="93" t="s">
        <v>60</v>
      </c>
      <c r="G3206" s="22">
        <v>21</v>
      </c>
      <c r="H3206" s="123">
        <f t="shared" si="275"/>
        <v>5.2109181141439205E-2</v>
      </c>
      <c r="I3206" s="64"/>
      <c r="J3206" s="22"/>
      <c r="K3206" s="22" t="s">
        <v>100</v>
      </c>
      <c r="L3206" s="22"/>
      <c r="M3206" s="2">
        <v>3.34</v>
      </c>
      <c r="N3206">
        <v>0.51</v>
      </c>
      <c r="O3206" s="63">
        <f t="shared" si="276"/>
        <v>0.88334591186012734</v>
      </c>
      <c r="P3206" s="64">
        <v>3</v>
      </c>
      <c r="Q3206" s="2">
        <v>6.82</v>
      </c>
      <c r="R3206">
        <v>1.95</v>
      </c>
      <c r="S3206">
        <f t="shared" si="277"/>
        <v>3.3774990747593105</v>
      </c>
      <c r="T3206" s="64">
        <v>3</v>
      </c>
      <c r="U3206" s="339">
        <f t="shared" si="278"/>
        <v>0.71388866486676172</v>
      </c>
      <c r="V3206" s="4">
        <f t="shared" si="279"/>
        <v>0.41508572624361101</v>
      </c>
    </row>
    <row r="3207" spans="1:22">
      <c r="A3207" s="28" t="s">
        <v>912</v>
      </c>
      <c r="B3207" s="9" t="s">
        <v>924</v>
      </c>
      <c r="C3207" s="219" t="s">
        <v>1500</v>
      </c>
      <c r="D3207" s="81" t="s">
        <v>44</v>
      </c>
      <c r="E3207" s="93" t="s">
        <v>60</v>
      </c>
      <c r="F3207" s="93" t="s">
        <v>60</v>
      </c>
      <c r="G3207" s="22">
        <v>35</v>
      </c>
      <c r="H3207" s="123">
        <f t="shared" si="275"/>
        <v>8.6848635235732011E-2</v>
      </c>
      <c r="I3207" s="64"/>
      <c r="J3207" s="22"/>
      <c r="K3207" s="22" t="s">
        <v>100</v>
      </c>
      <c r="L3207" s="22"/>
      <c r="M3207" s="324">
        <v>1.6</v>
      </c>
      <c r="N3207">
        <v>0.27</v>
      </c>
      <c r="O3207" s="63">
        <f t="shared" si="276"/>
        <v>0.4676537180435969</v>
      </c>
      <c r="P3207" s="64">
        <v>3</v>
      </c>
      <c r="Q3207" s="324">
        <v>3.18</v>
      </c>
      <c r="R3207">
        <v>0.86</v>
      </c>
      <c r="S3207">
        <f t="shared" si="277"/>
        <v>1.4895636945092343</v>
      </c>
      <c r="T3207" s="64">
        <v>3</v>
      </c>
      <c r="U3207" s="339">
        <f t="shared" si="278"/>
        <v>0.68687756754634999</v>
      </c>
      <c r="V3207" s="4">
        <f t="shared" si="279"/>
        <v>0.40647126300383685</v>
      </c>
    </row>
    <row r="3208" spans="1:22">
      <c r="A3208" s="28" t="s">
        <v>912</v>
      </c>
      <c r="B3208" s="9" t="s">
        <v>924</v>
      </c>
      <c r="C3208" s="219" t="s">
        <v>1500</v>
      </c>
      <c r="D3208" s="81" t="s">
        <v>44</v>
      </c>
      <c r="E3208" s="93" t="s">
        <v>60</v>
      </c>
      <c r="F3208" s="93" t="s">
        <v>60</v>
      </c>
      <c r="G3208" s="22">
        <v>49</v>
      </c>
      <c r="H3208" s="123">
        <f t="shared" si="275"/>
        <v>0.12158808933002481</v>
      </c>
      <c r="I3208" s="64"/>
      <c r="J3208" s="22"/>
      <c r="K3208" s="22" t="s">
        <v>100</v>
      </c>
      <c r="L3208" s="22"/>
      <c r="M3208" s="2">
        <v>3.25</v>
      </c>
      <c r="N3208">
        <v>1.66</v>
      </c>
      <c r="O3208" s="63">
        <f t="shared" si="276"/>
        <v>2.8752043405643359</v>
      </c>
      <c r="P3208" s="64">
        <v>3</v>
      </c>
      <c r="Q3208" s="2">
        <v>4.71</v>
      </c>
      <c r="R3208">
        <v>2.59</v>
      </c>
      <c r="S3208">
        <f t="shared" si="277"/>
        <v>4.4860115916033916</v>
      </c>
      <c r="T3208" s="64">
        <v>3</v>
      </c>
      <c r="U3208" s="339">
        <f t="shared" si="278"/>
        <v>0.37103291168668034</v>
      </c>
      <c r="V3208" s="4">
        <f t="shared" si="279"/>
        <v>0.63571657177888663</v>
      </c>
    </row>
    <row r="3209" spans="1:22">
      <c r="A3209" s="28" t="s">
        <v>912</v>
      </c>
      <c r="B3209" s="9" t="s">
        <v>924</v>
      </c>
      <c r="C3209" s="219" t="s">
        <v>1500</v>
      </c>
      <c r="D3209" s="81" t="s">
        <v>44</v>
      </c>
      <c r="E3209" s="93" t="s">
        <v>60</v>
      </c>
      <c r="F3209" s="93" t="s">
        <v>60</v>
      </c>
      <c r="G3209" s="22">
        <v>70</v>
      </c>
      <c r="H3209" s="123">
        <f t="shared" si="275"/>
        <v>0.17369727047146402</v>
      </c>
      <c r="I3209" s="64"/>
      <c r="J3209" s="22"/>
      <c r="K3209" s="22" t="s">
        <v>100</v>
      </c>
      <c r="L3209" s="22"/>
      <c r="M3209" s="2">
        <v>4.18</v>
      </c>
      <c r="N3209">
        <v>1.64</v>
      </c>
      <c r="O3209" s="63">
        <f t="shared" si="276"/>
        <v>2.8405633244129582</v>
      </c>
      <c r="P3209" s="64">
        <v>3</v>
      </c>
      <c r="Q3209" s="2">
        <v>3.3</v>
      </c>
      <c r="R3209">
        <v>2.19</v>
      </c>
      <c r="S3209">
        <f t="shared" si="277"/>
        <v>3.7931912685758409</v>
      </c>
      <c r="T3209" s="64">
        <v>3</v>
      </c>
      <c r="U3209" s="339">
        <f t="shared" si="278"/>
        <v>-0.23638877806423039</v>
      </c>
      <c r="V3209" s="4">
        <f t="shared" si="279"/>
        <v>0.77374655647382917</v>
      </c>
    </row>
    <row r="3210" spans="1:22">
      <c r="A3210" s="28" t="s">
        <v>912</v>
      </c>
      <c r="B3210" s="9" t="s">
        <v>924</v>
      </c>
      <c r="C3210" s="219" t="s">
        <v>1500</v>
      </c>
      <c r="D3210" s="81" t="s">
        <v>44</v>
      </c>
      <c r="E3210" s="93" t="s">
        <v>60</v>
      </c>
      <c r="F3210" s="93" t="s">
        <v>60</v>
      </c>
      <c r="G3210" s="22">
        <v>92</v>
      </c>
      <c r="H3210" s="123">
        <f t="shared" si="275"/>
        <v>0.22828784119106699</v>
      </c>
      <c r="I3210" s="64"/>
      <c r="J3210" s="22"/>
      <c r="K3210" s="22" t="s">
        <v>100</v>
      </c>
      <c r="L3210" s="22"/>
      <c r="M3210" s="2">
        <v>19.5</v>
      </c>
      <c r="N3210">
        <v>10.8</v>
      </c>
      <c r="O3210" s="63">
        <f t="shared" si="276"/>
        <v>18.706148721743876</v>
      </c>
      <c r="P3210" s="64">
        <v>3</v>
      </c>
      <c r="Q3210" s="2">
        <v>8.4</v>
      </c>
      <c r="R3210">
        <v>2</v>
      </c>
      <c r="S3210">
        <f t="shared" si="277"/>
        <v>3.4641016151377544</v>
      </c>
      <c r="T3210" s="64">
        <v>3</v>
      </c>
      <c r="U3210" s="339">
        <f t="shared" si="278"/>
        <v>-0.84218275972043311</v>
      </c>
      <c r="V3210" s="4">
        <f t="shared" si="279"/>
        <v>0.39002267573696142</v>
      </c>
    </row>
    <row r="3211" spans="1:22">
      <c r="A3211" s="28" t="s">
        <v>912</v>
      </c>
      <c r="B3211" s="9" t="s">
        <v>924</v>
      </c>
      <c r="C3211" s="219" t="s">
        <v>1500</v>
      </c>
      <c r="D3211" s="81" t="s">
        <v>44</v>
      </c>
      <c r="E3211" s="93" t="s">
        <v>60</v>
      </c>
      <c r="F3211" s="93" t="s">
        <v>60</v>
      </c>
      <c r="G3211" s="22">
        <v>119</v>
      </c>
      <c r="H3211" s="123">
        <f t="shared" si="275"/>
        <v>0.29528535980148884</v>
      </c>
      <c r="I3211" s="64"/>
      <c r="J3211" s="22"/>
      <c r="K3211" s="22" t="s">
        <v>100</v>
      </c>
      <c r="L3211" s="22"/>
      <c r="M3211" s="2">
        <v>6.34</v>
      </c>
      <c r="N3211">
        <v>3.18</v>
      </c>
      <c r="O3211" s="63">
        <f t="shared" si="276"/>
        <v>5.5079215680690297</v>
      </c>
      <c r="P3211" s="64">
        <v>3</v>
      </c>
      <c r="Q3211" s="2">
        <v>32.4</v>
      </c>
      <c r="R3211">
        <v>25.6</v>
      </c>
      <c r="S3211">
        <f t="shared" si="277"/>
        <v>44.340500673763259</v>
      </c>
      <c r="T3211" s="64">
        <v>3</v>
      </c>
      <c r="U3211" s="339">
        <f t="shared" si="278"/>
        <v>1.6312796543491492</v>
      </c>
      <c r="V3211" s="4">
        <f t="shared" si="279"/>
        <v>0.95762841030330748</v>
      </c>
    </row>
    <row r="3212" spans="1:22">
      <c r="A3212" s="28" t="s">
        <v>912</v>
      </c>
      <c r="B3212" s="9" t="s">
        <v>924</v>
      </c>
      <c r="C3212" s="219" t="s">
        <v>1500</v>
      </c>
      <c r="D3212" s="81" t="s">
        <v>44</v>
      </c>
      <c r="E3212" s="93" t="s">
        <v>60</v>
      </c>
      <c r="F3212" s="93" t="s">
        <v>60</v>
      </c>
      <c r="G3212" s="22">
        <v>365</v>
      </c>
      <c r="H3212" s="123">
        <f t="shared" si="275"/>
        <v>0.90570719602977667</v>
      </c>
      <c r="I3212" s="64"/>
      <c r="J3212" s="22"/>
      <c r="K3212" s="22" t="s">
        <v>100</v>
      </c>
      <c r="L3212" s="22"/>
      <c r="M3212" s="2">
        <v>21.3</v>
      </c>
      <c r="N3212">
        <v>2.2999999999999998</v>
      </c>
      <c r="O3212" s="63">
        <f t="shared" si="276"/>
        <v>3.9837168574084174</v>
      </c>
      <c r="P3212" s="64">
        <v>3</v>
      </c>
      <c r="Q3212" s="2">
        <v>27.9</v>
      </c>
      <c r="R3212">
        <v>14</v>
      </c>
      <c r="S3212">
        <f t="shared" si="277"/>
        <v>24.248711305964282</v>
      </c>
      <c r="T3212" s="64">
        <v>3</v>
      </c>
      <c r="U3212" s="339">
        <f t="shared" si="278"/>
        <v>0.26991961611194037</v>
      </c>
      <c r="V3212" s="4">
        <f t="shared" si="279"/>
        <v>0.58512865970375505</v>
      </c>
    </row>
    <row r="3213" spans="1:22">
      <c r="A3213" s="28" t="s">
        <v>912</v>
      </c>
      <c r="B3213" s="9" t="s">
        <v>924</v>
      </c>
      <c r="C3213" s="219" t="s">
        <v>1500</v>
      </c>
      <c r="D3213" s="81" t="s">
        <v>44</v>
      </c>
      <c r="E3213" s="93" t="s">
        <v>60</v>
      </c>
      <c r="F3213" s="93" t="s">
        <v>60</v>
      </c>
      <c r="G3213" s="22">
        <v>403</v>
      </c>
      <c r="H3213" s="123">
        <f t="shared" si="275"/>
        <v>1</v>
      </c>
      <c r="I3213" s="64"/>
      <c r="J3213" s="22"/>
      <c r="K3213" s="22" t="s">
        <v>100</v>
      </c>
      <c r="L3213" s="22" t="s">
        <v>100</v>
      </c>
      <c r="M3213" s="2">
        <v>5.2</v>
      </c>
      <c r="N3213">
        <v>1.7</v>
      </c>
      <c r="O3213" s="63">
        <f t="shared" si="276"/>
        <v>2.9444863728670914</v>
      </c>
      <c r="P3213" s="64">
        <v>3</v>
      </c>
      <c r="Q3213" s="2">
        <v>3.5</v>
      </c>
      <c r="R3213">
        <v>1.5</v>
      </c>
      <c r="S3213">
        <f t="shared" si="277"/>
        <v>2.598076211353316</v>
      </c>
      <c r="T3213" s="64">
        <v>3</v>
      </c>
      <c r="U3213" s="339">
        <f t="shared" si="278"/>
        <v>-0.39589565709201374</v>
      </c>
      <c r="V3213" s="4">
        <f t="shared" si="279"/>
        <v>0.51700680272108845</v>
      </c>
    </row>
    <row r="3214" spans="1:22">
      <c r="A3214" s="28" t="s">
        <v>912</v>
      </c>
      <c r="B3214" s="9" t="s">
        <v>925</v>
      </c>
      <c r="C3214" s="219" t="s">
        <v>1500</v>
      </c>
      <c r="D3214" s="81" t="s">
        <v>44</v>
      </c>
      <c r="E3214" s="93" t="s">
        <v>60</v>
      </c>
      <c r="F3214" s="93" t="s">
        <v>60</v>
      </c>
      <c r="G3214" s="22">
        <v>-1</v>
      </c>
      <c r="H3214" s="123">
        <f t="shared" si="275"/>
        <v>-2.4813895781637717E-3</v>
      </c>
      <c r="I3214" s="64" t="s">
        <v>100</v>
      </c>
      <c r="J3214" s="22"/>
      <c r="K3214" s="22"/>
      <c r="L3214" s="22"/>
      <c r="M3214" s="2">
        <v>2.77</v>
      </c>
      <c r="N3214">
        <v>1.81</v>
      </c>
      <c r="O3214" s="63">
        <f t="shared" si="276"/>
        <v>3.1350119616996679</v>
      </c>
      <c r="P3214" s="64">
        <v>3</v>
      </c>
      <c r="Q3214" s="2">
        <v>2.6</v>
      </c>
      <c r="R3214">
        <v>0.91</v>
      </c>
      <c r="S3214">
        <f t="shared" si="277"/>
        <v>1.5761662348876784</v>
      </c>
      <c r="T3214" s="64">
        <v>3</v>
      </c>
      <c r="U3214" s="339">
        <f t="shared" si="278"/>
        <v>-6.333587517181076E-2</v>
      </c>
      <c r="V3214" s="4">
        <f t="shared" si="279"/>
        <v>0.45583333333333331</v>
      </c>
    </row>
    <row r="3215" spans="1:22">
      <c r="A3215" s="28" t="s">
        <v>912</v>
      </c>
      <c r="B3215" s="9" t="s">
        <v>925</v>
      </c>
      <c r="C3215" s="219" t="s">
        <v>1500</v>
      </c>
      <c r="D3215" s="81" t="s">
        <v>44</v>
      </c>
      <c r="E3215" s="93" t="s">
        <v>60</v>
      </c>
      <c r="F3215" s="93" t="s">
        <v>60</v>
      </c>
      <c r="G3215" s="22">
        <v>12</v>
      </c>
      <c r="H3215" s="123">
        <f t="shared" si="275"/>
        <v>2.9776674937965261E-2</v>
      </c>
      <c r="I3215" s="64"/>
      <c r="J3215" s="22" t="s">
        <v>100</v>
      </c>
      <c r="K3215" s="22"/>
      <c r="L3215" s="22"/>
      <c r="M3215" s="2">
        <v>5.07</v>
      </c>
      <c r="N3215">
        <v>2.15</v>
      </c>
      <c r="O3215" s="63">
        <f t="shared" si="276"/>
        <v>3.7239092362730859</v>
      </c>
      <c r="P3215" s="64">
        <v>3</v>
      </c>
      <c r="Q3215" s="2">
        <v>7.38</v>
      </c>
      <c r="R3215">
        <v>1.54</v>
      </c>
      <c r="S3215">
        <f t="shared" si="277"/>
        <v>2.667358243656071</v>
      </c>
      <c r="T3215" s="64">
        <v>3</v>
      </c>
      <c r="U3215" s="339">
        <f t="shared" si="278"/>
        <v>0.37543282100928926</v>
      </c>
      <c r="V3215" s="4">
        <f t="shared" si="279"/>
        <v>0.37687737310977448</v>
      </c>
    </row>
    <row r="3216" spans="1:22">
      <c r="A3216" s="28" t="s">
        <v>912</v>
      </c>
      <c r="B3216" s="9" t="s">
        <v>925</v>
      </c>
      <c r="C3216" s="219" t="s">
        <v>1500</v>
      </c>
      <c r="D3216" s="81" t="s">
        <v>44</v>
      </c>
      <c r="E3216" s="93" t="s">
        <v>60</v>
      </c>
      <c r="F3216" s="93" t="s">
        <v>60</v>
      </c>
      <c r="G3216" s="22">
        <v>21</v>
      </c>
      <c r="H3216" s="123">
        <f t="shared" ref="H3216:H3279" si="280">G3216/403</f>
        <v>5.2109181141439205E-2</v>
      </c>
      <c r="I3216" s="64"/>
      <c r="J3216" s="22"/>
      <c r="K3216" s="22" t="s">
        <v>100</v>
      </c>
      <c r="L3216" s="22"/>
      <c r="M3216" s="2">
        <v>9.18</v>
      </c>
      <c r="N3216">
        <v>4.12</v>
      </c>
      <c r="O3216" s="63">
        <f t="shared" ref="O3216:O3279" si="281">N3216*SQRT(P3216)</f>
        <v>7.1360493271837742</v>
      </c>
      <c r="P3216" s="64">
        <v>3</v>
      </c>
      <c r="Q3216" s="2">
        <v>14.9</v>
      </c>
      <c r="R3216">
        <v>3.14</v>
      </c>
      <c r="S3216">
        <f t="shared" ref="S3216:S3279" si="282">R3216*SQRT(T3216)</f>
        <v>5.4386395357662742</v>
      </c>
      <c r="T3216" s="64">
        <v>3</v>
      </c>
      <c r="U3216" s="339">
        <f t="shared" ref="U3216:U3279" si="283">LN(Q3216/M3216)</f>
        <v>0.48433400831901446</v>
      </c>
      <c r="V3216" s="4">
        <f t="shared" ref="V3216:V3279" si="284">M3216^2/(P3216*M3216^2)+S3216^2/(T3216*Q3216^2)</f>
        <v>0.37774394546792189</v>
      </c>
    </row>
    <row r="3217" spans="1:22">
      <c r="A3217" s="28" t="s">
        <v>912</v>
      </c>
      <c r="B3217" s="9" t="s">
        <v>925</v>
      </c>
      <c r="C3217" s="219" t="s">
        <v>1500</v>
      </c>
      <c r="D3217" s="81" t="s">
        <v>44</v>
      </c>
      <c r="E3217" s="93" t="s">
        <v>60</v>
      </c>
      <c r="F3217" s="93" t="s">
        <v>60</v>
      </c>
      <c r="G3217" s="22">
        <v>35</v>
      </c>
      <c r="H3217" s="123">
        <f t="shared" si="280"/>
        <v>8.6848635235732011E-2</v>
      </c>
      <c r="I3217" s="64"/>
      <c r="J3217" s="22"/>
      <c r="K3217" s="22" t="s">
        <v>100</v>
      </c>
      <c r="L3217" s="22"/>
      <c r="M3217" s="324">
        <v>2.02</v>
      </c>
      <c r="N3217">
        <v>1.4</v>
      </c>
      <c r="O3217" s="63">
        <f t="shared" si="281"/>
        <v>2.4248711305964279</v>
      </c>
      <c r="P3217" s="64">
        <v>3</v>
      </c>
      <c r="Q3217" s="324">
        <v>2.71</v>
      </c>
      <c r="R3217">
        <v>0.54</v>
      </c>
      <c r="S3217">
        <f t="shared" si="282"/>
        <v>0.9353074360871938</v>
      </c>
      <c r="T3217" s="64">
        <v>3</v>
      </c>
      <c r="U3217" s="339">
        <f t="shared" si="283"/>
        <v>0.29385112347849618</v>
      </c>
      <c r="V3217" s="4">
        <f t="shared" si="284"/>
        <v>0.37303867503619692</v>
      </c>
    </row>
    <row r="3218" spans="1:22">
      <c r="A3218" s="28" t="s">
        <v>912</v>
      </c>
      <c r="B3218" s="9" t="s">
        <v>925</v>
      </c>
      <c r="C3218" s="219" t="s">
        <v>1500</v>
      </c>
      <c r="D3218" s="81" t="s">
        <v>44</v>
      </c>
      <c r="E3218" s="93" t="s">
        <v>60</v>
      </c>
      <c r="F3218" s="93" t="s">
        <v>60</v>
      </c>
      <c r="G3218" s="22">
        <v>49</v>
      </c>
      <c r="H3218" s="123">
        <f t="shared" si="280"/>
        <v>0.12158808933002481</v>
      </c>
      <c r="I3218" s="64"/>
      <c r="J3218" s="22"/>
      <c r="K3218" s="22" t="s">
        <v>100</v>
      </c>
      <c r="L3218" s="22"/>
      <c r="M3218" s="2">
        <v>2.59</v>
      </c>
      <c r="N3218">
        <v>1.1499999999999999</v>
      </c>
      <c r="O3218" s="63">
        <f t="shared" si="281"/>
        <v>1.9918584287042087</v>
      </c>
      <c r="P3218" s="64">
        <v>3</v>
      </c>
      <c r="Q3218" s="2">
        <v>1.49</v>
      </c>
      <c r="R3218">
        <v>0.13</v>
      </c>
      <c r="S3218">
        <f t="shared" si="282"/>
        <v>0.22516660498395405</v>
      </c>
      <c r="T3218" s="64">
        <v>3</v>
      </c>
      <c r="U3218" s="339">
        <f t="shared" si="283"/>
        <v>-0.5528817557540785</v>
      </c>
      <c r="V3218" s="4">
        <f t="shared" si="284"/>
        <v>0.34094560305091359</v>
      </c>
    </row>
    <row r="3219" spans="1:22">
      <c r="A3219" s="28" t="s">
        <v>912</v>
      </c>
      <c r="B3219" s="9" t="s">
        <v>925</v>
      </c>
      <c r="C3219" s="219" t="s">
        <v>1500</v>
      </c>
      <c r="D3219" s="81" t="s">
        <v>44</v>
      </c>
      <c r="E3219" s="93" t="s">
        <v>60</v>
      </c>
      <c r="F3219" s="93" t="s">
        <v>60</v>
      </c>
      <c r="G3219" s="22">
        <v>70</v>
      </c>
      <c r="H3219" s="123">
        <f t="shared" si="280"/>
        <v>0.17369727047146402</v>
      </c>
      <c r="I3219" s="64"/>
      <c r="J3219" s="22"/>
      <c r="K3219" s="22" t="s">
        <v>100</v>
      </c>
      <c r="L3219" s="22"/>
      <c r="M3219" s="2">
        <v>2.6</v>
      </c>
      <c r="N3219">
        <v>1.9</v>
      </c>
      <c r="O3219" s="63">
        <f t="shared" si="281"/>
        <v>3.2908965343808667</v>
      </c>
      <c r="P3219" s="64">
        <v>3</v>
      </c>
      <c r="Q3219" s="2">
        <v>2.57</v>
      </c>
      <c r="R3219">
        <v>0.82</v>
      </c>
      <c r="S3219">
        <f t="shared" si="282"/>
        <v>1.4202816622064791</v>
      </c>
      <c r="T3219" s="64">
        <v>3</v>
      </c>
      <c r="U3219" s="339">
        <f t="shared" si="283"/>
        <v>-1.1605546120308003E-2</v>
      </c>
      <c r="V3219" s="4">
        <f t="shared" si="284"/>
        <v>0.43513654004350311</v>
      </c>
    </row>
    <row r="3220" spans="1:22">
      <c r="A3220" s="28" t="s">
        <v>912</v>
      </c>
      <c r="B3220" s="9" t="s">
        <v>925</v>
      </c>
      <c r="C3220" s="219" t="s">
        <v>1500</v>
      </c>
      <c r="D3220" s="81" t="s">
        <v>44</v>
      </c>
      <c r="E3220" s="93" t="s">
        <v>60</v>
      </c>
      <c r="F3220" s="93" t="s">
        <v>60</v>
      </c>
      <c r="G3220" s="22">
        <v>92</v>
      </c>
      <c r="H3220" s="123">
        <f t="shared" si="280"/>
        <v>0.22828784119106699</v>
      </c>
      <c r="I3220" s="64"/>
      <c r="J3220" s="22"/>
      <c r="K3220" s="22" t="s">
        <v>100</v>
      </c>
      <c r="L3220" s="22"/>
      <c r="M3220" s="2">
        <v>3.99</v>
      </c>
      <c r="N3220">
        <v>1.83</v>
      </c>
      <c r="O3220" s="63">
        <f t="shared" si="281"/>
        <v>3.1696529778510456</v>
      </c>
      <c r="P3220" s="64">
        <v>3</v>
      </c>
      <c r="Q3220" s="2">
        <v>0.72</v>
      </c>
      <c r="R3220">
        <v>0.48</v>
      </c>
      <c r="S3220">
        <f t="shared" si="282"/>
        <v>0.83138438763306099</v>
      </c>
      <c r="T3220" s="64">
        <v>3</v>
      </c>
      <c r="U3220" s="339">
        <f t="shared" si="283"/>
        <v>-1.7122952978738082</v>
      </c>
      <c r="V3220" s="4">
        <f t="shared" si="284"/>
        <v>0.77777777777777768</v>
      </c>
    </row>
    <row r="3221" spans="1:22">
      <c r="A3221" s="28" t="s">
        <v>912</v>
      </c>
      <c r="B3221" s="9" t="s">
        <v>925</v>
      </c>
      <c r="C3221" s="219" t="s">
        <v>1500</v>
      </c>
      <c r="D3221" s="81" t="s">
        <v>44</v>
      </c>
      <c r="E3221" s="93" t="s">
        <v>60</v>
      </c>
      <c r="F3221" s="93" t="s">
        <v>60</v>
      </c>
      <c r="G3221" s="22">
        <v>119</v>
      </c>
      <c r="H3221" s="123">
        <f t="shared" si="280"/>
        <v>0.29528535980148884</v>
      </c>
      <c r="I3221" s="64"/>
      <c r="J3221" s="22"/>
      <c r="K3221" s="22" t="s">
        <v>100</v>
      </c>
      <c r="L3221" s="22"/>
      <c r="M3221" s="2">
        <v>11.1</v>
      </c>
      <c r="N3221">
        <v>4.5599999999999996</v>
      </c>
      <c r="O3221" s="63">
        <f t="shared" si="281"/>
        <v>7.8981516825140794</v>
      </c>
      <c r="P3221" s="64">
        <v>3</v>
      </c>
      <c r="Q3221" s="2">
        <v>8.34</v>
      </c>
      <c r="R3221">
        <v>1.32</v>
      </c>
      <c r="S3221">
        <f t="shared" si="282"/>
        <v>2.2863070659909179</v>
      </c>
      <c r="T3221" s="64">
        <v>3</v>
      </c>
      <c r="U3221" s="339">
        <f t="shared" si="283"/>
        <v>-0.28588189194763308</v>
      </c>
      <c r="V3221" s="4">
        <f t="shared" si="284"/>
        <v>0.3583837965598744</v>
      </c>
    </row>
    <row r="3222" spans="1:22">
      <c r="A3222" s="28" t="s">
        <v>912</v>
      </c>
      <c r="B3222" s="9" t="s">
        <v>925</v>
      </c>
      <c r="C3222" s="219" t="s">
        <v>1500</v>
      </c>
      <c r="D3222" s="81" t="s">
        <v>44</v>
      </c>
      <c r="E3222" s="93" t="s">
        <v>60</v>
      </c>
      <c r="F3222" s="93" t="s">
        <v>60</v>
      </c>
      <c r="G3222" s="22">
        <v>365</v>
      </c>
      <c r="H3222" s="123">
        <f t="shared" si="280"/>
        <v>0.90570719602977667</v>
      </c>
      <c r="I3222" s="64"/>
      <c r="J3222" s="22"/>
      <c r="K3222" s="22" t="s">
        <v>100</v>
      </c>
      <c r="L3222" s="22"/>
      <c r="M3222" s="2">
        <v>1.9</v>
      </c>
      <c r="N3222">
        <v>0.5</v>
      </c>
      <c r="O3222" s="63">
        <f t="shared" si="281"/>
        <v>0.8660254037844386</v>
      </c>
      <c r="P3222" s="64">
        <v>3</v>
      </c>
      <c r="Q3222" s="2">
        <v>0.7</v>
      </c>
      <c r="R3222">
        <v>0.1</v>
      </c>
      <c r="S3222">
        <f t="shared" si="282"/>
        <v>0.17320508075688773</v>
      </c>
      <c r="T3222" s="64">
        <v>3</v>
      </c>
      <c r="U3222" s="339">
        <f t="shared" si="283"/>
        <v>-0.99852883011112725</v>
      </c>
      <c r="V3222" s="4">
        <f t="shared" si="284"/>
        <v>0.35374149659863946</v>
      </c>
    </row>
    <row r="3223" spans="1:22">
      <c r="A3223" s="28" t="s">
        <v>912</v>
      </c>
      <c r="B3223" s="9" t="s">
        <v>925</v>
      </c>
      <c r="C3223" s="219" t="s">
        <v>1500</v>
      </c>
      <c r="D3223" s="81" t="s">
        <v>44</v>
      </c>
      <c r="E3223" s="93" t="s">
        <v>60</v>
      </c>
      <c r="F3223" s="93" t="s">
        <v>60</v>
      </c>
      <c r="G3223" s="22">
        <v>403</v>
      </c>
      <c r="H3223" s="123">
        <f t="shared" si="280"/>
        <v>1</v>
      </c>
      <c r="I3223" s="64"/>
      <c r="J3223" s="22"/>
      <c r="K3223" s="22" t="s">
        <v>100</v>
      </c>
      <c r="L3223" s="22" t="s">
        <v>100</v>
      </c>
      <c r="M3223" s="2">
        <v>0.9</v>
      </c>
      <c r="N3223">
        <v>0.4</v>
      </c>
      <c r="O3223" s="63">
        <f t="shared" si="281"/>
        <v>0.69282032302755092</v>
      </c>
      <c r="P3223" s="64">
        <v>3</v>
      </c>
      <c r="Q3223" s="2">
        <v>0.1</v>
      </c>
      <c r="R3223">
        <v>0.04</v>
      </c>
      <c r="S3223">
        <f t="shared" si="282"/>
        <v>6.9282032302755092E-2</v>
      </c>
      <c r="T3223" s="64">
        <v>3</v>
      </c>
      <c r="U3223" s="339">
        <f t="shared" si="283"/>
        <v>-2.1972245773362191</v>
      </c>
      <c r="V3223" s="4">
        <f t="shared" si="284"/>
        <v>0.49333333333333329</v>
      </c>
    </row>
    <row r="3224" spans="1:22">
      <c r="A3224" s="28" t="s">
        <v>912</v>
      </c>
      <c r="B3224" s="9" t="s">
        <v>926</v>
      </c>
      <c r="C3224" s="219" t="s">
        <v>1500</v>
      </c>
      <c r="D3224" s="81" t="s">
        <v>44</v>
      </c>
      <c r="E3224" s="93" t="s">
        <v>60</v>
      </c>
      <c r="F3224" s="93" t="s">
        <v>60</v>
      </c>
      <c r="G3224" s="22">
        <v>-1</v>
      </c>
      <c r="H3224" s="123">
        <f t="shared" si="280"/>
        <v>-2.4813895781637717E-3</v>
      </c>
      <c r="I3224" s="64" t="s">
        <v>100</v>
      </c>
      <c r="J3224" s="22"/>
      <c r="K3224" s="22"/>
      <c r="L3224" s="22"/>
      <c r="M3224" s="2">
        <v>0.08</v>
      </c>
      <c r="N3224">
        <v>0.02</v>
      </c>
      <c r="O3224" s="63">
        <f t="shared" si="281"/>
        <v>3.4641016151377546E-2</v>
      </c>
      <c r="P3224" s="64">
        <v>3</v>
      </c>
      <c r="Q3224" s="2">
        <v>0.22</v>
      </c>
      <c r="R3224">
        <v>0.05</v>
      </c>
      <c r="S3224">
        <f t="shared" si="282"/>
        <v>8.6602540378443865E-2</v>
      </c>
      <c r="T3224" s="64">
        <v>3</v>
      </c>
      <c r="U3224" s="339">
        <f t="shared" si="283"/>
        <v>1.0116009116784799</v>
      </c>
      <c r="V3224" s="4">
        <f t="shared" si="284"/>
        <v>0.38498622589531678</v>
      </c>
    </row>
    <row r="3225" spans="1:22">
      <c r="A3225" s="28" t="s">
        <v>912</v>
      </c>
      <c r="B3225" s="9" t="s">
        <v>926</v>
      </c>
      <c r="C3225" s="219" t="s">
        <v>1500</v>
      </c>
      <c r="D3225" s="81" t="s">
        <v>44</v>
      </c>
      <c r="E3225" s="93" t="s">
        <v>60</v>
      </c>
      <c r="F3225" s="93" t="s">
        <v>60</v>
      </c>
      <c r="G3225" s="22">
        <v>12</v>
      </c>
      <c r="H3225" s="123">
        <f t="shared" si="280"/>
        <v>2.9776674937965261E-2</v>
      </c>
      <c r="I3225" s="64"/>
      <c r="J3225" s="22" t="s">
        <v>100</v>
      </c>
      <c r="K3225" s="22"/>
      <c r="L3225" s="22"/>
      <c r="M3225" s="2">
        <v>0.69</v>
      </c>
      <c r="N3225">
        <v>0.27</v>
      </c>
      <c r="O3225" s="63">
        <f t="shared" si="281"/>
        <v>0.4676537180435969</v>
      </c>
      <c r="P3225" s="64">
        <v>3</v>
      </c>
      <c r="Q3225" s="2">
        <v>0.63</v>
      </c>
      <c r="R3225">
        <v>0.09</v>
      </c>
      <c r="S3225">
        <f t="shared" si="282"/>
        <v>0.15588457268119893</v>
      </c>
      <c r="T3225" s="64">
        <v>3</v>
      </c>
      <c r="U3225" s="339">
        <f t="shared" si="283"/>
        <v>-9.0971778205726633E-2</v>
      </c>
      <c r="V3225" s="4">
        <f t="shared" si="284"/>
        <v>0.35374149659863946</v>
      </c>
    </row>
    <row r="3226" spans="1:22">
      <c r="A3226" s="28" t="s">
        <v>912</v>
      </c>
      <c r="B3226" s="9" t="s">
        <v>926</v>
      </c>
      <c r="C3226" s="219" t="s">
        <v>1500</v>
      </c>
      <c r="D3226" s="81" t="s">
        <v>44</v>
      </c>
      <c r="E3226" s="93" t="s">
        <v>60</v>
      </c>
      <c r="F3226" s="93" t="s">
        <v>60</v>
      </c>
      <c r="G3226" s="22">
        <v>21</v>
      </c>
      <c r="H3226" s="123">
        <f t="shared" si="280"/>
        <v>5.2109181141439205E-2</v>
      </c>
      <c r="I3226" s="64"/>
      <c r="J3226" s="22"/>
      <c r="K3226" s="22" t="s">
        <v>100</v>
      </c>
      <c r="L3226" s="22"/>
      <c r="M3226" s="2">
        <v>3.43</v>
      </c>
      <c r="N3226">
        <v>0.04</v>
      </c>
      <c r="O3226" s="63">
        <f t="shared" si="281"/>
        <v>6.9282032302755092E-2</v>
      </c>
      <c r="P3226" s="64">
        <v>3</v>
      </c>
      <c r="Q3226" s="2">
        <v>3.69</v>
      </c>
      <c r="R3226">
        <v>1.84</v>
      </c>
      <c r="S3226">
        <f t="shared" si="282"/>
        <v>3.186973485926734</v>
      </c>
      <c r="T3226" s="64">
        <v>3</v>
      </c>
      <c r="U3226" s="339">
        <f t="shared" si="283"/>
        <v>7.3066196874587166E-2</v>
      </c>
      <c r="V3226" s="4">
        <f t="shared" si="284"/>
        <v>0.58198015584491891</v>
      </c>
    </row>
    <row r="3227" spans="1:22">
      <c r="A3227" s="28" t="s">
        <v>912</v>
      </c>
      <c r="B3227" s="9" t="s">
        <v>926</v>
      </c>
      <c r="C3227" s="219" t="s">
        <v>1500</v>
      </c>
      <c r="D3227" s="81" t="s">
        <v>44</v>
      </c>
      <c r="E3227" s="93" t="s">
        <v>60</v>
      </c>
      <c r="F3227" s="93" t="s">
        <v>60</v>
      </c>
      <c r="G3227" s="22">
        <v>35</v>
      </c>
      <c r="H3227" s="123">
        <f t="shared" si="280"/>
        <v>8.6848635235732011E-2</v>
      </c>
      <c r="I3227" s="64"/>
      <c r="J3227" s="22"/>
      <c r="K3227" s="22" t="s">
        <v>100</v>
      </c>
      <c r="L3227" s="22"/>
      <c r="M3227" s="324">
        <v>2.4</v>
      </c>
      <c r="N3227">
        <v>1.1499999999999999</v>
      </c>
      <c r="O3227" s="63">
        <f t="shared" si="281"/>
        <v>1.9918584287042087</v>
      </c>
      <c r="P3227" s="64">
        <v>3</v>
      </c>
      <c r="Q3227" s="324">
        <v>6.25</v>
      </c>
      <c r="R3227">
        <v>1.74</v>
      </c>
      <c r="S3227">
        <f t="shared" si="282"/>
        <v>3.0137684051698463</v>
      </c>
      <c r="T3227" s="64">
        <v>3</v>
      </c>
      <c r="U3227" s="339">
        <f t="shared" si="283"/>
        <v>0.95711272639441036</v>
      </c>
      <c r="V3227" s="4">
        <f t="shared" si="284"/>
        <v>0.41083989333333332</v>
      </c>
    </row>
    <row r="3228" spans="1:22">
      <c r="A3228" s="28" t="s">
        <v>912</v>
      </c>
      <c r="B3228" s="9" t="s">
        <v>926</v>
      </c>
      <c r="C3228" s="219" t="s">
        <v>1500</v>
      </c>
      <c r="D3228" s="81" t="s">
        <v>44</v>
      </c>
      <c r="E3228" s="93" t="s">
        <v>60</v>
      </c>
      <c r="F3228" s="93" t="s">
        <v>60</v>
      </c>
      <c r="G3228" s="22">
        <v>49</v>
      </c>
      <c r="H3228" s="123">
        <f t="shared" si="280"/>
        <v>0.12158808933002481</v>
      </c>
      <c r="I3228" s="64"/>
      <c r="J3228" s="22"/>
      <c r="K3228" s="22" t="s">
        <v>100</v>
      </c>
      <c r="L3228" s="22"/>
      <c r="M3228" s="2">
        <v>2.37</v>
      </c>
      <c r="N3228">
        <v>1.67</v>
      </c>
      <c r="O3228" s="63">
        <f t="shared" si="281"/>
        <v>2.8925248486400248</v>
      </c>
      <c r="P3228" s="64">
        <v>3</v>
      </c>
      <c r="Q3228" s="2">
        <v>2.94</v>
      </c>
      <c r="R3228">
        <v>0.95</v>
      </c>
      <c r="S3228">
        <f t="shared" si="282"/>
        <v>1.6454482671904334</v>
      </c>
      <c r="T3228" s="64">
        <v>3</v>
      </c>
      <c r="U3228" s="339">
        <f t="shared" si="283"/>
        <v>0.21551962620355039</v>
      </c>
      <c r="V3228" s="4">
        <f t="shared" si="284"/>
        <v>0.43774584663797494</v>
      </c>
    </row>
    <row r="3229" spans="1:22">
      <c r="A3229" s="28" t="s">
        <v>912</v>
      </c>
      <c r="B3229" s="9" t="s">
        <v>926</v>
      </c>
      <c r="C3229" s="219" t="s">
        <v>1500</v>
      </c>
      <c r="D3229" s="81" t="s">
        <v>44</v>
      </c>
      <c r="E3229" s="93" t="s">
        <v>60</v>
      </c>
      <c r="F3229" s="93" t="s">
        <v>60</v>
      </c>
      <c r="G3229" s="22">
        <v>70</v>
      </c>
      <c r="H3229" s="123">
        <f t="shared" si="280"/>
        <v>0.17369727047146402</v>
      </c>
      <c r="I3229" s="64"/>
      <c r="J3229" s="22"/>
      <c r="K3229" s="22" t="s">
        <v>100</v>
      </c>
      <c r="L3229" s="22"/>
      <c r="M3229" s="2">
        <v>0.7</v>
      </c>
      <c r="N3229">
        <v>0.15</v>
      </c>
      <c r="O3229" s="63">
        <f t="shared" si="281"/>
        <v>0.25980762113533157</v>
      </c>
      <c r="P3229" s="64">
        <v>3</v>
      </c>
      <c r="Q3229" s="2">
        <v>0.99</v>
      </c>
      <c r="R3229">
        <v>0.84</v>
      </c>
      <c r="S3229">
        <f t="shared" si="282"/>
        <v>1.4549226783578568</v>
      </c>
      <c r="T3229" s="64">
        <v>3</v>
      </c>
      <c r="U3229" s="339">
        <f t="shared" si="283"/>
        <v>0.34662460808523099</v>
      </c>
      <c r="V3229" s="4">
        <f t="shared" si="284"/>
        <v>1.0532598714416896</v>
      </c>
    </row>
    <row r="3230" spans="1:22">
      <c r="A3230" s="28" t="s">
        <v>912</v>
      </c>
      <c r="B3230" s="9" t="s">
        <v>926</v>
      </c>
      <c r="C3230" s="219" t="s">
        <v>1500</v>
      </c>
      <c r="D3230" s="81" t="s">
        <v>44</v>
      </c>
      <c r="E3230" s="93" t="s">
        <v>60</v>
      </c>
      <c r="F3230" s="93" t="s">
        <v>60</v>
      </c>
      <c r="G3230" s="22">
        <v>92</v>
      </c>
      <c r="H3230" s="123">
        <f t="shared" si="280"/>
        <v>0.22828784119106699</v>
      </c>
      <c r="I3230" s="64"/>
      <c r="J3230" s="22"/>
      <c r="K3230" s="22" t="s">
        <v>100</v>
      </c>
      <c r="L3230" s="22"/>
      <c r="M3230" s="2">
        <v>0.65</v>
      </c>
      <c r="N3230">
        <v>0.5</v>
      </c>
      <c r="O3230" s="63">
        <f t="shared" si="281"/>
        <v>0.8660254037844386</v>
      </c>
      <c r="P3230" s="64">
        <v>3</v>
      </c>
      <c r="Q3230" s="2">
        <v>0.11</v>
      </c>
      <c r="R3230">
        <v>0.08</v>
      </c>
      <c r="S3230">
        <f t="shared" si="282"/>
        <v>0.13856406460551018</v>
      </c>
      <c r="T3230" s="64">
        <v>3</v>
      </c>
      <c r="U3230" s="339">
        <f t="shared" si="283"/>
        <v>-1.7764919970972666</v>
      </c>
      <c r="V3230" s="4">
        <f t="shared" si="284"/>
        <v>0.86225895316804413</v>
      </c>
    </row>
    <row r="3231" spans="1:22">
      <c r="A3231" s="28" t="s">
        <v>912</v>
      </c>
      <c r="B3231" s="9" t="s">
        <v>926</v>
      </c>
      <c r="C3231" s="219" t="s">
        <v>1500</v>
      </c>
      <c r="D3231" s="81" t="s">
        <v>44</v>
      </c>
      <c r="E3231" s="93" t="s">
        <v>60</v>
      </c>
      <c r="F3231" s="93" t="s">
        <v>60</v>
      </c>
      <c r="G3231" s="22">
        <v>119</v>
      </c>
      <c r="H3231" s="123">
        <f t="shared" si="280"/>
        <v>0.29528535980148884</v>
      </c>
      <c r="I3231" s="64"/>
      <c r="J3231" s="22"/>
      <c r="K3231" s="22" t="s">
        <v>100</v>
      </c>
      <c r="L3231" s="22"/>
      <c r="M3231" s="2">
        <v>0.39</v>
      </c>
      <c r="N3231">
        <v>0.21</v>
      </c>
      <c r="O3231" s="63">
        <f t="shared" si="281"/>
        <v>0.36373066958946421</v>
      </c>
      <c r="P3231" s="64">
        <v>3</v>
      </c>
      <c r="Q3231" s="2">
        <v>0.12</v>
      </c>
      <c r="R3231">
        <v>0.04</v>
      </c>
      <c r="S3231">
        <f t="shared" si="282"/>
        <v>6.9282032302755092E-2</v>
      </c>
      <c r="T3231" s="64">
        <v>3</v>
      </c>
      <c r="U3231" s="339">
        <f t="shared" si="283"/>
        <v>-1.1786549963416462</v>
      </c>
      <c r="V3231" s="4">
        <f t="shared" si="284"/>
        <v>0.44444444444444442</v>
      </c>
    </row>
    <row r="3232" spans="1:22">
      <c r="A3232" s="28" t="s">
        <v>912</v>
      </c>
      <c r="B3232" s="9" t="s">
        <v>926</v>
      </c>
      <c r="C3232" s="219" t="s">
        <v>1500</v>
      </c>
      <c r="D3232" s="81" t="s">
        <v>44</v>
      </c>
      <c r="E3232" s="93" t="s">
        <v>60</v>
      </c>
      <c r="F3232" s="93" t="s">
        <v>60</v>
      </c>
      <c r="G3232" s="22">
        <v>365</v>
      </c>
      <c r="H3232" s="123">
        <f t="shared" si="280"/>
        <v>0.90570719602977667</v>
      </c>
      <c r="I3232" s="64"/>
      <c r="J3232" s="22"/>
      <c r="K3232" s="22" t="s">
        <v>100</v>
      </c>
      <c r="L3232" s="22"/>
      <c r="M3232" s="2">
        <v>0.04</v>
      </c>
      <c r="N3232">
        <v>0.04</v>
      </c>
      <c r="O3232" s="63">
        <f t="shared" si="281"/>
        <v>6.9282032302755092E-2</v>
      </c>
      <c r="P3232" s="64">
        <v>3</v>
      </c>
      <c r="Q3232" s="2">
        <v>0</v>
      </c>
      <c r="S3232">
        <f t="shared" si="282"/>
        <v>0</v>
      </c>
      <c r="T3232" s="64">
        <v>3</v>
      </c>
      <c r="U3232" s="339" t="e">
        <f t="shared" si="283"/>
        <v>#NUM!</v>
      </c>
      <c r="V3232" s="4" t="e">
        <f t="shared" si="284"/>
        <v>#DIV/0!</v>
      </c>
    </row>
    <row r="3233" spans="1:22">
      <c r="A3233" s="28" t="s">
        <v>912</v>
      </c>
      <c r="B3233" s="9" t="s">
        <v>926</v>
      </c>
      <c r="C3233" s="219" t="s">
        <v>1500</v>
      </c>
      <c r="D3233" s="81" t="s">
        <v>44</v>
      </c>
      <c r="E3233" s="93" t="s">
        <v>60</v>
      </c>
      <c r="F3233" s="93" t="s">
        <v>60</v>
      </c>
      <c r="G3233" s="22">
        <v>403</v>
      </c>
      <c r="H3233" s="123">
        <f t="shared" si="280"/>
        <v>1</v>
      </c>
      <c r="I3233" s="64"/>
      <c r="J3233" s="22"/>
      <c r="K3233" s="22" t="s">
        <v>100</v>
      </c>
      <c r="L3233" s="22" t="s">
        <v>100</v>
      </c>
      <c r="M3233" s="2">
        <v>5.2</v>
      </c>
      <c r="N3233">
        <v>2.2999999999999998</v>
      </c>
      <c r="O3233" s="63">
        <f t="shared" si="281"/>
        <v>3.9837168574084174</v>
      </c>
      <c r="P3233" s="64">
        <v>3</v>
      </c>
      <c r="Q3233" s="2">
        <v>3.9</v>
      </c>
      <c r="R3233">
        <v>1.1000000000000001</v>
      </c>
      <c r="S3233">
        <f t="shared" si="282"/>
        <v>1.9052558883257651</v>
      </c>
      <c r="T3233" s="64">
        <v>3</v>
      </c>
      <c r="U3233" s="339">
        <f t="shared" si="283"/>
        <v>-0.2876820724517809</v>
      </c>
      <c r="V3233" s="4">
        <f t="shared" si="284"/>
        <v>0.41288625904010523</v>
      </c>
    </row>
    <row r="3234" spans="1:22">
      <c r="A3234" s="28" t="s">
        <v>913</v>
      </c>
      <c r="B3234" s="9" t="s">
        <v>922</v>
      </c>
      <c r="C3234" s="219" t="s">
        <v>1500</v>
      </c>
      <c r="D3234" s="81" t="s">
        <v>44</v>
      </c>
      <c r="E3234" s="93" t="s">
        <v>60</v>
      </c>
      <c r="F3234" s="93" t="s">
        <v>60</v>
      </c>
      <c r="G3234" s="22">
        <v>-1</v>
      </c>
      <c r="H3234" s="123">
        <f t="shared" si="280"/>
        <v>-2.4813895781637717E-3</v>
      </c>
      <c r="I3234" s="2" t="s">
        <v>100</v>
      </c>
      <c r="M3234" s="2">
        <v>2.95</v>
      </c>
      <c r="N3234">
        <v>2.52</v>
      </c>
      <c r="O3234" s="63">
        <f t="shared" si="281"/>
        <v>4.3647680350735705</v>
      </c>
      <c r="P3234" s="2">
        <v>3</v>
      </c>
      <c r="Q3234" s="2">
        <v>1.79</v>
      </c>
      <c r="R3234">
        <v>0.48</v>
      </c>
      <c r="S3234">
        <f t="shared" si="282"/>
        <v>0.83138438763306099</v>
      </c>
      <c r="T3234" s="2">
        <v>3</v>
      </c>
      <c r="U3234" s="339">
        <f t="shared" si="283"/>
        <v>-0.49958955049906484</v>
      </c>
      <c r="V3234" s="4">
        <f t="shared" si="284"/>
        <v>0.40524120137740183</v>
      </c>
    </row>
    <row r="3235" spans="1:22">
      <c r="A3235" s="28" t="s">
        <v>913</v>
      </c>
      <c r="B3235" s="9" t="s">
        <v>922</v>
      </c>
      <c r="C3235" s="219" t="s">
        <v>1500</v>
      </c>
      <c r="D3235" s="81" t="s">
        <v>44</v>
      </c>
      <c r="E3235" s="93" t="s">
        <v>60</v>
      </c>
      <c r="F3235" s="93" t="s">
        <v>60</v>
      </c>
      <c r="G3235" s="22">
        <v>12</v>
      </c>
      <c r="H3235" s="123">
        <f t="shared" si="280"/>
        <v>2.9776674937965261E-2</v>
      </c>
      <c r="J3235" t="s">
        <v>100</v>
      </c>
      <c r="M3235" s="2">
        <v>3.71</v>
      </c>
      <c r="N3235">
        <v>2.89</v>
      </c>
      <c r="O3235" s="63">
        <f t="shared" si="281"/>
        <v>5.0056268338740555</v>
      </c>
      <c r="P3235" s="2">
        <v>3</v>
      </c>
      <c r="Q3235" s="2">
        <v>0.77</v>
      </c>
      <c r="R3235">
        <v>0.27</v>
      </c>
      <c r="S3235">
        <f t="shared" si="282"/>
        <v>0.4676537180435969</v>
      </c>
      <c r="T3235" s="2">
        <v>3</v>
      </c>
      <c r="U3235" s="339">
        <f t="shared" si="283"/>
        <v>-1.5723966407537513</v>
      </c>
      <c r="V3235" s="4">
        <f t="shared" si="284"/>
        <v>0.45628830044414459</v>
      </c>
    </row>
    <row r="3236" spans="1:22">
      <c r="A3236" s="28" t="s">
        <v>913</v>
      </c>
      <c r="B3236" s="9" t="s">
        <v>922</v>
      </c>
      <c r="C3236" s="219" t="s">
        <v>1500</v>
      </c>
      <c r="D3236" s="81" t="s">
        <v>44</v>
      </c>
      <c r="E3236" s="93" t="s">
        <v>60</v>
      </c>
      <c r="F3236" s="93" t="s">
        <v>60</v>
      </c>
      <c r="G3236" s="22">
        <v>21</v>
      </c>
      <c r="H3236" s="123">
        <f t="shared" si="280"/>
        <v>5.2109181141439205E-2</v>
      </c>
      <c r="K3236" t="s">
        <v>100</v>
      </c>
      <c r="M3236" s="2">
        <v>5.52</v>
      </c>
      <c r="N3236">
        <v>5.23</v>
      </c>
      <c r="O3236" s="63">
        <f t="shared" si="281"/>
        <v>9.0586257235852283</v>
      </c>
      <c r="P3236" s="2">
        <v>3</v>
      </c>
      <c r="Q3236" s="2">
        <v>3.47</v>
      </c>
      <c r="R3236">
        <v>0.92</v>
      </c>
      <c r="S3236">
        <f t="shared" si="282"/>
        <v>1.593486742963367</v>
      </c>
      <c r="T3236" s="2">
        <v>3</v>
      </c>
      <c r="U3236" s="339">
        <f t="shared" si="283"/>
        <v>-0.46422326633023592</v>
      </c>
      <c r="V3236" s="4">
        <f t="shared" si="284"/>
        <v>0.40362708213948573</v>
      </c>
    </row>
    <row r="3237" spans="1:22">
      <c r="A3237" s="28" t="s">
        <v>913</v>
      </c>
      <c r="B3237" s="9" t="s">
        <v>922</v>
      </c>
      <c r="C3237" s="219" t="s">
        <v>1500</v>
      </c>
      <c r="D3237" s="81" t="s">
        <v>44</v>
      </c>
      <c r="E3237" s="93" t="s">
        <v>60</v>
      </c>
      <c r="F3237" s="93" t="s">
        <v>60</v>
      </c>
      <c r="G3237" s="22">
        <v>35</v>
      </c>
      <c r="H3237" s="123">
        <f t="shared" si="280"/>
        <v>8.6848635235732011E-2</v>
      </c>
      <c r="K3237" t="s">
        <v>100</v>
      </c>
      <c r="M3237" s="324">
        <v>1.37</v>
      </c>
      <c r="N3237">
        <v>0.45</v>
      </c>
      <c r="O3237" s="63">
        <f t="shared" si="281"/>
        <v>0.77942286340599476</v>
      </c>
      <c r="P3237" s="2">
        <v>3</v>
      </c>
      <c r="Q3237" s="324">
        <v>11.8</v>
      </c>
      <c r="R3237">
        <v>2.84</v>
      </c>
      <c r="S3237">
        <f t="shared" si="282"/>
        <v>4.9190242934956112</v>
      </c>
      <c r="T3237" s="2">
        <v>3</v>
      </c>
      <c r="U3237" s="339">
        <f t="shared" si="283"/>
        <v>2.1532887916315855</v>
      </c>
      <c r="V3237" s="4">
        <f t="shared" si="284"/>
        <v>0.39125921670018193</v>
      </c>
    </row>
    <row r="3238" spans="1:22">
      <c r="A3238" s="28" t="s">
        <v>913</v>
      </c>
      <c r="B3238" s="9" t="s">
        <v>922</v>
      </c>
      <c r="C3238" s="219" t="s">
        <v>1500</v>
      </c>
      <c r="D3238" s="81" t="s">
        <v>44</v>
      </c>
      <c r="E3238" s="93" t="s">
        <v>60</v>
      </c>
      <c r="F3238" s="93" t="s">
        <v>60</v>
      </c>
      <c r="G3238" s="22">
        <v>49</v>
      </c>
      <c r="H3238" s="123">
        <f t="shared" si="280"/>
        <v>0.12158808933002481</v>
      </c>
      <c r="K3238" t="s">
        <v>100</v>
      </c>
      <c r="M3238" s="2">
        <v>0.3</v>
      </c>
      <c r="N3238">
        <v>0.24</v>
      </c>
      <c r="O3238" s="63">
        <f t="shared" si="281"/>
        <v>0.4156921938165305</v>
      </c>
      <c r="P3238" s="2">
        <v>3</v>
      </c>
      <c r="Q3238" s="2">
        <v>7.21</v>
      </c>
      <c r="R3238">
        <v>3.85</v>
      </c>
      <c r="S3238">
        <f t="shared" si="282"/>
        <v>6.6683956091401777</v>
      </c>
      <c r="T3238" s="2">
        <v>3</v>
      </c>
      <c r="U3238" s="339">
        <f t="shared" si="283"/>
        <v>3.1794417556227939</v>
      </c>
      <c r="V3238" s="4">
        <f t="shared" si="284"/>
        <v>0.6184685958462941</v>
      </c>
    </row>
    <row r="3239" spans="1:22">
      <c r="A3239" s="28" t="s">
        <v>913</v>
      </c>
      <c r="B3239" s="9" t="s">
        <v>922</v>
      </c>
      <c r="C3239" s="219" t="s">
        <v>1500</v>
      </c>
      <c r="D3239" s="81" t="s">
        <v>44</v>
      </c>
      <c r="E3239" s="93" t="s">
        <v>60</v>
      </c>
      <c r="F3239" s="93" t="s">
        <v>60</v>
      </c>
      <c r="G3239" s="22">
        <v>70</v>
      </c>
      <c r="H3239" s="123">
        <f t="shared" si="280"/>
        <v>0.17369727047146402</v>
      </c>
      <c r="K3239" t="s">
        <v>100</v>
      </c>
      <c r="M3239" s="2">
        <v>0.79</v>
      </c>
      <c r="N3239">
        <v>0.73</v>
      </c>
      <c r="O3239" s="63">
        <f t="shared" si="281"/>
        <v>1.2643970895252803</v>
      </c>
      <c r="P3239" s="2">
        <v>3</v>
      </c>
      <c r="Q3239" s="2">
        <v>1.06</v>
      </c>
      <c r="R3239">
        <v>1.04</v>
      </c>
      <c r="S3239">
        <f t="shared" si="282"/>
        <v>1.8013328398716324</v>
      </c>
      <c r="T3239" s="2">
        <v>3</v>
      </c>
      <c r="U3239" s="339">
        <f t="shared" si="283"/>
        <v>0.2939912416450457</v>
      </c>
      <c r="V3239" s="4">
        <f t="shared" si="284"/>
        <v>1.295953482852735</v>
      </c>
    </row>
    <row r="3240" spans="1:22">
      <c r="A3240" s="28" t="s">
        <v>913</v>
      </c>
      <c r="B3240" s="9" t="s">
        <v>922</v>
      </c>
      <c r="C3240" s="219" t="s">
        <v>1500</v>
      </c>
      <c r="D3240" s="81" t="s">
        <v>44</v>
      </c>
      <c r="E3240" s="93" t="s">
        <v>60</v>
      </c>
      <c r="F3240" s="93" t="s">
        <v>60</v>
      </c>
      <c r="G3240" s="22">
        <v>92</v>
      </c>
      <c r="H3240" s="123">
        <f t="shared" si="280"/>
        <v>0.22828784119106699</v>
      </c>
      <c r="K3240" t="s">
        <v>100</v>
      </c>
      <c r="M3240" s="2">
        <v>3.84</v>
      </c>
      <c r="N3240">
        <v>3.74</v>
      </c>
      <c r="O3240" s="63">
        <f t="shared" si="281"/>
        <v>6.4778700203076012</v>
      </c>
      <c r="P3240" s="2">
        <v>3</v>
      </c>
      <c r="Q3240" s="2">
        <v>7.0000000000000007E-2</v>
      </c>
      <c r="R3240">
        <v>7.0000000000000007E-2</v>
      </c>
      <c r="S3240">
        <f t="shared" si="282"/>
        <v>0.12124355652982141</v>
      </c>
      <c r="T3240" s="2">
        <v>3</v>
      </c>
      <c r="U3240" s="339">
        <f t="shared" si="283"/>
        <v>-4.0047324035324134</v>
      </c>
      <c r="V3240" s="4">
        <f t="shared" si="284"/>
        <v>1.3333333333333333</v>
      </c>
    </row>
    <row r="3241" spans="1:22">
      <c r="A3241" s="28" t="s">
        <v>913</v>
      </c>
      <c r="B3241" s="9" t="s">
        <v>922</v>
      </c>
      <c r="C3241" s="219" t="s">
        <v>1500</v>
      </c>
      <c r="D3241" s="81" t="s">
        <v>44</v>
      </c>
      <c r="E3241" s="93" t="s">
        <v>60</v>
      </c>
      <c r="F3241" s="93" t="s">
        <v>60</v>
      </c>
      <c r="G3241" s="22">
        <v>119</v>
      </c>
      <c r="H3241" s="123">
        <f t="shared" si="280"/>
        <v>0.29528535980148884</v>
      </c>
      <c r="K3241" t="s">
        <v>100</v>
      </c>
      <c r="M3241" s="2">
        <v>0.5</v>
      </c>
      <c r="N3241">
        <v>0.48</v>
      </c>
      <c r="O3241" s="63">
        <f t="shared" si="281"/>
        <v>0.83138438763306099</v>
      </c>
      <c r="P3241" s="2">
        <v>3</v>
      </c>
      <c r="Q3241" s="2">
        <v>0.15</v>
      </c>
      <c r="R3241">
        <v>0.15</v>
      </c>
      <c r="S3241">
        <f t="shared" si="282"/>
        <v>0.25980762113533157</v>
      </c>
      <c r="T3241" s="2">
        <v>3</v>
      </c>
      <c r="U3241" s="339">
        <f t="shared" si="283"/>
        <v>-1.2039728043259361</v>
      </c>
      <c r="V3241" s="4">
        <f t="shared" si="284"/>
        <v>1.333333333333333</v>
      </c>
    </row>
    <row r="3242" spans="1:22">
      <c r="A3242" s="28" t="s">
        <v>913</v>
      </c>
      <c r="B3242" s="9" t="s">
        <v>922</v>
      </c>
      <c r="C3242" s="219" t="s">
        <v>1500</v>
      </c>
      <c r="D3242" s="81" t="s">
        <v>44</v>
      </c>
      <c r="E3242" s="93" t="s">
        <v>60</v>
      </c>
      <c r="F3242" s="93" t="s">
        <v>60</v>
      </c>
      <c r="G3242" s="22">
        <v>365</v>
      </c>
      <c r="H3242" s="123">
        <f t="shared" si="280"/>
        <v>0.90570719602977667</v>
      </c>
      <c r="K3242" t="s">
        <v>100</v>
      </c>
      <c r="M3242" s="2">
        <v>0.03</v>
      </c>
      <c r="N3242">
        <v>0.03</v>
      </c>
      <c r="O3242" s="63">
        <f t="shared" si="281"/>
        <v>5.1961524227066312E-2</v>
      </c>
      <c r="P3242" s="2">
        <v>3</v>
      </c>
      <c r="Q3242" s="2">
        <v>0</v>
      </c>
      <c r="S3242">
        <f t="shared" si="282"/>
        <v>0</v>
      </c>
      <c r="T3242" s="2">
        <v>3</v>
      </c>
      <c r="U3242" s="339" t="e">
        <f t="shared" si="283"/>
        <v>#NUM!</v>
      </c>
      <c r="V3242" s="4" t="e">
        <f t="shared" si="284"/>
        <v>#DIV/0!</v>
      </c>
    </row>
    <row r="3243" spans="1:22">
      <c r="A3243" s="28" t="s">
        <v>913</v>
      </c>
      <c r="B3243" s="9" t="s">
        <v>922</v>
      </c>
      <c r="C3243" s="219" t="s">
        <v>1500</v>
      </c>
      <c r="D3243" s="81" t="s">
        <v>44</v>
      </c>
      <c r="E3243" s="93" t="s">
        <v>60</v>
      </c>
      <c r="F3243" s="93" t="s">
        <v>60</v>
      </c>
      <c r="G3243" s="22">
        <v>403</v>
      </c>
      <c r="H3243" s="123">
        <f t="shared" si="280"/>
        <v>1</v>
      </c>
      <c r="K3243" t="s">
        <v>100</v>
      </c>
      <c r="L3243" t="s">
        <v>100</v>
      </c>
      <c r="M3243" s="2">
        <v>0.01</v>
      </c>
      <c r="N3243">
        <v>0.01</v>
      </c>
      <c r="O3243" s="63">
        <f t="shared" si="281"/>
        <v>1.7320508075688773E-2</v>
      </c>
      <c r="P3243" s="2">
        <v>3</v>
      </c>
      <c r="Q3243" s="2">
        <v>0.01</v>
      </c>
      <c r="R3243">
        <v>0.01</v>
      </c>
      <c r="S3243">
        <f t="shared" si="282"/>
        <v>1.7320508075688773E-2</v>
      </c>
      <c r="T3243" s="2">
        <v>3</v>
      </c>
      <c r="U3243" s="339">
        <f t="shared" si="283"/>
        <v>0</v>
      </c>
      <c r="V3243" s="4">
        <f t="shared" si="284"/>
        <v>1.3333333333333333</v>
      </c>
    </row>
    <row r="3244" spans="1:22">
      <c r="A3244" s="28" t="s">
        <v>913</v>
      </c>
      <c r="B3244" s="9" t="s">
        <v>923</v>
      </c>
      <c r="C3244" s="219" t="s">
        <v>1500</v>
      </c>
      <c r="D3244" s="81" t="s">
        <v>44</v>
      </c>
      <c r="E3244" s="93" t="s">
        <v>60</v>
      </c>
      <c r="F3244" s="93" t="s">
        <v>60</v>
      </c>
      <c r="G3244" s="22">
        <v>-1</v>
      </c>
      <c r="H3244" s="123">
        <f t="shared" si="280"/>
        <v>-2.4813895781637717E-3</v>
      </c>
      <c r="I3244" s="64" t="s">
        <v>100</v>
      </c>
      <c r="J3244" s="22"/>
      <c r="K3244" s="22"/>
      <c r="L3244" s="22"/>
      <c r="M3244" s="2">
        <v>8.5500000000000007</v>
      </c>
      <c r="N3244">
        <v>1.87</v>
      </c>
      <c r="O3244" s="63">
        <f t="shared" si="281"/>
        <v>3.2389350101538006</v>
      </c>
      <c r="P3244" s="64">
        <v>3</v>
      </c>
      <c r="Q3244" s="2">
        <v>13.2</v>
      </c>
      <c r="R3244">
        <v>1.26</v>
      </c>
      <c r="S3244">
        <f t="shared" si="282"/>
        <v>2.1823840175367852</v>
      </c>
      <c r="T3244" s="64">
        <v>3</v>
      </c>
      <c r="U3244" s="339">
        <f t="shared" si="283"/>
        <v>0.4342855466436561</v>
      </c>
      <c r="V3244" s="4">
        <f t="shared" si="284"/>
        <v>0.34244490358126728</v>
      </c>
    </row>
    <row r="3245" spans="1:22">
      <c r="A3245" s="28" t="s">
        <v>913</v>
      </c>
      <c r="B3245" s="9" t="s">
        <v>923</v>
      </c>
      <c r="C3245" s="219" t="s">
        <v>1500</v>
      </c>
      <c r="D3245" s="81" t="s">
        <v>44</v>
      </c>
      <c r="E3245" s="93" t="s">
        <v>60</v>
      </c>
      <c r="F3245" s="93" t="s">
        <v>60</v>
      </c>
      <c r="G3245" s="22">
        <v>12</v>
      </c>
      <c r="H3245" s="123">
        <f t="shared" si="280"/>
        <v>2.9776674937965261E-2</v>
      </c>
      <c r="I3245" s="64"/>
      <c r="J3245" s="22" t="s">
        <v>100</v>
      </c>
      <c r="K3245" s="22"/>
      <c r="L3245" s="22"/>
      <c r="M3245" s="2">
        <v>7.65</v>
      </c>
      <c r="N3245">
        <v>3.43</v>
      </c>
      <c r="O3245" s="63">
        <f t="shared" si="281"/>
        <v>5.9409342699612493</v>
      </c>
      <c r="P3245" s="64">
        <v>3</v>
      </c>
      <c r="Q3245" s="2">
        <v>10.9</v>
      </c>
      <c r="R3245">
        <v>2.37</v>
      </c>
      <c r="S3245">
        <f t="shared" si="282"/>
        <v>4.1049604139382394</v>
      </c>
      <c r="T3245" s="64">
        <v>3</v>
      </c>
      <c r="U3245" s="339">
        <f t="shared" si="283"/>
        <v>0.35405714139665356</v>
      </c>
      <c r="V3245" s="4">
        <f t="shared" si="284"/>
        <v>0.38060965687512271</v>
      </c>
    </row>
    <row r="3246" spans="1:22">
      <c r="A3246" s="28" t="s">
        <v>913</v>
      </c>
      <c r="B3246" s="9" t="s">
        <v>923</v>
      </c>
      <c r="C3246" s="219" t="s">
        <v>1500</v>
      </c>
      <c r="D3246" s="81" t="s">
        <v>44</v>
      </c>
      <c r="E3246" s="93" t="s">
        <v>60</v>
      </c>
      <c r="F3246" s="93" t="s">
        <v>60</v>
      </c>
      <c r="G3246" s="22">
        <v>21</v>
      </c>
      <c r="H3246" s="123">
        <f t="shared" si="280"/>
        <v>5.2109181141439205E-2</v>
      </c>
      <c r="I3246" s="64"/>
      <c r="J3246" s="22"/>
      <c r="K3246" s="22" t="s">
        <v>100</v>
      </c>
      <c r="L3246" s="22"/>
      <c r="M3246" s="2">
        <v>28.3</v>
      </c>
      <c r="N3246">
        <v>11.1</v>
      </c>
      <c r="O3246" s="63">
        <f t="shared" si="281"/>
        <v>19.225763964014536</v>
      </c>
      <c r="P3246" s="64">
        <v>3</v>
      </c>
      <c r="Q3246" s="2">
        <v>13.4</v>
      </c>
      <c r="R3246">
        <v>2.88</v>
      </c>
      <c r="S3246">
        <f t="shared" si="282"/>
        <v>4.9883063257983657</v>
      </c>
      <c r="T3246" s="64">
        <v>3</v>
      </c>
      <c r="U3246" s="339">
        <f t="shared" si="283"/>
        <v>-0.74760709769232625</v>
      </c>
      <c r="V3246" s="4">
        <f t="shared" si="284"/>
        <v>0.37952624935026358</v>
      </c>
    </row>
    <row r="3247" spans="1:22">
      <c r="A3247" s="28" t="s">
        <v>913</v>
      </c>
      <c r="B3247" s="9" t="s">
        <v>923</v>
      </c>
      <c r="C3247" s="219" t="s">
        <v>1500</v>
      </c>
      <c r="D3247" s="81" t="s">
        <v>44</v>
      </c>
      <c r="E3247" s="93" t="s">
        <v>60</v>
      </c>
      <c r="F3247" s="93" t="s">
        <v>60</v>
      </c>
      <c r="G3247" s="22">
        <v>35</v>
      </c>
      <c r="H3247" s="123">
        <f t="shared" si="280"/>
        <v>8.6848635235732011E-2</v>
      </c>
      <c r="I3247" s="64"/>
      <c r="J3247" s="22"/>
      <c r="K3247" s="22" t="s">
        <v>100</v>
      </c>
      <c r="L3247" s="22"/>
      <c r="M3247" s="324">
        <v>6.15</v>
      </c>
      <c r="N3247">
        <v>1.1200000000000001</v>
      </c>
      <c r="O3247" s="63">
        <f t="shared" si="281"/>
        <v>1.9398969044771426</v>
      </c>
      <c r="P3247" s="64">
        <v>3</v>
      </c>
      <c r="Q3247" s="324">
        <v>1.1200000000000001</v>
      </c>
      <c r="R3247">
        <v>0.78</v>
      </c>
      <c r="S3247">
        <f t="shared" si="282"/>
        <v>1.3509996299037244</v>
      </c>
      <c r="T3247" s="64">
        <v>3</v>
      </c>
      <c r="U3247" s="339">
        <f t="shared" si="283"/>
        <v>-1.7031233965114232</v>
      </c>
      <c r="V3247" s="4">
        <f t="shared" si="284"/>
        <v>0.81834608843537415</v>
      </c>
    </row>
    <row r="3248" spans="1:22">
      <c r="A3248" s="28" t="s">
        <v>913</v>
      </c>
      <c r="B3248" s="9" t="s">
        <v>923</v>
      </c>
      <c r="C3248" s="219" t="s">
        <v>1500</v>
      </c>
      <c r="D3248" s="81" t="s">
        <v>44</v>
      </c>
      <c r="E3248" s="93" t="s">
        <v>60</v>
      </c>
      <c r="F3248" s="93" t="s">
        <v>60</v>
      </c>
      <c r="G3248" s="22">
        <v>49</v>
      </c>
      <c r="H3248" s="123">
        <f t="shared" si="280"/>
        <v>0.12158808933002481</v>
      </c>
      <c r="I3248" s="64"/>
      <c r="J3248" s="22"/>
      <c r="K3248" s="22" t="s">
        <v>100</v>
      </c>
      <c r="L3248" s="22"/>
      <c r="M3248" s="2">
        <v>3.69</v>
      </c>
      <c r="N3248">
        <v>2.69</v>
      </c>
      <c r="O3248" s="63">
        <f t="shared" si="281"/>
        <v>4.6592166723602793</v>
      </c>
      <c r="P3248" s="64">
        <v>3</v>
      </c>
      <c r="Q3248" s="2">
        <v>16.600000000000001</v>
      </c>
      <c r="R3248">
        <v>5.79</v>
      </c>
      <c r="S3248">
        <f t="shared" si="282"/>
        <v>10.028574175823799</v>
      </c>
      <c r="T3248" s="64">
        <v>3</v>
      </c>
      <c r="U3248" s="339">
        <f t="shared" si="283"/>
        <v>1.5037762373100618</v>
      </c>
      <c r="V3248" s="4">
        <f t="shared" si="284"/>
        <v>0.45499141142884791</v>
      </c>
    </row>
    <row r="3249" spans="1:22">
      <c r="A3249" s="28" t="s">
        <v>913</v>
      </c>
      <c r="B3249" s="9" t="s">
        <v>923</v>
      </c>
      <c r="C3249" s="219" t="s">
        <v>1500</v>
      </c>
      <c r="D3249" s="81" t="s">
        <v>44</v>
      </c>
      <c r="E3249" s="93" t="s">
        <v>60</v>
      </c>
      <c r="F3249" s="93" t="s">
        <v>60</v>
      </c>
      <c r="G3249" s="22">
        <v>70</v>
      </c>
      <c r="H3249" s="123">
        <f t="shared" si="280"/>
        <v>0.17369727047146402</v>
      </c>
      <c r="I3249" s="64"/>
      <c r="J3249" s="22"/>
      <c r="K3249" s="22" t="s">
        <v>100</v>
      </c>
      <c r="L3249" s="22"/>
      <c r="M3249" s="2">
        <v>0.45</v>
      </c>
      <c r="N3249">
        <v>0.22</v>
      </c>
      <c r="O3249" s="63">
        <f t="shared" si="281"/>
        <v>0.38105117766515301</v>
      </c>
      <c r="P3249" s="64">
        <v>3</v>
      </c>
      <c r="Q3249" s="2">
        <v>19.7</v>
      </c>
      <c r="R3249">
        <v>4.96</v>
      </c>
      <c r="S3249">
        <f t="shared" si="282"/>
        <v>8.5909720055416301</v>
      </c>
      <c r="T3249" s="64">
        <v>3</v>
      </c>
      <c r="U3249" s="339">
        <f t="shared" si="283"/>
        <v>3.7791263319617143</v>
      </c>
      <c r="V3249" s="4">
        <f t="shared" si="284"/>
        <v>0.39672481469075038</v>
      </c>
    </row>
    <row r="3250" spans="1:22">
      <c r="A3250" s="28" t="s">
        <v>913</v>
      </c>
      <c r="B3250" s="9" t="s">
        <v>923</v>
      </c>
      <c r="C3250" s="219" t="s">
        <v>1500</v>
      </c>
      <c r="D3250" s="81" t="s">
        <v>44</v>
      </c>
      <c r="E3250" s="93" t="s">
        <v>60</v>
      </c>
      <c r="F3250" s="93" t="s">
        <v>60</v>
      </c>
      <c r="G3250" s="22">
        <v>92</v>
      </c>
      <c r="H3250" s="123">
        <f t="shared" si="280"/>
        <v>0.22828784119106699</v>
      </c>
      <c r="I3250" s="64"/>
      <c r="J3250" s="22"/>
      <c r="K3250" s="22" t="s">
        <v>100</v>
      </c>
      <c r="L3250" s="22"/>
      <c r="M3250" s="2">
        <v>1.31</v>
      </c>
      <c r="N3250">
        <v>0.64</v>
      </c>
      <c r="O3250" s="63">
        <f t="shared" si="281"/>
        <v>1.1085125168440815</v>
      </c>
      <c r="P3250" s="64">
        <v>3</v>
      </c>
      <c r="Q3250" s="2">
        <v>6.45</v>
      </c>
      <c r="R3250">
        <v>4.53</v>
      </c>
      <c r="S3250">
        <f t="shared" si="282"/>
        <v>7.8461901582870137</v>
      </c>
      <c r="T3250" s="64">
        <v>3</v>
      </c>
      <c r="U3250" s="339">
        <f t="shared" si="283"/>
        <v>1.594052993594621</v>
      </c>
      <c r="V3250" s="4">
        <f t="shared" si="284"/>
        <v>0.82659455561564799</v>
      </c>
    </row>
    <row r="3251" spans="1:22">
      <c r="A3251" s="28" t="s">
        <v>913</v>
      </c>
      <c r="B3251" s="9" t="s">
        <v>923</v>
      </c>
      <c r="C3251" s="219" t="s">
        <v>1500</v>
      </c>
      <c r="D3251" s="81" t="s">
        <v>44</v>
      </c>
      <c r="E3251" s="93" t="s">
        <v>60</v>
      </c>
      <c r="F3251" s="93" t="s">
        <v>60</v>
      </c>
      <c r="G3251" s="22">
        <v>119</v>
      </c>
      <c r="H3251" s="123">
        <f t="shared" si="280"/>
        <v>0.29528535980148884</v>
      </c>
      <c r="I3251" s="64"/>
      <c r="J3251" s="22"/>
      <c r="K3251" s="22" t="s">
        <v>100</v>
      </c>
      <c r="L3251" s="22"/>
      <c r="M3251" s="2">
        <v>0.99</v>
      </c>
      <c r="N3251">
        <v>0.94</v>
      </c>
      <c r="O3251" s="63">
        <f t="shared" si="281"/>
        <v>1.6281277591147445</v>
      </c>
      <c r="P3251" s="64">
        <v>3</v>
      </c>
      <c r="Q3251" s="2">
        <v>1.62</v>
      </c>
      <c r="R3251">
        <v>1.33</v>
      </c>
      <c r="S3251">
        <f t="shared" si="282"/>
        <v>2.3036275740666068</v>
      </c>
      <c r="T3251" s="64">
        <v>3</v>
      </c>
      <c r="U3251" s="339">
        <f t="shared" si="283"/>
        <v>0.49247648509779424</v>
      </c>
      <c r="V3251" s="4">
        <f t="shared" si="284"/>
        <v>1.0073540618808108</v>
      </c>
    </row>
    <row r="3252" spans="1:22">
      <c r="A3252" s="28" t="s">
        <v>913</v>
      </c>
      <c r="B3252" s="9" t="s">
        <v>923</v>
      </c>
      <c r="C3252" s="219" t="s">
        <v>1500</v>
      </c>
      <c r="D3252" s="81" t="s">
        <v>44</v>
      </c>
      <c r="E3252" s="93" t="s">
        <v>60</v>
      </c>
      <c r="F3252" s="93" t="s">
        <v>60</v>
      </c>
      <c r="G3252" s="22">
        <v>365</v>
      </c>
      <c r="H3252" s="123">
        <f t="shared" si="280"/>
        <v>0.90570719602977667</v>
      </c>
      <c r="I3252" s="64"/>
      <c r="J3252" s="22"/>
      <c r="K3252" s="22" t="s">
        <v>100</v>
      </c>
      <c r="L3252" s="22"/>
      <c r="M3252" s="2">
        <v>15</v>
      </c>
      <c r="N3252">
        <v>6.8</v>
      </c>
      <c r="O3252" s="63">
        <f t="shared" si="281"/>
        <v>11.777945491468365</v>
      </c>
      <c r="P3252" s="64">
        <v>3</v>
      </c>
      <c r="Q3252" s="2">
        <v>24.1</v>
      </c>
      <c r="R3252">
        <v>9.6999999999999993</v>
      </c>
      <c r="S3252">
        <f t="shared" si="282"/>
        <v>16.800892833418107</v>
      </c>
      <c r="T3252" s="64">
        <v>3</v>
      </c>
      <c r="U3252" s="339">
        <f t="shared" si="283"/>
        <v>0.47416163939439926</v>
      </c>
      <c r="V3252" s="4">
        <f t="shared" si="284"/>
        <v>0.49533123281853497</v>
      </c>
    </row>
    <row r="3253" spans="1:22">
      <c r="A3253" s="28" t="s">
        <v>913</v>
      </c>
      <c r="B3253" s="9" t="s">
        <v>923</v>
      </c>
      <c r="C3253" s="219" t="s">
        <v>1500</v>
      </c>
      <c r="D3253" s="81" t="s">
        <v>44</v>
      </c>
      <c r="E3253" s="93" t="s">
        <v>60</v>
      </c>
      <c r="F3253" s="93" t="s">
        <v>60</v>
      </c>
      <c r="G3253" s="22">
        <v>403</v>
      </c>
      <c r="H3253" s="123">
        <f t="shared" si="280"/>
        <v>1</v>
      </c>
      <c r="I3253" s="64"/>
      <c r="J3253" s="22"/>
      <c r="K3253" s="22" t="s">
        <v>100</v>
      </c>
      <c r="L3253" s="22" t="s">
        <v>100</v>
      </c>
      <c r="M3253" s="2">
        <v>3.3</v>
      </c>
      <c r="N3253">
        <v>0.9</v>
      </c>
      <c r="O3253" s="63">
        <f t="shared" si="281"/>
        <v>1.5588457268119895</v>
      </c>
      <c r="P3253" s="64">
        <v>3</v>
      </c>
      <c r="Q3253" s="2">
        <v>6.7</v>
      </c>
      <c r="R3253">
        <v>2</v>
      </c>
      <c r="S3253">
        <f t="shared" si="282"/>
        <v>3.4641016151377544</v>
      </c>
      <c r="T3253" s="64">
        <v>3</v>
      </c>
      <c r="U3253" s="339">
        <f t="shared" si="283"/>
        <v>0.70818505792448583</v>
      </c>
      <c r="V3253" s="4">
        <f t="shared" si="284"/>
        <v>0.42244003861290563</v>
      </c>
    </row>
    <row r="3254" spans="1:22">
      <c r="A3254" s="28" t="s">
        <v>913</v>
      </c>
      <c r="B3254" s="9" t="s">
        <v>924</v>
      </c>
      <c r="C3254" s="219" t="s">
        <v>1500</v>
      </c>
      <c r="D3254" s="81" t="s">
        <v>44</v>
      </c>
      <c r="E3254" s="93" t="s">
        <v>60</v>
      </c>
      <c r="F3254" s="93" t="s">
        <v>60</v>
      </c>
      <c r="G3254" s="22">
        <v>-1</v>
      </c>
      <c r="H3254" s="123">
        <f t="shared" si="280"/>
        <v>-2.4813895781637717E-3</v>
      </c>
      <c r="I3254" s="64" t="s">
        <v>100</v>
      </c>
      <c r="J3254" s="22"/>
      <c r="K3254" s="22"/>
      <c r="L3254" s="22"/>
      <c r="M3254" s="2">
        <v>0.98</v>
      </c>
      <c r="N3254">
        <v>0.16</v>
      </c>
      <c r="O3254" s="63">
        <f t="shared" si="281"/>
        <v>0.27712812921102037</v>
      </c>
      <c r="P3254" s="64">
        <v>3</v>
      </c>
      <c r="Q3254" s="2">
        <v>0.78</v>
      </c>
      <c r="R3254">
        <v>0.13</v>
      </c>
      <c r="S3254">
        <f t="shared" si="282"/>
        <v>0.22516660498395405</v>
      </c>
      <c r="T3254" s="64">
        <v>3</v>
      </c>
      <c r="U3254" s="339">
        <f t="shared" si="283"/>
        <v>-0.22825865198098019</v>
      </c>
      <c r="V3254" s="4">
        <f t="shared" si="284"/>
        <v>0.3611111111111111</v>
      </c>
    </row>
    <row r="3255" spans="1:22">
      <c r="A3255" s="28" t="s">
        <v>913</v>
      </c>
      <c r="B3255" s="9" t="s">
        <v>924</v>
      </c>
      <c r="C3255" s="219" t="s">
        <v>1500</v>
      </c>
      <c r="D3255" s="81" t="s">
        <v>44</v>
      </c>
      <c r="E3255" s="93" t="s">
        <v>60</v>
      </c>
      <c r="F3255" s="93" t="s">
        <v>60</v>
      </c>
      <c r="G3255" s="22">
        <v>12</v>
      </c>
      <c r="H3255" s="123">
        <f t="shared" si="280"/>
        <v>2.9776674937965261E-2</v>
      </c>
      <c r="I3255" s="64"/>
      <c r="J3255" s="22" t="s">
        <v>100</v>
      </c>
      <c r="K3255" s="22"/>
      <c r="L3255" s="22"/>
      <c r="M3255" s="2">
        <v>1.07</v>
      </c>
      <c r="N3255">
        <v>0.14000000000000001</v>
      </c>
      <c r="O3255" s="63">
        <f t="shared" si="281"/>
        <v>0.24248711305964282</v>
      </c>
      <c r="P3255" s="64">
        <v>3</v>
      </c>
      <c r="Q3255" s="2">
        <v>1.03</v>
      </c>
      <c r="R3255">
        <v>0.22</v>
      </c>
      <c r="S3255">
        <f t="shared" si="282"/>
        <v>0.38105117766515301</v>
      </c>
      <c r="T3255" s="64">
        <v>3</v>
      </c>
      <c r="U3255" s="339">
        <f t="shared" si="283"/>
        <v>-3.8099846232270404E-2</v>
      </c>
      <c r="V3255" s="4">
        <f t="shared" si="284"/>
        <v>0.37895497533540701</v>
      </c>
    </row>
    <row r="3256" spans="1:22">
      <c r="A3256" s="28" t="s">
        <v>913</v>
      </c>
      <c r="B3256" s="9" t="s">
        <v>924</v>
      </c>
      <c r="C3256" s="219" t="s">
        <v>1500</v>
      </c>
      <c r="D3256" s="81" t="s">
        <v>44</v>
      </c>
      <c r="E3256" s="93" t="s">
        <v>60</v>
      </c>
      <c r="F3256" s="93" t="s">
        <v>60</v>
      </c>
      <c r="G3256" s="22">
        <v>21</v>
      </c>
      <c r="H3256" s="123">
        <f t="shared" si="280"/>
        <v>5.2109181141439205E-2</v>
      </c>
      <c r="I3256" s="64"/>
      <c r="J3256" s="22"/>
      <c r="K3256" s="22" t="s">
        <v>100</v>
      </c>
      <c r="L3256" s="22"/>
      <c r="M3256" s="2">
        <v>3.34</v>
      </c>
      <c r="N3256">
        <v>0.51</v>
      </c>
      <c r="O3256" s="63">
        <f t="shared" si="281"/>
        <v>0.88334591186012734</v>
      </c>
      <c r="P3256" s="64">
        <v>3</v>
      </c>
      <c r="Q3256" s="2">
        <v>6.65</v>
      </c>
      <c r="R3256">
        <v>2.09</v>
      </c>
      <c r="S3256">
        <f t="shared" si="282"/>
        <v>3.6199861878189532</v>
      </c>
      <c r="T3256" s="64">
        <v>3</v>
      </c>
      <c r="U3256" s="339">
        <f t="shared" si="283"/>
        <v>0.68864604767915372</v>
      </c>
      <c r="V3256" s="4">
        <f t="shared" si="284"/>
        <v>0.43210884353741491</v>
      </c>
    </row>
    <row r="3257" spans="1:22">
      <c r="A3257" s="28" t="s">
        <v>913</v>
      </c>
      <c r="B3257" s="9" t="s">
        <v>924</v>
      </c>
      <c r="C3257" s="219" t="s">
        <v>1500</v>
      </c>
      <c r="D3257" s="81" t="s">
        <v>44</v>
      </c>
      <c r="E3257" s="93" t="s">
        <v>60</v>
      </c>
      <c r="F3257" s="93" t="s">
        <v>60</v>
      </c>
      <c r="G3257" s="22">
        <v>35</v>
      </c>
      <c r="H3257" s="123">
        <f t="shared" si="280"/>
        <v>8.6848635235732011E-2</v>
      </c>
      <c r="I3257" s="64"/>
      <c r="J3257" s="22"/>
      <c r="K3257" s="22" t="s">
        <v>100</v>
      </c>
      <c r="L3257" s="22"/>
      <c r="M3257" s="324">
        <v>1.6</v>
      </c>
      <c r="N3257">
        <v>0.27</v>
      </c>
      <c r="O3257" s="63">
        <f t="shared" si="281"/>
        <v>0.4676537180435969</v>
      </c>
      <c r="P3257" s="64">
        <v>3</v>
      </c>
      <c r="Q3257" s="324">
        <v>4.9000000000000004</v>
      </c>
      <c r="R3257">
        <v>1.02</v>
      </c>
      <c r="S3257">
        <f t="shared" si="282"/>
        <v>1.7666918237202547</v>
      </c>
      <c r="T3257" s="64">
        <v>3</v>
      </c>
      <c r="U3257" s="339">
        <f t="shared" si="283"/>
        <v>1.1192315758708453</v>
      </c>
      <c r="V3257" s="4">
        <f t="shared" si="284"/>
        <v>0.37666527835624042</v>
      </c>
    </row>
    <row r="3258" spans="1:22">
      <c r="A3258" s="28" t="s">
        <v>913</v>
      </c>
      <c r="B3258" s="9" t="s">
        <v>924</v>
      </c>
      <c r="C3258" s="219" t="s">
        <v>1500</v>
      </c>
      <c r="D3258" s="81" t="s">
        <v>44</v>
      </c>
      <c r="E3258" s="93" t="s">
        <v>60</v>
      </c>
      <c r="F3258" s="93" t="s">
        <v>60</v>
      </c>
      <c r="G3258" s="22">
        <v>49</v>
      </c>
      <c r="H3258" s="123">
        <f t="shared" si="280"/>
        <v>0.12158808933002481</v>
      </c>
      <c r="I3258" s="64"/>
      <c r="J3258" s="22"/>
      <c r="K3258" s="22" t="s">
        <v>100</v>
      </c>
      <c r="L3258" s="22"/>
      <c r="M3258" s="2">
        <v>3.25</v>
      </c>
      <c r="N3258">
        <v>1.66</v>
      </c>
      <c r="O3258" s="63">
        <f t="shared" si="281"/>
        <v>2.8752043405643359</v>
      </c>
      <c r="P3258" s="64">
        <v>3</v>
      </c>
      <c r="Q3258" s="2">
        <v>13.4</v>
      </c>
      <c r="R3258">
        <v>6.27</v>
      </c>
      <c r="S3258">
        <f t="shared" si="282"/>
        <v>10.859958563456859</v>
      </c>
      <c r="T3258" s="64">
        <v>3</v>
      </c>
      <c r="U3258" s="339">
        <f t="shared" si="283"/>
        <v>1.4165997106152197</v>
      </c>
      <c r="V3258" s="4">
        <f t="shared" si="284"/>
        <v>0.55227352045741429</v>
      </c>
    </row>
    <row r="3259" spans="1:22">
      <c r="A3259" s="28" t="s">
        <v>913</v>
      </c>
      <c r="B3259" s="9" t="s">
        <v>924</v>
      </c>
      <c r="C3259" s="219" t="s">
        <v>1500</v>
      </c>
      <c r="D3259" s="81" t="s">
        <v>44</v>
      </c>
      <c r="E3259" s="93" t="s">
        <v>60</v>
      </c>
      <c r="F3259" s="93" t="s">
        <v>60</v>
      </c>
      <c r="G3259" s="22">
        <v>70</v>
      </c>
      <c r="H3259" s="123">
        <f t="shared" si="280"/>
        <v>0.17369727047146402</v>
      </c>
      <c r="I3259" s="64"/>
      <c r="J3259" s="22"/>
      <c r="K3259" s="22" t="s">
        <v>100</v>
      </c>
      <c r="L3259" s="22"/>
      <c r="M3259" s="2">
        <v>4.18</v>
      </c>
      <c r="N3259">
        <v>1.64</v>
      </c>
      <c r="O3259" s="63">
        <f t="shared" si="281"/>
        <v>2.8405633244129582</v>
      </c>
      <c r="P3259" s="64">
        <v>3</v>
      </c>
      <c r="Q3259" s="2">
        <v>5.03</v>
      </c>
      <c r="R3259">
        <v>1.66</v>
      </c>
      <c r="S3259">
        <f t="shared" si="282"/>
        <v>2.8752043405643359</v>
      </c>
      <c r="T3259" s="64">
        <v>3</v>
      </c>
      <c r="U3259" s="339">
        <f t="shared" si="283"/>
        <v>0.18510873757498308</v>
      </c>
      <c r="V3259" s="4">
        <f t="shared" si="284"/>
        <v>0.44224645500094195</v>
      </c>
    </row>
    <row r="3260" spans="1:22">
      <c r="A3260" s="28" t="s">
        <v>913</v>
      </c>
      <c r="B3260" s="9" t="s">
        <v>924</v>
      </c>
      <c r="C3260" s="219" t="s">
        <v>1500</v>
      </c>
      <c r="D3260" s="81" t="s">
        <v>44</v>
      </c>
      <c r="E3260" s="93" t="s">
        <v>60</v>
      </c>
      <c r="F3260" s="93" t="s">
        <v>60</v>
      </c>
      <c r="G3260" s="22">
        <v>92</v>
      </c>
      <c r="H3260" s="123">
        <f t="shared" si="280"/>
        <v>0.22828784119106699</v>
      </c>
      <c r="I3260" s="64"/>
      <c r="J3260" s="22"/>
      <c r="K3260" s="22" t="s">
        <v>100</v>
      </c>
      <c r="L3260" s="22"/>
      <c r="M3260" s="2">
        <v>19.5</v>
      </c>
      <c r="N3260">
        <v>10.8</v>
      </c>
      <c r="O3260" s="63">
        <f t="shared" si="281"/>
        <v>18.706148721743876</v>
      </c>
      <c r="P3260" s="64">
        <v>3</v>
      </c>
      <c r="Q3260" s="2">
        <v>5.22</v>
      </c>
      <c r="R3260">
        <v>4.2699999999999996</v>
      </c>
      <c r="S3260">
        <f t="shared" si="282"/>
        <v>7.3958569483191052</v>
      </c>
      <c r="T3260" s="64">
        <v>3</v>
      </c>
      <c r="U3260" s="339">
        <f t="shared" si="283"/>
        <v>-1.3179170636751538</v>
      </c>
      <c r="V3260" s="4">
        <f t="shared" si="284"/>
        <v>1.0024698697905199</v>
      </c>
    </row>
    <row r="3261" spans="1:22">
      <c r="A3261" s="28" t="s">
        <v>913</v>
      </c>
      <c r="B3261" s="9" t="s">
        <v>924</v>
      </c>
      <c r="C3261" s="219" t="s">
        <v>1500</v>
      </c>
      <c r="D3261" s="81" t="s">
        <v>44</v>
      </c>
      <c r="E3261" s="93" t="s">
        <v>60</v>
      </c>
      <c r="F3261" s="93" t="s">
        <v>60</v>
      </c>
      <c r="G3261" s="22">
        <v>119</v>
      </c>
      <c r="H3261" s="123">
        <f t="shared" si="280"/>
        <v>0.29528535980148884</v>
      </c>
      <c r="I3261" s="64"/>
      <c r="J3261" s="22"/>
      <c r="K3261" s="22" t="s">
        <v>100</v>
      </c>
      <c r="L3261" s="22"/>
      <c r="M3261" s="2">
        <v>6.34</v>
      </c>
      <c r="N3261">
        <v>3.18</v>
      </c>
      <c r="O3261" s="63">
        <f t="shared" si="281"/>
        <v>5.5079215680690297</v>
      </c>
      <c r="P3261" s="64">
        <v>3</v>
      </c>
      <c r="Q3261" s="2">
        <v>7.94</v>
      </c>
      <c r="R3261">
        <v>6.21</v>
      </c>
      <c r="S3261">
        <f t="shared" si="282"/>
        <v>10.756035515002727</v>
      </c>
      <c r="T3261" s="64">
        <v>3</v>
      </c>
      <c r="U3261" s="339">
        <f t="shared" si="283"/>
        <v>0.22503450680990977</v>
      </c>
      <c r="V3261" s="4">
        <f t="shared" si="284"/>
        <v>0.94503856590253932</v>
      </c>
    </row>
    <row r="3262" spans="1:22">
      <c r="A3262" s="28" t="s">
        <v>913</v>
      </c>
      <c r="B3262" s="9" t="s">
        <v>924</v>
      </c>
      <c r="C3262" s="219" t="s">
        <v>1500</v>
      </c>
      <c r="D3262" s="81" t="s">
        <v>44</v>
      </c>
      <c r="E3262" s="93" t="s">
        <v>60</v>
      </c>
      <c r="F3262" s="93" t="s">
        <v>60</v>
      </c>
      <c r="G3262" s="22">
        <v>365</v>
      </c>
      <c r="H3262" s="123">
        <f t="shared" si="280"/>
        <v>0.90570719602977667</v>
      </c>
      <c r="I3262" s="64"/>
      <c r="J3262" s="22"/>
      <c r="K3262" s="22" t="s">
        <v>100</v>
      </c>
      <c r="L3262" s="22"/>
      <c r="M3262" s="2">
        <v>21.3</v>
      </c>
      <c r="N3262">
        <v>2.2999999999999998</v>
      </c>
      <c r="O3262" s="63">
        <f t="shared" si="281"/>
        <v>3.9837168574084174</v>
      </c>
      <c r="P3262" s="64">
        <v>3</v>
      </c>
      <c r="Q3262" s="2">
        <v>22.6</v>
      </c>
      <c r="R3262">
        <v>4.5</v>
      </c>
      <c r="S3262">
        <f t="shared" si="282"/>
        <v>7.7942286340599471</v>
      </c>
      <c r="T3262" s="64">
        <v>3</v>
      </c>
      <c r="U3262" s="339">
        <f t="shared" si="283"/>
        <v>5.924283356286076E-2</v>
      </c>
      <c r="V3262" s="4">
        <f t="shared" si="284"/>
        <v>0.37298013417913173</v>
      </c>
    </row>
    <row r="3263" spans="1:22">
      <c r="A3263" s="28" t="s">
        <v>913</v>
      </c>
      <c r="B3263" s="9" t="s">
        <v>924</v>
      </c>
      <c r="C3263" s="219" t="s">
        <v>1500</v>
      </c>
      <c r="D3263" s="81" t="s">
        <v>44</v>
      </c>
      <c r="E3263" s="93" t="s">
        <v>60</v>
      </c>
      <c r="F3263" s="93" t="s">
        <v>60</v>
      </c>
      <c r="G3263" s="22">
        <v>403</v>
      </c>
      <c r="H3263" s="123">
        <f t="shared" si="280"/>
        <v>1</v>
      </c>
      <c r="I3263" s="64"/>
      <c r="J3263" s="22"/>
      <c r="K3263" s="22" t="s">
        <v>100</v>
      </c>
      <c r="L3263" s="22" t="s">
        <v>100</v>
      </c>
      <c r="M3263" s="2">
        <v>5.2</v>
      </c>
      <c r="N3263">
        <v>1.7</v>
      </c>
      <c r="O3263" s="63">
        <f t="shared" si="281"/>
        <v>2.9444863728670914</v>
      </c>
      <c r="P3263" s="64">
        <v>3</v>
      </c>
      <c r="Q3263" s="2">
        <v>4.8</v>
      </c>
      <c r="R3263">
        <v>3.4</v>
      </c>
      <c r="S3263">
        <f t="shared" si="282"/>
        <v>5.8889727457341827</v>
      </c>
      <c r="T3263" s="64">
        <v>3</v>
      </c>
      <c r="U3263" s="339">
        <f t="shared" si="283"/>
        <v>-8.0042707673536495E-2</v>
      </c>
      <c r="V3263" s="4">
        <f t="shared" si="284"/>
        <v>0.83506944444444442</v>
      </c>
    </row>
    <row r="3264" spans="1:22">
      <c r="A3264" s="28" t="s">
        <v>913</v>
      </c>
      <c r="B3264" s="9" t="s">
        <v>925</v>
      </c>
      <c r="C3264" s="219" t="s">
        <v>1500</v>
      </c>
      <c r="D3264" s="81" t="s">
        <v>44</v>
      </c>
      <c r="E3264" s="93" t="s">
        <v>60</v>
      </c>
      <c r="F3264" s="93" t="s">
        <v>60</v>
      </c>
      <c r="G3264" s="22">
        <v>-1</v>
      </c>
      <c r="H3264" s="123">
        <f t="shared" si="280"/>
        <v>-2.4813895781637717E-3</v>
      </c>
      <c r="I3264" s="64" t="s">
        <v>100</v>
      </c>
      <c r="J3264" s="22"/>
      <c r="K3264" s="22"/>
      <c r="L3264" s="22"/>
      <c r="M3264" s="2">
        <v>2.77</v>
      </c>
      <c r="N3264">
        <v>1.81</v>
      </c>
      <c r="O3264" s="63">
        <f t="shared" si="281"/>
        <v>3.1350119616996679</v>
      </c>
      <c r="P3264" s="64">
        <v>3</v>
      </c>
      <c r="Q3264" s="2">
        <v>2.64</v>
      </c>
      <c r="R3264">
        <v>1</v>
      </c>
      <c r="S3264">
        <f t="shared" si="282"/>
        <v>1.7320508075688772</v>
      </c>
      <c r="T3264" s="64">
        <v>3</v>
      </c>
      <c r="U3264" s="339">
        <f t="shared" si="283"/>
        <v>-4.8068403041022334E-2</v>
      </c>
      <c r="V3264" s="4">
        <f t="shared" si="284"/>
        <v>0.47681359044995403</v>
      </c>
    </row>
    <row r="3265" spans="1:22">
      <c r="A3265" s="28" t="s">
        <v>913</v>
      </c>
      <c r="B3265" s="9" t="s">
        <v>925</v>
      </c>
      <c r="C3265" s="219" t="s">
        <v>1500</v>
      </c>
      <c r="D3265" s="81" t="s">
        <v>44</v>
      </c>
      <c r="E3265" s="93" t="s">
        <v>60</v>
      </c>
      <c r="F3265" s="93" t="s">
        <v>60</v>
      </c>
      <c r="G3265" s="22">
        <v>12</v>
      </c>
      <c r="H3265" s="123">
        <f t="shared" si="280"/>
        <v>2.9776674937965261E-2</v>
      </c>
      <c r="I3265" s="64"/>
      <c r="J3265" s="22" t="s">
        <v>100</v>
      </c>
      <c r="K3265" s="22"/>
      <c r="L3265" s="22"/>
      <c r="M3265" s="2">
        <v>5.07</v>
      </c>
      <c r="N3265">
        <v>2.15</v>
      </c>
      <c r="O3265" s="63">
        <f t="shared" si="281"/>
        <v>3.7239092362730859</v>
      </c>
      <c r="P3265" s="64">
        <v>3</v>
      </c>
      <c r="Q3265" s="2">
        <v>3.86</v>
      </c>
      <c r="R3265">
        <v>0.97</v>
      </c>
      <c r="S3265">
        <f t="shared" si="282"/>
        <v>1.6800892833418108</v>
      </c>
      <c r="T3265" s="64">
        <v>3</v>
      </c>
      <c r="U3265" s="339">
        <f t="shared" si="283"/>
        <v>-0.27267363412635243</v>
      </c>
      <c r="V3265" s="4">
        <f t="shared" si="284"/>
        <v>0.39648267962450895</v>
      </c>
    </row>
    <row r="3266" spans="1:22">
      <c r="A3266" s="28" t="s">
        <v>913</v>
      </c>
      <c r="B3266" s="9" t="s">
        <v>925</v>
      </c>
      <c r="C3266" s="219" t="s">
        <v>1500</v>
      </c>
      <c r="D3266" s="81" t="s">
        <v>44</v>
      </c>
      <c r="E3266" s="93" t="s">
        <v>60</v>
      </c>
      <c r="F3266" s="93" t="s">
        <v>60</v>
      </c>
      <c r="G3266" s="22">
        <v>21</v>
      </c>
      <c r="H3266" s="123">
        <f t="shared" si="280"/>
        <v>5.2109181141439205E-2</v>
      </c>
      <c r="I3266" s="64"/>
      <c r="J3266" s="22"/>
      <c r="K3266" s="22" t="s">
        <v>100</v>
      </c>
      <c r="L3266" s="22"/>
      <c r="M3266" s="2">
        <v>9.18</v>
      </c>
      <c r="N3266">
        <v>4.12</v>
      </c>
      <c r="O3266" s="63">
        <f t="shared" si="281"/>
        <v>7.1360493271837742</v>
      </c>
      <c r="P3266" s="64">
        <v>3</v>
      </c>
      <c r="Q3266" s="2">
        <v>20.3</v>
      </c>
      <c r="R3266">
        <v>2.36</v>
      </c>
      <c r="S3266">
        <f t="shared" si="282"/>
        <v>4.0876399058625497</v>
      </c>
      <c r="T3266" s="64">
        <v>3</v>
      </c>
      <c r="U3266" s="339">
        <f t="shared" si="283"/>
        <v>0.7935936814153427</v>
      </c>
      <c r="V3266" s="4">
        <f t="shared" si="284"/>
        <v>0.34684882752149615</v>
      </c>
    </row>
    <row r="3267" spans="1:22">
      <c r="A3267" s="28" t="s">
        <v>913</v>
      </c>
      <c r="B3267" s="9" t="s">
        <v>925</v>
      </c>
      <c r="C3267" s="219" t="s">
        <v>1500</v>
      </c>
      <c r="D3267" s="81" t="s">
        <v>44</v>
      </c>
      <c r="E3267" s="93" t="s">
        <v>60</v>
      </c>
      <c r="F3267" s="93" t="s">
        <v>60</v>
      </c>
      <c r="G3267" s="22">
        <v>35</v>
      </c>
      <c r="H3267" s="123">
        <f t="shared" si="280"/>
        <v>8.6848635235732011E-2</v>
      </c>
      <c r="I3267" s="64"/>
      <c r="J3267" s="22"/>
      <c r="K3267" s="22" t="s">
        <v>100</v>
      </c>
      <c r="L3267" s="22"/>
      <c r="M3267" s="324">
        <v>2.02</v>
      </c>
      <c r="N3267">
        <v>1.4</v>
      </c>
      <c r="O3267" s="63">
        <f t="shared" si="281"/>
        <v>2.4248711305964279</v>
      </c>
      <c r="P3267" s="64">
        <v>3</v>
      </c>
      <c r="Q3267" s="324">
        <v>4.3899999999999997</v>
      </c>
      <c r="R3267">
        <v>0.47</v>
      </c>
      <c r="S3267">
        <f t="shared" si="282"/>
        <v>0.81406387955737225</v>
      </c>
      <c r="T3267" s="64">
        <v>3</v>
      </c>
      <c r="U3267" s="339">
        <f t="shared" si="283"/>
        <v>0.77623171567396643</v>
      </c>
      <c r="V3267" s="4">
        <f t="shared" si="284"/>
        <v>0.34479549884721095</v>
      </c>
    </row>
    <row r="3268" spans="1:22">
      <c r="A3268" s="28" t="s">
        <v>913</v>
      </c>
      <c r="B3268" s="9" t="s">
        <v>925</v>
      </c>
      <c r="C3268" s="219" t="s">
        <v>1500</v>
      </c>
      <c r="D3268" s="81" t="s">
        <v>44</v>
      </c>
      <c r="E3268" s="93" t="s">
        <v>60</v>
      </c>
      <c r="F3268" s="93" t="s">
        <v>60</v>
      </c>
      <c r="G3268" s="22">
        <v>49</v>
      </c>
      <c r="H3268" s="123">
        <f t="shared" si="280"/>
        <v>0.12158808933002481</v>
      </c>
      <c r="I3268" s="64"/>
      <c r="J3268" s="22"/>
      <c r="K3268" s="22" t="s">
        <v>100</v>
      </c>
      <c r="L3268" s="22"/>
      <c r="M3268" s="2">
        <v>2.59</v>
      </c>
      <c r="N3268">
        <v>1.1499999999999999</v>
      </c>
      <c r="O3268" s="63">
        <f t="shared" si="281"/>
        <v>1.9918584287042087</v>
      </c>
      <c r="P3268" s="64">
        <v>3</v>
      </c>
      <c r="Q3268" s="2">
        <v>4.9400000000000004</v>
      </c>
      <c r="R3268">
        <v>0.89</v>
      </c>
      <c r="S3268">
        <f t="shared" si="282"/>
        <v>1.5415252187363007</v>
      </c>
      <c r="T3268" s="64">
        <v>3</v>
      </c>
      <c r="U3268" s="339">
        <f t="shared" si="283"/>
        <v>0.64570745548838482</v>
      </c>
      <c r="V3268" s="4">
        <f t="shared" si="284"/>
        <v>0.36579165915411382</v>
      </c>
    </row>
    <row r="3269" spans="1:22">
      <c r="A3269" s="28" t="s">
        <v>913</v>
      </c>
      <c r="B3269" s="9" t="s">
        <v>925</v>
      </c>
      <c r="C3269" s="219" t="s">
        <v>1500</v>
      </c>
      <c r="D3269" s="81" t="s">
        <v>44</v>
      </c>
      <c r="E3269" s="93" t="s">
        <v>60</v>
      </c>
      <c r="F3269" s="93" t="s">
        <v>60</v>
      </c>
      <c r="G3269" s="22">
        <v>70</v>
      </c>
      <c r="H3269" s="123">
        <f t="shared" si="280"/>
        <v>0.17369727047146402</v>
      </c>
      <c r="I3269" s="64"/>
      <c r="J3269" s="22"/>
      <c r="K3269" s="22" t="s">
        <v>100</v>
      </c>
      <c r="L3269" s="22"/>
      <c r="M3269" s="2">
        <v>2.6</v>
      </c>
      <c r="N3269">
        <v>1.9</v>
      </c>
      <c r="O3269" s="63">
        <f t="shared" si="281"/>
        <v>3.2908965343808667</v>
      </c>
      <c r="P3269" s="64">
        <v>3</v>
      </c>
      <c r="Q3269" s="2">
        <v>3.06</v>
      </c>
      <c r="R3269">
        <v>1.33</v>
      </c>
      <c r="S3269">
        <f t="shared" si="282"/>
        <v>2.3036275740666068</v>
      </c>
      <c r="T3269" s="64">
        <v>3</v>
      </c>
      <c r="U3269" s="339">
        <f t="shared" si="283"/>
        <v>0.16290347093685306</v>
      </c>
      <c r="V3269" s="4">
        <f t="shared" si="284"/>
        <v>0.52224571745909698</v>
      </c>
    </row>
    <row r="3270" spans="1:22">
      <c r="A3270" s="28" t="s">
        <v>913</v>
      </c>
      <c r="B3270" s="9" t="s">
        <v>925</v>
      </c>
      <c r="C3270" s="219" t="s">
        <v>1500</v>
      </c>
      <c r="D3270" s="81" t="s">
        <v>44</v>
      </c>
      <c r="E3270" s="93" t="s">
        <v>60</v>
      </c>
      <c r="F3270" s="93" t="s">
        <v>60</v>
      </c>
      <c r="G3270" s="22">
        <v>92</v>
      </c>
      <c r="H3270" s="123">
        <f t="shared" si="280"/>
        <v>0.22828784119106699</v>
      </c>
      <c r="I3270" s="64"/>
      <c r="J3270" s="22"/>
      <c r="K3270" s="22" t="s">
        <v>100</v>
      </c>
      <c r="L3270" s="22"/>
      <c r="M3270" s="2">
        <v>3.99</v>
      </c>
      <c r="N3270">
        <v>1.83</v>
      </c>
      <c r="O3270" s="63">
        <f t="shared" si="281"/>
        <v>3.1696529778510456</v>
      </c>
      <c r="P3270" s="64">
        <v>3</v>
      </c>
      <c r="Q3270" s="2">
        <v>7.0000000000000007E-2</v>
      </c>
      <c r="R3270">
        <v>0.03</v>
      </c>
      <c r="S3270">
        <f t="shared" si="282"/>
        <v>5.1961524227066312E-2</v>
      </c>
      <c r="T3270" s="64">
        <v>3</v>
      </c>
      <c r="U3270" s="339">
        <f t="shared" si="283"/>
        <v>-4.0430512678345503</v>
      </c>
      <c r="V3270" s="4">
        <f t="shared" si="284"/>
        <v>0.51700680272108834</v>
      </c>
    </row>
    <row r="3271" spans="1:22">
      <c r="A3271" s="28" t="s">
        <v>913</v>
      </c>
      <c r="B3271" s="9" t="s">
        <v>925</v>
      </c>
      <c r="C3271" s="219" t="s">
        <v>1500</v>
      </c>
      <c r="D3271" s="81" t="s">
        <v>44</v>
      </c>
      <c r="E3271" s="93" t="s">
        <v>60</v>
      </c>
      <c r="F3271" s="93" t="s">
        <v>60</v>
      </c>
      <c r="G3271" s="22">
        <v>119</v>
      </c>
      <c r="H3271" s="123">
        <f t="shared" si="280"/>
        <v>0.29528535980148884</v>
      </c>
      <c r="I3271" s="64"/>
      <c r="J3271" s="22"/>
      <c r="K3271" s="22" t="s">
        <v>100</v>
      </c>
      <c r="L3271" s="22"/>
      <c r="M3271" s="2">
        <v>11.1</v>
      </c>
      <c r="N3271">
        <v>4.5599999999999996</v>
      </c>
      <c r="O3271" s="63">
        <f t="shared" si="281"/>
        <v>7.8981516825140794</v>
      </c>
      <c r="P3271" s="64">
        <v>3</v>
      </c>
      <c r="Q3271" s="2">
        <v>6.8</v>
      </c>
      <c r="R3271">
        <v>4.34</v>
      </c>
      <c r="S3271">
        <f t="shared" si="282"/>
        <v>7.5171005048489263</v>
      </c>
      <c r="T3271" s="64">
        <v>3</v>
      </c>
      <c r="U3271" s="339">
        <f t="shared" si="283"/>
        <v>-0.4900224961362275</v>
      </c>
      <c r="V3271" s="4">
        <f t="shared" si="284"/>
        <v>0.74067762399077275</v>
      </c>
    </row>
    <row r="3272" spans="1:22">
      <c r="A3272" s="28" t="s">
        <v>913</v>
      </c>
      <c r="B3272" s="9" t="s">
        <v>925</v>
      </c>
      <c r="C3272" s="219" t="s">
        <v>1500</v>
      </c>
      <c r="D3272" s="81" t="s">
        <v>44</v>
      </c>
      <c r="E3272" s="93" t="s">
        <v>60</v>
      </c>
      <c r="F3272" s="93" t="s">
        <v>60</v>
      </c>
      <c r="G3272" s="22">
        <v>365</v>
      </c>
      <c r="H3272" s="123">
        <f t="shared" si="280"/>
        <v>0.90570719602977667</v>
      </c>
      <c r="I3272" s="64"/>
      <c r="J3272" s="22"/>
      <c r="K3272" s="22" t="s">
        <v>100</v>
      </c>
      <c r="L3272" s="22"/>
      <c r="M3272" s="2">
        <v>1.9</v>
      </c>
      <c r="N3272">
        <v>0.5</v>
      </c>
      <c r="O3272" s="63">
        <f t="shared" si="281"/>
        <v>0.8660254037844386</v>
      </c>
      <c r="P3272" s="64">
        <v>3</v>
      </c>
      <c r="Q3272" s="2">
        <v>1.5</v>
      </c>
      <c r="R3272">
        <v>1.1000000000000001</v>
      </c>
      <c r="S3272">
        <f t="shared" si="282"/>
        <v>1.9052558883257651</v>
      </c>
      <c r="T3272" s="64">
        <v>3</v>
      </c>
      <c r="U3272" s="339">
        <f t="shared" si="283"/>
        <v>-0.23638877806423039</v>
      </c>
      <c r="V3272" s="4">
        <f t="shared" si="284"/>
        <v>0.87111111111111117</v>
      </c>
    </row>
    <row r="3273" spans="1:22">
      <c r="A3273" s="28" t="s">
        <v>913</v>
      </c>
      <c r="B3273" s="9" t="s">
        <v>925</v>
      </c>
      <c r="C3273" s="219" t="s">
        <v>1500</v>
      </c>
      <c r="D3273" s="81" t="s">
        <v>44</v>
      </c>
      <c r="E3273" s="93" t="s">
        <v>60</v>
      </c>
      <c r="F3273" s="93" t="s">
        <v>60</v>
      </c>
      <c r="G3273" s="22">
        <v>403</v>
      </c>
      <c r="H3273" s="123">
        <f t="shared" si="280"/>
        <v>1</v>
      </c>
      <c r="I3273" s="64"/>
      <c r="J3273" s="22"/>
      <c r="K3273" s="22" t="s">
        <v>100</v>
      </c>
      <c r="L3273" s="22" t="s">
        <v>100</v>
      </c>
      <c r="M3273" s="2">
        <v>0.9</v>
      </c>
      <c r="N3273">
        <v>0.4</v>
      </c>
      <c r="O3273" s="63">
        <f t="shared" si="281"/>
        <v>0.69282032302755092</v>
      </c>
      <c r="P3273" s="64">
        <v>3</v>
      </c>
      <c r="Q3273" s="2">
        <v>0.2</v>
      </c>
      <c r="R3273">
        <v>0.1</v>
      </c>
      <c r="S3273">
        <f t="shared" si="282"/>
        <v>0.17320508075688773</v>
      </c>
      <c r="T3273" s="64">
        <v>3</v>
      </c>
      <c r="U3273" s="339">
        <f t="shared" si="283"/>
        <v>-1.5040773967762739</v>
      </c>
      <c r="V3273" s="4">
        <f t="shared" si="284"/>
        <v>0.58333333333333326</v>
      </c>
    </row>
    <row r="3274" spans="1:22">
      <c r="A3274" s="28" t="s">
        <v>913</v>
      </c>
      <c r="B3274" s="9" t="s">
        <v>926</v>
      </c>
      <c r="C3274" s="219" t="s">
        <v>1500</v>
      </c>
      <c r="D3274" s="81" t="s">
        <v>44</v>
      </c>
      <c r="E3274" s="93" t="s">
        <v>60</v>
      </c>
      <c r="F3274" s="93" t="s">
        <v>60</v>
      </c>
      <c r="G3274" s="22">
        <v>-1</v>
      </c>
      <c r="H3274" s="123">
        <f t="shared" si="280"/>
        <v>-2.4813895781637717E-3</v>
      </c>
      <c r="I3274" s="64" t="s">
        <v>100</v>
      </c>
      <c r="J3274" s="22"/>
      <c r="K3274" s="22"/>
      <c r="L3274" s="22"/>
      <c r="M3274" s="2">
        <v>0.08</v>
      </c>
      <c r="N3274">
        <v>0.02</v>
      </c>
      <c r="O3274" s="63">
        <f t="shared" si="281"/>
        <v>3.4641016151377546E-2</v>
      </c>
      <c r="P3274" s="64">
        <v>3</v>
      </c>
      <c r="Q3274" s="2">
        <v>0.37</v>
      </c>
      <c r="R3274">
        <v>0.03</v>
      </c>
      <c r="S3274">
        <f t="shared" si="282"/>
        <v>5.1961524227066312E-2</v>
      </c>
      <c r="T3274" s="64">
        <v>3</v>
      </c>
      <c r="U3274" s="339">
        <f t="shared" si="283"/>
        <v>1.5314763709643886</v>
      </c>
      <c r="V3274" s="4">
        <f t="shared" si="284"/>
        <v>0.33990747504261015</v>
      </c>
    </row>
    <row r="3275" spans="1:22">
      <c r="A3275" s="28" t="s">
        <v>913</v>
      </c>
      <c r="B3275" s="9" t="s">
        <v>926</v>
      </c>
      <c r="C3275" s="219" t="s">
        <v>1500</v>
      </c>
      <c r="D3275" s="81" t="s">
        <v>44</v>
      </c>
      <c r="E3275" s="93" t="s">
        <v>60</v>
      </c>
      <c r="F3275" s="93" t="s">
        <v>60</v>
      </c>
      <c r="G3275" s="22">
        <v>12</v>
      </c>
      <c r="H3275" s="123">
        <f t="shared" si="280"/>
        <v>2.9776674937965261E-2</v>
      </c>
      <c r="I3275" s="64"/>
      <c r="J3275" s="22" t="s">
        <v>100</v>
      </c>
      <c r="K3275" s="22"/>
      <c r="L3275" s="22"/>
      <c r="M3275" s="2">
        <v>0.69</v>
      </c>
      <c r="N3275">
        <v>0.27</v>
      </c>
      <c r="O3275" s="63">
        <f t="shared" si="281"/>
        <v>0.4676537180435969</v>
      </c>
      <c r="P3275" s="64">
        <v>3</v>
      </c>
      <c r="Q3275" s="2">
        <v>1.79</v>
      </c>
      <c r="R3275">
        <v>0.33</v>
      </c>
      <c r="S3275">
        <f t="shared" si="282"/>
        <v>0.57157676649772948</v>
      </c>
      <c r="T3275" s="64">
        <v>3</v>
      </c>
      <c r="U3275" s="339">
        <f t="shared" si="283"/>
        <v>0.9532793012434958</v>
      </c>
      <c r="V3275" s="4">
        <f t="shared" si="284"/>
        <v>0.36732103658853765</v>
      </c>
    </row>
    <row r="3276" spans="1:22">
      <c r="A3276" s="28" t="s">
        <v>913</v>
      </c>
      <c r="B3276" s="9" t="s">
        <v>926</v>
      </c>
      <c r="C3276" s="219" t="s">
        <v>1500</v>
      </c>
      <c r="D3276" s="81" t="s">
        <v>44</v>
      </c>
      <c r="E3276" s="93" t="s">
        <v>60</v>
      </c>
      <c r="F3276" s="93" t="s">
        <v>60</v>
      </c>
      <c r="G3276" s="22">
        <v>21</v>
      </c>
      <c r="H3276" s="123">
        <f t="shared" si="280"/>
        <v>5.2109181141439205E-2</v>
      </c>
      <c r="I3276" s="64"/>
      <c r="J3276" s="22"/>
      <c r="K3276" s="22" t="s">
        <v>100</v>
      </c>
      <c r="L3276" s="22"/>
      <c r="M3276" s="2">
        <v>3.43</v>
      </c>
      <c r="N3276">
        <v>0.04</v>
      </c>
      <c r="O3276" s="63">
        <f t="shared" si="281"/>
        <v>6.9282032302755092E-2</v>
      </c>
      <c r="P3276" s="64">
        <v>3</v>
      </c>
      <c r="Q3276" s="2">
        <v>9.1</v>
      </c>
      <c r="R3276">
        <v>4.1900000000000004</v>
      </c>
      <c r="S3276">
        <f t="shared" si="282"/>
        <v>7.2572928837135962</v>
      </c>
      <c r="T3276" s="64">
        <v>3</v>
      </c>
      <c r="U3276" s="339">
        <f t="shared" si="283"/>
        <v>0.97571415234495573</v>
      </c>
      <c r="V3276" s="4">
        <f t="shared" si="284"/>
        <v>0.54533792215110899</v>
      </c>
    </row>
    <row r="3277" spans="1:22">
      <c r="A3277" s="28" t="s">
        <v>913</v>
      </c>
      <c r="B3277" s="9" t="s">
        <v>926</v>
      </c>
      <c r="C3277" s="219" t="s">
        <v>1500</v>
      </c>
      <c r="D3277" s="81" t="s">
        <v>44</v>
      </c>
      <c r="E3277" s="93" t="s">
        <v>60</v>
      </c>
      <c r="F3277" s="93" t="s">
        <v>60</v>
      </c>
      <c r="G3277" s="22">
        <v>35</v>
      </c>
      <c r="H3277" s="123">
        <f t="shared" si="280"/>
        <v>8.6848635235732011E-2</v>
      </c>
      <c r="I3277" s="64"/>
      <c r="J3277" s="22"/>
      <c r="K3277" s="22" t="s">
        <v>100</v>
      </c>
      <c r="L3277" s="22"/>
      <c r="M3277" s="324">
        <v>2.4</v>
      </c>
      <c r="N3277">
        <v>1.1499999999999999</v>
      </c>
      <c r="O3277" s="63">
        <f t="shared" si="281"/>
        <v>1.9918584287042087</v>
      </c>
      <c r="P3277" s="64">
        <v>3</v>
      </c>
      <c r="Q3277" s="324">
        <v>9.1300000000000008</v>
      </c>
      <c r="R3277">
        <v>1.17</v>
      </c>
      <c r="S3277">
        <f t="shared" si="282"/>
        <v>2.026499444855586</v>
      </c>
      <c r="T3277" s="64">
        <v>3</v>
      </c>
      <c r="U3277" s="339">
        <f t="shared" si="283"/>
        <v>1.3360969572529773</v>
      </c>
      <c r="V3277" s="4">
        <f t="shared" si="284"/>
        <v>0.34975548914766902</v>
      </c>
    </row>
    <row r="3278" spans="1:22">
      <c r="A3278" s="28" t="s">
        <v>913</v>
      </c>
      <c r="B3278" s="9" t="s">
        <v>926</v>
      </c>
      <c r="C3278" s="219" t="s">
        <v>1500</v>
      </c>
      <c r="D3278" s="81" t="s">
        <v>44</v>
      </c>
      <c r="E3278" s="93" t="s">
        <v>60</v>
      </c>
      <c r="F3278" s="93" t="s">
        <v>60</v>
      </c>
      <c r="G3278" s="22">
        <v>49</v>
      </c>
      <c r="H3278" s="123">
        <f t="shared" si="280"/>
        <v>0.12158808933002481</v>
      </c>
      <c r="I3278" s="64"/>
      <c r="J3278" s="22"/>
      <c r="K3278" s="22" t="s">
        <v>100</v>
      </c>
      <c r="L3278" s="22"/>
      <c r="M3278" s="2">
        <v>2.37</v>
      </c>
      <c r="N3278">
        <v>1.67</v>
      </c>
      <c r="O3278" s="63">
        <f t="shared" si="281"/>
        <v>2.8925248486400248</v>
      </c>
      <c r="P3278" s="64">
        <v>3</v>
      </c>
      <c r="Q3278" s="2">
        <v>13.9</v>
      </c>
      <c r="R3278">
        <v>3.37</v>
      </c>
      <c r="S3278">
        <f t="shared" si="282"/>
        <v>5.8370112215071162</v>
      </c>
      <c r="T3278" s="64">
        <v>3</v>
      </c>
      <c r="U3278" s="339">
        <f t="shared" si="283"/>
        <v>1.7689988849896063</v>
      </c>
      <c r="V3278" s="4">
        <f t="shared" si="284"/>
        <v>0.39211341717992515</v>
      </c>
    </row>
    <row r="3279" spans="1:22">
      <c r="A3279" s="28" t="s">
        <v>913</v>
      </c>
      <c r="B3279" s="9" t="s">
        <v>926</v>
      </c>
      <c r="C3279" s="219" t="s">
        <v>1500</v>
      </c>
      <c r="D3279" s="81" t="s">
        <v>44</v>
      </c>
      <c r="E3279" s="93" t="s">
        <v>60</v>
      </c>
      <c r="F3279" s="93" t="s">
        <v>60</v>
      </c>
      <c r="G3279" s="22">
        <v>70</v>
      </c>
      <c r="H3279" s="123">
        <f t="shared" si="280"/>
        <v>0.17369727047146402</v>
      </c>
      <c r="I3279" s="64"/>
      <c r="J3279" s="22"/>
      <c r="K3279" s="22" t="s">
        <v>100</v>
      </c>
      <c r="L3279" s="22"/>
      <c r="M3279" s="2">
        <v>0.7</v>
      </c>
      <c r="N3279">
        <v>0.15</v>
      </c>
      <c r="O3279" s="63">
        <f t="shared" si="281"/>
        <v>0.25980762113533157</v>
      </c>
      <c r="P3279" s="64">
        <v>3</v>
      </c>
      <c r="Q3279" s="2">
        <v>3.29</v>
      </c>
      <c r="R3279">
        <v>3.04</v>
      </c>
      <c r="S3279">
        <f t="shared" si="282"/>
        <v>5.2654344550093866</v>
      </c>
      <c r="T3279" s="64">
        <v>3</v>
      </c>
      <c r="U3279" s="339">
        <f t="shared" si="283"/>
        <v>1.547562508716013</v>
      </c>
      <c r="V3279" s="4">
        <f t="shared" si="284"/>
        <v>1.187131801566258</v>
      </c>
    </row>
    <row r="3280" spans="1:22">
      <c r="A3280" s="28" t="s">
        <v>913</v>
      </c>
      <c r="B3280" s="9" t="s">
        <v>926</v>
      </c>
      <c r="C3280" s="219" t="s">
        <v>1500</v>
      </c>
      <c r="D3280" s="81" t="s">
        <v>44</v>
      </c>
      <c r="E3280" s="93" t="s">
        <v>60</v>
      </c>
      <c r="F3280" s="93" t="s">
        <v>60</v>
      </c>
      <c r="G3280" s="22">
        <v>92</v>
      </c>
      <c r="H3280" s="123">
        <f t="shared" ref="H3280:H3283" si="285">G3280/403</f>
        <v>0.22828784119106699</v>
      </c>
      <c r="I3280" s="64"/>
      <c r="J3280" s="22"/>
      <c r="K3280" s="22" t="s">
        <v>100</v>
      </c>
      <c r="L3280" s="22"/>
      <c r="M3280" s="2">
        <v>0.65</v>
      </c>
      <c r="N3280">
        <v>0.5</v>
      </c>
      <c r="O3280" s="63">
        <f t="shared" ref="O3280:O3343" si="286">N3280*SQRT(P3280)</f>
        <v>0.8660254037844386</v>
      </c>
      <c r="P3280" s="64">
        <v>3</v>
      </c>
      <c r="Q3280" s="2">
        <v>0.42</v>
      </c>
      <c r="R3280">
        <v>0.36</v>
      </c>
      <c r="S3280">
        <f t="shared" ref="S3280:S3343" si="287">R3280*SQRT(T3280)</f>
        <v>0.62353829072479572</v>
      </c>
      <c r="T3280" s="64">
        <v>3</v>
      </c>
      <c r="U3280" s="339">
        <f t="shared" ref="U3280:U3343" si="288">LN(Q3280/M3280)</f>
        <v>-0.43671765161226894</v>
      </c>
      <c r="V3280" s="4">
        <f t="shared" ref="V3280:V3343" si="289">M3280^2/(P3280*M3280^2)+S3280^2/(T3280*Q3280^2)</f>
        <v>1.0680272108843538</v>
      </c>
    </row>
    <row r="3281" spans="1:22">
      <c r="A3281" s="28" t="s">
        <v>913</v>
      </c>
      <c r="B3281" s="9" t="s">
        <v>926</v>
      </c>
      <c r="C3281" s="219" t="s">
        <v>1500</v>
      </c>
      <c r="D3281" s="81" t="s">
        <v>44</v>
      </c>
      <c r="E3281" s="93" t="s">
        <v>60</v>
      </c>
      <c r="F3281" s="93" t="s">
        <v>60</v>
      </c>
      <c r="G3281" s="22">
        <v>119</v>
      </c>
      <c r="H3281" s="123">
        <f t="shared" si="285"/>
        <v>0.29528535980148884</v>
      </c>
      <c r="I3281" s="64"/>
      <c r="J3281" s="22"/>
      <c r="K3281" s="22" t="s">
        <v>100</v>
      </c>
      <c r="L3281" s="22"/>
      <c r="M3281" s="2">
        <v>0.39</v>
      </c>
      <c r="N3281">
        <v>0.21</v>
      </c>
      <c r="O3281" s="63">
        <f t="shared" si="286"/>
        <v>0.36373066958946421</v>
      </c>
      <c r="P3281" s="64">
        <v>3</v>
      </c>
      <c r="Q3281" s="2">
        <v>0.57999999999999996</v>
      </c>
      <c r="R3281">
        <v>0.53</v>
      </c>
      <c r="S3281">
        <f t="shared" si="287"/>
        <v>0.91798692801150494</v>
      </c>
      <c r="T3281" s="64">
        <v>3</v>
      </c>
      <c r="U3281" s="339">
        <f t="shared" si="288"/>
        <v>0.3968813644167728</v>
      </c>
      <c r="V3281" s="4">
        <f t="shared" si="289"/>
        <v>1.1683511692429649</v>
      </c>
    </row>
    <row r="3282" spans="1:22">
      <c r="A3282" s="28" t="s">
        <v>913</v>
      </c>
      <c r="B3282" s="9" t="s">
        <v>926</v>
      </c>
      <c r="C3282" s="219" t="s">
        <v>1500</v>
      </c>
      <c r="D3282" s="81" t="s">
        <v>44</v>
      </c>
      <c r="E3282" s="93" t="s">
        <v>60</v>
      </c>
      <c r="F3282" s="93" t="s">
        <v>60</v>
      </c>
      <c r="G3282" s="22">
        <v>365</v>
      </c>
      <c r="H3282" s="123">
        <f t="shared" si="285"/>
        <v>0.90570719602977667</v>
      </c>
      <c r="I3282" s="64"/>
      <c r="J3282" s="22"/>
      <c r="K3282" s="22" t="s">
        <v>100</v>
      </c>
      <c r="L3282" s="22"/>
      <c r="M3282" s="2">
        <v>0.04</v>
      </c>
      <c r="N3282">
        <v>0.04</v>
      </c>
      <c r="O3282" s="63">
        <f t="shared" si="286"/>
        <v>6.9282032302755092E-2</v>
      </c>
      <c r="P3282" s="64">
        <v>3</v>
      </c>
      <c r="Q3282" s="2">
        <v>0.04</v>
      </c>
      <c r="R3282">
        <v>0.04</v>
      </c>
      <c r="S3282">
        <f t="shared" si="287"/>
        <v>6.9282032302755092E-2</v>
      </c>
      <c r="T3282" s="64">
        <v>3</v>
      </c>
      <c r="U3282" s="339">
        <f t="shared" si="288"/>
        <v>0</v>
      </c>
      <c r="V3282" s="4">
        <f t="shared" si="289"/>
        <v>1.3333333333333333</v>
      </c>
    </row>
    <row r="3283" spans="1:22">
      <c r="A3283" s="28" t="s">
        <v>913</v>
      </c>
      <c r="B3283" s="9" t="s">
        <v>926</v>
      </c>
      <c r="C3283" s="219" t="s">
        <v>1500</v>
      </c>
      <c r="D3283" s="81" t="s">
        <v>44</v>
      </c>
      <c r="E3283" s="93" t="s">
        <v>60</v>
      </c>
      <c r="F3283" s="93" t="s">
        <v>60</v>
      </c>
      <c r="G3283" s="22">
        <v>403</v>
      </c>
      <c r="H3283" s="123">
        <f t="shared" si="285"/>
        <v>1</v>
      </c>
      <c r="I3283" s="64"/>
      <c r="J3283" s="22"/>
      <c r="K3283" s="22" t="s">
        <v>100</v>
      </c>
      <c r="L3283" s="22" t="s">
        <v>100</v>
      </c>
      <c r="M3283" s="2">
        <v>5.2</v>
      </c>
      <c r="N3283">
        <v>2.2999999999999998</v>
      </c>
      <c r="O3283" s="63">
        <f t="shared" si="286"/>
        <v>3.9837168574084174</v>
      </c>
      <c r="P3283" s="64">
        <v>3</v>
      </c>
      <c r="Q3283" s="2">
        <v>5.5</v>
      </c>
      <c r="R3283">
        <v>0.8</v>
      </c>
      <c r="S3283">
        <f t="shared" si="287"/>
        <v>1.3856406460551018</v>
      </c>
      <c r="T3283" s="64">
        <v>3</v>
      </c>
      <c r="U3283" s="339">
        <f t="shared" si="288"/>
        <v>5.6089466651043578E-2</v>
      </c>
      <c r="V3283" s="4">
        <f t="shared" si="289"/>
        <v>0.35449035812672181</v>
      </c>
    </row>
    <row r="3284" spans="1:22">
      <c r="A3284" s="162" t="s">
        <v>914</v>
      </c>
      <c r="B3284" s="107" t="s">
        <v>922</v>
      </c>
      <c r="C3284" s="219" t="s">
        <v>1500</v>
      </c>
      <c r="D3284" s="81" t="s">
        <v>44</v>
      </c>
      <c r="E3284" s="93" t="s">
        <v>60</v>
      </c>
      <c r="F3284" s="93" t="s">
        <v>60</v>
      </c>
      <c r="G3284" s="22">
        <v>-1</v>
      </c>
      <c r="H3284" s="202">
        <v>-2.4813999999999999E-3</v>
      </c>
      <c r="I3284" s="64" t="s">
        <v>100</v>
      </c>
      <c r="J3284" s="22"/>
      <c r="K3284" s="22"/>
      <c r="L3284" s="22"/>
      <c r="M3284" s="2">
        <v>2.95</v>
      </c>
      <c r="N3284">
        <v>2.52</v>
      </c>
      <c r="O3284" s="63">
        <f t="shared" si="286"/>
        <v>4.3647680350735705</v>
      </c>
      <c r="P3284" s="64">
        <v>3</v>
      </c>
      <c r="Q3284" s="2">
        <v>2.15</v>
      </c>
      <c r="R3284">
        <v>1.1599999999999999</v>
      </c>
      <c r="S3284">
        <f t="shared" si="287"/>
        <v>2.0091789367798976</v>
      </c>
      <c r="T3284" s="64">
        <v>3</v>
      </c>
      <c r="U3284" s="339">
        <f t="shared" si="288"/>
        <v>-0.3163373282121571</v>
      </c>
      <c r="V3284" s="4">
        <f t="shared" si="289"/>
        <v>0.624431224085091</v>
      </c>
    </row>
    <row r="3285" spans="1:22">
      <c r="A3285" s="162" t="s">
        <v>914</v>
      </c>
      <c r="B3285" s="107" t="s">
        <v>922</v>
      </c>
      <c r="C3285" s="219" t="s">
        <v>1500</v>
      </c>
      <c r="D3285" s="81" t="s">
        <v>44</v>
      </c>
      <c r="E3285" s="93" t="s">
        <v>60</v>
      </c>
      <c r="F3285" s="93" t="s">
        <v>60</v>
      </c>
      <c r="G3285" s="22">
        <v>12</v>
      </c>
      <c r="H3285" s="202">
        <v>2.9776670000000002E-2</v>
      </c>
      <c r="I3285" s="64"/>
      <c r="J3285" s="22" t="s">
        <v>100</v>
      </c>
      <c r="K3285" s="22"/>
      <c r="L3285" s="22"/>
      <c r="M3285" s="2">
        <v>3.71</v>
      </c>
      <c r="N3285">
        <v>2.89</v>
      </c>
      <c r="O3285" s="63">
        <f t="shared" si="286"/>
        <v>5.0056268338740555</v>
      </c>
      <c r="P3285" s="64">
        <v>3</v>
      </c>
      <c r="Q3285" s="2">
        <v>1.75</v>
      </c>
      <c r="R3285">
        <v>0.19</v>
      </c>
      <c r="S3285">
        <f t="shared" si="287"/>
        <v>0.32908965343808666</v>
      </c>
      <c r="T3285" s="64">
        <v>3</v>
      </c>
      <c r="U3285" s="339">
        <f t="shared" si="288"/>
        <v>-0.75141608868392107</v>
      </c>
      <c r="V3285" s="4">
        <f t="shared" si="289"/>
        <v>0.34512108843537415</v>
      </c>
    </row>
    <row r="3286" spans="1:22" s="11" customFormat="1">
      <c r="A3286" s="422" t="s">
        <v>914</v>
      </c>
      <c r="B3286" s="107" t="s">
        <v>922</v>
      </c>
      <c r="C3286" s="219" t="s">
        <v>1500</v>
      </c>
      <c r="D3286" s="83" t="s">
        <v>44</v>
      </c>
      <c r="E3286" s="100" t="s">
        <v>60</v>
      </c>
      <c r="F3286" s="100" t="s">
        <v>60</v>
      </c>
      <c r="G3286" s="24">
        <v>21</v>
      </c>
      <c r="H3286" s="203">
        <v>5.2109179999999998E-2</v>
      </c>
      <c r="I3286" s="90"/>
      <c r="J3286" s="24"/>
      <c r="K3286" s="24" t="s">
        <v>100</v>
      </c>
      <c r="L3286" s="24"/>
      <c r="M3286" s="12">
        <v>5.52</v>
      </c>
      <c r="N3286" s="11">
        <v>5.23</v>
      </c>
      <c r="O3286" s="70">
        <f t="shared" si="286"/>
        <v>9.0586257235852283</v>
      </c>
      <c r="P3286" s="90">
        <v>3</v>
      </c>
      <c r="Q3286" s="12">
        <v>3.47</v>
      </c>
      <c r="R3286" s="11">
        <v>1.1299999999999999</v>
      </c>
      <c r="S3286" s="11">
        <f t="shared" si="287"/>
        <v>1.957217412552831</v>
      </c>
      <c r="T3286" s="90">
        <v>3</v>
      </c>
      <c r="U3286" s="341">
        <f t="shared" si="288"/>
        <v>-0.46422326633023592</v>
      </c>
      <c r="V3286" s="116">
        <f t="shared" si="289"/>
        <v>0.43938022351596084</v>
      </c>
    </row>
    <row r="3287" spans="1:22">
      <c r="A3287" s="162" t="s">
        <v>914</v>
      </c>
      <c r="B3287" s="107" t="s">
        <v>922</v>
      </c>
      <c r="C3287" s="219" t="s">
        <v>1500</v>
      </c>
      <c r="D3287" s="81" t="s">
        <v>44</v>
      </c>
      <c r="E3287" s="93" t="s">
        <v>60</v>
      </c>
      <c r="F3287" s="93" t="s">
        <v>60</v>
      </c>
      <c r="G3287" s="22">
        <v>35</v>
      </c>
      <c r="H3287" s="202">
        <v>8.6848640000000005E-2</v>
      </c>
      <c r="I3287" s="64"/>
      <c r="J3287" s="22"/>
      <c r="K3287" s="22" t="s">
        <v>100</v>
      </c>
      <c r="L3287" s="22"/>
      <c r="M3287" s="324">
        <v>1.37</v>
      </c>
      <c r="N3287">
        <v>0.45</v>
      </c>
      <c r="O3287" s="63">
        <f t="shared" si="286"/>
        <v>0.77942286340599476</v>
      </c>
      <c r="P3287" s="64">
        <v>3</v>
      </c>
      <c r="Q3287" s="324">
        <v>15.2</v>
      </c>
      <c r="R3287">
        <v>9.91</v>
      </c>
      <c r="S3287">
        <f t="shared" si="287"/>
        <v>17.164623503007572</v>
      </c>
      <c r="T3287" s="64">
        <v>3</v>
      </c>
      <c r="U3287" s="339">
        <f t="shared" si="288"/>
        <v>2.4064846880121968</v>
      </c>
      <c r="V3287" s="4">
        <f t="shared" si="289"/>
        <v>0.75840301823638034</v>
      </c>
    </row>
    <row r="3288" spans="1:22">
      <c r="A3288" s="162" t="s">
        <v>914</v>
      </c>
      <c r="B3288" s="107" t="s">
        <v>922</v>
      </c>
      <c r="C3288" s="219" t="s">
        <v>1500</v>
      </c>
      <c r="D3288" s="81" t="s">
        <v>44</v>
      </c>
      <c r="E3288" s="93" t="s">
        <v>60</v>
      </c>
      <c r="F3288" s="93" t="s">
        <v>60</v>
      </c>
      <c r="G3288" s="22">
        <v>49</v>
      </c>
      <c r="H3288" s="202">
        <v>0.12158809</v>
      </c>
      <c r="I3288" s="64"/>
      <c r="J3288" s="22"/>
      <c r="K3288" s="22" t="s">
        <v>100</v>
      </c>
      <c r="L3288" s="22"/>
      <c r="M3288" s="2">
        <v>0.3</v>
      </c>
      <c r="N3288">
        <v>0.24</v>
      </c>
      <c r="O3288" s="63">
        <f t="shared" si="286"/>
        <v>0.4156921938165305</v>
      </c>
      <c r="P3288" s="64">
        <v>3</v>
      </c>
      <c r="Q3288" s="2">
        <v>4.1500000000000004</v>
      </c>
      <c r="R3288">
        <v>1.36</v>
      </c>
      <c r="S3288">
        <f t="shared" si="287"/>
        <v>2.3555890982936734</v>
      </c>
      <c r="T3288" s="64">
        <v>3</v>
      </c>
      <c r="U3288" s="339">
        <f t="shared" si="288"/>
        <v>2.6270811385685433</v>
      </c>
      <c r="V3288" s="4">
        <f t="shared" si="289"/>
        <v>0.44072773019790001</v>
      </c>
    </row>
    <row r="3289" spans="1:22">
      <c r="A3289" s="162" t="s">
        <v>914</v>
      </c>
      <c r="B3289" s="107" t="s">
        <v>922</v>
      </c>
      <c r="C3289" s="219" t="s">
        <v>1500</v>
      </c>
      <c r="D3289" s="81" t="s">
        <v>44</v>
      </c>
      <c r="E3289" s="93" t="s">
        <v>60</v>
      </c>
      <c r="F3289" s="93" t="s">
        <v>60</v>
      </c>
      <c r="G3289" s="22">
        <v>70</v>
      </c>
      <c r="H3289" s="202">
        <v>0.17369726999999999</v>
      </c>
      <c r="I3289" s="64"/>
      <c r="J3289" s="22"/>
      <c r="K3289" s="22" t="s">
        <v>100</v>
      </c>
      <c r="L3289" s="22"/>
      <c r="M3289" s="2">
        <v>0.79</v>
      </c>
      <c r="N3289">
        <v>0.73</v>
      </c>
      <c r="O3289" s="63">
        <f t="shared" si="286"/>
        <v>1.2643970895252803</v>
      </c>
      <c r="P3289" s="64">
        <v>3</v>
      </c>
      <c r="Q3289" s="2">
        <v>0.86</v>
      </c>
      <c r="R3289">
        <v>0.42</v>
      </c>
      <c r="S3289">
        <f t="shared" si="287"/>
        <v>0.72746133917892841</v>
      </c>
      <c r="T3289" s="64">
        <v>3</v>
      </c>
      <c r="U3289" s="339">
        <f t="shared" si="288"/>
        <v>8.489944378648627E-2</v>
      </c>
      <c r="V3289" s="4">
        <f t="shared" si="289"/>
        <v>0.57184063457724887</v>
      </c>
    </row>
    <row r="3290" spans="1:22">
      <c r="A3290" s="162" t="s">
        <v>914</v>
      </c>
      <c r="B3290" s="107" t="s">
        <v>922</v>
      </c>
      <c r="C3290" s="219" t="s">
        <v>1500</v>
      </c>
      <c r="D3290" s="81" t="s">
        <v>44</v>
      </c>
      <c r="E3290" s="93" t="s">
        <v>60</v>
      </c>
      <c r="F3290" s="93" t="s">
        <v>60</v>
      </c>
      <c r="G3290" s="22">
        <v>92</v>
      </c>
      <c r="H3290" s="202">
        <v>0.22828783999999999</v>
      </c>
      <c r="I3290" s="64"/>
      <c r="J3290" s="22"/>
      <c r="K3290" s="22" t="s">
        <v>100</v>
      </c>
      <c r="L3290" s="22"/>
      <c r="M3290" s="2">
        <v>3.84</v>
      </c>
      <c r="N3290">
        <v>3.74</v>
      </c>
      <c r="O3290" s="63">
        <f t="shared" si="286"/>
        <v>6.4778700203076012</v>
      </c>
      <c r="P3290" s="64">
        <v>3</v>
      </c>
      <c r="Q3290" s="2">
        <v>0.61</v>
      </c>
      <c r="R3290">
        <v>0.32</v>
      </c>
      <c r="S3290">
        <f t="shared" si="287"/>
        <v>0.55425625842204074</v>
      </c>
      <c r="T3290" s="64">
        <v>3</v>
      </c>
      <c r="U3290" s="339">
        <f t="shared" si="288"/>
        <v>-1.8397686884144158</v>
      </c>
      <c r="V3290" s="4">
        <f t="shared" si="289"/>
        <v>0.60852817343008159</v>
      </c>
    </row>
    <row r="3291" spans="1:22">
      <c r="A3291" s="162" t="s">
        <v>914</v>
      </c>
      <c r="B3291" s="107" t="s">
        <v>922</v>
      </c>
      <c r="C3291" s="219" t="s">
        <v>1500</v>
      </c>
      <c r="D3291" s="81" t="s">
        <v>44</v>
      </c>
      <c r="E3291" s="93" t="s">
        <v>60</v>
      </c>
      <c r="F3291" s="93" t="s">
        <v>60</v>
      </c>
      <c r="G3291" s="22">
        <v>119</v>
      </c>
      <c r="H3291" s="202">
        <v>0.29528536</v>
      </c>
      <c r="I3291" s="64"/>
      <c r="J3291" s="22"/>
      <c r="K3291" s="22" t="s">
        <v>100</v>
      </c>
      <c r="L3291" s="22"/>
      <c r="M3291" s="2">
        <v>0.5</v>
      </c>
      <c r="N3291">
        <v>0.48</v>
      </c>
      <c r="O3291" s="63">
        <f t="shared" si="286"/>
        <v>0.83138438763306099</v>
      </c>
      <c r="P3291" s="64">
        <v>3</v>
      </c>
      <c r="Q3291" s="2">
        <v>0.13</v>
      </c>
      <c r="R3291">
        <v>7.0000000000000007E-2</v>
      </c>
      <c r="S3291">
        <f t="shared" si="287"/>
        <v>0.12124355652982141</v>
      </c>
      <c r="T3291" s="64">
        <v>3</v>
      </c>
      <c r="U3291" s="339">
        <f t="shared" si="288"/>
        <v>-1.3470736479666092</v>
      </c>
      <c r="V3291" s="4">
        <f t="shared" si="289"/>
        <v>0.62327416173570005</v>
      </c>
    </row>
    <row r="3292" spans="1:22">
      <c r="A3292" s="162" t="s">
        <v>914</v>
      </c>
      <c r="B3292" s="107" t="s">
        <v>922</v>
      </c>
      <c r="C3292" s="219" t="s">
        <v>1500</v>
      </c>
      <c r="D3292" s="81" t="s">
        <v>44</v>
      </c>
      <c r="E3292" s="93" t="s">
        <v>60</v>
      </c>
      <c r="F3292" s="93" t="s">
        <v>60</v>
      </c>
      <c r="G3292" s="22">
        <v>365</v>
      </c>
      <c r="H3292" s="202">
        <v>0.90570720000000005</v>
      </c>
      <c r="I3292" s="64"/>
      <c r="J3292" s="22"/>
      <c r="K3292" s="22" t="s">
        <v>100</v>
      </c>
      <c r="L3292" s="22"/>
      <c r="M3292" s="2">
        <v>0.03</v>
      </c>
      <c r="N3292">
        <v>0.03</v>
      </c>
      <c r="O3292" s="63">
        <f t="shared" si="286"/>
        <v>5.1961524227066312E-2</v>
      </c>
      <c r="P3292" s="64">
        <v>3</v>
      </c>
      <c r="Q3292" s="2">
        <v>0.09</v>
      </c>
      <c r="R3292" s="22">
        <v>0.05</v>
      </c>
      <c r="S3292">
        <f t="shared" si="287"/>
        <v>8.6602540378443865E-2</v>
      </c>
      <c r="T3292" s="64">
        <v>3</v>
      </c>
      <c r="U3292" s="339">
        <f t="shared" si="288"/>
        <v>1.0986122886681098</v>
      </c>
      <c r="V3292" s="4">
        <f t="shared" si="289"/>
        <v>0.64197530864197527</v>
      </c>
    </row>
    <row r="3293" spans="1:22">
      <c r="A3293" s="162" t="s">
        <v>914</v>
      </c>
      <c r="B3293" s="107" t="s">
        <v>922</v>
      </c>
      <c r="C3293" s="219" t="s">
        <v>1500</v>
      </c>
      <c r="D3293" s="81" t="s">
        <v>44</v>
      </c>
      <c r="E3293" s="93" t="s">
        <v>60</v>
      </c>
      <c r="F3293" s="93" t="s">
        <v>60</v>
      </c>
      <c r="G3293" s="22">
        <v>403</v>
      </c>
      <c r="H3293" s="202">
        <v>1</v>
      </c>
      <c r="I3293" s="64"/>
      <c r="J3293" s="22"/>
      <c r="K3293" s="22" t="s">
        <v>100</v>
      </c>
      <c r="L3293" s="22" t="s">
        <v>100</v>
      </c>
      <c r="M3293" s="2">
        <v>0.01</v>
      </c>
      <c r="N3293">
        <v>0.01</v>
      </c>
      <c r="O3293" s="63">
        <f t="shared" si="286"/>
        <v>1.7320508075688773E-2</v>
      </c>
      <c r="P3293" s="64">
        <v>3</v>
      </c>
      <c r="Q3293" s="2">
        <v>7.0000000000000007E-2</v>
      </c>
      <c r="R3293">
        <v>0.04</v>
      </c>
      <c r="S3293">
        <f t="shared" si="287"/>
        <v>6.9282032302755092E-2</v>
      </c>
      <c r="T3293" s="64">
        <v>3</v>
      </c>
      <c r="U3293" s="339">
        <f t="shared" si="288"/>
        <v>1.9459101490553135</v>
      </c>
      <c r="V3293" s="4">
        <f t="shared" si="289"/>
        <v>0.65986394557823136</v>
      </c>
    </row>
    <row r="3294" spans="1:22" s="11" customFormat="1">
      <c r="A3294" s="422" t="s">
        <v>914</v>
      </c>
      <c r="B3294" s="9" t="s">
        <v>923</v>
      </c>
      <c r="C3294" s="219" t="s">
        <v>1500</v>
      </c>
      <c r="D3294" s="83" t="s">
        <v>44</v>
      </c>
      <c r="E3294" s="100" t="s">
        <v>60</v>
      </c>
      <c r="F3294" s="100" t="s">
        <v>60</v>
      </c>
      <c r="G3294" s="24">
        <v>-1</v>
      </c>
      <c r="H3294" s="202">
        <v>-2.4813999999999999E-3</v>
      </c>
      <c r="I3294" s="90" t="s">
        <v>100</v>
      </c>
      <c r="J3294" s="24"/>
      <c r="K3294" s="24"/>
      <c r="L3294" s="24"/>
      <c r="M3294" s="2">
        <v>8.5500000000000007</v>
      </c>
      <c r="N3294" s="11">
        <v>1.87</v>
      </c>
      <c r="O3294" s="63">
        <f t="shared" si="286"/>
        <v>3.2389350101538006</v>
      </c>
      <c r="P3294" s="90">
        <v>3</v>
      </c>
      <c r="Q3294" s="2">
        <v>12.3</v>
      </c>
      <c r="R3294">
        <v>1.63</v>
      </c>
      <c r="S3294">
        <f t="shared" si="287"/>
        <v>2.8232428163372698</v>
      </c>
      <c r="T3294" s="90">
        <v>3</v>
      </c>
      <c r="U3294" s="341">
        <f t="shared" si="288"/>
        <v>0.36366797942970297</v>
      </c>
      <c r="V3294" s="116">
        <f t="shared" si="289"/>
        <v>0.35089496992530905</v>
      </c>
    </row>
    <row r="3295" spans="1:22">
      <c r="A3295" s="162" t="s">
        <v>914</v>
      </c>
      <c r="B3295" s="9" t="s">
        <v>923</v>
      </c>
      <c r="C3295" s="219" t="s">
        <v>1500</v>
      </c>
      <c r="D3295" s="81" t="s">
        <v>44</v>
      </c>
      <c r="E3295" s="93" t="s">
        <v>60</v>
      </c>
      <c r="F3295" s="93" t="s">
        <v>60</v>
      </c>
      <c r="G3295" s="22">
        <v>12</v>
      </c>
      <c r="H3295" s="202">
        <v>2.9776670000000002E-2</v>
      </c>
      <c r="I3295" s="64"/>
      <c r="J3295" s="22" t="s">
        <v>100</v>
      </c>
      <c r="K3295" s="22"/>
      <c r="L3295" s="22"/>
      <c r="M3295" s="2">
        <v>7.65</v>
      </c>
      <c r="N3295">
        <v>3.43</v>
      </c>
      <c r="O3295" s="63">
        <f t="shared" si="286"/>
        <v>5.9409342699612493</v>
      </c>
      <c r="P3295" s="64">
        <v>3</v>
      </c>
      <c r="Q3295" s="2">
        <v>8.08</v>
      </c>
      <c r="R3295">
        <v>1.08</v>
      </c>
      <c r="S3295">
        <f t="shared" si="287"/>
        <v>1.8706148721743876</v>
      </c>
      <c r="T3295" s="64">
        <v>3</v>
      </c>
      <c r="U3295" s="339">
        <f t="shared" si="288"/>
        <v>5.4686224694559561E-2</v>
      </c>
      <c r="V3295" s="4">
        <f t="shared" si="289"/>
        <v>0.35119922883377447</v>
      </c>
    </row>
    <row r="3296" spans="1:22">
      <c r="A3296" s="162" t="s">
        <v>914</v>
      </c>
      <c r="B3296" s="9" t="s">
        <v>923</v>
      </c>
      <c r="C3296" s="219" t="s">
        <v>1500</v>
      </c>
      <c r="D3296" s="81" t="s">
        <v>44</v>
      </c>
      <c r="E3296" s="93" t="s">
        <v>60</v>
      </c>
      <c r="F3296" s="93" t="s">
        <v>60</v>
      </c>
      <c r="G3296" s="22">
        <v>21</v>
      </c>
      <c r="H3296" s="202">
        <v>5.2109179999999998E-2</v>
      </c>
      <c r="I3296" s="64"/>
      <c r="J3296" s="22"/>
      <c r="K3296" s="22" t="s">
        <v>100</v>
      </c>
      <c r="L3296" s="22"/>
      <c r="M3296" s="2">
        <v>28.3</v>
      </c>
      <c r="N3296">
        <v>11.1</v>
      </c>
      <c r="O3296" s="63">
        <f t="shared" si="286"/>
        <v>19.225763964014536</v>
      </c>
      <c r="P3296" s="64">
        <v>3</v>
      </c>
      <c r="Q3296" s="2">
        <v>16.7</v>
      </c>
      <c r="R3296">
        <v>4.9000000000000004</v>
      </c>
      <c r="S3296">
        <f t="shared" si="287"/>
        <v>8.4870489570874987</v>
      </c>
      <c r="T3296" s="64">
        <v>3</v>
      </c>
      <c r="U3296" s="339">
        <f t="shared" si="288"/>
        <v>-0.5274530852264826</v>
      </c>
      <c r="V3296" s="4">
        <f t="shared" si="289"/>
        <v>0.41942462380627965</v>
      </c>
    </row>
    <row r="3297" spans="1:22">
      <c r="A3297" s="162" t="s">
        <v>914</v>
      </c>
      <c r="B3297" s="9" t="s">
        <v>923</v>
      </c>
      <c r="C3297" s="219" t="s">
        <v>1500</v>
      </c>
      <c r="D3297" s="81" t="s">
        <v>44</v>
      </c>
      <c r="E3297" s="93" t="s">
        <v>60</v>
      </c>
      <c r="F3297" s="93" t="s">
        <v>60</v>
      </c>
      <c r="G3297" s="22">
        <v>35</v>
      </c>
      <c r="H3297" s="202">
        <v>8.6848640000000005E-2</v>
      </c>
      <c r="I3297" s="64"/>
      <c r="J3297" s="22"/>
      <c r="K3297" s="22" t="s">
        <v>100</v>
      </c>
      <c r="L3297" s="22"/>
      <c r="M3297" s="324">
        <v>6.15</v>
      </c>
      <c r="N3297">
        <v>1.1200000000000001</v>
      </c>
      <c r="O3297" s="63">
        <f t="shared" si="286"/>
        <v>1.9398969044771426</v>
      </c>
      <c r="P3297" s="64">
        <v>3</v>
      </c>
      <c r="Q3297" s="324">
        <v>3.87</v>
      </c>
      <c r="R3297">
        <v>1.56</v>
      </c>
      <c r="S3297">
        <f t="shared" si="287"/>
        <v>2.7019992598074487</v>
      </c>
      <c r="T3297" s="64">
        <v>3</v>
      </c>
      <c r="U3297" s="339">
        <f t="shared" si="288"/>
        <v>-0.46319757477673607</v>
      </c>
      <c r="V3297" s="4">
        <f t="shared" si="289"/>
        <v>0.4958235682951746</v>
      </c>
    </row>
    <row r="3298" spans="1:22">
      <c r="A3298" s="162" t="s">
        <v>914</v>
      </c>
      <c r="B3298" s="9" t="s">
        <v>923</v>
      </c>
      <c r="C3298" s="219" t="s">
        <v>1500</v>
      </c>
      <c r="D3298" s="81" t="s">
        <v>44</v>
      </c>
      <c r="E3298" s="93" t="s">
        <v>60</v>
      </c>
      <c r="F3298" s="93" t="s">
        <v>60</v>
      </c>
      <c r="G3298" s="22">
        <v>49</v>
      </c>
      <c r="H3298" s="202">
        <v>0.12158809</v>
      </c>
      <c r="I3298" s="64"/>
      <c r="J3298" s="22"/>
      <c r="K3298" s="22" t="s">
        <v>100</v>
      </c>
      <c r="L3298" s="22"/>
      <c r="M3298" s="2">
        <v>3.69</v>
      </c>
      <c r="N3298">
        <v>2.69</v>
      </c>
      <c r="O3298" s="63">
        <f t="shared" si="286"/>
        <v>4.6592166723602793</v>
      </c>
      <c r="P3298" s="64">
        <v>3</v>
      </c>
      <c r="Q3298" s="2">
        <v>13</v>
      </c>
      <c r="R3298">
        <v>6.3</v>
      </c>
      <c r="S3298">
        <f t="shared" si="287"/>
        <v>10.911920087683926</v>
      </c>
      <c r="T3298" s="64">
        <v>3</v>
      </c>
      <c r="U3298" s="339">
        <f t="shared" si="288"/>
        <v>1.259322899409101</v>
      </c>
      <c r="V3298" s="4">
        <f t="shared" si="289"/>
        <v>0.56818540433925047</v>
      </c>
    </row>
    <row r="3299" spans="1:22">
      <c r="A3299" s="162" t="s">
        <v>914</v>
      </c>
      <c r="B3299" s="9" t="s">
        <v>923</v>
      </c>
      <c r="C3299" s="219" t="s">
        <v>1500</v>
      </c>
      <c r="D3299" s="81" t="s">
        <v>44</v>
      </c>
      <c r="E3299" s="93" t="s">
        <v>60</v>
      </c>
      <c r="F3299" s="93" t="s">
        <v>60</v>
      </c>
      <c r="G3299" s="22">
        <v>70</v>
      </c>
      <c r="H3299" s="202">
        <v>0.17369726999999999</v>
      </c>
      <c r="I3299" s="64"/>
      <c r="J3299" s="22"/>
      <c r="K3299" s="22" t="s">
        <v>100</v>
      </c>
      <c r="L3299" s="22"/>
      <c r="M3299" s="2">
        <v>0.45</v>
      </c>
      <c r="N3299">
        <v>0.22</v>
      </c>
      <c r="O3299" s="63">
        <f t="shared" si="286"/>
        <v>0.38105117766515301</v>
      </c>
      <c r="P3299" s="64">
        <v>3</v>
      </c>
      <c r="Q3299" s="2">
        <v>9.9600000000000009</v>
      </c>
      <c r="R3299">
        <v>7.39</v>
      </c>
      <c r="S3299">
        <f t="shared" si="287"/>
        <v>12.799855467934002</v>
      </c>
      <c r="T3299" s="64">
        <v>3</v>
      </c>
      <c r="U3299" s="339">
        <f t="shared" si="288"/>
        <v>3.0970847678142785</v>
      </c>
      <c r="V3299" s="4">
        <f t="shared" si="289"/>
        <v>0.88384965565071516</v>
      </c>
    </row>
    <row r="3300" spans="1:22">
      <c r="A3300" s="162" t="s">
        <v>914</v>
      </c>
      <c r="B3300" s="9" t="s">
        <v>923</v>
      </c>
      <c r="C3300" s="219" t="s">
        <v>1500</v>
      </c>
      <c r="D3300" s="81" t="s">
        <v>44</v>
      </c>
      <c r="E3300" s="93" t="s">
        <v>60</v>
      </c>
      <c r="F3300" s="93" t="s">
        <v>60</v>
      </c>
      <c r="G3300" s="22">
        <v>92</v>
      </c>
      <c r="H3300" s="202">
        <v>0.22828783999999999</v>
      </c>
      <c r="I3300" s="64"/>
      <c r="J3300" s="22"/>
      <c r="K3300" s="22" t="s">
        <v>100</v>
      </c>
      <c r="L3300" s="22"/>
      <c r="M3300" s="2">
        <v>1.31</v>
      </c>
      <c r="N3300">
        <v>0.64</v>
      </c>
      <c r="O3300" s="63">
        <f t="shared" si="286"/>
        <v>1.1085125168440815</v>
      </c>
      <c r="P3300" s="64">
        <v>3</v>
      </c>
      <c r="Q3300" s="2">
        <v>2.0099999999999998</v>
      </c>
      <c r="R3300">
        <v>1.65</v>
      </c>
      <c r="S3300">
        <f t="shared" si="287"/>
        <v>2.8578838324886471</v>
      </c>
      <c r="T3300" s="64">
        <v>3</v>
      </c>
      <c r="U3300" s="339">
        <f t="shared" si="288"/>
        <v>0.42810758485792405</v>
      </c>
      <c r="V3300" s="4">
        <f t="shared" si="289"/>
        <v>1.0072027920100988</v>
      </c>
    </row>
    <row r="3301" spans="1:22">
      <c r="A3301" s="162" t="s">
        <v>914</v>
      </c>
      <c r="B3301" s="9" t="s">
        <v>923</v>
      </c>
      <c r="C3301" s="219" t="s">
        <v>1500</v>
      </c>
      <c r="D3301" s="81" t="s">
        <v>44</v>
      </c>
      <c r="E3301" s="93" t="s">
        <v>60</v>
      </c>
      <c r="F3301" s="93" t="s">
        <v>60</v>
      </c>
      <c r="G3301" s="22">
        <v>119</v>
      </c>
      <c r="H3301" s="202">
        <v>0.29528536</v>
      </c>
      <c r="I3301" s="64"/>
      <c r="J3301" s="22"/>
      <c r="K3301" s="22" t="s">
        <v>100</v>
      </c>
      <c r="L3301" s="22"/>
      <c r="M3301" s="2">
        <v>0.99</v>
      </c>
      <c r="N3301">
        <v>0.94</v>
      </c>
      <c r="O3301" s="63">
        <f t="shared" si="286"/>
        <v>1.6281277591147445</v>
      </c>
      <c r="P3301" s="64">
        <v>3</v>
      </c>
      <c r="Q3301" s="2">
        <v>1.1599999999999999</v>
      </c>
      <c r="R3301">
        <v>0.44</v>
      </c>
      <c r="S3301">
        <f t="shared" si="287"/>
        <v>0.76210235533030601</v>
      </c>
      <c r="T3301" s="64">
        <v>3</v>
      </c>
      <c r="U3301" s="339">
        <f t="shared" si="288"/>
        <v>0.1584703409717747</v>
      </c>
      <c r="V3301" s="4">
        <f t="shared" si="289"/>
        <v>0.47720967102655576</v>
      </c>
    </row>
    <row r="3302" spans="1:22">
      <c r="A3302" s="162" t="s">
        <v>914</v>
      </c>
      <c r="B3302" s="9" t="s">
        <v>923</v>
      </c>
      <c r="C3302" s="219" t="s">
        <v>1500</v>
      </c>
      <c r="D3302" s="81" t="s">
        <v>44</v>
      </c>
      <c r="E3302" s="93" t="s">
        <v>60</v>
      </c>
      <c r="F3302" s="93" t="s">
        <v>60</v>
      </c>
      <c r="G3302" s="22">
        <v>365</v>
      </c>
      <c r="H3302" s="202">
        <v>0.90570720000000005</v>
      </c>
      <c r="I3302" s="64"/>
      <c r="J3302" s="22"/>
      <c r="K3302" s="22" t="s">
        <v>100</v>
      </c>
      <c r="L3302" s="22"/>
      <c r="M3302" s="2">
        <v>15</v>
      </c>
      <c r="N3302" s="11">
        <v>6.8</v>
      </c>
      <c r="O3302" s="63">
        <f t="shared" si="286"/>
        <v>11.777945491468365</v>
      </c>
      <c r="P3302" s="64">
        <v>3</v>
      </c>
      <c r="Q3302" s="2">
        <v>23.4</v>
      </c>
      <c r="R3302">
        <v>7.9</v>
      </c>
      <c r="S3302">
        <f t="shared" si="287"/>
        <v>13.683201379794131</v>
      </c>
      <c r="T3302" s="64">
        <v>3</v>
      </c>
      <c r="U3302" s="339">
        <f t="shared" si="288"/>
        <v>0.44468582126144557</v>
      </c>
      <c r="V3302" s="4">
        <f t="shared" si="289"/>
        <v>0.44731171013222293</v>
      </c>
    </row>
    <row r="3303" spans="1:22" s="16" customFormat="1">
      <c r="A3303" s="164" t="s">
        <v>914</v>
      </c>
      <c r="B3303" s="9" t="s">
        <v>923</v>
      </c>
      <c r="C3303" s="219" t="s">
        <v>1500</v>
      </c>
      <c r="D3303" s="85" t="s">
        <v>44</v>
      </c>
      <c r="E3303" s="97" t="s">
        <v>60</v>
      </c>
      <c r="F3303" s="97" t="s">
        <v>60</v>
      </c>
      <c r="G3303" s="98">
        <v>403</v>
      </c>
      <c r="H3303" s="202">
        <v>1</v>
      </c>
      <c r="I3303" s="108"/>
      <c r="J3303" s="98"/>
      <c r="K3303" s="98" t="s">
        <v>100</v>
      </c>
      <c r="L3303" s="98" t="s">
        <v>100</v>
      </c>
      <c r="M3303" s="2">
        <v>3.3</v>
      </c>
      <c r="N3303">
        <v>0.9</v>
      </c>
      <c r="O3303" s="63">
        <f t="shared" si="286"/>
        <v>1.5588457268119895</v>
      </c>
      <c r="P3303" s="108">
        <v>3</v>
      </c>
      <c r="Q3303" s="2">
        <v>4</v>
      </c>
      <c r="R3303">
        <v>2.2000000000000002</v>
      </c>
      <c r="S3303">
        <f t="shared" si="287"/>
        <v>3.8105117766515302</v>
      </c>
      <c r="T3303" s="108">
        <v>3</v>
      </c>
      <c r="U3303" s="340">
        <f t="shared" si="288"/>
        <v>0.19237189264745611</v>
      </c>
      <c r="V3303" s="115">
        <f t="shared" si="289"/>
        <v>0.63583333333333347</v>
      </c>
    </row>
    <row r="3304" spans="1:22">
      <c r="A3304" s="162" t="s">
        <v>914</v>
      </c>
      <c r="B3304" s="9" t="s">
        <v>924</v>
      </c>
      <c r="C3304" s="219" t="s">
        <v>1500</v>
      </c>
      <c r="D3304" s="81" t="s">
        <v>44</v>
      </c>
      <c r="E3304" s="93" t="s">
        <v>60</v>
      </c>
      <c r="F3304" s="93" t="s">
        <v>60</v>
      </c>
      <c r="G3304" s="22">
        <v>-1</v>
      </c>
      <c r="H3304" s="202">
        <v>-2.4813999999999999E-3</v>
      </c>
      <c r="I3304" s="64" t="s">
        <v>100</v>
      </c>
      <c r="J3304" s="22"/>
      <c r="K3304" s="22"/>
      <c r="L3304" s="22"/>
      <c r="M3304" s="2">
        <v>0.98</v>
      </c>
      <c r="N3304">
        <v>0.16</v>
      </c>
      <c r="O3304" s="63">
        <f t="shared" si="286"/>
        <v>0.27712812921102037</v>
      </c>
      <c r="P3304" s="64">
        <v>3</v>
      </c>
      <c r="Q3304" s="2">
        <v>0.79</v>
      </c>
      <c r="R3304">
        <v>0.12</v>
      </c>
      <c r="S3304">
        <f t="shared" si="287"/>
        <v>0.20784609690826525</v>
      </c>
      <c r="T3304" s="64">
        <v>3</v>
      </c>
      <c r="U3304" s="339">
        <f t="shared" si="288"/>
        <v>-0.21551962620355042</v>
      </c>
      <c r="V3304" s="4">
        <f t="shared" si="289"/>
        <v>0.35640655877797356</v>
      </c>
    </row>
    <row r="3305" spans="1:22">
      <c r="A3305" s="162" t="s">
        <v>914</v>
      </c>
      <c r="B3305" s="9" t="s">
        <v>924</v>
      </c>
      <c r="C3305" s="219" t="s">
        <v>1500</v>
      </c>
      <c r="D3305" s="81" t="s">
        <v>44</v>
      </c>
      <c r="E3305" s="93" t="s">
        <v>60</v>
      </c>
      <c r="F3305" s="93" t="s">
        <v>60</v>
      </c>
      <c r="G3305" s="22">
        <v>12</v>
      </c>
      <c r="H3305" s="202">
        <v>2.9776670000000002E-2</v>
      </c>
      <c r="I3305" s="64"/>
      <c r="J3305" s="22" t="s">
        <v>100</v>
      </c>
      <c r="K3305" s="22"/>
      <c r="L3305" s="22"/>
      <c r="M3305" s="2">
        <v>1.07</v>
      </c>
      <c r="N3305">
        <v>0.14000000000000001</v>
      </c>
      <c r="O3305" s="63">
        <f t="shared" si="286"/>
        <v>0.24248711305964282</v>
      </c>
      <c r="P3305" s="64">
        <v>3</v>
      </c>
      <c r="Q3305" s="2">
        <v>0.75</v>
      </c>
      <c r="R3305">
        <v>0.23</v>
      </c>
      <c r="S3305">
        <f t="shared" si="287"/>
        <v>0.39837168574084175</v>
      </c>
      <c r="T3305" s="64">
        <v>3</v>
      </c>
      <c r="U3305" s="339">
        <f t="shared" si="288"/>
        <v>-0.35534072092559577</v>
      </c>
      <c r="V3305" s="4">
        <f t="shared" si="289"/>
        <v>0.42737777777777775</v>
      </c>
    </row>
    <row r="3306" spans="1:22">
      <c r="A3306" s="162" t="s">
        <v>914</v>
      </c>
      <c r="B3306" s="9" t="s">
        <v>924</v>
      </c>
      <c r="C3306" s="219" t="s">
        <v>1500</v>
      </c>
      <c r="D3306" s="81" t="s">
        <v>44</v>
      </c>
      <c r="E3306" s="93" t="s">
        <v>60</v>
      </c>
      <c r="F3306" s="93" t="s">
        <v>60</v>
      </c>
      <c r="G3306" s="22">
        <v>21</v>
      </c>
      <c r="H3306" s="202">
        <v>5.2109179999999998E-2</v>
      </c>
      <c r="I3306" s="64"/>
      <c r="J3306" s="22"/>
      <c r="K3306" s="22" t="s">
        <v>100</v>
      </c>
      <c r="L3306" s="22"/>
      <c r="M3306" s="2">
        <v>3.34</v>
      </c>
      <c r="N3306">
        <v>0.51</v>
      </c>
      <c r="O3306" s="63">
        <f t="shared" si="286"/>
        <v>0.88334591186012734</v>
      </c>
      <c r="P3306" s="64">
        <v>3</v>
      </c>
      <c r="Q3306" s="2">
        <v>4.5199999999999996</v>
      </c>
      <c r="R3306">
        <v>1.5</v>
      </c>
      <c r="S3306">
        <f t="shared" si="287"/>
        <v>2.598076211353316</v>
      </c>
      <c r="T3306" s="64">
        <v>3</v>
      </c>
      <c r="U3306" s="339">
        <f t="shared" si="288"/>
        <v>0.30254118685553077</v>
      </c>
      <c r="V3306" s="4">
        <f t="shared" si="289"/>
        <v>0.44346333568277341</v>
      </c>
    </row>
    <row r="3307" spans="1:22">
      <c r="A3307" s="162" t="s">
        <v>914</v>
      </c>
      <c r="B3307" s="9" t="s">
        <v>924</v>
      </c>
      <c r="C3307" s="219" t="s">
        <v>1500</v>
      </c>
      <c r="D3307" s="81" t="s">
        <v>44</v>
      </c>
      <c r="E3307" s="93" t="s">
        <v>60</v>
      </c>
      <c r="F3307" s="93" t="s">
        <v>60</v>
      </c>
      <c r="G3307" s="22">
        <v>35</v>
      </c>
      <c r="H3307" s="202">
        <v>8.6848640000000005E-2</v>
      </c>
      <c r="I3307" s="64"/>
      <c r="J3307" s="22"/>
      <c r="K3307" s="22" t="s">
        <v>100</v>
      </c>
      <c r="L3307" s="22"/>
      <c r="M3307" s="324">
        <v>1.6</v>
      </c>
      <c r="N3307">
        <v>0.27</v>
      </c>
      <c r="O3307" s="63">
        <f t="shared" si="286"/>
        <v>0.4676537180435969</v>
      </c>
      <c r="P3307" s="64">
        <v>3</v>
      </c>
      <c r="Q3307" s="324">
        <v>3.94</v>
      </c>
      <c r="R3307">
        <v>1.57</v>
      </c>
      <c r="S3307">
        <f t="shared" si="287"/>
        <v>2.7193197678831371</v>
      </c>
      <c r="T3307" s="64">
        <v>3</v>
      </c>
      <c r="U3307" s="339">
        <f t="shared" si="288"/>
        <v>0.90117709406410684</v>
      </c>
      <c r="V3307" s="4">
        <f t="shared" si="289"/>
        <v>0.49211737827136315</v>
      </c>
    </row>
    <row r="3308" spans="1:22">
      <c r="A3308" s="162" t="s">
        <v>914</v>
      </c>
      <c r="B3308" s="9" t="s">
        <v>924</v>
      </c>
      <c r="C3308" s="219" t="s">
        <v>1500</v>
      </c>
      <c r="D3308" s="81" t="s">
        <v>44</v>
      </c>
      <c r="E3308" s="93" t="s">
        <v>60</v>
      </c>
      <c r="F3308" s="93" t="s">
        <v>60</v>
      </c>
      <c r="G3308" s="22">
        <v>49</v>
      </c>
      <c r="H3308" s="202">
        <v>0.12158809</v>
      </c>
      <c r="I3308" s="64"/>
      <c r="J3308" s="22"/>
      <c r="K3308" s="22" t="s">
        <v>100</v>
      </c>
      <c r="L3308" s="22"/>
      <c r="M3308" s="2">
        <v>3.25</v>
      </c>
      <c r="N3308">
        <v>1.66</v>
      </c>
      <c r="O3308" s="63">
        <f t="shared" si="286"/>
        <v>2.8752043405643359</v>
      </c>
      <c r="P3308" s="64">
        <v>3</v>
      </c>
      <c r="Q3308" s="2">
        <v>22.5</v>
      </c>
      <c r="R3308">
        <v>8.73</v>
      </c>
      <c r="S3308">
        <f t="shared" si="287"/>
        <v>15.120803550076298</v>
      </c>
      <c r="T3308" s="64">
        <v>3</v>
      </c>
      <c r="U3308" s="339">
        <f t="shared" si="288"/>
        <v>1.9348603128687283</v>
      </c>
      <c r="V3308" s="4">
        <f t="shared" si="289"/>
        <v>0.48387733333333327</v>
      </c>
    </row>
    <row r="3309" spans="1:22">
      <c r="A3309" s="162" t="s">
        <v>914</v>
      </c>
      <c r="B3309" s="9" t="s">
        <v>924</v>
      </c>
      <c r="C3309" s="219" t="s">
        <v>1500</v>
      </c>
      <c r="D3309" s="81" t="s">
        <v>44</v>
      </c>
      <c r="E3309" s="93" t="s">
        <v>60</v>
      </c>
      <c r="F3309" s="93" t="s">
        <v>60</v>
      </c>
      <c r="G3309" s="22">
        <v>70</v>
      </c>
      <c r="H3309" s="202">
        <v>0.17369726999999999</v>
      </c>
      <c r="I3309" s="64"/>
      <c r="J3309" s="22"/>
      <c r="K3309" s="22" t="s">
        <v>100</v>
      </c>
      <c r="L3309" s="22"/>
      <c r="M3309" s="2">
        <v>4.18</v>
      </c>
      <c r="N3309">
        <v>1.64</v>
      </c>
      <c r="O3309" s="63">
        <f t="shared" si="286"/>
        <v>2.8405633244129582</v>
      </c>
      <c r="P3309" s="64">
        <v>3</v>
      </c>
      <c r="Q3309" s="2">
        <v>5.25</v>
      </c>
      <c r="R3309">
        <v>1.73</v>
      </c>
      <c r="S3309">
        <f t="shared" si="287"/>
        <v>2.9964478970941575</v>
      </c>
      <c r="T3309" s="64">
        <v>3</v>
      </c>
      <c r="U3309" s="339">
        <f t="shared" si="288"/>
        <v>0.22791683006686755</v>
      </c>
      <c r="V3309" s="4">
        <f t="shared" si="289"/>
        <v>0.4419192743764172</v>
      </c>
    </row>
    <row r="3310" spans="1:22" s="11" customFormat="1">
      <c r="A3310" s="422" t="s">
        <v>914</v>
      </c>
      <c r="B3310" s="9" t="s">
        <v>924</v>
      </c>
      <c r="C3310" s="219" t="s">
        <v>1500</v>
      </c>
      <c r="D3310" s="83" t="s">
        <v>44</v>
      </c>
      <c r="E3310" s="100" t="s">
        <v>60</v>
      </c>
      <c r="F3310" s="100" t="s">
        <v>60</v>
      </c>
      <c r="G3310" s="24">
        <v>92</v>
      </c>
      <c r="H3310" s="202">
        <v>0.22828783999999999</v>
      </c>
      <c r="I3310" s="90"/>
      <c r="J3310" s="24"/>
      <c r="K3310" s="24" t="s">
        <v>100</v>
      </c>
      <c r="L3310" s="24"/>
      <c r="M3310" s="2">
        <v>19.5</v>
      </c>
      <c r="N3310" s="11">
        <v>10.8</v>
      </c>
      <c r="O3310" s="63">
        <f t="shared" si="286"/>
        <v>18.706148721743876</v>
      </c>
      <c r="P3310" s="90">
        <v>3</v>
      </c>
      <c r="Q3310" s="2">
        <v>6.3</v>
      </c>
      <c r="R3310">
        <v>3.18</v>
      </c>
      <c r="S3310">
        <f t="shared" si="287"/>
        <v>5.5079215680690297</v>
      </c>
      <c r="T3310" s="90">
        <v>3</v>
      </c>
      <c r="U3310" s="341">
        <f t="shared" si="288"/>
        <v>-1.129864832172214</v>
      </c>
      <c r="V3310" s="116">
        <f t="shared" si="289"/>
        <v>0.58811791383219947</v>
      </c>
    </row>
    <row r="3311" spans="1:22" s="16" customFormat="1">
      <c r="A3311" s="164" t="s">
        <v>914</v>
      </c>
      <c r="B3311" s="9" t="s">
        <v>924</v>
      </c>
      <c r="C3311" s="219" t="s">
        <v>1500</v>
      </c>
      <c r="D3311" s="85" t="s">
        <v>44</v>
      </c>
      <c r="E3311" s="97" t="s">
        <v>60</v>
      </c>
      <c r="F3311" s="97" t="s">
        <v>60</v>
      </c>
      <c r="G3311" s="98">
        <v>119</v>
      </c>
      <c r="H3311" s="202">
        <v>0.29528536</v>
      </c>
      <c r="I3311" s="108"/>
      <c r="J3311" s="98"/>
      <c r="K3311" s="98" t="s">
        <v>100</v>
      </c>
      <c r="L3311" s="98"/>
      <c r="M3311" s="2">
        <v>6.34</v>
      </c>
      <c r="N3311">
        <v>3.18</v>
      </c>
      <c r="O3311" s="63">
        <f t="shared" si="286"/>
        <v>5.5079215680690297</v>
      </c>
      <c r="P3311" s="108">
        <v>3</v>
      </c>
      <c r="Q3311" s="2">
        <v>4.78</v>
      </c>
      <c r="R3311">
        <v>1.59</v>
      </c>
      <c r="S3311">
        <f t="shared" si="287"/>
        <v>2.7539607840345148</v>
      </c>
      <c r="T3311" s="108">
        <v>3</v>
      </c>
      <c r="U3311" s="340">
        <f t="shared" si="288"/>
        <v>-0.28243822194576984</v>
      </c>
      <c r="V3311" s="115">
        <f t="shared" si="289"/>
        <v>0.44398003069507419</v>
      </c>
    </row>
    <row r="3312" spans="1:22">
      <c r="A3312" s="162" t="s">
        <v>914</v>
      </c>
      <c r="B3312" s="9" t="s">
        <v>924</v>
      </c>
      <c r="C3312" s="219" t="s">
        <v>1500</v>
      </c>
      <c r="D3312" s="81" t="s">
        <v>44</v>
      </c>
      <c r="E3312" s="93" t="s">
        <v>60</v>
      </c>
      <c r="F3312" s="93" t="s">
        <v>60</v>
      </c>
      <c r="G3312" s="22">
        <v>365</v>
      </c>
      <c r="H3312" s="202">
        <v>0.90570720000000005</v>
      </c>
      <c r="I3312" s="64"/>
      <c r="J3312" s="22"/>
      <c r="K3312" s="22" t="s">
        <v>100</v>
      </c>
      <c r="L3312" s="22"/>
      <c r="M3312" s="2">
        <v>21.3</v>
      </c>
      <c r="N3312">
        <v>2.2999999999999998</v>
      </c>
      <c r="O3312" s="63">
        <f t="shared" si="286"/>
        <v>3.9837168574084174</v>
      </c>
      <c r="P3312" s="64">
        <v>3</v>
      </c>
      <c r="Q3312" s="2">
        <v>28</v>
      </c>
      <c r="R3312">
        <v>8.1</v>
      </c>
      <c r="S3312">
        <f t="shared" si="287"/>
        <v>14.029611541307904</v>
      </c>
      <c r="T3312" s="64">
        <v>3</v>
      </c>
      <c r="U3312" s="339">
        <f t="shared" si="288"/>
        <v>0.27349743745982441</v>
      </c>
      <c r="V3312" s="4">
        <f t="shared" si="289"/>
        <v>0.41701955782312922</v>
      </c>
    </row>
    <row r="3313" spans="1:24">
      <c r="A3313" s="162" t="s">
        <v>914</v>
      </c>
      <c r="B3313" s="9" t="s">
        <v>924</v>
      </c>
      <c r="C3313" s="219" t="s">
        <v>1500</v>
      </c>
      <c r="D3313" s="81" t="s">
        <v>44</v>
      </c>
      <c r="E3313" s="93" t="s">
        <v>60</v>
      </c>
      <c r="F3313" s="93" t="s">
        <v>60</v>
      </c>
      <c r="G3313" s="22">
        <v>403</v>
      </c>
      <c r="H3313" s="202">
        <v>1</v>
      </c>
      <c r="I3313" s="64"/>
      <c r="J3313" s="22"/>
      <c r="K3313" s="22" t="s">
        <v>100</v>
      </c>
      <c r="L3313" s="22" t="s">
        <v>100</v>
      </c>
      <c r="M3313" s="2">
        <v>5.2</v>
      </c>
      <c r="N3313">
        <v>1.7</v>
      </c>
      <c r="O3313" s="63">
        <f t="shared" si="286"/>
        <v>2.9444863728670914</v>
      </c>
      <c r="P3313" s="64">
        <v>3</v>
      </c>
      <c r="Q3313" s="2">
        <v>2.9</v>
      </c>
      <c r="R3313">
        <v>1</v>
      </c>
      <c r="S3313">
        <f t="shared" si="287"/>
        <v>1.7320508075688772</v>
      </c>
      <c r="T3313" s="64">
        <v>3</v>
      </c>
      <c r="U3313" s="339">
        <f t="shared" si="288"/>
        <v>-0.58394788859495328</v>
      </c>
      <c r="V3313" s="4">
        <f t="shared" si="289"/>
        <v>0.452239397542608</v>
      </c>
    </row>
    <row r="3314" spans="1:24">
      <c r="A3314" s="162" t="s">
        <v>914</v>
      </c>
      <c r="B3314" s="9" t="s">
        <v>925</v>
      </c>
      <c r="C3314" s="219" t="s">
        <v>1500</v>
      </c>
      <c r="D3314" s="81" t="s">
        <v>44</v>
      </c>
      <c r="E3314" s="93" t="s">
        <v>60</v>
      </c>
      <c r="F3314" s="93" t="s">
        <v>60</v>
      </c>
      <c r="G3314" s="22">
        <v>-1</v>
      </c>
      <c r="H3314" s="202">
        <v>-2.4813999999999999E-3</v>
      </c>
      <c r="I3314" s="64" t="s">
        <v>100</v>
      </c>
      <c r="J3314" s="22"/>
      <c r="K3314" s="22"/>
      <c r="L3314" s="22"/>
      <c r="M3314" s="2">
        <v>2.77</v>
      </c>
      <c r="N3314">
        <v>1.81</v>
      </c>
      <c r="O3314" s="63">
        <f t="shared" si="286"/>
        <v>3.1350119616996679</v>
      </c>
      <c r="P3314" s="64">
        <v>3</v>
      </c>
      <c r="Q3314" s="2">
        <v>4.72</v>
      </c>
      <c r="R3314">
        <v>0.85</v>
      </c>
      <c r="S3314">
        <f t="shared" si="287"/>
        <v>1.4722431864335457</v>
      </c>
      <c r="T3314" s="64">
        <v>3</v>
      </c>
      <c r="U3314" s="339">
        <f t="shared" si="288"/>
        <v>0.53296147939821681</v>
      </c>
      <c r="V3314" s="4">
        <f t="shared" si="289"/>
        <v>0.36576384898975389</v>
      </c>
    </row>
    <row r="3315" spans="1:24">
      <c r="A3315" s="162" t="s">
        <v>914</v>
      </c>
      <c r="B3315" s="9" t="s">
        <v>925</v>
      </c>
      <c r="C3315" s="219" t="s">
        <v>1500</v>
      </c>
      <c r="D3315" s="81" t="s">
        <v>44</v>
      </c>
      <c r="E3315" s="93" t="s">
        <v>60</v>
      </c>
      <c r="F3315" s="93" t="s">
        <v>60</v>
      </c>
      <c r="G3315" s="22">
        <v>12</v>
      </c>
      <c r="H3315" s="202">
        <v>2.9776670000000002E-2</v>
      </c>
      <c r="I3315" s="64"/>
      <c r="J3315" s="22" t="s">
        <v>100</v>
      </c>
      <c r="K3315" s="22"/>
      <c r="L3315" s="22"/>
      <c r="M3315" s="2">
        <v>5.07</v>
      </c>
      <c r="N3315">
        <v>2.15</v>
      </c>
      <c r="O3315" s="63">
        <f t="shared" si="286"/>
        <v>3.7239092362730859</v>
      </c>
      <c r="P3315" s="64">
        <v>3</v>
      </c>
      <c r="Q3315" s="2">
        <v>5.53</v>
      </c>
      <c r="R3315">
        <v>0.64</v>
      </c>
      <c r="S3315">
        <f t="shared" si="287"/>
        <v>1.1085125168440815</v>
      </c>
      <c r="T3315" s="64">
        <v>3</v>
      </c>
      <c r="U3315" s="339">
        <f t="shared" si="288"/>
        <v>8.6846997931151651E-2</v>
      </c>
      <c r="V3315" s="4">
        <f t="shared" si="289"/>
        <v>0.34672731454382749</v>
      </c>
    </row>
    <row r="3316" spans="1:24">
      <c r="A3316" s="162" t="s">
        <v>914</v>
      </c>
      <c r="B3316" s="9" t="s">
        <v>925</v>
      </c>
      <c r="C3316" s="219" t="s">
        <v>1500</v>
      </c>
      <c r="D3316" s="81" t="s">
        <v>44</v>
      </c>
      <c r="E3316" s="93" t="s">
        <v>60</v>
      </c>
      <c r="F3316" s="93" t="s">
        <v>60</v>
      </c>
      <c r="G3316" s="22">
        <v>21</v>
      </c>
      <c r="H3316" s="202">
        <v>5.2109179999999998E-2</v>
      </c>
      <c r="I3316" s="64"/>
      <c r="J3316" s="22"/>
      <c r="K3316" s="22" t="s">
        <v>100</v>
      </c>
      <c r="L3316" s="22"/>
      <c r="M3316" s="2">
        <v>9.18</v>
      </c>
      <c r="N3316">
        <v>4.12</v>
      </c>
      <c r="O3316" s="63">
        <f t="shared" si="286"/>
        <v>7.1360493271837742</v>
      </c>
      <c r="P3316" s="64">
        <v>3</v>
      </c>
      <c r="Q3316" s="2">
        <v>28.7</v>
      </c>
      <c r="R3316">
        <v>3.11</v>
      </c>
      <c r="S3316">
        <f t="shared" si="287"/>
        <v>5.3866780115392077</v>
      </c>
      <c r="T3316" s="64">
        <v>3</v>
      </c>
      <c r="U3316" s="339">
        <f t="shared" si="288"/>
        <v>1.1398699181331764</v>
      </c>
      <c r="V3316" s="4">
        <f t="shared" si="289"/>
        <v>0.34507573642187395</v>
      </c>
    </row>
    <row r="3317" spans="1:24">
      <c r="A3317" s="162" t="s">
        <v>914</v>
      </c>
      <c r="B3317" s="9" t="s">
        <v>925</v>
      </c>
      <c r="C3317" s="219" t="s">
        <v>1500</v>
      </c>
      <c r="D3317" s="81" t="s">
        <v>44</v>
      </c>
      <c r="E3317" s="93" t="s">
        <v>60</v>
      </c>
      <c r="F3317" s="93" t="s">
        <v>60</v>
      </c>
      <c r="G3317" s="22">
        <v>35</v>
      </c>
      <c r="H3317" s="202">
        <v>8.6848640000000005E-2</v>
      </c>
      <c r="I3317" s="64"/>
      <c r="J3317" s="22"/>
      <c r="K3317" s="22" t="s">
        <v>100</v>
      </c>
      <c r="L3317" s="22"/>
      <c r="M3317" s="324">
        <v>2.02</v>
      </c>
      <c r="N3317">
        <v>1.4</v>
      </c>
      <c r="O3317" s="63">
        <f t="shared" si="286"/>
        <v>2.4248711305964279</v>
      </c>
      <c r="P3317" s="64">
        <v>3</v>
      </c>
      <c r="Q3317" s="324">
        <v>4.34</v>
      </c>
      <c r="R3317">
        <v>0.64</v>
      </c>
      <c r="S3317">
        <f t="shared" si="287"/>
        <v>1.1085125168440815</v>
      </c>
      <c r="T3317" s="64">
        <v>3</v>
      </c>
      <c r="U3317" s="339">
        <f t="shared" si="288"/>
        <v>0.76477683669920016</v>
      </c>
      <c r="V3317" s="4">
        <f t="shared" si="289"/>
        <v>0.35507938867534533</v>
      </c>
    </row>
    <row r="3318" spans="1:24" s="11" customFormat="1">
      <c r="A3318" s="162" t="s">
        <v>914</v>
      </c>
      <c r="B3318" s="9" t="s">
        <v>925</v>
      </c>
      <c r="C3318" s="219" t="s">
        <v>1500</v>
      </c>
      <c r="D3318" s="83" t="s">
        <v>44</v>
      </c>
      <c r="E3318" s="100" t="s">
        <v>60</v>
      </c>
      <c r="F3318" s="100" t="s">
        <v>60</v>
      </c>
      <c r="G3318" s="24">
        <v>49</v>
      </c>
      <c r="H3318" s="202">
        <v>0.12158809</v>
      </c>
      <c r="I3318" s="90"/>
      <c r="J3318" s="24"/>
      <c r="K3318" s="24" t="s">
        <v>100</v>
      </c>
      <c r="L3318" s="24"/>
      <c r="M3318" s="2">
        <v>2.59</v>
      </c>
      <c r="N3318" s="11">
        <v>1.1499999999999999</v>
      </c>
      <c r="O3318" s="63">
        <f t="shared" si="286"/>
        <v>1.9918584287042087</v>
      </c>
      <c r="P3318" s="90">
        <v>3</v>
      </c>
      <c r="Q3318" s="2">
        <v>7.92</v>
      </c>
      <c r="R3318">
        <v>2.16</v>
      </c>
      <c r="S3318">
        <f t="shared" si="287"/>
        <v>3.7412297443487752</v>
      </c>
      <c r="T3318" s="90">
        <v>3</v>
      </c>
      <c r="U3318" s="339">
        <f t="shared" si="288"/>
        <v>1.1177333301148882</v>
      </c>
      <c r="V3318" s="4">
        <f t="shared" si="289"/>
        <v>0.40771349862258954</v>
      </c>
    </row>
    <row r="3319" spans="1:24">
      <c r="A3319" s="164" t="s">
        <v>914</v>
      </c>
      <c r="B3319" s="9" t="s">
        <v>925</v>
      </c>
      <c r="C3319" s="219" t="s">
        <v>1500</v>
      </c>
      <c r="D3319" s="85" t="s">
        <v>44</v>
      </c>
      <c r="E3319" s="97" t="s">
        <v>60</v>
      </c>
      <c r="F3319" s="97" t="s">
        <v>60</v>
      </c>
      <c r="G3319" s="98">
        <v>70</v>
      </c>
      <c r="H3319" s="202">
        <v>0.17369726999999999</v>
      </c>
      <c r="I3319" s="108"/>
      <c r="J3319" s="98"/>
      <c r="K3319" s="98" t="s">
        <v>100</v>
      </c>
      <c r="L3319" s="98"/>
      <c r="M3319" s="2">
        <v>2.6</v>
      </c>
      <c r="N3319">
        <v>1.9</v>
      </c>
      <c r="O3319" s="63">
        <f t="shared" si="286"/>
        <v>3.2908965343808667</v>
      </c>
      <c r="P3319" s="108">
        <v>3</v>
      </c>
      <c r="Q3319" s="2">
        <v>5.0599999999999996</v>
      </c>
      <c r="R3319">
        <v>3.15</v>
      </c>
      <c r="S3319">
        <f t="shared" si="287"/>
        <v>5.4559600438419631</v>
      </c>
      <c r="T3319" s="108">
        <v>3</v>
      </c>
      <c r="U3319" s="339">
        <f t="shared" si="288"/>
        <v>0.6658550382719377</v>
      </c>
      <c r="V3319" s="4">
        <f t="shared" si="289"/>
        <v>0.72087649132674048</v>
      </c>
      <c r="W3319" s="16"/>
      <c r="X3319" s="98"/>
    </row>
    <row r="3320" spans="1:24">
      <c r="A3320" s="162" t="s">
        <v>914</v>
      </c>
      <c r="B3320" s="9" t="s">
        <v>925</v>
      </c>
      <c r="C3320" s="219" t="s">
        <v>1500</v>
      </c>
      <c r="D3320" s="81" t="s">
        <v>44</v>
      </c>
      <c r="E3320" s="93" t="s">
        <v>60</v>
      </c>
      <c r="F3320" s="93" t="s">
        <v>60</v>
      </c>
      <c r="G3320" s="22">
        <v>92</v>
      </c>
      <c r="H3320" s="202">
        <v>0.22828783999999999</v>
      </c>
      <c r="I3320" s="64"/>
      <c r="J3320" s="22"/>
      <c r="K3320" s="22" t="s">
        <v>100</v>
      </c>
      <c r="L3320" s="22"/>
      <c r="M3320" s="2">
        <v>3.99</v>
      </c>
      <c r="N3320">
        <v>1.83</v>
      </c>
      <c r="O3320" s="63">
        <f t="shared" si="286"/>
        <v>3.1696529778510456</v>
      </c>
      <c r="P3320" s="64">
        <v>3</v>
      </c>
      <c r="Q3320" s="2">
        <v>3.77</v>
      </c>
      <c r="R3320">
        <v>2.2000000000000002</v>
      </c>
      <c r="S3320">
        <f t="shared" si="287"/>
        <v>3.8105117766515302</v>
      </c>
      <c r="T3320" s="64">
        <v>3</v>
      </c>
      <c r="U3320" s="339">
        <f t="shared" si="288"/>
        <v>-5.6716229441852693E-2</v>
      </c>
      <c r="V3320" s="4">
        <f t="shared" si="289"/>
        <v>0.67386904384983604</v>
      </c>
      <c r="X3320" s="22"/>
    </row>
    <row r="3321" spans="1:24">
      <c r="A3321" s="162" t="s">
        <v>914</v>
      </c>
      <c r="B3321" s="9" t="s">
        <v>925</v>
      </c>
      <c r="C3321" s="219" t="s">
        <v>1500</v>
      </c>
      <c r="D3321" s="81" t="s">
        <v>44</v>
      </c>
      <c r="E3321" s="93" t="s">
        <v>60</v>
      </c>
      <c r="F3321" s="93" t="s">
        <v>60</v>
      </c>
      <c r="G3321" s="22">
        <v>119</v>
      </c>
      <c r="H3321" s="202">
        <v>0.29528536</v>
      </c>
      <c r="I3321" s="64"/>
      <c r="J3321" s="22"/>
      <c r="K3321" s="22" t="s">
        <v>100</v>
      </c>
      <c r="L3321" s="22"/>
      <c r="M3321" s="2">
        <v>11.1</v>
      </c>
      <c r="N3321">
        <v>4.5599999999999996</v>
      </c>
      <c r="O3321" s="63">
        <f t="shared" si="286"/>
        <v>7.8981516825140794</v>
      </c>
      <c r="P3321" s="64">
        <v>3</v>
      </c>
      <c r="Q3321" s="2">
        <v>10.199999999999999</v>
      </c>
      <c r="R3321">
        <v>4.6500000000000004</v>
      </c>
      <c r="S3321">
        <f t="shared" si="287"/>
        <v>8.05403625519528</v>
      </c>
      <c r="T3321" s="64">
        <v>3</v>
      </c>
      <c r="U3321" s="339">
        <f t="shared" si="288"/>
        <v>-8.4557388028063118E-2</v>
      </c>
      <c r="V3321" s="4">
        <f t="shared" si="289"/>
        <v>0.54116205305651666</v>
      </c>
      <c r="X3321" s="22"/>
    </row>
    <row r="3322" spans="1:24">
      <c r="A3322" s="162" t="s">
        <v>914</v>
      </c>
      <c r="B3322" s="9" t="s">
        <v>925</v>
      </c>
      <c r="C3322" s="219" t="s">
        <v>1500</v>
      </c>
      <c r="D3322" s="81" t="s">
        <v>44</v>
      </c>
      <c r="E3322" s="93" t="s">
        <v>60</v>
      </c>
      <c r="F3322" s="93" t="s">
        <v>60</v>
      </c>
      <c r="G3322" s="22">
        <v>365</v>
      </c>
      <c r="H3322" s="202">
        <v>0.90570720000000005</v>
      </c>
      <c r="I3322" s="64"/>
      <c r="J3322" s="22"/>
      <c r="K3322" s="22" t="s">
        <v>100</v>
      </c>
      <c r="L3322" s="22"/>
      <c r="M3322" s="2">
        <v>1.9</v>
      </c>
      <c r="N3322">
        <v>0.5</v>
      </c>
      <c r="O3322" s="63">
        <f t="shared" si="286"/>
        <v>0.8660254037844386</v>
      </c>
      <c r="P3322" s="64">
        <v>3</v>
      </c>
      <c r="Q3322" s="2">
        <v>1.9</v>
      </c>
      <c r="R3322">
        <v>0.9</v>
      </c>
      <c r="S3322">
        <f t="shared" si="287"/>
        <v>1.5588457268119895</v>
      </c>
      <c r="T3322" s="64">
        <v>3</v>
      </c>
      <c r="U3322" s="339">
        <f t="shared" si="288"/>
        <v>0</v>
      </c>
      <c r="V3322" s="4">
        <f t="shared" si="289"/>
        <v>0.5577100646352724</v>
      </c>
      <c r="X3322" s="22"/>
    </row>
    <row r="3323" spans="1:24">
      <c r="A3323" s="162" t="s">
        <v>914</v>
      </c>
      <c r="B3323" s="9" t="s">
        <v>925</v>
      </c>
      <c r="C3323" s="219" t="s">
        <v>1500</v>
      </c>
      <c r="D3323" s="81" t="s">
        <v>44</v>
      </c>
      <c r="E3323" s="93" t="s">
        <v>60</v>
      </c>
      <c r="F3323" s="93" t="s">
        <v>60</v>
      </c>
      <c r="G3323" s="22">
        <v>403</v>
      </c>
      <c r="H3323" s="202">
        <v>1</v>
      </c>
      <c r="I3323" s="64"/>
      <c r="J3323" s="22"/>
      <c r="K3323" s="22" t="s">
        <v>100</v>
      </c>
      <c r="L3323" s="22" t="s">
        <v>100</v>
      </c>
      <c r="M3323" s="2">
        <v>0.9</v>
      </c>
      <c r="N3323">
        <v>0.4</v>
      </c>
      <c r="O3323" s="63">
        <f t="shared" si="286"/>
        <v>0.69282032302755092</v>
      </c>
      <c r="P3323" s="64">
        <v>3</v>
      </c>
      <c r="Q3323" s="2">
        <v>0.9</v>
      </c>
      <c r="R3323">
        <v>0.7</v>
      </c>
      <c r="S3323">
        <f t="shared" si="287"/>
        <v>1.2124355652982139</v>
      </c>
      <c r="T3323" s="64">
        <v>3</v>
      </c>
      <c r="U3323" s="339">
        <f t="shared" si="288"/>
        <v>0</v>
      </c>
      <c r="V3323" s="4">
        <f t="shared" si="289"/>
        <v>0.93827160493827133</v>
      </c>
      <c r="X3323" s="22"/>
    </row>
    <row r="3324" spans="1:24">
      <c r="A3324" s="162" t="s">
        <v>914</v>
      </c>
      <c r="B3324" s="9" t="s">
        <v>926</v>
      </c>
      <c r="C3324" s="219" t="s">
        <v>1500</v>
      </c>
      <c r="D3324" s="81" t="s">
        <v>44</v>
      </c>
      <c r="E3324" s="93" t="s">
        <v>60</v>
      </c>
      <c r="F3324" s="93" t="s">
        <v>60</v>
      </c>
      <c r="G3324" s="22">
        <v>-1</v>
      </c>
      <c r="H3324" s="202">
        <v>-2.4813999999999999E-3</v>
      </c>
      <c r="I3324" s="64" t="s">
        <v>100</v>
      </c>
      <c r="J3324" s="22"/>
      <c r="K3324" s="22"/>
      <c r="L3324" s="22"/>
      <c r="M3324" s="2">
        <v>0.08</v>
      </c>
      <c r="N3324">
        <v>0.02</v>
      </c>
      <c r="O3324" s="63">
        <f t="shared" si="286"/>
        <v>3.4641016151377546E-2</v>
      </c>
      <c r="P3324" s="64">
        <v>3</v>
      </c>
      <c r="Q3324" s="2">
        <v>0.38</v>
      </c>
      <c r="R3324">
        <v>0.16</v>
      </c>
      <c r="S3324">
        <f t="shared" si="287"/>
        <v>0.27712812921102037</v>
      </c>
      <c r="T3324" s="64">
        <v>3</v>
      </c>
      <c r="U3324" s="339">
        <f t="shared" si="288"/>
        <v>1.5581446180465499</v>
      </c>
      <c r="V3324" s="4">
        <f t="shared" si="289"/>
        <v>0.51061865189289013</v>
      </c>
      <c r="X3324" s="22"/>
    </row>
    <row r="3325" spans="1:24">
      <c r="A3325" s="162" t="s">
        <v>914</v>
      </c>
      <c r="B3325" s="9" t="s">
        <v>926</v>
      </c>
      <c r="C3325" s="219" t="s">
        <v>1500</v>
      </c>
      <c r="D3325" s="81" t="s">
        <v>44</v>
      </c>
      <c r="E3325" s="93" t="s">
        <v>60</v>
      </c>
      <c r="F3325" s="93" t="s">
        <v>60</v>
      </c>
      <c r="G3325" s="22">
        <v>12</v>
      </c>
      <c r="H3325" s="202">
        <v>2.9776670000000002E-2</v>
      </c>
      <c r="I3325" s="64"/>
      <c r="J3325" s="22" t="s">
        <v>100</v>
      </c>
      <c r="K3325" s="22"/>
      <c r="L3325" s="22"/>
      <c r="M3325" s="2">
        <v>0.69</v>
      </c>
      <c r="N3325">
        <v>0.27</v>
      </c>
      <c r="O3325" s="63">
        <f t="shared" si="286"/>
        <v>0.4676537180435969</v>
      </c>
      <c r="P3325" s="64">
        <v>3</v>
      </c>
      <c r="Q3325" s="2">
        <v>0.94</v>
      </c>
      <c r="R3325">
        <v>0.02</v>
      </c>
      <c r="S3325">
        <f t="shared" si="287"/>
        <v>3.4641016151377546E-2</v>
      </c>
      <c r="T3325" s="64">
        <v>3</v>
      </c>
      <c r="U3325" s="339">
        <f t="shared" si="288"/>
        <v>0.30918827767274454</v>
      </c>
      <c r="V3325" s="4">
        <f t="shared" si="289"/>
        <v>0.33378602685981595</v>
      </c>
      <c r="X3325" s="22"/>
    </row>
    <row r="3326" spans="1:24">
      <c r="A3326" s="162" t="s">
        <v>914</v>
      </c>
      <c r="B3326" s="9" t="s">
        <v>926</v>
      </c>
      <c r="C3326" s="219" t="s">
        <v>1500</v>
      </c>
      <c r="D3326" s="83" t="s">
        <v>44</v>
      </c>
      <c r="E3326" s="100" t="s">
        <v>60</v>
      </c>
      <c r="F3326" s="100" t="s">
        <v>60</v>
      </c>
      <c r="G3326" s="24">
        <v>21</v>
      </c>
      <c r="H3326" s="202">
        <v>5.2109179999999998E-2</v>
      </c>
      <c r="I3326" s="90"/>
      <c r="J3326" s="24"/>
      <c r="K3326" s="24" t="s">
        <v>100</v>
      </c>
      <c r="L3326" s="24"/>
      <c r="M3326" s="2">
        <v>3.43</v>
      </c>
      <c r="N3326" s="11">
        <v>0.04</v>
      </c>
      <c r="O3326" s="63">
        <f t="shared" si="286"/>
        <v>6.9282032302755092E-2</v>
      </c>
      <c r="P3326" s="90">
        <v>3</v>
      </c>
      <c r="Q3326" s="2">
        <v>5.01</v>
      </c>
      <c r="R3326">
        <v>1.07</v>
      </c>
      <c r="S3326">
        <f t="shared" si="287"/>
        <v>1.8532943640986987</v>
      </c>
      <c r="T3326" s="90">
        <v>3</v>
      </c>
      <c r="U3326" s="339">
        <f t="shared" si="288"/>
        <v>0.37887565391892475</v>
      </c>
      <c r="V3326" s="4">
        <f t="shared" si="289"/>
        <v>0.37894669742351622</v>
      </c>
      <c r="W3326" s="11"/>
      <c r="X3326" s="24"/>
    </row>
    <row r="3327" spans="1:24">
      <c r="A3327" s="162" t="s">
        <v>914</v>
      </c>
      <c r="B3327" s="9" t="s">
        <v>926</v>
      </c>
      <c r="C3327" s="219" t="s">
        <v>1500</v>
      </c>
      <c r="D3327" s="81" t="s">
        <v>44</v>
      </c>
      <c r="E3327" s="93" t="s">
        <v>60</v>
      </c>
      <c r="F3327" s="93" t="s">
        <v>60</v>
      </c>
      <c r="G3327" s="22">
        <v>35</v>
      </c>
      <c r="H3327" s="202">
        <v>8.6848640000000005E-2</v>
      </c>
      <c r="I3327" s="64"/>
      <c r="J3327" s="22"/>
      <c r="K3327" s="22" t="s">
        <v>100</v>
      </c>
      <c r="L3327" s="22"/>
      <c r="M3327" s="324">
        <v>2.4</v>
      </c>
      <c r="N3327">
        <v>1.1499999999999999</v>
      </c>
      <c r="O3327" s="63">
        <f t="shared" si="286"/>
        <v>1.9918584287042087</v>
      </c>
      <c r="P3327" s="108">
        <v>3</v>
      </c>
      <c r="Q3327" s="324">
        <v>6.55</v>
      </c>
      <c r="R3327">
        <v>0.16</v>
      </c>
      <c r="S3327">
        <f t="shared" si="287"/>
        <v>0.27712812921102037</v>
      </c>
      <c r="T3327" s="108">
        <v>3</v>
      </c>
      <c r="U3327" s="339">
        <f t="shared" si="288"/>
        <v>1.0039963122932605</v>
      </c>
      <c r="V3327" s="4">
        <f t="shared" si="289"/>
        <v>0.33393003515723635</v>
      </c>
    </row>
    <row r="3328" spans="1:24">
      <c r="A3328" s="162" t="s">
        <v>914</v>
      </c>
      <c r="B3328" s="9" t="s">
        <v>926</v>
      </c>
      <c r="C3328" s="219" t="s">
        <v>1500</v>
      </c>
      <c r="D3328" s="81" t="s">
        <v>44</v>
      </c>
      <c r="E3328" s="93" t="s">
        <v>60</v>
      </c>
      <c r="F3328" s="93" t="s">
        <v>60</v>
      </c>
      <c r="G3328" s="22">
        <v>49</v>
      </c>
      <c r="H3328" s="202">
        <v>0.12158809</v>
      </c>
      <c r="I3328" s="64"/>
      <c r="J3328" s="22"/>
      <c r="K3328" s="22" t="s">
        <v>100</v>
      </c>
      <c r="L3328" s="22"/>
      <c r="M3328" s="2">
        <v>2.37</v>
      </c>
      <c r="N3328">
        <v>1.67</v>
      </c>
      <c r="O3328" s="63">
        <f t="shared" si="286"/>
        <v>2.8925248486400248</v>
      </c>
      <c r="P3328" s="64">
        <v>3</v>
      </c>
      <c r="Q3328" s="2">
        <v>14.3</v>
      </c>
      <c r="R3328">
        <v>6.16</v>
      </c>
      <c r="S3328">
        <f t="shared" si="287"/>
        <v>10.669432974624284</v>
      </c>
      <c r="T3328" s="64">
        <v>3</v>
      </c>
      <c r="U3328" s="339">
        <f t="shared" si="288"/>
        <v>1.7973695821188218</v>
      </c>
      <c r="V3328" s="4">
        <f t="shared" si="289"/>
        <v>0.51889546351084814</v>
      </c>
    </row>
    <row r="3329" spans="1:22">
      <c r="A3329" s="162" t="s">
        <v>914</v>
      </c>
      <c r="B3329" s="9" t="s">
        <v>926</v>
      </c>
      <c r="C3329" s="219" t="s">
        <v>1500</v>
      </c>
      <c r="D3329" s="81" t="s">
        <v>44</v>
      </c>
      <c r="E3329" s="93" t="s">
        <v>60</v>
      </c>
      <c r="F3329" s="93" t="s">
        <v>60</v>
      </c>
      <c r="G3329" s="22">
        <v>70</v>
      </c>
      <c r="H3329" s="202">
        <v>0.17369726999999999</v>
      </c>
      <c r="I3329" s="64"/>
      <c r="J3329" s="22"/>
      <c r="K3329" s="22" t="s">
        <v>100</v>
      </c>
      <c r="L3329" s="22"/>
      <c r="M3329" s="2">
        <v>0.7</v>
      </c>
      <c r="N3329">
        <v>0.15</v>
      </c>
      <c r="O3329" s="63">
        <f t="shared" si="286"/>
        <v>0.25980762113533157</v>
      </c>
      <c r="P3329" s="64">
        <v>3</v>
      </c>
      <c r="Q3329" s="2">
        <v>1.51</v>
      </c>
      <c r="R3329">
        <v>0.76</v>
      </c>
      <c r="S3329">
        <f t="shared" si="287"/>
        <v>1.3163586137523466</v>
      </c>
      <c r="T3329" s="64">
        <v>3</v>
      </c>
      <c r="U3329" s="339">
        <f t="shared" si="288"/>
        <v>0.76878459476556549</v>
      </c>
      <c r="V3329" s="4">
        <f t="shared" si="289"/>
        <v>0.58665555604286368</v>
      </c>
    </row>
    <row r="3330" spans="1:22">
      <c r="A3330" s="162" t="s">
        <v>914</v>
      </c>
      <c r="B3330" s="9" t="s">
        <v>926</v>
      </c>
      <c r="C3330" s="219" t="s">
        <v>1500</v>
      </c>
      <c r="D3330" s="81" t="s">
        <v>44</v>
      </c>
      <c r="E3330" s="93" t="s">
        <v>60</v>
      </c>
      <c r="F3330" s="93" t="s">
        <v>60</v>
      </c>
      <c r="G3330" s="22">
        <v>92</v>
      </c>
      <c r="H3330" s="202">
        <v>0.22828783999999999</v>
      </c>
      <c r="I3330" s="64"/>
      <c r="J3330" s="22"/>
      <c r="K3330" s="22" t="s">
        <v>100</v>
      </c>
      <c r="L3330" s="22"/>
      <c r="M3330" s="2">
        <v>0.65</v>
      </c>
      <c r="N3330">
        <v>0.5</v>
      </c>
      <c r="O3330" s="63">
        <f t="shared" si="286"/>
        <v>0.8660254037844386</v>
      </c>
      <c r="P3330" s="64">
        <v>3</v>
      </c>
      <c r="Q3330" s="2">
        <v>0.71</v>
      </c>
      <c r="R3330">
        <v>0.41</v>
      </c>
      <c r="S3330">
        <f t="shared" si="287"/>
        <v>0.71014083110323956</v>
      </c>
      <c r="T3330" s="64">
        <v>3</v>
      </c>
      <c r="U3330" s="339">
        <f t="shared" si="288"/>
        <v>8.8292607145678215E-2</v>
      </c>
      <c r="V3330" s="4">
        <f t="shared" si="289"/>
        <v>0.66679891555908211</v>
      </c>
    </row>
    <row r="3331" spans="1:22">
      <c r="A3331" s="162" t="s">
        <v>914</v>
      </c>
      <c r="B3331" s="9" t="s">
        <v>926</v>
      </c>
      <c r="C3331" s="219" t="s">
        <v>1500</v>
      </c>
      <c r="D3331" s="81" t="s">
        <v>44</v>
      </c>
      <c r="E3331" s="93" t="s">
        <v>60</v>
      </c>
      <c r="F3331" s="93" t="s">
        <v>60</v>
      </c>
      <c r="G3331" s="22">
        <v>119</v>
      </c>
      <c r="H3331" s="202">
        <v>0.29528536</v>
      </c>
      <c r="I3331" s="64"/>
      <c r="J3331" s="22"/>
      <c r="K3331" s="22" t="s">
        <v>100</v>
      </c>
      <c r="L3331" s="22"/>
      <c r="M3331" s="2">
        <v>0.39</v>
      </c>
      <c r="N3331">
        <v>0.21</v>
      </c>
      <c r="O3331" s="63">
        <f t="shared" si="286"/>
        <v>0.36373066958946421</v>
      </c>
      <c r="P3331" s="64">
        <v>3</v>
      </c>
      <c r="Q3331" s="2">
        <v>1.92</v>
      </c>
      <c r="R3331">
        <v>1.55</v>
      </c>
      <c r="S3331">
        <f t="shared" si="287"/>
        <v>2.6846787517317598</v>
      </c>
      <c r="T3331" s="64">
        <v>3</v>
      </c>
      <c r="U3331" s="339">
        <f t="shared" si="288"/>
        <v>1.593933725898135</v>
      </c>
      <c r="V3331" s="4">
        <f t="shared" si="289"/>
        <v>0.98505316840277768</v>
      </c>
    </row>
    <row r="3332" spans="1:22">
      <c r="A3332" s="162" t="s">
        <v>914</v>
      </c>
      <c r="B3332" s="9" t="s">
        <v>926</v>
      </c>
      <c r="C3332" s="219" t="s">
        <v>1500</v>
      </c>
      <c r="D3332" s="81" t="s">
        <v>44</v>
      </c>
      <c r="E3332" s="93" t="s">
        <v>60</v>
      </c>
      <c r="F3332" s="93" t="s">
        <v>60</v>
      </c>
      <c r="G3332" s="22">
        <v>365</v>
      </c>
      <c r="H3332" s="202">
        <v>0.90570720000000005</v>
      </c>
      <c r="I3332" s="64"/>
      <c r="J3332" s="22"/>
      <c r="K3332" s="22" t="s">
        <v>100</v>
      </c>
      <c r="L3332" s="22"/>
      <c r="M3332" s="2">
        <v>0.04</v>
      </c>
      <c r="N3332">
        <v>0.04</v>
      </c>
      <c r="O3332" s="63">
        <f t="shared" si="286"/>
        <v>6.9282032302755092E-2</v>
      </c>
      <c r="P3332" s="64">
        <v>3</v>
      </c>
      <c r="Q3332" s="2">
        <v>0.2</v>
      </c>
      <c r="R3332">
        <v>0.1</v>
      </c>
      <c r="S3332">
        <f t="shared" si="287"/>
        <v>0.17320508075688773</v>
      </c>
      <c r="T3332" s="64">
        <v>3</v>
      </c>
      <c r="U3332" s="339">
        <f t="shared" si="288"/>
        <v>1.6094379124341003</v>
      </c>
      <c r="V3332" s="4">
        <f t="shared" si="289"/>
        <v>0.58333333333333326</v>
      </c>
    </row>
    <row r="3333" spans="1:22">
      <c r="A3333" s="162" t="s">
        <v>914</v>
      </c>
      <c r="B3333" s="9" t="s">
        <v>926</v>
      </c>
      <c r="C3333" s="219" t="s">
        <v>1500</v>
      </c>
      <c r="D3333" s="81" t="s">
        <v>44</v>
      </c>
      <c r="E3333" s="93" t="s">
        <v>60</v>
      </c>
      <c r="F3333" s="93" t="s">
        <v>60</v>
      </c>
      <c r="G3333" s="22">
        <v>403</v>
      </c>
      <c r="H3333" s="202">
        <v>1</v>
      </c>
      <c r="I3333" s="64"/>
      <c r="J3333" s="22"/>
      <c r="K3333" s="22" t="s">
        <v>100</v>
      </c>
      <c r="L3333" s="22" t="s">
        <v>100</v>
      </c>
      <c r="M3333" s="2">
        <v>5.2</v>
      </c>
      <c r="N3333">
        <v>2.2999999999999998</v>
      </c>
      <c r="O3333" s="63">
        <f t="shared" si="286"/>
        <v>3.9837168574084174</v>
      </c>
      <c r="P3333" s="64">
        <v>3</v>
      </c>
      <c r="Q3333" s="2">
        <v>3.6</v>
      </c>
      <c r="R3333">
        <v>1.9</v>
      </c>
      <c r="S3333">
        <f t="shared" si="287"/>
        <v>3.2908965343808667</v>
      </c>
      <c r="T3333" s="64">
        <v>3</v>
      </c>
      <c r="U3333" s="339">
        <f t="shared" si="288"/>
        <v>-0.3677247801253174</v>
      </c>
      <c r="V3333" s="4">
        <f t="shared" si="289"/>
        <v>0.61188271604938271</v>
      </c>
    </row>
    <row r="3334" spans="1:22">
      <c r="A3334" s="422" t="s">
        <v>915</v>
      </c>
      <c r="B3334" s="107" t="s">
        <v>922</v>
      </c>
      <c r="C3334" s="219" t="s">
        <v>1500</v>
      </c>
      <c r="D3334" s="83" t="s">
        <v>44</v>
      </c>
      <c r="E3334" s="100" t="s">
        <v>60</v>
      </c>
      <c r="F3334" s="100" t="s">
        <v>60</v>
      </c>
      <c r="G3334" s="24">
        <v>-1</v>
      </c>
      <c r="H3334" s="202">
        <v>-2.4813999999999999E-3</v>
      </c>
      <c r="I3334" s="90" t="s">
        <v>100</v>
      </c>
      <c r="J3334" s="24"/>
      <c r="K3334" s="24"/>
      <c r="L3334" s="24"/>
      <c r="M3334" s="2">
        <v>2.95</v>
      </c>
      <c r="N3334">
        <v>2.52</v>
      </c>
      <c r="O3334" s="63">
        <f t="shared" si="286"/>
        <v>4.3647680350735705</v>
      </c>
      <c r="P3334" s="90">
        <v>3</v>
      </c>
      <c r="Q3334" s="2">
        <v>0.85</v>
      </c>
      <c r="R3334">
        <v>0.26</v>
      </c>
      <c r="S3334">
        <f t="shared" si="287"/>
        <v>0.4503332099679081</v>
      </c>
      <c r="T3334" s="90">
        <v>3</v>
      </c>
      <c r="U3334" s="339">
        <f t="shared" si="288"/>
        <v>-1.2443240998495035</v>
      </c>
      <c r="V3334" s="4">
        <f t="shared" si="289"/>
        <v>0.42689734717416378</v>
      </c>
    </row>
    <row r="3335" spans="1:22">
      <c r="A3335" s="162" t="s">
        <v>915</v>
      </c>
      <c r="B3335" s="107" t="s">
        <v>922</v>
      </c>
      <c r="C3335" s="219" t="s">
        <v>1500</v>
      </c>
      <c r="D3335" s="81" t="s">
        <v>44</v>
      </c>
      <c r="E3335" s="93" t="s">
        <v>60</v>
      </c>
      <c r="F3335" s="93" t="s">
        <v>60</v>
      </c>
      <c r="G3335" s="22">
        <v>12</v>
      </c>
      <c r="H3335" s="202">
        <v>2.9776670000000002E-2</v>
      </c>
      <c r="I3335" s="64"/>
      <c r="J3335" s="22" t="s">
        <v>100</v>
      </c>
      <c r="K3335" s="22"/>
      <c r="L3335" s="22"/>
      <c r="M3335" s="2">
        <v>3.71</v>
      </c>
      <c r="N3335">
        <v>2.89</v>
      </c>
      <c r="O3335" s="63">
        <f t="shared" si="286"/>
        <v>5.0056268338740555</v>
      </c>
      <c r="P3335" s="108">
        <v>3</v>
      </c>
      <c r="Q3335" s="2">
        <v>1.19</v>
      </c>
      <c r="R3335">
        <v>0.43</v>
      </c>
      <c r="S3335">
        <f t="shared" si="287"/>
        <v>0.74478184725461716</v>
      </c>
      <c r="T3335" s="108">
        <v>3</v>
      </c>
      <c r="U3335" s="339">
        <f t="shared" si="288"/>
        <v>-1.1370785694959058</v>
      </c>
      <c r="V3335" s="4">
        <f t="shared" si="289"/>
        <v>0.46390320834216037</v>
      </c>
    </row>
    <row r="3336" spans="1:22">
      <c r="A3336" s="162" t="s">
        <v>915</v>
      </c>
      <c r="B3336" s="107" t="s">
        <v>922</v>
      </c>
      <c r="C3336" s="219" t="s">
        <v>1500</v>
      </c>
      <c r="D3336" s="81" t="s">
        <v>44</v>
      </c>
      <c r="E3336" s="93" t="s">
        <v>60</v>
      </c>
      <c r="F3336" s="93" t="s">
        <v>60</v>
      </c>
      <c r="G3336" s="22">
        <v>21</v>
      </c>
      <c r="H3336" s="202">
        <v>5.2109179999999998E-2</v>
      </c>
      <c r="I3336" s="64"/>
      <c r="J3336" s="22"/>
      <c r="K3336" s="22" t="s">
        <v>100</v>
      </c>
      <c r="L3336" s="22"/>
      <c r="M3336" s="2">
        <v>5.52</v>
      </c>
      <c r="N3336">
        <v>5.23</v>
      </c>
      <c r="O3336" s="63">
        <f t="shared" si="286"/>
        <v>9.0586257235852283</v>
      </c>
      <c r="P3336" s="64">
        <v>3</v>
      </c>
      <c r="Q3336" s="2">
        <v>3.14</v>
      </c>
      <c r="R3336">
        <v>2.59</v>
      </c>
      <c r="S3336">
        <f t="shared" si="287"/>
        <v>4.4860115916033916</v>
      </c>
      <c r="T3336" s="64">
        <v>3</v>
      </c>
      <c r="U3336" s="339">
        <f t="shared" si="288"/>
        <v>-0.56415506036884178</v>
      </c>
      <c r="V3336" s="4">
        <f t="shared" si="289"/>
        <v>1.0136956198358282</v>
      </c>
    </row>
    <row r="3337" spans="1:22">
      <c r="A3337" s="162" t="s">
        <v>915</v>
      </c>
      <c r="B3337" s="107" t="s">
        <v>922</v>
      </c>
      <c r="C3337" s="219" t="s">
        <v>1500</v>
      </c>
      <c r="D3337" s="81" t="s">
        <v>44</v>
      </c>
      <c r="E3337" s="93" t="s">
        <v>60</v>
      </c>
      <c r="F3337" s="93" t="s">
        <v>60</v>
      </c>
      <c r="G3337" s="22">
        <v>35</v>
      </c>
      <c r="H3337" s="202">
        <v>8.6848640000000005E-2</v>
      </c>
      <c r="I3337" s="64"/>
      <c r="J3337" s="22"/>
      <c r="K3337" s="22" t="s">
        <v>100</v>
      </c>
      <c r="L3337" s="22"/>
      <c r="M3337" s="324">
        <v>1.37</v>
      </c>
      <c r="N3337">
        <v>0.45</v>
      </c>
      <c r="O3337" s="63">
        <f t="shared" si="286"/>
        <v>0.77942286340599476</v>
      </c>
      <c r="P3337" s="64">
        <v>3</v>
      </c>
      <c r="Q3337" s="324">
        <v>8.86</v>
      </c>
      <c r="R3337">
        <v>2.57</v>
      </c>
      <c r="S3337">
        <f t="shared" si="287"/>
        <v>4.4513705754520139</v>
      </c>
      <c r="T3337" s="64">
        <v>3</v>
      </c>
      <c r="U3337" s="339">
        <f t="shared" si="288"/>
        <v>1.866736024776956</v>
      </c>
      <c r="V3337" s="4">
        <f t="shared" si="289"/>
        <v>0.41747261557171411</v>
      </c>
    </row>
    <row r="3338" spans="1:22">
      <c r="A3338" s="162" t="s">
        <v>915</v>
      </c>
      <c r="B3338" s="107" t="s">
        <v>922</v>
      </c>
      <c r="C3338" s="219" t="s">
        <v>1500</v>
      </c>
      <c r="D3338" s="81" t="s">
        <v>44</v>
      </c>
      <c r="E3338" s="93" t="s">
        <v>60</v>
      </c>
      <c r="F3338" s="93" t="s">
        <v>60</v>
      </c>
      <c r="G3338" s="22">
        <v>49</v>
      </c>
      <c r="H3338" s="202">
        <v>0.12158809</v>
      </c>
      <c r="I3338" s="64"/>
      <c r="J3338" s="22"/>
      <c r="K3338" s="22" t="s">
        <v>100</v>
      </c>
      <c r="L3338" s="22"/>
      <c r="M3338" s="2">
        <v>0.3</v>
      </c>
      <c r="N3338">
        <v>0.24</v>
      </c>
      <c r="O3338" s="63">
        <f t="shared" si="286"/>
        <v>0.4156921938165305</v>
      </c>
      <c r="P3338" s="64">
        <v>3</v>
      </c>
      <c r="Q3338" s="2">
        <v>9.9499999999999993</v>
      </c>
      <c r="R3338">
        <v>4</v>
      </c>
      <c r="S3338">
        <f t="shared" si="287"/>
        <v>6.9282032302755088</v>
      </c>
      <c r="T3338" s="64">
        <v>3</v>
      </c>
      <c r="U3338" s="339">
        <f t="shared" si="288"/>
        <v>3.5015453554964373</v>
      </c>
      <c r="V3338" s="4">
        <f t="shared" si="289"/>
        <v>0.49494541383635093</v>
      </c>
    </row>
    <row r="3339" spans="1:22">
      <c r="A3339" s="162" t="s">
        <v>915</v>
      </c>
      <c r="B3339" s="107" t="s">
        <v>922</v>
      </c>
      <c r="C3339" s="219" t="s">
        <v>1500</v>
      </c>
      <c r="D3339" s="81" t="s">
        <v>44</v>
      </c>
      <c r="E3339" s="93" t="s">
        <v>60</v>
      </c>
      <c r="F3339" s="93" t="s">
        <v>60</v>
      </c>
      <c r="G3339" s="22">
        <v>70</v>
      </c>
      <c r="H3339" s="202">
        <v>0.17369726999999999</v>
      </c>
      <c r="I3339" s="64"/>
      <c r="J3339" s="22"/>
      <c r="K3339" s="22" t="s">
        <v>100</v>
      </c>
      <c r="L3339" s="22"/>
      <c r="M3339" s="2">
        <v>0.79</v>
      </c>
      <c r="N3339">
        <v>0.73</v>
      </c>
      <c r="O3339" s="63">
        <f t="shared" si="286"/>
        <v>1.2643970895252803</v>
      </c>
      <c r="P3339" s="64">
        <v>3</v>
      </c>
      <c r="Q3339" s="2">
        <v>0.63</v>
      </c>
      <c r="R3339">
        <v>0.63</v>
      </c>
      <c r="S3339">
        <f t="shared" si="287"/>
        <v>1.0911920087683926</v>
      </c>
      <c r="T3339" s="64">
        <v>3</v>
      </c>
      <c r="U3339" s="339">
        <f t="shared" si="288"/>
        <v>-0.2263131260754889</v>
      </c>
      <c r="V3339" s="4">
        <f t="shared" si="289"/>
        <v>1.333333333333333</v>
      </c>
    </row>
    <row r="3340" spans="1:22">
      <c r="A3340" s="162" t="s">
        <v>915</v>
      </c>
      <c r="B3340" s="107" t="s">
        <v>922</v>
      </c>
      <c r="C3340" s="219" t="s">
        <v>1500</v>
      </c>
      <c r="D3340" s="81" t="s">
        <v>44</v>
      </c>
      <c r="E3340" s="93" t="s">
        <v>60</v>
      </c>
      <c r="F3340" s="93" t="s">
        <v>60</v>
      </c>
      <c r="G3340" s="22">
        <v>92</v>
      </c>
      <c r="H3340" s="202">
        <v>0.22828783999999999</v>
      </c>
      <c r="I3340" s="64"/>
      <c r="J3340" s="22"/>
      <c r="K3340" s="22" t="s">
        <v>100</v>
      </c>
      <c r="L3340" s="22"/>
      <c r="M3340" s="2">
        <v>3.84</v>
      </c>
      <c r="N3340">
        <v>3.74</v>
      </c>
      <c r="O3340" s="63">
        <f t="shared" si="286"/>
        <v>6.4778700203076012</v>
      </c>
      <c r="P3340" s="64">
        <v>3</v>
      </c>
      <c r="Q3340" s="2">
        <v>0.44</v>
      </c>
      <c r="R3340">
        <v>0.42</v>
      </c>
      <c r="S3340">
        <f t="shared" si="287"/>
        <v>0.72746133917892841</v>
      </c>
      <c r="T3340" s="64">
        <v>3</v>
      </c>
      <c r="U3340" s="339">
        <f t="shared" si="288"/>
        <v>-2.1664529186694654</v>
      </c>
      <c r="V3340" s="4">
        <f t="shared" si="289"/>
        <v>1.2444903581267215</v>
      </c>
    </row>
    <row r="3341" spans="1:22">
      <c r="A3341" s="162" t="s">
        <v>915</v>
      </c>
      <c r="B3341" s="107" t="s">
        <v>922</v>
      </c>
      <c r="C3341" s="219" t="s">
        <v>1500</v>
      </c>
      <c r="D3341" s="81" t="s">
        <v>44</v>
      </c>
      <c r="E3341" s="93" t="s">
        <v>60</v>
      </c>
      <c r="F3341" s="93" t="s">
        <v>60</v>
      </c>
      <c r="G3341" s="22">
        <v>119</v>
      </c>
      <c r="H3341" s="202">
        <v>0.29528536</v>
      </c>
      <c r="I3341" s="64"/>
      <c r="J3341" s="22"/>
      <c r="K3341" s="22" t="s">
        <v>100</v>
      </c>
      <c r="L3341" s="22"/>
      <c r="M3341" s="2">
        <v>0.5</v>
      </c>
      <c r="N3341">
        <v>0.48</v>
      </c>
      <c r="O3341" s="63">
        <f t="shared" si="286"/>
        <v>0.83138438763306099</v>
      </c>
      <c r="P3341" s="64">
        <v>3</v>
      </c>
      <c r="Q3341" s="2">
        <v>0.21</v>
      </c>
      <c r="R3341">
        <v>0.21</v>
      </c>
      <c r="S3341">
        <f t="shared" si="287"/>
        <v>0.36373066958946421</v>
      </c>
      <c r="T3341" s="64">
        <v>3</v>
      </c>
      <c r="U3341" s="339">
        <f t="shared" si="288"/>
        <v>-0.86750056770472306</v>
      </c>
      <c r="V3341" s="4">
        <f t="shared" si="289"/>
        <v>1.3333333333333333</v>
      </c>
    </row>
    <row r="3342" spans="1:22">
      <c r="A3342" s="162" t="s">
        <v>915</v>
      </c>
      <c r="B3342" s="107" t="s">
        <v>922</v>
      </c>
      <c r="C3342" s="219" t="s">
        <v>1500</v>
      </c>
      <c r="D3342" s="81" t="s">
        <v>44</v>
      </c>
      <c r="E3342" s="93" t="s">
        <v>60</v>
      </c>
      <c r="F3342" s="93" t="s">
        <v>60</v>
      </c>
      <c r="G3342" s="22">
        <v>365</v>
      </c>
      <c r="H3342" s="202">
        <v>0.90570720000000005</v>
      </c>
      <c r="I3342" s="64"/>
      <c r="J3342" s="22"/>
      <c r="K3342" s="22" t="s">
        <v>100</v>
      </c>
      <c r="L3342" s="22"/>
      <c r="M3342" s="2">
        <v>0.03</v>
      </c>
      <c r="N3342">
        <v>0.03</v>
      </c>
      <c r="O3342" s="63">
        <f t="shared" si="286"/>
        <v>5.1961524227066312E-2</v>
      </c>
      <c r="P3342" s="90">
        <v>3</v>
      </c>
      <c r="Q3342" s="2">
        <v>0.09</v>
      </c>
      <c r="R3342">
        <v>0.05</v>
      </c>
      <c r="S3342">
        <f t="shared" si="287"/>
        <v>8.6602540378443865E-2</v>
      </c>
      <c r="T3342" s="90">
        <v>3</v>
      </c>
      <c r="U3342" s="339">
        <f t="shared" si="288"/>
        <v>1.0986122886681098</v>
      </c>
      <c r="V3342" s="4">
        <f t="shared" si="289"/>
        <v>0.64197530864197527</v>
      </c>
    </row>
    <row r="3343" spans="1:22">
      <c r="A3343" s="164" t="s">
        <v>915</v>
      </c>
      <c r="B3343" s="107" t="s">
        <v>922</v>
      </c>
      <c r="C3343" s="219" t="s">
        <v>1500</v>
      </c>
      <c r="D3343" s="85" t="s">
        <v>44</v>
      </c>
      <c r="E3343" s="97" t="s">
        <v>60</v>
      </c>
      <c r="F3343" s="97" t="s">
        <v>60</v>
      </c>
      <c r="G3343" s="98">
        <v>403</v>
      </c>
      <c r="H3343" s="202">
        <v>1</v>
      </c>
      <c r="I3343" s="108"/>
      <c r="J3343" s="98"/>
      <c r="K3343" s="98" t="s">
        <v>100</v>
      </c>
      <c r="L3343" s="98" t="s">
        <v>100</v>
      </c>
      <c r="M3343" s="2">
        <v>0.01</v>
      </c>
      <c r="N3343">
        <v>0.01</v>
      </c>
      <c r="O3343" s="63">
        <f t="shared" si="286"/>
        <v>1.7320508075688773E-2</v>
      </c>
      <c r="P3343" s="108">
        <v>3</v>
      </c>
      <c r="Q3343" s="2">
        <v>0.11</v>
      </c>
      <c r="R3343">
        <v>0.05</v>
      </c>
      <c r="S3343">
        <f t="shared" si="287"/>
        <v>8.6602540378443865E-2</v>
      </c>
      <c r="T3343" s="108">
        <v>3</v>
      </c>
      <c r="U3343" s="339">
        <f t="shared" si="288"/>
        <v>2.3978952727983707</v>
      </c>
      <c r="V3343" s="4">
        <f t="shared" si="289"/>
        <v>0.53994490358126723</v>
      </c>
    </row>
    <row r="3344" spans="1:22">
      <c r="A3344" s="162" t="s">
        <v>915</v>
      </c>
      <c r="B3344" s="9" t="s">
        <v>923</v>
      </c>
      <c r="C3344" s="219" t="s">
        <v>1500</v>
      </c>
      <c r="D3344" s="81" t="s">
        <v>44</v>
      </c>
      <c r="E3344" s="93" t="s">
        <v>60</v>
      </c>
      <c r="F3344" s="93" t="s">
        <v>60</v>
      </c>
      <c r="G3344" s="22">
        <v>-1</v>
      </c>
      <c r="H3344" s="202">
        <v>-2.4813999999999999E-3</v>
      </c>
      <c r="I3344" s="64" t="s">
        <v>100</v>
      </c>
      <c r="J3344" s="22"/>
      <c r="K3344" s="22"/>
      <c r="L3344" s="22"/>
      <c r="M3344" s="2">
        <v>8.5500000000000007</v>
      </c>
      <c r="N3344">
        <v>1.87</v>
      </c>
      <c r="O3344" s="63">
        <f t="shared" ref="O3344:O3407" si="290">N3344*SQRT(P3344)</f>
        <v>3.2389350101538006</v>
      </c>
      <c r="P3344" s="64">
        <v>3</v>
      </c>
      <c r="Q3344" s="2">
        <v>11.23</v>
      </c>
      <c r="R3344">
        <v>4.1399999999999997</v>
      </c>
      <c r="S3344">
        <f t="shared" ref="S3344:S3407" si="291">R3344*SQRT(T3344)</f>
        <v>7.170690343335151</v>
      </c>
      <c r="T3344" s="64">
        <v>3</v>
      </c>
      <c r="U3344" s="339">
        <f t="shared" ref="U3344:U3407" si="292">LN(Q3344/M3344)</f>
        <v>0.27265748580168292</v>
      </c>
      <c r="V3344" s="4">
        <f t="shared" ref="V3344:V3407" si="293">M3344^2/(P3344*M3344^2)+S3344^2/(T3344*Q3344^2)</f>
        <v>0.46924012795941838</v>
      </c>
    </row>
    <row r="3345" spans="1:22">
      <c r="A3345" s="162" t="s">
        <v>915</v>
      </c>
      <c r="B3345" s="9" t="s">
        <v>923</v>
      </c>
      <c r="C3345" s="219" t="s">
        <v>1500</v>
      </c>
      <c r="D3345" s="81" t="s">
        <v>44</v>
      </c>
      <c r="E3345" s="93" t="s">
        <v>60</v>
      </c>
      <c r="F3345" s="93" t="s">
        <v>60</v>
      </c>
      <c r="G3345" s="22">
        <v>12</v>
      </c>
      <c r="H3345" s="202">
        <v>2.9776670000000002E-2</v>
      </c>
      <c r="I3345" s="64"/>
      <c r="J3345" s="22" t="s">
        <v>100</v>
      </c>
      <c r="K3345" s="22"/>
      <c r="L3345" s="22"/>
      <c r="M3345" s="2">
        <v>7.65</v>
      </c>
      <c r="N3345">
        <v>3.43</v>
      </c>
      <c r="O3345" s="63">
        <f t="shared" si="290"/>
        <v>5.9409342699612493</v>
      </c>
      <c r="P3345" s="64">
        <v>3</v>
      </c>
      <c r="Q3345" s="2">
        <v>11.62</v>
      </c>
      <c r="R3345">
        <v>2.6</v>
      </c>
      <c r="S3345">
        <f t="shared" si="291"/>
        <v>4.5033320996790804</v>
      </c>
      <c r="T3345" s="64">
        <v>3</v>
      </c>
      <c r="U3345" s="339">
        <f t="shared" si="292"/>
        <v>0.41802210358532066</v>
      </c>
      <c r="V3345" s="4">
        <f t="shared" si="293"/>
        <v>0.38339835861765231</v>
      </c>
    </row>
    <row r="3346" spans="1:22">
      <c r="A3346" s="162" t="s">
        <v>915</v>
      </c>
      <c r="B3346" s="9" t="s">
        <v>923</v>
      </c>
      <c r="C3346" s="219" t="s">
        <v>1500</v>
      </c>
      <c r="D3346" s="81" t="s">
        <v>44</v>
      </c>
      <c r="E3346" s="93" t="s">
        <v>60</v>
      </c>
      <c r="F3346" s="93" t="s">
        <v>60</v>
      </c>
      <c r="G3346" s="22">
        <v>21</v>
      </c>
      <c r="H3346" s="202">
        <v>5.2109179999999998E-2</v>
      </c>
      <c r="I3346" s="64"/>
      <c r="J3346" s="22"/>
      <c r="K3346" s="22" t="s">
        <v>100</v>
      </c>
      <c r="L3346" s="22"/>
      <c r="M3346" s="2">
        <v>28.3</v>
      </c>
      <c r="N3346">
        <v>11.1</v>
      </c>
      <c r="O3346" s="63">
        <f t="shared" si="290"/>
        <v>19.225763964014536</v>
      </c>
      <c r="P3346" s="64">
        <v>3</v>
      </c>
      <c r="Q3346" s="2">
        <v>7.8</v>
      </c>
      <c r="R3346">
        <v>4.91</v>
      </c>
      <c r="S3346">
        <f t="shared" si="291"/>
        <v>8.5043694651631867</v>
      </c>
      <c r="T3346" s="64">
        <v>3</v>
      </c>
      <c r="U3346" s="339">
        <f t="shared" si="292"/>
        <v>-1.288738070953646</v>
      </c>
      <c r="V3346" s="4">
        <f t="shared" si="293"/>
        <v>0.72958744247205776</v>
      </c>
    </row>
    <row r="3347" spans="1:22">
      <c r="A3347" s="162" t="s">
        <v>915</v>
      </c>
      <c r="B3347" s="9" t="s">
        <v>923</v>
      </c>
      <c r="C3347" s="219" t="s">
        <v>1500</v>
      </c>
      <c r="D3347" s="81" t="s">
        <v>44</v>
      </c>
      <c r="E3347" s="93" t="s">
        <v>60</v>
      </c>
      <c r="F3347" s="93" t="s">
        <v>60</v>
      </c>
      <c r="G3347" s="22">
        <v>35</v>
      </c>
      <c r="H3347" s="202">
        <v>8.6848640000000005E-2</v>
      </c>
      <c r="I3347" s="64"/>
      <c r="J3347" s="22"/>
      <c r="K3347" s="22" t="s">
        <v>100</v>
      </c>
      <c r="L3347" s="22"/>
      <c r="M3347" s="324">
        <v>6.15</v>
      </c>
      <c r="N3347">
        <v>1.1200000000000001</v>
      </c>
      <c r="O3347" s="63">
        <f t="shared" si="290"/>
        <v>1.9398969044771426</v>
      </c>
      <c r="P3347" s="64">
        <v>3</v>
      </c>
      <c r="Q3347" s="324">
        <v>3.26</v>
      </c>
      <c r="R3347">
        <v>2.36</v>
      </c>
      <c r="S3347">
        <f t="shared" si="291"/>
        <v>4.0876399058625497</v>
      </c>
      <c r="T3347" s="64">
        <v>3</v>
      </c>
      <c r="U3347" s="339">
        <f t="shared" si="292"/>
        <v>-0.63472488643981029</v>
      </c>
      <c r="V3347" s="4">
        <f t="shared" si="293"/>
        <v>0.85740273752618945</v>
      </c>
    </row>
    <row r="3348" spans="1:22">
      <c r="A3348" s="162" t="s">
        <v>915</v>
      </c>
      <c r="B3348" s="9" t="s">
        <v>923</v>
      </c>
      <c r="C3348" s="219" t="s">
        <v>1500</v>
      </c>
      <c r="D3348" s="81" t="s">
        <v>44</v>
      </c>
      <c r="E3348" s="93" t="s">
        <v>60</v>
      </c>
      <c r="F3348" s="93" t="s">
        <v>60</v>
      </c>
      <c r="G3348" s="22">
        <v>49</v>
      </c>
      <c r="H3348" s="202">
        <v>0.12158809</v>
      </c>
      <c r="I3348" s="64"/>
      <c r="J3348" s="22"/>
      <c r="K3348" s="22" t="s">
        <v>100</v>
      </c>
      <c r="L3348" s="22"/>
      <c r="M3348" s="2">
        <v>3.69</v>
      </c>
      <c r="N3348">
        <v>2.69</v>
      </c>
      <c r="O3348" s="63">
        <f t="shared" si="290"/>
        <v>4.6592166723602793</v>
      </c>
      <c r="P3348" s="64">
        <v>3</v>
      </c>
      <c r="Q3348" s="2">
        <v>27.8</v>
      </c>
      <c r="R3348">
        <v>18.600000000000001</v>
      </c>
      <c r="S3348">
        <f t="shared" si="291"/>
        <v>32.21614502078112</v>
      </c>
      <c r="T3348" s="64">
        <v>3</v>
      </c>
      <c r="U3348" s="339">
        <f t="shared" si="292"/>
        <v>2.0194095626441557</v>
      </c>
      <c r="V3348" s="4">
        <f t="shared" si="293"/>
        <v>0.78098097061918814</v>
      </c>
    </row>
    <row r="3349" spans="1:22">
      <c r="A3349" s="162" t="s">
        <v>915</v>
      </c>
      <c r="B3349" s="9" t="s">
        <v>923</v>
      </c>
      <c r="C3349" s="219" t="s">
        <v>1500</v>
      </c>
      <c r="D3349" s="81" t="s">
        <v>44</v>
      </c>
      <c r="E3349" s="93" t="s">
        <v>60</v>
      </c>
      <c r="F3349" s="93" t="s">
        <v>60</v>
      </c>
      <c r="G3349" s="22">
        <v>70</v>
      </c>
      <c r="H3349" s="202">
        <v>0.17369726999999999</v>
      </c>
      <c r="I3349" s="64"/>
      <c r="J3349" s="22"/>
      <c r="K3349" s="22" t="s">
        <v>100</v>
      </c>
      <c r="L3349" s="22"/>
      <c r="M3349" s="2">
        <v>0.45</v>
      </c>
      <c r="N3349">
        <v>0.22</v>
      </c>
      <c r="O3349" s="63">
        <f t="shared" si="290"/>
        <v>0.38105117766515301</v>
      </c>
      <c r="P3349" s="64">
        <v>3</v>
      </c>
      <c r="Q3349" s="2">
        <v>40</v>
      </c>
      <c r="R3349">
        <v>27.1</v>
      </c>
      <c r="S3349">
        <f t="shared" si="291"/>
        <v>46.938576885116575</v>
      </c>
      <c r="T3349" s="64">
        <v>3</v>
      </c>
      <c r="U3349" s="339">
        <f t="shared" si="292"/>
        <v>4.487387150331708</v>
      </c>
      <c r="V3349" s="4">
        <f t="shared" si="293"/>
        <v>0.79233958333333332</v>
      </c>
    </row>
    <row r="3350" spans="1:22">
      <c r="A3350" s="422" t="s">
        <v>915</v>
      </c>
      <c r="B3350" s="9" t="s">
        <v>923</v>
      </c>
      <c r="C3350" s="219" t="s">
        <v>1500</v>
      </c>
      <c r="D3350" s="83" t="s">
        <v>44</v>
      </c>
      <c r="E3350" s="100" t="s">
        <v>60</v>
      </c>
      <c r="F3350" s="100" t="s">
        <v>60</v>
      </c>
      <c r="G3350" s="24">
        <v>92</v>
      </c>
      <c r="H3350" s="202">
        <v>0.22828783999999999</v>
      </c>
      <c r="I3350" s="90"/>
      <c r="J3350" s="24"/>
      <c r="K3350" s="24" t="s">
        <v>100</v>
      </c>
      <c r="L3350" s="24"/>
      <c r="M3350" s="2">
        <v>1.31</v>
      </c>
      <c r="N3350">
        <v>0.64</v>
      </c>
      <c r="O3350" s="63">
        <f t="shared" si="290"/>
        <v>1.1085125168440815</v>
      </c>
      <c r="P3350" s="90">
        <v>3</v>
      </c>
      <c r="Q3350" s="2">
        <v>1.1200000000000001</v>
      </c>
      <c r="R3350">
        <v>0.82</v>
      </c>
      <c r="S3350">
        <f t="shared" si="291"/>
        <v>1.4202816622064791</v>
      </c>
      <c r="T3350" s="90">
        <v>3</v>
      </c>
      <c r="U3350" s="339">
        <f t="shared" si="292"/>
        <v>-0.15669845190605688</v>
      </c>
      <c r="V3350" s="4">
        <f t="shared" si="293"/>
        <v>0.86936649659863918</v>
      </c>
    </row>
    <row r="3351" spans="1:22">
      <c r="A3351" s="164" t="s">
        <v>915</v>
      </c>
      <c r="B3351" s="9" t="s">
        <v>923</v>
      </c>
      <c r="C3351" s="219" t="s">
        <v>1500</v>
      </c>
      <c r="D3351" s="85" t="s">
        <v>44</v>
      </c>
      <c r="E3351" s="97" t="s">
        <v>60</v>
      </c>
      <c r="F3351" s="97" t="s">
        <v>60</v>
      </c>
      <c r="G3351" s="98">
        <v>119</v>
      </c>
      <c r="H3351" s="202">
        <v>0.29528536</v>
      </c>
      <c r="I3351" s="108"/>
      <c r="J3351" s="98"/>
      <c r="K3351" s="98" t="s">
        <v>100</v>
      </c>
      <c r="L3351" s="98"/>
      <c r="M3351" s="2">
        <v>0.99</v>
      </c>
      <c r="N3351">
        <v>0.94</v>
      </c>
      <c r="O3351" s="63">
        <f t="shared" si="290"/>
        <v>1.6281277591147445</v>
      </c>
      <c r="P3351" s="108">
        <v>3</v>
      </c>
      <c r="Q3351" s="2">
        <v>1.68</v>
      </c>
      <c r="R3351">
        <v>1.07</v>
      </c>
      <c r="S3351">
        <f t="shared" si="291"/>
        <v>1.8532943640986987</v>
      </c>
      <c r="T3351" s="108">
        <v>3</v>
      </c>
      <c r="U3351" s="339">
        <f t="shared" si="292"/>
        <v>0.52884412926866897</v>
      </c>
      <c r="V3351" s="4">
        <f t="shared" si="293"/>
        <v>0.73898100907029496</v>
      </c>
    </row>
    <row r="3352" spans="1:22">
      <c r="A3352" s="162" t="s">
        <v>915</v>
      </c>
      <c r="B3352" s="9" t="s">
        <v>923</v>
      </c>
      <c r="C3352" s="219" t="s">
        <v>1500</v>
      </c>
      <c r="D3352" s="81" t="s">
        <v>44</v>
      </c>
      <c r="E3352" s="93" t="s">
        <v>60</v>
      </c>
      <c r="F3352" s="93" t="s">
        <v>60</v>
      </c>
      <c r="G3352" s="22">
        <v>365</v>
      </c>
      <c r="H3352" s="202">
        <v>0.90570720000000005</v>
      </c>
      <c r="I3352" s="64"/>
      <c r="J3352" s="22"/>
      <c r="K3352" s="22" t="s">
        <v>100</v>
      </c>
      <c r="L3352" s="22"/>
      <c r="M3352" s="2">
        <v>15</v>
      </c>
      <c r="N3352">
        <v>6.8</v>
      </c>
      <c r="O3352" s="63">
        <f t="shared" si="290"/>
        <v>11.777945491468365</v>
      </c>
      <c r="P3352" s="64">
        <v>3</v>
      </c>
      <c r="Q3352" s="2">
        <v>20</v>
      </c>
      <c r="R3352">
        <v>4.3</v>
      </c>
      <c r="S3352">
        <f t="shared" si="291"/>
        <v>7.4478184725461718</v>
      </c>
      <c r="T3352" s="64">
        <v>3</v>
      </c>
      <c r="U3352" s="339">
        <f t="shared" si="292"/>
        <v>0.28768207245178085</v>
      </c>
      <c r="V3352" s="4">
        <f t="shared" si="293"/>
        <v>0.37955833333333333</v>
      </c>
    </row>
    <row r="3353" spans="1:22">
      <c r="A3353" s="162" t="s">
        <v>915</v>
      </c>
      <c r="B3353" s="9" t="s">
        <v>923</v>
      </c>
      <c r="C3353" s="219" t="s">
        <v>1500</v>
      </c>
      <c r="D3353" s="81" t="s">
        <v>44</v>
      </c>
      <c r="E3353" s="93" t="s">
        <v>60</v>
      </c>
      <c r="F3353" s="93" t="s">
        <v>60</v>
      </c>
      <c r="G3353" s="22">
        <v>403</v>
      </c>
      <c r="H3353" s="202">
        <v>1</v>
      </c>
      <c r="I3353" s="64"/>
      <c r="J3353" s="22"/>
      <c r="K3353" s="22" t="s">
        <v>100</v>
      </c>
      <c r="L3353" s="22" t="s">
        <v>100</v>
      </c>
      <c r="M3353" s="2">
        <v>3.3</v>
      </c>
      <c r="N3353">
        <v>0.9</v>
      </c>
      <c r="O3353" s="63">
        <f t="shared" si="290"/>
        <v>1.5588457268119895</v>
      </c>
      <c r="P3353" s="64">
        <v>3</v>
      </c>
      <c r="Q3353" s="2">
        <v>9.3000000000000007</v>
      </c>
      <c r="R3353">
        <v>2.2999999999999998</v>
      </c>
      <c r="S3353">
        <f t="shared" si="291"/>
        <v>3.9837168574084174</v>
      </c>
      <c r="T3353" s="64">
        <v>3</v>
      </c>
      <c r="U3353" s="339">
        <f t="shared" si="292"/>
        <v>1.0360919316867758</v>
      </c>
      <c r="V3353" s="4">
        <f t="shared" si="293"/>
        <v>0.39449647358076079</v>
      </c>
    </row>
    <row r="3354" spans="1:22">
      <c r="A3354" s="162" t="s">
        <v>915</v>
      </c>
      <c r="B3354" s="9" t="s">
        <v>924</v>
      </c>
      <c r="C3354" s="219" t="s">
        <v>1500</v>
      </c>
      <c r="D3354" s="81" t="s">
        <v>44</v>
      </c>
      <c r="E3354" s="93" t="s">
        <v>60</v>
      </c>
      <c r="F3354" s="93" t="s">
        <v>60</v>
      </c>
      <c r="G3354" s="22">
        <v>-1</v>
      </c>
      <c r="H3354" s="202">
        <v>-2.4813999999999999E-3</v>
      </c>
      <c r="I3354" s="64" t="s">
        <v>100</v>
      </c>
      <c r="J3354" s="22"/>
      <c r="K3354" s="22"/>
      <c r="L3354" s="22"/>
      <c r="M3354" s="2">
        <v>0.98</v>
      </c>
      <c r="N3354">
        <v>0.16</v>
      </c>
      <c r="O3354" s="63">
        <f t="shared" si="290"/>
        <v>0.27712812921102037</v>
      </c>
      <c r="P3354" s="64">
        <v>3</v>
      </c>
      <c r="Q3354" s="2">
        <v>0.7</v>
      </c>
      <c r="R3354">
        <v>0.08</v>
      </c>
      <c r="S3354">
        <f t="shared" si="291"/>
        <v>0.13856406460551018</v>
      </c>
      <c r="T3354" s="64">
        <v>3</v>
      </c>
      <c r="U3354" s="339">
        <f t="shared" si="292"/>
        <v>-0.33647223662121289</v>
      </c>
      <c r="V3354" s="4">
        <f t="shared" si="293"/>
        <v>0.34639455782312922</v>
      </c>
    </row>
    <row r="3355" spans="1:22">
      <c r="A3355" s="162" t="s">
        <v>915</v>
      </c>
      <c r="B3355" s="9" t="s">
        <v>924</v>
      </c>
      <c r="C3355" s="219" t="s">
        <v>1500</v>
      </c>
      <c r="D3355" s="81" t="s">
        <v>44</v>
      </c>
      <c r="E3355" s="93" t="s">
        <v>60</v>
      </c>
      <c r="F3355" s="93" t="s">
        <v>60</v>
      </c>
      <c r="G3355" s="22">
        <v>12</v>
      </c>
      <c r="H3355" s="202">
        <v>2.9776670000000002E-2</v>
      </c>
      <c r="I3355" s="64"/>
      <c r="J3355" s="22" t="s">
        <v>100</v>
      </c>
      <c r="K3355" s="22"/>
      <c r="L3355" s="22"/>
      <c r="M3355" s="2">
        <v>1.07</v>
      </c>
      <c r="N3355">
        <v>0.14000000000000001</v>
      </c>
      <c r="O3355" s="63">
        <f t="shared" si="290"/>
        <v>0.24248711305964282</v>
      </c>
      <c r="P3355" s="64">
        <v>3</v>
      </c>
      <c r="Q3355" s="2">
        <v>1.21</v>
      </c>
      <c r="R3355">
        <v>0.47</v>
      </c>
      <c r="S3355">
        <f t="shared" si="291"/>
        <v>0.81406387955737225</v>
      </c>
      <c r="T3355" s="64">
        <v>3</v>
      </c>
      <c r="U3355" s="339">
        <f t="shared" si="292"/>
        <v>0.12296171113483473</v>
      </c>
      <c r="V3355" s="4">
        <f t="shared" si="293"/>
        <v>0.48421100562347741</v>
      </c>
    </row>
    <row r="3356" spans="1:22">
      <c r="A3356" s="162" t="s">
        <v>915</v>
      </c>
      <c r="B3356" s="9" t="s">
        <v>924</v>
      </c>
      <c r="C3356" s="219" t="s">
        <v>1500</v>
      </c>
      <c r="D3356" s="81" t="s">
        <v>44</v>
      </c>
      <c r="E3356" s="93" t="s">
        <v>60</v>
      </c>
      <c r="F3356" s="93" t="s">
        <v>60</v>
      </c>
      <c r="G3356" s="22">
        <v>21</v>
      </c>
      <c r="H3356" s="202">
        <v>5.2109179999999998E-2</v>
      </c>
      <c r="I3356" s="64"/>
      <c r="J3356" s="22"/>
      <c r="K3356" s="22" t="s">
        <v>100</v>
      </c>
      <c r="L3356" s="22"/>
      <c r="M3356" s="2">
        <v>3.34</v>
      </c>
      <c r="N3356">
        <v>0.51</v>
      </c>
      <c r="O3356" s="63">
        <f t="shared" si="290"/>
        <v>0.88334591186012734</v>
      </c>
      <c r="P3356" s="64">
        <v>3</v>
      </c>
      <c r="Q3356" s="2">
        <v>12.1</v>
      </c>
      <c r="R3356">
        <v>2.89</v>
      </c>
      <c r="S3356">
        <f t="shared" si="291"/>
        <v>5.0056268338740555</v>
      </c>
      <c r="T3356" s="64">
        <v>3</v>
      </c>
      <c r="U3356" s="339">
        <f t="shared" si="292"/>
        <v>1.2872346456140864</v>
      </c>
      <c r="V3356" s="4">
        <f t="shared" si="293"/>
        <v>0.39037930013887939</v>
      </c>
    </row>
    <row r="3357" spans="1:22">
      <c r="A3357" s="162" t="s">
        <v>915</v>
      </c>
      <c r="B3357" s="9" t="s">
        <v>924</v>
      </c>
      <c r="C3357" s="219" t="s">
        <v>1500</v>
      </c>
      <c r="D3357" s="81" t="s">
        <v>44</v>
      </c>
      <c r="E3357" s="93" t="s">
        <v>60</v>
      </c>
      <c r="F3357" s="93" t="s">
        <v>60</v>
      </c>
      <c r="G3357" s="22">
        <v>35</v>
      </c>
      <c r="H3357" s="202">
        <v>8.6848640000000005E-2</v>
      </c>
      <c r="I3357" s="64"/>
      <c r="J3357" s="22"/>
      <c r="K3357" s="22" t="s">
        <v>100</v>
      </c>
      <c r="L3357" s="22"/>
      <c r="M3357" s="324">
        <v>1.6</v>
      </c>
      <c r="N3357">
        <v>0.27</v>
      </c>
      <c r="O3357" s="63">
        <f t="shared" si="290"/>
        <v>0.4676537180435969</v>
      </c>
      <c r="P3357" s="64">
        <v>3</v>
      </c>
      <c r="Q3357" s="324">
        <v>6.8</v>
      </c>
      <c r="R3357">
        <v>0.28999999999999998</v>
      </c>
      <c r="S3357">
        <f t="shared" si="291"/>
        <v>0.50229473419497439</v>
      </c>
      <c r="T3357" s="64">
        <v>3</v>
      </c>
      <c r="U3357" s="339">
        <f t="shared" si="292"/>
        <v>1.4469189829363254</v>
      </c>
      <c r="V3357" s="4">
        <f t="shared" si="293"/>
        <v>0.33515210495963088</v>
      </c>
    </row>
    <row r="3358" spans="1:22">
      <c r="A3358" s="162" t="s">
        <v>915</v>
      </c>
      <c r="B3358" s="9" t="s">
        <v>924</v>
      </c>
      <c r="C3358" s="219" t="s">
        <v>1500</v>
      </c>
      <c r="D3358" s="83" t="s">
        <v>44</v>
      </c>
      <c r="E3358" s="100" t="s">
        <v>60</v>
      </c>
      <c r="F3358" s="100" t="s">
        <v>60</v>
      </c>
      <c r="G3358" s="24">
        <v>49</v>
      </c>
      <c r="H3358" s="202">
        <v>0.12158809</v>
      </c>
      <c r="I3358" s="90"/>
      <c r="J3358" s="24"/>
      <c r="K3358" s="24" t="s">
        <v>100</v>
      </c>
      <c r="L3358" s="24"/>
      <c r="M3358" s="2">
        <v>3.25</v>
      </c>
      <c r="N3358">
        <v>1.66</v>
      </c>
      <c r="O3358" s="63">
        <f t="shared" si="290"/>
        <v>2.8752043405643359</v>
      </c>
      <c r="P3358" s="90">
        <v>3</v>
      </c>
      <c r="Q3358" s="2">
        <v>16.7</v>
      </c>
      <c r="R3358">
        <v>4.9000000000000004</v>
      </c>
      <c r="S3358">
        <f t="shared" si="291"/>
        <v>8.4870489570874987</v>
      </c>
      <c r="T3358" s="90">
        <v>3</v>
      </c>
      <c r="U3358" s="339">
        <f t="shared" si="292"/>
        <v>1.6367537230810631</v>
      </c>
      <c r="V3358" s="4">
        <f t="shared" si="293"/>
        <v>0.41942462380627965</v>
      </c>
    </row>
    <row r="3359" spans="1:22">
      <c r="A3359" s="164" t="s">
        <v>915</v>
      </c>
      <c r="B3359" s="9" t="s">
        <v>924</v>
      </c>
      <c r="C3359" s="219" t="s">
        <v>1500</v>
      </c>
      <c r="D3359" s="85" t="s">
        <v>44</v>
      </c>
      <c r="E3359" s="97" t="s">
        <v>60</v>
      </c>
      <c r="F3359" s="97" t="s">
        <v>60</v>
      </c>
      <c r="G3359" s="98">
        <v>70</v>
      </c>
      <c r="H3359" s="202">
        <v>0.17369726999999999</v>
      </c>
      <c r="I3359" s="108"/>
      <c r="J3359" s="98"/>
      <c r="K3359" s="98" t="s">
        <v>100</v>
      </c>
      <c r="L3359" s="98"/>
      <c r="M3359" s="2">
        <v>4.18</v>
      </c>
      <c r="N3359">
        <v>1.64</v>
      </c>
      <c r="O3359" s="63">
        <f t="shared" si="290"/>
        <v>2.8405633244129582</v>
      </c>
      <c r="P3359" s="108">
        <v>3</v>
      </c>
      <c r="Q3359" s="2">
        <v>2.4</v>
      </c>
      <c r="R3359">
        <v>0.56000000000000005</v>
      </c>
      <c r="S3359">
        <f t="shared" si="291"/>
        <v>0.96994845223857129</v>
      </c>
      <c r="T3359" s="108">
        <v>3</v>
      </c>
      <c r="U3359" s="339">
        <f t="shared" si="292"/>
        <v>-0.55484250918276501</v>
      </c>
      <c r="V3359" s="4">
        <f t="shared" si="293"/>
        <v>0.38777777777777778</v>
      </c>
    </row>
    <row r="3360" spans="1:22">
      <c r="A3360" s="162" t="s">
        <v>915</v>
      </c>
      <c r="B3360" s="9" t="s">
        <v>924</v>
      </c>
      <c r="C3360" s="219" t="s">
        <v>1500</v>
      </c>
      <c r="D3360" s="81" t="s">
        <v>44</v>
      </c>
      <c r="E3360" s="93" t="s">
        <v>60</v>
      </c>
      <c r="F3360" s="93" t="s">
        <v>60</v>
      </c>
      <c r="G3360" s="22">
        <v>92</v>
      </c>
      <c r="H3360" s="202">
        <v>0.22828783999999999</v>
      </c>
      <c r="I3360" s="64"/>
      <c r="J3360" s="22"/>
      <c r="K3360" s="22" t="s">
        <v>100</v>
      </c>
      <c r="L3360" s="22"/>
      <c r="M3360" s="2">
        <v>19.5</v>
      </c>
      <c r="N3360">
        <v>10.8</v>
      </c>
      <c r="O3360" s="63">
        <f t="shared" si="290"/>
        <v>18.706148721743876</v>
      </c>
      <c r="P3360" s="64">
        <v>3</v>
      </c>
      <c r="Q3360" s="2">
        <v>0.37</v>
      </c>
      <c r="R3360">
        <v>0.16</v>
      </c>
      <c r="S3360">
        <f t="shared" si="291"/>
        <v>0.27712812921102037</v>
      </c>
      <c r="T3360" s="64">
        <v>3</v>
      </c>
      <c r="U3360" s="339">
        <f t="shared" si="292"/>
        <v>-3.9646667389135679</v>
      </c>
      <c r="V3360" s="4">
        <f t="shared" si="293"/>
        <v>0.52033114195276364</v>
      </c>
    </row>
    <row r="3361" spans="1:22">
      <c r="A3361" s="162" t="s">
        <v>915</v>
      </c>
      <c r="B3361" s="9" t="s">
        <v>924</v>
      </c>
      <c r="C3361" s="219" t="s">
        <v>1500</v>
      </c>
      <c r="D3361" s="81" t="s">
        <v>44</v>
      </c>
      <c r="E3361" s="93" t="s">
        <v>60</v>
      </c>
      <c r="F3361" s="93" t="s">
        <v>60</v>
      </c>
      <c r="G3361" s="22">
        <v>119</v>
      </c>
      <c r="H3361" s="202">
        <v>0.29528536</v>
      </c>
      <c r="I3361" s="64"/>
      <c r="J3361" s="22"/>
      <c r="K3361" s="22" t="s">
        <v>100</v>
      </c>
      <c r="L3361" s="22"/>
      <c r="M3361" s="2">
        <v>6.34</v>
      </c>
      <c r="N3361">
        <v>3.18</v>
      </c>
      <c r="O3361" s="63">
        <f t="shared" si="290"/>
        <v>5.5079215680690297</v>
      </c>
      <c r="P3361" s="64">
        <v>3</v>
      </c>
      <c r="Q3361" s="2">
        <v>2.59</v>
      </c>
      <c r="R3361">
        <v>0.93</v>
      </c>
      <c r="S3361">
        <f t="shared" si="291"/>
        <v>1.6108072510390559</v>
      </c>
      <c r="T3361" s="64">
        <v>3</v>
      </c>
      <c r="U3361" s="339">
        <f t="shared" si="292"/>
        <v>-0.89522089273768812</v>
      </c>
      <c r="V3361" s="4">
        <f t="shared" si="293"/>
        <v>0.46226701052955876</v>
      </c>
    </row>
    <row r="3362" spans="1:22">
      <c r="A3362" s="162" t="s">
        <v>915</v>
      </c>
      <c r="B3362" s="9" t="s">
        <v>924</v>
      </c>
      <c r="C3362" s="219" t="s">
        <v>1500</v>
      </c>
      <c r="D3362" s="81" t="s">
        <v>44</v>
      </c>
      <c r="E3362" s="93" t="s">
        <v>60</v>
      </c>
      <c r="F3362" s="93" t="s">
        <v>60</v>
      </c>
      <c r="G3362" s="22">
        <v>365</v>
      </c>
      <c r="H3362" s="202">
        <v>0.90570720000000005</v>
      </c>
      <c r="I3362" s="64"/>
      <c r="J3362" s="22"/>
      <c r="K3362" s="22" t="s">
        <v>100</v>
      </c>
      <c r="L3362" s="22"/>
      <c r="M3362" s="2">
        <v>21.3</v>
      </c>
      <c r="N3362">
        <v>2.2999999999999998</v>
      </c>
      <c r="O3362" s="63">
        <f t="shared" si="290"/>
        <v>3.9837168574084174</v>
      </c>
      <c r="P3362" s="64">
        <v>3</v>
      </c>
      <c r="Q3362" s="2">
        <v>49.8</v>
      </c>
      <c r="R3362">
        <v>14.2</v>
      </c>
      <c r="S3362">
        <f t="shared" si="291"/>
        <v>24.595121467478055</v>
      </c>
      <c r="T3362" s="64">
        <v>3</v>
      </c>
      <c r="U3362" s="339">
        <f t="shared" si="292"/>
        <v>0.84930791131522776</v>
      </c>
      <c r="V3362" s="4">
        <f t="shared" si="293"/>
        <v>0.41463847357300687</v>
      </c>
    </row>
    <row r="3363" spans="1:22">
      <c r="A3363" s="162" t="s">
        <v>915</v>
      </c>
      <c r="B3363" s="9" t="s">
        <v>924</v>
      </c>
      <c r="C3363" s="219" t="s">
        <v>1500</v>
      </c>
      <c r="D3363" s="81" t="s">
        <v>44</v>
      </c>
      <c r="E3363" s="93" t="s">
        <v>60</v>
      </c>
      <c r="F3363" s="93" t="s">
        <v>60</v>
      </c>
      <c r="G3363" s="22">
        <v>403</v>
      </c>
      <c r="H3363" s="202">
        <v>1</v>
      </c>
      <c r="I3363" s="64"/>
      <c r="J3363" s="22"/>
      <c r="K3363" s="22" t="s">
        <v>100</v>
      </c>
      <c r="L3363" s="22" t="s">
        <v>100</v>
      </c>
      <c r="M3363" s="2">
        <v>5.2</v>
      </c>
      <c r="N3363">
        <v>1.7</v>
      </c>
      <c r="O3363" s="63">
        <f t="shared" si="290"/>
        <v>2.9444863728670914</v>
      </c>
      <c r="P3363" s="64">
        <v>3</v>
      </c>
      <c r="Q3363" s="2">
        <v>1.3</v>
      </c>
      <c r="R3363">
        <v>0.3</v>
      </c>
      <c r="S3363">
        <f t="shared" si="291"/>
        <v>0.51961524227066314</v>
      </c>
      <c r="T3363" s="64">
        <v>3</v>
      </c>
      <c r="U3363" s="339">
        <f t="shared" si="292"/>
        <v>-1.3862943611198906</v>
      </c>
      <c r="V3363" s="4">
        <f t="shared" si="293"/>
        <v>0.38658777120315585</v>
      </c>
    </row>
    <row r="3364" spans="1:22">
      <c r="A3364" s="162" t="s">
        <v>915</v>
      </c>
      <c r="B3364" s="9" t="s">
        <v>925</v>
      </c>
      <c r="C3364" s="219" t="s">
        <v>1500</v>
      </c>
      <c r="D3364" s="81" t="s">
        <v>44</v>
      </c>
      <c r="E3364" s="93" t="s">
        <v>60</v>
      </c>
      <c r="F3364" s="93" t="s">
        <v>60</v>
      </c>
      <c r="G3364" s="22">
        <v>-1</v>
      </c>
      <c r="H3364" s="202">
        <v>-2.4813999999999999E-3</v>
      </c>
      <c r="I3364" s="64" t="s">
        <v>100</v>
      </c>
      <c r="J3364" s="22"/>
      <c r="K3364" s="22"/>
      <c r="L3364" s="22"/>
      <c r="M3364" s="2">
        <v>2.77</v>
      </c>
      <c r="N3364">
        <v>1.81</v>
      </c>
      <c r="O3364" s="63">
        <f t="shared" si="290"/>
        <v>3.1350119616996679</v>
      </c>
      <c r="P3364" s="64">
        <v>3</v>
      </c>
      <c r="Q3364" s="2">
        <v>3.37</v>
      </c>
      <c r="R3364">
        <v>1.1100000000000001</v>
      </c>
      <c r="S3364">
        <f t="shared" si="291"/>
        <v>1.9225763964014539</v>
      </c>
      <c r="T3364" s="64">
        <v>3</v>
      </c>
      <c r="U3364" s="339">
        <f t="shared" si="292"/>
        <v>0.19606542416502321</v>
      </c>
      <c r="V3364" s="4">
        <f t="shared" si="293"/>
        <v>0.44182244567913193</v>
      </c>
    </row>
    <row r="3365" spans="1:22">
      <c r="A3365" s="162" t="s">
        <v>915</v>
      </c>
      <c r="B3365" s="9" t="s">
        <v>925</v>
      </c>
      <c r="C3365" s="219" t="s">
        <v>1500</v>
      </c>
      <c r="D3365" s="81" t="s">
        <v>44</v>
      </c>
      <c r="E3365" s="93" t="s">
        <v>60</v>
      </c>
      <c r="F3365" s="93" t="s">
        <v>60</v>
      </c>
      <c r="G3365" s="22">
        <v>12</v>
      </c>
      <c r="H3365" s="202">
        <v>2.9776670000000002E-2</v>
      </c>
      <c r="I3365" s="64"/>
      <c r="J3365" s="22" t="s">
        <v>100</v>
      </c>
      <c r="K3365" s="22"/>
      <c r="L3365" s="22"/>
      <c r="M3365" s="2">
        <v>5.07</v>
      </c>
      <c r="N3365">
        <v>2.15</v>
      </c>
      <c r="O3365" s="63">
        <f t="shared" si="290"/>
        <v>3.7239092362730859</v>
      </c>
      <c r="P3365" s="64">
        <v>3</v>
      </c>
      <c r="Q3365" s="2">
        <v>7</v>
      </c>
      <c r="R3365">
        <v>0.27</v>
      </c>
      <c r="S3365">
        <f t="shared" si="291"/>
        <v>0.4676537180435969</v>
      </c>
      <c r="T3365" s="64">
        <v>3</v>
      </c>
      <c r="U3365" s="339">
        <f t="shared" si="292"/>
        <v>0.3225693314522215</v>
      </c>
      <c r="V3365" s="4">
        <f t="shared" si="293"/>
        <v>0.33482108843537417</v>
      </c>
    </row>
    <row r="3366" spans="1:22">
      <c r="A3366" s="162" t="s">
        <v>915</v>
      </c>
      <c r="B3366" s="9" t="s">
        <v>925</v>
      </c>
      <c r="C3366" s="219" t="s">
        <v>1500</v>
      </c>
      <c r="D3366" s="83" t="s">
        <v>44</v>
      </c>
      <c r="E3366" s="100" t="s">
        <v>60</v>
      </c>
      <c r="F3366" s="100" t="s">
        <v>60</v>
      </c>
      <c r="G3366" s="24">
        <v>21</v>
      </c>
      <c r="H3366" s="202">
        <v>5.2109179999999998E-2</v>
      </c>
      <c r="I3366" s="90"/>
      <c r="J3366" s="24"/>
      <c r="K3366" s="24" t="s">
        <v>100</v>
      </c>
      <c r="L3366" s="24"/>
      <c r="M3366" s="2">
        <v>9.18</v>
      </c>
      <c r="N3366">
        <v>4.12</v>
      </c>
      <c r="O3366" s="63">
        <f t="shared" si="290"/>
        <v>7.1360493271837742</v>
      </c>
      <c r="P3366" s="90">
        <v>3</v>
      </c>
      <c r="Q3366" s="2">
        <v>36.200000000000003</v>
      </c>
      <c r="R3366">
        <v>10.9</v>
      </c>
      <c r="S3366">
        <f t="shared" si="291"/>
        <v>18.879353802500763</v>
      </c>
      <c r="T3366" s="90">
        <v>3</v>
      </c>
      <c r="U3366" s="339">
        <f t="shared" si="292"/>
        <v>1.3720319141993265</v>
      </c>
      <c r="V3366" s="4">
        <f t="shared" si="293"/>
        <v>0.42399753772269877</v>
      </c>
    </row>
    <row r="3367" spans="1:22">
      <c r="A3367" s="162" t="s">
        <v>915</v>
      </c>
      <c r="B3367" s="9" t="s">
        <v>925</v>
      </c>
      <c r="C3367" s="219" t="s">
        <v>1500</v>
      </c>
      <c r="D3367" s="81" t="s">
        <v>44</v>
      </c>
      <c r="E3367" s="93" t="s">
        <v>60</v>
      </c>
      <c r="F3367" s="93" t="s">
        <v>60</v>
      </c>
      <c r="G3367" s="22">
        <v>35</v>
      </c>
      <c r="H3367" s="202">
        <v>8.6848640000000005E-2</v>
      </c>
      <c r="I3367" s="64"/>
      <c r="J3367" s="22"/>
      <c r="K3367" s="22" t="s">
        <v>100</v>
      </c>
      <c r="L3367" s="22"/>
      <c r="M3367" s="324">
        <v>2.02</v>
      </c>
      <c r="N3367">
        <v>1.4</v>
      </c>
      <c r="O3367" s="63">
        <f t="shared" si="290"/>
        <v>2.4248711305964279</v>
      </c>
      <c r="P3367" s="108">
        <v>3</v>
      </c>
      <c r="Q3367" s="324">
        <v>4.62</v>
      </c>
      <c r="R3367">
        <v>0.98</v>
      </c>
      <c r="S3367">
        <f t="shared" si="291"/>
        <v>1.6974097914174997</v>
      </c>
      <c r="T3367" s="108">
        <v>3</v>
      </c>
      <c r="U3367" s="339">
        <f t="shared" si="292"/>
        <v>0.827297193680534</v>
      </c>
      <c r="V3367" s="4">
        <f t="shared" si="293"/>
        <v>0.37832874196510563</v>
      </c>
    </row>
    <row r="3368" spans="1:22">
      <c r="A3368" s="162" t="s">
        <v>915</v>
      </c>
      <c r="B3368" s="9" t="s">
        <v>925</v>
      </c>
      <c r="C3368" s="219" t="s">
        <v>1500</v>
      </c>
      <c r="D3368" s="81" t="s">
        <v>44</v>
      </c>
      <c r="E3368" s="93" t="s">
        <v>60</v>
      </c>
      <c r="F3368" s="93" t="s">
        <v>60</v>
      </c>
      <c r="G3368" s="22">
        <v>49</v>
      </c>
      <c r="H3368" s="202">
        <v>0.12158809</v>
      </c>
      <c r="I3368" s="64"/>
      <c r="J3368" s="22"/>
      <c r="K3368" s="22" t="s">
        <v>100</v>
      </c>
      <c r="L3368" s="22"/>
      <c r="M3368" s="2">
        <v>2.59</v>
      </c>
      <c r="N3368">
        <v>1.1499999999999999</v>
      </c>
      <c r="O3368" s="63">
        <f t="shared" si="290"/>
        <v>1.9918584287042087</v>
      </c>
      <c r="P3368" s="64">
        <v>3</v>
      </c>
      <c r="Q3368" s="2">
        <v>11.8</v>
      </c>
      <c r="R3368">
        <v>1.5</v>
      </c>
      <c r="S3368">
        <f t="shared" si="291"/>
        <v>2.598076211353316</v>
      </c>
      <c r="T3368" s="64">
        <v>3</v>
      </c>
      <c r="U3368" s="339">
        <f t="shared" si="292"/>
        <v>1.5164416557601728</v>
      </c>
      <c r="V3368" s="4">
        <f t="shared" si="293"/>
        <v>0.34949248300296848</v>
      </c>
    </row>
    <row r="3369" spans="1:22">
      <c r="A3369" s="162" t="s">
        <v>915</v>
      </c>
      <c r="B3369" s="9" t="s">
        <v>925</v>
      </c>
      <c r="C3369" s="219" t="s">
        <v>1500</v>
      </c>
      <c r="D3369" s="81" t="s">
        <v>44</v>
      </c>
      <c r="E3369" s="93" t="s">
        <v>60</v>
      </c>
      <c r="F3369" s="93" t="s">
        <v>60</v>
      </c>
      <c r="G3369" s="22">
        <v>70</v>
      </c>
      <c r="H3369" s="202">
        <v>0.17369726999999999</v>
      </c>
      <c r="I3369" s="64"/>
      <c r="J3369" s="22"/>
      <c r="K3369" s="22" t="s">
        <v>100</v>
      </c>
      <c r="L3369" s="22"/>
      <c r="M3369" s="2">
        <v>2.6</v>
      </c>
      <c r="N3369">
        <v>1.9</v>
      </c>
      <c r="O3369" s="63">
        <f t="shared" si="290"/>
        <v>3.2908965343808667</v>
      </c>
      <c r="P3369" s="64">
        <v>3</v>
      </c>
      <c r="Q3369" s="2">
        <v>3.63</v>
      </c>
      <c r="R3369">
        <v>1.33</v>
      </c>
      <c r="S3369">
        <f t="shared" si="291"/>
        <v>2.3036275740666068</v>
      </c>
      <c r="T3369" s="64">
        <v>3</v>
      </c>
      <c r="U3369" s="339">
        <f t="shared" si="292"/>
        <v>0.33372120324932297</v>
      </c>
      <c r="V3369" s="4">
        <f t="shared" si="293"/>
        <v>0.46757583346614157</v>
      </c>
    </row>
    <row r="3370" spans="1:22">
      <c r="A3370" s="162" t="s">
        <v>915</v>
      </c>
      <c r="B3370" s="9" t="s">
        <v>925</v>
      </c>
      <c r="C3370" s="219" t="s">
        <v>1500</v>
      </c>
      <c r="D3370" s="81" t="s">
        <v>44</v>
      </c>
      <c r="E3370" s="93" t="s">
        <v>60</v>
      </c>
      <c r="F3370" s="93" t="s">
        <v>60</v>
      </c>
      <c r="G3370" s="22">
        <v>92</v>
      </c>
      <c r="H3370" s="202">
        <v>0.22828783999999999</v>
      </c>
      <c r="I3370" s="64"/>
      <c r="J3370" s="22"/>
      <c r="K3370" s="22" t="s">
        <v>100</v>
      </c>
      <c r="L3370" s="22"/>
      <c r="M3370" s="2">
        <v>3.99</v>
      </c>
      <c r="N3370">
        <v>1.83</v>
      </c>
      <c r="O3370" s="63">
        <f t="shared" si="290"/>
        <v>3.1696529778510456</v>
      </c>
      <c r="P3370" s="64">
        <v>3</v>
      </c>
      <c r="Q3370" s="2">
        <v>4.32</v>
      </c>
      <c r="R3370">
        <v>4.0999999999999996</v>
      </c>
      <c r="S3370">
        <f t="shared" si="291"/>
        <v>7.1014083110323956</v>
      </c>
      <c r="T3370" s="64">
        <v>3</v>
      </c>
      <c r="U3370" s="339">
        <f t="shared" si="292"/>
        <v>7.9464171354246799E-2</v>
      </c>
      <c r="V3370" s="4">
        <f t="shared" si="293"/>
        <v>1.234074931412894</v>
      </c>
    </row>
    <row r="3371" spans="1:22">
      <c r="A3371" s="162" t="s">
        <v>915</v>
      </c>
      <c r="B3371" s="9" t="s">
        <v>925</v>
      </c>
      <c r="C3371" s="219" t="s">
        <v>1500</v>
      </c>
      <c r="D3371" s="81" t="s">
        <v>44</v>
      </c>
      <c r="E3371" s="93" t="s">
        <v>60</v>
      </c>
      <c r="F3371" s="93" t="s">
        <v>60</v>
      </c>
      <c r="G3371" s="22">
        <v>119</v>
      </c>
      <c r="H3371" s="202">
        <v>0.29528536</v>
      </c>
      <c r="I3371" s="64"/>
      <c r="J3371" s="22"/>
      <c r="K3371" s="22" t="s">
        <v>100</v>
      </c>
      <c r="L3371" s="22"/>
      <c r="M3371" s="2">
        <v>11.1</v>
      </c>
      <c r="N3371">
        <v>4.5599999999999996</v>
      </c>
      <c r="O3371" s="63">
        <f t="shared" si="290"/>
        <v>7.8981516825140794</v>
      </c>
      <c r="P3371" s="64">
        <v>3</v>
      </c>
      <c r="Q3371" s="2">
        <v>13</v>
      </c>
      <c r="R3371">
        <v>2.04</v>
      </c>
      <c r="S3371">
        <f t="shared" si="291"/>
        <v>3.5333836474405094</v>
      </c>
      <c r="T3371" s="64">
        <v>3</v>
      </c>
      <c r="U3371" s="339">
        <f t="shared" si="292"/>
        <v>0.15800424914324832</v>
      </c>
      <c r="V3371" s="4">
        <f t="shared" si="293"/>
        <v>0.35795818540433921</v>
      </c>
    </row>
    <row r="3372" spans="1:22">
      <c r="A3372" s="162" t="s">
        <v>915</v>
      </c>
      <c r="B3372" s="9" t="s">
        <v>925</v>
      </c>
      <c r="C3372" s="219" t="s">
        <v>1500</v>
      </c>
      <c r="D3372" s="81" t="s">
        <v>44</v>
      </c>
      <c r="E3372" s="93" t="s">
        <v>60</v>
      </c>
      <c r="F3372" s="93" t="s">
        <v>60</v>
      </c>
      <c r="G3372" s="22">
        <v>365</v>
      </c>
      <c r="H3372" s="202">
        <v>0.90570720000000005</v>
      </c>
      <c r="I3372" s="64"/>
      <c r="J3372" s="22"/>
      <c r="K3372" s="22" t="s">
        <v>100</v>
      </c>
      <c r="L3372" s="22"/>
      <c r="M3372" s="2">
        <v>1.9</v>
      </c>
      <c r="N3372">
        <v>0.5</v>
      </c>
      <c r="O3372" s="63">
        <f t="shared" si="290"/>
        <v>0.8660254037844386</v>
      </c>
      <c r="P3372" s="64">
        <v>3</v>
      </c>
      <c r="Q3372" s="2">
        <v>1</v>
      </c>
      <c r="R3372">
        <v>0.1</v>
      </c>
      <c r="S3372">
        <f t="shared" si="291"/>
        <v>0.17320508075688773</v>
      </c>
      <c r="T3372" s="64">
        <v>3</v>
      </c>
      <c r="U3372" s="339">
        <f t="shared" si="292"/>
        <v>-0.64185388617239481</v>
      </c>
      <c r="V3372" s="4">
        <f t="shared" si="293"/>
        <v>0.34333333333333332</v>
      </c>
    </row>
    <row r="3373" spans="1:22">
      <c r="A3373" s="162" t="s">
        <v>915</v>
      </c>
      <c r="B3373" s="9" t="s">
        <v>925</v>
      </c>
      <c r="C3373" s="219" t="s">
        <v>1500</v>
      </c>
      <c r="D3373" s="81" t="s">
        <v>44</v>
      </c>
      <c r="E3373" s="93" t="s">
        <v>60</v>
      </c>
      <c r="F3373" s="93" t="s">
        <v>60</v>
      </c>
      <c r="G3373" s="22">
        <v>403</v>
      </c>
      <c r="H3373" s="202">
        <v>1</v>
      </c>
      <c r="I3373" s="64"/>
      <c r="J3373" s="22"/>
      <c r="K3373" s="22" t="s">
        <v>100</v>
      </c>
      <c r="L3373" s="22" t="s">
        <v>100</v>
      </c>
      <c r="M3373" s="2">
        <v>0.9</v>
      </c>
      <c r="N3373">
        <v>0.4</v>
      </c>
      <c r="O3373" s="63">
        <f t="shared" si="290"/>
        <v>0.69282032302755092</v>
      </c>
      <c r="P3373" s="64">
        <v>3</v>
      </c>
      <c r="Q3373" s="2">
        <v>1.4</v>
      </c>
      <c r="R3373">
        <v>0.8</v>
      </c>
      <c r="S3373">
        <f t="shared" si="291"/>
        <v>1.3856406460551018</v>
      </c>
      <c r="T3373" s="64">
        <v>3</v>
      </c>
      <c r="U3373" s="339">
        <f t="shared" si="292"/>
        <v>0.44183275227903912</v>
      </c>
      <c r="V3373" s="4">
        <f t="shared" si="293"/>
        <v>0.65986394557823136</v>
      </c>
    </row>
    <row r="3374" spans="1:22">
      <c r="A3374" s="422" t="s">
        <v>915</v>
      </c>
      <c r="B3374" s="9" t="s">
        <v>926</v>
      </c>
      <c r="C3374" s="219" t="s">
        <v>1500</v>
      </c>
      <c r="D3374" s="83" t="s">
        <v>44</v>
      </c>
      <c r="E3374" s="100" t="s">
        <v>60</v>
      </c>
      <c r="F3374" s="100" t="s">
        <v>60</v>
      </c>
      <c r="G3374" s="24">
        <v>-1</v>
      </c>
      <c r="H3374" s="202">
        <v>-2.4813999999999999E-3</v>
      </c>
      <c r="I3374" s="90" t="s">
        <v>100</v>
      </c>
      <c r="J3374" s="24"/>
      <c r="K3374" s="24"/>
      <c r="L3374" s="24"/>
      <c r="M3374" s="2">
        <v>0.08</v>
      </c>
      <c r="N3374">
        <v>0.02</v>
      </c>
      <c r="O3374" s="63">
        <f t="shared" si="290"/>
        <v>3.4641016151377546E-2</v>
      </c>
      <c r="P3374" s="90">
        <v>3</v>
      </c>
      <c r="Q3374" s="2">
        <v>0.48</v>
      </c>
      <c r="R3374">
        <v>0.24</v>
      </c>
      <c r="S3374">
        <f t="shared" si="291"/>
        <v>0.4156921938165305</v>
      </c>
      <c r="T3374" s="90">
        <v>3</v>
      </c>
      <c r="U3374" s="339">
        <f t="shared" si="292"/>
        <v>1.791759469228055</v>
      </c>
      <c r="V3374" s="4">
        <f t="shared" si="293"/>
        <v>0.58333333333333326</v>
      </c>
    </row>
    <row r="3375" spans="1:22">
      <c r="A3375" s="162" t="s">
        <v>915</v>
      </c>
      <c r="B3375" s="9" t="s">
        <v>926</v>
      </c>
      <c r="C3375" s="219" t="s">
        <v>1500</v>
      </c>
      <c r="D3375" s="81" t="s">
        <v>44</v>
      </c>
      <c r="E3375" s="93" t="s">
        <v>60</v>
      </c>
      <c r="F3375" s="93" t="s">
        <v>60</v>
      </c>
      <c r="G3375" s="22">
        <v>12</v>
      </c>
      <c r="H3375" s="202">
        <v>2.9776670000000002E-2</v>
      </c>
      <c r="I3375" s="64"/>
      <c r="J3375" s="22" t="s">
        <v>100</v>
      </c>
      <c r="K3375" s="22"/>
      <c r="L3375" s="22"/>
      <c r="M3375" s="2">
        <v>0.69</v>
      </c>
      <c r="N3375">
        <v>0.27</v>
      </c>
      <c r="O3375" s="63">
        <f t="shared" si="290"/>
        <v>0.4676537180435969</v>
      </c>
      <c r="P3375" s="108">
        <v>3</v>
      </c>
      <c r="Q3375" s="2">
        <v>2.3199999999999998</v>
      </c>
      <c r="R3375">
        <v>0.15</v>
      </c>
      <c r="S3375">
        <f t="shared" si="291"/>
        <v>0.25980762113533157</v>
      </c>
      <c r="T3375" s="108">
        <v>3</v>
      </c>
      <c r="U3375" s="339">
        <f t="shared" si="292"/>
        <v>1.2126308670690504</v>
      </c>
      <c r="V3375" s="4">
        <f t="shared" si="293"/>
        <v>0.33751362465319068</v>
      </c>
    </row>
    <row r="3376" spans="1:22">
      <c r="A3376" s="162" t="s">
        <v>915</v>
      </c>
      <c r="B3376" s="9" t="s">
        <v>926</v>
      </c>
      <c r="C3376" s="219" t="s">
        <v>1500</v>
      </c>
      <c r="D3376" s="81" t="s">
        <v>44</v>
      </c>
      <c r="E3376" s="93" t="s">
        <v>60</v>
      </c>
      <c r="F3376" s="93" t="s">
        <v>60</v>
      </c>
      <c r="G3376" s="22">
        <v>21</v>
      </c>
      <c r="H3376" s="202">
        <v>5.2109179999999998E-2</v>
      </c>
      <c r="I3376" s="64"/>
      <c r="J3376" s="22"/>
      <c r="K3376" s="22" t="s">
        <v>100</v>
      </c>
      <c r="L3376" s="22"/>
      <c r="M3376" s="2">
        <v>3.43</v>
      </c>
      <c r="N3376">
        <v>0.04</v>
      </c>
      <c r="O3376" s="63">
        <f t="shared" si="290"/>
        <v>6.9282032302755092E-2</v>
      </c>
      <c r="P3376" s="64">
        <v>3</v>
      </c>
      <c r="Q3376" s="2">
        <v>17</v>
      </c>
      <c r="R3376">
        <v>7.2</v>
      </c>
      <c r="S3376">
        <f t="shared" si="291"/>
        <v>12.470765814495916</v>
      </c>
      <c r="T3376" s="64">
        <v>3</v>
      </c>
      <c r="U3376" s="339">
        <f t="shared" si="292"/>
        <v>1.6006530828783674</v>
      </c>
      <c r="V3376" s="4">
        <f t="shared" si="293"/>
        <v>0.51271049596309104</v>
      </c>
    </row>
    <row r="3377" spans="1:22">
      <c r="A3377" s="162" t="s">
        <v>915</v>
      </c>
      <c r="B3377" s="9" t="s">
        <v>926</v>
      </c>
      <c r="C3377" s="219" t="s">
        <v>1500</v>
      </c>
      <c r="D3377" s="81" t="s">
        <v>44</v>
      </c>
      <c r="E3377" s="93" t="s">
        <v>60</v>
      </c>
      <c r="F3377" s="93" t="s">
        <v>60</v>
      </c>
      <c r="G3377" s="22">
        <v>35</v>
      </c>
      <c r="H3377" s="202">
        <v>8.6848640000000005E-2</v>
      </c>
      <c r="I3377" s="64"/>
      <c r="J3377" s="22"/>
      <c r="K3377" s="22" t="s">
        <v>100</v>
      </c>
      <c r="L3377" s="22"/>
      <c r="M3377" s="324">
        <v>2.4</v>
      </c>
      <c r="N3377">
        <v>1.1499999999999999</v>
      </c>
      <c r="O3377" s="63">
        <f t="shared" si="290"/>
        <v>1.9918584287042087</v>
      </c>
      <c r="P3377" s="64">
        <v>3</v>
      </c>
      <c r="Q3377" s="324">
        <v>9.61</v>
      </c>
      <c r="R3377">
        <v>1.76</v>
      </c>
      <c r="S3377">
        <f t="shared" si="291"/>
        <v>3.0484094213212241</v>
      </c>
      <c r="T3377" s="64">
        <v>3</v>
      </c>
      <c r="U3377" s="339">
        <f t="shared" si="292"/>
        <v>1.3873354856283011</v>
      </c>
      <c r="V3377" s="4">
        <f t="shared" si="293"/>
        <v>0.3668745305557029</v>
      </c>
    </row>
    <row r="3378" spans="1:22">
      <c r="A3378" s="162" t="s">
        <v>915</v>
      </c>
      <c r="B3378" s="9" t="s">
        <v>926</v>
      </c>
      <c r="C3378" s="219" t="s">
        <v>1500</v>
      </c>
      <c r="D3378" s="81" t="s">
        <v>44</v>
      </c>
      <c r="E3378" s="93" t="s">
        <v>60</v>
      </c>
      <c r="F3378" s="93" t="s">
        <v>60</v>
      </c>
      <c r="G3378" s="22">
        <v>49</v>
      </c>
      <c r="H3378" s="202">
        <v>0.12158809</v>
      </c>
      <c r="I3378" s="64"/>
      <c r="J3378" s="22"/>
      <c r="K3378" s="22" t="s">
        <v>100</v>
      </c>
      <c r="L3378" s="22"/>
      <c r="M3378" s="2">
        <v>2.37</v>
      </c>
      <c r="N3378">
        <v>1.67</v>
      </c>
      <c r="O3378" s="63">
        <f t="shared" si="290"/>
        <v>2.8925248486400248</v>
      </c>
      <c r="P3378" s="64">
        <v>3</v>
      </c>
      <c r="Q3378" s="2">
        <v>13</v>
      </c>
      <c r="R3378">
        <v>8.86</v>
      </c>
      <c r="S3378">
        <f t="shared" si="291"/>
        <v>15.34597015506025</v>
      </c>
      <c r="T3378" s="64">
        <v>3</v>
      </c>
      <c r="U3378" s="339">
        <f t="shared" si="292"/>
        <v>1.7020594023144968</v>
      </c>
      <c r="V3378" s="4">
        <f t="shared" si="293"/>
        <v>0.79782800788954633</v>
      </c>
    </row>
    <row r="3379" spans="1:22">
      <c r="A3379" s="162" t="s">
        <v>915</v>
      </c>
      <c r="B3379" s="9" t="s">
        <v>926</v>
      </c>
      <c r="C3379" s="219" t="s">
        <v>1500</v>
      </c>
      <c r="D3379" s="81" t="s">
        <v>44</v>
      </c>
      <c r="E3379" s="93" t="s">
        <v>60</v>
      </c>
      <c r="F3379" s="93" t="s">
        <v>60</v>
      </c>
      <c r="G3379" s="22">
        <v>70</v>
      </c>
      <c r="H3379" s="202">
        <v>0.17369726999999999</v>
      </c>
      <c r="I3379" s="64"/>
      <c r="J3379" s="22"/>
      <c r="K3379" s="22" t="s">
        <v>100</v>
      </c>
      <c r="L3379" s="22"/>
      <c r="M3379" s="2">
        <v>0.7</v>
      </c>
      <c r="N3379">
        <v>0.15</v>
      </c>
      <c r="O3379" s="63">
        <f t="shared" si="290"/>
        <v>0.25980762113533157</v>
      </c>
      <c r="P3379" s="64">
        <v>3</v>
      </c>
      <c r="Q3379" s="2">
        <v>4.67</v>
      </c>
      <c r="R3379">
        <v>2.57</v>
      </c>
      <c r="S3379">
        <f t="shared" si="291"/>
        <v>4.4513705754520139</v>
      </c>
      <c r="T3379" s="64">
        <v>3</v>
      </c>
      <c r="U3379" s="339">
        <f t="shared" si="292"/>
        <v>1.8978340156195384</v>
      </c>
      <c r="V3379" s="4">
        <f t="shared" si="293"/>
        <v>0.6361867555600389</v>
      </c>
    </row>
    <row r="3380" spans="1:22">
      <c r="A3380" s="162" t="s">
        <v>915</v>
      </c>
      <c r="B3380" s="9" t="s">
        <v>926</v>
      </c>
      <c r="C3380" s="219" t="s">
        <v>1500</v>
      </c>
      <c r="D3380" s="81" t="s">
        <v>44</v>
      </c>
      <c r="E3380" s="93" t="s">
        <v>60</v>
      </c>
      <c r="F3380" s="93" t="s">
        <v>60</v>
      </c>
      <c r="G3380" s="22">
        <v>92</v>
      </c>
      <c r="H3380" s="202">
        <v>0.22828783999999999</v>
      </c>
      <c r="I3380" s="64"/>
      <c r="J3380" s="22"/>
      <c r="K3380" s="22" t="s">
        <v>100</v>
      </c>
      <c r="L3380" s="22"/>
      <c r="M3380" s="2">
        <v>0.65</v>
      </c>
      <c r="N3380">
        <v>0.5</v>
      </c>
      <c r="O3380" s="63">
        <f t="shared" si="290"/>
        <v>0.8660254037844386</v>
      </c>
      <c r="P3380" s="64">
        <v>3</v>
      </c>
      <c r="Q3380" s="2">
        <v>1.1299999999999999</v>
      </c>
      <c r="R3380">
        <v>1.08</v>
      </c>
      <c r="S3380">
        <f t="shared" si="291"/>
        <v>1.8706148721743876</v>
      </c>
      <c r="T3380" s="64">
        <v>3</v>
      </c>
      <c r="U3380" s="339">
        <f t="shared" si="292"/>
        <v>0.55300054881670335</v>
      </c>
      <c r="V3380" s="4">
        <f t="shared" si="293"/>
        <v>1.2467956248205292</v>
      </c>
    </row>
    <row r="3381" spans="1:22">
      <c r="A3381" s="162" t="s">
        <v>915</v>
      </c>
      <c r="B3381" s="9" t="s">
        <v>926</v>
      </c>
      <c r="C3381" s="219" t="s">
        <v>1500</v>
      </c>
      <c r="D3381" s="81" t="s">
        <v>44</v>
      </c>
      <c r="E3381" s="93" t="s">
        <v>60</v>
      </c>
      <c r="F3381" s="93" t="s">
        <v>60</v>
      </c>
      <c r="G3381" s="22">
        <v>119</v>
      </c>
      <c r="H3381" s="202">
        <v>0.29528536</v>
      </c>
      <c r="I3381" s="64"/>
      <c r="J3381" s="22"/>
      <c r="K3381" s="22" t="s">
        <v>100</v>
      </c>
      <c r="L3381" s="22"/>
      <c r="M3381" s="2">
        <v>0.39</v>
      </c>
      <c r="N3381">
        <v>0.21</v>
      </c>
      <c r="O3381" s="63">
        <f t="shared" si="290"/>
        <v>0.36373066958946421</v>
      </c>
      <c r="P3381" s="64">
        <v>3</v>
      </c>
      <c r="Q3381" s="2">
        <v>0.55000000000000004</v>
      </c>
      <c r="R3381">
        <v>0.43</v>
      </c>
      <c r="S3381">
        <f t="shared" si="291"/>
        <v>0.74478184725461716</v>
      </c>
      <c r="T3381" s="64">
        <v>3</v>
      </c>
      <c r="U3381" s="339">
        <f t="shared" si="292"/>
        <v>0.34377153910282454</v>
      </c>
      <c r="V3381" s="4">
        <f t="shared" si="293"/>
        <v>0.9445730027548207</v>
      </c>
    </row>
    <row r="3382" spans="1:22">
      <c r="A3382" s="162" t="s">
        <v>915</v>
      </c>
      <c r="B3382" s="9" t="s">
        <v>926</v>
      </c>
      <c r="C3382" s="219" t="s">
        <v>1500</v>
      </c>
      <c r="D3382" s="81" t="s">
        <v>44</v>
      </c>
      <c r="E3382" s="93" t="s">
        <v>60</v>
      </c>
      <c r="F3382" s="93" t="s">
        <v>60</v>
      </c>
      <c r="G3382" s="22">
        <v>365</v>
      </c>
      <c r="H3382" s="202">
        <v>0.90570720000000005</v>
      </c>
      <c r="I3382" s="64"/>
      <c r="J3382" s="22"/>
      <c r="K3382" s="22" t="s">
        <v>100</v>
      </c>
      <c r="L3382" s="22"/>
      <c r="M3382" s="2">
        <v>0.04</v>
      </c>
      <c r="N3382">
        <v>0.04</v>
      </c>
      <c r="O3382" s="63">
        <f t="shared" si="290"/>
        <v>6.9282032302755092E-2</v>
      </c>
      <c r="P3382" s="90">
        <v>3</v>
      </c>
      <c r="Q3382" s="2">
        <v>0.2</v>
      </c>
      <c r="R3382">
        <v>0.1</v>
      </c>
      <c r="S3382">
        <f t="shared" si="291"/>
        <v>0.17320508075688773</v>
      </c>
      <c r="T3382" s="90">
        <v>3</v>
      </c>
      <c r="U3382" s="339">
        <f t="shared" si="292"/>
        <v>1.6094379124341003</v>
      </c>
      <c r="V3382" s="4">
        <f t="shared" si="293"/>
        <v>0.58333333333333326</v>
      </c>
    </row>
    <row r="3383" spans="1:22">
      <c r="A3383" s="164" t="s">
        <v>915</v>
      </c>
      <c r="B3383" s="9" t="s">
        <v>926</v>
      </c>
      <c r="C3383" s="219" t="s">
        <v>1500</v>
      </c>
      <c r="D3383" s="85" t="s">
        <v>44</v>
      </c>
      <c r="E3383" s="97" t="s">
        <v>60</v>
      </c>
      <c r="F3383" s="97" t="s">
        <v>60</v>
      </c>
      <c r="G3383" s="98">
        <v>403</v>
      </c>
      <c r="H3383" s="202">
        <v>1</v>
      </c>
      <c r="I3383" s="108"/>
      <c r="J3383" s="98"/>
      <c r="K3383" s="98" t="s">
        <v>100</v>
      </c>
      <c r="L3383" s="98" t="s">
        <v>100</v>
      </c>
      <c r="M3383" s="2">
        <v>5.2</v>
      </c>
      <c r="N3383">
        <v>2.2999999999999998</v>
      </c>
      <c r="O3383" s="63">
        <f t="shared" si="290"/>
        <v>3.9837168574084174</v>
      </c>
      <c r="P3383" s="108">
        <v>3</v>
      </c>
      <c r="Q3383" s="2">
        <v>1.6</v>
      </c>
      <c r="R3383">
        <v>0.1</v>
      </c>
      <c r="S3383">
        <f t="shared" si="291"/>
        <v>0.17320508075688773</v>
      </c>
      <c r="T3383" s="108">
        <v>3</v>
      </c>
      <c r="U3383" s="339">
        <f t="shared" si="292"/>
        <v>-1.1786549963416462</v>
      </c>
      <c r="V3383" s="4">
        <f t="shared" si="293"/>
        <v>0.33723958333333337</v>
      </c>
    </row>
    <row r="3384" spans="1:22">
      <c r="A3384" s="48" t="s">
        <v>893</v>
      </c>
      <c r="B3384" t="s">
        <v>898</v>
      </c>
      <c r="C3384" s="219" t="s">
        <v>1433</v>
      </c>
      <c r="D3384" s="81" t="s">
        <v>44</v>
      </c>
      <c r="E3384" s="93" t="s">
        <v>60</v>
      </c>
      <c r="F3384" s="93" t="s">
        <v>60</v>
      </c>
      <c r="G3384" s="22">
        <v>0</v>
      </c>
      <c r="H3384" s="123">
        <f>G3384/730</f>
        <v>0</v>
      </c>
      <c r="I3384" s="2" t="s">
        <v>100</v>
      </c>
      <c r="M3384" s="2">
        <v>6993.5649940000003</v>
      </c>
      <c r="N3384" s="63">
        <v>3427.2844270000001</v>
      </c>
      <c r="O3384" s="63">
        <f t="shared" si="290"/>
        <v>18772.009916540679</v>
      </c>
      <c r="P3384" s="2">
        <v>30</v>
      </c>
      <c r="Q3384" s="2">
        <v>707.85070789999997</v>
      </c>
      <c r="R3384">
        <v>284.42728440000002</v>
      </c>
      <c r="S3384">
        <f t="shared" si="291"/>
        <v>1557.8723963581724</v>
      </c>
      <c r="T3384" s="2">
        <v>30</v>
      </c>
      <c r="U3384" s="339">
        <f t="shared" si="292"/>
        <v>-2.2905125117523411</v>
      </c>
      <c r="V3384" s="4">
        <f t="shared" si="293"/>
        <v>0.19479118451953953</v>
      </c>
    </row>
    <row r="3385" spans="1:22">
      <c r="A3385" s="48" t="s">
        <v>893</v>
      </c>
      <c r="B3385" t="s">
        <v>898</v>
      </c>
      <c r="C3385" s="219" t="s">
        <v>1433</v>
      </c>
      <c r="D3385" s="81" t="s">
        <v>44</v>
      </c>
      <c r="E3385" s="93" t="s">
        <v>60</v>
      </c>
      <c r="F3385" s="93" t="s">
        <v>60</v>
      </c>
      <c r="G3385" s="22">
        <v>7</v>
      </c>
      <c r="H3385" s="123">
        <f>G3385/G3388</f>
        <v>0.16666666666666666</v>
      </c>
      <c r="J3385" t="s">
        <v>100</v>
      </c>
      <c r="M3385" s="2">
        <v>5967.8249679999999</v>
      </c>
      <c r="N3385" s="63">
        <v>1714.2857140000001</v>
      </c>
      <c r="O3385" s="63">
        <f t="shared" si="290"/>
        <v>9231.7110964062449</v>
      </c>
      <c r="P3385" s="2">
        <v>29</v>
      </c>
      <c r="Q3385" s="2">
        <v>3824.9678250000002</v>
      </c>
      <c r="R3385">
        <v>572.71557270000005</v>
      </c>
      <c r="S3385">
        <f t="shared" si="291"/>
        <v>3084.1677466019228</v>
      </c>
      <c r="T3385" s="2">
        <v>29</v>
      </c>
      <c r="U3385" s="339">
        <f t="shared" si="292"/>
        <v>-0.44483247857472846</v>
      </c>
      <c r="V3385" s="4">
        <f t="shared" si="293"/>
        <v>5.6902077375218185E-2</v>
      </c>
    </row>
    <row r="3386" spans="1:22">
      <c r="A3386" s="48" t="s">
        <v>893</v>
      </c>
      <c r="B3386" t="s">
        <v>898</v>
      </c>
      <c r="C3386" s="219" t="s">
        <v>1433</v>
      </c>
      <c r="D3386" s="81" t="s">
        <v>44</v>
      </c>
      <c r="E3386" s="93" t="s">
        <v>60</v>
      </c>
      <c r="F3386" s="93" t="s">
        <v>60</v>
      </c>
      <c r="G3386" s="22">
        <v>14</v>
      </c>
      <c r="H3386" s="123">
        <f>G3386/G3388</f>
        <v>0.33333333333333331</v>
      </c>
      <c r="K3386" t="s">
        <v>100</v>
      </c>
      <c r="M3386" s="2">
        <v>8657.6576580000001</v>
      </c>
      <c r="N3386" s="63">
        <v>2142.8571430000002</v>
      </c>
      <c r="O3386" s="63">
        <f t="shared" si="290"/>
        <v>11539.638873200389</v>
      </c>
      <c r="P3386" s="2">
        <v>29</v>
      </c>
      <c r="Q3386" s="2">
        <v>12943.371940000001</v>
      </c>
      <c r="R3386">
        <v>4000</v>
      </c>
      <c r="S3386">
        <f t="shared" si="291"/>
        <v>21540.659228538014</v>
      </c>
      <c r="T3386" s="2">
        <v>29</v>
      </c>
      <c r="U3386" s="339">
        <f t="shared" si="292"/>
        <v>0.40213963011881748</v>
      </c>
      <c r="V3386" s="4">
        <f t="shared" si="293"/>
        <v>0.12998754119923794</v>
      </c>
    </row>
    <row r="3387" spans="1:22">
      <c r="A3387" s="48" t="s">
        <v>893</v>
      </c>
      <c r="B3387" t="s">
        <v>898</v>
      </c>
      <c r="C3387" s="219" t="s">
        <v>1433</v>
      </c>
      <c r="D3387" s="81" t="s">
        <v>44</v>
      </c>
      <c r="E3387" s="93" t="s">
        <v>60</v>
      </c>
      <c r="F3387" s="93" t="s">
        <v>60</v>
      </c>
      <c r="G3387" s="22">
        <v>28</v>
      </c>
      <c r="H3387" s="123">
        <f>G3387/G3388</f>
        <v>0.66666666666666663</v>
      </c>
      <c r="K3387" t="s">
        <v>100</v>
      </c>
      <c r="M3387" s="2">
        <v>5750.3217500000001</v>
      </c>
      <c r="N3387" s="63">
        <v>1142.857143</v>
      </c>
      <c r="O3387" s="63">
        <f t="shared" si="290"/>
        <v>6154.4740660658845</v>
      </c>
      <c r="P3387" s="2">
        <v>29</v>
      </c>
      <c r="Q3387" s="2">
        <v>13607.464610000001</v>
      </c>
      <c r="R3387">
        <v>2142.8571430000002</v>
      </c>
      <c r="S3387">
        <f t="shared" si="291"/>
        <v>11539.638873200389</v>
      </c>
      <c r="T3387" s="2">
        <v>29</v>
      </c>
      <c r="U3387" s="339">
        <f t="shared" si="292"/>
        <v>0.86136270078571231</v>
      </c>
      <c r="V3387" s="4">
        <f t="shared" si="293"/>
        <v>5.9281635427736012E-2</v>
      </c>
    </row>
    <row r="3388" spans="1:22">
      <c r="A3388" s="48" t="s">
        <v>893</v>
      </c>
      <c r="B3388" t="s">
        <v>898</v>
      </c>
      <c r="C3388" s="219" t="s">
        <v>1433</v>
      </c>
      <c r="D3388" s="81" t="s">
        <v>44</v>
      </c>
      <c r="E3388" s="93" t="s">
        <v>60</v>
      </c>
      <c r="F3388" s="93" t="s">
        <v>60</v>
      </c>
      <c r="G3388" s="22">
        <v>42</v>
      </c>
      <c r="H3388" s="123">
        <f>G3388/G3388</f>
        <v>1</v>
      </c>
      <c r="K3388" t="s">
        <v>100</v>
      </c>
      <c r="L3388" t="s">
        <v>100</v>
      </c>
      <c r="M3388" s="2">
        <v>10129.98713</v>
      </c>
      <c r="N3388" s="63">
        <v>1142.857143</v>
      </c>
      <c r="O3388" s="63">
        <f t="shared" si="290"/>
        <v>6154.4740660658845</v>
      </c>
      <c r="P3388" s="2">
        <v>29</v>
      </c>
      <c r="Q3388" s="2">
        <v>12558.558559999999</v>
      </c>
      <c r="R3388">
        <v>1428.5714290000001</v>
      </c>
      <c r="S3388">
        <f t="shared" si="291"/>
        <v>7693.0925839286474</v>
      </c>
      <c r="T3388" s="2">
        <v>29</v>
      </c>
      <c r="U3388" s="339">
        <f t="shared" si="292"/>
        <v>0.21490234234683947</v>
      </c>
      <c r="V3388" s="4">
        <f t="shared" si="293"/>
        <v>4.7422462274027938E-2</v>
      </c>
    </row>
    <row r="3389" spans="1:22">
      <c r="A3389" s="48" t="s">
        <v>893</v>
      </c>
      <c r="B3389" s="9" t="s">
        <v>899</v>
      </c>
      <c r="C3389" s="219" t="s">
        <v>1433</v>
      </c>
      <c r="D3389" s="81" t="s">
        <v>44</v>
      </c>
      <c r="E3389" s="93" t="s">
        <v>60</v>
      </c>
      <c r="F3389" s="93" t="s">
        <v>60</v>
      </c>
      <c r="G3389" s="22">
        <v>0</v>
      </c>
      <c r="H3389" s="123">
        <f>G3389/730</f>
        <v>0</v>
      </c>
      <c r="I3389" s="2" t="s">
        <v>100</v>
      </c>
      <c r="M3389" s="2">
        <v>36.507936507936499</v>
      </c>
      <c r="N3389" s="63">
        <v>14.285714285714199</v>
      </c>
      <c r="O3389" s="63">
        <f t="shared" si="290"/>
        <v>78.246079643594683</v>
      </c>
      <c r="P3389" s="2">
        <v>30</v>
      </c>
      <c r="Q3389" s="2">
        <v>11.1111111111111</v>
      </c>
      <c r="R3389">
        <v>4.7619047619047006</v>
      </c>
      <c r="S3389">
        <f t="shared" si="291"/>
        <v>26.082026547864718</v>
      </c>
      <c r="T3389" s="2">
        <v>30</v>
      </c>
      <c r="U3389" s="339">
        <f t="shared" si="292"/>
        <v>-1.1895840668738371</v>
      </c>
      <c r="V3389" s="4">
        <f t="shared" si="293"/>
        <v>0.21700680272108408</v>
      </c>
    </row>
    <row r="3390" spans="1:22">
      <c r="A3390" s="51" t="s">
        <v>893</v>
      </c>
      <c r="B3390" s="9" t="s">
        <v>899</v>
      </c>
      <c r="C3390" s="219" t="s">
        <v>1433</v>
      </c>
      <c r="D3390" s="83" t="s">
        <v>44</v>
      </c>
      <c r="E3390" s="100" t="s">
        <v>60</v>
      </c>
      <c r="F3390" s="100" t="s">
        <v>60</v>
      </c>
      <c r="G3390" s="24">
        <v>7</v>
      </c>
      <c r="H3390" s="123">
        <f>G3390/G3393</f>
        <v>0.16666666666666666</v>
      </c>
      <c r="I3390" s="12"/>
      <c r="J3390" s="11" t="s">
        <v>100</v>
      </c>
      <c r="K3390" s="11"/>
      <c r="L3390" s="11"/>
      <c r="M3390" s="2">
        <v>55.5555555555555</v>
      </c>
      <c r="N3390" s="63">
        <v>14.285714285714306</v>
      </c>
      <c r="O3390" s="63">
        <f t="shared" si="290"/>
        <v>76.930925816207306</v>
      </c>
      <c r="P3390" s="12">
        <v>29</v>
      </c>
      <c r="Q3390" s="2">
        <v>0</v>
      </c>
      <c r="R3390">
        <v>1.5873015873015901</v>
      </c>
      <c r="S3390">
        <f t="shared" si="291"/>
        <v>8.5478806462452592</v>
      </c>
      <c r="T3390" s="12">
        <v>29</v>
      </c>
      <c r="U3390" s="339" t="e">
        <f t="shared" si="292"/>
        <v>#NUM!</v>
      </c>
      <c r="V3390" s="4" t="e">
        <f t="shared" si="293"/>
        <v>#DIV/0!</v>
      </c>
    </row>
    <row r="3391" spans="1:22">
      <c r="A3391" s="46" t="s">
        <v>893</v>
      </c>
      <c r="B3391" s="9" t="s">
        <v>899</v>
      </c>
      <c r="C3391" s="219" t="s">
        <v>1433</v>
      </c>
      <c r="D3391" s="85" t="s">
        <v>44</v>
      </c>
      <c r="E3391" s="97" t="s">
        <v>60</v>
      </c>
      <c r="F3391" s="97" t="s">
        <v>60</v>
      </c>
      <c r="G3391" s="98">
        <v>14</v>
      </c>
      <c r="H3391" s="123">
        <f>G3391/G3393</f>
        <v>0.33333333333333331</v>
      </c>
      <c r="I3391" s="19"/>
      <c r="J3391" s="16"/>
      <c r="K3391" s="16" t="s">
        <v>100</v>
      </c>
      <c r="L3391" s="16"/>
      <c r="M3391" s="2">
        <v>133.333333333333</v>
      </c>
      <c r="N3391" s="63">
        <v>47.619047619046995</v>
      </c>
      <c r="O3391" s="63">
        <f t="shared" si="290"/>
        <v>256.43641938735396</v>
      </c>
      <c r="P3391" s="19">
        <v>29</v>
      </c>
      <c r="Q3391" s="2">
        <v>20.634920634920601</v>
      </c>
      <c r="R3391">
        <v>11.1111111111111</v>
      </c>
      <c r="S3391">
        <f t="shared" si="291"/>
        <v>59.835164523716649</v>
      </c>
      <c r="T3391" s="19">
        <v>29</v>
      </c>
      <c r="U3391" s="339">
        <f t="shared" si="292"/>
        <v>-1.8658674413817762</v>
      </c>
      <c r="V3391" s="4">
        <f t="shared" si="293"/>
        <v>0.3244235870230569</v>
      </c>
    </row>
    <row r="3392" spans="1:22">
      <c r="A3392" s="48" t="s">
        <v>893</v>
      </c>
      <c r="B3392" s="9" t="s">
        <v>899</v>
      </c>
      <c r="C3392" s="219" t="s">
        <v>1433</v>
      </c>
      <c r="D3392" s="81" t="s">
        <v>44</v>
      </c>
      <c r="E3392" s="93" t="s">
        <v>60</v>
      </c>
      <c r="F3392" s="93" t="s">
        <v>60</v>
      </c>
      <c r="G3392" s="22">
        <v>28</v>
      </c>
      <c r="H3392" s="123">
        <f>G3392/G3393</f>
        <v>0.66666666666666663</v>
      </c>
      <c r="K3392" t="s">
        <v>100</v>
      </c>
      <c r="M3392" s="2">
        <v>87.301587301587205</v>
      </c>
      <c r="N3392" s="63">
        <v>17.460317460316801</v>
      </c>
      <c r="O3392" s="63">
        <f t="shared" si="290"/>
        <v>94.026687108694134</v>
      </c>
      <c r="P3392" s="2">
        <v>29</v>
      </c>
      <c r="Q3392" s="2">
        <v>53.968253968253897</v>
      </c>
      <c r="R3392">
        <v>12.698412698412703</v>
      </c>
      <c r="S3392">
        <f t="shared" si="291"/>
        <v>68.383045169961974</v>
      </c>
      <c r="T3392" s="2">
        <v>29</v>
      </c>
      <c r="U3392" s="339">
        <f t="shared" si="292"/>
        <v>-0.48097266061630972</v>
      </c>
      <c r="V3392" s="4">
        <f t="shared" si="293"/>
        <v>8.9846080419997781E-2</v>
      </c>
    </row>
    <row r="3393" spans="1:22">
      <c r="A3393" s="48" t="s">
        <v>893</v>
      </c>
      <c r="B3393" s="9" t="s">
        <v>899</v>
      </c>
      <c r="C3393" s="219" t="s">
        <v>1433</v>
      </c>
      <c r="D3393" s="81" t="s">
        <v>44</v>
      </c>
      <c r="E3393" s="93" t="s">
        <v>60</v>
      </c>
      <c r="F3393" s="93" t="s">
        <v>60</v>
      </c>
      <c r="G3393" s="22">
        <v>42</v>
      </c>
      <c r="H3393" s="123">
        <f>G3393/G3393</f>
        <v>1</v>
      </c>
      <c r="K3393" t="s">
        <v>100</v>
      </c>
      <c r="L3393" t="s">
        <v>100</v>
      </c>
      <c r="M3393" s="2">
        <v>109.52380952380901</v>
      </c>
      <c r="N3393" s="63">
        <v>30.158730158729981</v>
      </c>
      <c r="O3393" s="63">
        <f t="shared" si="290"/>
        <v>162.40973227865868</v>
      </c>
      <c r="P3393" s="2">
        <v>29</v>
      </c>
      <c r="Q3393" s="2">
        <v>68.253968253968196</v>
      </c>
      <c r="R3393">
        <v>20.634920634920604</v>
      </c>
      <c r="S3393">
        <f t="shared" si="291"/>
        <v>111.12244840118801</v>
      </c>
      <c r="T3393" s="2">
        <v>29</v>
      </c>
      <c r="U3393" s="339">
        <f t="shared" si="292"/>
        <v>-0.47290638890369308</v>
      </c>
      <c r="V3393" s="4">
        <f t="shared" si="293"/>
        <v>0.12588351578672524</v>
      </c>
    </row>
    <row r="3394" spans="1:22">
      <c r="A3394" s="48" t="s">
        <v>893</v>
      </c>
      <c r="B3394" t="s">
        <v>900</v>
      </c>
      <c r="C3394" s="219" t="s">
        <v>1433</v>
      </c>
      <c r="D3394" s="81" t="s">
        <v>44</v>
      </c>
      <c r="E3394" s="93" t="s">
        <v>60</v>
      </c>
      <c r="F3394" s="93" t="s">
        <v>60</v>
      </c>
      <c r="G3394" s="22">
        <v>0</v>
      </c>
      <c r="H3394" s="123">
        <f>G3394/730</f>
        <v>0</v>
      </c>
      <c r="I3394" s="2" t="s">
        <v>100</v>
      </c>
      <c r="M3394" s="2">
        <v>244.444444444444</v>
      </c>
      <c r="N3394" s="63">
        <v>88.888888888888971</v>
      </c>
      <c r="O3394" s="63">
        <f t="shared" si="290"/>
        <v>486.8644955601481</v>
      </c>
      <c r="P3394" s="2">
        <v>30</v>
      </c>
      <c r="Q3394" s="2">
        <v>5.5555555555555403</v>
      </c>
      <c r="R3394">
        <v>11.11111111111116</v>
      </c>
      <c r="S3394">
        <f t="shared" si="291"/>
        <v>60.858061945018726</v>
      </c>
      <c r="T3394" s="2">
        <v>30</v>
      </c>
      <c r="U3394" s="339">
        <f t="shared" si="292"/>
        <v>-3.7841896339182619</v>
      </c>
      <c r="V3394" s="4">
        <f t="shared" si="293"/>
        <v>4.0333333333333901</v>
      </c>
    </row>
    <row r="3395" spans="1:22">
      <c r="A3395" s="48" t="s">
        <v>893</v>
      </c>
      <c r="B3395" t="s">
        <v>900</v>
      </c>
      <c r="C3395" s="219" t="s">
        <v>1433</v>
      </c>
      <c r="D3395" s="81" t="s">
        <v>44</v>
      </c>
      <c r="E3395" s="93" t="s">
        <v>60</v>
      </c>
      <c r="F3395" s="93" t="s">
        <v>60</v>
      </c>
      <c r="G3395" s="22">
        <v>7</v>
      </c>
      <c r="H3395" s="123">
        <f>G3395/G3398</f>
        <v>0.16666666666666666</v>
      </c>
      <c r="J3395" t="s">
        <v>100</v>
      </c>
      <c r="M3395" s="2">
        <v>166.666666666666</v>
      </c>
      <c r="N3395" s="63">
        <v>44.444444444444997</v>
      </c>
      <c r="O3395" s="63">
        <f t="shared" si="290"/>
        <v>239.34065809486981</v>
      </c>
      <c r="P3395" s="2">
        <v>29</v>
      </c>
      <c r="Q3395" s="2">
        <v>72.2222222222222</v>
      </c>
      <c r="R3395">
        <v>13.888888888888999</v>
      </c>
      <c r="S3395">
        <f t="shared" si="291"/>
        <v>74.793955654646481</v>
      </c>
      <c r="T3395" s="2">
        <v>29</v>
      </c>
      <c r="U3395" s="339">
        <f t="shared" si="292"/>
        <v>-0.83624802420061506</v>
      </c>
      <c r="V3395" s="4">
        <f t="shared" si="293"/>
        <v>7.1465007141400333E-2</v>
      </c>
    </row>
    <row r="3396" spans="1:22">
      <c r="A3396" s="48" t="s">
        <v>893</v>
      </c>
      <c r="B3396" t="s">
        <v>900</v>
      </c>
      <c r="C3396" s="219" t="s">
        <v>1433</v>
      </c>
      <c r="D3396" s="81" t="s">
        <v>44</v>
      </c>
      <c r="E3396" s="93" t="s">
        <v>60</v>
      </c>
      <c r="F3396" s="93" t="s">
        <v>60</v>
      </c>
      <c r="G3396" s="22">
        <v>14</v>
      </c>
      <c r="H3396" s="123">
        <f>G3396/G3398</f>
        <v>0.33333333333333331</v>
      </c>
      <c r="K3396" t="s">
        <v>100</v>
      </c>
      <c r="M3396" s="2">
        <v>200</v>
      </c>
      <c r="N3396" s="63">
        <v>72.222222222222001</v>
      </c>
      <c r="O3396" s="63">
        <f t="shared" si="290"/>
        <v>388.92856940415743</v>
      </c>
      <c r="P3396" s="2">
        <v>29</v>
      </c>
      <c r="Q3396" s="2">
        <v>138.888888888888</v>
      </c>
      <c r="R3396">
        <v>16.666666666666998</v>
      </c>
      <c r="S3396">
        <f t="shared" si="291"/>
        <v>89.752746785576846</v>
      </c>
      <c r="T3396" s="2">
        <v>29</v>
      </c>
      <c r="U3396" s="339">
        <f t="shared" si="292"/>
        <v>-0.36464311358791568</v>
      </c>
      <c r="V3396" s="4">
        <f t="shared" si="293"/>
        <v>4.8882758620690407E-2</v>
      </c>
    </row>
    <row r="3397" spans="1:22">
      <c r="A3397" s="48" t="s">
        <v>893</v>
      </c>
      <c r="B3397" t="s">
        <v>900</v>
      </c>
      <c r="C3397" s="219" t="s">
        <v>1433</v>
      </c>
      <c r="D3397" s="81" t="s">
        <v>44</v>
      </c>
      <c r="E3397" s="93" t="s">
        <v>60</v>
      </c>
      <c r="F3397" s="93" t="s">
        <v>60</v>
      </c>
      <c r="G3397" s="22">
        <v>28</v>
      </c>
      <c r="H3397" s="123">
        <f>G3397/G3398</f>
        <v>0.66666666666666663</v>
      </c>
      <c r="K3397" t="s">
        <v>100</v>
      </c>
      <c r="M3397" s="2">
        <v>169.444444444444</v>
      </c>
      <c r="N3397" s="63">
        <v>50</v>
      </c>
      <c r="O3397" s="63">
        <f t="shared" si="290"/>
        <v>269.2582403567252</v>
      </c>
      <c r="P3397" s="2">
        <v>29</v>
      </c>
      <c r="Q3397" s="2">
        <v>169.444444444444</v>
      </c>
      <c r="R3397">
        <v>27.777777777777999</v>
      </c>
      <c r="S3397">
        <f t="shared" si="291"/>
        <v>149.58791130929296</v>
      </c>
      <c r="T3397" s="2">
        <v>29</v>
      </c>
      <c r="U3397" s="339">
        <f t="shared" si="292"/>
        <v>0</v>
      </c>
      <c r="V3397" s="4">
        <f t="shared" si="293"/>
        <v>6.135725472388829E-2</v>
      </c>
    </row>
    <row r="3398" spans="1:22">
      <c r="A3398" s="48" t="s">
        <v>893</v>
      </c>
      <c r="B3398" t="s">
        <v>900</v>
      </c>
      <c r="C3398" s="219" t="s">
        <v>1433</v>
      </c>
      <c r="D3398" s="83" t="s">
        <v>44</v>
      </c>
      <c r="E3398" s="100" t="s">
        <v>60</v>
      </c>
      <c r="F3398" s="100" t="s">
        <v>60</v>
      </c>
      <c r="G3398" s="24">
        <v>42</v>
      </c>
      <c r="H3398" s="123">
        <f>G3398/G3398</f>
        <v>1</v>
      </c>
      <c r="I3398" s="12"/>
      <c r="J3398" s="11"/>
      <c r="K3398" s="11" t="s">
        <v>100</v>
      </c>
      <c r="L3398" s="11" t="s">
        <v>100</v>
      </c>
      <c r="M3398" s="2">
        <v>169.444444444444</v>
      </c>
      <c r="N3398" s="63">
        <v>33.333333333333002</v>
      </c>
      <c r="O3398" s="63">
        <f t="shared" si="290"/>
        <v>179.50549357114835</v>
      </c>
      <c r="P3398" s="12">
        <v>29</v>
      </c>
      <c r="Q3398" s="2">
        <v>122.222222222222</v>
      </c>
      <c r="R3398">
        <v>69.444444444444002</v>
      </c>
      <c r="S3398">
        <f t="shared" si="291"/>
        <v>373.96977827322706</v>
      </c>
      <c r="T3398" s="12">
        <v>29</v>
      </c>
      <c r="U3398" s="339">
        <f t="shared" si="292"/>
        <v>-0.32668423025504928</v>
      </c>
      <c r="V3398" s="4">
        <f t="shared" si="293"/>
        <v>0.35731333713308344</v>
      </c>
    </row>
    <row r="3399" spans="1:22">
      <c r="A3399" s="46" t="s">
        <v>893</v>
      </c>
      <c r="B3399" t="s">
        <v>901</v>
      </c>
      <c r="C3399" s="219" t="s">
        <v>1433</v>
      </c>
      <c r="D3399" s="85" t="s">
        <v>44</v>
      </c>
      <c r="E3399" s="97" t="s">
        <v>60</v>
      </c>
      <c r="F3399" s="97" t="s">
        <v>60</v>
      </c>
      <c r="G3399" s="98">
        <v>0</v>
      </c>
      <c r="H3399" s="123">
        <f>G3399/730</f>
        <v>0</v>
      </c>
      <c r="I3399" s="19" t="s">
        <v>100</v>
      </c>
      <c r="J3399" s="16"/>
      <c r="K3399" s="16"/>
      <c r="L3399" s="16"/>
      <c r="M3399" s="2">
        <v>752.38095238095195</v>
      </c>
      <c r="N3399" s="63">
        <v>285.71428571427793</v>
      </c>
      <c r="O3399" s="63">
        <f t="shared" si="290"/>
        <v>1564.9215928718606</v>
      </c>
      <c r="P3399" s="19">
        <v>30</v>
      </c>
      <c r="Q3399" s="2">
        <v>9.5238095238100797</v>
      </c>
      <c r="R3399">
        <v>19.047619047618721</v>
      </c>
      <c r="S3399">
        <f t="shared" si="291"/>
        <v>104.32810619145842</v>
      </c>
      <c r="T3399" s="19">
        <v>30</v>
      </c>
      <c r="U3399" s="339">
        <f t="shared" si="292"/>
        <v>-4.3694478524669629</v>
      </c>
      <c r="V3399" s="4">
        <f t="shared" si="293"/>
        <v>4.0333333333327293</v>
      </c>
    </row>
    <row r="3400" spans="1:22">
      <c r="A3400" s="48" t="s">
        <v>893</v>
      </c>
      <c r="B3400" t="s">
        <v>901</v>
      </c>
      <c r="C3400" s="219" t="s">
        <v>1433</v>
      </c>
      <c r="D3400" s="81" t="s">
        <v>44</v>
      </c>
      <c r="E3400" s="93" t="s">
        <v>60</v>
      </c>
      <c r="F3400" s="93" t="s">
        <v>60</v>
      </c>
      <c r="G3400" s="22">
        <v>7</v>
      </c>
      <c r="H3400" s="123">
        <f>G3400/G3403</f>
        <v>0.16666666666666666</v>
      </c>
      <c r="J3400" t="s">
        <v>100</v>
      </c>
      <c r="M3400" s="2">
        <v>914.28571428571399</v>
      </c>
      <c r="N3400" s="63">
        <v>219.04761904761608</v>
      </c>
      <c r="O3400" s="63">
        <f t="shared" si="290"/>
        <v>1179.6075291818277</v>
      </c>
      <c r="P3400" s="2">
        <v>29</v>
      </c>
      <c r="Q3400" s="2">
        <v>371.42857142857099</v>
      </c>
      <c r="R3400">
        <v>66.666666666667027</v>
      </c>
      <c r="S3400">
        <f t="shared" si="291"/>
        <v>359.01098714230221</v>
      </c>
      <c r="T3400" s="2">
        <v>29</v>
      </c>
      <c r="U3400" s="339">
        <f t="shared" si="292"/>
        <v>-0.90078654533819058</v>
      </c>
      <c r="V3400" s="4">
        <f t="shared" si="293"/>
        <v>6.6698406220953063E-2</v>
      </c>
    </row>
    <row r="3401" spans="1:22">
      <c r="A3401" s="48" t="s">
        <v>893</v>
      </c>
      <c r="B3401" t="s">
        <v>901</v>
      </c>
      <c r="C3401" s="219" t="s">
        <v>1433</v>
      </c>
      <c r="D3401" s="81" t="s">
        <v>44</v>
      </c>
      <c r="E3401" s="93" t="s">
        <v>60</v>
      </c>
      <c r="F3401" s="93" t="s">
        <v>60</v>
      </c>
      <c r="G3401" s="22">
        <v>14</v>
      </c>
      <c r="H3401" s="123">
        <f>G3401/G3403</f>
        <v>0.33333333333333331</v>
      </c>
      <c r="K3401" t="s">
        <v>100</v>
      </c>
      <c r="M3401" s="2">
        <v>876.19047619047603</v>
      </c>
      <c r="N3401" s="63">
        <v>209.52380952380406</v>
      </c>
      <c r="O3401" s="63">
        <f t="shared" si="290"/>
        <v>1128.3202453043427</v>
      </c>
      <c r="P3401" s="2">
        <v>29</v>
      </c>
      <c r="Q3401" s="2">
        <v>390.47619047619003</v>
      </c>
      <c r="R3401">
        <v>38.09523809523796</v>
      </c>
      <c r="S3401">
        <f t="shared" si="291"/>
        <v>205.14913550988513</v>
      </c>
      <c r="T3401" s="2">
        <v>29</v>
      </c>
      <c r="U3401" s="339">
        <f t="shared" si="292"/>
        <v>-0.80821651034473341</v>
      </c>
      <c r="V3401" s="4">
        <f t="shared" si="293"/>
        <v>4.4000902582617032E-2</v>
      </c>
    </row>
    <row r="3402" spans="1:22">
      <c r="A3402" s="48" t="s">
        <v>893</v>
      </c>
      <c r="B3402" t="s">
        <v>901</v>
      </c>
      <c r="C3402" s="219" t="s">
        <v>1433</v>
      </c>
      <c r="D3402" s="81" t="s">
        <v>44</v>
      </c>
      <c r="E3402" s="93" t="s">
        <v>60</v>
      </c>
      <c r="F3402" s="93" t="s">
        <v>60</v>
      </c>
      <c r="G3402" s="22">
        <v>28</v>
      </c>
      <c r="H3402" s="123">
        <f>G3402/G3403</f>
        <v>0.66666666666666663</v>
      </c>
      <c r="K3402" t="s">
        <v>100</v>
      </c>
      <c r="M3402" s="2">
        <v>819.04761904761904</v>
      </c>
      <c r="N3402" s="63">
        <v>190.47619047618093</v>
      </c>
      <c r="O3402" s="63">
        <f t="shared" si="290"/>
        <v>1025.7456775493779</v>
      </c>
      <c r="P3402" s="2">
        <v>29</v>
      </c>
      <c r="Q3402" s="2">
        <v>514.28571428571399</v>
      </c>
      <c r="R3402">
        <v>95.238095238094957</v>
      </c>
      <c r="S3402">
        <f t="shared" si="291"/>
        <v>512.87283877471316</v>
      </c>
      <c r="T3402" s="2">
        <v>29</v>
      </c>
      <c r="U3402" s="339">
        <f t="shared" si="292"/>
        <v>-0.46536324968923387</v>
      </c>
      <c r="V3402" s="4">
        <f t="shared" si="293"/>
        <v>6.8776311432760834E-2</v>
      </c>
    </row>
    <row r="3403" spans="1:22">
      <c r="A3403" s="48" t="s">
        <v>893</v>
      </c>
      <c r="B3403" t="s">
        <v>901</v>
      </c>
      <c r="C3403" s="219" t="s">
        <v>1433</v>
      </c>
      <c r="D3403" s="81" t="s">
        <v>44</v>
      </c>
      <c r="E3403" s="93" t="s">
        <v>60</v>
      </c>
      <c r="F3403" s="93" t="s">
        <v>60</v>
      </c>
      <c r="G3403" s="22">
        <v>42</v>
      </c>
      <c r="H3403" s="123">
        <f>G3403/G3403</f>
        <v>1</v>
      </c>
      <c r="K3403" t="s">
        <v>100</v>
      </c>
      <c r="L3403" t="s">
        <v>100</v>
      </c>
      <c r="M3403" s="2">
        <v>266.666666666666</v>
      </c>
      <c r="N3403" s="63">
        <v>66.66666666666697</v>
      </c>
      <c r="O3403" s="63">
        <f t="shared" si="290"/>
        <v>359.01098714230187</v>
      </c>
      <c r="P3403" s="2">
        <v>29</v>
      </c>
      <c r="Q3403" s="2">
        <v>647.61904761904702</v>
      </c>
      <c r="R3403">
        <v>104.76190476190493</v>
      </c>
      <c r="S3403">
        <f t="shared" si="291"/>
        <v>564.16012265218706</v>
      </c>
      <c r="T3403" s="2">
        <v>29</v>
      </c>
      <c r="U3403" s="339">
        <f t="shared" si="292"/>
        <v>0.88730319500090438</v>
      </c>
      <c r="V3403" s="4">
        <f t="shared" si="293"/>
        <v>6.0650578689893944E-2</v>
      </c>
    </row>
    <row r="3404" spans="1:22">
      <c r="A3404" s="48" t="s">
        <v>893</v>
      </c>
      <c r="B3404" t="s">
        <v>902</v>
      </c>
      <c r="C3404" s="219" t="s">
        <v>1433</v>
      </c>
      <c r="D3404" s="81" t="s">
        <v>44</v>
      </c>
      <c r="E3404" s="93" t="s">
        <v>60</v>
      </c>
      <c r="F3404" s="93" t="s">
        <v>60</v>
      </c>
      <c r="G3404" s="22">
        <v>0</v>
      </c>
      <c r="H3404" s="123">
        <f>G3404/730</f>
        <v>0</v>
      </c>
      <c r="I3404" s="2" t="s">
        <v>100</v>
      </c>
      <c r="M3404" s="2">
        <v>184.61538461538399</v>
      </c>
      <c r="N3404" s="63">
        <v>86.15384615384599</v>
      </c>
      <c r="O3404" s="63">
        <f t="shared" si="290"/>
        <v>471.88404954291144</v>
      </c>
      <c r="P3404" s="2">
        <v>30</v>
      </c>
      <c r="Q3404" s="2">
        <v>24.615384615384698</v>
      </c>
      <c r="R3404">
        <v>24.615384615384805</v>
      </c>
      <c r="S3404">
        <f t="shared" si="291"/>
        <v>134.82401415511885</v>
      </c>
      <c r="T3404" s="2">
        <v>30</v>
      </c>
      <c r="U3404" s="339">
        <f t="shared" si="292"/>
        <v>-2.014903020542258</v>
      </c>
      <c r="V3404" s="4">
        <f t="shared" si="293"/>
        <v>1.0333333333333421</v>
      </c>
    </row>
    <row r="3405" spans="1:22">
      <c r="A3405" s="48" t="s">
        <v>893</v>
      </c>
      <c r="B3405" t="s">
        <v>902</v>
      </c>
      <c r="C3405" s="219" t="s">
        <v>1433</v>
      </c>
      <c r="D3405" s="81" t="s">
        <v>44</v>
      </c>
      <c r="E3405" s="93" t="s">
        <v>60</v>
      </c>
      <c r="F3405" s="93" t="s">
        <v>60</v>
      </c>
      <c r="G3405" s="22">
        <v>7</v>
      </c>
      <c r="H3405" s="123">
        <f>G3405/G3408</f>
        <v>0.16666666666666666</v>
      </c>
      <c r="J3405" t="s">
        <v>100</v>
      </c>
      <c r="M3405" s="2">
        <v>147.692307692307</v>
      </c>
      <c r="N3405" s="63">
        <v>61.538461538462002</v>
      </c>
      <c r="O3405" s="63">
        <f t="shared" si="290"/>
        <v>331.3947573621258</v>
      </c>
      <c r="P3405" s="2">
        <v>29</v>
      </c>
      <c r="Q3405" s="2">
        <v>258.46153846153902</v>
      </c>
      <c r="R3405">
        <v>110.76923076922998</v>
      </c>
      <c r="S3405">
        <f t="shared" si="291"/>
        <v>596.51056325181764</v>
      </c>
      <c r="T3405" s="2">
        <v>29</v>
      </c>
      <c r="U3405" s="339">
        <f t="shared" si="292"/>
        <v>0.55961578793542954</v>
      </c>
      <c r="V3405" s="4">
        <f t="shared" si="293"/>
        <v>0.21815622800844131</v>
      </c>
    </row>
    <row r="3406" spans="1:22">
      <c r="A3406" s="48" t="s">
        <v>893</v>
      </c>
      <c r="B3406" t="s">
        <v>902</v>
      </c>
      <c r="C3406" s="219" t="s">
        <v>1433</v>
      </c>
      <c r="D3406" s="83" t="s">
        <v>44</v>
      </c>
      <c r="E3406" s="100" t="s">
        <v>60</v>
      </c>
      <c r="F3406" s="100" t="s">
        <v>60</v>
      </c>
      <c r="G3406" s="24">
        <v>14</v>
      </c>
      <c r="H3406" s="123">
        <f>G3406/G3408</f>
        <v>0.33333333333333331</v>
      </c>
      <c r="I3406" s="12"/>
      <c r="J3406" s="11"/>
      <c r="K3406" s="11" t="s">
        <v>100</v>
      </c>
      <c r="L3406" s="11"/>
      <c r="M3406" s="2">
        <v>787.69230769230705</v>
      </c>
      <c r="N3406" s="63">
        <v>283.07692307692298</v>
      </c>
      <c r="O3406" s="63">
        <f t="shared" si="290"/>
        <v>1524.4158838657668</v>
      </c>
      <c r="P3406" s="12">
        <v>29</v>
      </c>
      <c r="Q3406" s="2">
        <v>972.30769230769204</v>
      </c>
      <c r="R3406">
        <v>406.15384615383789</v>
      </c>
      <c r="S3406">
        <f t="shared" si="291"/>
        <v>2187.2053985899693</v>
      </c>
      <c r="T3406" s="12">
        <v>29</v>
      </c>
      <c r="U3406" s="339">
        <f t="shared" si="292"/>
        <v>0.21056476910735017</v>
      </c>
      <c r="V3406" s="4">
        <f t="shared" si="293"/>
        <v>0.20897402604577475</v>
      </c>
    </row>
    <row r="3407" spans="1:22">
      <c r="A3407" s="46" t="s">
        <v>893</v>
      </c>
      <c r="B3407" t="s">
        <v>902</v>
      </c>
      <c r="C3407" s="219" t="s">
        <v>1433</v>
      </c>
      <c r="D3407" s="81" t="s">
        <v>44</v>
      </c>
      <c r="E3407" s="93" t="s">
        <v>60</v>
      </c>
      <c r="F3407" s="93" t="s">
        <v>60</v>
      </c>
      <c r="G3407" s="22">
        <v>28</v>
      </c>
      <c r="H3407" s="123">
        <f>G3407/G3408</f>
        <v>0.66666666666666663</v>
      </c>
      <c r="K3407" t="s">
        <v>100</v>
      </c>
      <c r="M3407" s="2">
        <v>283.07692307692298</v>
      </c>
      <c r="N3407" s="63">
        <v>135.38461538461604</v>
      </c>
      <c r="O3407" s="63">
        <f t="shared" si="290"/>
        <v>729.06846619667476</v>
      </c>
      <c r="P3407" s="19">
        <v>29</v>
      </c>
      <c r="Q3407" s="2">
        <v>541.53846153846098</v>
      </c>
      <c r="R3407">
        <v>172.30769230769306</v>
      </c>
      <c r="S3407">
        <f t="shared" si="291"/>
        <v>927.90532061394936</v>
      </c>
      <c r="T3407" s="19">
        <v>29</v>
      </c>
      <c r="U3407" s="339">
        <f t="shared" si="292"/>
        <v>0.64869541798911079</v>
      </c>
      <c r="V3407" s="4">
        <f t="shared" si="293"/>
        <v>0.13572242804217835</v>
      </c>
    </row>
    <row r="3408" spans="1:22">
      <c r="A3408" s="48" t="s">
        <v>893</v>
      </c>
      <c r="B3408" t="s">
        <v>902</v>
      </c>
      <c r="C3408" s="219" t="s">
        <v>1433</v>
      </c>
      <c r="D3408" s="81" t="s">
        <v>44</v>
      </c>
      <c r="E3408" s="93" t="s">
        <v>60</v>
      </c>
      <c r="F3408" s="93" t="s">
        <v>60</v>
      </c>
      <c r="G3408" s="22">
        <v>42</v>
      </c>
      <c r="H3408" s="123">
        <f>G3408/G3408</f>
        <v>1</v>
      </c>
      <c r="K3408" t="s">
        <v>100</v>
      </c>
      <c r="L3408" t="s">
        <v>100</v>
      </c>
      <c r="M3408" s="2">
        <v>504.61538461538402</v>
      </c>
      <c r="N3408" s="63">
        <v>172.307692307693</v>
      </c>
      <c r="O3408" s="63">
        <f t="shared" ref="O3408:O3463" si="294">N3408*SQRT(P3408)</f>
        <v>927.90532061394902</v>
      </c>
      <c r="P3408" s="2">
        <v>29</v>
      </c>
      <c r="Q3408" s="2">
        <v>492.30769230769198</v>
      </c>
      <c r="R3408">
        <v>172.30769230769198</v>
      </c>
      <c r="S3408">
        <f t="shared" ref="S3408:S3463" si="295">R3408*SQRT(T3408)</f>
        <v>927.90532061394345</v>
      </c>
      <c r="T3408" s="2">
        <v>29</v>
      </c>
      <c r="U3408" s="339">
        <f t="shared" ref="U3408:U3471" si="296">LN(Q3408/M3408)</f>
        <v>-2.4692612590370953E-2</v>
      </c>
      <c r="V3408" s="4">
        <f t="shared" ref="V3408:V3471" si="297">M3408^2/(P3408*M3408^2)+S3408^2/(T3408*Q3408^2)</f>
        <v>0.15698275862068933</v>
      </c>
    </row>
    <row r="3409" spans="1:22">
      <c r="A3409" s="48" t="s">
        <v>893</v>
      </c>
      <c r="B3409" t="s">
        <v>903</v>
      </c>
      <c r="C3409" s="219" t="s">
        <v>1433</v>
      </c>
      <c r="D3409" s="81" t="s">
        <v>44</v>
      </c>
      <c r="E3409" s="93" t="s">
        <v>60</v>
      </c>
      <c r="F3409" s="93" t="s">
        <v>60</v>
      </c>
      <c r="G3409" s="22">
        <v>0</v>
      </c>
      <c r="H3409" s="123">
        <f>G3409/730</f>
        <v>0</v>
      </c>
      <c r="I3409" s="2" t="s">
        <v>100</v>
      </c>
      <c r="M3409" s="2">
        <v>115.76923076923001</v>
      </c>
      <c r="N3409" s="63">
        <v>29.615384615384983</v>
      </c>
      <c r="O3409" s="63">
        <f t="shared" si="294"/>
        <v>162.21014203037814</v>
      </c>
      <c r="P3409" s="2">
        <v>30</v>
      </c>
      <c r="Q3409" s="2">
        <v>5.3846153846152403</v>
      </c>
      <c r="R3409">
        <v>10.769230769230859</v>
      </c>
      <c r="S3409">
        <f t="shared" si="295"/>
        <v>58.985506192864534</v>
      </c>
      <c r="T3409" s="2">
        <v>30</v>
      </c>
      <c r="U3409" s="339">
        <f t="shared" si="296"/>
        <v>-3.0680529351336374</v>
      </c>
      <c r="V3409" s="4">
        <f t="shared" si="297"/>
        <v>4.0333333333336148</v>
      </c>
    </row>
    <row r="3410" spans="1:22">
      <c r="A3410" s="48" t="s">
        <v>893</v>
      </c>
      <c r="B3410" t="s">
        <v>903</v>
      </c>
      <c r="C3410" s="219" t="s">
        <v>1433</v>
      </c>
      <c r="D3410" s="81" t="s">
        <v>44</v>
      </c>
      <c r="E3410" s="93" t="s">
        <v>60</v>
      </c>
      <c r="F3410" s="93" t="s">
        <v>60</v>
      </c>
      <c r="G3410" s="22">
        <v>7</v>
      </c>
      <c r="H3410" s="123">
        <f>G3410/G3413</f>
        <v>0.16666666666666666</v>
      </c>
      <c r="J3410" t="s">
        <v>100</v>
      </c>
      <c r="M3410" s="2">
        <v>123.846153846153</v>
      </c>
      <c r="N3410" s="63">
        <v>26.923076923077005</v>
      </c>
      <c r="O3410" s="63">
        <f t="shared" si="294"/>
        <v>144.98520634592938</v>
      </c>
      <c r="P3410" s="2">
        <v>29</v>
      </c>
      <c r="Q3410" s="2">
        <v>91.538461538461405</v>
      </c>
      <c r="R3410">
        <v>21.538461538460595</v>
      </c>
      <c r="S3410">
        <f t="shared" si="295"/>
        <v>115.98816507673807</v>
      </c>
      <c r="T3410" s="2">
        <v>29</v>
      </c>
      <c r="U3410" s="339">
        <f t="shared" si="296"/>
        <v>-0.30228087187292829</v>
      </c>
      <c r="V3410" s="4">
        <f t="shared" si="297"/>
        <v>8.9846080419992924E-2</v>
      </c>
    </row>
    <row r="3411" spans="1:22">
      <c r="A3411" s="48" t="s">
        <v>893</v>
      </c>
      <c r="B3411" t="s">
        <v>903</v>
      </c>
      <c r="C3411" s="219" t="s">
        <v>1433</v>
      </c>
      <c r="D3411" s="81" t="s">
        <v>44</v>
      </c>
      <c r="E3411" s="93" t="s">
        <v>60</v>
      </c>
      <c r="F3411" s="93" t="s">
        <v>60</v>
      </c>
      <c r="G3411" s="22">
        <v>14</v>
      </c>
      <c r="H3411" s="123">
        <f>G3411/G3413</f>
        <v>0.33333333333333331</v>
      </c>
      <c r="K3411" t="s">
        <v>100</v>
      </c>
      <c r="M3411" s="2">
        <v>199.230769230769</v>
      </c>
      <c r="N3411" s="63">
        <v>37.692307692306997</v>
      </c>
      <c r="O3411" s="63">
        <f t="shared" si="294"/>
        <v>202.97928888429678</v>
      </c>
      <c r="P3411" s="2">
        <v>29</v>
      </c>
      <c r="Q3411" s="2">
        <v>279.99999999999898</v>
      </c>
      <c r="R3411">
        <v>32.307692307693003</v>
      </c>
      <c r="S3411">
        <f t="shared" si="295"/>
        <v>173.98224761511847</v>
      </c>
      <c r="T3411" s="2">
        <v>29</v>
      </c>
      <c r="U3411" s="339">
        <f t="shared" si="296"/>
        <v>0.34032580593720047</v>
      </c>
      <c r="V3411" s="4">
        <f t="shared" si="297"/>
        <v>4.7796368088145941E-2</v>
      </c>
    </row>
    <row r="3412" spans="1:22">
      <c r="A3412" s="48" t="s">
        <v>893</v>
      </c>
      <c r="B3412" t="s">
        <v>903</v>
      </c>
      <c r="C3412" s="219" t="s">
        <v>1433</v>
      </c>
      <c r="D3412" s="81" t="s">
        <v>44</v>
      </c>
      <c r="E3412" s="93" t="s">
        <v>60</v>
      </c>
      <c r="F3412" s="93" t="s">
        <v>60</v>
      </c>
      <c r="G3412" s="22">
        <v>28</v>
      </c>
      <c r="H3412" s="123">
        <f>G3412/G3413</f>
        <v>0.66666666666666663</v>
      </c>
      <c r="K3412" t="s">
        <v>100</v>
      </c>
      <c r="M3412" s="2">
        <v>199.230769230769</v>
      </c>
      <c r="N3412" s="63">
        <v>21.538461538461007</v>
      </c>
      <c r="O3412" s="63">
        <f t="shared" si="294"/>
        <v>115.9881650767403</v>
      </c>
      <c r="P3412" s="2">
        <v>29</v>
      </c>
      <c r="Q3412" s="2">
        <v>495.38461538461502</v>
      </c>
      <c r="R3412">
        <v>123.84615384615404</v>
      </c>
      <c r="S3412">
        <f t="shared" si="295"/>
        <v>666.93194919127416</v>
      </c>
      <c r="T3412" s="2">
        <v>29</v>
      </c>
      <c r="U3412" s="339">
        <f t="shared" si="296"/>
        <v>0.91087066440481634</v>
      </c>
      <c r="V3412" s="4">
        <f t="shared" si="297"/>
        <v>9.6982758620689918E-2</v>
      </c>
    </row>
    <row r="3413" spans="1:22">
      <c r="A3413" s="48" t="s">
        <v>893</v>
      </c>
      <c r="B3413" t="s">
        <v>903</v>
      </c>
      <c r="C3413" s="219" t="s">
        <v>1433</v>
      </c>
      <c r="D3413" s="81" t="s">
        <v>44</v>
      </c>
      <c r="E3413" s="93" t="s">
        <v>60</v>
      </c>
      <c r="F3413" s="93" t="s">
        <v>60</v>
      </c>
      <c r="G3413" s="22">
        <v>42</v>
      </c>
      <c r="H3413" s="123">
        <f>G3413/G3413</f>
        <v>1</v>
      </c>
      <c r="K3413" t="s">
        <v>100</v>
      </c>
      <c r="L3413" t="s">
        <v>100</v>
      </c>
      <c r="M3413" s="2">
        <v>382.30769230769101</v>
      </c>
      <c r="N3413" s="63">
        <v>37.692307692308987</v>
      </c>
      <c r="O3413" s="63">
        <f t="shared" si="294"/>
        <v>202.97928888430749</v>
      </c>
      <c r="P3413" s="2">
        <v>29</v>
      </c>
      <c r="Q3413" s="2">
        <v>484.61538461538402</v>
      </c>
      <c r="R3413">
        <v>48.461538461537941</v>
      </c>
      <c r="S3413">
        <f t="shared" si="295"/>
        <v>260.97337142266929</v>
      </c>
      <c r="T3413" s="2">
        <v>29</v>
      </c>
      <c r="U3413" s="339">
        <f t="shared" si="296"/>
        <v>0.23712979328895181</v>
      </c>
      <c r="V3413" s="4">
        <f t="shared" si="297"/>
        <v>4.4482758620689469E-2</v>
      </c>
    </row>
    <row r="3414" spans="1:22">
      <c r="A3414" s="51" t="s">
        <v>893</v>
      </c>
      <c r="B3414" t="s">
        <v>904</v>
      </c>
      <c r="C3414" s="219" t="s">
        <v>1433</v>
      </c>
      <c r="D3414" s="83" t="s">
        <v>44</v>
      </c>
      <c r="E3414" s="100" t="s">
        <v>60</v>
      </c>
      <c r="F3414" s="100" t="s">
        <v>60</v>
      </c>
      <c r="G3414" s="24">
        <v>0</v>
      </c>
      <c r="H3414" s="123">
        <f>G3414/730</f>
        <v>0</v>
      </c>
      <c r="I3414" s="12" t="s">
        <v>100</v>
      </c>
      <c r="J3414" s="11"/>
      <c r="K3414" s="11"/>
      <c r="L3414" s="11"/>
      <c r="M3414" s="2">
        <v>484.61538461538402</v>
      </c>
      <c r="N3414" s="63">
        <v>161.53846153846104</v>
      </c>
      <c r="O3414" s="63">
        <f t="shared" si="294"/>
        <v>884.78259289295795</v>
      </c>
      <c r="P3414" s="12">
        <v>30</v>
      </c>
      <c r="Q3414" s="2">
        <v>53.846153846152397</v>
      </c>
      <c r="R3414">
        <v>80.769230769229608</v>
      </c>
      <c r="S3414">
        <f t="shared" si="295"/>
        <v>442.39129644647397</v>
      </c>
      <c r="T3414" s="12">
        <v>30</v>
      </c>
      <c r="U3414" s="339">
        <f t="shared" si="296"/>
        <v>-2.1972245773362449</v>
      </c>
      <c r="V3414" s="4">
        <f t="shared" si="297"/>
        <v>2.2833333333333896</v>
      </c>
    </row>
    <row r="3415" spans="1:22">
      <c r="A3415" s="48" t="s">
        <v>893</v>
      </c>
      <c r="B3415" t="s">
        <v>904</v>
      </c>
      <c r="C3415" s="219" t="s">
        <v>1433</v>
      </c>
      <c r="D3415" s="81" t="s">
        <v>44</v>
      </c>
      <c r="E3415" s="93" t="s">
        <v>60</v>
      </c>
      <c r="F3415" s="93" t="s">
        <v>60</v>
      </c>
      <c r="G3415" s="22">
        <v>7</v>
      </c>
      <c r="H3415" s="123">
        <f>G3415/G3418</f>
        <v>0.16666666666666666</v>
      </c>
      <c r="J3415" t="s">
        <v>100</v>
      </c>
      <c r="M3415" s="2">
        <v>996.15384615384301</v>
      </c>
      <c r="N3415" s="63">
        <v>673.07692307691696</v>
      </c>
      <c r="O3415" s="63">
        <f t="shared" si="294"/>
        <v>3624.6301586481909</v>
      </c>
      <c r="P3415" s="19">
        <v>29</v>
      </c>
      <c r="Q3415" s="2">
        <v>242.30769230769101</v>
      </c>
      <c r="R3415">
        <v>80.769230769229011</v>
      </c>
      <c r="S3415">
        <f t="shared" si="295"/>
        <v>434.95561903777735</v>
      </c>
      <c r="T3415" s="19">
        <v>29</v>
      </c>
      <c r="U3415" s="339">
        <f t="shared" si="296"/>
        <v>-1.4136933353080072</v>
      </c>
      <c r="V3415" s="4">
        <f t="shared" si="297"/>
        <v>0.14559386973179711</v>
      </c>
    </row>
    <row r="3416" spans="1:22">
      <c r="A3416" s="48" t="s">
        <v>893</v>
      </c>
      <c r="B3416" t="s">
        <v>904</v>
      </c>
      <c r="C3416" s="219" t="s">
        <v>1433</v>
      </c>
      <c r="D3416" s="81" t="s">
        <v>44</v>
      </c>
      <c r="E3416" s="93" t="s">
        <v>60</v>
      </c>
      <c r="F3416" s="93" t="s">
        <v>60</v>
      </c>
      <c r="G3416" s="22">
        <v>14</v>
      </c>
      <c r="H3416" s="123">
        <f>G3416/G3418</f>
        <v>0.33333333333333331</v>
      </c>
      <c r="K3416" t="s">
        <v>100</v>
      </c>
      <c r="M3416" s="2">
        <v>551.92307692307895</v>
      </c>
      <c r="N3416" s="63">
        <v>121.15384615384301</v>
      </c>
      <c r="O3416" s="63">
        <f t="shared" si="294"/>
        <v>652.43342855666333</v>
      </c>
      <c r="P3416" s="2">
        <v>29</v>
      </c>
      <c r="Q3416" s="2">
        <v>1776.9230769230701</v>
      </c>
      <c r="R3416">
        <v>511.53846153845984</v>
      </c>
      <c r="S3416">
        <f t="shared" si="295"/>
        <v>2754.7189205726409</v>
      </c>
      <c r="T3416" s="2">
        <v>29</v>
      </c>
      <c r="U3416" s="339">
        <f t="shared" si="296"/>
        <v>1.1692298558820555</v>
      </c>
      <c r="V3416" s="4">
        <f t="shared" si="297"/>
        <v>0.11735695513124988</v>
      </c>
    </row>
    <row r="3417" spans="1:22">
      <c r="A3417" s="48" t="s">
        <v>893</v>
      </c>
      <c r="B3417" t="s">
        <v>904</v>
      </c>
      <c r="C3417" s="219" t="s">
        <v>1433</v>
      </c>
      <c r="D3417" s="81" t="s">
        <v>44</v>
      </c>
      <c r="E3417" s="93" t="s">
        <v>60</v>
      </c>
      <c r="F3417" s="93" t="s">
        <v>60</v>
      </c>
      <c r="G3417" s="22">
        <v>28</v>
      </c>
      <c r="H3417" s="123">
        <f>G3417/G3418</f>
        <v>0.66666666666666663</v>
      </c>
      <c r="K3417" t="s">
        <v>100</v>
      </c>
      <c r="M3417" s="2">
        <v>861.53846153845905</v>
      </c>
      <c r="N3417" s="63">
        <v>242.3076923076909</v>
      </c>
      <c r="O3417" s="63">
        <f t="shared" si="294"/>
        <v>1304.866857113353</v>
      </c>
      <c r="P3417" s="2">
        <v>29</v>
      </c>
      <c r="Q3417" s="2">
        <v>2369.23076923076</v>
      </c>
      <c r="R3417">
        <v>565.38461538462025</v>
      </c>
      <c r="S3417">
        <f t="shared" si="295"/>
        <v>3044.6893332645341</v>
      </c>
      <c r="T3417" s="2">
        <v>29</v>
      </c>
      <c r="U3417" s="339">
        <f t="shared" si="296"/>
        <v>1.011600911678479</v>
      </c>
      <c r="V3417" s="4">
        <f t="shared" si="297"/>
        <v>9.1430072670277848E-2</v>
      </c>
    </row>
    <row r="3418" spans="1:22">
      <c r="A3418" s="48" t="s">
        <v>893</v>
      </c>
      <c r="B3418" t="s">
        <v>904</v>
      </c>
      <c r="C3418" s="219" t="s">
        <v>1433</v>
      </c>
      <c r="D3418" s="81" t="s">
        <v>44</v>
      </c>
      <c r="E3418" s="93" t="s">
        <v>60</v>
      </c>
      <c r="F3418" s="93" t="s">
        <v>60</v>
      </c>
      <c r="G3418" s="22">
        <v>42</v>
      </c>
      <c r="H3418" s="123">
        <f>G3418/G3418</f>
        <v>1</v>
      </c>
      <c r="K3418" t="s">
        <v>100</v>
      </c>
      <c r="L3418" t="s">
        <v>100</v>
      </c>
      <c r="M3418" s="2">
        <v>807.69230769230603</v>
      </c>
      <c r="N3418" s="63">
        <v>107.69230769230899</v>
      </c>
      <c r="O3418" s="63">
        <f t="shared" si="294"/>
        <v>579.94082538372277</v>
      </c>
      <c r="P3418" s="2">
        <v>29</v>
      </c>
      <c r="Q3418" s="2">
        <v>2288.4615384615299</v>
      </c>
      <c r="R3418">
        <v>403.84615384616018</v>
      </c>
      <c r="S3418">
        <f t="shared" si="295"/>
        <v>2174.7780951889681</v>
      </c>
      <c r="T3418" s="2">
        <v>29</v>
      </c>
      <c r="U3418" s="339">
        <f t="shared" si="296"/>
        <v>1.0414538748281594</v>
      </c>
      <c r="V3418" s="4">
        <f t="shared" si="297"/>
        <v>6.562462713280158E-2</v>
      </c>
    </row>
    <row r="3419" spans="1:22">
      <c r="A3419" s="48" t="s">
        <v>893</v>
      </c>
      <c r="B3419" s="99" t="s">
        <v>905</v>
      </c>
      <c r="C3419" s="219" t="s">
        <v>1433</v>
      </c>
      <c r="D3419" s="81" t="s">
        <v>44</v>
      </c>
      <c r="E3419" s="93" t="s">
        <v>60</v>
      </c>
      <c r="F3419" s="93" t="s">
        <v>60</v>
      </c>
      <c r="G3419" s="22">
        <v>0</v>
      </c>
      <c r="H3419" s="123">
        <f>G3419/730</f>
        <v>0</v>
      </c>
      <c r="I3419" s="2" t="s">
        <v>100</v>
      </c>
      <c r="M3419" s="2">
        <v>0.46153846153850903</v>
      </c>
      <c r="N3419" s="63">
        <v>0.46153846153839601</v>
      </c>
      <c r="O3419" s="63">
        <f t="shared" si="294"/>
        <v>2.5279502654081001</v>
      </c>
      <c r="P3419" s="2">
        <v>30</v>
      </c>
      <c r="Q3419" s="2">
        <v>0.61538461538461298</v>
      </c>
      <c r="R3419">
        <v>0.30769230769229206</v>
      </c>
      <c r="S3419">
        <f t="shared" si="295"/>
        <v>1.6853001769388871</v>
      </c>
      <c r="T3419" s="2">
        <v>30</v>
      </c>
      <c r="U3419" s="339">
        <f t="shared" si="296"/>
        <v>0.2876820724516741</v>
      </c>
      <c r="V3419" s="4">
        <f t="shared" si="297"/>
        <v>0.2833333333333099</v>
      </c>
    </row>
    <row r="3420" spans="1:22">
      <c r="A3420" s="48" t="s">
        <v>893</v>
      </c>
      <c r="B3420" s="99" t="s">
        <v>905</v>
      </c>
      <c r="C3420" s="219" t="s">
        <v>1433</v>
      </c>
      <c r="D3420" s="81" t="s">
        <v>44</v>
      </c>
      <c r="E3420" s="93" t="s">
        <v>60</v>
      </c>
      <c r="F3420" s="93" t="s">
        <v>60</v>
      </c>
      <c r="G3420" s="22">
        <v>7</v>
      </c>
      <c r="H3420" s="123">
        <f>G3420/G3423</f>
        <v>0.16666666666666666</v>
      </c>
      <c r="J3420" t="s">
        <v>100</v>
      </c>
      <c r="M3420" s="2">
        <v>3.07692307692309</v>
      </c>
      <c r="N3420" s="63">
        <v>3.0769230769230704</v>
      </c>
      <c r="O3420" s="63">
        <f t="shared" si="294"/>
        <v>16.569737868106131</v>
      </c>
      <c r="P3420" s="2">
        <v>29</v>
      </c>
      <c r="Q3420" s="2">
        <v>0.307692307692292</v>
      </c>
      <c r="R3420">
        <v>2.4615384615384781</v>
      </c>
      <c r="S3420">
        <f t="shared" si="295"/>
        <v>13.255790294485022</v>
      </c>
      <c r="T3420" s="2">
        <v>29</v>
      </c>
      <c r="U3420" s="339">
        <f t="shared" si="296"/>
        <v>-2.302585092994101</v>
      </c>
      <c r="V3420" s="4">
        <f t="shared" si="297"/>
        <v>64.034482758628073</v>
      </c>
    </row>
    <row r="3421" spans="1:22">
      <c r="A3421" s="48" t="s">
        <v>893</v>
      </c>
      <c r="B3421" s="99" t="s">
        <v>905</v>
      </c>
      <c r="C3421" s="219" t="s">
        <v>1433</v>
      </c>
      <c r="D3421" s="81" t="s">
        <v>44</v>
      </c>
      <c r="E3421" s="93" t="s">
        <v>60</v>
      </c>
      <c r="F3421" s="93" t="s">
        <v>60</v>
      </c>
      <c r="G3421" s="22">
        <v>14</v>
      </c>
      <c r="H3421" s="123">
        <f>G3421/G3423</f>
        <v>0.33333333333333331</v>
      </c>
      <c r="K3421" t="s">
        <v>100</v>
      </c>
      <c r="M3421" s="2">
        <v>19.076923076922998</v>
      </c>
      <c r="N3421" s="63">
        <v>15.692307692307704</v>
      </c>
      <c r="O3421" s="63">
        <f t="shared" si="294"/>
        <v>84.505663127341506</v>
      </c>
      <c r="P3421" s="2">
        <v>29</v>
      </c>
      <c r="Q3421" s="2">
        <v>8.3076923076922906</v>
      </c>
      <c r="R3421">
        <v>7.6923076923077094</v>
      </c>
      <c r="S3421">
        <f t="shared" si="295"/>
        <v>41.424344670265505</v>
      </c>
      <c r="T3421" s="2">
        <v>29</v>
      </c>
      <c r="U3421" s="339">
        <f t="shared" si="296"/>
        <v>-0.83129751904076044</v>
      </c>
      <c r="V3421" s="4">
        <f t="shared" si="297"/>
        <v>0.89182157892248004</v>
      </c>
    </row>
    <row r="3422" spans="1:22">
      <c r="A3422" s="48" t="s">
        <v>893</v>
      </c>
      <c r="B3422" s="99" t="s">
        <v>905</v>
      </c>
      <c r="C3422" s="219" t="s">
        <v>1433</v>
      </c>
      <c r="D3422" s="81" t="s">
        <v>44</v>
      </c>
      <c r="E3422" s="93" t="s">
        <v>60</v>
      </c>
      <c r="F3422" s="93" t="s">
        <v>60</v>
      </c>
      <c r="G3422" s="22">
        <v>28</v>
      </c>
      <c r="H3422" s="123">
        <f>G3422/G3423</f>
        <v>0.66666666666666663</v>
      </c>
      <c r="K3422" t="s">
        <v>100</v>
      </c>
      <c r="M3422" s="2">
        <v>0.307692307692292</v>
      </c>
      <c r="N3422" s="63">
        <v>0.61538461538461298</v>
      </c>
      <c r="O3422" s="63">
        <f t="shared" si="294"/>
        <v>3.3139475736212201</v>
      </c>
      <c r="P3422" s="12">
        <v>29</v>
      </c>
      <c r="Q3422" s="2">
        <v>0</v>
      </c>
      <c r="R3422">
        <v>0.92307692307690503</v>
      </c>
      <c r="S3422">
        <f t="shared" si="295"/>
        <v>4.9709213604317526</v>
      </c>
      <c r="T3422" s="12">
        <v>29</v>
      </c>
      <c r="U3422" s="339" t="e">
        <f t="shared" si="296"/>
        <v>#NUM!</v>
      </c>
      <c r="V3422" s="4" t="e">
        <f t="shared" si="297"/>
        <v>#DIV/0!</v>
      </c>
    </row>
    <row r="3423" spans="1:22">
      <c r="A3423" s="46" t="s">
        <v>893</v>
      </c>
      <c r="B3423" s="99" t="s">
        <v>905</v>
      </c>
      <c r="C3423" s="219" t="s">
        <v>1433</v>
      </c>
      <c r="D3423" s="85" t="s">
        <v>44</v>
      </c>
      <c r="E3423" s="97" t="s">
        <v>60</v>
      </c>
      <c r="F3423" s="97" t="s">
        <v>60</v>
      </c>
      <c r="G3423" s="98">
        <v>42</v>
      </c>
      <c r="H3423" s="123">
        <f>G3423/G3423</f>
        <v>1</v>
      </c>
      <c r="I3423" s="19"/>
      <c r="J3423" s="16"/>
      <c r="K3423" s="16" t="s">
        <v>100</v>
      </c>
      <c r="L3423" s="16" t="s">
        <v>100</v>
      </c>
      <c r="M3423" s="2">
        <v>0.307692307692292</v>
      </c>
      <c r="N3423" s="63">
        <v>1.8461538461538383</v>
      </c>
      <c r="O3423" s="63">
        <f t="shared" si="294"/>
        <v>9.9418427208636562</v>
      </c>
      <c r="P3423" s="19">
        <v>29</v>
      </c>
      <c r="Q3423" s="2">
        <v>0.307692307692292</v>
      </c>
      <c r="R3423">
        <v>1.8461538461538383</v>
      </c>
      <c r="S3423">
        <f t="shared" si="295"/>
        <v>9.9418427208636562</v>
      </c>
      <c r="T3423" s="19">
        <v>29</v>
      </c>
      <c r="U3423" s="339">
        <f t="shared" si="296"/>
        <v>0</v>
      </c>
      <c r="V3423" s="4">
        <f t="shared" si="297"/>
        <v>36.034482758624051</v>
      </c>
    </row>
    <row r="3424" spans="1:22">
      <c r="A3424" s="48" t="s">
        <v>894</v>
      </c>
      <c r="B3424" t="s">
        <v>898</v>
      </c>
      <c r="C3424" s="219" t="s">
        <v>1433</v>
      </c>
      <c r="D3424" s="81" t="s">
        <v>44</v>
      </c>
      <c r="E3424" s="93" t="s">
        <v>60</v>
      </c>
      <c r="F3424" s="93" t="s">
        <v>60</v>
      </c>
      <c r="G3424" s="22">
        <v>0</v>
      </c>
      <c r="H3424" s="123">
        <f>G3424/730</f>
        <v>0</v>
      </c>
      <c r="I3424" s="2" t="s">
        <v>100</v>
      </c>
      <c r="M3424" s="2">
        <v>6993.5649940000003</v>
      </c>
      <c r="N3424" s="63">
        <v>3427.2844270000001</v>
      </c>
      <c r="O3424" s="63">
        <f t="shared" si="294"/>
        <v>18772.009916540679</v>
      </c>
      <c r="P3424" s="2">
        <v>30</v>
      </c>
      <c r="Q3424" s="2">
        <v>563.70656369999995</v>
      </c>
      <c r="R3424">
        <v>429.85842989999998</v>
      </c>
      <c r="S3424">
        <f t="shared" si="295"/>
        <v>2354.4315858998316</v>
      </c>
      <c r="T3424" s="2">
        <v>30</v>
      </c>
      <c r="U3424" s="339">
        <f t="shared" si="296"/>
        <v>-2.5182118796836916</v>
      </c>
      <c r="V3424" s="4">
        <f t="shared" si="297"/>
        <v>0.6148266300961942</v>
      </c>
    </row>
    <row r="3425" spans="1:22">
      <c r="A3425" s="48" t="s">
        <v>894</v>
      </c>
      <c r="B3425" t="s">
        <v>898</v>
      </c>
      <c r="C3425" s="219" t="s">
        <v>1433</v>
      </c>
      <c r="D3425" s="81" t="s">
        <v>44</v>
      </c>
      <c r="E3425" s="93" t="s">
        <v>60</v>
      </c>
      <c r="F3425" s="93" t="s">
        <v>60</v>
      </c>
      <c r="G3425" s="22">
        <v>7</v>
      </c>
      <c r="H3425" s="123">
        <f>G3425/G3428</f>
        <v>0.16666666666666666</v>
      </c>
      <c r="J3425" t="s">
        <v>100</v>
      </c>
      <c r="M3425" s="2">
        <v>5967.8249679999999</v>
      </c>
      <c r="N3425" s="63">
        <v>1714.2857140000001</v>
      </c>
      <c r="O3425" s="63">
        <f t="shared" si="294"/>
        <v>9231.7110964062449</v>
      </c>
      <c r="P3425" s="2">
        <v>29</v>
      </c>
      <c r="Q3425" s="2">
        <v>3109.395109</v>
      </c>
      <c r="R3425">
        <v>1001.287001</v>
      </c>
      <c r="S3425">
        <f t="shared" si="295"/>
        <v>5392.0955196264513</v>
      </c>
      <c r="T3425" s="2">
        <v>29</v>
      </c>
      <c r="U3425" s="339">
        <f t="shared" si="296"/>
        <v>-0.65195432549315402</v>
      </c>
      <c r="V3425" s="4">
        <f t="shared" si="297"/>
        <v>0.13817955368430362</v>
      </c>
    </row>
    <row r="3426" spans="1:22">
      <c r="A3426" s="48" t="s">
        <v>894</v>
      </c>
      <c r="B3426" t="s">
        <v>898</v>
      </c>
      <c r="C3426" s="219" t="s">
        <v>1433</v>
      </c>
      <c r="D3426" s="81" t="s">
        <v>44</v>
      </c>
      <c r="E3426" s="93" t="s">
        <v>60</v>
      </c>
      <c r="F3426" s="93" t="s">
        <v>60</v>
      </c>
      <c r="G3426" s="22">
        <v>14</v>
      </c>
      <c r="H3426" s="123">
        <f>G3426/G3428</f>
        <v>0.33333333333333331</v>
      </c>
      <c r="K3426" t="s">
        <v>100</v>
      </c>
      <c r="M3426" s="2">
        <v>8657.6576580000001</v>
      </c>
      <c r="N3426" s="63">
        <v>2142.8571430000002</v>
      </c>
      <c r="O3426" s="63">
        <f t="shared" si="294"/>
        <v>11539.638873200389</v>
      </c>
      <c r="P3426" s="2">
        <v>29</v>
      </c>
      <c r="Q3426" s="2">
        <v>4371.9433719999997</v>
      </c>
      <c r="R3426">
        <v>1142.857143</v>
      </c>
      <c r="S3426">
        <f t="shared" si="295"/>
        <v>6154.4740660658845</v>
      </c>
      <c r="T3426" s="2">
        <v>29</v>
      </c>
      <c r="U3426" s="339">
        <f t="shared" si="296"/>
        <v>-0.68323658989161151</v>
      </c>
      <c r="V3426" s="4">
        <f t="shared" si="297"/>
        <v>0.10281644307886398</v>
      </c>
    </row>
    <row r="3427" spans="1:22">
      <c r="A3427" s="48" t="s">
        <v>894</v>
      </c>
      <c r="B3427" t="s">
        <v>898</v>
      </c>
      <c r="C3427" s="219" t="s">
        <v>1433</v>
      </c>
      <c r="D3427" s="81" t="s">
        <v>44</v>
      </c>
      <c r="E3427" s="93" t="s">
        <v>60</v>
      </c>
      <c r="F3427" s="93" t="s">
        <v>60</v>
      </c>
      <c r="G3427" s="22">
        <v>28</v>
      </c>
      <c r="H3427" s="123">
        <f>G3427/G3428</f>
        <v>0.66666666666666663</v>
      </c>
      <c r="K3427" t="s">
        <v>100</v>
      </c>
      <c r="M3427" s="2">
        <v>5750.3217500000001</v>
      </c>
      <c r="N3427" s="63">
        <v>1142.857143</v>
      </c>
      <c r="O3427" s="63">
        <f t="shared" si="294"/>
        <v>6154.4740660658845</v>
      </c>
      <c r="P3427" s="2">
        <v>29</v>
      </c>
      <c r="Q3427" s="2">
        <v>6321.7503219999999</v>
      </c>
      <c r="R3427">
        <v>858.42985839999994</v>
      </c>
      <c r="S3427">
        <f t="shared" si="295"/>
        <v>4622.7862628491348</v>
      </c>
      <c r="T3427" s="2">
        <v>29</v>
      </c>
      <c r="U3427" s="339">
        <f t="shared" si="296"/>
        <v>9.4740309733335554E-2</v>
      </c>
      <c r="V3427" s="4">
        <f t="shared" si="297"/>
        <v>5.2921656179197786E-2</v>
      </c>
    </row>
    <row r="3428" spans="1:22">
      <c r="A3428" s="48" t="s">
        <v>894</v>
      </c>
      <c r="B3428" t="s">
        <v>898</v>
      </c>
      <c r="C3428" s="219" t="s">
        <v>1433</v>
      </c>
      <c r="D3428" s="81" t="s">
        <v>44</v>
      </c>
      <c r="E3428" s="93" t="s">
        <v>60</v>
      </c>
      <c r="F3428" s="93" t="s">
        <v>60</v>
      </c>
      <c r="G3428" s="22">
        <v>42</v>
      </c>
      <c r="H3428" s="123">
        <f>G3428/G3428</f>
        <v>1</v>
      </c>
      <c r="K3428" t="s">
        <v>100</v>
      </c>
      <c r="L3428" t="s">
        <v>100</v>
      </c>
      <c r="M3428" s="2">
        <v>10129.98713</v>
      </c>
      <c r="N3428" s="63">
        <v>1142.857143</v>
      </c>
      <c r="O3428" s="63">
        <f t="shared" si="294"/>
        <v>6154.4740660658845</v>
      </c>
      <c r="P3428" s="2">
        <v>29</v>
      </c>
      <c r="Q3428" s="2">
        <v>3844.2728440000001</v>
      </c>
      <c r="R3428">
        <v>1141.570142</v>
      </c>
      <c r="S3428">
        <f t="shared" si="295"/>
        <v>6147.5433535739385</v>
      </c>
      <c r="T3428" s="2">
        <v>29</v>
      </c>
      <c r="U3428" s="339">
        <f t="shared" si="296"/>
        <v>-0.96891557999858502</v>
      </c>
      <c r="V3428" s="4">
        <f t="shared" si="297"/>
        <v>0.12266411908406988</v>
      </c>
    </row>
    <row r="3429" spans="1:22">
      <c r="A3429" s="48" t="s">
        <v>894</v>
      </c>
      <c r="B3429" s="9" t="s">
        <v>899</v>
      </c>
      <c r="C3429" s="219" t="s">
        <v>1433</v>
      </c>
      <c r="D3429" s="81" t="s">
        <v>44</v>
      </c>
      <c r="E3429" s="93" t="s">
        <v>60</v>
      </c>
      <c r="F3429" s="93" t="s">
        <v>60</v>
      </c>
      <c r="G3429" s="22">
        <v>0</v>
      </c>
      <c r="H3429" s="123">
        <f>G3429/730</f>
        <v>0</v>
      </c>
      <c r="I3429" s="2" t="s">
        <v>100</v>
      </c>
      <c r="M3429" s="2">
        <v>36.507936507936499</v>
      </c>
      <c r="N3429" s="63">
        <v>14.285714285714199</v>
      </c>
      <c r="O3429" s="63">
        <f t="shared" si="294"/>
        <v>78.246079643594683</v>
      </c>
      <c r="P3429" s="2">
        <v>30</v>
      </c>
      <c r="Q3429" s="2">
        <v>3.17460317460319</v>
      </c>
      <c r="R3429">
        <v>1.5873015873015399</v>
      </c>
      <c r="S3429">
        <f t="shared" si="295"/>
        <v>8.6940088492880907</v>
      </c>
      <c r="T3429" s="2">
        <v>30</v>
      </c>
      <c r="U3429" s="339">
        <f t="shared" si="296"/>
        <v>-2.4423470353691994</v>
      </c>
      <c r="V3429" s="4">
        <f t="shared" si="297"/>
        <v>0.28333333333331595</v>
      </c>
    </row>
    <row r="3430" spans="1:22">
      <c r="A3430" s="51" t="s">
        <v>894</v>
      </c>
      <c r="B3430" s="9" t="s">
        <v>899</v>
      </c>
      <c r="C3430" s="219" t="s">
        <v>1433</v>
      </c>
      <c r="D3430" s="83" t="s">
        <v>44</v>
      </c>
      <c r="E3430" s="100" t="s">
        <v>60</v>
      </c>
      <c r="F3430" s="100" t="s">
        <v>60</v>
      </c>
      <c r="G3430" s="24">
        <v>7</v>
      </c>
      <c r="H3430" s="123">
        <f>G3430/G3433</f>
        <v>0.16666666666666666</v>
      </c>
      <c r="I3430" s="12"/>
      <c r="J3430" s="11" t="s">
        <v>100</v>
      </c>
      <c r="K3430" s="11"/>
      <c r="L3430" s="11"/>
      <c r="M3430" s="2">
        <v>55.5555555555555</v>
      </c>
      <c r="N3430" s="63">
        <v>14.285714285714306</v>
      </c>
      <c r="O3430" s="63">
        <f t="shared" si="294"/>
        <v>76.930925816207306</v>
      </c>
      <c r="P3430" s="12">
        <v>29</v>
      </c>
      <c r="Q3430" s="2">
        <v>1.5873015873015901</v>
      </c>
      <c r="R3430">
        <v>1.5873015873015999</v>
      </c>
      <c r="S3430">
        <f t="shared" si="295"/>
        <v>8.5478806462453125</v>
      </c>
      <c r="T3430" s="12">
        <v>29</v>
      </c>
      <c r="U3430" s="339">
        <f t="shared" si="296"/>
        <v>-3.5553480614894108</v>
      </c>
      <c r="V3430" s="4">
        <f t="shared" si="297"/>
        <v>1.0344827586207019</v>
      </c>
    </row>
    <row r="3431" spans="1:22">
      <c r="A3431" s="46" t="s">
        <v>894</v>
      </c>
      <c r="B3431" s="9" t="s">
        <v>899</v>
      </c>
      <c r="C3431" s="219" t="s">
        <v>1433</v>
      </c>
      <c r="D3431" s="85" t="s">
        <v>44</v>
      </c>
      <c r="E3431" s="97" t="s">
        <v>60</v>
      </c>
      <c r="F3431" s="97" t="s">
        <v>60</v>
      </c>
      <c r="G3431" s="98">
        <v>14</v>
      </c>
      <c r="H3431" s="123">
        <f>G3431/G3433</f>
        <v>0.33333333333333331</v>
      </c>
      <c r="I3431" s="19"/>
      <c r="J3431" s="16"/>
      <c r="K3431" s="16" t="s">
        <v>100</v>
      </c>
      <c r="L3431" s="16"/>
      <c r="M3431" s="2">
        <v>133.333333333333</v>
      </c>
      <c r="N3431" s="63">
        <v>47.619047619046995</v>
      </c>
      <c r="O3431" s="63">
        <f t="shared" si="294"/>
        <v>256.43641938735396</v>
      </c>
      <c r="P3431" s="19">
        <v>29</v>
      </c>
      <c r="Q3431" s="2">
        <v>4.7619047619047299</v>
      </c>
      <c r="R3431">
        <v>3.17460317460319</v>
      </c>
      <c r="S3431">
        <f t="shared" si="295"/>
        <v>17.095761292490572</v>
      </c>
      <c r="T3431" s="19">
        <v>29</v>
      </c>
      <c r="U3431" s="339">
        <f t="shared" si="296"/>
        <v>-3.3322045101752082</v>
      </c>
      <c r="V3431" s="4">
        <f t="shared" si="297"/>
        <v>0.47892720306514441</v>
      </c>
    </row>
    <row r="3432" spans="1:22">
      <c r="A3432" s="48" t="s">
        <v>894</v>
      </c>
      <c r="B3432" s="9" t="s">
        <v>899</v>
      </c>
      <c r="C3432" s="219" t="s">
        <v>1433</v>
      </c>
      <c r="D3432" s="81" t="s">
        <v>44</v>
      </c>
      <c r="E3432" s="93" t="s">
        <v>60</v>
      </c>
      <c r="F3432" s="93" t="s">
        <v>60</v>
      </c>
      <c r="G3432" s="22">
        <v>28</v>
      </c>
      <c r="H3432" s="123">
        <f>G3432/G3433</f>
        <v>0.66666666666666663</v>
      </c>
      <c r="K3432" t="s">
        <v>100</v>
      </c>
      <c r="M3432" s="2">
        <v>87.301587301587205</v>
      </c>
      <c r="N3432" s="63">
        <v>17.460317460316801</v>
      </c>
      <c r="O3432" s="63">
        <f t="shared" si="294"/>
        <v>94.026687108694134</v>
      </c>
      <c r="P3432" s="2">
        <v>29</v>
      </c>
      <c r="Q3432" s="2">
        <v>4.7619047619047299</v>
      </c>
      <c r="R3432">
        <v>3.17460317460319</v>
      </c>
      <c r="S3432">
        <f t="shared" si="295"/>
        <v>17.095761292490572</v>
      </c>
      <c r="T3432" s="2">
        <v>29</v>
      </c>
      <c r="U3432" s="339">
        <f t="shared" si="296"/>
        <v>-2.9087208965643669</v>
      </c>
      <c r="V3432" s="4">
        <f t="shared" si="297"/>
        <v>0.47892720306514441</v>
      </c>
    </row>
    <row r="3433" spans="1:22">
      <c r="A3433" s="48" t="s">
        <v>894</v>
      </c>
      <c r="B3433" s="9" t="s">
        <v>899</v>
      </c>
      <c r="C3433" s="219" t="s">
        <v>1433</v>
      </c>
      <c r="D3433" s="81" t="s">
        <v>44</v>
      </c>
      <c r="E3433" s="93" t="s">
        <v>60</v>
      </c>
      <c r="F3433" s="93" t="s">
        <v>60</v>
      </c>
      <c r="G3433" s="22">
        <v>42</v>
      </c>
      <c r="H3433" s="123">
        <f>G3433/G3433</f>
        <v>1</v>
      </c>
      <c r="K3433" t="s">
        <v>100</v>
      </c>
      <c r="L3433" t="s">
        <v>100</v>
      </c>
      <c r="M3433" s="2">
        <v>109.52380952380901</v>
      </c>
      <c r="N3433" s="63">
        <v>30.158730158729981</v>
      </c>
      <c r="O3433" s="63">
        <f t="shared" si="294"/>
        <v>162.40973227865868</v>
      </c>
      <c r="P3433" s="2">
        <v>29</v>
      </c>
      <c r="Q3433" s="2">
        <v>1.5873015873015901</v>
      </c>
      <c r="R3433">
        <v>4.7619047619047308</v>
      </c>
      <c r="S3433">
        <f t="shared" si="295"/>
        <v>25.643641938735563</v>
      </c>
      <c r="T3433" s="2">
        <v>29</v>
      </c>
      <c r="U3433" s="339">
        <f t="shared" si="296"/>
        <v>-4.2341065045972526</v>
      </c>
      <c r="V3433" s="4">
        <f t="shared" si="297"/>
        <v>9.0344827586205376</v>
      </c>
    </row>
    <row r="3434" spans="1:22">
      <c r="A3434" s="48" t="s">
        <v>894</v>
      </c>
      <c r="B3434" t="s">
        <v>900</v>
      </c>
      <c r="C3434" s="219" t="s">
        <v>1433</v>
      </c>
      <c r="D3434" s="81" t="s">
        <v>44</v>
      </c>
      <c r="E3434" s="93" t="s">
        <v>60</v>
      </c>
      <c r="F3434" s="93" t="s">
        <v>60</v>
      </c>
      <c r="G3434" s="22">
        <v>0</v>
      </c>
      <c r="H3434" s="123">
        <f>G3434/730</f>
        <v>0</v>
      </c>
      <c r="I3434" s="2" t="s">
        <v>100</v>
      </c>
      <c r="M3434" s="2">
        <v>244.444444444444</v>
      </c>
      <c r="N3434" s="63">
        <v>88.888888888888971</v>
      </c>
      <c r="O3434" s="63">
        <f t="shared" si="294"/>
        <v>486.8644955601481</v>
      </c>
      <c r="P3434" s="2">
        <v>30</v>
      </c>
      <c r="Q3434" s="2">
        <v>22.222222222222399</v>
      </c>
      <c r="R3434">
        <v>13.8888888888888</v>
      </c>
      <c r="S3434">
        <f t="shared" si="295"/>
        <v>76.072577431272592</v>
      </c>
      <c r="T3434" s="2">
        <v>30</v>
      </c>
      <c r="U3434" s="339">
        <f t="shared" si="296"/>
        <v>-2.3978952727983609</v>
      </c>
      <c r="V3434" s="4">
        <f t="shared" si="297"/>
        <v>0.42395833333332217</v>
      </c>
    </row>
    <row r="3435" spans="1:22">
      <c r="A3435" s="48" t="s">
        <v>894</v>
      </c>
      <c r="B3435" t="s">
        <v>900</v>
      </c>
      <c r="C3435" s="219" t="s">
        <v>1433</v>
      </c>
      <c r="D3435" s="81" t="s">
        <v>44</v>
      </c>
      <c r="E3435" s="93" t="s">
        <v>60</v>
      </c>
      <c r="F3435" s="93" t="s">
        <v>60</v>
      </c>
      <c r="G3435" s="22">
        <v>7</v>
      </c>
      <c r="H3435" s="123">
        <f>G3435/G3438</f>
        <v>0.16666666666666666</v>
      </c>
      <c r="J3435" t="s">
        <v>100</v>
      </c>
      <c r="M3435" s="2">
        <v>166.666666666666</v>
      </c>
      <c r="N3435" s="63">
        <v>44.444444444444997</v>
      </c>
      <c r="O3435" s="63">
        <f t="shared" si="294"/>
        <v>239.34065809486981</v>
      </c>
      <c r="P3435" s="2">
        <v>29</v>
      </c>
      <c r="Q3435" s="2">
        <v>141.666666666666</v>
      </c>
      <c r="R3435">
        <v>47.222222222222001</v>
      </c>
      <c r="S3435">
        <f t="shared" si="295"/>
        <v>254.29944922579483</v>
      </c>
      <c r="T3435" s="2">
        <v>29</v>
      </c>
      <c r="U3435" s="339">
        <f t="shared" si="296"/>
        <v>-0.1625189294977756</v>
      </c>
      <c r="V3435" s="4">
        <f t="shared" si="297"/>
        <v>0.14559386973180077</v>
      </c>
    </row>
    <row r="3436" spans="1:22">
      <c r="A3436" s="48" t="s">
        <v>894</v>
      </c>
      <c r="B3436" t="s">
        <v>900</v>
      </c>
      <c r="C3436" s="219" t="s">
        <v>1433</v>
      </c>
      <c r="D3436" s="81" t="s">
        <v>44</v>
      </c>
      <c r="E3436" s="93" t="s">
        <v>60</v>
      </c>
      <c r="F3436" s="93" t="s">
        <v>60</v>
      </c>
      <c r="G3436" s="22">
        <v>14</v>
      </c>
      <c r="H3436" s="123">
        <f>G3436/G3438</f>
        <v>0.33333333333333331</v>
      </c>
      <c r="K3436" t="s">
        <v>100</v>
      </c>
      <c r="M3436" s="2">
        <v>200</v>
      </c>
      <c r="N3436" s="63">
        <v>72.222222222222001</v>
      </c>
      <c r="O3436" s="63">
        <f t="shared" si="294"/>
        <v>388.92856940415743</v>
      </c>
      <c r="P3436" s="2">
        <v>29</v>
      </c>
      <c r="Q3436" s="2">
        <v>119.444444444444</v>
      </c>
      <c r="R3436">
        <v>69.444444444444002</v>
      </c>
      <c r="S3436">
        <f t="shared" si="295"/>
        <v>373.96977827322706</v>
      </c>
      <c r="T3436" s="2">
        <v>29</v>
      </c>
      <c r="U3436" s="339">
        <f t="shared" si="296"/>
        <v>-0.51546600332249659</v>
      </c>
      <c r="V3436" s="4">
        <f t="shared" si="297"/>
        <v>0.37250331027022821</v>
      </c>
    </row>
    <row r="3437" spans="1:22">
      <c r="A3437" s="48" t="s">
        <v>894</v>
      </c>
      <c r="B3437" t="s">
        <v>900</v>
      </c>
      <c r="C3437" s="219" t="s">
        <v>1433</v>
      </c>
      <c r="D3437" s="81" t="s">
        <v>44</v>
      </c>
      <c r="E3437" s="93" t="s">
        <v>60</v>
      </c>
      <c r="F3437" s="93" t="s">
        <v>60</v>
      </c>
      <c r="G3437" s="22">
        <v>28</v>
      </c>
      <c r="H3437" s="123">
        <f>G3437/G3438</f>
        <v>0.66666666666666663</v>
      </c>
      <c r="K3437" t="s">
        <v>100</v>
      </c>
      <c r="M3437" s="2">
        <v>169.444444444444</v>
      </c>
      <c r="N3437" s="63">
        <v>50</v>
      </c>
      <c r="O3437" s="63">
        <f t="shared" si="294"/>
        <v>269.2582403567252</v>
      </c>
      <c r="P3437" s="2">
        <v>29</v>
      </c>
      <c r="Q3437" s="2">
        <v>161.111111111111</v>
      </c>
      <c r="R3437">
        <v>30.555555555555003</v>
      </c>
      <c r="S3437">
        <f t="shared" si="295"/>
        <v>164.54670244021798</v>
      </c>
      <c r="T3437" s="2">
        <v>29</v>
      </c>
      <c r="U3437" s="339">
        <f t="shared" si="296"/>
        <v>-5.0430853626889982E-2</v>
      </c>
      <c r="V3437" s="4">
        <f t="shared" si="297"/>
        <v>7.0451843043993989E-2</v>
      </c>
    </row>
    <row r="3438" spans="1:22">
      <c r="A3438" s="48" t="s">
        <v>894</v>
      </c>
      <c r="B3438" t="s">
        <v>900</v>
      </c>
      <c r="C3438" s="219" t="s">
        <v>1433</v>
      </c>
      <c r="D3438" s="83" t="s">
        <v>44</v>
      </c>
      <c r="E3438" s="100" t="s">
        <v>60</v>
      </c>
      <c r="F3438" s="100" t="s">
        <v>60</v>
      </c>
      <c r="G3438" s="24">
        <v>42</v>
      </c>
      <c r="H3438" s="123">
        <f>G3438/G3438</f>
        <v>1</v>
      </c>
      <c r="I3438" s="12"/>
      <c r="J3438" s="11"/>
      <c r="K3438" s="11" t="s">
        <v>100</v>
      </c>
      <c r="L3438" s="11" t="s">
        <v>100</v>
      </c>
      <c r="M3438" s="2">
        <v>169.444444444444</v>
      </c>
      <c r="N3438" s="63">
        <v>33.333333333333002</v>
      </c>
      <c r="O3438" s="63">
        <f t="shared" si="294"/>
        <v>179.50549357114835</v>
      </c>
      <c r="P3438" s="12">
        <v>29</v>
      </c>
      <c r="Q3438" s="2">
        <v>147.222222222222</v>
      </c>
      <c r="R3438">
        <v>47.222222222222001</v>
      </c>
      <c r="S3438">
        <f t="shared" si="295"/>
        <v>254.29944922579483</v>
      </c>
      <c r="T3438" s="12">
        <v>29</v>
      </c>
      <c r="U3438" s="339">
        <f t="shared" si="296"/>
        <v>-0.14058195062118831</v>
      </c>
      <c r="V3438" s="4">
        <f t="shared" si="297"/>
        <v>0.13736634708633516</v>
      </c>
    </row>
    <row r="3439" spans="1:22">
      <c r="A3439" s="46" t="s">
        <v>894</v>
      </c>
      <c r="B3439" t="s">
        <v>901</v>
      </c>
      <c r="C3439" s="219" t="s">
        <v>1433</v>
      </c>
      <c r="D3439" s="85" t="s">
        <v>44</v>
      </c>
      <c r="E3439" s="97" t="s">
        <v>60</v>
      </c>
      <c r="F3439" s="97" t="s">
        <v>60</v>
      </c>
      <c r="G3439" s="98">
        <v>0</v>
      </c>
      <c r="H3439" s="123">
        <f>G3439/730</f>
        <v>0</v>
      </c>
      <c r="I3439" s="19" t="s">
        <v>100</v>
      </c>
      <c r="J3439" s="16"/>
      <c r="K3439" s="16"/>
      <c r="L3439" s="16"/>
      <c r="M3439" s="2">
        <v>752.38095238095195</v>
      </c>
      <c r="N3439" s="63">
        <v>285.71428571427793</v>
      </c>
      <c r="O3439" s="63">
        <f t="shared" si="294"/>
        <v>1564.9215928718606</v>
      </c>
      <c r="P3439" s="19">
        <v>30</v>
      </c>
      <c r="Q3439" s="2">
        <v>104.761904761905</v>
      </c>
      <c r="R3439">
        <v>38.095238095237008</v>
      </c>
      <c r="S3439">
        <f t="shared" si="295"/>
        <v>208.65621238291448</v>
      </c>
      <c r="T3439" s="19">
        <v>30</v>
      </c>
      <c r="U3439" s="339">
        <f t="shared" si="296"/>
        <v>-1.9715525796686479</v>
      </c>
      <c r="V3439" s="4">
        <f t="shared" si="297"/>
        <v>0.16556473829200288</v>
      </c>
    </row>
    <row r="3440" spans="1:22">
      <c r="A3440" s="48" t="s">
        <v>894</v>
      </c>
      <c r="B3440" t="s">
        <v>901</v>
      </c>
      <c r="C3440" s="219" t="s">
        <v>1433</v>
      </c>
      <c r="D3440" s="81" t="s">
        <v>44</v>
      </c>
      <c r="E3440" s="93" t="s">
        <v>60</v>
      </c>
      <c r="F3440" s="93" t="s">
        <v>60</v>
      </c>
      <c r="G3440" s="22">
        <v>7</v>
      </c>
      <c r="H3440" s="123">
        <f>G3440/G3443</f>
        <v>0.16666666666666666</v>
      </c>
      <c r="J3440" t="s">
        <v>100</v>
      </c>
      <c r="M3440" s="2">
        <v>914.28571428571399</v>
      </c>
      <c r="N3440" s="63">
        <v>219.04761904761608</v>
      </c>
      <c r="O3440" s="63">
        <f t="shared" si="294"/>
        <v>1179.6075291818277</v>
      </c>
      <c r="P3440" s="2">
        <v>29</v>
      </c>
      <c r="Q3440" s="2">
        <v>171.42857142857201</v>
      </c>
      <c r="R3440">
        <v>38.095238095236994</v>
      </c>
      <c r="S3440">
        <f t="shared" si="295"/>
        <v>205.14913550987993</v>
      </c>
      <c r="T3440" s="2">
        <v>29</v>
      </c>
      <c r="U3440" s="339">
        <f t="shared" si="296"/>
        <v>-1.6739764335716678</v>
      </c>
      <c r="V3440" s="4">
        <f t="shared" si="297"/>
        <v>8.3865474670069162E-2</v>
      </c>
    </row>
    <row r="3441" spans="1:22">
      <c r="A3441" s="48" t="s">
        <v>894</v>
      </c>
      <c r="B3441" t="s">
        <v>901</v>
      </c>
      <c r="C3441" s="219" t="s">
        <v>1433</v>
      </c>
      <c r="D3441" s="81" t="s">
        <v>44</v>
      </c>
      <c r="E3441" s="93" t="s">
        <v>60</v>
      </c>
      <c r="F3441" s="93" t="s">
        <v>60</v>
      </c>
      <c r="G3441" s="22">
        <v>14</v>
      </c>
      <c r="H3441" s="123">
        <f>G3441/G3443</f>
        <v>0.33333333333333331</v>
      </c>
      <c r="K3441" t="s">
        <v>100</v>
      </c>
      <c r="M3441" s="2">
        <v>876.19047619047603</v>
      </c>
      <c r="N3441" s="63">
        <v>209.52380952380406</v>
      </c>
      <c r="O3441" s="63">
        <f t="shared" si="294"/>
        <v>1128.3202453043427</v>
      </c>
      <c r="P3441" s="2">
        <v>29</v>
      </c>
      <c r="Q3441" s="2">
        <v>152.38095238095201</v>
      </c>
      <c r="R3441">
        <v>57.142857142856997</v>
      </c>
      <c r="S3441">
        <f t="shared" si="295"/>
        <v>307.72370326482798</v>
      </c>
      <c r="T3441" s="2">
        <v>29</v>
      </c>
      <c r="U3441" s="339">
        <f t="shared" si="296"/>
        <v>-1.7491998548092613</v>
      </c>
      <c r="V3441" s="4">
        <f t="shared" si="297"/>
        <v>0.17510775862068961</v>
      </c>
    </row>
    <row r="3442" spans="1:22">
      <c r="A3442" s="48" t="s">
        <v>894</v>
      </c>
      <c r="B3442" t="s">
        <v>901</v>
      </c>
      <c r="C3442" s="219" t="s">
        <v>1433</v>
      </c>
      <c r="D3442" s="81" t="s">
        <v>44</v>
      </c>
      <c r="E3442" s="93" t="s">
        <v>60</v>
      </c>
      <c r="F3442" s="93" t="s">
        <v>60</v>
      </c>
      <c r="G3442" s="22">
        <v>28</v>
      </c>
      <c r="H3442" s="123">
        <f>G3442/G3443</f>
        <v>0.66666666666666663</v>
      </c>
      <c r="K3442" t="s">
        <v>100</v>
      </c>
      <c r="M3442" s="2">
        <v>819.04761904761904</v>
      </c>
      <c r="N3442" s="63">
        <v>190.47619047618093</v>
      </c>
      <c r="O3442" s="63">
        <f t="shared" si="294"/>
        <v>1025.7456775493779</v>
      </c>
      <c r="P3442" s="2">
        <v>29</v>
      </c>
      <c r="Q3442" s="2">
        <v>209.52380952380901</v>
      </c>
      <c r="R3442">
        <v>57.142857142856997</v>
      </c>
      <c r="S3442">
        <f t="shared" si="295"/>
        <v>307.72370326482798</v>
      </c>
      <c r="T3442" s="2">
        <v>29</v>
      </c>
      <c r="U3442" s="339">
        <f t="shared" si="296"/>
        <v>-1.3633048428951942</v>
      </c>
      <c r="V3442" s="4">
        <f t="shared" si="297"/>
        <v>0.10886292390994583</v>
      </c>
    </row>
    <row r="3443" spans="1:22">
      <c r="A3443" s="48" t="s">
        <v>894</v>
      </c>
      <c r="B3443" t="s">
        <v>901</v>
      </c>
      <c r="C3443" s="219" t="s">
        <v>1433</v>
      </c>
      <c r="D3443" s="81" t="s">
        <v>44</v>
      </c>
      <c r="E3443" s="93" t="s">
        <v>60</v>
      </c>
      <c r="F3443" s="93" t="s">
        <v>60</v>
      </c>
      <c r="G3443" s="22">
        <v>42</v>
      </c>
      <c r="H3443" s="123">
        <f>G3443/G3443</f>
        <v>1</v>
      </c>
      <c r="K3443" t="s">
        <v>100</v>
      </c>
      <c r="L3443" t="s">
        <v>100</v>
      </c>
      <c r="M3443" s="2">
        <v>266.666666666666</v>
      </c>
      <c r="N3443" s="63">
        <v>66.66666666666697</v>
      </c>
      <c r="O3443" s="63">
        <f t="shared" si="294"/>
        <v>359.01098714230187</v>
      </c>
      <c r="P3443" s="2">
        <v>29</v>
      </c>
      <c r="Q3443" s="2">
        <v>152.38095238095201</v>
      </c>
      <c r="R3443">
        <v>19.047619047620003</v>
      </c>
      <c r="S3443">
        <f t="shared" si="295"/>
        <v>102.57456775494808</v>
      </c>
      <c r="T3443" s="2">
        <v>29</v>
      </c>
      <c r="U3443" s="339">
        <f t="shared" si="296"/>
        <v>-0.55961578793542255</v>
      </c>
      <c r="V3443" s="4">
        <f t="shared" si="297"/>
        <v>5.0107758620691292E-2</v>
      </c>
    </row>
    <row r="3444" spans="1:22">
      <c r="A3444" s="48" t="s">
        <v>894</v>
      </c>
      <c r="B3444" t="s">
        <v>902</v>
      </c>
      <c r="C3444" s="219" t="s">
        <v>1433</v>
      </c>
      <c r="D3444" s="81" t="s">
        <v>44</v>
      </c>
      <c r="E3444" s="93" t="s">
        <v>60</v>
      </c>
      <c r="F3444" s="93" t="s">
        <v>60</v>
      </c>
      <c r="G3444" s="22">
        <v>0</v>
      </c>
      <c r="H3444" s="123">
        <f>G3444/730</f>
        <v>0</v>
      </c>
      <c r="I3444" s="2" t="s">
        <v>100</v>
      </c>
      <c r="M3444" s="2">
        <v>184.61538461538399</v>
      </c>
      <c r="N3444" s="63">
        <v>86.15384615384599</v>
      </c>
      <c r="O3444" s="63">
        <f t="shared" si="294"/>
        <v>471.88404954291144</v>
      </c>
      <c r="P3444" s="2">
        <v>30</v>
      </c>
      <c r="Q3444" s="2">
        <v>24.615384615384698</v>
      </c>
      <c r="R3444">
        <v>24.615384615384805</v>
      </c>
      <c r="S3444">
        <f t="shared" si="295"/>
        <v>134.82401415511885</v>
      </c>
      <c r="T3444" s="2">
        <v>30</v>
      </c>
      <c r="U3444" s="339">
        <f t="shared" si="296"/>
        <v>-2.014903020542258</v>
      </c>
      <c r="V3444" s="4">
        <f t="shared" si="297"/>
        <v>1.0333333333333421</v>
      </c>
    </row>
    <row r="3445" spans="1:22">
      <c r="A3445" s="48" t="s">
        <v>894</v>
      </c>
      <c r="B3445" t="s">
        <v>902</v>
      </c>
      <c r="C3445" s="219" t="s">
        <v>1433</v>
      </c>
      <c r="D3445" s="81" t="s">
        <v>44</v>
      </c>
      <c r="E3445" s="93" t="s">
        <v>60</v>
      </c>
      <c r="F3445" s="93" t="s">
        <v>60</v>
      </c>
      <c r="G3445" s="22">
        <v>7</v>
      </c>
      <c r="H3445" s="123">
        <f>G3445/G3448</f>
        <v>0.16666666666666666</v>
      </c>
      <c r="J3445" t="s">
        <v>100</v>
      </c>
      <c r="M3445" s="2">
        <v>147.692307692307</v>
      </c>
      <c r="N3445" s="63">
        <v>61.538461538462002</v>
      </c>
      <c r="O3445" s="63">
        <f t="shared" si="294"/>
        <v>331.3947573621258</v>
      </c>
      <c r="P3445" s="2">
        <v>29</v>
      </c>
      <c r="Q3445" s="2">
        <v>24.615384615384698</v>
      </c>
      <c r="R3445">
        <v>24.615384615384805</v>
      </c>
      <c r="S3445">
        <f t="shared" si="295"/>
        <v>132.55790294485035</v>
      </c>
      <c r="T3445" s="2">
        <v>29</v>
      </c>
      <c r="U3445" s="339">
        <f t="shared" si="296"/>
        <v>-1.791759469228047</v>
      </c>
      <c r="V3445" s="4">
        <f t="shared" si="297"/>
        <v>1.0344827586206984</v>
      </c>
    </row>
    <row r="3446" spans="1:22">
      <c r="A3446" s="48" t="s">
        <v>894</v>
      </c>
      <c r="B3446" t="s">
        <v>902</v>
      </c>
      <c r="C3446" s="219" t="s">
        <v>1433</v>
      </c>
      <c r="D3446" s="83" t="s">
        <v>44</v>
      </c>
      <c r="E3446" s="100" t="s">
        <v>60</v>
      </c>
      <c r="F3446" s="100" t="s">
        <v>60</v>
      </c>
      <c r="G3446" s="24">
        <v>14</v>
      </c>
      <c r="H3446" s="123">
        <f>G3446/G3448</f>
        <v>0.33333333333333331</v>
      </c>
      <c r="I3446" s="12"/>
      <c r="J3446" s="11"/>
      <c r="K3446" s="11" t="s">
        <v>100</v>
      </c>
      <c r="L3446" s="11"/>
      <c r="M3446" s="2">
        <v>787.69230769230705</v>
      </c>
      <c r="N3446" s="63">
        <v>283.07692307692298</v>
      </c>
      <c r="O3446" s="63">
        <f t="shared" si="294"/>
        <v>1524.4158838657668</v>
      </c>
      <c r="P3446" s="12">
        <v>29</v>
      </c>
      <c r="Q3446" s="2">
        <v>73.846153846154195</v>
      </c>
      <c r="R3446">
        <v>36.923076923076806</v>
      </c>
      <c r="S3446">
        <f t="shared" si="295"/>
        <v>198.83685441727334</v>
      </c>
      <c r="T3446" s="12">
        <v>29</v>
      </c>
      <c r="U3446" s="339">
        <f t="shared" si="296"/>
        <v>-2.3671236141316112</v>
      </c>
      <c r="V3446" s="4">
        <f t="shared" si="297"/>
        <v>0.28448275862068567</v>
      </c>
    </row>
    <row r="3447" spans="1:22">
      <c r="A3447" s="46" t="s">
        <v>894</v>
      </c>
      <c r="B3447" t="s">
        <v>902</v>
      </c>
      <c r="C3447" s="219" t="s">
        <v>1433</v>
      </c>
      <c r="D3447" s="81" t="s">
        <v>44</v>
      </c>
      <c r="E3447" s="93" t="s">
        <v>60</v>
      </c>
      <c r="F3447" s="93" t="s">
        <v>60</v>
      </c>
      <c r="G3447" s="22">
        <v>28</v>
      </c>
      <c r="H3447" s="123">
        <f>G3447/G3448</f>
        <v>0.66666666666666663</v>
      </c>
      <c r="K3447" t="s">
        <v>100</v>
      </c>
      <c r="M3447" s="2">
        <v>283.07692307692298</v>
      </c>
      <c r="N3447" s="63">
        <v>135.38461538461604</v>
      </c>
      <c r="O3447" s="63">
        <f t="shared" si="294"/>
        <v>729.06846619667476</v>
      </c>
      <c r="P3447" s="19">
        <v>29</v>
      </c>
      <c r="Q3447" s="2">
        <v>73.846153846154195</v>
      </c>
      <c r="R3447">
        <v>24.615384615384812</v>
      </c>
      <c r="S3447">
        <f t="shared" si="295"/>
        <v>132.55790294485038</v>
      </c>
      <c r="T3447" s="19">
        <v>29</v>
      </c>
      <c r="U3447" s="339">
        <f t="shared" si="296"/>
        <v>-1.3437347467010896</v>
      </c>
      <c r="V3447" s="4">
        <f t="shared" si="297"/>
        <v>0.1455938697318015</v>
      </c>
    </row>
    <row r="3448" spans="1:22">
      <c r="A3448" s="48" t="s">
        <v>894</v>
      </c>
      <c r="B3448" t="s">
        <v>902</v>
      </c>
      <c r="C3448" s="219" t="s">
        <v>1433</v>
      </c>
      <c r="D3448" s="81" t="s">
        <v>44</v>
      </c>
      <c r="E3448" s="93" t="s">
        <v>60</v>
      </c>
      <c r="F3448" s="93" t="s">
        <v>60</v>
      </c>
      <c r="G3448" s="22">
        <v>42</v>
      </c>
      <c r="H3448" s="123">
        <f>G3448/G3448</f>
        <v>1</v>
      </c>
      <c r="K3448" t="s">
        <v>100</v>
      </c>
      <c r="L3448" t="s">
        <v>100</v>
      </c>
      <c r="M3448" s="2">
        <v>504.61538461538402</v>
      </c>
      <c r="N3448" s="63">
        <v>172.307692307693</v>
      </c>
      <c r="O3448" s="63">
        <f t="shared" si="294"/>
        <v>927.90532061394902</v>
      </c>
      <c r="P3448" s="2">
        <v>29</v>
      </c>
      <c r="Q3448" s="2">
        <v>24.615384615384698</v>
      </c>
      <c r="R3448">
        <v>24.615384615384805</v>
      </c>
      <c r="S3448">
        <f t="shared" si="295"/>
        <v>132.55790294485035</v>
      </c>
      <c r="T3448" s="2">
        <v>29</v>
      </c>
      <c r="U3448" s="339">
        <f t="shared" si="296"/>
        <v>-3.0204248861443581</v>
      </c>
      <c r="V3448" s="4">
        <f t="shared" si="297"/>
        <v>1.0344827586206984</v>
      </c>
    </row>
    <row r="3449" spans="1:22">
      <c r="A3449" s="48" t="s">
        <v>894</v>
      </c>
      <c r="B3449" t="s">
        <v>903</v>
      </c>
      <c r="C3449" s="219" t="s">
        <v>1433</v>
      </c>
      <c r="D3449" s="81" t="s">
        <v>44</v>
      </c>
      <c r="E3449" s="93" t="s">
        <v>60</v>
      </c>
      <c r="F3449" s="93" t="s">
        <v>60</v>
      </c>
      <c r="G3449" s="22">
        <v>0</v>
      </c>
      <c r="H3449" s="123">
        <f>G3449/730</f>
        <v>0</v>
      </c>
      <c r="I3449" s="2" t="s">
        <v>100</v>
      </c>
      <c r="M3449" s="2">
        <v>115.76923076923001</v>
      </c>
      <c r="N3449" s="63">
        <v>29.615384615384983</v>
      </c>
      <c r="O3449" s="63">
        <f t="shared" si="294"/>
        <v>162.21014203037814</v>
      </c>
      <c r="P3449" s="2">
        <v>30</v>
      </c>
      <c r="Q3449" s="2">
        <v>10.769230769230401</v>
      </c>
      <c r="R3449">
        <v>5.3846153846156994</v>
      </c>
      <c r="S3449">
        <f t="shared" si="295"/>
        <v>29.492753096433745</v>
      </c>
      <c r="T3449" s="2">
        <v>30</v>
      </c>
      <c r="U3449" s="339">
        <f t="shared" si="296"/>
        <v>-2.3749057545736996</v>
      </c>
      <c r="V3449" s="4">
        <f t="shared" si="297"/>
        <v>0.28333333333337968</v>
      </c>
    </row>
    <row r="3450" spans="1:22">
      <c r="A3450" s="48" t="s">
        <v>894</v>
      </c>
      <c r="B3450" t="s">
        <v>903</v>
      </c>
      <c r="C3450" s="219" t="s">
        <v>1433</v>
      </c>
      <c r="D3450" s="81" t="s">
        <v>44</v>
      </c>
      <c r="E3450" s="93" t="s">
        <v>60</v>
      </c>
      <c r="F3450" s="93" t="s">
        <v>60</v>
      </c>
      <c r="G3450" s="22">
        <v>7</v>
      </c>
      <c r="H3450" s="123">
        <f>G3450/G3453</f>
        <v>0.16666666666666666</v>
      </c>
      <c r="J3450" t="s">
        <v>100</v>
      </c>
      <c r="M3450" s="2">
        <v>123.846153846153</v>
      </c>
      <c r="N3450" s="63">
        <v>26.923076923077005</v>
      </c>
      <c r="O3450" s="63">
        <f t="shared" si="294"/>
        <v>144.98520634592938</v>
      </c>
      <c r="P3450" s="2">
        <v>29</v>
      </c>
      <c r="Q3450" s="2">
        <v>107.692307692307</v>
      </c>
      <c r="R3450">
        <v>16.153846153846004</v>
      </c>
      <c r="S3450">
        <f t="shared" si="295"/>
        <v>86.991123807556562</v>
      </c>
      <c r="T3450" s="2">
        <v>29</v>
      </c>
      <c r="U3450" s="339">
        <f t="shared" si="296"/>
        <v>-0.13976194237515835</v>
      </c>
      <c r="V3450" s="4">
        <f t="shared" si="297"/>
        <v>5.6982758620689529E-2</v>
      </c>
    </row>
    <row r="3451" spans="1:22">
      <c r="A3451" s="48" t="s">
        <v>894</v>
      </c>
      <c r="B3451" t="s">
        <v>903</v>
      </c>
      <c r="C3451" s="219" t="s">
        <v>1433</v>
      </c>
      <c r="D3451" s="81" t="s">
        <v>44</v>
      </c>
      <c r="E3451" s="93" t="s">
        <v>60</v>
      </c>
      <c r="F3451" s="93" t="s">
        <v>60</v>
      </c>
      <c r="G3451" s="22">
        <v>14</v>
      </c>
      <c r="H3451" s="123">
        <f>G3451/G3453</f>
        <v>0.33333333333333331</v>
      </c>
      <c r="K3451" t="s">
        <v>100</v>
      </c>
      <c r="M3451" s="2">
        <v>199.230769230769</v>
      </c>
      <c r="N3451" s="63">
        <v>37.692307692306997</v>
      </c>
      <c r="O3451" s="63">
        <f t="shared" si="294"/>
        <v>202.97928888429678</v>
      </c>
      <c r="P3451" s="2">
        <v>29</v>
      </c>
      <c r="Q3451" s="2">
        <v>113.076923076922</v>
      </c>
      <c r="R3451">
        <v>53.846153846153996</v>
      </c>
      <c r="S3451">
        <f t="shared" si="295"/>
        <v>289.97041269185871</v>
      </c>
      <c r="T3451" s="2">
        <v>29</v>
      </c>
      <c r="U3451" s="339">
        <f t="shared" si="296"/>
        <v>-0.56639547492080988</v>
      </c>
      <c r="V3451" s="4">
        <f t="shared" si="297"/>
        <v>0.2612401282352077</v>
      </c>
    </row>
    <row r="3452" spans="1:22">
      <c r="A3452" s="48" t="s">
        <v>894</v>
      </c>
      <c r="B3452" t="s">
        <v>903</v>
      </c>
      <c r="C3452" s="219" t="s">
        <v>1433</v>
      </c>
      <c r="D3452" s="81" t="s">
        <v>44</v>
      </c>
      <c r="E3452" s="93" t="s">
        <v>60</v>
      </c>
      <c r="F3452" s="93" t="s">
        <v>60</v>
      </c>
      <c r="G3452" s="22">
        <v>28</v>
      </c>
      <c r="H3452" s="123">
        <f>G3452/G3453</f>
        <v>0.66666666666666663</v>
      </c>
      <c r="K3452" t="s">
        <v>100</v>
      </c>
      <c r="M3452" s="2">
        <v>199.230769230769</v>
      </c>
      <c r="N3452" s="63">
        <v>21.538461538461007</v>
      </c>
      <c r="O3452" s="63">
        <f t="shared" si="294"/>
        <v>115.9881650767403</v>
      </c>
      <c r="P3452" s="2">
        <v>29</v>
      </c>
      <c r="Q3452" s="2">
        <v>242.30769230769101</v>
      </c>
      <c r="R3452">
        <v>37.692307692307963</v>
      </c>
      <c r="S3452">
        <f t="shared" si="295"/>
        <v>202.97928888430198</v>
      </c>
      <c r="T3452" s="2">
        <v>29</v>
      </c>
      <c r="U3452" s="339">
        <f t="shared" si="296"/>
        <v>0.19574457712609111</v>
      </c>
      <c r="V3452" s="4">
        <f t="shared" si="297"/>
        <v>5.8680289484887786E-2</v>
      </c>
    </row>
    <row r="3453" spans="1:22">
      <c r="A3453" s="48" t="s">
        <v>894</v>
      </c>
      <c r="B3453" t="s">
        <v>903</v>
      </c>
      <c r="C3453" s="219" t="s">
        <v>1433</v>
      </c>
      <c r="D3453" s="81" t="s">
        <v>44</v>
      </c>
      <c r="E3453" s="93" t="s">
        <v>60</v>
      </c>
      <c r="F3453" s="93" t="s">
        <v>60</v>
      </c>
      <c r="G3453" s="22">
        <v>42</v>
      </c>
      <c r="H3453" s="123">
        <f>G3453/G3453</f>
        <v>1</v>
      </c>
      <c r="K3453" t="s">
        <v>100</v>
      </c>
      <c r="L3453" t="s">
        <v>100</v>
      </c>
      <c r="M3453" s="2">
        <v>382.30769230769101</v>
      </c>
      <c r="N3453" s="63">
        <v>37.692307692308987</v>
      </c>
      <c r="O3453" s="63">
        <f t="shared" si="294"/>
        <v>202.97928888430749</v>
      </c>
      <c r="P3453" s="2">
        <v>29</v>
      </c>
      <c r="Q3453" s="2">
        <v>156.15384615384599</v>
      </c>
      <c r="R3453">
        <v>32.307692307692008</v>
      </c>
      <c r="S3453">
        <f t="shared" si="295"/>
        <v>173.98224761511312</v>
      </c>
      <c r="T3453" s="2">
        <v>29</v>
      </c>
      <c r="U3453" s="339">
        <f t="shared" si="296"/>
        <v>-0.89538404705483909</v>
      </c>
      <c r="V3453" s="4">
        <f t="shared" si="297"/>
        <v>7.7288941736027836E-2</v>
      </c>
    </row>
    <row r="3454" spans="1:22">
      <c r="A3454" s="51" t="s">
        <v>894</v>
      </c>
      <c r="B3454" t="s">
        <v>904</v>
      </c>
      <c r="C3454" s="219" t="s">
        <v>1433</v>
      </c>
      <c r="D3454" s="83" t="s">
        <v>44</v>
      </c>
      <c r="E3454" s="100" t="s">
        <v>60</v>
      </c>
      <c r="F3454" s="100" t="s">
        <v>60</v>
      </c>
      <c r="G3454" s="24">
        <v>0</v>
      </c>
      <c r="H3454" s="123">
        <f>G3454/730</f>
        <v>0</v>
      </c>
      <c r="I3454" s="12" t="s">
        <v>100</v>
      </c>
      <c r="J3454" s="11"/>
      <c r="K3454" s="11"/>
      <c r="L3454" s="11"/>
      <c r="M3454" s="2">
        <v>484.61538461538402</v>
      </c>
      <c r="N3454" s="63">
        <v>161.53846153846104</v>
      </c>
      <c r="O3454" s="63">
        <f t="shared" si="294"/>
        <v>884.78259289295795</v>
      </c>
      <c r="P3454" s="12">
        <v>30</v>
      </c>
      <c r="Q3454" s="2">
        <v>53.846153846152397</v>
      </c>
      <c r="R3454">
        <v>53.846153846155609</v>
      </c>
      <c r="S3454">
        <f t="shared" si="295"/>
        <v>294.92753096432989</v>
      </c>
      <c r="T3454" s="12">
        <v>30</v>
      </c>
      <c r="U3454" s="339">
        <f t="shared" si="296"/>
        <v>-2.1972245773362449</v>
      </c>
      <c r="V3454" s="4">
        <f t="shared" si="297"/>
        <v>1.0333333333334527</v>
      </c>
    </row>
    <row r="3455" spans="1:22">
      <c r="A3455" s="48" t="s">
        <v>894</v>
      </c>
      <c r="B3455" t="s">
        <v>904</v>
      </c>
      <c r="C3455" s="219" t="s">
        <v>1433</v>
      </c>
      <c r="D3455" s="81" t="s">
        <v>44</v>
      </c>
      <c r="E3455" s="93" t="s">
        <v>60</v>
      </c>
      <c r="F3455" s="93" t="s">
        <v>60</v>
      </c>
      <c r="G3455" s="22">
        <v>7</v>
      </c>
      <c r="H3455" s="123">
        <f>G3455/G3458</f>
        <v>0.16666666666666666</v>
      </c>
      <c r="J3455" t="s">
        <v>100</v>
      </c>
      <c r="M3455" s="2">
        <v>996.15384615384301</v>
      </c>
      <c r="N3455" s="63">
        <v>673.07692307691696</v>
      </c>
      <c r="O3455" s="63">
        <f t="shared" si="294"/>
        <v>3624.6301586481909</v>
      </c>
      <c r="P3455" s="19">
        <v>29</v>
      </c>
      <c r="Q3455" s="2">
        <v>80.769230769226795</v>
      </c>
      <c r="R3455">
        <v>53.846153846155204</v>
      </c>
      <c r="S3455">
        <f t="shared" si="295"/>
        <v>289.97041269186519</v>
      </c>
      <c r="T3455" s="19">
        <v>29</v>
      </c>
      <c r="U3455" s="339">
        <f t="shared" si="296"/>
        <v>-2.5123056239761605</v>
      </c>
      <c r="V3455" s="4">
        <f t="shared" si="297"/>
        <v>0.47892720306520015</v>
      </c>
    </row>
    <row r="3456" spans="1:22">
      <c r="A3456" s="48" t="s">
        <v>894</v>
      </c>
      <c r="B3456" t="s">
        <v>904</v>
      </c>
      <c r="C3456" s="219" t="s">
        <v>1433</v>
      </c>
      <c r="D3456" s="81" t="s">
        <v>44</v>
      </c>
      <c r="E3456" s="93" t="s">
        <v>60</v>
      </c>
      <c r="F3456" s="93" t="s">
        <v>60</v>
      </c>
      <c r="G3456" s="22">
        <v>14</v>
      </c>
      <c r="H3456" s="123">
        <f>G3456/G3458</f>
        <v>0.33333333333333331</v>
      </c>
      <c r="K3456" t="s">
        <v>100</v>
      </c>
      <c r="M3456" s="2">
        <v>551.92307692307895</v>
      </c>
      <c r="N3456" s="63">
        <v>121.15384615384301</v>
      </c>
      <c r="O3456" s="63">
        <f t="shared" si="294"/>
        <v>652.43342855666333</v>
      </c>
      <c r="P3456" s="2">
        <v>29</v>
      </c>
      <c r="Q3456" s="2">
        <v>161.53846153846001</v>
      </c>
      <c r="R3456">
        <v>107.692307692307</v>
      </c>
      <c r="S3456">
        <f t="shared" si="295"/>
        <v>579.94082538371208</v>
      </c>
      <c r="T3456" s="2">
        <v>29</v>
      </c>
      <c r="U3456" s="339">
        <f t="shared" si="296"/>
        <v>-1.2286654169163207</v>
      </c>
      <c r="V3456" s="4">
        <f t="shared" si="297"/>
        <v>0.47892720306513681</v>
      </c>
    </row>
    <row r="3457" spans="1:22">
      <c r="A3457" s="48" t="s">
        <v>894</v>
      </c>
      <c r="B3457" t="s">
        <v>904</v>
      </c>
      <c r="C3457" s="219" t="s">
        <v>1433</v>
      </c>
      <c r="D3457" s="81" t="s">
        <v>44</v>
      </c>
      <c r="E3457" s="93" t="s">
        <v>60</v>
      </c>
      <c r="F3457" s="93" t="s">
        <v>60</v>
      </c>
      <c r="G3457" s="22">
        <v>28</v>
      </c>
      <c r="H3457" s="123">
        <f>G3457/G3458</f>
        <v>0.66666666666666663</v>
      </c>
      <c r="K3457" t="s">
        <v>100</v>
      </c>
      <c r="M3457" s="2">
        <v>861.53846153845905</v>
      </c>
      <c r="N3457" s="63">
        <v>242.3076923076909</v>
      </c>
      <c r="O3457" s="63">
        <f t="shared" si="294"/>
        <v>1304.866857113353</v>
      </c>
      <c r="P3457" s="2">
        <v>29</v>
      </c>
      <c r="Q3457" s="2">
        <v>80.769230769226795</v>
      </c>
      <c r="R3457">
        <v>53.846153846155204</v>
      </c>
      <c r="S3457">
        <f t="shared" si="295"/>
        <v>289.97041269186519</v>
      </c>
      <c r="T3457" s="2">
        <v>29</v>
      </c>
      <c r="U3457" s="339">
        <f t="shared" si="296"/>
        <v>-2.3671236141316632</v>
      </c>
      <c r="V3457" s="4">
        <f t="shared" si="297"/>
        <v>0.47892720306520015</v>
      </c>
    </row>
    <row r="3458" spans="1:22">
      <c r="A3458" s="48" t="s">
        <v>894</v>
      </c>
      <c r="B3458" t="s">
        <v>904</v>
      </c>
      <c r="C3458" s="219" t="s">
        <v>1433</v>
      </c>
      <c r="D3458" s="81" t="s">
        <v>44</v>
      </c>
      <c r="E3458" s="93" t="s">
        <v>60</v>
      </c>
      <c r="F3458" s="93" t="s">
        <v>60</v>
      </c>
      <c r="G3458" s="22">
        <v>42</v>
      </c>
      <c r="H3458" s="123">
        <f>G3458/G3458</f>
        <v>1</v>
      </c>
      <c r="K3458" t="s">
        <v>100</v>
      </c>
      <c r="L3458" t="s">
        <v>100</v>
      </c>
      <c r="M3458" s="2">
        <v>807.69230769230603</v>
      </c>
      <c r="N3458" s="63">
        <v>107.69230769230899</v>
      </c>
      <c r="O3458" s="63">
        <f t="shared" si="294"/>
        <v>579.94082538372277</v>
      </c>
      <c r="P3458" s="2">
        <v>29</v>
      </c>
      <c r="Q3458" s="2">
        <v>942.30769230769101</v>
      </c>
      <c r="R3458">
        <v>376.92307692306895</v>
      </c>
      <c r="S3458">
        <f t="shared" si="295"/>
        <v>2029.7928888429624</v>
      </c>
      <c r="T3458" s="2">
        <v>29</v>
      </c>
      <c r="U3458" s="339">
        <f t="shared" si="296"/>
        <v>0.15415067982725894</v>
      </c>
      <c r="V3458" s="4">
        <f t="shared" si="297"/>
        <v>0.19448275862068332</v>
      </c>
    </row>
    <row r="3459" spans="1:22">
      <c r="A3459" s="48" t="s">
        <v>894</v>
      </c>
      <c r="B3459" s="99" t="s">
        <v>905</v>
      </c>
      <c r="C3459" s="219" t="s">
        <v>1433</v>
      </c>
      <c r="D3459" s="81" t="s">
        <v>44</v>
      </c>
      <c r="E3459" s="93" t="s">
        <v>60</v>
      </c>
      <c r="F3459" s="93" t="s">
        <v>60</v>
      </c>
      <c r="G3459" s="22">
        <v>0</v>
      </c>
      <c r="H3459" s="123">
        <f>G3459/730</f>
        <v>0</v>
      </c>
      <c r="I3459" s="2" t="s">
        <v>100</v>
      </c>
      <c r="M3459" s="2">
        <v>0.46153846153850903</v>
      </c>
      <c r="N3459" s="63">
        <v>0.46153846153839601</v>
      </c>
      <c r="O3459" s="63">
        <f t="shared" si="294"/>
        <v>2.5279502654081001</v>
      </c>
      <c r="P3459" s="2">
        <v>30</v>
      </c>
      <c r="Q3459" s="2">
        <v>16</v>
      </c>
      <c r="R3459">
        <v>5.8461538461538005</v>
      </c>
      <c r="S3459">
        <f t="shared" si="295"/>
        <v>32.020703361840233</v>
      </c>
      <c r="T3459" s="2">
        <v>30</v>
      </c>
      <c r="U3459" s="339">
        <f t="shared" si="296"/>
        <v>3.5457786104731599</v>
      </c>
      <c r="V3459" s="4">
        <f t="shared" si="297"/>
        <v>0.16683925049309459</v>
      </c>
    </row>
    <row r="3460" spans="1:22">
      <c r="A3460" s="48" t="s">
        <v>894</v>
      </c>
      <c r="B3460" s="99" t="s">
        <v>905</v>
      </c>
      <c r="C3460" s="219" t="s">
        <v>1433</v>
      </c>
      <c r="D3460" s="81" t="s">
        <v>44</v>
      </c>
      <c r="E3460" s="93" t="s">
        <v>60</v>
      </c>
      <c r="F3460" s="93" t="s">
        <v>60</v>
      </c>
      <c r="G3460" s="22">
        <v>7</v>
      </c>
      <c r="H3460" s="123">
        <f>G3460/G3463</f>
        <v>0.16666666666666666</v>
      </c>
      <c r="J3460" t="s">
        <v>100</v>
      </c>
      <c r="M3460" s="2">
        <v>3.07692307692309</v>
      </c>
      <c r="N3460" s="63">
        <v>3.0769230769230704</v>
      </c>
      <c r="O3460" s="63">
        <f t="shared" si="294"/>
        <v>16.569737868106131</v>
      </c>
      <c r="P3460" s="2">
        <v>29</v>
      </c>
      <c r="Q3460" s="2">
        <v>3.3846153846153801</v>
      </c>
      <c r="R3460">
        <v>3.07692307692307</v>
      </c>
      <c r="S3460">
        <f t="shared" si="295"/>
        <v>16.569737868106127</v>
      </c>
      <c r="T3460" s="2">
        <v>29</v>
      </c>
      <c r="U3460" s="339">
        <f t="shared" si="296"/>
        <v>9.5310179804319287E-2</v>
      </c>
      <c r="V3460" s="4">
        <f t="shared" si="297"/>
        <v>0.8609290396124234</v>
      </c>
    </row>
    <row r="3461" spans="1:22">
      <c r="A3461" s="48" t="s">
        <v>894</v>
      </c>
      <c r="B3461" s="99" t="s">
        <v>905</v>
      </c>
      <c r="C3461" s="219" t="s">
        <v>1433</v>
      </c>
      <c r="D3461" s="81" t="s">
        <v>44</v>
      </c>
      <c r="E3461" s="93" t="s">
        <v>60</v>
      </c>
      <c r="F3461" s="93" t="s">
        <v>60</v>
      </c>
      <c r="G3461" s="22">
        <v>14</v>
      </c>
      <c r="H3461" s="123">
        <f>G3461/G3463</f>
        <v>0.33333333333333331</v>
      </c>
      <c r="K3461" t="s">
        <v>100</v>
      </c>
      <c r="M3461" s="2">
        <v>19.076923076922998</v>
      </c>
      <c r="N3461" s="63">
        <v>15.692307692307704</v>
      </c>
      <c r="O3461" s="63">
        <f t="shared" si="294"/>
        <v>84.505663127341506</v>
      </c>
      <c r="P3461" s="2">
        <v>29</v>
      </c>
      <c r="Q3461" s="2">
        <v>10.4615384615384</v>
      </c>
      <c r="R3461">
        <v>5.5384615384616005</v>
      </c>
      <c r="S3461">
        <f t="shared" si="295"/>
        <v>29.825528162591432</v>
      </c>
      <c r="T3461" s="2">
        <v>29</v>
      </c>
      <c r="U3461" s="339">
        <f t="shared" si="296"/>
        <v>-0.6007738604289321</v>
      </c>
      <c r="V3461" s="4">
        <f t="shared" si="297"/>
        <v>0.31475957522969583</v>
      </c>
    </row>
    <row r="3462" spans="1:22">
      <c r="A3462" s="48" t="s">
        <v>894</v>
      </c>
      <c r="B3462" s="99" t="s">
        <v>905</v>
      </c>
      <c r="C3462" s="219" t="s">
        <v>1433</v>
      </c>
      <c r="D3462" s="81" t="s">
        <v>44</v>
      </c>
      <c r="E3462" s="93" t="s">
        <v>60</v>
      </c>
      <c r="F3462" s="93" t="s">
        <v>60</v>
      </c>
      <c r="G3462" s="22">
        <v>28</v>
      </c>
      <c r="H3462" s="123">
        <f>G3462/G3463</f>
        <v>0.66666666666666663</v>
      </c>
      <c r="K3462" t="s">
        <v>100</v>
      </c>
      <c r="M3462" s="2">
        <v>0.307692307692292</v>
      </c>
      <c r="N3462" s="63">
        <v>0.61538461538461298</v>
      </c>
      <c r="O3462" s="63">
        <f t="shared" si="294"/>
        <v>3.3139475736212201</v>
      </c>
      <c r="P3462" s="12">
        <v>29</v>
      </c>
      <c r="Q3462" s="2">
        <v>0.307692307692292</v>
      </c>
      <c r="R3462">
        <v>0.61538461538461298</v>
      </c>
      <c r="S3462">
        <f t="shared" si="295"/>
        <v>3.3139475736212201</v>
      </c>
      <c r="T3462" s="12">
        <v>29</v>
      </c>
      <c r="U3462" s="339">
        <f t="shared" si="296"/>
        <v>0</v>
      </c>
      <c r="V3462" s="4">
        <f t="shared" si="297"/>
        <v>4.0344827586210652</v>
      </c>
    </row>
    <row r="3463" spans="1:22">
      <c r="A3463" s="46" t="s">
        <v>894</v>
      </c>
      <c r="B3463" s="99" t="s">
        <v>905</v>
      </c>
      <c r="C3463" s="219" t="s">
        <v>1433</v>
      </c>
      <c r="D3463" s="85" t="s">
        <v>44</v>
      </c>
      <c r="E3463" s="97" t="s">
        <v>60</v>
      </c>
      <c r="F3463" s="97" t="s">
        <v>60</v>
      </c>
      <c r="G3463" s="98">
        <v>42</v>
      </c>
      <c r="H3463" s="123">
        <f>G3463/G3463</f>
        <v>1</v>
      </c>
      <c r="I3463" s="19"/>
      <c r="J3463" s="16"/>
      <c r="K3463" s="16" t="s">
        <v>100</v>
      </c>
      <c r="L3463" s="16" t="s">
        <v>100</v>
      </c>
      <c r="M3463" s="2">
        <v>0.307692307692292</v>
      </c>
      <c r="N3463" s="63">
        <v>1.8461538461538383</v>
      </c>
      <c r="O3463" s="63">
        <f t="shared" si="294"/>
        <v>9.9418427208636562</v>
      </c>
      <c r="P3463" s="19">
        <v>29</v>
      </c>
      <c r="Q3463" s="2">
        <v>2.4615384615384501</v>
      </c>
      <c r="R3463">
        <v>3.07692307692309</v>
      </c>
      <c r="S3463">
        <f t="shared" si="295"/>
        <v>16.569737868106234</v>
      </c>
      <c r="T3463" s="19">
        <v>29</v>
      </c>
      <c r="U3463" s="339">
        <f t="shared" si="296"/>
        <v>2.0794415416798824</v>
      </c>
      <c r="V3463" s="4">
        <f t="shared" si="297"/>
        <v>1.5969827586207173</v>
      </c>
    </row>
    <row r="3464" spans="1:22">
      <c r="A3464" s="48" t="s">
        <v>841</v>
      </c>
      <c r="B3464" s="81" t="s">
        <v>842</v>
      </c>
      <c r="C3464" s="219" t="s">
        <v>1433</v>
      </c>
      <c r="D3464" s="49" t="s">
        <v>44</v>
      </c>
      <c r="E3464" s="49" t="s">
        <v>1509</v>
      </c>
      <c r="F3464" s="49" t="s">
        <v>1509</v>
      </c>
      <c r="G3464">
        <v>1</v>
      </c>
      <c r="H3464" s="123">
        <f t="shared" ref="H3464:H3495" si="298">G3464/378</f>
        <v>2.6455026455026454E-3</v>
      </c>
      <c r="J3464" t="s">
        <v>100</v>
      </c>
      <c r="M3464" s="321">
        <v>3.69</v>
      </c>
      <c r="N3464" s="63" t="s">
        <v>16</v>
      </c>
      <c r="O3464" s="63" t="s">
        <v>16</v>
      </c>
      <c r="P3464" s="2">
        <v>3</v>
      </c>
      <c r="Q3464" s="350">
        <v>0.55000000000000004</v>
      </c>
      <c r="R3464" s="63" t="s">
        <v>16</v>
      </c>
      <c r="S3464" s="63" t="s">
        <v>16</v>
      </c>
      <c r="T3464" s="2">
        <v>3</v>
      </c>
      <c r="U3464" s="339">
        <f t="shared" si="296"/>
        <v>-1.9034634588080561</v>
      </c>
      <c r="V3464" s="4" t="e">
        <f t="shared" si="297"/>
        <v>#VALUE!</v>
      </c>
    </row>
    <row r="3465" spans="1:22">
      <c r="A3465" s="48" t="s">
        <v>841</v>
      </c>
      <c r="B3465" s="82" t="s">
        <v>843</v>
      </c>
      <c r="C3465" s="219" t="s">
        <v>1433</v>
      </c>
      <c r="D3465" s="49" t="s">
        <v>44</v>
      </c>
      <c r="E3465" s="49" t="s">
        <v>1509</v>
      </c>
      <c r="F3465" s="49" t="s">
        <v>1509</v>
      </c>
      <c r="G3465">
        <v>1</v>
      </c>
      <c r="H3465" s="123">
        <f t="shared" si="298"/>
        <v>2.6455026455026454E-3</v>
      </c>
      <c r="J3465" t="s">
        <v>100</v>
      </c>
      <c r="M3465" s="321">
        <v>0.21</v>
      </c>
      <c r="N3465" s="63" t="s">
        <v>16</v>
      </c>
      <c r="O3465" s="63" t="s">
        <v>16</v>
      </c>
      <c r="P3465" s="2">
        <v>3</v>
      </c>
      <c r="Q3465" s="350">
        <v>0.14000000000000001</v>
      </c>
      <c r="R3465" s="63" t="s">
        <v>16</v>
      </c>
      <c r="S3465" s="63" t="s">
        <v>16</v>
      </c>
      <c r="T3465" s="2">
        <v>3</v>
      </c>
      <c r="U3465" s="339">
        <f t="shared" si="296"/>
        <v>-0.40546510810816427</v>
      </c>
      <c r="V3465" s="4" t="e">
        <f t="shared" si="297"/>
        <v>#VALUE!</v>
      </c>
    </row>
    <row r="3466" spans="1:22">
      <c r="A3466" s="48" t="s">
        <v>841</v>
      </c>
      <c r="B3466" s="82" t="s">
        <v>844</v>
      </c>
      <c r="C3466" s="219" t="s">
        <v>1433</v>
      </c>
      <c r="D3466" s="49" t="s">
        <v>44</v>
      </c>
      <c r="E3466" s="49" t="s">
        <v>1509</v>
      </c>
      <c r="F3466" s="49" t="s">
        <v>1509</v>
      </c>
      <c r="G3466">
        <v>1</v>
      </c>
      <c r="H3466" s="123">
        <f t="shared" si="298"/>
        <v>2.6455026455026454E-3</v>
      </c>
      <c r="J3466" t="s">
        <v>100</v>
      </c>
      <c r="M3466" s="321">
        <v>0.13</v>
      </c>
      <c r="N3466" s="63" t="s">
        <v>16</v>
      </c>
      <c r="O3466" s="63" t="s">
        <v>16</v>
      </c>
      <c r="P3466" s="2">
        <v>3</v>
      </c>
      <c r="Q3466" s="350">
        <v>0.01</v>
      </c>
      <c r="R3466" s="63" t="s">
        <v>16</v>
      </c>
      <c r="S3466" s="63" t="s">
        <v>16</v>
      </c>
      <c r="T3466" s="2">
        <v>3</v>
      </c>
      <c r="U3466" s="339">
        <f t="shared" si="296"/>
        <v>-2.5649493574615367</v>
      </c>
      <c r="V3466" s="4" t="e">
        <f t="shared" si="297"/>
        <v>#VALUE!</v>
      </c>
    </row>
    <row r="3467" spans="1:22">
      <c r="A3467" s="48" t="s">
        <v>841</v>
      </c>
      <c r="B3467" s="82" t="s">
        <v>845</v>
      </c>
      <c r="C3467" s="219" t="s">
        <v>1433</v>
      </c>
      <c r="D3467" s="49" t="s">
        <v>44</v>
      </c>
      <c r="E3467" s="49" t="s">
        <v>1509</v>
      </c>
      <c r="F3467" s="49" t="s">
        <v>1509</v>
      </c>
      <c r="G3467">
        <v>1</v>
      </c>
      <c r="H3467" s="123">
        <f t="shared" si="298"/>
        <v>2.6455026455026454E-3</v>
      </c>
      <c r="J3467" t="s">
        <v>100</v>
      </c>
      <c r="M3467" s="321">
        <v>0.09</v>
      </c>
      <c r="N3467" s="63" t="s">
        <v>16</v>
      </c>
      <c r="O3467" s="63" t="s">
        <v>16</v>
      </c>
      <c r="P3467" s="2">
        <v>3</v>
      </c>
      <c r="Q3467" s="350">
        <v>0</v>
      </c>
      <c r="R3467" s="63" t="s">
        <v>16</v>
      </c>
      <c r="S3467" s="63" t="s">
        <v>16</v>
      </c>
      <c r="T3467" s="2">
        <v>3</v>
      </c>
      <c r="U3467" s="339" t="e">
        <f t="shared" si="296"/>
        <v>#NUM!</v>
      </c>
      <c r="V3467" s="4" t="e">
        <f t="shared" si="297"/>
        <v>#VALUE!</v>
      </c>
    </row>
    <row r="3468" spans="1:22">
      <c r="A3468" s="48" t="s">
        <v>841</v>
      </c>
      <c r="B3468" s="82" t="s">
        <v>846</v>
      </c>
      <c r="C3468" s="219" t="s">
        <v>1433</v>
      </c>
      <c r="D3468" s="49" t="s">
        <v>44</v>
      </c>
      <c r="E3468" s="49" t="s">
        <v>1509</v>
      </c>
      <c r="F3468" s="49" t="s">
        <v>1509</v>
      </c>
      <c r="G3468">
        <v>1</v>
      </c>
      <c r="H3468" s="123">
        <f t="shared" si="298"/>
        <v>2.6455026455026454E-3</v>
      </c>
      <c r="J3468" t="s">
        <v>100</v>
      </c>
      <c r="M3468" s="321">
        <v>0.04</v>
      </c>
      <c r="N3468" s="63" t="s">
        <v>16</v>
      </c>
      <c r="O3468" s="63" t="s">
        <v>16</v>
      </c>
      <c r="P3468" s="2">
        <v>3</v>
      </c>
      <c r="Q3468" s="350">
        <v>0</v>
      </c>
      <c r="R3468" s="63" t="s">
        <v>16</v>
      </c>
      <c r="S3468" s="63" t="s">
        <v>16</v>
      </c>
      <c r="T3468" s="2">
        <v>3</v>
      </c>
      <c r="U3468" s="339" t="e">
        <f t="shared" si="296"/>
        <v>#NUM!</v>
      </c>
      <c r="V3468" s="4" t="e">
        <f t="shared" si="297"/>
        <v>#VALUE!</v>
      </c>
    </row>
    <row r="3469" spans="1:22">
      <c r="A3469" s="48" t="s">
        <v>841</v>
      </c>
      <c r="B3469" s="81" t="s">
        <v>842</v>
      </c>
      <c r="C3469" s="219" t="s">
        <v>1433</v>
      </c>
      <c r="D3469" s="49" t="s">
        <v>44</v>
      </c>
      <c r="E3469" s="49" t="s">
        <v>1509</v>
      </c>
      <c r="F3469" s="49" t="s">
        <v>1509</v>
      </c>
      <c r="G3469">
        <v>6</v>
      </c>
      <c r="H3469" s="123">
        <f t="shared" si="298"/>
        <v>1.5873015873015872E-2</v>
      </c>
      <c r="K3469" t="s">
        <v>100</v>
      </c>
      <c r="M3469" s="321">
        <v>0.19</v>
      </c>
      <c r="N3469" s="63" t="s">
        <v>16</v>
      </c>
      <c r="O3469" s="63" t="s">
        <v>16</v>
      </c>
      <c r="P3469" s="2">
        <v>3</v>
      </c>
      <c r="Q3469" s="350">
        <v>0</v>
      </c>
      <c r="R3469" s="63" t="s">
        <v>16</v>
      </c>
      <c r="S3469" s="63" t="s">
        <v>16</v>
      </c>
      <c r="T3469" s="2">
        <v>3</v>
      </c>
      <c r="U3469" s="339" t="e">
        <f t="shared" si="296"/>
        <v>#NUM!</v>
      </c>
      <c r="V3469" s="4" t="e">
        <f t="shared" si="297"/>
        <v>#VALUE!</v>
      </c>
    </row>
    <row r="3470" spans="1:22">
      <c r="A3470" s="51" t="s">
        <v>841</v>
      </c>
      <c r="B3470" s="82" t="s">
        <v>843</v>
      </c>
      <c r="C3470" s="219" t="s">
        <v>1433</v>
      </c>
      <c r="D3470" s="215" t="s">
        <v>44</v>
      </c>
      <c r="E3470" s="215" t="s">
        <v>1509</v>
      </c>
      <c r="F3470" s="215" t="s">
        <v>1509</v>
      </c>
      <c r="G3470" s="11">
        <v>6</v>
      </c>
      <c r="H3470" s="123">
        <f t="shared" si="298"/>
        <v>1.5873015873015872E-2</v>
      </c>
      <c r="I3470" s="12"/>
      <c r="J3470" s="11"/>
      <c r="K3470" s="11" t="s">
        <v>100</v>
      </c>
      <c r="L3470" s="11"/>
      <c r="M3470" s="321">
        <v>2.08</v>
      </c>
      <c r="N3470" s="63" t="s">
        <v>16</v>
      </c>
      <c r="O3470" s="63" t="s">
        <v>16</v>
      </c>
      <c r="P3470" s="12">
        <v>3</v>
      </c>
      <c r="Q3470" s="350">
        <v>0</v>
      </c>
      <c r="R3470" s="63" t="s">
        <v>16</v>
      </c>
      <c r="S3470" s="63" t="s">
        <v>16</v>
      </c>
      <c r="T3470" s="12">
        <v>3</v>
      </c>
      <c r="U3470" s="339" t="e">
        <f t="shared" si="296"/>
        <v>#NUM!</v>
      </c>
      <c r="V3470" s="4" t="e">
        <f t="shared" si="297"/>
        <v>#VALUE!</v>
      </c>
    </row>
    <row r="3471" spans="1:22">
      <c r="A3471" s="46" t="s">
        <v>841</v>
      </c>
      <c r="B3471" s="82" t="s">
        <v>844</v>
      </c>
      <c r="C3471" s="219" t="s">
        <v>1433</v>
      </c>
      <c r="D3471" s="214" t="s">
        <v>44</v>
      </c>
      <c r="E3471" s="214" t="s">
        <v>1509</v>
      </c>
      <c r="F3471" s="214" t="s">
        <v>1509</v>
      </c>
      <c r="G3471" s="16">
        <v>6</v>
      </c>
      <c r="H3471" s="123">
        <f t="shared" si="298"/>
        <v>1.5873015873015872E-2</v>
      </c>
      <c r="I3471" s="19"/>
      <c r="J3471" s="16"/>
      <c r="K3471" s="16" t="s">
        <v>100</v>
      </c>
      <c r="L3471" s="16"/>
      <c r="M3471" s="321">
        <v>0.05</v>
      </c>
      <c r="N3471" s="63" t="s">
        <v>16</v>
      </c>
      <c r="O3471" s="63" t="s">
        <v>16</v>
      </c>
      <c r="P3471" s="19">
        <v>3</v>
      </c>
      <c r="Q3471" s="350">
        <v>0</v>
      </c>
      <c r="R3471" s="63" t="s">
        <v>16</v>
      </c>
      <c r="S3471" s="63" t="s">
        <v>16</v>
      </c>
      <c r="T3471" s="19">
        <v>3</v>
      </c>
      <c r="U3471" s="339" t="e">
        <f t="shared" si="296"/>
        <v>#NUM!</v>
      </c>
      <c r="V3471" s="4" t="e">
        <f t="shared" si="297"/>
        <v>#VALUE!</v>
      </c>
    </row>
    <row r="3472" spans="1:22">
      <c r="A3472" s="48" t="s">
        <v>841</v>
      </c>
      <c r="B3472" s="82" t="s">
        <v>845</v>
      </c>
      <c r="C3472" s="219" t="s">
        <v>1433</v>
      </c>
      <c r="D3472" s="49" t="s">
        <v>44</v>
      </c>
      <c r="E3472" s="49" t="s">
        <v>1509</v>
      </c>
      <c r="F3472" s="49" t="s">
        <v>1509</v>
      </c>
      <c r="G3472">
        <v>6</v>
      </c>
      <c r="H3472" s="123">
        <f t="shared" si="298"/>
        <v>1.5873015873015872E-2</v>
      </c>
      <c r="K3472" t="s">
        <v>100</v>
      </c>
      <c r="M3472" s="321">
        <v>0.12</v>
      </c>
      <c r="N3472" s="63" t="s">
        <v>16</v>
      </c>
      <c r="O3472" s="63" t="s">
        <v>16</v>
      </c>
      <c r="P3472" s="2">
        <v>3</v>
      </c>
      <c r="Q3472" s="350">
        <v>0</v>
      </c>
      <c r="R3472" s="63" t="s">
        <v>16</v>
      </c>
      <c r="S3472" s="63" t="s">
        <v>16</v>
      </c>
      <c r="T3472" s="2">
        <v>3</v>
      </c>
      <c r="U3472" s="339" t="e">
        <f t="shared" ref="U3472:U3535" si="299">LN(Q3472/M3472)</f>
        <v>#NUM!</v>
      </c>
      <c r="V3472" s="4" t="e">
        <f t="shared" ref="V3472:V3535" si="300">M3472^2/(P3472*M3472^2)+S3472^2/(T3472*Q3472^2)</f>
        <v>#VALUE!</v>
      </c>
    </row>
    <row r="3473" spans="1:22">
      <c r="A3473" s="48" t="s">
        <v>841</v>
      </c>
      <c r="B3473" s="82" t="s">
        <v>846</v>
      </c>
      <c r="C3473" s="219" t="s">
        <v>1433</v>
      </c>
      <c r="D3473" s="49" t="s">
        <v>44</v>
      </c>
      <c r="E3473" s="49" t="s">
        <v>1509</v>
      </c>
      <c r="F3473" s="49" t="s">
        <v>1509</v>
      </c>
      <c r="G3473">
        <v>6</v>
      </c>
      <c r="H3473" s="123">
        <f t="shared" si="298"/>
        <v>1.5873015873015872E-2</v>
      </c>
      <c r="K3473" t="s">
        <v>100</v>
      </c>
      <c r="M3473" s="321">
        <v>0.03</v>
      </c>
      <c r="N3473" s="63" t="s">
        <v>16</v>
      </c>
      <c r="O3473" s="63" t="s">
        <v>16</v>
      </c>
      <c r="P3473" s="2">
        <v>3</v>
      </c>
      <c r="Q3473" s="350">
        <v>0</v>
      </c>
      <c r="R3473" s="63" t="s">
        <v>16</v>
      </c>
      <c r="S3473" s="63" t="s">
        <v>16</v>
      </c>
      <c r="T3473" s="2">
        <v>3</v>
      </c>
      <c r="U3473" s="339" t="e">
        <f t="shared" si="299"/>
        <v>#NUM!</v>
      </c>
      <c r="V3473" s="4" t="e">
        <f t="shared" si="300"/>
        <v>#VALUE!</v>
      </c>
    </row>
    <row r="3474" spans="1:22">
      <c r="A3474" s="48" t="s">
        <v>841</v>
      </c>
      <c r="B3474" s="81" t="s">
        <v>842</v>
      </c>
      <c r="C3474" s="219" t="s">
        <v>1433</v>
      </c>
      <c r="D3474" s="49" t="s">
        <v>44</v>
      </c>
      <c r="E3474" s="49" t="s">
        <v>1509</v>
      </c>
      <c r="F3474" s="49" t="s">
        <v>1509</v>
      </c>
      <c r="G3474">
        <v>18</v>
      </c>
      <c r="H3474" s="123">
        <f t="shared" si="298"/>
        <v>4.7619047619047616E-2</v>
      </c>
      <c r="K3474" t="s">
        <v>100</v>
      </c>
      <c r="M3474" s="321">
        <v>2.8</v>
      </c>
      <c r="N3474" s="63" t="s">
        <v>16</v>
      </c>
      <c r="O3474" s="63" t="s">
        <v>16</v>
      </c>
      <c r="P3474" s="2">
        <v>3</v>
      </c>
      <c r="Q3474" s="350">
        <v>0</v>
      </c>
      <c r="R3474" s="63" t="s">
        <v>16</v>
      </c>
      <c r="S3474" s="63" t="s">
        <v>16</v>
      </c>
      <c r="T3474" s="2">
        <v>3</v>
      </c>
      <c r="U3474" s="339" t="e">
        <f t="shared" si="299"/>
        <v>#NUM!</v>
      </c>
      <c r="V3474" s="4" t="e">
        <f t="shared" si="300"/>
        <v>#VALUE!</v>
      </c>
    </row>
    <row r="3475" spans="1:22">
      <c r="A3475" s="48" t="s">
        <v>841</v>
      </c>
      <c r="B3475" s="82" t="s">
        <v>843</v>
      </c>
      <c r="C3475" s="219" t="s">
        <v>1433</v>
      </c>
      <c r="D3475" s="49" t="s">
        <v>44</v>
      </c>
      <c r="E3475" s="49" t="s">
        <v>1509</v>
      </c>
      <c r="F3475" s="49" t="s">
        <v>1509</v>
      </c>
      <c r="G3475">
        <v>18</v>
      </c>
      <c r="H3475" s="123">
        <f t="shared" si="298"/>
        <v>4.7619047619047616E-2</v>
      </c>
      <c r="K3475" t="s">
        <v>100</v>
      </c>
      <c r="M3475" s="321">
        <v>0.2</v>
      </c>
      <c r="N3475" s="63" t="s">
        <v>16</v>
      </c>
      <c r="O3475" s="63" t="s">
        <v>16</v>
      </c>
      <c r="P3475" s="2">
        <v>3</v>
      </c>
      <c r="Q3475" s="350">
        <v>0</v>
      </c>
      <c r="R3475" s="63" t="s">
        <v>16</v>
      </c>
      <c r="S3475" s="63" t="s">
        <v>16</v>
      </c>
      <c r="T3475" s="2">
        <v>3</v>
      </c>
      <c r="U3475" s="339" t="e">
        <f t="shared" si="299"/>
        <v>#NUM!</v>
      </c>
      <c r="V3475" s="4" t="e">
        <f t="shared" si="300"/>
        <v>#VALUE!</v>
      </c>
    </row>
    <row r="3476" spans="1:22">
      <c r="A3476" s="48" t="s">
        <v>841</v>
      </c>
      <c r="B3476" s="82" t="s">
        <v>844</v>
      </c>
      <c r="C3476" s="219" t="s">
        <v>1433</v>
      </c>
      <c r="D3476" s="49" t="s">
        <v>44</v>
      </c>
      <c r="E3476" s="49" t="s">
        <v>1509</v>
      </c>
      <c r="F3476" s="49" t="s">
        <v>1509</v>
      </c>
      <c r="G3476">
        <v>18</v>
      </c>
      <c r="H3476" s="123">
        <f t="shared" si="298"/>
        <v>4.7619047619047616E-2</v>
      </c>
      <c r="K3476" t="s">
        <v>100</v>
      </c>
      <c r="M3476" s="321">
        <v>0.13</v>
      </c>
      <c r="N3476" s="63" t="s">
        <v>16</v>
      </c>
      <c r="O3476" s="63" t="s">
        <v>16</v>
      </c>
      <c r="P3476" s="2">
        <v>3</v>
      </c>
      <c r="Q3476" s="350">
        <v>0</v>
      </c>
      <c r="R3476" s="63" t="s">
        <v>16</v>
      </c>
      <c r="S3476" s="63" t="s">
        <v>16</v>
      </c>
      <c r="T3476" s="2">
        <v>3</v>
      </c>
      <c r="U3476" s="339" t="e">
        <f t="shared" si="299"/>
        <v>#NUM!</v>
      </c>
      <c r="V3476" s="4" t="e">
        <f t="shared" si="300"/>
        <v>#VALUE!</v>
      </c>
    </row>
    <row r="3477" spans="1:22">
      <c r="A3477" s="48" t="s">
        <v>841</v>
      </c>
      <c r="B3477" s="82" t="s">
        <v>845</v>
      </c>
      <c r="C3477" s="219" t="s">
        <v>1433</v>
      </c>
      <c r="D3477" s="49" t="s">
        <v>44</v>
      </c>
      <c r="E3477" s="49" t="s">
        <v>1509</v>
      </c>
      <c r="F3477" s="49" t="s">
        <v>1509</v>
      </c>
      <c r="G3477">
        <v>18</v>
      </c>
      <c r="H3477" s="123">
        <f t="shared" si="298"/>
        <v>4.7619047619047616E-2</v>
      </c>
      <c r="K3477" t="s">
        <v>100</v>
      </c>
      <c r="M3477" s="321">
        <v>0.03</v>
      </c>
      <c r="N3477" s="63" t="s">
        <v>16</v>
      </c>
      <c r="O3477" s="63" t="s">
        <v>16</v>
      </c>
      <c r="P3477" s="2">
        <v>3</v>
      </c>
      <c r="Q3477" s="350">
        <v>0</v>
      </c>
      <c r="R3477" s="63" t="s">
        <v>16</v>
      </c>
      <c r="S3477" s="63" t="s">
        <v>16</v>
      </c>
      <c r="T3477" s="2">
        <v>3</v>
      </c>
      <c r="U3477" s="339" t="e">
        <f t="shared" si="299"/>
        <v>#NUM!</v>
      </c>
      <c r="V3477" s="4" t="e">
        <f t="shared" si="300"/>
        <v>#VALUE!</v>
      </c>
    </row>
    <row r="3478" spans="1:22">
      <c r="A3478" s="48" t="s">
        <v>841</v>
      </c>
      <c r="B3478" s="82" t="s">
        <v>847</v>
      </c>
      <c r="C3478" s="219" t="s">
        <v>1433</v>
      </c>
      <c r="D3478" s="215" t="s">
        <v>44</v>
      </c>
      <c r="E3478" s="215" t="s">
        <v>1509</v>
      </c>
      <c r="F3478" s="215" t="s">
        <v>1509</v>
      </c>
      <c r="G3478" s="11">
        <v>18</v>
      </c>
      <c r="H3478" s="123">
        <f t="shared" si="298"/>
        <v>4.7619047619047616E-2</v>
      </c>
      <c r="I3478" s="12"/>
      <c r="J3478" s="11"/>
      <c r="K3478" s="11" t="s">
        <v>100</v>
      </c>
      <c r="L3478" s="11"/>
      <c r="M3478" s="321">
        <v>0.03</v>
      </c>
      <c r="N3478" s="63" t="s">
        <v>16</v>
      </c>
      <c r="O3478" s="63" t="s">
        <v>16</v>
      </c>
      <c r="P3478" s="12">
        <v>3</v>
      </c>
      <c r="Q3478" s="350">
        <v>0</v>
      </c>
      <c r="R3478" s="63" t="s">
        <v>16</v>
      </c>
      <c r="S3478" s="63" t="s">
        <v>16</v>
      </c>
      <c r="T3478" s="12">
        <v>3</v>
      </c>
      <c r="U3478" s="339" t="e">
        <f t="shared" si="299"/>
        <v>#NUM!</v>
      </c>
      <c r="V3478" s="4" t="e">
        <f t="shared" si="300"/>
        <v>#VALUE!</v>
      </c>
    </row>
    <row r="3479" spans="1:22">
      <c r="A3479" s="46" t="s">
        <v>841</v>
      </c>
      <c r="B3479" s="82" t="s">
        <v>843</v>
      </c>
      <c r="C3479" s="219" t="s">
        <v>1433</v>
      </c>
      <c r="D3479" s="214" t="s">
        <v>44</v>
      </c>
      <c r="E3479" s="214" t="s">
        <v>1509</v>
      </c>
      <c r="F3479" s="214" t="s">
        <v>1509</v>
      </c>
      <c r="G3479" s="16">
        <v>39</v>
      </c>
      <c r="H3479" s="123">
        <f t="shared" si="298"/>
        <v>0.10317460317460317</v>
      </c>
      <c r="I3479" s="19"/>
      <c r="J3479" s="16"/>
      <c r="K3479" s="16" t="s">
        <v>100</v>
      </c>
      <c r="L3479" s="16"/>
      <c r="M3479" s="321">
        <v>0.17</v>
      </c>
      <c r="N3479" s="63" t="s">
        <v>16</v>
      </c>
      <c r="O3479" s="63" t="s">
        <v>16</v>
      </c>
      <c r="P3479" s="19">
        <v>3</v>
      </c>
      <c r="Q3479" s="350">
        <v>0</v>
      </c>
      <c r="R3479" s="63" t="s">
        <v>16</v>
      </c>
      <c r="S3479" s="63" t="s">
        <v>16</v>
      </c>
      <c r="T3479" s="19">
        <v>3</v>
      </c>
      <c r="U3479" s="339" t="e">
        <f t="shared" si="299"/>
        <v>#NUM!</v>
      </c>
      <c r="V3479" s="4" t="e">
        <f t="shared" si="300"/>
        <v>#VALUE!</v>
      </c>
    </row>
    <row r="3480" spans="1:22">
      <c r="A3480" s="48" t="s">
        <v>841</v>
      </c>
      <c r="B3480" s="82" t="s">
        <v>845</v>
      </c>
      <c r="C3480" s="219" t="s">
        <v>1433</v>
      </c>
      <c r="D3480" s="49" t="s">
        <v>44</v>
      </c>
      <c r="E3480" s="49" t="s">
        <v>1509</v>
      </c>
      <c r="F3480" s="49" t="s">
        <v>1509</v>
      </c>
      <c r="G3480">
        <v>39</v>
      </c>
      <c r="H3480" s="123">
        <f t="shared" si="298"/>
        <v>0.10317460317460317</v>
      </c>
      <c r="K3480" t="s">
        <v>100</v>
      </c>
      <c r="M3480" s="321">
        <v>0.16</v>
      </c>
      <c r="N3480" s="63" t="s">
        <v>16</v>
      </c>
      <c r="O3480" s="63" t="s">
        <v>16</v>
      </c>
      <c r="P3480" s="2">
        <v>3</v>
      </c>
      <c r="Q3480" s="350">
        <v>0.04</v>
      </c>
      <c r="R3480" s="63" t="s">
        <v>16</v>
      </c>
      <c r="S3480" s="63" t="s">
        <v>16</v>
      </c>
      <c r="T3480" s="2">
        <v>3</v>
      </c>
      <c r="U3480" s="339">
        <f t="shared" si="299"/>
        <v>-1.3862943611198906</v>
      </c>
      <c r="V3480" s="4" t="e">
        <f t="shared" si="300"/>
        <v>#VALUE!</v>
      </c>
    </row>
    <row r="3481" spans="1:22">
      <c r="A3481" s="48" t="s">
        <v>841</v>
      </c>
      <c r="B3481" s="81" t="s">
        <v>842</v>
      </c>
      <c r="C3481" s="219" t="s">
        <v>1433</v>
      </c>
      <c r="D3481" s="49" t="s">
        <v>44</v>
      </c>
      <c r="E3481" s="49" t="s">
        <v>1509</v>
      </c>
      <c r="F3481" s="49" t="s">
        <v>1509</v>
      </c>
      <c r="G3481">
        <v>39</v>
      </c>
      <c r="H3481" s="123">
        <f t="shared" si="298"/>
        <v>0.10317460317460317</v>
      </c>
      <c r="K3481" t="s">
        <v>100</v>
      </c>
      <c r="M3481" s="321">
        <v>1.7</v>
      </c>
      <c r="N3481" s="63" t="s">
        <v>16</v>
      </c>
      <c r="O3481" s="63" t="s">
        <v>16</v>
      </c>
      <c r="P3481" s="2">
        <v>3</v>
      </c>
      <c r="Q3481" s="350">
        <v>0</v>
      </c>
      <c r="R3481" s="63" t="s">
        <v>16</v>
      </c>
      <c r="S3481" s="63" t="s">
        <v>16</v>
      </c>
      <c r="T3481" s="2">
        <v>3</v>
      </c>
      <c r="U3481" s="339" t="e">
        <f t="shared" si="299"/>
        <v>#NUM!</v>
      </c>
      <c r="V3481" s="4" t="e">
        <f t="shared" si="300"/>
        <v>#VALUE!</v>
      </c>
    </row>
    <row r="3482" spans="1:22">
      <c r="A3482" s="48" t="s">
        <v>841</v>
      </c>
      <c r="B3482" s="82" t="s">
        <v>847</v>
      </c>
      <c r="C3482" s="219" t="s">
        <v>1433</v>
      </c>
      <c r="D3482" s="49" t="s">
        <v>44</v>
      </c>
      <c r="E3482" s="49" t="s">
        <v>1509</v>
      </c>
      <c r="F3482" s="49" t="s">
        <v>1509</v>
      </c>
      <c r="G3482">
        <v>39</v>
      </c>
      <c r="H3482" s="123">
        <f t="shared" si="298"/>
        <v>0.10317460317460317</v>
      </c>
      <c r="K3482" t="s">
        <v>100</v>
      </c>
      <c r="M3482" s="321">
        <v>0.02</v>
      </c>
      <c r="N3482" s="63" t="s">
        <v>16</v>
      </c>
      <c r="O3482" s="63" t="s">
        <v>16</v>
      </c>
      <c r="P3482" s="2">
        <v>3</v>
      </c>
      <c r="Q3482" s="350">
        <v>0</v>
      </c>
      <c r="R3482" s="63" t="s">
        <v>16</v>
      </c>
      <c r="S3482" s="63" t="s">
        <v>16</v>
      </c>
      <c r="T3482" s="2">
        <v>3</v>
      </c>
      <c r="U3482" s="339" t="e">
        <f t="shared" si="299"/>
        <v>#NUM!</v>
      </c>
      <c r="V3482" s="4" t="e">
        <f t="shared" si="300"/>
        <v>#VALUE!</v>
      </c>
    </row>
    <row r="3483" spans="1:22">
      <c r="A3483" s="48" t="s">
        <v>841</v>
      </c>
      <c r="B3483" s="82" t="s">
        <v>844</v>
      </c>
      <c r="C3483" s="219" t="s">
        <v>1433</v>
      </c>
      <c r="D3483" s="49" t="s">
        <v>44</v>
      </c>
      <c r="E3483" s="49" t="s">
        <v>1509</v>
      </c>
      <c r="F3483" s="49" t="s">
        <v>1509</v>
      </c>
      <c r="G3483">
        <v>39</v>
      </c>
      <c r="H3483" s="123">
        <f t="shared" si="298"/>
        <v>0.10317460317460317</v>
      </c>
      <c r="K3483" t="s">
        <v>100</v>
      </c>
      <c r="M3483" s="321">
        <v>0.02</v>
      </c>
      <c r="N3483" s="63" t="s">
        <v>16</v>
      </c>
      <c r="O3483" s="63" t="s">
        <v>16</v>
      </c>
      <c r="P3483" s="2">
        <v>3</v>
      </c>
      <c r="Q3483" s="350">
        <v>0</v>
      </c>
      <c r="R3483" s="63" t="s">
        <v>16</v>
      </c>
      <c r="S3483" s="63" t="s">
        <v>16</v>
      </c>
      <c r="T3483" s="2">
        <v>3</v>
      </c>
      <c r="U3483" s="339" t="e">
        <f t="shared" si="299"/>
        <v>#NUM!</v>
      </c>
      <c r="V3483" s="4" t="e">
        <f t="shared" si="300"/>
        <v>#VALUE!</v>
      </c>
    </row>
    <row r="3484" spans="1:22">
      <c r="A3484" s="48" t="s">
        <v>841</v>
      </c>
      <c r="B3484" s="82" t="s">
        <v>843</v>
      </c>
      <c r="C3484" s="219" t="s">
        <v>1433</v>
      </c>
      <c r="D3484" s="49" t="s">
        <v>44</v>
      </c>
      <c r="E3484" s="49" t="s">
        <v>1509</v>
      </c>
      <c r="F3484" s="49" t="s">
        <v>1509</v>
      </c>
      <c r="G3484">
        <v>70</v>
      </c>
      <c r="H3484" s="123">
        <f t="shared" si="298"/>
        <v>0.18518518518518517</v>
      </c>
      <c r="K3484" t="s">
        <v>100</v>
      </c>
      <c r="M3484" s="321">
        <v>0.21</v>
      </c>
      <c r="N3484" s="63" t="s">
        <v>16</v>
      </c>
      <c r="O3484" s="63" t="s">
        <v>16</v>
      </c>
      <c r="P3484" s="2">
        <v>3</v>
      </c>
      <c r="Q3484" s="350">
        <v>0</v>
      </c>
      <c r="R3484" s="63" t="s">
        <v>16</v>
      </c>
      <c r="S3484" s="63" t="s">
        <v>16</v>
      </c>
      <c r="T3484" s="2">
        <v>3</v>
      </c>
      <c r="U3484" s="339" t="e">
        <f t="shared" si="299"/>
        <v>#NUM!</v>
      </c>
      <c r="V3484" s="4" t="e">
        <f t="shared" si="300"/>
        <v>#VALUE!</v>
      </c>
    </row>
    <row r="3485" spans="1:22">
      <c r="A3485" s="48" t="s">
        <v>841</v>
      </c>
      <c r="B3485" s="82" t="s">
        <v>845</v>
      </c>
      <c r="C3485" s="219" t="s">
        <v>1433</v>
      </c>
      <c r="D3485" s="49" t="s">
        <v>44</v>
      </c>
      <c r="E3485" s="49" t="s">
        <v>1509</v>
      </c>
      <c r="F3485" s="49" t="s">
        <v>1509</v>
      </c>
      <c r="G3485">
        <v>70</v>
      </c>
      <c r="H3485" s="123">
        <f t="shared" si="298"/>
        <v>0.18518518518518517</v>
      </c>
      <c r="K3485" t="s">
        <v>100</v>
      </c>
      <c r="M3485" s="321">
        <v>7.0000000000000007E-2</v>
      </c>
      <c r="N3485" s="63" t="s">
        <v>16</v>
      </c>
      <c r="O3485" s="63" t="s">
        <v>16</v>
      </c>
      <c r="P3485" s="2">
        <v>3</v>
      </c>
      <c r="Q3485" s="350">
        <v>0</v>
      </c>
      <c r="R3485" s="63" t="s">
        <v>16</v>
      </c>
      <c r="S3485" s="63" t="s">
        <v>16</v>
      </c>
      <c r="T3485" s="2">
        <v>3</v>
      </c>
      <c r="U3485" s="339" t="e">
        <f t="shared" si="299"/>
        <v>#NUM!</v>
      </c>
      <c r="V3485" s="4" t="e">
        <f t="shared" si="300"/>
        <v>#VALUE!</v>
      </c>
    </row>
    <row r="3486" spans="1:22">
      <c r="A3486" s="48" t="s">
        <v>841</v>
      </c>
      <c r="B3486" s="81" t="s">
        <v>842</v>
      </c>
      <c r="C3486" s="219" t="s">
        <v>1433</v>
      </c>
      <c r="D3486" s="215" t="s">
        <v>44</v>
      </c>
      <c r="E3486" s="215" t="s">
        <v>1509</v>
      </c>
      <c r="F3486" s="215" t="s">
        <v>1509</v>
      </c>
      <c r="G3486" s="11">
        <v>70</v>
      </c>
      <c r="H3486" s="123">
        <f t="shared" si="298"/>
        <v>0.18518518518518517</v>
      </c>
      <c r="I3486" s="12"/>
      <c r="J3486" s="11"/>
      <c r="K3486" s="11" t="s">
        <v>100</v>
      </c>
      <c r="L3486" s="11"/>
      <c r="M3486" s="321">
        <v>1.24</v>
      </c>
      <c r="N3486" s="63" t="s">
        <v>16</v>
      </c>
      <c r="O3486" s="63" t="s">
        <v>16</v>
      </c>
      <c r="P3486" s="12">
        <v>3</v>
      </c>
      <c r="Q3486" s="350">
        <v>0</v>
      </c>
      <c r="R3486" s="63" t="s">
        <v>16</v>
      </c>
      <c r="S3486" s="63" t="s">
        <v>16</v>
      </c>
      <c r="T3486" s="12">
        <v>3</v>
      </c>
      <c r="U3486" s="339" t="e">
        <f t="shared" si="299"/>
        <v>#NUM!</v>
      </c>
      <c r="V3486" s="4" t="e">
        <f t="shared" si="300"/>
        <v>#VALUE!</v>
      </c>
    </row>
    <row r="3487" spans="1:22">
      <c r="A3487" s="46" t="s">
        <v>841</v>
      </c>
      <c r="B3487" s="82" t="s">
        <v>844</v>
      </c>
      <c r="C3487" s="219" t="s">
        <v>1433</v>
      </c>
      <c r="D3487" s="49" t="s">
        <v>44</v>
      </c>
      <c r="E3487" s="49" t="s">
        <v>1509</v>
      </c>
      <c r="F3487" s="49" t="s">
        <v>1509</v>
      </c>
      <c r="G3487">
        <v>70</v>
      </c>
      <c r="H3487" s="123">
        <f t="shared" si="298"/>
        <v>0.18518518518518517</v>
      </c>
      <c r="K3487" t="s">
        <v>100</v>
      </c>
      <c r="M3487" s="321">
        <v>0.03</v>
      </c>
      <c r="N3487" s="63" t="s">
        <v>16</v>
      </c>
      <c r="O3487" s="63" t="s">
        <v>16</v>
      </c>
      <c r="P3487" s="19">
        <v>3</v>
      </c>
      <c r="Q3487" s="350">
        <v>0</v>
      </c>
      <c r="R3487" s="63" t="s">
        <v>16</v>
      </c>
      <c r="S3487" s="63" t="s">
        <v>16</v>
      </c>
      <c r="T3487" s="19">
        <v>3</v>
      </c>
      <c r="U3487" s="339" t="e">
        <f t="shared" si="299"/>
        <v>#NUM!</v>
      </c>
      <c r="V3487" s="4" t="e">
        <f t="shared" si="300"/>
        <v>#VALUE!</v>
      </c>
    </row>
    <row r="3488" spans="1:22">
      <c r="A3488" s="48" t="s">
        <v>841</v>
      </c>
      <c r="B3488" s="82" t="s">
        <v>847</v>
      </c>
      <c r="C3488" s="219" t="s">
        <v>1433</v>
      </c>
      <c r="D3488" s="49" t="s">
        <v>44</v>
      </c>
      <c r="E3488" s="49" t="s">
        <v>1509</v>
      </c>
      <c r="F3488" s="49" t="s">
        <v>1509</v>
      </c>
      <c r="G3488">
        <v>70</v>
      </c>
      <c r="H3488" s="123">
        <f t="shared" si="298"/>
        <v>0.18518518518518517</v>
      </c>
      <c r="K3488" t="s">
        <v>100</v>
      </c>
      <c r="M3488" s="321">
        <v>0.02</v>
      </c>
      <c r="N3488" s="63" t="s">
        <v>16</v>
      </c>
      <c r="O3488" s="63" t="s">
        <v>16</v>
      </c>
      <c r="P3488" s="2">
        <v>3</v>
      </c>
      <c r="Q3488" s="350">
        <v>0</v>
      </c>
      <c r="R3488" s="63" t="s">
        <v>16</v>
      </c>
      <c r="S3488" s="63" t="s">
        <v>16</v>
      </c>
      <c r="T3488" s="2">
        <v>3</v>
      </c>
      <c r="U3488" s="339" t="e">
        <f t="shared" si="299"/>
        <v>#NUM!</v>
      </c>
      <c r="V3488" s="4" t="e">
        <f t="shared" si="300"/>
        <v>#VALUE!</v>
      </c>
    </row>
    <row r="3489" spans="1:22">
      <c r="A3489" s="48" t="s">
        <v>841</v>
      </c>
      <c r="B3489" s="82" t="s">
        <v>843</v>
      </c>
      <c r="C3489" s="219" t="s">
        <v>1433</v>
      </c>
      <c r="D3489" s="49" t="s">
        <v>44</v>
      </c>
      <c r="E3489" s="49" t="s">
        <v>1509</v>
      </c>
      <c r="F3489" s="49" t="s">
        <v>1509</v>
      </c>
      <c r="G3489">
        <v>100</v>
      </c>
      <c r="H3489" s="123">
        <f t="shared" si="298"/>
        <v>0.26455026455026454</v>
      </c>
      <c r="K3489" t="s">
        <v>100</v>
      </c>
      <c r="M3489" s="321">
        <v>0.24</v>
      </c>
      <c r="N3489" s="63" t="s">
        <v>16</v>
      </c>
      <c r="O3489" s="63" t="s">
        <v>16</v>
      </c>
      <c r="P3489" s="2">
        <v>3</v>
      </c>
      <c r="Q3489" s="350">
        <v>0</v>
      </c>
      <c r="R3489" s="63" t="s">
        <v>16</v>
      </c>
      <c r="S3489" s="63" t="s">
        <v>16</v>
      </c>
      <c r="T3489" s="2">
        <v>3</v>
      </c>
      <c r="U3489" s="339" t="e">
        <f t="shared" si="299"/>
        <v>#NUM!</v>
      </c>
      <c r="V3489" s="4" t="e">
        <f t="shared" si="300"/>
        <v>#VALUE!</v>
      </c>
    </row>
    <row r="3490" spans="1:22">
      <c r="A3490" s="48" t="s">
        <v>841</v>
      </c>
      <c r="B3490" s="82" t="s">
        <v>845</v>
      </c>
      <c r="C3490" s="219" t="s">
        <v>1433</v>
      </c>
      <c r="D3490" s="49" t="s">
        <v>44</v>
      </c>
      <c r="E3490" s="49" t="s">
        <v>1509</v>
      </c>
      <c r="F3490" s="49" t="s">
        <v>1509</v>
      </c>
      <c r="G3490">
        <v>100</v>
      </c>
      <c r="H3490" s="123">
        <f t="shared" si="298"/>
        <v>0.26455026455026454</v>
      </c>
      <c r="K3490" t="s">
        <v>100</v>
      </c>
      <c r="M3490" s="321">
        <v>0.04</v>
      </c>
      <c r="N3490" s="63" t="s">
        <v>16</v>
      </c>
      <c r="O3490" s="63" t="s">
        <v>16</v>
      </c>
      <c r="P3490" s="2">
        <v>3</v>
      </c>
      <c r="Q3490" s="350">
        <v>0</v>
      </c>
      <c r="R3490" s="63" t="s">
        <v>16</v>
      </c>
      <c r="S3490" s="63" t="s">
        <v>16</v>
      </c>
      <c r="T3490" s="2">
        <v>3</v>
      </c>
      <c r="U3490" s="339" t="e">
        <f t="shared" si="299"/>
        <v>#NUM!</v>
      </c>
      <c r="V3490" s="4" t="e">
        <f t="shared" si="300"/>
        <v>#VALUE!</v>
      </c>
    </row>
    <row r="3491" spans="1:22">
      <c r="A3491" s="48" t="s">
        <v>841</v>
      </c>
      <c r="B3491" s="81" t="s">
        <v>848</v>
      </c>
      <c r="C3491" s="219" t="s">
        <v>1433</v>
      </c>
      <c r="D3491" s="49" t="s">
        <v>44</v>
      </c>
      <c r="E3491" s="49" t="s">
        <v>1509</v>
      </c>
      <c r="F3491" s="49" t="s">
        <v>1509</v>
      </c>
      <c r="G3491">
        <v>100</v>
      </c>
      <c r="H3491" s="123">
        <f t="shared" si="298"/>
        <v>0.26455026455026454</v>
      </c>
      <c r="K3491" t="s">
        <v>100</v>
      </c>
      <c r="M3491" s="321">
        <v>0.05</v>
      </c>
      <c r="N3491" s="63" t="s">
        <v>16</v>
      </c>
      <c r="O3491" s="63" t="s">
        <v>16</v>
      </c>
      <c r="P3491" s="2">
        <v>3</v>
      </c>
      <c r="Q3491" s="350">
        <v>0</v>
      </c>
      <c r="R3491" s="63" t="s">
        <v>16</v>
      </c>
      <c r="S3491" s="63" t="s">
        <v>16</v>
      </c>
      <c r="T3491" s="2">
        <v>3</v>
      </c>
      <c r="U3491" s="339" t="e">
        <f t="shared" si="299"/>
        <v>#NUM!</v>
      </c>
      <c r="V3491" s="4" t="e">
        <f t="shared" si="300"/>
        <v>#VALUE!</v>
      </c>
    </row>
    <row r="3492" spans="1:22">
      <c r="A3492" s="48" t="s">
        <v>841</v>
      </c>
      <c r="B3492" s="82" t="s">
        <v>844</v>
      </c>
      <c r="C3492" s="219" t="s">
        <v>1433</v>
      </c>
      <c r="D3492" s="49" t="s">
        <v>44</v>
      </c>
      <c r="E3492" s="49" t="s">
        <v>1509</v>
      </c>
      <c r="F3492" s="49" t="s">
        <v>1509</v>
      </c>
      <c r="G3492">
        <v>100</v>
      </c>
      <c r="H3492" s="123">
        <f t="shared" si="298"/>
        <v>0.26455026455026454</v>
      </c>
      <c r="K3492" t="s">
        <v>100</v>
      </c>
      <c r="M3492" s="321">
        <v>0.02</v>
      </c>
      <c r="N3492" s="63" t="s">
        <v>16</v>
      </c>
      <c r="O3492" s="63" t="s">
        <v>16</v>
      </c>
      <c r="P3492" s="2">
        <v>3</v>
      </c>
      <c r="Q3492" s="350">
        <v>0</v>
      </c>
      <c r="R3492" s="63" t="s">
        <v>16</v>
      </c>
      <c r="S3492" s="63" t="s">
        <v>16</v>
      </c>
      <c r="T3492" s="2">
        <v>3</v>
      </c>
      <c r="U3492" s="339" t="e">
        <f t="shared" si="299"/>
        <v>#NUM!</v>
      </c>
      <c r="V3492" s="4" t="e">
        <f t="shared" si="300"/>
        <v>#VALUE!</v>
      </c>
    </row>
    <row r="3493" spans="1:22">
      <c r="A3493" s="48" t="s">
        <v>841</v>
      </c>
      <c r="B3493" t="s">
        <v>849</v>
      </c>
      <c r="C3493" s="219" t="s">
        <v>1433</v>
      </c>
      <c r="D3493" s="49" t="s">
        <v>44</v>
      </c>
      <c r="E3493" s="49" t="s">
        <v>1509</v>
      </c>
      <c r="F3493" s="49" t="s">
        <v>1509</v>
      </c>
      <c r="G3493">
        <v>100</v>
      </c>
      <c r="H3493" s="123">
        <f t="shared" si="298"/>
        <v>0.26455026455026454</v>
      </c>
      <c r="K3493" t="s">
        <v>100</v>
      </c>
      <c r="M3493" s="321">
        <v>0.02</v>
      </c>
      <c r="N3493" s="63" t="s">
        <v>16</v>
      </c>
      <c r="O3493" s="63" t="s">
        <v>16</v>
      </c>
      <c r="P3493" s="2">
        <v>3</v>
      </c>
      <c r="Q3493" s="350">
        <v>0.02</v>
      </c>
      <c r="R3493" s="63" t="s">
        <v>16</v>
      </c>
      <c r="S3493" s="63" t="s">
        <v>16</v>
      </c>
      <c r="T3493" s="2">
        <v>3</v>
      </c>
      <c r="U3493" s="339">
        <f t="shared" si="299"/>
        <v>0</v>
      </c>
      <c r="V3493" s="4" t="e">
        <f t="shared" si="300"/>
        <v>#VALUE!</v>
      </c>
    </row>
    <row r="3494" spans="1:22">
      <c r="A3494" s="51" t="s">
        <v>841</v>
      </c>
      <c r="B3494" s="82" t="s">
        <v>843</v>
      </c>
      <c r="C3494" s="219" t="s">
        <v>1433</v>
      </c>
      <c r="D3494" s="215" t="s">
        <v>44</v>
      </c>
      <c r="E3494" s="215" t="s">
        <v>1509</v>
      </c>
      <c r="F3494" s="215" t="s">
        <v>1509</v>
      </c>
      <c r="G3494" s="11">
        <v>156</v>
      </c>
      <c r="H3494" s="123">
        <f t="shared" si="298"/>
        <v>0.41269841269841268</v>
      </c>
      <c r="I3494" s="12"/>
      <c r="J3494" s="11"/>
      <c r="K3494" s="11" t="s">
        <v>100</v>
      </c>
      <c r="L3494" s="11"/>
      <c r="M3494" s="321">
        <v>0.1</v>
      </c>
      <c r="N3494" s="63" t="s">
        <v>16</v>
      </c>
      <c r="O3494" s="63" t="s">
        <v>16</v>
      </c>
      <c r="P3494" s="12">
        <v>3</v>
      </c>
      <c r="Q3494" s="350">
        <v>0</v>
      </c>
      <c r="R3494" s="63" t="s">
        <v>16</v>
      </c>
      <c r="S3494" s="63" t="s">
        <v>16</v>
      </c>
      <c r="T3494" s="12">
        <v>3</v>
      </c>
      <c r="U3494" s="339" t="e">
        <f t="shared" si="299"/>
        <v>#NUM!</v>
      </c>
      <c r="V3494" s="4" t="e">
        <f t="shared" si="300"/>
        <v>#VALUE!</v>
      </c>
    </row>
    <row r="3495" spans="1:22">
      <c r="A3495" s="48" t="s">
        <v>841</v>
      </c>
      <c r="B3495" s="82" t="s">
        <v>845</v>
      </c>
      <c r="C3495" s="219" t="s">
        <v>1433</v>
      </c>
      <c r="D3495" s="49" t="s">
        <v>44</v>
      </c>
      <c r="E3495" s="49" t="s">
        <v>1509</v>
      </c>
      <c r="F3495" s="49" t="s">
        <v>1509</v>
      </c>
      <c r="G3495">
        <v>156</v>
      </c>
      <c r="H3495" s="123">
        <f t="shared" si="298"/>
        <v>0.41269841269841268</v>
      </c>
      <c r="K3495" t="s">
        <v>100</v>
      </c>
      <c r="M3495" s="321">
        <v>7.0000000000000007E-2</v>
      </c>
      <c r="N3495" s="63" t="s">
        <v>16</v>
      </c>
      <c r="O3495" s="63" t="s">
        <v>16</v>
      </c>
      <c r="P3495" s="19">
        <v>3</v>
      </c>
      <c r="Q3495" s="350">
        <v>0</v>
      </c>
      <c r="R3495" s="63" t="s">
        <v>16</v>
      </c>
      <c r="S3495" s="63" t="s">
        <v>16</v>
      </c>
      <c r="T3495" s="19">
        <v>3</v>
      </c>
      <c r="U3495" s="339" t="e">
        <f t="shared" si="299"/>
        <v>#NUM!</v>
      </c>
      <c r="V3495" s="4" t="e">
        <f t="shared" si="300"/>
        <v>#VALUE!</v>
      </c>
    </row>
    <row r="3496" spans="1:22">
      <c r="A3496" s="48" t="s">
        <v>841</v>
      </c>
      <c r="B3496" s="81" t="s">
        <v>842</v>
      </c>
      <c r="C3496" s="219" t="s">
        <v>1433</v>
      </c>
      <c r="D3496" s="49" t="s">
        <v>44</v>
      </c>
      <c r="E3496" s="49" t="s">
        <v>1509</v>
      </c>
      <c r="F3496" s="49" t="s">
        <v>1509</v>
      </c>
      <c r="G3496">
        <v>156</v>
      </c>
      <c r="H3496" s="123">
        <f t="shared" ref="H3496:H3527" si="301">G3496/378</f>
        <v>0.41269841269841268</v>
      </c>
      <c r="K3496" t="s">
        <v>100</v>
      </c>
      <c r="M3496" s="321">
        <v>0.75</v>
      </c>
      <c r="N3496" s="63" t="s">
        <v>16</v>
      </c>
      <c r="O3496" s="63" t="s">
        <v>16</v>
      </c>
      <c r="P3496" s="2">
        <v>3</v>
      </c>
      <c r="Q3496" s="350">
        <v>0</v>
      </c>
      <c r="R3496" s="63" t="s">
        <v>16</v>
      </c>
      <c r="S3496" s="63" t="s">
        <v>16</v>
      </c>
      <c r="T3496" s="2">
        <v>3</v>
      </c>
      <c r="U3496" s="339" t="e">
        <f t="shared" si="299"/>
        <v>#NUM!</v>
      </c>
      <c r="V3496" s="4" t="e">
        <f t="shared" si="300"/>
        <v>#VALUE!</v>
      </c>
    </row>
    <row r="3497" spans="1:22">
      <c r="A3497" s="48" t="s">
        <v>841</v>
      </c>
      <c r="B3497" s="82" t="s">
        <v>850</v>
      </c>
      <c r="C3497" s="219" t="s">
        <v>1433</v>
      </c>
      <c r="D3497" s="49" t="s">
        <v>44</v>
      </c>
      <c r="E3497" s="49" t="s">
        <v>1509</v>
      </c>
      <c r="F3497" s="49" t="s">
        <v>1509</v>
      </c>
      <c r="G3497">
        <v>156</v>
      </c>
      <c r="H3497" s="123">
        <f t="shared" si="301"/>
        <v>0.41269841269841268</v>
      </c>
      <c r="K3497" t="s">
        <v>100</v>
      </c>
      <c r="M3497" s="321">
        <v>0.51</v>
      </c>
      <c r="N3497" s="63" t="s">
        <v>16</v>
      </c>
      <c r="O3497" s="63" t="s">
        <v>16</v>
      </c>
      <c r="P3497" s="2">
        <v>3</v>
      </c>
      <c r="Q3497" s="350">
        <v>0.01</v>
      </c>
      <c r="R3497" s="63" t="s">
        <v>16</v>
      </c>
      <c r="S3497" s="63" t="s">
        <v>16</v>
      </c>
      <c r="T3497" s="2">
        <v>3</v>
      </c>
      <c r="U3497" s="339">
        <f t="shared" si="299"/>
        <v>-3.9318256327243257</v>
      </c>
      <c r="V3497" s="4" t="e">
        <f t="shared" si="300"/>
        <v>#VALUE!</v>
      </c>
    </row>
    <row r="3498" spans="1:22">
      <c r="A3498" s="48" t="s">
        <v>841</v>
      </c>
      <c r="B3498" s="82" t="s">
        <v>847</v>
      </c>
      <c r="C3498" s="219" t="s">
        <v>1433</v>
      </c>
      <c r="D3498" s="49" t="s">
        <v>44</v>
      </c>
      <c r="E3498" s="49" t="s">
        <v>1509</v>
      </c>
      <c r="F3498" s="49" t="s">
        <v>1509</v>
      </c>
      <c r="G3498">
        <v>156</v>
      </c>
      <c r="H3498" s="123">
        <f t="shared" si="301"/>
        <v>0.41269841269841268</v>
      </c>
      <c r="K3498" t="s">
        <v>100</v>
      </c>
      <c r="M3498" s="321">
        <v>0.02</v>
      </c>
      <c r="N3498" s="63" t="s">
        <v>16</v>
      </c>
      <c r="O3498" s="63" t="s">
        <v>16</v>
      </c>
      <c r="P3498" s="2">
        <v>3</v>
      </c>
      <c r="Q3498" s="350">
        <v>0</v>
      </c>
      <c r="R3498" s="63" t="s">
        <v>16</v>
      </c>
      <c r="S3498" s="63" t="s">
        <v>16</v>
      </c>
      <c r="T3498" s="2">
        <v>3</v>
      </c>
      <c r="U3498" s="339" t="e">
        <f t="shared" si="299"/>
        <v>#NUM!</v>
      </c>
      <c r="V3498" s="4" t="e">
        <f t="shared" si="300"/>
        <v>#VALUE!</v>
      </c>
    </row>
    <row r="3499" spans="1:22">
      <c r="A3499" s="48" t="s">
        <v>841</v>
      </c>
      <c r="B3499" s="82" t="s">
        <v>843</v>
      </c>
      <c r="C3499" s="219" t="s">
        <v>1433</v>
      </c>
      <c r="D3499" s="49" t="s">
        <v>44</v>
      </c>
      <c r="E3499" s="49" t="s">
        <v>1509</v>
      </c>
      <c r="F3499" s="49" t="s">
        <v>1509</v>
      </c>
      <c r="G3499">
        <v>218</v>
      </c>
      <c r="H3499" s="123">
        <f t="shared" si="301"/>
        <v>0.57671957671957674</v>
      </c>
      <c r="K3499" t="s">
        <v>100</v>
      </c>
      <c r="M3499" s="321">
        <v>0.13</v>
      </c>
      <c r="N3499" s="63" t="s">
        <v>16</v>
      </c>
      <c r="O3499" s="63" t="s">
        <v>16</v>
      </c>
      <c r="P3499" s="2">
        <v>3</v>
      </c>
      <c r="Q3499" s="350">
        <v>0</v>
      </c>
      <c r="R3499" s="63" t="s">
        <v>16</v>
      </c>
      <c r="S3499" s="63" t="s">
        <v>16</v>
      </c>
      <c r="T3499" s="2">
        <v>3</v>
      </c>
      <c r="U3499" s="339" t="e">
        <f t="shared" si="299"/>
        <v>#NUM!</v>
      </c>
      <c r="V3499" s="4" t="e">
        <f t="shared" si="300"/>
        <v>#VALUE!</v>
      </c>
    </row>
    <row r="3500" spans="1:22">
      <c r="A3500" s="48" t="s">
        <v>841</v>
      </c>
      <c r="B3500" s="82" t="s">
        <v>845</v>
      </c>
      <c r="C3500" s="219" t="s">
        <v>1433</v>
      </c>
      <c r="D3500" s="49" t="s">
        <v>44</v>
      </c>
      <c r="E3500" s="49" t="s">
        <v>1509</v>
      </c>
      <c r="F3500" s="49" t="s">
        <v>1509</v>
      </c>
      <c r="G3500">
        <v>218</v>
      </c>
      <c r="H3500" s="123">
        <f t="shared" si="301"/>
        <v>0.57671957671957674</v>
      </c>
      <c r="K3500" t="s">
        <v>100</v>
      </c>
      <c r="M3500" s="321">
        <v>7.0000000000000007E-2</v>
      </c>
      <c r="N3500" s="63" t="s">
        <v>16</v>
      </c>
      <c r="O3500" s="63" t="s">
        <v>16</v>
      </c>
      <c r="P3500" s="2">
        <v>3</v>
      </c>
      <c r="Q3500" s="350">
        <v>0.02</v>
      </c>
      <c r="R3500" s="63" t="s">
        <v>16</v>
      </c>
      <c r="S3500" s="63" t="s">
        <v>16</v>
      </c>
      <c r="T3500" s="2">
        <v>3</v>
      </c>
      <c r="U3500" s="339">
        <f t="shared" si="299"/>
        <v>-1.2527629684953681</v>
      </c>
      <c r="V3500" s="4" t="e">
        <f t="shared" si="300"/>
        <v>#VALUE!</v>
      </c>
    </row>
    <row r="3501" spans="1:22">
      <c r="A3501" s="48" t="s">
        <v>841</v>
      </c>
      <c r="B3501" s="81" t="s">
        <v>842</v>
      </c>
      <c r="C3501" s="219" t="s">
        <v>1433</v>
      </c>
      <c r="D3501" s="49" t="s">
        <v>44</v>
      </c>
      <c r="E3501" s="49" t="s">
        <v>1509</v>
      </c>
      <c r="F3501" s="49" t="s">
        <v>1509</v>
      </c>
      <c r="G3501">
        <v>218</v>
      </c>
      <c r="H3501" s="123">
        <f t="shared" si="301"/>
        <v>0.57671957671957674</v>
      </c>
      <c r="K3501" t="s">
        <v>100</v>
      </c>
      <c r="M3501" s="321">
        <v>1.82</v>
      </c>
      <c r="N3501" s="63" t="s">
        <v>16</v>
      </c>
      <c r="O3501" s="63" t="s">
        <v>16</v>
      </c>
      <c r="P3501" s="2">
        <v>3</v>
      </c>
      <c r="Q3501" s="350">
        <v>0</v>
      </c>
      <c r="R3501" s="63" t="s">
        <v>16</v>
      </c>
      <c r="S3501" s="63" t="s">
        <v>16</v>
      </c>
      <c r="T3501" s="2">
        <v>3</v>
      </c>
      <c r="U3501" s="339" t="e">
        <f t="shared" si="299"/>
        <v>#NUM!</v>
      </c>
      <c r="V3501" s="4" t="e">
        <f t="shared" si="300"/>
        <v>#VALUE!</v>
      </c>
    </row>
    <row r="3502" spans="1:22">
      <c r="A3502" s="48" t="s">
        <v>841</v>
      </c>
      <c r="B3502" s="82" t="s">
        <v>851</v>
      </c>
      <c r="C3502" s="219" t="s">
        <v>1433</v>
      </c>
      <c r="D3502" s="49" t="s">
        <v>44</v>
      </c>
      <c r="E3502" s="49" t="s">
        <v>1509</v>
      </c>
      <c r="F3502" s="49" t="s">
        <v>1509</v>
      </c>
      <c r="G3502">
        <v>218</v>
      </c>
      <c r="H3502" s="123">
        <f t="shared" si="301"/>
        <v>0.57671957671957674</v>
      </c>
      <c r="K3502" t="s">
        <v>100</v>
      </c>
      <c r="M3502" s="321">
        <v>0.06</v>
      </c>
      <c r="N3502" s="63" t="s">
        <v>16</v>
      </c>
      <c r="O3502" s="63" t="s">
        <v>16</v>
      </c>
      <c r="P3502" s="12">
        <v>3</v>
      </c>
      <c r="Q3502" s="350">
        <v>0</v>
      </c>
      <c r="R3502" s="63" t="s">
        <v>16</v>
      </c>
      <c r="S3502" s="63" t="s">
        <v>16</v>
      </c>
      <c r="T3502" s="12">
        <v>3</v>
      </c>
      <c r="U3502" s="339" t="e">
        <f t="shared" si="299"/>
        <v>#NUM!</v>
      </c>
      <c r="V3502" s="4" t="e">
        <f t="shared" si="300"/>
        <v>#VALUE!</v>
      </c>
    </row>
    <row r="3503" spans="1:22">
      <c r="A3503" s="46" t="s">
        <v>841</v>
      </c>
      <c r="B3503" s="82" t="s">
        <v>852</v>
      </c>
      <c r="C3503" s="219" t="s">
        <v>1433</v>
      </c>
      <c r="D3503" s="214" t="s">
        <v>44</v>
      </c>
      <c r="E3503" s="214" t="s">
        <v>1509</v>
      </c>
      <c r="F3503" s="214" t="s">
        <v>1509</v>
      </c>
      <c r="G3503" s="16">
        <v>218</v>
      </c>
      <c r="H3503" s="123">
        <f t="shared" si="301"/>
        <v>0.57671957671957674</v>
      </c>
      <c r="I3503" s="19"/>
      <c r="J3503" s="16"/>
      <c r="K3503" s="16" t="s">
        <v>100</v>
      </c>
      <c r="L3503" s="16"/>
      <c r="M3503" s="321">
        <v>1.18</v>
      </c>
      <c r="N3503" s="63" t="s">
        <v>16</v>
      </c>
      <c r="O3503" s="63" t="s">
        <v>16</v>
      </c>
      <c r="P3503" s="19">
        <v>3</v>
      </c>
      <c r="Q3503" s="350">
        <v>0</v>
      </c>
      <c r="R3503" s="63" t="s">
        <v>16</v>
      </c>
      <c r="S3503" s="63" t="s">
        <v>16</v>
      </c>
      <c r="T3503" s="19">
        <v>3</v>
      </c>
      <c r="U3503" s="339" t="e">
        <f t="shared" si="299"/>
        <v>#NUM!</v>
      </c>
      <c r="V3503" s="4" t="e">
        <f t="shared" si="300"/>
        <v>#VALUE!</v>
      </c>
    </row>
    <row r="3504" spans="1:22">
      <c r="A3504" s="48" t="s">
        <v>841</v>
      </c>
      <c r="B3504" s="82" t="s">
        <v>853</v>
      </c>
      <c r="C3504" s="219" t="s">
        <v>1433</v>
      </c>
      <c r="D3504" s="49" t="s">
        <v>44</v>
      </c>
      <c r="E3504" s="49" t="s">
        <v>1509</v>
      </c>
      <c r="F3504" s="49" t="s">
        <v>1509</v>
      </c>
      <c r="G3504">
        <v>319</v>
      </c>
      <c r="H3504" s="123">
        <f t="shared" si="301"/>
        <v>0.84391534391534395</v>
      </c>
      <c r="K3504" t="s">
        <v>100</v>
      </c>
      <c r="M3504" s="321">
        <v>0.14000000000000001</v>
      </c>
      <c r="N3504" s="63" t="s">
        <v>16</v>
      </c>
      <c r="O3504" s="63" t="s">
        <v>16</v>
      </c>
      <c r="P3504" s="2">
        <v>3</v>
      </c>
      <c r="Q3504" s="350">
        <v>0.03</v>
      </c>
      <c r="R3504" s="63" t="s">
        <v>16</v>
      </c>
      <c r="S3504" s="63" t="s">
        <v>16</v>
      </c>
      <c r="T3504" s="2">
        <v>3</v>
      </c>
      <c r="U3504" s="339">
        <f t="shared" si="299"/>
        <v>-1.5404450409471491</v>
      </c>
      <c r="V3504" s="4" t="e">
        <f t="shared" si="300"/>
        <v>#VALUE!</v>
      </c>
    </row>
    <row r="3505" spans="1:22">
      <c r="A3505" s="48" t="s">
        <v>841</v>
      </c>
      <c r="B3505" s="82" t="s">
        <v>845</v>
      </c>
      <c r="C3505" s="219" t="s">
        <v>1433</v>
      </c>
      <c r="D3505" s="49" t="s">
        <v>44</v>
      </c>
      <c r="E3505" s="49" t="s">
        <v>1509</v>
      </c>
      <c r="F3505" s="49" t="s">
        <v>1509</v>
      </c>
      <c r="G3505">
        <v>319</v>
      </c>
      <c r="H3505" s="123">
        <f t="shared" si="301"/>
        <v>0.84391534391534395</v>
      </c>
      <c r="K3505" t="s">
        <v>100</v>
      </c>
      <c r="M3505" s="321">
        <v>0.09</v>
      </c>
      <c r="N3505" s="63" t="s">
        <v>16</v>
      </c>
      <c r="O3505" s="63" t="s">
        <v>16</v>
      </c>
      <c r="P3505" s="2">
        <v>3</v>
      </c>
      <c r="Q3505" s="350">
        <v>0.12</v>
      </c>
      <c r="R3505" s="63" t="s">
        <v>16</v>
      </c>
      <c r="S3505" s="63" t="s">
        <v>16</v>
      </c>
      <c r="T3505" s="2">
        <v>3</v>
      </c>
      <c r="U3505" s="339">
        <f t="shared" si="299"/>
        <v>0.28768207245178085</v>
      </c>
      <c r="V3505" s="4" t="e">
        <f t="shared" si="300"/>
        <v>#VALUE!</v>
      </c>
    </row>
    <row r="3506" spans="1:22">
      <c r="A3506" s="48" t="s">
        <v>841</v>
      </c>
      <c r="B3506" s="81" t="s">
        <v>842</v>
      </c>
      <c r="C3506" s="219" t="s">
        <v>1433</v>
      </c>
      <c r="D3506" s="49" t="s">
        <v>44</v>
      </c>
      <c r="E3506" s="49" t="s">
        <v>1509</v>
      </c>
      <c r="F3506" s="49" t="s">
        <v>1509</v>
      </c>
      <c r="G3506">
        <v>319</v>
      </c>
      <c r="H3506" s="123">
        <f t="shared" si="301"/>
        <v>0.84391534391534395</v>
      </c>
      <c r="K3506" t="s">
        <v>100</v>
      </c>
      <c r="M3506" s="321">
        <v>0.71</v>
      </c>
      <c r="N3506" s="63" t="s">
        <v>16</v>
      </c>
      <c r="O3506" s="63" t="s">
        <v>16</v>
      </c>
      <c r="P3506" s="2">
        <v>3</v>
      </c>
      <c r="Q3506" s="350">
        <v>0</v>
      </c>
      <c r="R3506" s="63" t="s">
        <v>16</v>
      </c>
      <c r="S3506" s="63" t="s">
        <v>16</v>
      </c>
      <c r="T3506" s="2">
        <v>3</v>
      </c>
      <c r="U3506" s="339" t="e">
        <f t="shared" si="299"/>
        <v>#NUM!</v>
      </c>
      <c r="V3506" s="4" t="e">
        <f t="shared" si="300"/>
        <v>#VALUE!</v>
      </c>
    </row>
    <row r="3507" spans="1:22">
      <c r="A3507" s="48" t="s">
        <v>841</v>
      </c>
      <c r="B3507" s="82" t="s">
        <v>854</v>
      </c>
      <c r="C3507" s="219" t="s">
        <v>1433</v>
      </c>
      <c r="D3507" s="49" t="s">
        <v>44</v>
      </c>
      <c r="E3507" s="49" t="s">
        <v>1509</v>
      </c>
      <c r="F3507" s="49" t="s">
        <v>1509</v>
      </c>
      <c r="G3507">
        <v>319</v>
      </c>
      <c r="H3507" s="123">
        <f t="shared" si="301"/>
        <v>0.84391534391534395</v>
      </c>
      <c r="K3507" t="s">
        <v>100</v>
      </c>
      <c r="M3507" s="321">
        <v>0.03</v>
      </c>
      <c r="N3507" s="63" t="s">
        <v>16</v>
      </c>
      <c r="O3507" s="63" t="s">
        <v>16</v>
      </c>
      <c r="P3507" s="2">
        <v>3</v>
      </c>
      <c r="Q3507" s="350">
        <v>0.05</v>
      </c>
      <c r="R3507" s="63" t="s">
        <v>16</v>
      </c>
      <c r="S3507" s="63" t="s">
        <v>16</v>
      </c>
      <c r="T3507" s="2">
        <v>3</v>
      </c>
      <c r="U3507" s="339">
        <f t="shared" si="299"/>
        <v>0.51082562376599072</v>
      </c>
      <c r="V3507" s="4" t="e">
        <f t="shared" si="300"/>
        <v>#VALUE!</v>
      </c>
    </row>
    <row r="3508" spans="1:22">
      <c r="A3508" s="48" t="s">
        <v>841</v>
      </c>
      <c r="B3508" s="82" t="s">
        <v>855</v>
      </c>
      <c r="C3508" s="219" t="s">
        <v>1433</v>
      </c>
      <c r="D3508" s="49" t="s">
        <v>44</v>
      </c>
      <c r="E3508" s="49" t="s">
        <v>1509</v>
      </c>
      <c r="F3508" s="49" t="s">
        <v>1509</v>
      </c>
      <c r="G3508">
        <v>319</v>
      </c>
      <c r="H3508" s="123">
        <f t="shared" si="301"/>
        <v>0.84391534391534395</v>
      </c>
      <c r="K3508" t="s">
        <v>100</v>
      </c>
      <c r="M3508" s="321">
        <v>0.13</v>
      </c>
      <c r="N3508" s="63" t="s">
        <v>16</v>
      </c>
      <c r="O3508" s="63" t="s">
        <v>16</v>
      </c>
      <c r="P3508" s="2">
        <v>3</v>
      </c>
      <c r="Q3508" s="350">
        <v>0</v>
      </c>
      <c r="R3508" s="63" t="s">
        <v>16</v>
      </c>
      <c r="S3508" s="63" t="s">
        <v>16</v>
      </c>
      <c r="T3508" s="2">
        <v>3</v>
      </c>
      <c r="U3508" s="339" t="e">
        <f t="shared" si="299"/>
        <v>#NUM!</v>
      </c>
      <c r="V3508" s="4" t="e">
        <f t="shared" si="300"/>
        <v>#VALUE!</v>
      </c>
    </row>
    <row r="3509" spans="1:22">
      <c r="A3509" s="48" t="s">
        <v>841</v>
      </c>
      <c r="B3509" s="82" t="s">
        <v>853</v>
      </c>
      <c r="C3509" s="219" t="s">
        <v>1433</v>
      </c>
      <c r="D3509" s="49" t="s">
        <v>44</v>
      </c>
      <c r="E3509" s="49" t="s">
        <v>1509</v>
      </c>
      <c r="F3509" s="49" t="s">
        <v>1509</v>
      </c>
      <c r="G3509">
        <v>378</v>
      </c>
      <c r="H3509" s="123">
        <f t="shared" si="301"/>
        <v>1</v>
      </c>
      <c r="K3509" t="s">
        <v>100</v>
      </c>
      <c r="L3509" t="s">
        <v>100</v>
      </c>
      <c r="M3509" s="321">
        <v>0.1</v>
      </c>
      <c r="N3509" s="63" t="s">
        <v>16</v>
      </c>
      <c r="O3509" s="63" t="s">
        <v>16</v>
      </c>
      <c r="P3509" s="2">
        <v>3</v>
      </c>
      <c r="Q3509" s="350">
        <v>0.11</v>
      </c>
      <c r="R3509" s="63" t="s">
        <v>16</v>
      </c>
      <c r="S3509" s="63" t="s">
        <v>16</v>
      </c>
      <c r="T3509" s="2">
        <v>3</v>
      </c>
      <c r="U3509" s="339">
        <f t="shared" si="299"/>
        <v>9.5310179804324741E-2</v>
      </c>
      <c r="V3509" s="4" t="e">
        <f t="shared" si="300"/>
        <v>#VALUE!</v>
      </c>
    </row>
    <row r="3510" spans="1:22">
      <c r="A3510" s="51" t="s">
        <v>841</v>
      </c>
      <c r="B3510" s="82" t="s">
        <v>856</v>
      </c>
      <c r="C3510" s="219" t="s">
        <v>1433</v>
      </c>
      <c r="D3510" s="215" t="s">
        <v>44</v>
      </c>
      <c r="E3510" s="215" t="s">
        <v>1509</v>
      </c>
      <c r="F3510" s="215" t="s">
        <v>1509</v>
      </c>
      <c r="G3510" s="11">
        <v>378</v>
      </c>
      <c r="H3510" s="123">
        <f t="shared" si="301"/>
        <v>1</v>
      </c>
      <c r="I3510" s="12"/>
      <c r="J3510" s="11"/>
      <c r="K3510" s="11" t="s">
        <v>100</v>
      </c>
      <c r="L3510" s="11" t="s">
        <v>100</v>
      </c>
      <c r="M3510" s="321">
        <v>0.01</v>
      </c>
      <c r="N3510" s="63" t="s">
        <v>16</v>
      </c>
      <c r="O3510" s="63" t="s">
        <v>16</v>
      </c>
      <c r="P3510" s="12">
        <v>3</v>
      </c>
      <c r="Q3510" s="350">
        <v>0.02</v>
      </c>
      <c r="R3510" s="63" t="s">
        <v>16</v>
      </c>
      <c r="S3510" s="63" t="s">
        <v>16</v>
      </c>
      <c r="T3510" s="12">
        <v>3</v>
      </c>
      <c r="U3510" s="339">
        <f t="shared" si="299"/>
        <v>0.69314718055994529</v>
      </c>
      <c r="V3510" s="4" t="e">
        <f t="shared" si="300"/>
        <v>#VALUE!</v>
      </c>
    </row>
    <row r="3511" spans="1:22">
      <c r="A3511" s="46" t="s">
        <v>841</v>
      </c>
      <c r="B3511" s="81" t="s">
        <v>849</v>
      </c>
      <c r="C3511" s="219" t="s">
        <v>1433</v>
      </c>
      <c r="D3511" s="214" t="s">
        <v>44</v>
      </c>
      <c r="E3511" s="214" t="s">
        <v>1509</v>
      </c>
      <c r="F3511" s="214" t="s">
        <v>1509</v>
      </c>
      <c r="G3511" s="16">
        <v>378</v>
      </c>
      <c r="H3511" s="123">
        <f t="shared" si="301"/>
        <v>1</v>
      </c>
      <c r="I3511" s="19"/>
      <c r="J3511" s="16"/>
      <c r="K3511" s="16" t="s">
        <v>100</v>
      </c>
      <c r="L3511" s="16" t="s">
        <v>100</v>
      </c>
      <c r="M3511" s="321">
        <v>0.01</v>
      </c>
      <c r="N3511" s="63" t="s">
        <v>16</v>
      </c>
      <c r="O3511" s="63" t="s">
        <v>16</v>
      </c>
      <c r="P3511" s="19">
        <v>3</v>
      </c>
      <c r="Q3511" s="350">
        <v>0.04</v>
      </c>
      <c r="R3511" s="63" t="s">
        <v>16</v>
      </c>
      <c r="S3511" s="63" t="s">
        <v>16</v>
      </c>
      <c r="T3511" s="19">
        <v>3</v>
      </c>
      <c r="U3511" s="339">
        <f t="shared" si="299"/>
        <v>1.3862943611198906</v>
      </c>
      <c r="V3511" s="4" t="e">
        <f t="shared" si="300"/>
        <v>#VALUE!</v>
      </c>
    </row>
    <row r="3512" spans="1:22">
      <c r="A3512" s="48" t="s">
        <v>841</v>
      </c>
      <c r="B3512" s="82" t="s">
        <v>858</v>
      </c>
      <c r="C3512" s="219" t="s">
        <v>1433</v>
      </c>
      <c r="D3512" s="49" t="s">
        <v>44</v>
      </c>
      <c r="E3512" s="49" t="s">
        <v>1509</v>
      </c>
      <c r="F3512" s="49" t="s">
        <v>1509</v>
      </c>
      <c r="G3512">
        <v>378</v>
      </c>
      <c r="H3512" s="123">
        <f t="shared" si="301"/>
        <v>1</v>
      </c>
      <c r="K3512" t="s">
        <v>100</v>
      </c>
      <c r="L3512" t="s">
        <v>100</v>
      </c>
      <c r="M3512" s="321">
        <v>0.02</v>
      </c>
      <c r="N3512" s="63" t="s">
        <v>16</v>
      </c>
      <c r="O3512" s="63" t="s">
        <v>16</v>
      </c>
      <c r="P3512" s="2">
        <v>3</v>
      </c>
      <c r="Q3512" s="350">
        <v>0.11</v>
      </c>
      <c r="R3512" s="63" t="s">
        <v>16</v>
      </c>
      <c r="S3512" s="63" t="s">
        <v>16</v>
      </c>
      <c r="T3512" s="2">
        <v>3</v>
      </c>
      <c r="U3512" s="339">
        <f t="shared" si="299"/>
        <v>1.7047480922384253</v>
      </c>
      <c r="V3512" s="4" t="e">
        <f t="shared" si="300"/>
        <v>#VALUE!</v>
      </c>
    </row>
    <row r="3513" spans="1:22">
      <c r="A3513" s="48" t="s">
        <v>841</v>
      </c>
      <c r="B3513" s="82" t="s">
        <v>845</v>
      </c>
      <c r="C3513" s="219" t="s">
        <v>1433</v>
      </c>
      <c r="D3513" s="49" t="s">
        <v>44</v>
      </c>
      <c r="E3513" s="49" t="s">
        <v>1509</v>
      </c>
      <c r="F3513" s="49" t="s">
        <v>1509</v>
      </c>
      <c r="G3513">
        <v>378</v>
      </c>
      <c r="H3513" s="123">
        <f t="shared" si="301"/>
        <v>1</v>
      </c>
      <c r="K3513" t="s">
        <v>100</v>
      </c>
      <c r="L3513" t="s">
        <v>100</v>
      </c>
      <c r="M3513" s="321">
        <v>0.05</v>
      </c>
      <c r="N3513" s="63" t="s">
        <v>16</v>
      </c>
      <c r="O3513" s="63" t="s">
        <v>16</v>
      </c>
      <c r="P3513" s="2">
        <v>3</v>
      </c>
      <c r="Q3513" s="350">
        <v>7.0000000000000007E-2</v>
      </c>
      <c r="R3513" s="63" t="s">
        <v>16</v>
      </c>
      <c r="S3513" s="63" t="s">
        <v>16</v>
      </c>
      <c r="T3513" s="2">
        <v>3</v>
      </c>
      <c r="U3513" s="339">
        <f t="shared" si="299"/>
        <v>0.33647223662121301</v>
      </c>
      <c r="V3513" s="4" t="e">
        <f t="shared" si="300"/>
        <v>#VALUE!</v>
      </c>
    </row>
    <row r="3514" spans="1:22">
      <c r="A3514" s="48" t="s">
        <v>841</v>
      </c>
      <c r="B3514" s="82" t="s">
        <v>843</v>
      </c>
      <c r="C3514" s="219" t="s">
        <v>1433</v>
      </c>
      <c r="D3514" s="81" t="s">
        <v>44</v>
      </c>
      <c r="E3514" s="26" t="s">
        <v>60</v>
      </c>
      <c r="F3514" s="26" t="s">
        <v>60</v>
      </c>
      <c r="G3514">
        <v>1</v>
      </c>
      <c r="H3514" s="123">
        <f t="shared" si="301"/>
        <v>2.6455026455026454E-3</v>
      </c>
      <c r="J3514" t="s">
        <v>100</v>
      </c>
      <c r="M3514" s="2">
        <v>35.478858362462297</v>
      </c>
      <c r="N3514" s="63" t="s">
        <v>16</v>
      </c>
      <c r="O3514" s="63" t="s">
        <v>16</v>
      </c>
      <c r="P3514" s="2">
        <v>3</v>
      </c>
      <c r="Q3514" s="2">
        <v>4.6889857369254999</v>
      </c>
      <c r="R3514" s="63" t="s">
        <v>16</v>
      </c>
      <c r="S3514" s="63" t="s">
        <v>16</v>
      </c>
      <c r="T3514" s="2">
        <v>3</v>
      </c>
      <c r="U3514" s="339">
        <f t="shared" si="299"/>
        <v>-2.0237206817049853</v>
      </c>
      <c r="V3514" s="4" t="e">
        <f t="shared" si="300"/>
        <v>#VALUE!</v>
      </c>
    </row>
    <row r="3515" spans="1:22">
      <c r="A3515" s="48" t="s">
        <v>841</v>
      </c>
      <c r="B3515" s="82" t="s">
        <v>843</v>
      </c>
      <c r="C3515" s="219" t="s">
        <v>1433</v>
      </c>
      <c r="D3515" s="81" t="s">
        <v>44</v>
      </c>
      <c r="E3515" s="26" t="s">
        <v>60</v>
      </c>
      <c r="F3515" s="26" t="s">
        <v>60</v>
      </c>
      <c r="G3515">
        <v>6</v>
      </c>
      <c r="H3515" s="123">
        <f t="shared" si="301"/>
        <v>1.5873015873015872E-2</v>
      </c>
      <c r="K3515" t="s">
        <v>100</v>
      </c>
      <c r="M3515" s="2">
        <v>31.3657399845371</v>
      </c>
      <c r="N3515" s="63" t="s">
        <v>16</v>
      </c>
      <c r="O3515" s="63" t="s">
        <v>16</v>
      </c>
      <c r="P3515" s="2">
        <v>3</v>
      </c>
      <c r="Q3515" s="2">
        <v>0.63985736925513903</v>
      </c>
      <c r="R3515" s="63" t="s">
        <v>16</v>
      </c>
      <c r="S3515" s="63" t="s">
        <v>16</v>
      </c>
      <c r="T3515" s="2">
        <v>3</v>
      </c>
      <c r="U3515" s="339">
        <f t="shared" si="299"/>
        <v>-3.892226201958878</v>
      </c>
      <c r="V3515" s="4" t="e">
        <f t="shared" si="300"/>
        <v>#VALUE!</v>
      </c>
    </row>
    <row r="3516" spans="1:22">
      <c r="A3516" s="48" t="s">
        <v>841</v>
      </c>
      <c r="B3516" s="82" t="s">
        <v>843</v>
      </c>
      <c r="C3516" s="219" t="s">
        <v>1433</v>
      </c>
      <c r="D3516" s="81" t="s">
        <v>44</v>
      </c>
      <c r="E3516" s="26" t="s">
        <v>60</v>
      </c>
      <c r="F3516" s="26" t="s">
        <v>60</v>
      </c>
      <c r="G3516">
        <v>18</v>
      </c>
      <c r="H3516" s="123">
        <f t="shared" si="301"/>
        <v>4.7619047619047616E-2</v>
      </c>
      <c r="K3516" t="s">
        <v>100</v>
      </c>
      <c r="M3516" s="2">
        <v>26.973854714536099</v>
      </c>
      <c r="N3516" s="63" t="s">
        <v>16</v>
      </c>
      <c r="O3516" s="63" t="s">
        <v>16</v>
      </c>
      <c r="P3516" s="2">
        <v>3</v>
      </c>
      <c r="Q3516" s="2">
        <v>2.5445721077654402</v>
      </c>
      <c r="R3516" s="63" t="s">
        <v>16</v>
      </c>
      <c r="S3516" s="63" t="s">
        <v>16</v>
      </c>
      <c r="T3516" s="2">
        <v>3</v>
      </c>
      <c r="U3516" s="339">
        <f t="shared" si="299"/>
        <v>-2.3609055476274792</v>
      </c>
      <c r="V3516" s="4" t="e">
        <f t="shared" si="300"/>
        <v>#VALUE!</v>
      </c>
    </row>
    <row r="3517" spans="1:22">
      <c r="A3517" s="48" t="s">
        <v>841</v>
      </c>
      <c r="B3517" s="82" t="s">
        <v>843</v>
      </c>
      <c r="C3517" s="219" t="s">
        <v>1433</v>
      </c>
      <c r="D3517" s="81" t="s">
        <v>44</v>
      </c>
      <c r="E3517" s="26" t="s">
        <v>60</v>
      </c>
      <c r="F3517" s="26" t="s">
        <v>60</v>
      </c>
      <c r="G3517">
        <v>39</v>
      </c>
      <c r="H3517" s="123">
        <f t="shared" si="301"/>
        <v>0.10317460317460317</v>
      </c>
      <c r="K3517" t="s">
        <v>100</v>
      </c>
      <c r="M3517" s="2">
        <v>30.2450099637385</v>
      </c>
      <c r="N3517" s="63" t="s">
        <v>16</v>
      </c>
      <c r="O3517" s="63" t="s">
        <v>16</v>
      </c>
      <c r="P3517" s="2">
        <v>3</v>
      </c>
      <c r="Q3517" s="2">
        <v>0.72305863708399398</v>
      </c>
      <c r="R3517" s="63" t="s">
        <v>16</v>
      </c>
      <c r="S3517" s="63" t="s">
        <v>16</v>
      </c>
      <c r="T3517" s="2">
        <v>3</v>
      </c>
      <c r="U3517" s="339">
        <f t="shared" si="299"/>
        <v>-3.7335961686375718</v>
      </c>
      <c r="V3517" s="4" t="e">
        <f t="shared" si="300"/>
        <v>#VALUE!</v>
      </c>
    </row>
    <row r="3518" spans="1:22">
      <c r="A3518" s="48" t="s">
        <v>841</v>
      </c>
      <c r="B3518" s="82" t="s">
        <v>843</v>
      </c>
      <c r="C3518" s="219" t="s">
        <v>1433</v>
      </c>
      <c r="D3518" s="83" t="s">
        <v>44</v>
      </c>
      <c r="E3518" s="29" t="s">
        <v>60</v>
      </c>
      <c r="F3518" s="29" t="s">
        <v>60</v>
      </c>
      <c r="G3518" s="11">
        <v>70</v>
      </c>
      <c r="H3518" s="123">
        <f t="shared" si="301"/>
        <v>0.18518518518518517</v>
      </c>
      <c r="I3518" s="12"/>
      <c r="J3518" s="11"/>
      <c r="K3518" s="11" t="s">
        <v>100</v>
      </c>
      <c r="L3518" s="11"/>
      <c r="M3518" s="2">
        <v>35.154791850424097</v>
      </c>
      <c r="N3518" s="63" t="s">
        <v>16</v>
      </c>
      <c r="O3518" s="63" t="s">
        <v>16</v>
      </c>
      <c r="P3518" s="12">
        <v>3</v>
      </c>
      <c r="Q3518" s="2">
        <v>1.4238312202852501</v>
      </c>
      <c r="R3518" s="63" t="s">
        <v>16</v>
      </c>
      <c r="S3518" s="63" t="s">
        <v>16</v>
      </c>
      <c r="T3518" s="12">
        <v>3</v>
      </c>
      <c r="U3518" s="339">
        <f t="shared" si="299"/>
        <v>-3.206409653839478</v>
      </c>
      <c r="V3518" s="4" t="e">
        <f t="shared" si="300"/>
        <v>#VALUE!</v>
      </c>
    </row>
    <row r="3519" spans="1:22">
      <c r="A3519" s="46" t="s">
        <v>841</v>
      </c>
      <c r="B3519" s="82" t="s">
        <v>843</v>
      </c>
      <c r="C3519" s="219" t="s">
        <v>1433</v>
      </c>
      <c r="D3519" s="85" t="s">
        <v>44</v>
      </c>
      <c r="E3519" s="39" t="s">
        <v>60</v>
      </c>
      <c r="F3519" s="39" t="s">
        <v>60</v>
      </c>
      <c r="G3519" s="16">
        <v>100</v>
      </c>
      <c r="H3519" s="123">
        <f t="shared" si="301"/>
        <v>0.26455026455026454</v>
      </c>
      <c r="I3519" s="19"/>
      <c r="J3519" s="16"/>
      <c r="K3519" s="16" t="s">
        <v>100</v>
      </c>
      <c r="L3519" s="16"/>
      <c r="M3519" s="2">
        <v>31.296919408055899</v>
      </c>
      <c r="N3519" s="63" t="s">
        <v>16</v>
      </c>
      <c r="O3519" s="63" t="s">
        <v>16</v>
      </c>
      <c r="P3519" s="19">
        <v>3</v>
      </c>
      <c r="Q3519" s="2">
        <v>1.18413232963547</v>
      </c>
      <c r="R3519" s="63" t="s">
        <v>16</v>
      </c>
      <c r="S3519" s="63" t="s">
        <v>16</v>
      </c>
      <c r="T3519" s="19">
        <v>3</v>
      </c>
      <c r="U3519" s="339">
        <f t="shared" si="299"/>
        <v>-3.2745093761231283</v>
      </c>
      <c r="V3519" s="4" t="e">
        <f t="shared" si="300"/>
        <v>#VALUE!</v>
      </c>
    </row>
    <row r="3520" spans="1:22">
      <c r="A3520" s="48" t="s">
        <v>841</v>
      </c>
      <c r="B3520" s="82" t="s">
        <v>843</v>
      </c>
      <c r="C3520" s="219" t="s">
        <v>1433</v>
      </c>
      <c r="D3520" s="81" t="s">
        <v>44</v>
      </c>
      <c r="E3520" s="26" t="s">
        <v>60</v>
      </c>
      <c r="F3520" s="26" t="s">
        <v>60</v>
      </c>
      <c r="G3520">
        <v>156</v>
      </c>
      <c r="H3520" s="123">
        <f t="shared" si="301"/>
        <v>0.41269841269841268</v>
      </c>
      <c r="K3520" t="s">
        <v>100</v>
      </c>
      <c r="M3520" s="2">
        <v>22.214781178879001</v>
      </c>
      <c r="N3520" s="63" t="s">
        <v>16</v>
      </c>
      <c r="O3520" s="63" t="s">
        <v>16</v>
      </c>
      <c r="P3520" s="2">
        <v>3</v>
      </c>
      <c r="Q3520" s="2">
        <v>1.0098058637084</v>
      </c>
      <c r="R3520" s="63" t="s">
        <v>16</v>
      </c>
      <c r="S3520" s="63" t="s">
        <v>16</v>
      </c>
      <c r="T3520" s="2">
        <v>3</v>
      </c>
      <c r="U3520" s="339">
        <f t="shared" si="299"/>
        <v>-3.0909997879600528</v>
      </c>
      <c r="V3520" s="4" t="e">
        <f t="shared" si="300"/>
        <v>#VALUE!</v>
      </c>
    </row>
    <row r="3521" spans="1:22">
      <c r="A3521" s="48" t="s">
        <v>841</v>
      </c>
      <c r="B3521" s="82" t="s">
        <v>843</v>
      </c>
      <c r="C3521" s="219" t="s">
        <v>1433</v>
      </c>
      <c r="D3521" s="81" t="s">
        <v>44</v>
      </c>
      <c r="E3521" s="26" t="s">
        <v>60</v>
      </c>
      <c r="F3521" s="26" t="s">
        <v>60</v>
      </c>
      <c r="G3521">
        <v>218</v>
      </c>
      <c r="H3521" s="123">
        <f t="shared" si="301"/>
        <v>0.57671957671957674</v>
      </c>
      <c r="K3521" t="s">
        <v>100</v>
      </c>
      <c r="M3521" s="2">
        <v>31.485522633475899</v>
      </c>
      <c r="N3521" s="63" t="s">
        <v>16</v>
      </c>
      <c r="O3521" s="63" t="s">
        <v>16</v>
      </c>
      <c r="P3521" s="2">
        <v>3</v>
      </c>
      <c r="Q3521" s="2">
        <v>2.1047939778129798</v>
      </c>
      <c r="R3521" s="63" t="s">
        <v>16</v>
      </c>
      <c r="S3521" s="63" t="s">
        <v>16</v>
      </c>
      <c r="T3521" s="2">
        <v>3</v>
      </c>
      <c r="U3521" s="339">
        <f t="shared" si="299"/>
        <v>-2.7053102516747898</v>
      </c>
      <c r="V3521" s="4" t="e">
        <f t="shared" si="300"/>
        <v>#VALUE!</v>
      </c>
    </row>
    <row r="3522" spans="1:22">
      <c r="A3522" s="48" t="s">
        <v>841</v>
      </c>
      <c r="B3522" s="82" t="s">
        <v>843</v>
      </c>
      <c r="C3522" s="219" t="s">
        <v>1433</v>
      </c>
      <c r="D3522" s="81" t="s">
        <v>44</v>
      </c>
      <c r="E3522" s="26" t="s">
        <v>60</v>
      </c>
      <c r="F3522" s="26" t="s">
        <v>60</v>
      </c>
      <c r="G3522">
        <v>319</v>
      </c>
      <c r="H3522" s="123">
        <f t="shared" si="301"/>
        <v>0.84391534391534395</v>
      </c>
      <c r="K3522" t="s">
        <v>100</v>
      </c>
      <c r="M3522" s="2">
        <v>48.671937103219904</v>
      </c>
      <c r="N3522" s="63" t="s">
        <v>16</v>
      </c>
      <c r="O3522" s="63" t="s">
        <v>16</v>
      </c>
      <c r="P3522" s="2">
        <v>3</v>
      </c>
      <c r="Q3522" s="2">
        <v>37.668383518224999</v>
      </c>
      <c r="R3522" s="63" t="s">
        <v>16</v>
      </c>
      <c r="S3522" s="63" t="s">
        <v>16</v>
      </c>
      <c r="T3522" s="2">
        <v>3</v>
      </c>
      <c r="U3522" s="339">
        <f t="shared" si="299"/>
        <v>-0.25628151468271815</v>
      </c>
      <c r="V3522" s="4" t="e">
        <f t="shared" si="300"/>
        <v>#VALUE!</v>
      </c>
    </row>
    <row r="3523" spans="1:22">
      <c r="A3523" s="48" t="s">
        <v>841</v>
      </c>
      <c r="B3523" s="82" t="s">
        <v>843</v>
      </c>
      <c r="C3523" s="219" t="s">
        <v>1433</v>
      </c>
      <c r="D3523" s="81" t="s">
        <v>44</v>
      </c>
      <c r="E3523" s="26" t="s">
        <v>60</v>
      </c>
      <c r="F3523" s="26" t="s">
        <v>60</v>
      </c>
      <c r="G3523">
        <v>378</v>
      </c>
      <c r="H3523" s="123">
        <f t="shared" si="301"/>
        <v>1</v>
      </c>
      <c r="K3523" t="s">
        <v>100</v>
      </c>
      <c r="L3523" t="s">
        <v>100</v>
      </c>
      <c r="M3523" s="2">
        <v>34.931342763494598</v>
      </c>
      <c r="N3523" s="63" t="s">
        <v>16</v>
      </c>
      <c r="O3523" s="63" t="s">
        <v>16</v>
      </c>
      <c r="P3523" s="2">
        <v>3</v>
      </c>
      <c r="Q3523" s="2">
        <v>48.124999999999901</v>
      </c>
      <c r="R3523" s="63" t="s">
        <v>16</v>
      </c>
      <c r="S3523" s="63" t="s">
        <v>16</v>
      </c>
      <c r="T3523" s="2">
        <v>3</v>
      </c>
      <c r="U3523" s="339">
        <f t="shared" si="299"/>
        <v>0.32041729297368032</v>
      </c>
      <c r="V3523" s="4" t="e">
        <f t="shared" si="300"/>
        <v>#VALUE!</v>
      </c>
    </row>
    <row r="3524" spans="1:22">
      <c r="A3524" s="48" t="s">
        <v>841</v>
      </c>
      <c r="B3524" s="82" t="s">
        <v>857</v>
      </c>
      <c r="C3524" s="219" t="s">
        <v>1433</v>
      </c>
      <c r="D3524" s="81" t="s">
        <v>44</v>
      </c>
      <c r="E3524" s="26" t="s">
        <v>60</v>
      </c>
      <c r="F3524" s="26" t="s">
        <v>60</v>
      </c>
      <c r="G3524">
        <v>1</v>
      </c>
      <c r="H3524" s="123">
        <f t="shared" si="301"/>
        <v>2.6455026455026454E-3</v>
      </c>
      <c r="J3524" t="s">
        <v>100</v>
      </c>
      <c r="M3524" s="65" t="s">
        <v>16</v>
      </c>
      <c r="N3524" s="63" t="s">
        <v>16</v>
      </c>
      <c r="O3524" s="63" t="s">
        <v>16</v>
      </c>
      <c r="P3524" s="2">
        <v>3</v>
      </c>
      <c r="Q3524" s="2">
        <v>1.2514857369254999</v>
      </c>
      <c r="R3524" s="63" t="s">
        <v>16</v>
      </c>
      <c r="S3524" s="63" t="s">
        <v>16</v>
      </c>
      <c r="T3524" s="2">
        <v>3</v>
      </c>
      <c r="U3524" s="339" t="e">
        <f t="shared" si="299"/>
        <v>#VALUE!</v>
      </c>
      <c r="V3524" s="4" t="e">
        <f t="shared" si="300"/>
        <v>#VALUE!</v>
      </c>
    </row>
    <row r="3525" spans="1:22">
      <c r="A3525" s="48" t="s">
        <v>841</v>
      </c>
      <c r="B3525" s="82" t="s">
        <v>857</v>
      </c>
      <c r="C3525" s="219" t="s">
        <v>1433</v>
      </c>
      <c r="D3525" s="81" t="s">
        <v>44</v>
      </c>
      <c r="E3525" s="26" t="s">
        <v>60</v>
      </c>
      <c r="F3525" s="26" t="s">
        <v>60</v>
      </c>
      <c r="G3525">
        <v>6</v>
      </c>
      <c r="H3525" s="123">
        <f t="shared" si="301"/>
        <v>1.5873015873015872E-2</v>
      </c>
      <c r="K3525" t="s">
        <v>100</v>
      </c>
      <c r="M3525" s="65" t="s">
        <v>16</v>
      </c>
      <c r="N3525" s="63" t="s">
        <v>16</v>
      </c>
      <c r="O3525" s="63" t="s">
        <v>16</v>
      </c>
      <c r="P3525" s="2">
        <v>3</v>
      </c>
      <c r="Q3525" s="2">
        <v>3.14134310618067</v>
      </c>
      <c r="R3525" s="63" t="s">
        <v>16</v>
      </c>
      <c r="S3525" s="63" t="s">
        <v>16</v>
      </c>
      <c r="T3525" s="2">
        <v>3</v>
      </c>
      <c r="U3525" s="339" t="e">
        <f t="shared" si="299"/>
        <v>#VALUE!</v>
      </c>
      <c r="V3525" s="4" t="e">
        <f t="shared" si="300"/>
        <v>#VALUE!</v>
      </c>
    </row>
    <row r="3526" spans="1:22">
      <c r="A3526" s="48" t="s">
        <v>841</v>
      </c>
      <c r="B3526" s="82" t="s">
        <v>857</v>
      </c>
      <c r="C3526" s="219" t="s">
        <v>1433</v>
      </c>
      <c r="D3526" s="83" t="s">
        <v>44</v>
      </c>
      <c r="E3526" s="29" t="s">
        <v>60</v>
      </c>
      <c r="F3526" s="29" t="s">
        <v>60</v>
      </c>
      <c r="G3526" s="11">
        <v>18</v>
      </c>
      <c r="H3526" s="123">
        <f t="shared" si="301"/>
        <v>4.7619047619047616E-2</v>
      </c>
      <c r="I3526" s="12"/>
      <c r="J3526" s="11"/>
      <c r="K3526" s="11" t="s">
        <v>100</v>
      </c>
      <c r="L3526" s="11"/>
      <c r="M3526" s="65" t="s">
        <v>16</v>
      </c>
      <c r="N3526" s="63" t="s">
        <v>16</v>
      </c>
      <c r="O3526" s="63" t="s">
        <v>16</v>
      </c>
      <c r="P3526" s="12">
        <v>3</v>
      </c>
      <c r="Q3526" s="2">
        <v>3.14134310618067</v>
      </c>
      <c r="R3526" s="63" t="s">
        <v>16</v>
      </c>
      <c r="S3526" s="63" t="s">
        <v>16</v>
      </c>
      <c r="T3526" s="12">
        <v>3</v>
      </c>
      <c r="U3526" s="339" t="e">
        <f t="shared" si="299"/>
        <v>#VALUE!</v>
      </c>
      <c r="V3526" s="4" t="e">
        <f t="shared" si="300"/>
        <v>#VALUE!</v>
      </c>
    </row>
    <row r="3527" spans="1:22">
      <c r="A3527" s="48" t="s">
        <v>841</v>
      </c>
      <c r="B3527" s="82" t="s">
        <v>857</v>
      </c>
      <c r="C3527" s="219" t="s">
        <v>1433</v>
      </c>
      <c r="D3527" s="81" t="s">
        <v>44</v>
      </c>
      <c r="E3527" s="26" t="s">
        <v>60</v>
      </c>
      <c r="F3527" s="26" t="s">
        <v>60</v>
      </c>
      <c r="G3527">
        <v>39</v>
      </c>
      <c r="H3527" s="123">
        <f t="shared" si="301"/>
        <v>0.10317460317460317</v>
      </c>
      <c r="K3527" t="s">
        <v>100</v>
      </c>
      <c r="M3527" s="65" t="s">
        <v>16</v>
      </c>
      <c r="N3527" s="63" t="s">
        <v>16</v>
      </c>
      <c r="O3527" s="63" t="s">
        <v>16</v>
      </c>
      <c r="P3527" s="2">
        <v>3</v>
      </c>
      <c r="Q3527" s="2">
        <v>3.22305863708399</v>
      </c>
      <c r="R3527" s="63" t="s">
        <v>16</v>
      </c>
      <c r="S3527" s="63" t="s">
        <v>16</v>
      </c>
      <c r="T3527" s="2">
        <v>3</v>
      </c>
      <c r="U3527" s="339" t="e">
        <f t="shared" si="299"/>
        <v>#VALUE!</v>
      </c>
      <c r="V3527" s="4" t="e">
        <f t="shared" si="300"/>
        <v>#VALUE!</v>
      </c>
    </row>
    <row r="3528" spans="1:22">
      <c r="A3528" s="48" t="s">
        <v>841</v>
      </c>
      <c r="B3528" s="82" t="s">
        <v>857</v>
      </c>
      <c r="C3528" s="219" t="s">
        <v>1433</v>
      </c>
      <c r="D3528" s="81" t="s">
        <v>44</v>
      </c>
      <c r="E3528" s="26" t="s">
        <v>60</v>
      </c>
      <c r="F3528" s="26" t="s">
        <v>60</v>
      </c>
      <c r="G3528">
        <v>70</v>
      </c>
      <c r="H3528" s="123">
        <f t="shared" ref="H3528:H3559" si="302">G3528/378</f>
        <v>0.18518518518518517</v>
      </c>
      <c r="K3528" t="s">
        <v>100</v>
      </c>
      <c r="M3528" s="65" t="s">
        <v>16</v>
      </c>
      <c r="N3528" s="63" t="s">
        <v>16</v>
      </c>
      <c r="O3528" s="63" t="s">
        <v>16</v>
      </c>
      <c r="P3528" s="2">
        <v>3</v>
      </c>
      <c r="Q3528" s="2">
        <v>2.0488312202852499</v>
      </c>
      <c r="R3528" s="63" t="s">
        <v>16</v>
      </c>
      <c r="S3528" s="63" t="s">
        <v>16</v>
      </c>
      <c r="T3528" s="2">
        <v>3</v>
      </c>
      <c r="U3528" s="339" t="e">
        <f t="shared" si="299"/>
        <v>#VALUE!</v>
      </c>
      <c r="V3528" s="4" t="e">
        <f t="shared" si="300"/>
        <v>#VALUE!</v>
      </c>
    </row>
    <row r="3529" spans="1:22">
      <c r="A3529" s="48" t="s">
        <v>841</v>
      </c>
      <c r="B3529" s="82" t="s">
        <v>857</v>
      </c>
      <c r="C3529" s="219" t="s">
        <v>1433</v>
      </c>
      <c r="D3529" s="81" t="s">
        <v>44</v>
      </c>
      <c r="E3529" s="26" t="s">
        <v>60</v>
      </c>
      <c r="F3529" s="26" t="s">
        <v>60</v>
      </c>
      <c r="G3529">
        <v>100</v>
      </c>
      <c r="H3529" s="123">
        <f t="shared" si="302"/>
        <v>0.26455026455026454</v>
      </c>
      <c r="K3529" t="s">
        <v>100</v>
      </c>
      <c r="M3529" s="65" t="s">
        <v>16</v>
      </c>
      <c r="N3529" s="63" t="s">
        <v>16</v>
      </c>
      <c r="O3529" s="63" t="s">
        <v>16</v>
      </c>
      <c r="P3529" s="2">
        <v>3</v>
      </c>
      <c r="Q3529" s="2">
        <v>3.9981180665610001</v>
      </c>
      <c r="R3529" s="63" t="s">
        <v>16</v>
      </c>
      <c r="S3529" s="63" t="s">
        <v>16</v>
      </c>
      <c r="T3529" s="2">
        <v>3</v>
      </c>
      <c r="U3529" s="339" t="e">
        <f t="shared" si="299"/>
        <v>#VALUE!</v>
      </c>
      <c r="V3529" s="4" t="e">
        <f t="shared" si="300"/>
        <v>#VALUE!</v>
      </c>
    </row>
    <row r="3530" spans="1:22">
      <c r="A3530" s="48" t="s">
        <v>841</v>
      </c>
      <c r="B3530" s="82" t="s">
        <v>857</v>
      </c>
      <c r="C3530" s="219" t="s">
        <v>1433</v>
      </c>
      <c r="D3530" s="81" t="s">
        <v>44</v>
      </c>
      <c r="E3530" s="26" t="s">
        <v>60</v>
      </c>
      <c r="F3530" s="26" t="s">
        <v>60</v>
      </c>
      <c r="G3530">
        <v>156</v>
      </c>
      <c r="H3530" s="123">
        <f t="shared" si="302"/>
        <v>0.41269841269841268</v>
      </c>
      <c r="K3530" t="s">
        <v>100</v>
      </c>
      <c r="M3530" s="65" t="s">
        <v>16</v>
      </c>
      <c r="N3530" s="63" t="s">
        <v>16</v>
      </c>
      <c r="O3530" s="63" t="s">
        <v>16</v>
      </c>
      <c r="P3530" s="2">
        <v>3</v>
      </c>
      <c r="Q3530" s="2">
        <v>3.5127773375594402</v>
      </c>
      <c r="R3530" s="63" t="s">
        <v>16</v>
      </c>
      <c r="S3530" s="63" t="s">
        <v>16</v>
      </c>
      <c r="T3530" s="2">
        <v>3</v>
      </c>
      <c r="U3530" s="339" t="e">
        <f t="shared" si="299"/>
        <v>#VALUE!</v>
      </c>
      <c r="V3530" s="4" t="e">
        <f t="shared" si="300"/>
        <v>#VALUE!</v>
      </c>
    </row>
    <row r="3531" spans="1:22">
      <c r="A3531" s="48" t="s">
        <v>841</v>
      </c>
      <c r="B3531" s="82" t="s">
        <v>857</v>
      </c>
      <c r="C3531" s="219" t="s">
        <v>1433</v>
      </c>
      <c r="D3531" s="81" t="s">
        <v>44</v>
      </c>
      <c r="E3531" s="26" t="s">
        <v>60</v>
      </c>
      <c r="F3531" s="26" t="s">
        <v>60</v>
      </c>
      <c r="G3531">
        <v>218</v>
      </c>
      <c r="H3531" s="123">
        <f t="shared" si="302"/>
        <v>0.57671957671957674</v>
      </c>
      <c r="K3531" t="s">
        <v>100</v>
      </c>
      <c r="M3531" s="65" t="s">
        <v>16</v>
      </c>
      <c r="N3531" s="63" t="s">
        <v>16</v>
      </c>
      <c r="O3531" s="63" t="s">
        <v>16</v>
      </c>
      <c r="P3531" s="2">
        <v>3</v>
      </c>
      <c r="Q3531" s="2">
        <v>2.7283082408874502</v>
      </c>
      <c r="R3531" s="63" t="s">
        <v>16</v>
      </c>
      <c r="S3531" s="63" t="s">
        <v>16</v>
      </c>
      <c r="T3531" s="2">
        <v>3</v>
      </c>
      <c r="U3531" s="339" t="e">
        <f t="shared" si="299"/>
        <v>#VALUE!</v>
      </c>
      <c r="V3531" s="4" t="e">
        <f t="shared" si="300"/>
        <v>#VALUE!</v>
      </c>
    </row>
    <row r="3532" spans="1:22" s="11" customFormat="1">
      <c r="A3532" s="51" t="s">
        <v>841</v>
      </c>
      <c r="B3532" s="228" t="s">
        <v>857</v>
      </c>
      <c r="C3532" s="219" t="s">
        <v>1433</v>
      </c>
      <c r="D3532" s="83" t="s">
        <v>44</v>
      </c>
      <c r="E3532" s="29" t="s">
        <v>60</v>
      </c>
      <c r="F3532" s="29" t="s">
        <v>60</v>
      </c>
      <c r="G3532" s="11">
        <v>319</v>
      </c>
      <c r="H3532" s="172">
        <f t="shared" si="302"/>
        <v>0.84391534391534395</v>
      </c>
      <c r="I3532" s="12"/>
      <c r="K3532" s="11" t="s">
        <v>100</v>
      </c>
      <c r="M3532" s="65" t="s">
        <v>16</v>
      </c>
      <c r="N3532" s="70" t="s">
        <v>16</v>
      </c>
      <c r="O3532" s="63" t="s">
        <v>16</v>
      </c>
      <c r="P3532" s="12">
        <v>3</v>
      </c>
      <c r="Q3532" s="2">
        <v>2.6698692551505498</v>
      </c>
      <c r="R3532" s="63" t="s">
        <v>16</v>
      </c>
      <c r="S3532" s="63" t="s">
        <v>16</v>
      </c>
      <c r="T3532" s="12">
        <v>3</v>
      </c>
      <c r="U3532" s="339" t="e">
        <f t="shared" si="299"/>
        <v>#VALUE!</v>
      </c>
      <c r="V3532" s="4" t="e">
        <f t="shared" si="300"/>
        <v>#VALUE!</v>
      </c>
    </row>
    <row r="3533" spans="1:22">
      <c r="A3533" s="48" t="s">
        <v>841</v>
      </c>
      <c r="B3533" s="82" t="s">
        <v>857</v>
      </c>
      <c r="C3533" s="219" t="s">
        <v>1433</v>
      </c>
      <c r="D3533" s="81" t="s">
        <v>44</v>
      </c>
      <c r="E3533" s="26" t="s">
        <v>60</v>
      </c>
      <c r="F3533" s="26" t="s">
        <v>60</v>
      </c>
      <c r="G3533">
        <v>378</v>
      </c>
      <c r="H3533" s="123">
        <f t="shared" si="302"/>
        <v>1</v>
      </c>
      <c r="K3533" t="s">
        <v>100</v>
      </c>
      <c r="L3533" t="s">
        <v>100</v>
      </c>
      <c r="M3533" s="65" t="s">
        <v>16</v>
      </c>
      <c r="N3533" s="63" t="s">
        <v>16</v>
      </c>
      <c r="O3533" s="63" t="s">
        <v>16</v>
      </c>
      <c r="P3533" s="2">
        <v>3</v>
      </c>
      <c r="Q3533" s="2">
        <v>3.75</v>
      </c>
      <c r="R3533" s="63" t="s">
        <v>16</v>
      </c>
      <c r="S3533" s="63" t="s">
        <v>16</v>
      </c>
      <c r="T3533" s="2">
        <v>3</v>
      </c>
      <c r="U3533" s="339" t="e">
        <f t="shared" si="299"/>
        <v>#VALUE!</v>
      </c>
      <c r="V3533" s="4" t="e">
        <f t="shared" si="300"/>
        <v>#VALUE!</v>
      </c>
    </row>
    <row r="3534" spans="1:22">
      <c r="A3534" s="48" t="s">
        <v>841</v>
      </c>
      <c r="B3534" s="82" t="s">
        <v>859</v>
      </c>
      <c r="C3534" s="219" t="s">
        <v>1433</v>
      </c>
      <c r="D3534" s="81" t="s">
        <v>44</v>
      </c>
      <c r="E3534" s="26" t="s">
        <v>60</v>
      </c>
      <c r="F3534" s="26" t="s">
        <v>60</v>
      </c>
      <c r="G3534">
        <v>1</v>
      </c>
      <c r="H3534" s="123">
        <f t="shared" si="302"/>
        <v>2.6455026455026454E-3</v>
      </c>
      <c r="J3534" t="s">
        <v>100</v>
      </c>
      <c r="M3534" s="2">
        <v>2.0534012827632702</v>
      </c>
      <c r="N3534" s="63" t="s">
        <v>16</v>
      </c>
      <c r="O3534" s="63" t="s">
        <v>16</v>
      </c>
      <c r="P3534" s="2">
        <v>3</v>
      </c>
      <c r="Q3534" s="2">
        <v>0.93898573692547405</v>
      </c>
      <c r="R3534" s="63" t="s">
        <v>16</v>
      </c>
      <c r="S3534" s="63" t="s">
        <v>16</v>
      </c>
      <c r="T3534" s="2">
        <v>3</v>
      </c>
      <c r="U3534" s="339">
        <f t="shared" si="299"/>
        <v>-0.78245257011659208</v>
      </c>
      <c r="V3534" s="4" t="e">
        <f t="shared" si="300"/>
        <v>#VALUE!</v>
      </c>
    </row>
    <row r="3535" spans="1:22">
      <c r="A3535" s="48" t="s">
        <v>841</v>
      </c>
      <c r="B3535" s="82" t="s">
        <v>859</v>
      </c>
      <c r="C3535" s="219" t="s">
        <v>1433</v>
      </c>
      <c r="D3535" s="81" t="s">
        <v>44</v>
      </c>
      <c r="E3535" s="26" t="s">
        <v>60</v>
      </c>
      <c r="F3535" s="26" t="s">
        <v>60</v>
      </c>
      <c r="G3535">
        <v>6</v>
      </c>
      <c r="H3535" s="123">
        <f t="shared" si="302"/>
        <v>1.5873015873015872E-2</v>
      </c>
      <c r="K3535" t="s">
        <v>100</v>
      </c>
      <c r="M3535" s="2">
        <v>5.8860104755371099</v>
      </c>
      <c r="N3535" s="63" t="s">
        <v>16</v>
      </c>
      <c r="O3535" s="63" t="s">
        <v>16</v>
      </c>
      <c r="P3535" s="2">
        <v>3</v>
      </c>
      <c r="Q3535" s="2">
        <v>1.2648573692551299</v>
      </c>
      <c r="R3535" s="63" t="s">
        <v>16</v>
      </c>
      <c r="S3535" s="63" t="s">
        <v>16</v>
      </c>
      <c r="T3535" s="2">
        <v>3</v>
      </c>
      <c r="U3535" s="339">
        <f t="shared" si="299"/>
        <v>-1.5376190653019941</v>
      </c>
      <c r="V3535" s="4" t="e">
        <f t="shared" si="300"/>
        <v>#VALUE!</v>
      </c>
    </row>
    <row r="3536" spans="1:22">
      <c r="A3536" s="48" t="s">
        <v>841</v>
      </c>
      <c r="B3536" s="82" t="s">
        <v>859</v>
      </c>
      <c r="C3536" s="219" t="s">
        <v>1433</v>
      </c>
      <c r="D3536" s="81" t="s">
        <v>44</v>
      </c>
      <c r="E3536" s="26" t="s">
        <v>60</v>
      </c>
      <c r="F3536" s="26" t="s">
        <v>60</v>
      </c>
      <c r="G3536">
        <v>18</v>
      </c>
      <c r="H3536" s="123">
        <f t="shared" si="302"/>
        <v>4.7619047619047616E-2</v>
      </c>
      <c r="K3536" t="s">
        <v>100</v>
      </c>
      <c r="M3536" s="2">
        <v>2.0412052312349598</v>
      </c>
      <c r="N3536" s="63" t="s">
        <v>16</v>
      </c>
      <c r="O3536" s="63" t="s">
        <v>16</v>
      </c>
      <c r="P3536" s="2">
        <v>3</v>
      </c>
      <c r="Q3536" s="2">
        <v>0.97910063391438396</v>
      </c>
      <c r="R3536" s="63" t="s">
        <v>16</v>
      </c>
      <c r="S3536" s="63" t="s">
        <v>16</v>
      </c>
      <c r="T3536" s="2">
        <v>3</v>
      </c>
      <c r="U3536" s="339">
        <f t="shared" ref="U3536:U3599" si="303">LN(Q3536/M3536)</f>
        <v>-0.73466128220403037</v>
      </c>
      <c r="V3536" s="4" t="e">
        <f t="shared" ref="V3536:V3599" si="304">M3536^2/(P3536*M3536^2)+S3536^2/(T3536*Q3536^2)</f>
        <v>#VALUE!</v>
      </c>
    </row>
    <row r="3537" spans="1:22">
      <c r="A3537" s="48" t="s">
        <v>841</v>
      </c>
      <c r="B3537" s="82" t="s">
        <v>859</v>
      </c>
      <c r="C3537" s="219" t="s">
        <v>1433</v>
      </c>
      <c r="D3537" s="81" t="s">
        <v>44</v>
      </c>
      <c r="E3537" s="26" t="s">
        <v>60</v>
      </c>
      <c r="F3537" s="26" t="s">
        <v>60</v>
      </c>
      <c r="G3537">
        <v>39</v>
      </c>
      <c r="H3537" s="123">
        <f t="shared" si="302"/>
        <v>0.10317460317460317</v>
      </c>
      <c r="K3537" t="s">
        <v>100</v>
      </c>
      <c r="M3537" s="2">
        <v>3.1222980845665398</v>
      </c>
      <c r="N3537" s="63" t="s">
        <v>16</v>
      </c>
      <c r="O3537" s="63" t="s">
        <v>16</v>
      </c>
      <c r="P3537" s="2">
        <v>3</v>
      </c>
      <c r="Q3537" s="2">
        <v>1.97008716323296</v>
      </c>
      <c r="R3537" s="63" t="s">
        <v>16</v>
      </c>
      <c r="S3537" s="63" t="s">
        <v>16</v>
      </c>
      <c r="T3537" s="2">
        <v>3</v>
      </c>
      <c r="U3537" s="339">
        <f t="shared" si="303"/>
        <v>-0.46049150918928056</v>
      </c>
      <c r="V3537" s="4" t="e">
        <f t="shared" si="304"/>
        <v>#VALUE!</v>
      </c>
    </row>
    <row r="3538" spans="1:22" s="11" customFormat="1">
      <c r="A3538" s="48" t="s">
        <v>841</v>
      </c>
      <c r="B3538" s="228" t="s">
        <v>859</v>
      </c>
      <c r="C3538" s="219" t="s">
        <v>1433</v>
      </c>
      <c r="D3538" s="83" t="s">
        <v>44</v>
      </c>
      <c r="E3538" s="29" t="s">
        <v>60</v>
      </c>
      <c r="F3538" s="29" t="s">
        <v>60</v>
      </c>
      <c r="G3538" s="11">
        <v>70</v>
      </c>
      <c r="H3538" s="172">
        <f t="shared" si="302"/>
        <v>0.18518518518518517</v>
      </c>
      <c r="I3538" s="12"/>
      <c r="K3538" s="11" t="s">
        <v>100</v>
      </c>
      <c r="M3538" s="2">
        <v>3.6475994468219399</v>
      </c>
      <c r="N3538" s="70" t="s">
        <v>16</v>
      </c>
      <c r="O3538" s="63" t="s">
        <v>16</v>
      </c>
      <c r="P3538" s="12">
        <v>3</v>
      </c>
      <c r="Q3538" s="2">
        <v>1.1113312202852199</v>
      </c>
      <c r="R3538" s="63" t="s">
        <v>16</v>
      </c>
      <c r="S3538" s="63" t="s">
        <v>16</v>
      </c>
      <c r="T3538" s="12">
        <v>3</v>
      </c>
      <c r="U3538" s="339">
        <f t="shared" si="303"/>
        <v>-1.1885106711263549</v>
      </c>
      <c r="V3538" s="4" t="e">
        <f t="shared" si="304"/>
        <v>#VALUE!</v>
      </c>
    </row>
    <row r="3539" spans="1:22">
      <c r="A3539" s="48" t="s">
        <v>841</v>
      </c>
      <c r="B3539" s="82" t="s">
        <v>859</v>
      </c>
      <c r="C3539" s="219" t="s">
        <v>1433</v>
      </c>
      <c r="D3539" s="81" t="s">
        <v>44</v>
      </c>
      <c r="E3539" s="26" t="s">
        <v>60</v>
      </c>
      <c r="F3539" s="26" t="s">
        <v>60</v>
      </c>
      <c r="G3539">
        <v>100</v>
      </c>
      <c r="H3539" s="123">
        <f t="shared" si="302"/>
        <v>0.26455026455026454</v>
      </c>
      <c r="K3539" t="s">
        <v>100</v>
      </c>
      <c r="M3539" s="2">
        <v>2.8038940250236801</v>
      </c>
      <c r="N3539" s="63" t="s">
        <v>16</v>
      </c>
      <c r="O3539" s="63" t="s">
        <v>16</v>
      </c>
      <c r="P3539" s="2">
        <v>3</v>
      </c>
      <c r="Q3539" s="2">
        <v>1.4981180665610001</v>
      </c>
      <c r="R3539" s="63" t="s">
        <v>16</v>
      </c>
      <c r="S3539" s="63" t="s">
        <v>16</v>
      </c>
      <c r="T3539" s="2">
        <v>3</v>
      </c>
      <c r="U3539" s="339">
        <f t="shared" si="303"/>
        <v>-0.62679947612599196</v>
      </c>
      <c r="V3539" s="4" t="e">
        <f t="shared" si="304"/>
        <v>#VALUE!</v>
      </c>
    </row>
    <row r="3540" spans="1:22">
      <c r="A3540" s="48" t="s">
        <v>841</v>
      </c>
      <c r="B3540" s="82" t="s">
        <v>859</v>
      </c>
      <c r="C3540" s="219" t="s">
        <v>1433</v>
      </c>
      <c r="D3540" s="81" t="s">
        <v>44</v>
      </c>
      <c r="E3540" s="26" t="s">
        <v>60</v>
      </c>
      <c r="F3540" s="26" t="s">
        <v>60</v>
      </c>
      <c r="G3540">
        <v>156</v>
      </c>
      <c r="H3540" s="123">
        <f t="shared" si="302"/>
        <v>0.41269841269841268</v>
      </c>
      <c r="K3540" t="s">
        <v>100</v>
      </c>
      <c r="M3540" s="2">
        <v>4.13282806834144</v>
      </c>
      <c r="N3540" s="63" t="s">
        <v>16</v>
      </c>
      <c r="O3540" s="63" t="s">
        <v>16</v>
      </c>
      <c r="P3540" s="2">
        <v>3</v>
      </c>
      <c r="Q3540" s="2">
        <v>1.32527733755941</v>
      </c>
      <c r="R3540" s="63" t="s">
        <v>16</v>
      </c>
      <c r="S3540" s="63" t="s">
        <v>16</v>
      </c>
      <c r="T3540" s="2">
        <v>3</v>
      </c>
      <c r="U3540" s="339">
        <f t="shared" si="303"/>
        <v>-1.1373401860392696</v>
      </c>
      <c r="V3540" s="4" t="e">
        <f t="shared" si="304"/>
        <v>#VALUE!</v>
      </c>
    </row>
    <row r="3541" spans="1:22">
      <c r="A3541" s="48" t="s">
        <v>841</v>
      </c>
      <c r="B3541" s="82" t="s">
        <v>859</v>
      </c>
      <c r="C3541" s="219" t="s">
        <v>1433</v>
      </c>
      <c r="D3541" s="81" t="s">
        <v>44</v>
      </c>
      <c r="E3541" s="26" t="s">
        <v>60</v>
      </c>
      <c r="F3541" s="26" t="s">
        <v>60</v>
      </c>
      <c r="G3541">
        <v>218</v>
      </c>
      <c r="H3541" s="123">
        <f t="shared" si="302"/>
        <v>0.57671957671957674</v>
      </c>
      <c r="K3541" t="s">
        <v>100</v>
      </c>
      <c r="M3541" s="2">
        <v>5.7318175383576699</v>
      </c>
      <c r="N3541" s="63" t="s">
        <v>16</v>
      </c>
      <c r="O3541" s="63" t="s">
        <v>16</v>
      </c>
      <c r="P3541" s="2">
        <v>3</v>
      </c>
      <c r="Q3541" s="2">
        <v>2.4172939778129798</v>
      </c>
      <c r="R3541" s="63" t="s">
        <v>16</v>
      </c>
      <c r="S3541" s="63" t="s">
        <v>16</v>
      </c>
      <c r="T3541" s="2">
        <v>3</v>
      </c>
      <c r="U3541" s="339">
        <f t="shared" si="303"/>
        <v>-0.86338395381115274</v>
      </c>
      <c r="V3541" s="4" t="e">
        <f t="shared" si="304"/>
        <v>#VALUE!</v>
      </c>
    </row>
    <row r="3542" spans="1:22">
      <c r="A3542" s="48" t="s">
        <v>841</v>
      </c>
      <c r="B3542" s="82" t="s">
        <v>859</v>
      </c>
      <c r="C3542" s="219" t="s">
        <v>1433</v>
      </c>
      <c r="D3542" s="81" t="s">
        <v>44</v>
      </c>
      <c r="E3542" s="26" t="s">
        <v>60</v>
      </c>
      <c r="F3542" s="26" t="s">
        <v>60</v>
      </c>
      <c r="G3542">
        <v>319</v>
      </c>
      <c r="H3542" s="123">
        <f t="shared" si="302"/>
        <v>0.84391534391534395</v>
      </c>
      <c r="K3542" t="s">
        <v>100</v>
      </c>
      <c r="M3542" s="2">
        <v>9.7678394476930901</v>
      </c>
      <c r="N3542" s="63" t="s">
        <v>16</v>
      </c>
      <c r="O3542" s="63" t="s">
        <v>16</v>
      </c>
      <c r="P3542" s="2">
        <v>3</v>
      </c>
      <c r="Q3542" s="2">
        <v>2.3558835182250499</v>
      </c>
      <c r="R3542" s="63" t="s">
        <v>16</v>
      </c>
      <c r="S3542" s="63" t="s">
        <v>16</v>
      </c>
      <c r="T3542" s="2">
        <v>3</v>
      </c>
      <c r="U3542" s="339">
        <f t="shared" si="303"/>
        <v>-1.4221794760290736</v>
      </c>
      <c r="V3542" s="4" t="e">
        <f t="shared" si="304"/>
        <v>#VALUE!</v>
      </c>
    </row>
    <row r="3543" spans="1:22">
      <c r="A3543" s="48" t="s">
        <v>841</v>
      </c>
      <c r="B3543" s="82" t="s">
        <v>859</v>
      </c>
      <c r="C3543" s="219" t="s">
        <v>1433</v>
      </c>
      <c r="D3543" s="81" t="s">
        <v>44</v>
      </c>
      <c r="E3543" s="26" t="s">
        <v>60</v>
      </c>
      <c r="F3543" s="26" t="s">
        <v>60</v>
      </c>
      <c r="G3543">
        <v>378</v>
      </c>
      <c r="H3543" s="123">
        <f t="shared" si="302"/>
        <v>1</v>
      </c>
      <c r="K3543" t="s">
        <v>100</v>
      </c>
      <c r="L3543" t="s">
        <v>100</v>
      </c>
      <c r="M3543" s="2">
        <v>1.7798612699138601</v>
      </c>
      <c r="N3543" s="63" t="s">
        <v>16</v>
      </c>
      <c r="O3543" s="63" t="s">
        <v>16</v>
      </c>
      <c r="P3543" s="2">
        <v>3</v>
      </c>
      <c r="Q3543" s="2">
        <v>3.7514857369255301</v>
      </c>
      <c r="R3543" s="63" t="s">
        <v>16</v>
      </c>
      <c r="S3543" s="63" t="s">
        <v>16</v>
      </c>
      <c r="T3543" s="2">
        <v>3</v>
      </c>
      <c r="U3543" s="339">
        <f t="shared" si="303"/>
        <v>0.74561653501466973</v>
      </c>
      <c r="V3543" s="4" t="e">
        <f t="shared" si="304"/>
        <v>#VALUE!</v>
      </c>
    </row>
    <row r="3544" spans="1:22" s="11" customFormat="1">
      <c r="A3544" s="48" t="s">
        <v>841</v>
      </c>
      <c r="B3544" s="228" t="s">
        <v>844</v>
      </c>
      <c r="C3544" s="219" t="s">
        <v>1433</v>
      </c>
      <c r="D3544" s="83" t="s">
        <v>44</v>
      </c>
      <c r="E3544" s="29" t="s">
        <v>60</v>
      </c>
      <c r="F3544" s="29" t="s">
        <v>60</v>
      </c>
      <c r="G3544" s="11">
        <v>1</v>
      </c>
      <c r="H3544" s="172">
        <f t="shared" si="302"/>
        <v>2.6455026455026454E-3</v>
      </c>
      <c r="I3544" s="12"/>
      <c r="J3544" s="11" t="s">
        <v>100</v>
      </c>
      <c r="M3544" s="2">
        <v>3.9716659588601</v>
      </c>
      <c r="N3544" s="70" t="s">
        <v>16</v>
      </c>
      <c r="O3544" s="63" t="s">
        <v>16</v>
      </c>
      <c r="P3544" s="12">
        <v>3</v>
      </c>
      <c r="Q3544" s="2">
        <v>1.2514857369254999</v>
      </c>
      <c r="R3544" s="63" t="s">
        <v>16</v>
      </c>
      <c r="S3544" s="63" t="s">
        <v>16</v>
      </c>
      <c r="T3544" s="12">
        <v>3</v>
      </c>
      <c r="U3544" s="339">
        <f t="shared" si="303"/>
        <v>-1.154854208627301</v>
      </c>
      <c r="V3544" s="4" t="e">
        <f t="shared" si="304"/>
        <v>#VALUE!</v>
      </c>
    </row>
    <row r="3545" spans="1:22">
      <c r="A3545" s="48" t="s">
        <v>841</v>
      </c>
      <c r="B3545" s="82" t="s">
        <v>844</v>
      </c>
      <c r="C3545" s="219" t="s">
        <v>1433</v>
      </c>
      <c r="D3545" s="81" t="s">
        <v>44</v>
      </c>
      <c r="E3545" s="26" t="s">
        <v>60</v>
      </c>
      <c r="F3545" s="26" t="s">
        <v>60</v>
      </c>
      <c r="G3545">
        <v>6</v>
      </c>
      <c r="H3545" s="123">
        <f t="shared" si="302"/>
        <v>1.5873015873015872E-2</v>
      </c>
      <c r="K3545" t="s">
        <v>100</v>
      </c>
      <c r="M3545" s="2">
        <v>3.14625461435431</v>
      </c>
      <c r="N3545" s="63" t="s">
        <v>16</v>
      </c>
      <c r="O3545" s="63" t="s">
        <v>16</v>
      </c>
      <c r="P3545" s="2">
        <v>3</v>
      </c>
      <c r="Q3545" s="2">
        <v>1.88837163232963</v>
      </c>
      <c r="R3545" s="63" t="s">
        <v>16</v>
      </c>
      <c r="S3545" s="63" t="s">
        <v>16</v>
      </c>
      <c r="T3545" s="2">
        <v>3</v>
      </c>
      <c r="U3545" s="339">
        <f t="shared" si="303"/>
        <v>-0.51049784657600705</v>
      </c>
      <c r="V3545" s="4" t="e">
        <f t="shared" si="304"/>
        <v>#VALUE!</v>
      </c>
    </row>
    <row r="3546" spans="1:22">
      <c r="A3546" s="48" t="s">
        <v>841</v>
      </c>
      <c r="B3546" s="82" t="s">
        <v>844</v>
      </c>
      <c r="C3546" s="219" t="s">
        <v>1433</v>
      </c>
      <c r="D3546" s="81" t="s">
        <v>44</v>
      </c>
      <c r="E3546" s="26" t="s">
        <v>60</v>
      </c>
      <c r="F3546" s="26" t="s">
        <v>60</v>
      </c>
      <c r="G3546">
        <v>18</v>
      </c>
      <c r="H3546" s="123">
        <f t="shared" si="302"/>
        <v>4.7619047619047616E-2</v>
      </c>
      <c r="K3546" t="s">
        <v>100</v>
      </c>
      <c r="M3546" s="2">
        <v>3.6846231746757598</v>
      </c>
      <c r="N3546" s="63" t="s">
        <v>16</v>
      </c>
      <c r="O3546" s="63" t="s">
        <v>16</v>
      </c>
      <c r="P3546" s="2">
        <v>3</v>
      </c>
      <c r="Q3546" s="2">
        <v>0.98207210776541798</v>
      </c>
      <c r="R3546" s="63" t="s">
        <v>16</v>
      </c>
      <c r="S3546" s="63" t="s">
        <v>16</v>
      </c>
      <c r="T3546" s="2">
        <v>3</v>
      </c>
      <c r="U3546" s="339">
        <f t="shared" si="303"/>
        <v>-1.3222588049928581</v>
      </c>
      <c r="V3546" s="4" t="e">
        <f t="shared" si="304"/>
        <v>#VALUE!</v>
      </c>
    </row>
    <row r="3547" spans="1:22">
      <c r="A3547" s="48" t="s">
        <v>841</v>
      </c>
      <c r="B3547" s="82" t="s">
        <v>844</v>
      </c>
      <c r="C3547" s="219" t="s">
        <v>1433</v>
      </c>
      <c r="D3547" s="81" t="s">
        <v>44</v>
      </c>
      <c r="E3547" s="26" t="s">
        <v>60</v>
      </c>
      <c r="F3547" s="26" t="s">
        <v>60</v>
      </c>
      <c r="G3547">
        <v>39</v>
      </c>
      <c r="H3547" s="123">
        <f t="shared" si="302"/>
        <v>0.10317460317460317</v>
      </c>
      <c r="K3547" t="s">
        <v>100</v>
      </c>
      <c r="M3547" s="2">
        <v>3.9442248429213902</v>
      </c>
      <c r="N3547" s="63" t="s">
        <v>16</v>
      </c>
      <c r="O3547" s="63" t="s">
        <v>16</v>
      </c>
      <c r="P3547" s="2">
        <v>3</v>
      </c>
      <c r="Q3547" s="2">
        <v>1.97305863708399</v>
      </c>
      <c r="R3547" s="63" t="s">
        <v>16</v>
      </c>
      <c r="S3547" s="63" t="s">
        <v>16</v>
      </c>
      <c r="T3547" s="2">
        <v>3</v>
      </c>
      <c r="U3547" s="339">
        <f t="shared" si="303"/>
        <v>-0.69266749761216084</v>
      </c>
      <c r="V3547" s="4" t="e">
        <f t="shared" si="304"/>
        <v>#VALUE!</v>
      </c>
    </row>
    <row r="3548" spans="1:22">
      <c r="A3548" s="48" t="s">
        <v>841</v>
      </c>
      <c r="B3548" s="82" t="s">
        <v>844</v>
      </c>
      <c r="C3548" s="219" t="s">
        <v>1433</v>
      </c>
      <c r="D3548" s="81" t="s">
        <v>44</v>
      </c>
      <c r="E3548" s="26" t="s">
        <v>60</v>
      </c>
      <c r="F3548" s="26" t="s">
        <v>60</v>
      </c>
      <c r="G3548">
        <v>70</v>
      </c>
      <c r="H3548" s="123">
        <f t="shared" si="302"/>
        <v>0.18518518518518517</v>
      </c>
      <c r="K3548" t="s">
        <v>100</v>
      </c>
      <c r="M3548" s="2">
        <v>4.7435017912950599</v>
      </c>
      <c r="N3548" s="63" t="s">
        <v>16</v>
      </c>
      <c r="O3548" s="63" t="s">
        <v>16</v>
      </c>
      <c r="P3548" s="2">
        <v>3</v>
      </c>
      <c r="Q3548" s="2">
        <v>0.798831220285251</v>
      </c>
      <c r="R3548" s="63" t="s">
        <v>16</v>
      </c>
      <c r="S3548" s="63" t="s">
        <v>16</v>
      </c>
      <c r="T3548" s="2">
        <v>3</v>
      </c>
      <c r="U3548" s="339">
        <f t="shared" si="303"/>
        <v>-1.7813812317039297</v>
      </c>
      <c r="V3548" s="4" t="e">
        <f t="shared" si="304"/>
        <v>#VALUE!</v>
      </c>
    </row>
    <row r="3549" spans="1:22">
      <c r="A3549" s="48" t="s">
        <v>841</v>
      </c>
      <c r="B3549" s="82" t="s">
        <v>844</v>
      </c>
      <c r="C3549" s="219" t="s">
        <v>1433</v>
      </c>
      <c r="D3549" s="81" t="s">
        <v>44</v>
      </c>
      <c r="E3549" s="26" t="s">
        <v>60</v>
      </c>
      <c r="F3549" s="26" t="s">
        <v>60</v>
      </c>
      <c r="G3549">
        <v>100</v>
      </c>
      <c r="H3549" s="123">
        <f t="shared" si="302"/>
        <v>0.26455026455026454</v>
      </c>
      <c r="K3549" t="s">
        <v>100</v>
      </c>
      <c r="M3549" s="2">
        <v>4.7212875545827799</v>
      </c>
      <c r="N3549" s="63" t="s">
        <v>16</v>
      </c>
      <c r="O3549" s="63" t="s">
        <v>16</v>
      </c>
      <c r="P3549" s="2">
        <v>3</v>
      </c>
      <c r="Q3549" s="2">
        <v>1.18413232963547</v>
      </c>
      <c r="R3549" s="63" t="s">
        <v>16</v>
      </c>
      <c r="S3549" s="63" t="s">
        <v>16</v>
      </c>
      <c r="T3549" s="2">
        <v>3</v>
      </c>
      <c r="U3549" s="339">
        <f t="shared" si="303"/>
        <v>-1.3830712542743295</v>
      </c>
      <c r="V3549" s="4" t="e">
        <f t="shared" si="304"/>
        <v>#VALUE!</v>
      </c>
    </row>
    <row r="3550" spans="1:22" s="11" customFormat="1">
      <c r="A3550" s="48" t="s">
        <v>841</v>
      </c>
      <c r="B3550" s="228" t="s">
        <v>844</v>
      </c>
      <c r="C3550" s="219" t="s">
        <v>1433</v>
      </c>
      <c r="D3550" s="83" t="s">
        <v>44</v>
      </c>
      <c r="E3550" s="29" t="s">
        <v>60</v>
      </c>
      <c r="F3550" s="29" t="s">
        <v>60</v>
      </c>
      <c r="G3550" s="11">
        <v>156</v>
      </c>
      <c r="H3550" s="172">
        <f t="shared" si="302"/>
        <v>0.41269841269841268</v>
      </c>
      <c r="I3550" s="12"/>
      <c r="K3550" s="11" t="s">
        <v>100</v>
      </c>
      <c r="M3550" s="2">
        <v>2.4889745516317601</v>
      </c>
      <c r="N3550" s="70" t="s">
        <v>16</v>
      </c>
      <c r="O3550" s="63" t="s">
        <v>16</v>
      </c>
      <c r="P3550" s="12">
        <v>3</v>
      </c>
      <c r="Q3550" s="2">
        <v>2.2627773375594402</v>
      </c>
      <c r="R3550" s="63" t="s">
        <v>16</v>
      </c>
      <c r="S3550" s="63" t="s">
        <v>16</v>
      </c>
      <c r="T3550" s="12">
        <v>3</v>
      </c>
      <c r="U3550" s="339">
        <f t="shared" si="303"/>
        <v>-9.5277829782436638E-2</v>
      </c>
      <c r="V3550" s="4" t="e">
        <f t="shared" si="304"/>
        <v>#VALUE!</v>
      </c>
    </row>
    <row r="3551" spans="1:22">
      <c r="A3551" s="48" t="s">
        <v>841</v>
      </c>
      <c r="B3551" s="82" t="s">
        <v>844</v>
      </c>
      <c r="C3551" s="219" t="s">
        <v>1433</v>
      </c>
      <c r="D3551" s="81" t="s">
        <v>44</v>
      </c>
      <c r="E3551" s="26" t="s">
        <v>60</v>
      </c>
      <c r="F3551" s="26" t="s">
        <v>60</v>
      </c>
      <c r="G3551">
        <v>218</v>
      </c>
      <c r="H3551" s="123">
        <f t="shared" si="302"/>
        <v>0.57671957671957674</v>
      </c>
      <c r="K3551" t="s">
        <v>100</v>
      </c>
      <c r="M3551" s="2">
        <v>3.81398843552972</v>
      </c>
      <c r="N3551" s="63" t="s">
        <v>16</v>
      </c>
      <c r="O3551" s="63" t="s">
        <v>16</v>
      </c>
      <c r="P3551" s="2">
        <v>3</v>
      </c>
      <c r="Q3551" s="2">
        <v>6.1687797147385197</v>
      </c>
      <c r="R3551" s="63" t="s">
        <v>16</v>
      </c>
      <c r="S3551" s="63" t="s">
        <v>16</v>
      </c>
      <c r="T3551" s="2">
        <v>3</v>
      </c>
      <c r="U3551" s="339">
        <f t="shared" si="303"/>
        <v>0.48082556610402966</v>
      </c>
      <c r="V3551" s="4" t="e">
        <f t="shared" si="304"/>
        <v>#VALUE!</v>
      </c>
    </row>
    <row r="3552" spans="1:22">
      <c r="A3552" s="48" t="s">
        <v>841</v>
      </c>
      <c r="B3552" s="82" t="s">
        <v>844</v>
      </c>
      <c r="C3552" s="219" t="s">
        <v>1433</v>
      </c>
      <c r="D3552" s="81" t="s">
        <v>44</v>
      </c>
      <c r="E3552" s="26" t="s">
        <v>60</v>
      </c>
      <c r="F3552" s="26" t="s">
        <v>60</v>
      </c>
      <c r="G3552">
        <v>319</v>
      </c>
      <c r="H3552" s="123">
        <f t="shared" si="302"/>
        <v>0.84391534391534395</v>
      </c>
      <c r="K3552" t="s">
        <v>100</v>
      </c>
      <c r="M3552" s="2">
        <v>21.8227652368974</v>
      </c>
      <c r="N3552" s="63" t="s">
        <v>16</v>
      </c>
      <c r="O3552" s="63" t="s">
        <v>16</v>
      </c>
      <c r="P3552" s="2">
        <v>3</v>
      </c>
      <c r="Q3552" s="2">
        <v>58.918383518224999</v>
      </c>
      <c r="R3552" s="63" t="s">
        <v>16</v>
      </c>
      <c r="S3552" s="63" t="s">
        <v>16</v>
      </c>
      <c r="T3552" s="2">
        <v>3</v>
      </c>
      <c r="U3552" s="339">
        <f t="shared" si="303"/>
        <v>0.99319945418252453</v>
      </c>
      <c r="V3552" s="4" t="e">
        <f t="shared" si="304"/>
        <v>#VALUE!</v>
      </c>
    </row>
    <row r="3553" spans="1:22">
      <c r="A3553" s="48" t="s">
        <v>841</v>
      </c>
      <c r="B3553" s="82" t="s">
        <v>844</v>
      </c>
      <c r="C3553" s="219" t="s">
        <v>1433</v>
      </c>
      <c r="D3553" s="81" t="s">
        <v>44</v>
      </c>
      <c r="E3553" s="26" t="s">
        <v>60</v>
      </c>
      <c r="F3553" s="26" t="s">
        <v>60</v>
      </c>
      <c r="G3553">
        <v>378</v>
      </c>
      <c r="H3553" s="123">
        <f t="shared" si="302"/>
        <v>1</v>
      </c>
      <c r="K3553" t="s">
        <v>100</v>
      </c>
      <c r="L3553" t="s">
        <v>100</v>
      </c>
      <c r="M3553" s="2">
        <v>19.3142987814837</v>
      </c>
      <c r="N3553" s="63" t="s">
        <v>16</v>
      </c>
      <c r="O3553" s="63" t="s">
        <v>16</v>
      </c>
      <c r="P3553" s="2">
        <v>3</v>
      </c>
      <c r="Q3553" s="2">
        <v>27.813985736925499</v>
      </c>
      <c r="R3553" s="63" t="s">
        <v>16</v>
      </c>
      <c r="S3553" s="63" t="s">
        <v>16</v>
      </c>
      <c r="T3553" s="2">
        <v>3</v>
      </c>
      <c r="U3553" s="339">
        <f t="shared" si="303"/>
        <v>0.36469328714486915</v>
      </c>
      <c r="V3553" s="4" t="e">
        <f t="shared" si="304"/>
        <v>#VALUE!</v>
      </c>
    </row>
    <row r="3554" spans="1:22">
      <c r="A3554" s="48" t="s">
        <v>841</v>
      </c>
      <c r="B3554" s="82" t="s">
        <v>860</v>
      </c>
      <c r="C3554" s="219" t="s">
        <v>1433</v>
      </c>
      <c r="D3554" s="81" t="s">
        <v>44</v>
      </c>
      <c r="E3554" s="26" t="s">
        <v>60</v>
      </c>
      <c r="F3554" s="26" t="s">
        <v>60</v>
      </c>
      <c r="G3554">
        <v>1</v>
      </c>
      <c r="H3554" s="123">
        <f t="shared" si="302"/>
        <v>2.6455026455026454E-3</v>
      </c>
      <c r="J3554" t="s">
        <v>100</v>
      </c>
      <c r="M3554" s="65" t="s">
        <v>16</v>
      </c>
      <c r="N3554" s="63" t="s">
        <v>16</v>
      </c>
      <c r="O3554" s="63" t="s">
        <v>16</v>
      </c>
      <c r="P3554" s="2">
        <v>3</v>
      </c>
      <c r="Q3554" s="2">
        <v>1.2514857369254999</v>
      </c>
      <c r="R3554" s="63" t="s">
        <v>16</v>
      </c>
      <c r="S3554" s="63" t="s">
        <v>16</v>
      </c>
      <c r="T3554" s="2">
        <v>3</v>
      </c>
      <c r="U3554" s="339" t="e">
        <f t="shared" si="303"/>
        <v>#VALUE!</v>
      </c>
      <c r="V3554" s="4" t="e">
        <f t="shared" si="304"/>
        <v>#VALUE!</v>
      </c>
    </row>
    <row r="3555" spans="1:22">
      <c r="A3555" s="48" t="s">
        <v>841</v>
      </c>
      <c r="B3555" s="82" t="s">
        <v>860</v>
      </c>
      <c r="C3555" s="219" t="s">
        <v>1433</v>
      </c>
      <c r="D3555" s="81" t="s">
        <v>44</v>
      </c>
      <c r="E3555" s="26" t="s">
        <v>60</v>
      </c>
      <c r="F3555" s="26" t="s">
        <v>60</v>
      </c>
      <c r="G3555">
        <v>6</v>
      </c>
      <c r="H3555" s="123">
        <f t="shared" si="302"/>
        <v>1.5873015873015872E-2</v>
      </c>
      <c r="K3555" t="s">
        <v>100</v>
      </c>
      <c r="M3555" s="65" t="s">
        <v>16</v>
      </c>
      <c r="N3555" s="63" t="s">
        <v>16</v>
      </c>
      <c r="O3555" s="63" t="s">
        <v>16</v>
      </c>
      <c r="P3555" s="2">
        <v>3</v>
      </c>
      <c r="Q3555" s="2">
        <v>1.57587163232963</v>
      </c>
      <c r="R3555" s="63" t="s">
        <v>16</v>
      </c>
      <c r="S3555" s="63" t="s">
        <v>16</v>
      </c>
      <c r="T3555" s="2">
        <v>3</v>
      </c>
      <c r="U3555" s="339" t="e">
        <f t="shared" si="303"/>
        <v>#VALUE!</v>
      </c>
      <c r="V3555" s="4" t="e">
        <f t="shared" si="304"/>
        <v>#VALUE!</v>
      </c>
    </row>
    <row r="3556" spans="1:22" s="11" customFormat="1">
      <c r="A3556" s="48" t="s">
        <v>841</v>
      </c>
      <c r="B3556" s="228" t="s">
        <v>860</v>
      </c>
      <c r="C3556" s="219" t="s">
        <v>1433</v>
      </c>
      <c r="D3556" s="83" t="s">
        <v>44</v>
      </c>
      <c r="E3556" s="29" t="s">
        <v>60</v>
      </c>
      <c r="F3556" s="29" t="s">
        <v>60</v>
      </c>
      <c r="G3556" s="11">
        <v>18</v>
      </c>
      <c r="H3556" s="172">
        <f t="shared" si="302"/>
        <v>4.7619047619047616E-2</v>
      </c>
      <c r="I3556" s="12"/>
      <c r="K3556" s="11" t="s">
        <v>100</v>
      </c>
      <c r="M3556" s="65" t="s">
        <v>16</v>
      </c>
      <c r="N3556" s="70" t="s">
        <v>16</v>
      </c>
      <c r="O3556" s="63" t="s">
        <v>16</v>
      </c>
      <c r="P3556" s="12">
        <v>3</v>
      </c>
      <c r="Q3556" s="2">
        <v>1.29457210776544</v>
      </c>
      <c r="R3556" s="63" t="s">
        <v>16</v>
      </c>
      <c r="S3556" s="63" t="s">
        <v>16</v>
      </c>
      <c r="T3556" s="12">
        <v>3</v>
      </c>
      <c r="U3556" s="339" t="e">
        <f t="shared" si="303"/>
        <v>#VALUE!</v>
      </c>
      <c r="V3556" s="4" t="e">
        <f t="shared" si="304"/>
        <v>#VALUE!</v>
      </c>
    </row>
    <row r="3557" spans="1:22">
      <c r="A3557" s="48" t="s">
        <v>841</v>
      </c>
      <c r="B3557" s="82" t="s">
        <v>860</v>
      </c>
      <c r="C3557" s="219" t="s">
        <v>1433</v>
      </c>
      <c r="D3557" s="81" t="s">
        <v>44</v>
      </c>
      <c r="E3557" s="26" t="s">
        <v>60</v>
      </c>
      <c r="F3557" s="26" t="s">
        <v>60</v>
      </c>
      <c r="G3557">
        <v>39</v>
      </c>
      <c r="H3557" s="123">
        <f t="shared" si="302"/>
        <v>0.10317460317460317</v>
      </c>
      <c r="K3557" t="s">
        <v>100</v>
      </c>
      <c r="M3557" s="65" t="s">
        <v>16</v>
      </c>
      <c r="N3557" s="63" t="s">
        <v>16</v>
      </c>
      <c r="O3557" s="63" t="s">
        <v>16</v>
      </c>
      <c r="P3557" s="2">
        <v>3</v>
      </c>
      <c r="Q3557" s="2">
        <v>1.34508716323296</v>
      </c>
      <c r="R3557" s="63" t="s">
        <v>16</v>
      </c>
      <c r="S3557" s="63" t="s">
        <v>16</v>
      </c>
      <c r="T3557" s="2">
        <v>3</v>
      </c>
      <c r="U3557" s="339" t="e">
        <f t="shared" si="303"/>
        <v>#VALUE!</v>
      </c>
      <c r="V3557" s="4" t="e">
        <f t="shared" si="304"/>
        <v>#VALUE!</v>
      </c>
    </row>
    <row r="3558" spans="1:22">
      <c r="A3558" s="48" t="s">
        <v>841</v>
      </c>
      <c r="B3558" s="82" t="s">
        <v>860</v>
      </c>
      <c r="C3558" s="219" t="s">
        <v>1433</v>
      </c>
      <c r="D3558" s="81" t="s">
        <v>44</v>
      </c>
      <c r="E3558" s="26" t="s">
        <v>60</v>
      </c>
      <c r="F3558" s="26" t="s">
        <v>60</v>
      </c>
      <c r="G3558">
        <v>70</v>
      </c>
      <c r="H3558" s="123">
        <f t="shared" si="302"/>
        <v>0.18518518518518517</v>
      </c>
      <c r="K3558" t="s">
        <v>100</v>
      </c>
      <c r="M3558" s="65" t="s">
        <v>16</v>
      </c>
      <c r="N3558" s="63" t="s">
        <v>16</v>
      </c>
      <c r="O3558" s="63" t="s">
        <v>16</v>
      </c>
      <c r="P3558" s="2">
        <v>3</v>
      </c>
      <c r="Q3558" s="2">
        <v>2.0488312202852499</v>
      </c>
      <c r="R3558" s="63" t="s">
        <v>16</v>
      </c>
      <c r="S3558" s="63" t="s">
        <v>16</v>
      </c>
      <c r="T3558" s="2">
        <v>3</v>
      </c>
      <c r="U3558" s="339" t="e">
        <f t="shared" si="303"/>
        <v>#VALUE!</v>
      </c>
      <c r="V3558" s="4" t="e">
        <f t="shared" si="304"/>
        <v>#VALUE!</v>
      </c>
    </row>
    <row r="3559" spans="1:22">
      <c r="A3559" s="48" t="s">
        <v>841</v>
      </c>
      <c r="B3559" s="82" t="s">
        <v>860</v>
      </c>
      <c r="C3559" s="219" t="s">
        <v>1433</v>
      </c>
      <c r="D3559" s="81" t="s">
        <v>44</v>
      </c>
      <c r="E3559" s="26" t="s">
        <v>60</v>
      </c>
      <c r="F3559" s="26" t="s">
        <v>60</v>
      </c>
      <c r="G3559">
        <v>100</v>
      </c>
      <c r="H3559" s="123">
        <f t="shared" si="302"/>
        <v>0.26455026455026454</v>
      </c>
      <c r="K3559" t="s">
        <v>100</v>
      </c>
      <c r="M3559" s="65" t="s">
        <v>16</v>
      </c>
      <c r="N3559" s="63" t="s">
        <v>16</v>
      </c>
      <c r="O3559" s="63" t="s">
        <v>16</v>
      </c>
      <c r="P3559" s="2">
        <v>3</v>
      </c>
      <c r="Q3559" s="2">
        <v>7.7481180665610001</v>
      </c>
      <c r="R3559" s="63" t="s">
        <v>16</v>
      </c>
      <c r="S3559" s="63" t="s">
        <v>16</v>
      </c>
      <c r="T3559" s="2">
        <v>3</v>
      </c>
      <c r="U3559" s="339" t="e">
        <f t="shared" si="303"/>
        <v>#VALUE!</v>
      </c>
      <c r="V3559" s="4" t="e">
        <f t="shared" si="304"/>
        <v>#VALUE!</v>
      </c>
    </row>
    <row r="3560" spans="1:22">
      <c r="A3560" s="48" t="s">
        <v>841</v>
      </c>
      <c r="B3560" s="82" t="s">
        <v>860</v>
      </c>
      <c r="C3560" s="219" t="s">
        <v>1433</v>
      </c>
      <c r="D3560" s="81" t="s">
        <v>44</v>
      </c>
      <c r="E3560" s="26" t="s">
        <v>60</v>
      </c>
      <c r="F3560" s="26" t="s">
        <v>60</v>
      </c>
      <c r="G3560">
        <v>156</v>
      </c>
      <c r="H3560" s="123">
        <f t="shared" ref="H3560:H3583" si="305">G3560/378</f>
        <v>0.41269841269841268</v>
      </c>
      <c r="K3560" t="s">
        <v>100</v>
      </c>
      <c r="M3560" s="65" t="s">
        <v>16</v>
      </c>
      <c r="N3560" s="63" t="s">
        <v>16</v>
      </c>
      <c r="O3560" s="63" t="s">
        <v>16</v>
      </c>
      <c r="P3560" s="2">
        <v>3</v>
      </c>
      <c r="Q3560" s="2">
        <v>4.7612916006339097</v>
      </c>
      <c r="R3560" s="63" t="s">
        <v>16</v>
      </c>
      <c r="S3560" s="63" t="s">
        <v>16</v>
      </c>
      <c r="T3560" s="2">
        <v>3</v>
      </c>
      <c r="U3560" s="339" t="e">
        <f t="shared" si="303"/>
        <v>#VALUE!</v>
      </c>
      <c r="V3560" s="4" t="e">
        <f t="shared" si="304"/>
        <v>#VALUE!</v>
      </c>
    </row>
    <row r="3561" spans="1:22">
      <c r="A3561" s="48" t="s">
        <v>841</v>
      </c>
      <c r="B3561" s="82" t="s">
        <v>860</v>
      </c>
      <c r="C3561" s="219" t="s">
        <v>1433</v>
      </c>
      <c r="D3561" s="81" t="s">
        <v>44</v>
      </c>
      <c r="E3561" s="26" t="s">
        <v>60</v>
      </c>
      <c r="F3561" s="26" t="s">
        <v>60</v>
      </c>
      <c r="G3561">
        <v>218</v>
      </c>
      <c r="H3561" s="123">
        <f t="shared" si="305"/>
        <v>0.57671957671957674</v>
      </c>
      <c r="K3561" t="s">
        <v>100</v>
      </c>
      <c r="M3561" s="65" t="s">
        <v>16</v>
      </c>
      <c r="N3561" s="63" t="s">
        <v>16</v>
      </c>
      <c r="O3561" s="63" t="s">
        <v>16</v>
      </c>
      <c r="P3561" s="2">
        <v>3</v>
      </c>
      <c r="Q3561" s="2">
        <v>4.2893225039619498</v>
      </c>
      <c r="R3561" s="63" t="s">
        <v>16</v>
      </c>
      <c r="S3561" s="63" t="s">
        <v>16</v>
      </c>
      <c r="T3561" s="2">
        <v>3</v>
      </c>
      <c r="U3561" s="339" t="e">
        <f t="shared" si="303"/>
        <v>#VALUE!</v>
      </c>
      <c r="V3561" s="4" t="e">
        <f t="shared" si="304"/>
        <v>#VALUE!</v>
      </c>
    </row>
    <row r="3562" spans="1:22">
      <c r="A3562" s="51" t="s">
        <v>841</v>
      </c>
      <c r="B3562" s="82" t="s">
        <v>860</v>
      </c>
      <c r="C3562" s="219" t="s">
        <v>1433</v>
      </c>
      <c r="D3562" s="81" t="s">
        <v>44</v>
      </c>
      <c r="E3562" s="29" t="s">
        <v>60</v>
      </c>
      <c r="F3562" s="29" t="s">
        <v>60</v>
      </c>
      <c r="G3562" s="11">
        <v>319</v>
      </c>
      <c r="H3562" s="172">
        <f t="shared" si="305"/>
        <v>0.84391534391534395</v>
      </c>
      <c r="I3562" s="12"/>
      <c r="J3562" s="11"/>
      <c r="K3562" s="11" t="s">
        <v>100</v>
      </c>
      <c r="L3562" s="11"/>
      <c r="M3562" s="65" t="s">
        <v>16</v>
      </c>
      <c r="N3562" s="63" t="s">
        <v>16</v>
      </c>
      <c r="O3562" s="63" t="s">
        <v>16</v>
      </c>
      <c r="P3562" s="12">
        <v>3</v>
      </c>
      <c r="Q3562" s="2">
        <v>2.0418977812995198</v>
      </c>
      <c r="R3562" s="63" t="s">
        <v>16</v>
      </c>
      <c r="S3562" s="63" t="s">
        <v>16</v>
      </c>
      <c r="T3562" s="12">
        <v>3</v>
      </c>
      <c r="U3562" s="339" t="e">
        <f t="shared" si="303"/>
        <v>#VALUE!</v>
      </c>
      <c r="V3562" s="4" t="e">
        <f t="shared" si="304"/>
        <v>#VALUE!</v>
      </c>
    </row>
    <row r="3563" spans="1:22">
      <c r="A3563" s="48" t="s">
        <v>841</v>
      </c>
      <c r="B3563" s="82" t="s">
        <v>860</v>
      </c>
      <c r="C3563" s="219" t="s">
        <v>1433</v>
      </c>
      <c r="D3563" s="81" t="s">
        <v>44</v>
      </c>
      <c r="E3563" s="26" t="s">
        <v>60</v>
      </c>
      <c r="F3563" s="26" t="s">
        <v>60</v>
      </c>
      <c r="G3563">
        <v>378</v>
      </c>
      <c r="H3563" s="123">
        <f t="shared" si="305"/>
        <v>1</v>
      </c>
      <c r="K3563" t="s">
        <v>100</v>
      </c>
      <c r="L3563" t="s">
        <v>100</v>
      </c>
      <c r="M3563" s="65" t="s">
        <v>16</v>
      </c>
      <c r="N3563" s="63" t="s">
        <v>16</v>
      </c>
      <c r="O3563" s="63" t="s">
        <v>16</v>
      </c>
      <c r="P3563" s="2">
        <v>3</v>
      </c>
      <c r="Q3563" s="2">
        <v>4.06547147385103</v>
      </c>
      <c r="R3563" s="63" t="s">
        <v>16</v>
      </c>
      <c r="S3563" s="63" t="s">
        <v>16</v>
      </c>
      <c r="T3563" s="2">
        <v>3</v>
      </c>
      <c r="U3563" s="339" t="e">
        <f t="shared" si="303"/>
        <v>#VALUE!</v>
      </c>
      <c r="V3563" s="4" t="e">
        <f t="shared" si="304"/>
        <v>#VALUE!</v>
      </c>
    </row>
    <row r="3564" spans="1:22">
      <c r="A3564" s="48" t="s">
        <v>841</v>
      </c>
      <c r="B3564" s="82" t="s">
        <v>861</v>
      </c>
      <c r="C3564" s="219" t="s">
        <v>1433</v>
      </c>
      <c r="D3564" s="81" t="s">
        <v>44</v>
      </c>
      <c r="E3564" s="26" t="s">
        <v>60</v>
      </c>
      <c r="F3564" s="26" t="s">
        <v>60</v>
      </c>
      <c r="G3564">
        <v>1</v>
      </c>
      <c r="H3564" s="123">
        <f t="shared" si="305"/>
        <v>2.6455026455026454E-3</v>
      </c>
      <c r="J3564" t="s">
        <v>100</v>
      </c>
      <c r="M3564" s="2">
        <v>0.68352335217188898</v>
      </c>
      <c r="N3564" s="63" t="s">
        <v>16</v>
      </c>
      <c r="O3564" s="63" t="s">
        <v>16</v>
      </c>
      <c r="P3564" s="2">
        <v>3</v>
      </c>
      <c r="Q3564" s="2">
        <v>1.2514857369254999</v>
      </c>
      <c r="R3564" s="63" t="s">
        <v>16</v>
      </c>
      <c r="S3564" s="63" t="s">
        <v>16</v>
      </c>
      <c r="T3564" s="2">
        <v>3</v>
      </c>
      <c r="U3564" s="339">
        <f t="shared" si="303"/>
        <v>0.60482589286603705</v>
      </c>
      <c r="V3564" s="4" t="e">
        <f t="shared" si="304"/>
        <v>#VALUE!</v>
      </c>
    </row>
    <row r="3565" spans="1:22">
      <c r="A3565" s="48" t="s">
        <v>841</v>
      </c>
      <c r="B3565" s="82" t="s">
        <v>861</v>
      </c>
      <c r="C3565" s="219" t="s">
        <v>1433</v>
      </c>
      <c r="D3565" s="81" t="s">
        <v>44</v>
      </c>
      <c r="E3565" s="26" t="s">
        <v>60</v>
      </c>
      <c r="F3565" s="26" t="s">
        <v>60</v>
      </c>
      <c r="G3565">
        <v>6</v>
      </c>
      <c r="H3565" s="123">
        <f t="shared" si="305"/>
        <v>1.5873015873015872E-2</v>
      </c>
      <c r="K3565" t="s">
        <v>100</v>
      </c>
      <c r="M3565" s="2">
        <v>0.13165202051550201</v>
      </c>
      <c r="N3565" s="63" t="s">
        <v>16</v>
      </c>
      <c r="O3565" s="63" t="s">
        <v>16</v>
      </c>
      <c r="P3565" s="2">
        <v>3</v>
      </c>
      <c r="Q3565" s="2">
        <v>0.63985736925513903</v>
      </c>
      <c r="R3565" s="63" t="s">
        <v>16</v>
      </c>
      <c r="S3565" s="63" t="s">
        <v>16</v>
      </c>
      <c r="T3565" s="2">
        <v>3</v>
      </c>
      <c r="U3565" s="339">
        <f t="shared" si="303"/>
        <v>1.5810830575231325</v>
      </c>
      <c r="V3565" s="4" t="e">
        <f t="shared" si="304"/>
        <v>#VALUE!</v>
      </c>
    </row>
    <row r="3566" spans="1:22">
      <c r="A3566" s="48" t="s">
        <v>841</v>
      </c>
      <c r="B3566" s="82" t="s">
        <v>861</v>
      </c>
      <c r="C3566" s="219" t="s">
        <v>1433</v>
      </c>
      <c r="D3566" s="81" t="s">
        <v>44</v>
      </c>
      <c r="E3566" s="26" t="s">
        <v>60</v>
      </c>
      <c r="F3566" s="26" t="s">
        <v>60</v>
      </c>
      <c r="G3566">
        <v>18</v>
      </c>
      <c r="H3566" s="123">
        <f t="shared" si="305"/>
        <v>4.7619047619047616E-2</v>
      </c>
      <c r="K3566" t="s">
        <v>100</v>
      </c>
      <c r="M3566" s="2">
        <v>0.67176287391242795</v>
      </c>
      <c r="N3566" s="63" t="s">
        <v>16</v>
      </c>
      <c r="O3566" s="63" t="s">
        <v>16</v>
      </c>
      <c r="P3566" s="2">
        <v>3</v>
      </c>
      <c r="Q3566" s="2">
        <v>1.60707210776544</v>
      </c>
      <c r="R3566" s="63" t="s">
        <v>16</v>
      </c>
      <c r="S3566" s="63" t="s">
        <v>16</v>
      </c>
      <c r="T3566" s="2">
        <v>3</v>
      </c>
      <c r="U3566" s="339">
        <f t="shared" si="303"/>
        <v>0.87226382372394839</v>
      </c>
      <c r="V3566" s="4" t="e">
        <f t="shared" si="304"/>
        <v>#VALUE!</v>
      </c>
    </row>
    <row r="3567" spans="1:22">
      <c r="A3567" s="48" t="s">
        <v>841</v>
      </c>
      <c r="B3567" s="82" t="s">
        <v>861</v>
      </c>
      <c r="C3567" s="219" t="s">
        <v>1433</v>
      </c>
      <c r="D3567" s="81" t="s">
        <v>44</v>
      </c>
      <c r="E3567" s="26" t="s">
        <v>60</v>
      </c>
      <c r="F3567" s="26" t="s">
        <v>60</v>
      </c>
      <c r="G3567">
        <v>39</v>
      </c>
      <c r="H3567" s="123">
        <f t="shared" si="305"/>
        <v>0.10317460317460317</v>
      </c>
      <c r="K3567" t="s">
        <v>100</v>
      </c>
      <c r="M3567" s="2">
        <v>0.92918667581369596</v>
      </c>
      <c r="N3567" s="63" t="s">
        <v>16</v>
      </c>
      <c r="O3567" s="63" t="s">
        <v>16</v>
      </c>
      <c r="P3567" s="2">
        <v>3</v>
      </c>
      <c r="Q3567" s="2">
        <v>1.6590729001584901</v>
      </c>
      <c r="R3567" s="63" t="s">
        <v>16</v>
      </c>
      <c r="S3567" s="63" t="s">
        <v>16</v>
      </c>
      <c r="T3567" s="2">
        <v>3</v>
      </c>
      <c r="U3567" s="339">
        <f t="shared" si="303"/>
        <v>0.57970457007794818</v>
      </c>
      <c r="V3567" s="4" t="e">
        <f t="shared" si="304"/>
        <v>#VALUE!</v>
      </c>
    </row>
    <row r="3568" spans="1:22">
      <c r="A3568" s="48" t="s">
        <v>841</v>
      </c>
      <c r="B3568" s="82" t="s">
        <v>861</v>
      </c>
      <c r="C3568" s="219" t="s">
        <v>1433</v>
      </c>
      <c r="D3568" s="81" t="s">
        <v>44</v>
      </c>
      <c r="E3568" s="29" t="s">
        <v>60</v>
      </c>
      <c r="F3568" s="29" t="s">
        <v>60</v>
      </c>
      <c r="G3568" s="11">
        <v>70</v>
      </c>
      <c r="H3568" s="172">
        <f t="shared" si="305"/>
        <v>0.18518518518518517</v>
      </c>
      <c r="I3568" s="12"/>
      <c r="J3568" s="11"/>
      <c r="K3568" s="11" t="s">
        <v>100</v>
      </c>
      <c r="L3568" s="11"/>
      <c r="M3568" s="2">
        <v>0.63343242625201401</v>
      </c>
      <c r="N3568" s="63" t="s">
        <v>16</v>
      </c>
      <c r="O3568" s="63" t="s">
        <v>16</v>
      </c>
      <c r="P3568" s="12">
        <v>3</v>
      </c>
      <c r="Q3568" s="2">
        <v>1.11281695721075</v>
      </c>
      <c r="R3568" s="63" t="s">
        <v>16</v>
      </c>
      <c r="S3568" s="63" t="s">
        <v>16</v>
      </c>
      <c r="T3568" s="12">
        <v>3</v>
      </c>
      <c r="U3568" s="339">
        <f t="shared" si="303"/>
        <v>0.5634965520699271</v>
      </c>
      <c r="V3568" s="4" t="e">
        <f t="shared" si="304"/>
        <v>#VALUE!</v>
      </c>
    </row>
    <row r="3569" spans="1:22">
      <c r="A3569" s="48" t="s">
        <v>841</v>
      </c>
      <c r="B3569" s="82" t="s">
        <v>861</v>
      </c>
      <c r="C3569" s="219" t="s">
        <v>1433</v>
      </c>
      <c r="D3569" s="81" t="s">
        <v>44</v>
      </c>
      <c r="E3569" s="26" t="s">
        <v>60</v>
      </c>
      <c r="F3569" s="26" t="s">
        <v>60</v>
      </c>
      <c r="G3569">
        <v>100</v>
      </c>
      <c r="H3569" s="123">
        <f t="shared" si="305"/>
        <v>0.26455026455026454</v>
      </c>
      <c r="K3569" t="s">
        <v>100</v>
      </c>
      <c r="M3569" s="2">
        <v>1.1596049350451301</v>
      </c>
      <c r="N3569" s="63" t="s">
        <v>16</v>
      </c>
      <c r="O3569" s="63" t="s">
        <v>16</v>
      </c>
      <c r="P3569" s="2">
        <v>3</v>
      </c>
      <c r="Q3569" s="2">
        <v>0.56061806656100499</v>
      </c>
      <c r="R3569" s="63" t="s">
        <v>16</v>
      </c>
      <c r="S3569" s="63" t="s">
        <v>16</v>
      </c>
      <c r="T3569" s="2">
        <v>3</v>
      </c>
      <c r="U3569" s="339">
        <f t="shared" si="303"/>
        <v>-0.72679478745686277</v>
      </c>
      <c r="V3569" s="4" t="e">
        <f t="shared" si="304"/>
        <v>#VALUE!</v>
      </c>
    </row>
    <row r="3570" spans="1:22">
      <c r="A3570" s="48" t="s">
        <v>841</v>
      </c>
      <c r="B3570" s="82" t="s">
        <v>861</v>
      </c>
      <c r="C3570" s="219" t="s">
        <v>1433</v>
      </c>
      <c r="D3570" s="81" t="s">
        <v>44</v>
      </c>
      <c r="E3570" s="26" t="s">
        <v>60</v>
      </c>
      <c r="F3570" s="26" t="s">
        <v>60</v>
      </c>
      <c r="G3570">
        <v>156</v>
      </c>
      <c r="H3570" s="123">
        <f t="shared" si="305"/>
        <v>0.41269841269841268</v>
      </c>
      <c r="K3570" t="s">
        <v>100</v>
      </c>
      <c r="M3570" s="2">
        <v>14.2703603279866</v>
      </c>
      <c r="N3570" s="63" t="s">
        <v>16</v>
      </c>
      <c r="O3570" s="63" t="s">
        <v>16</v>
      </c>
      <c r="P3570" s="2">
        <v>3</v>
      </c>
      <c r="Q3570" s="2">
        <v>8.5112916006339105</v>
      </c>
      <c r="R3570" s="63" t="s">
        <v>16</v>
      </c>
      <c r="S3570" s="63" t="s">
        <v>16</v>
      </c>
      <c r="T3570" s="2">
        <v>3</v>
      </c>
      <c r="U3570" s="339">
        <f t="shared" si="303"/>
        <v>-0.5167909763785471</v>
      </c>
      <c r="V3570" s="4" t="e">
        <f t="shared" si="304"/>
        <v>#VALUE!</v>
      </c>
    </row>
    <row r="3571" spans="1:22">
      <c r="A3571" s="48" t="s">
        <v>841</v>
      </c>
      <c r="B3571" s="82" t="s">
        <v>861</v>
      </c>
      <c r="C3571" s="219" t="s">
        <v>1433</v>
      </c>
      <c r="D3571" s="81" t="s">
        <v>44</v>
      </c>
      <c r="E3571" s="26" t="s">
        <v>60</v>
      </c>
      <c r="F3571" s="26" t="s">
        <v>60</v>
      </c>
      <c r="G3571">
        <v>218</v>
      </c>
      <c r="H3571" s="123">
        <f t="shared" si="305"/>
        <v>0.57671957671957674</v>
      </c>
      <c r="K3571" t="s">
        <v>100</v>
      </c>
      <c r="M3571" s="2">
        <v>32.033909378981399</v>
      </c>
      <c r="N3571" s="63" t="s">
        <v>16</v>
      </c>
      <c r="O3571" s="63" t="s">
        <v>16</v>
      </c>
      <c r="P3571" s="2">
        <v>3</v>
      </c>
      <c r="Q3571" s="2">
        <v>31.165808240887401</v>
      </c>
      <c r="R3571" s="63" t="s">
        <v>16</v>
      </c>
      <c r="S3571" s="63" t="s">
        <v>16</v>
      </c>
      <c r="T3571" s="2">
        <v>3</v>
      </c>
      <c r="U3571" s="339">
        <f t="shared" si="303"/>
        <v>-2.7473405666896305E-2</v>
      </c>
      <c r="V3571" s="4" t="e">
        <f t="shared" si="304"/>
        <v>#VALUE!</v>
      </c>
    </row>
    <row r="3572" spans="1:22">
      <c r="A3572" s="48" t="s">
        <v>841</v>
      </c>
      <c r="B3572" s="82" t="s">
        <v>861</v>
      </c>
      <c r="C3572" s="219" t="s">
        <v>1433</v>
      </c>
      <c r="D3572" s="81" t="s">
        <v>44</v>
      </c>
      <c r="E3572" s="26" t="s">
        <v>60</v>
      </c>
      <c r="F3572" s="26" t="s">
        <v>60</v>
      </c>
      <c r="G3572">
        <v>319</v>
      </c>
      <c r="H3572" s="123">
        <f t="shared" si="305"/>
        <v>0.84391534391534395</v>
      </c>
      <c r="K3572" t="s">
        <v>100</v>
      </c>
      <c r="M3572" s="2">
        <v>18.809033789596299</v>
      </c>
      <c r="N3572" s="63" t="s">
        <v>16</v>
      </c>
      <c r="O3572" s="63" t="s">
        <v>16</v>
      </c>
      <c r="P3572" s="2">
        <v>3</v>
      </c>
      <c r="Q3572" s="2">
        <v>16.4168977812995</v>
      </c>
      <c r="R3572" s="63" t="s">
        <v>16</v>
      </c>
      <c r="S3572" s="63" t="s">
        <v>16</v>
      </c>
      <c r="T3572" s="2">
        <v>3</v>
      </c>
      <c r="U3572" s="339">
        <f t="shared" si="303"/>
        <v>-0.13602611824640509</v>
      </c>
      <c r="V3572" s="4" t="e">
        <f t="shared" si="304"/>
        <v>#VALUE!</v>
      </c>
    </row>
    <row r="3573" spans="1:22">
      <c r="A3573" s="48" t="s">
        <v>841</v>
      </c>
      <c r="B3573" s="82" t="s">
        <v>861</v>
      </c>
      <c r="C3573" s="219" t="s">
        <v>1433</v>
      </c>
      <c r="D3573" s="81" t="s">
        <v>44</v>
      </c>
      <c r="E3573" s="26" t="s">
        <v>60</v>
      </c>
      <c r="F3573" s="26" t="s">
        <v>60</v>
      </c>
      <c r="G3573">
        <v>378</v>
      </c>
      <c r="H3573" s="123">
        <f t="shared" si="305"/>
        <v>1</v>
      </c>
      <c r="K3573" t="s">
        <v>100</v>
      </c>
      <c r="L3573" t="s">
        <v>100</v>
      </c>
      <c r="M3573" s="2">
        <v>11.6438535167096</v>
      </c>
      <c r="N3573" s="63" t="s">
        <v>16</v>
      </c>
      <c r="O3573" s="63" t="s">
        <v>16</v>
      </c>
      <c r="P3573" s="2">
        <v>3</v>
      </c>
      <c r="Q3573" s="2">
        <v>10.002971473851</v>
      </c>
      <c r="R3573" s="63" t="s">
        <v>16</v>
      </c>
      <c r="S3573" s="63" t="s">
        <v>16</v>
      </c>
      <c r="T3573" s="2">
        <v>3</v>
      </c>
      <c r="U3573" s="339">
        <f t="shared" si="303"/>
        <v>-0.15189624941259677</v>
      </c>
      <c r="V3573" s="4" t="e">
        <f t="shared" si="304"/>
        <v>#VALUE!</v>
      </c>
    </row>
    <row r="3574" spans="1:22">
      <c r="A3574" s="48" t="s">
        <v>841</v>
      </c>
      <c r="B3574" s="82" t="s">
        <v>850</v>
      </c>
      <c r="C3574" s="219" t="s">
        <v>1433</v>
      </c>
      <c r="D3574" s="81" t="s">
        <v>44</v>
      </c>
      <c r="E3574" s="29" t="s">
        <v>60</v>
      </c>
      <c r="F3574" s="29" t="s">
        <v>60</v>
      </c>
      <c r="G3574" s="11">
        <v>1</v>
      </c>
      <c r="H3574" s="172">
        <f t="shared" si="305"/>
        <v>2.6455026455026454E-3</v>
      </c>
      <c r="I3574" s="12"/>
      <c r="J3574" s="11" t="s">
        <v>100</v>
      </c>
      <c r="K3574" s="11"/>
      <c r="L3574" s="11"/>
      <c r="M3574" s="2">
        <v>0.68395892544074799</v>
      </c>
      <c r="N3574" s="63" t="s">
        <v>16</v>
      </c>
      <c r="O3574" s="63" t="s">
        <v>16</v>
      </c>
      <c r="P3574" s="12">
        <v>3</v>
      </c>
      <c r="Q3574" s="2">
        <v>1.5639857369254999</v>
      </c>
      <c r="R3574" s="63" t="s">
        <v>16</v>
      </c>
      <c r="S3574" s="63" t="s">
        <v>16</v>
      </c>
      <c r="T3574" s="12">
        <v>3</v>
      </c>
      <c r="U3574" s="339">
        <f t="shared" si="303"/>
        <v>0.82709493615659746</v>
      </c>
      <c r="V3574" s="4" t="e">
        <f t="shared" si="304"/>
        <v>#VALUE!</v>
      </c>
    </row>
    <row r="3575" spans="1:22">
      <c r="A3575" s="48" t="s">
        <v>841</v>
      </c>
      <c r="B3575" s="82" t="s">
        <v>850</v>
      </c>
      <c r="C3575" s="219" t="s">
        <v>1433</v>
      </c>
      <c r="D3575" s="81" t="s">
        <v>44</v>
      </c>
      <c r="E3575" s="26" t="s">
        <v>60</v>
      </c>
      <c r="F3575" s="26" t="s">
        <v>60</v>
      </c>
      <c r="G3575">
        <v>6</v>
      </c>
      <c r="H3575" s="123">
        <f t="shared" si="305"/>
        <v>1.5873015873015872E-2</v>
      </c>
      <c r="K3575" t="s">
        <v>100</v>
      </c>
      <c r="M3575" s="2">
        <v>1.7759411104940399</v>
      </c>
      <c r="N3575" s="63" t="s">
        <v>16</v>
      </c>
      <c r="O3575" s="63" t="s">
        <v>16</v>
      </c>
      <c r="P3575" s="2">
        <v>3</v>
      </c>
      <c r="Q3575" s="2">
        <v>3.1398573692551301</v>
      </c>
      <c r="R3575" s="63" t="s">
        <v>16</v>
      </c>
      <c r="S3575" s="63" t="s">
        <v>16</v>
      </c>
      <c r="T3575" s="2">
        <v>3</v>
      </c>
      <c r="U3575" s="339">
        <f t="shared" si="303"/>
        <v>0.56984688956975627</v>
      </c>
      <c r="V3575" s="4" t="e">
        <f t="shared" si="304"/>
        <v>#VALUE!</v>
      </c>
    </row>
    <row r="3576" spans="1:22">
      <c r="A3576" s="48" t="s">
        <v>841</v>
      </c>
      <c r="B3576" s="82" t="s">
        <v>850</v>
      </c>
      <c r="C3576" s="219" t="s">
        <v>1433</v>
      </c>
      <c r="D3576" s="81" t="s">
        <v>44</v>
      </c>
      <c r="E3576" s="26" t="s">
        <v>60</v>
      </c>
      <c r="F3576" s="26" t="s">
        <v>60</v>
      </c>
      <c r="G3576">
        <v>18</v>
      </c>
      <c r="H3576" s="123">
        <f t="shared" si="305"/>
        <v>4.7619047619047616E-2</v>
      </c>
      <c r="K3576" t="s">
        <v>100</v>
      </c>
      <c r="M3576" s="2">
        <v>1.2197140461489699</v>
      </c>
      <c r="N3576" s="63" t="s">
        <v>16</v>
      </c>
      <c r="O3576" s="63" t="s">
        <v>16</v>
      </c>
      <c r="P3576" s="2">
        <v>3</v>
      </c>
      <c r="Q3576" s="2">
        <v>2.5445721077654402</v>
      </c>
      <c r="R3576" s="63" t="s">
        <v>16</v>
      </c>
      <c r="S3576" s="63" t="s">
        <v>16</v>
      </c>
      <c r="T3576" s="2">
        <v>3</v>
      </c>
      <c r="U3576" s="339">
        <f t="shared" si="303"/>
        <v>0.73534606245350342</v>
      </c>
      <c r="V3576" s="4" t="e">
        <f t="shared" si="304"/>
        <v>#VALUE!</v>
      </c>
    </row>
    <row r="3577" spans="1:22">
      <c r="A3577" s="48" t="s">
        <v>841</v>
      </c>
      <c r="B3577" s="82" t="s">
        <v>850</v>
      </c>
      <c r="C3577" s="219" t="s">
        <v>1433</v>
      </c>
      <c r="D3577" s="81" t="s">
        <v>44</v>
      </c>
      <c r="E3577" s="26" t="s">
        <v>60</v>
      </c>
      <c r="F3577" s="26" t="s">
        <v>60</v>
      </c>
      <c r="G3577">
        <v>39</v>
      </c>
      <c r="H3577" s="123">
        <f t="shared" si="305"/>
        <v>0.10317460317460317</v>
      </c>
      <c r="K3577" t="s">
        <v>100</v>
      </c>
      <c r="M3577" s="2">
        <v>1.7524201539751501</v>
      </c>
      <c r="N3577" s="63" t="s">
        <v>16</v>
      </c>
      <c r="O3577" s="63" t="s">
        <v>16</v>
      </c>
      <c r="P3577" s="2">
        <v>3</v>
      </c>
      <c r="Q3577" s="2">
        <v>2.5995443740094899</v>
      </c>
      <c r="R3577" s="63" t="s">
        <v>16</v>
      </c>
      <c r="S3577" s="63" t="s">
        <v>16</v>
      </c>
      <c r="T3577" s="2">
        <v>3</v>
      </c>
      <c r="U3577" s="339">
        <f t="shared" si="303"/>
        <v>0.39433841122920182</v>
      </c>
      <c r="V3577" s="4" t="e">
        <f t="shared" si="304"/>
        <v>#VALUE!</v>
      </c>
    </row>
    <row r="3578" spans="1:22">
      <c r="A3578" s="48" t="s">
        <v>841</v>
      </c>
      <c r="B3578" s="82" t="s">
        <v>850</v>
      </c>
      <c r="C3578" s="219" t="s">
        <v>1433</v>
      </c>
      <c r="D3578" s="81" t="s">
        <v>44</v>
      </c>
      <c r="E3578" s="26" t="s">
        <v>60</v>
      </c>
      <c r="F3578" s="26" t="s">
        <v>60</v>
      </c>
      <c r="G3578">
        <v>70</v>
      </c>
      <c r="H3578" s="123">
        <f t="shared" si="305"/>
        <v>0.18518518518518517</v>
      </c>
      <c r="K3578" t="s">
        <v>100</v>
      </c>
      <c r="M3578" s="2">
        <v>1.7293347707251301</v>
      </c>
      <c r="N3578" s="63" t="s">
        <v>16</v>
      </c>
      <c r="O3578" s="63" t="s">
        <v>16</v>
      </c>
      <c r="P3578" s="2">
        <v>3</v>
      </c>
      <c r="Q3578" s="2">
        <v>1.4238312202852501</v>
      </c>
      <c r="R3578" s="63" t="s">
        <v>16</v>
      </c>
      <c r="S3578" s="63" t="s">
        <v>16</v>
      </c>
      <c r="T3578" s="2">
        <v>3</v>
      </c>
      <c r="U3578" s="339">
        <f t="shared" si="303"/>
        <v>-0.19438552808380533</v>
      </c>
      <c r="V3578" s="4" t="e">
        <f t="shared" si="304"/>
        <v>#VALUE!</v>
      </c>
    </row>
    <row r="3579" spans="1:22">
      <c r="A3579" s="48" t="s">
        <v>841</v>
      </c>
      <c r="B3579" s="82" t="s">
        <v>850</v>
      </c>
      <c r="C3579" s="219" t="s">
        <v>1433</v>
      </c>
      <c r="D3579" s="81" t="s">
        <v>44</v>
      </c>
      <c r="E3579" s="26" t="s">
        <v>60</v>
      </c>
      <c r="F3579" s="26" t="s">
        <v>60</v>
      </c>
      <c r="G3579">
        <v>100</v>
      </c>
      <c r="H3579" s="123">
        <f t="shared" si="305"/>
        <v>0.26455026455026454</v>
      </c>
      <c r="K3579" t="s">
        <v>100</v>
      </c>
      <c r="M3579" s="2">
        <v>4.7212875545827799</v>
      </c>
      <c r="N3579" s="63" t="s">
        <v>16</v>
      </c>
      <c r="O3579" s="63" t="s">
        <v>16</v>
      </c>
      <c r="P3579" s="2">
        <v>3</v>
      </c>
      <c r="Q3579" s="2">
        <v>1.4981180665610001</v>
      </c>
      <c r="R3579" s="63" t="s">
        <v>16</v>
      </c>
      <c r="S3579" s="63" t="s">
        <v>16</v>
      </c>
      <c r="T3579" s="2">
        <v>3</v>
      </c>
      <c r="U3579" s="339">
        <f t="shared" si="303"/>
        <v>-1.1478718512676973</v>
      </c>
      <c r="V3579" s="4" t="e">
        <f t="shared" si="304"/>
        <v>#VALUE!</v>
      </c>
    </row>
    <row r="3580" spans="1:22">
      <c r="A3580" s="48" t="s">
        <v>841</v>
      </c>
      <c r="B3580" s="82" t="s">
        <v>850</v>
      </c>
      <c r="C3580" s="219" t="s">
        <v>1433</v>
      </c>
      <c r="D3580" s="81" t="s">
        <v>44</v>
      </c>
      <c r="E3580" s="29" t="s">
        <v>60</v>
      </c>
      <c r="F3580" s="29" t="s">
        <v>60</v>
      </c>
      <c r="G3580" s="11">
        <v>156</v>
      </c>
      <c r="H3580" s="172">
        <f t="shared" si="305"/>
        <v>0.41269841269841268</v>
      </c>
      <c r="I3580" s="12"/>
      <c r="J3580" s="11"/>
      <c r="K3580" s="11" t="s">
        <v>100</v>
      </c>
      <c r="L3580" s="11"/>
      <c r="M3580" s="2">
        <v>2.7629501377500398</v>
      </c>
      <c r="N3580" s="63" t="s">
        <v>16</v>
      </c>
      <c r="O3580" s="63" t="s">
        <v>16</v>
      </c>
      <c r="P3580" s="12">
        <v>3</v>
      </c>
      <c r="Q3580" s="2">
        <v>2.2627773375594402</v>
      </c>
      <c r="R3580" s="63" t="s">
        <v>16</v>
      </c>
      <c r="S3580" s="63" t="s">
        <v>16</v>
      </c>
      <c r="T3580" s="12">
        <v>3</v>
      </c>
      <c r="U3580" s="339">
        <f t="shared" si="303"/>
        <v>-0.19970603014513502</v>
      </c>
      <c r="V3580" s="4" t="e">
        <f t="shared" si="304"/>
        <v>#VALUE!</v>
      </c>
    </row>
    <row r="3581" spans="1:22">
      <c r="A3581" s="48" t="s">
        <v>841</v>
      </c>
      <c r="B3581" s="82" t="s">
        <v>850</v>
      </c>
      <c r="C3581" s="219" t="s">
        <v>1433</v>
      </c>
      <c r="D3581" s="81" t="s">
        <v>44</v>
      </c>
      <c r="E3581" s="26" t="s">
        <v>60</v>
      </c>
      <c r="F3581" s="26" t="s">
        <v>60</v>
      </c>
      <c r="G3581">
        <v>218</v>
      </c>
      <c r="H3581" s="123">
        <f t="shared" si="305"/>
        <v>0.57671957671957674</v>
      </c>
      <c r="K3581" t="s">
        <v>100</v>
      </c>
      <c r="M3581" s="2">
        <v>2.7180860910565898</v>
      </c>
      <c r="N3581" s="63" t="s">
        <v>16</v>
      </c>
      <c r="O3581" s="63" t="s">
        <v>16</v>
      </c>
      <c r="P3581" s="2">
        <v>3</v>
      </c>
      <c r="Q3581" s="2">
        <v>3.3547939778129798</v>
      </c>
      <c r="R3581" s="63" t="s">
        <v>16</v>
      </c>
      <c r="S3581" s="63" t="s">
        <v>16</v>
      </c>
      <c r="T3581" s="2">
        <v>3</v>
      </c>
      <c r="U3581" s="339">
        <f t="shared" si="303"/>
        <v>0.21046237138973378</v>
      </c>
      <c r="V3581" s="4" t="e">
        <f t="shared" si="304"/>
        <v>#VALUE!</v>
      </c>
    </row>
    <row r="3582" spans="1:22">
      <c r="A3582" s="48" t="s">
        <v>841</v>
      </c>
      <c r="B3582" s="82" t="s">
        <v>850</v>
      </c>
      <c r="C3582" s="219" t="s">
        <v>1433</v>
      </c>
      <c r="D3582" s="81" t="s">
        <v>44</v>
      </c>
      <c r="E3582" s="26" t="s">
        <v>60</v>
      </c>
      <c r="F3582" s="26" t="s">
        <v>60</v>
      </c>
      <c r="G3582">
        <v>319</v>
      </c>
      <c r="H3582" s="123">
        <f t="shared" si="305"/>
        <v>0.84391534391534395</v>
      </c>
      <c r="K3582" t="s">
        <v>100</v>
      </c>
      <c r="M3582" s="2">
        <v>25.384447856434999</v>
      </c>
      <c r="N3582" s="63" t="s">
        <v>16</v>
      </c>
      <c r="O3582" s="63" t="s">
        <v>16</v>
      </c>
      <c r="P3582" s="2">
        <v>3</v>
      </c>
      <c r="Q3582" s="2">
        <v>2.6683835182250499</v>
      </c>
      <c r="R3582" s="63" t="s">
        <v>16</v>
      </c>
      <c r="S3582" s="63" t="s">
        <v>16</v>
      </c>
      <c r="T3582" s="2">
        <v>3</v>
      </c>
      <c r="U3582" s="339">
        <f t="shared" si="303"/>
        <v>-2.2526638321988623</v>
      </c>
      <c r="V3582" s="4" t="e">
        <f t="shared" si="304"/>
        <v>#VALUE!</v>
      </c>
    </row>
    <row r="3583" spans="1:22">
      <c r="A3583" s="48" t="s">
        <v>841</v>
      </c>
      <c r="B3583" s="82" t="s">
        <v>850</v>
      </c>
      <c r="C3583" s="219" t="s">
        <v>1433</v>
      </c>
      <c r="D3583" s="81" t="s">
        <v>44</v>
      </c>
      <c r="E3583" s="26" t="s">
        <v>60</v>
      </c>
      <c r="F3583" s="26" t="s">
        <v>60</v>
      </c>
      <c r="G3583">
        <v>378</v>
      </c>
      <c r="H3583" s="123">
        <f t="shared" si="305"/>
        <v>1</v>
      </c>
      <c r="K3583" t="s">
        <v>100</v>
      </c>
      <c r="L3583" t="s">
        <v>100</v>
      </c>
      <c r="M3583" s="2">
        <v>2.0538368560321398</v>
      </c>
      <c r="N3583" s="63" t="s">
        <v>16</v>
      </c>
      <c r="O3583" s="63" t="s">
        <v>16</v>
      </c>
      <c r="P3583" s="2">
        <v>3</v>
      </c>
      <c r="Q3583" s="2">
        <v>3.44047147385103</v>
      </c>
      <c r="R3583" s="63" t="s">
        <v>16</v>
      </c>
      <c r="S3583" s="63" t="s">
        <v>16</v>
      </c>
      <c r="T3583" s="2">
        <v>3</v>
      </c>
      <c r="U3583" s="339">
        <f t="shared" si="303"/>
        <v>0.51589883743711662</v>
      </c>
      <c r="V3583" s="4" t="e">
        <f t="shared" si="304"/>
        <v>#VALUE!</v>
      </c>
    </row>
    <row r="3584" spans="1:22">
      <c r="A3584" s="54" t="s">
        <v>888</v>
      </c>
      <c r="B3584" t="s">
        <v>885</v>
      </c>
      <c r="C3584" s="219" t="s">
        <v>1490</v>
      </c>
      <c r="D3584" s="81" t="s">
        <v>44</v>
      </c>
      <c r="E3584" s="26" t="s">
        <v>60</v>
      </c>
      <c r="F3584" s="26" t="s">
        <v>60</v>
      </c>
      <c r="G3584">
        <v>0</v>
      </c>
      <c r="H3584" s="123">
        <f t="shared" ref="H3584:H3607" si="306">G3584/730</f>
        <v>0</v>
      </c>
      <c r="I3584" s="2" t="s">
        <v>100</v>
      </c>
      <c r="M3584" s="321">
        <v>1</v>
      </c>
      <c r="N3584" s="63" t="s">
        <v>16</v>
      </c>
      <c r="O3584" s="63" t="s">
        <v>16</v>
      </c>
      <c r="P3584" s="2">
        <v>10</v>
      </c>
      <c r="Q3584" s="2">
        <v>0</v>
      </c>
      <c r="R3584" s="63" t="s">
        <v>16</v>
      </c>
      <c r="S3584" s="63" t="s">
        <v>16</v>
      </c>
      <c r="T3584" s="2">
        <v>10</v>
      </c>
      <c r="U3584" s="339" t="e">
        <f t="shared" si="303"/>
        <v>#NUM!</v>
      </c>
      <c r="V3584" s="4" t="e">
        <f t="shared" si="304"/>
        <v>#VALUE!</v>
      </c>
    </row>
    <row r="3585" spans="1:22">
      <c r="A3585" s="54" t="s">
        <v>888</v>
      </c>
      <c r="B3585" t="s">
        <v>886</v>
      </c>
      <c r="C3585" s="219" t="s">
        <v>1490</v>
      </c>
      <c r="D3585" s="81" t="s">
        <v>44</v>
      </c>
      <c r="E3585" s="26" t="s">
        <v>60</v>
      </c>
      <c r="F3585" s="26" t="s">
        <v>60</v>
      </c>
      <c r="G3585">
        <v>0</v>
      </c>
      <c r="H3585" s="123">
        <f t="shared" si="306"/>
        <v>0</v>
      </c>
      <c r="I3585" s="2" t="s">
        <v>100</v>
      </c>
      <c r="M3585" s="321">
        <v>1</v>
      </c>
      <c r="N3585" s="63" t="s">
        <v>16</v>
      </c>
      <c r="O3585" s="63" t="s">
        <v>16</v>
      </c>
      <c r="P3585" s="2">
        <v>10</v>
      </c>
      <c r="Q3585" s="2">
        <v>1</v>
      </c>
      <c r="R3585" s="63" t="s">
        <v>16</v>
      </c>
      <c r="S3585" s="63" t="s">
        <v>16</v>
      </c>
      <c r="T3585" s="2">
        <v>10</v>
      </c>
      <c r="U3585" s="339">
        <f t="shared" si="303"/>
        <v>0</v>
      </c>
      <c r="V3585" s="4" t="e">
        <f t="shared" si="304"/>
        <v>#VALUE!</v>
      </c>
    </row>
    <row r="3586" spans="1:22">
      <c r="A3586" s="54" t="s">
        <v>888</v>
      </c>
      <c r="B3586" t="s">
        <v>887</v>
      </c>
      <c r="C3586" s="219" t="s">
        <v>1490</v>
      </c>
      <c r="D3586" s="81" t="s">
        <v>44</v>
      </c>
      <c r="E3586" s="29" t="s">
        <v>60</v>
      </c>
      <c r="F3586" s="29" t="s">
        <v>60</v>
      </c>
      <c r="G3586" s="11">
        <v>0</v>
      </c>
      <c r="H3586" s="172">
        <f t="shared" si="306"/>
        <v>0</v>
      </c>
      <c r="I3586" s="12" t="s">
        <v>100</v>
      </c>
      <c r="J3586" s="11"/>
      <c r="K3586" s="11"/>
      <c r="L3586" s="11"/>
      <c r="M3586" s="321">
        <v>0</v>
      </c>
      <c r="N3586" s="63" t="s">
        <v>16</v>
      </c>
      <c r="O3586" s="63" t="s">
        <v>16</v>
      </c>
      <c r="P3586" s="12">
        <v>10</v>
      </c>
      <c r="Q3586" s="2">
        <v>1</v>
      </c>
      <c r="R3586" s="63" t="s">
        <v>16</v>
      </c>
      <c r="S3586" s="63" t="s">
        <v>16</v>
      </c>
      <c r="T3586" s="12">
        <v>10</v>
      </c>
      <c r="U3586" s="339" t="e">
        <f t="shared" si="303"/>
        <v>#DIV/0!</v>
      </c>
      <c r="V3586" s="4" t="e">
        <f t="shared" si="304"/>
        <v>#DIV/0!</v>
      </c>
    </row>
    <row r="3587" spans="1:22">
      <c r="A3587" s="52" t="s">
        <v>888</v>
      </c>
      <c r="B3587" t="s">
        <v>885</v>
      </c>
      <c r="C3587" s="219" t="s">
        <v>1490</v>
      </c>
      <c r="D3587" s="81" t="s">
        <v>44</v>
      </c>
      <c r="E3587" s="26" t="s">
        <v>60</v>
      </c>
      <c r="F3587" s="26" t="s">
        <v>60</v>
      </c>
      <c r="G3587">
        <v>1</v>
      </c>
      <c r="H3587" s="123">
        <f t="shared" si="306"/>
        <v>1.3698630136986301E-3</v>
      </c>
      <c r="J3587" t="s">
        <v>100</v>
      </c>
      <c r="M3587" s="321">
        <v>1</v>
      </c>
      <c r="N3587" s="63" t="s">
        <v>16</v>
      </c>
      <c r="O3587" s="63" t="s">
        <v>16</v>
      </c>
      <c r="P3587" s="2">
        <v>10</v>
      </c>
      <c r="Q3587" s="2">
        <v>3</v>
      </c>
      <c r="R3587" s="63" t="s">
        <v>16</v>
      </c>
      <c r="S3587" s="63" t="s">
        <v>16</v>
      </c>
      <c r="T3587" s="2">
        <v>10</v>
      </c>
      <c r="U3587" s="339">
        <f t="shared" si="303"/>
        <v>1.0986122886681098</v>
      </c>
      <c r="V3587" s="4" t="e">
        <f t="shared" si="304"/>
        <v>#VALUE!</v>
      </c>
    </row>
    <row r="3588" spans="1:22">
      <c r="A3588" s="54" t="s">
        <v>888</v>
      </c>
      <c r="B3588" t="s">
        <v>886</v>
      </c>
      <c r="C3588" s="219" t="s">
        <v>1490</v>
      </c>
      <c r="D3588" s="81" t="s">
        <v>44</v>
      </c>
      <c r="E3588" s="26" t="s">
        <v>60</v>
      </c>
      <c r="F3588" s="26" t="s">
        <v>60</v>
      </c>
      <c r="G3588">
        <v>1</v>
      </c>
      <c r="H3588" s="123">
        <f t="shared" si="306"/>
        <v>1.3698630136986301E-3</v>
      </c>
      <c r="J3588" t="s">
        <v>100</v>
      </c>
      <c r="M3588" s="321">
        <v>1</v>
      </c>
      <c r="N3588" s="63" t="s">
        <v>16</v>
      </c>
      <c r="O3588" s="63" t="s">
        <v>16</v>
      </c>
      <c r="P3588" s="2">
        <v>10</v>
      </c>
      <c r="Q3588" s="2">
        <v>6</v>
      </c>
      <c r="R3588" s="63" t="s">
        <v>16</v>
      </c>
      <c r="S3588" s="63" t="s">
        <v>16</v>
      </c>
      <c r="T3588" s="2">
        <v>10</v>
      </c>
      <c r="U3588" s="339">
        <f t="shared" si="303"/>
        <v>1.791759469228055</v>
      </c>
      <c r="V3588" s="4" t="e">
        <f t="shared" si="304"/>
        <v>#VALUE!</v>
      </c>
    </row>
    <row r="3589" spans="1:22">
      <c r="A3589" s="54" t="s">
        <v>888</v>
      </c>
      <c r="B3589" t="s">
        <v>887</v>
      </c>
      <c r="C3589" s="219" t="s">
        <v>1490</v>
      </c>
      <c r="D3589" s="81" t="s">
        <v>44</v>
      </c>
      <c r="E3589" s="26" t="s">
        <v>60</v>
      </c>
      <c r="F3589" s="26" t="s">
        <v>60</v>
      </c>
      <c r="G3589">
        <v>1</v>
      </c>
      <c r="H3589" s="123">
        <f t="shared" si="306"/>
        <v>1.3698630136986301E-3</v>
      </c>
      <c r="J3589" t="s">
        <v>100</v>
      </c>
      <c r="M3589" s="321">
        <v>0</v>
      </c>
      <c r="N3589" s="63" t="s">
        <v>16</v>
      </c>
      <c r="O3589" s="63" t="s">
        <v>16</v>
      </c>
      <c r="P3589" s="2">
        <v>10</v>
      </c>
      <c r="Q3589" s="2">
        <v>0</v>
      </c>
      <c r="R3589" s="63" t="s">
        <v>16</v>
      </c>
      <c r="S3589" s="63" t="s">
        <v>16</v>
      </c>
      <c r="T3589" s="2">
        <v>10</v>
      </c>
      <c r="U3589" s="339" t="e">
        <f t="shared" si="303"/>
        <v>#DIV/0!</v>
      </c>
      <c r="V3589" s="4" t="e">
        <f t="shared" si="304"/>
        <v>#DIV/0!</v>
      </c>
    </row>
    <row r="3590" spans="1:22">
      <c r="A3590" s="54" t="s">
        <v>888</v>
      </c>
      <c r="B3590" s="22" t="s">
        <v>885</v>
      </c>
      <c r="C3590" s="219" t="s">
        <v>1490</v>
      </c>
      <c r="D3590" s="81" t="s">
        <v>44</v>
      </c>
      <c r="E3590" s="93" t="s">
        <v>60</v>
      </c>
      <c r="F3590" s="93" t="s">
        <v>60</v>
      </c>
      <c r="G3590" s="22">
        <v>365</v>
      </c>
      <c r="H3590" s="123">
        <f t="shared" si="306"/>
        <v>0.5</v>
      </c>
      <c r="K3590" t="s">
        <v>100</v>
      </c>
      <c r="M3590" s="321">
        <v>0</v>
      </c>
      <c r="N3590" s="63" t="s">
        <v>16</v>
      </c>
      <c r="O3590" s="63" t="s">
        <v>16</v>
      </c>
      <c r="P3590" s="2">
        <v>10</v>
      </c>
      <c r="Q3590" s="2">
        <v>0</v>
      </c>
      <c r="R3590" s="63" t="s">
        <v>16</v>
      </c>
      <c r="S3590" s="63" t="s">
        <v>16</v>
      </c>
      <c r="T3590" s="2">
        <v>10</v>
      </c>
      <c r="U3590" s="339" t="e">
        <f t="shared" si="303"/>
        <v>#DIV/0!</v>
      </c>
      <c r="V3590" s="4" t="e">
        <f t="shared" si="304"/>
        <v>#DIV/0!</v>
      </c>
    </row>
    <row r="3591" spans="1:22">
      <c r="A3591" s="54" t="s">
        <v>888</v>
      </c>
      <c r="B3591" s="22" t="s">
        <v>886</v>
      </c>
      <c r="C3591" s="219" t="s">
        <v>1490</v>
      </c>
      <c r="D3591" s="81" t="s">
        <v>44</v>
      </c>
      <c r="E3591" s="93" t="s">
        <v>60</v>
      </c>
      <c r="F3591" s="93" t="s">
        <v>60</v>
      </c>
      <c r="G3591" s="22">
        <v>365</v>
      </c>
      <c r="H3591" s="123">
        <f t="shared" si="306"/>
        <v>0.5</v>
      </c>
      <c r="K3591" t="s">
        <v>100</v>
      </c>
      <c r="M3591" s="321">
        <v>3</v>
      </c>
      <c r="N3591" s="63" t="s">
        <v>16</v>
      </c>
      <c r="O3591" s="63" t="s">
        <v>16</v>
      </c>
      <c r="P3591" s="2">
        <v>10</v>
      </c>
      <c r="Q3591" s="2">
        <v>3</v>
      </c>
      <c r="R3591" s="63" t="s">
        <v>16</v>
      </c>
      <c r="S3591" s="63" t="s">
        <v>16</v>
      </c>
      <c r="T3591" s="2">
        <v>10</v>
      </c>
      <c r="U3591" s="339">
        <f t="shared" si="303"/>
        <v>0</v>
      </c>
      <c r="V3591" s="4" t="e">
        <f t="shared" si="304"/>
        <v>#VALUE!</v>
      </c>
    </row>
    <row r="3592" spans="1:22">
      <c r="A3592" s="55" t="s">
        <v>888</v>
      </c>
      <c r="B3592" s="22" t="s">
        <v>887</v>
      </c>
      <c r="C3592" s="219" t="s">
        <v>1490</v>
      </c>
      <c r="D3592" s="81" t="s">
        <v>44</v>
      </c>
      <c r="E3592" s="100" t="s">
        <v>60</v>
      </c>
      <c r="F3592" s="100" t="s">
        <v>60</v>
      </c>
      <c r="G3592" s="24">
        <v>365</v>
      </c>
      <c r="H3592" s="172">
        <f t="shared" si="306"/>
        <v>0.5</v>
      </c>
      <c r="I3592" s="12"/>
      <c r="J3592" s="11"/>
      <c r="K3592" s="11" t="s">
        <v>100</v>
      </c>
      <c r="L3592" s="11"/>
      <c r="M3592" s="321">
        <v>0</v>
      </c>
      <c r="N3592" s="63" t="s">
        <v>16</v>
      </c>
      <c r="O3592" s="63" t="s">
        <v>16</v>
      </c>
      <c r="P3592" s="12">
        <v>10</v>
      </c>
      <c r="Q3592" s="2">
        <v>0</v>
      </c>
      <c r="R3592" s="63" t="s">
        <v>16</v>
      </c>
      <c r="S3592" s="63" t="s">
        <v>16</v>
      </c>
      <c r="T3592" s="12">
        <v>10</v>
      </c>
      <c r="U3592" s="339" t="e">
        <f t="shared" si="303"/>
        <v>#DIV/0!</v>
      </c>
      <c r="V3592" s="4" t="e">
        <f t="shared" si="304"/>
        <v>#DIV/0!</v>
      </c>
    </row>
    <row r="3593" spans="1:22">
      <c r="A3593" s="54" t="s">
        <v>888</v>
      </c>
      <c r="B3593" s="22" t="s">
        <v>885</v>
      </c>
      <c r="C3593" s="219" t="s">
        <v>1490</v>
      </c>
      <c r="D3593" s="81" t="s">
        <v>44</v>
      </c>
      <c r="E3593" s="93" t="s">
        <v>60</v>
      </c>
      <c r="F3593" s="93" t="s">
        <v>60</v>
      </c>
      <c r="G3593" s="22">
        <v>730</v>
      </c>
      <c r="H3593" s="123">
        <f t="shared" si="306"/>
        <v>1</v>
      </c>
      <c r="K3593" t="s">
        <v>100</v>
      </c>
      <c r="L3593" t="s">
        <v>100</v>
      </c>
      <c r="M3593" s="321">
        <v>2</v>
      </c>
      <c r="N3593" s="63" t="s">
        <v>16</v>
      </c>
      <c r="O3593" s="63" t="s">
        <v>16</v>
      </c>
      <c r="P3593" s="2">
        <v>10</v>
      </c>
      <c r="Q3593" s="2">
        <v>2</v>
      </c>
      <c r="R3593" s="63" t="s">
        <v>16</v>
      </c>
      <c r="S3593" s="63" t="s">
        <v>16</v>
      </c>
      <c r="T3593" s="2">
        <v>10</v>
      </c>
      <c r="U3593" s="339">
        <f t="shared" si="303"/>
        <v>0</v>
      </c>
      <c r="V3593" s="4" t="e">
        <f t="shared" si="304"/>
        <v>#VALUE!</v>
      </c>
    </row>
    <row r="3594" spans="1:22">
      <c r="A3594" s="54" t="s">
        <v>888</v>
      </c>
      <c r="B3594" s="22" t="s">
        <v>886</v>
      </c>
      <c r="C3594" s="219" t="s">
        <v>1490</v>
      </c>
      <c r="D3594" s="81" t="s">
        <v>44</v>
      </c>
      <c r="E3594" s="93" t="s">
        <v>60</v>
      </c>
      <c r="F3594" s="93" t="s">
        <v>60</v>
      </c>
      <c r="G3594" s="22">
        <v>730</v>
      </c>
      <c r="H3594" s="123">
        <f t="shared" si="306"/>
        <v>1</v>
      </c>
      <c r="K3594" t="s">
        <v>100</v>
      </c>
      <c r="L3594" t="s">
        <v>100</v>
      </c>
      <c r="M3594" s="321">
        <v>2</v>
      </c>
      <c r="N3594" s="63" t="s">
        <v>16</v>
      </c>
      <c r="O3594" s="63" t="s">
        <v>16</v>
      </c>
      <c r="P3594" s="2">
        <v>10</v>
      </c>
      <c r="Q3594" s="2">
        <v>1</v>
      </c>
      <c r="R3594" s="63" t="s">
        <v>16</v>
      </c>
      <c r="S3594" s="63" t="s">
        <v>16</v>
      </c>
      <c r="T3594" s="2">
        <v>10</v>
      </c>
      <c r="U3594" s="339">
        <f t="shared" si="303"/>
        <v>-0.69314718055994529</v>
      </c>
      <c r="V3594" s="4" t="e">
        <f t="shared" si="304"/>
        <v>#VALUE!</v>
      </c>
    </row>
    <row r="3595" spans="1:22">
      <c r="A3595" s="54" t="s">
        <v>888</v>
      </c>
      <c r="B3595" s="22" t="s">
        <v>887</v>
      </c>
      <c r="C3595" s="219" t="s">
        <v>1490</v>
      </c>
      <c r="D3595" s="81" t="s">
        <v>44</v>
      </c>
      <c r="E3595" s="93" t="s">
        <v>60</v>
      </c>
      <c r="F3595" s="93" t="s">
        <v>60</v>
      </c>
      <c r="G3595" s="22">
        <v>730</v>
      </c>
      <c r="H3595" s="123">
        <f t="shared" si="306"/>
        <v>1</v>
      </c>
      <c r="K3595" t="s">
        <v>100</v>
      </c>
      <c r="L3595" t="s">
        <v>100</v>
      </c>
      <c r="M3595" s="321">
        <v>1</v>
      </c>
      <c r="N3595" s="63" t="s">
        <v>16</v>
      </c>
      <c r="O3595" s="63" t="s">
        <v>16</v>
      </c>
      <c r="P3595" s="2">
        <v>10</v>
      </c>
      <c r="Q3595" s="2">
        <v>0</v>
      </c>
      <c r="R3595" s="63" t="s">
        <v>16</v>
      </c>
      <c r="S3595" s="63" t="s">
        <v>16</v>
      </c>
      <c r="T3595" s="2">
        <v>10</v>
      </c>
      <c r="U3595" s="339" t="e">
        <f t="shared" si="303"/>
        <v>#NUM!</v>
      </c>
      <c r="V3595" s="4" t="e">
        <f t="shared" si="304"/>
        <v>#VALUE!</v>
      </c>
    </row>
    <row r="3596" spans="1:22">
      <c r="A3596" s="92" t="s">
        <v>889</v>
      </c>
      <c r="B3596" t="s">
        <v>885</v>
      </c>
      <c r="C3596" s="219" t="s">
        <v>1490</v>
      </c>
      <c r="D3596" s="81" t="s">
        <v>44</v>
      </c>
      <c r="E3596" s="26" t="s">
        <v>60</v>
      </c>
      <c r="F3596" s="26" t="s">
        <v>60</v>
      </c>
      <c r="G3596">
        <v>0</v>
      </c>
      <c r="H3596" s="123">
        <f t="shared" si="306"/>
        <v>0</v>
      </c>
      <c r="I3596" s="2" t="s">
        <v>100</v>
      </c>
      <c r="M3596" s="321">
        <v>1</v>
      </c>
      <c r="N3596" s="63" t="s">
        <v>16</v>
      </c>
      <c r="O3596" s="63" t="s">
        <v>16</v>
      </c>
      <c r="P3596" s="2">
        <v>10</v>
      </c>
      <c r="Q3596" s="2">
        <v>0</v>
      </c>
      <c r="R3596" s="63" t="s">
        <v>16</v>
      </c>
      <c r="S3596" s="63" t="s">
        <v>16</v>
      </c>
      <c r="T3596" s="2">
        <v>10</v>
      </c>
      <c r="U3596" s="339" t="e">
        <f t="shared" si="303"/>
        <v>#NUM!</v>
      </c>
      <c r="V3596" s="4" t="e">
        <f t="shared" si="304"/>
        <v>#VALUE!</v>
      </c>
    </row>
    <row r="3597" spans="1:22">
      <c r="A3597" s="54" t="s">
        <v>889</v>
      </c>
      <c r="B3597" t="s">
        <v>886</v>
      </c>
      <c r="C3597" s="219" t="s">
        <v>1490</v>
      </c>
      <c r="D3597" s="81" t="s">
        <v>44</v>
      </c>
      <c r="E3597" s="26" t="s">
        <v>60</v>
      </c>
      <c r="F3597" s="26" t="s">
        <v>60</v>
      </c>
      <c r="G3597">
        <v>0</v>
      </c>
      <c r="H3597" s="123">
        <f t="shared" si="306"/>
        <v>0</v>
      </c>
      <c r="I3597" s="2" t="s">
        <v>100</v>
      </c>
      <c r="M3597" s="321">
        <v>1</v>
      </c>
      <c r="N3597" s="63" t="s">
        <v>16</v>
      </c>
      <c r="O3597" s="63" t="s">
        <v>16</v>
      </c>
      <c r="P3597" s="2">
        <v>10</v>
      </c>
      <c r="Q3597" s="2">
        <v>2</v>
      </c>
      <c r="R3597" s="63" t="s">
        <v>16</v>
      </c>
      <c r="S3597" s="63" t="s">
        <v>16</v>
      </c>
      <c r="T3597" s="2">
        <v>10</v>
      </c>
      <c r="U3597" s="339">
        <f t="shared" si="303"/>
        <v>0.69314718055994529</v>
      </c>
      <c r="V3597" s="4" t="e">
        <f t="shared" si="304"/>
        <v>#VALUE!</v>
      </c>
    </row>
    <row r="3598" spans="1:22">
      <c r="A3598" s="92" t="s">
        <v>889</v>
      </c>
      <c r="B3598" t="s">
        <v>887</v>
      </c>
      <c r="C3598" s="219" t="s">
        <v>1490</v>
      </c>
      <c r="D3598" s="81" t="s">
        <v>44</v>
      </c>
      <c r="E3598" s="29" t="s">
        <v>60</v>
      </c>
      <c r="F3598" s="29" t="s">
        <v>60</v>
      </c>
      <c r="G3598" s="11">
        <v>0</v>
      </c>
      <c r="H3598" s="172">
        <f t="shared" si="306"/>
        <v>0</v>
      </c>
      <c r="I3598" s="12" t="s">
        <v>100</v>
      </c>
      <c r="J3598" s="11"/>
      <c r="K3598" s="11"/>
      <c r="L3598" s="11"/>
      <c r="M3598" s="321">
        <v>0</v>
      </c>
      <c r="N3598" s="63" t="s">
        <v>16</v>
      </c>
      <c r="O3598" s="63" t="s">
        <v>16</v>
      </c>
      <c r="P3598" s="12">
        <v>10</v>
      </c>
      <c r="Q3598" s="2">
        <v>0</v>
      </c>
      <c r="R3598" s="63" t="s">
        <v>16</v>
      </c>
      <c r="S3598" s="63" t="s">
        <v>16</v>
      </c>
      <c r="T3598" s="12">
        <v>10</v>
      </c>
      <c r="U3598" s="339" t="e">
        <f t="shared" si="303"/>
        <v>#DIV/0!</v>
      </c>
      <c r="V3598" s="4" t="e">
        <f t="shared" si="304"/>
        <v>#DIV/0!</v>
      </c>
    </row>
    <row r="3599" spans="1:22">
      <c r="A3599" s="54" t="s">
        <v>889</v>
      </c>
      <c r="B3599" t="s">
        <v>885</v>
      </c>
      <c r="C3599" s="219" t="s">
        <v>1490</v>
      </c>
      <c r="D3599" s="81" t="s">
        <v>44</v>
      </c>
      <c r="E3599" s="26" t="s">
        <v>60</v>
      </c>
      <c r="F3599" s="26" t="s">
        <v>60</v>
      </c>
      <c r="G3599">
        <v>1</v>
      </c>
      <c r="H3599" s="123">
        <f t="shared" si="306"/>
        <v>1.3698630136986301E-3</v>
      </c>
      <c r="J3599" t="s">
        <v>100</v>
      </c>
      <c r="M3599" s="321">
        <v>1</v>
      </c>
      <c r="N3599" s="63" t="s">
        <v>16</v>
      </c>
      <c r="O3599" s="63" t="s">
        <v>16</v>
      </c>
      <c r="P3599" s="2">
        <v>10</v>
      </c>
      <c r="Q3599" s="2">
        <v>1</v>
      </c>
      <c r="R3599" s="63" t="s">
        <v>16</v>
      </c>
      <c r="S3599" s="63" t="s">
        <v>16</v>
      </c>
      <c r="T3599" s="2">
        <v>10</v>
      </c>
      <c r="U3599" s="339">
        <f t="shared" si="303"/>
        <v>0</v>
      </c>
      <c r="V3599" s="4" t="e">
        <f t="shared" si="304"/>
        <v>#VALUE!</v>
      </c>
    </row>
    <row r="3600" spans="1:22">
      <c r="A3600" s="92" t="s">
        <v>889</v>
      </c>
      <c r="B3600" t="s">
        <v>886</v>
      </c>
      <c r="C3600" s="219" t="s">
        <v>1490</v>
      </c>
      <c r="D3600" s="81" t="s">
        <v>44</v>
      </c>
      <c r="E3600" s="26" t="s">
        <v>60</v>
      </c>
      <c r="F3600" s="26" t="s">
        <v>60</v>
      </c>
      <c r="G3600">
        <v>1</v>
      </c>
      <c r="H3600" s="123">
        <f t="shared" si="306"/>
        <v>1.3698630136986301E-3</v>
      </c>
      <c r="J3600" t="s">
        <v>100</v>
      </c>
      <c r="M3600" s="321">
        <v>1</v>
      </c>
      <c r="N3600" s="63" t="s">
        <v>16</v>
      </c>
      <c r="O3600" s="63" t="s">
        <v>16</v>
      </c>
      <c r="P3600" s="2">
        <v>10</v>
      </c>
      <c r="Q3600" s="2">
        <v>1</v>
      </c>
      <c r="R3600" s="63" t="s">
        <v>16</v>
      </c>
      <c r="S3600" s="63" t="s">
        <v>16</v>
      </c>
      <c r="T3600" s="2">
        <v>10</v>
      </c>
      <c r="U3600" s="339">
        <f t="shared" ref="U3600:U3663" si="307">LN(Q3600/M3600)</f>
        <v>0</v>
      </c>
      <c r="V3600" s="4" t="e">
        <f t="shared" ref="V3600:V3663" si="308">M3600^2/(P3600*M3600^2)+S3600^2/(T3600*Q3600^2)</f>
        <v>#VALUE!</v>
      </c>
    </row>
    <row r="3601" spans="1:22">
      <c r="A3601" s="54" t="s">
        <v>889</v>
      </c>
      <c r="B3601" t="s">
        <v>887</v>
      </c>
      <c r="C3601" s="219" t="s">
        <v>1490</v>
      </c>
      <c r="D3601" s="81" t="s">
        <v>44</v>
      </c>
      <c r="E3601" s="26" t="s">
        <v>60</v>
      </c>
      <c r="F3601" s="26" t="s">
        <v>60</v>
      </c>
      <c r="G3601">
        <v>1</v>
      </c>
      <c r="H3601" s="123">
        <f t="shared" si="306"/>
        <v>1.3698630136986301E-3</v>
      </c>
      <c r="J3601" t="s">
        <v>100</v>
      </c>
      <c r="M3601" s="321">
        <v>0</v>
      </c>
      <c r="N3601" s="63" t="s">
        <v>16</v>
      </c>
      <c r="O3601" s="63" t="s">
        <v>16</v>
      </c>
      <c r="P3601" s="2">
        <v>10</v>
      </c>
      <c r="Q3601" s="2">
        <v>1</v>
      </c>
      <c r="R3601" s="63" t="s">
        <v>16</v>
      </c>
      <c r="S3601" s="63" t="s">
        <v>16</v>
      </c>
      <c r="T3601" s="2">
        <v>10</v>
      </c>
      <c r="U3601" s="339" t="e">
        <f t="shared" si="307"/>
        <v>#DIV/0!</v>
      </c>
      <c r="V3601" s="4" t="e">
        <f t="shared" si="308"/>
        <v>#DIV/0!</v>
      </c>
    </row>
    <row r="3602" spans="1:22">
      <c r="A3602" s="92" t="s">
        <v>889</v>
      </c>
      <c r="B3602" s="22" t="s">
        <v>885</v>
      </c>
      <c r="C3602" s="219" t="s">
        <v>1490</v>
      </c>
      <c r="D3602" s="81" t="s">
        <v>44</v>
      </c>
      <c r="E3602" s="93" t="s">
        <v>60</v>
      </c>
      <c r="F3602" s="93" t="s">
        <v>60</v>
      </c>
      <c r="G3602" s="22">
        <v>365</v>
      </c>
      <c r="H3602" s="123">
        <f t="shared" si="306"/>
        <v>0.5</v>
      </c>
      <c r="K3602" t="s">
        <v>100</v>
      </c>
      <c r="M3602" s="321">
        <v>0</v>
      </c>
      <c r="N3602" s="63" t="s">
        <v>16</v>
      </c>
      <c r="O3602" s="63" t="s">
        <v>16</v>
      </c>
      <c r="P3602" s="2">
        <v>10</v>
      </c>
      <c r="Q3602" s="2">
        <v>0</v>
      </c>
      <c r="R3602" s="63" t="s">
        <v>16</v>
      </c>
      <c r="S3602" s="63" t="s">
        <v>16</v>
      </c>
      <c r="T3602" s="2">
        <v>10</v>
      </c>
      <c r="U3602" s="339" t="e">
        <f t="shared" si="307"/>
        <v>#DIV/0!</v>
      </c>
      <c r="V3602" s="4" t="e">
        <f t="shared" si="308"/>
        <v>#DIV/0!</v>
      </c>
    </row>
    <row r="3603" spans="1:22">
      <c r="A3603" s="54" t="s">
        <v>889</v>
      </c>
      <c r="B3603" s="22" t="s">
        <v>886</v>
      </c>
      <c r="C3603" s="219" t="s">
        <v>1490</v>
      </c>
      <c r="D3603" s="81" t="s">
        <v>44</v>
      </c>
      <c r="E3603" s="93" t="s">
        <v>60</v>
      </c>
      <c r="F3603" s="93" t="s">
        <v>60</v>
      </c>
      <c r="G3603" s="22">
        <v>365</v>
      </c>
      <c r="H3603" s="123">
        <f t="shared" si="306"/>
        <v>0.5</v>
      </c>
      <c r="K3603" t="s">
        <v>100</v>
      </c>
      <c r="M3603" s="321">
        <v>3</v>
      </c>
      <c r="N3603" s="63" t="s">
        <v>16</v>
      </c>
      <c r="O3603" s="63" t="s">
        <v>16</v>
      </c>
      <c r="P3603" s="2">
        <v>10</v>
      </c>
      <c r="Q3603" s="2">
        <v>4</v>
      </c>
      <c r="R3603" s="63" t="s">
        <v>16</v>
      </c>
      <c r="S3603" s="63" t="s">
        <v>16</v>
      </c>
      <c r="T3603" s="2">
        <v>10</v>
      </c>
      <c r="U3603" s="339">
        <f t="shared" si="307"/>
        <v>0.28768207245178085</v>
      </c>
      <c r="V3603" s="4" t="e">
        <f t="shared" si="308"/>
        <v>#VALUE!</v>
      </c>
    </row>
    <row r="3604" spans="1:22">
      <c r="A3604" s="92" t="s">
        <v>889</v>
      </c>
      <c r="B3604" s="22" t="s">
        <v>887</v>
      </c>
      <c r="C3604" s="219" t="s">
        <v>1490</v>
      </c>
      <c r="D3604" s="81" t="s">
        <v>44</v>
      </c>
      <c r="E3604" s="100" t="s">
        <v>60</v>
      </c>
      <c r="F3604" s="100" t="s">
        <v>60</v>
      </c>
      <c r="G3604" s="24">
        <v>365</v>
      </c>
      <c r="H3604" s="172">
        <f t="shared" si="306"/>
        <v>0.5</v>
      </c>
      <c r="I3604" s="12"/>
      <c r="J3604" s="11"/>
      <c r="K3604" s="11" t="s">
        <v>100</v>
      </c>
      <c r="L3604" s="11"/>
      <c r="M3604" s="321">
        <v>0</v>
      </c>
      <c r="N3604" s="63" t="s">
        <v>16</v>
      </c>
      <c r="O3604" s="63" t="s">
        <v>16</v>
      </c>
      <c r="P3604" s="12">
        <v>10</v>
      </c>
      <c r="Q3604" s="2">
        <v>1</v>
      </c>
      <c r="R3604" s="63" t="s">
        <v>16</v>
      </c>
      <c r="S3604" s="63" t="s">
        <v>16</v>
      </c>
      <c r="T3604" s="12">
        <v>10</v>
      </c>
      <c r="U3604" s="339" t="e">
        <f t="shared" si="307"/>
        <v>#DIV/0!</v>
      </c>
      <c r="V3604" s="4" t="e">
        <f t="shared" si="308"/>
        <v>#DIV/0!</v>
      </c>
    </row>
    <row r="3605" spans="1:22">
      <c r="A3605" s="54" t="s">
        <v>889</v>
      </c>
      <c r="B3605" s="22" t="s">
        <v>885</v>
      </c>
      <c r="C3605" s="219" t="s">
        <v>1490</v>
      </c>
      <c r="D3605" s="81" t="s">
        <v>44</v>
      </c>
      <c r="E3605" s="93" t="s">
        <v>60</v>
      </c>
      <c r="F3605" s="93" t="s">
        <v>60</v>
      </c>
      <c r="G3605" s="22">
        <v>730</v>
      </c>
      <c r="H3605" s="123">
        <f t="shared" si="306"/>
        <v>1</v>
      </c>
      <c r="K3605" t="s">
        <v>100</v>
      </c>
      <c r="L3605" t="s">
        <v>100</v>
      </c>
      <c r="M3605" s="321">
        <v>2</v>
      </c>
      <c r="N3605" s="63" t="s">
        <v>16</v>
      </c>
      <c r="O3605" s="63" t="s">
        <v>16</v>
      </c>
      <c r="P3605" s="2">
        <v>10</v>
      </c>
      <c r="Q3605" s="2">
        <v>1</v>
      </c>
      <c r="R3605" s="63" t="s">
        <v>16</v>
      </c>
      <c r="S3605" s="63" t="s">
        <v>16</v>
      </c>
      <c r="T3605" s="2">
        <v>10</v>
      </c>
      <c r="U3605" s="339">
        <f t="shared" si="307"/>
        <v>-0.69314718055994529</v>
      </c>
      <c r="V3605" s="4" t="e">
        <f t="shared" si="308"/>
        <v>#VALUE!</v>
      </c>
    </row>
    <row r="3606" spans="1:22">
      <c r="A3606" s="92" t="s">
        <v>889</v>
      </c>
      <c r="B3606" s="22" t="s">
        <v>886</v>
      </c>
      <c r="C3606" s="219" t="s">
        <v>1490</v>
      </c>
      <c r="D3606" s="81" t="s">
        <v>44</v>
      </c>
      <c r="E3606" s="93" t="s">
        <v>60</v>
      </c>
      <c r="F3606" s="93" t="s">
        <v>60</v>
      </c>
      <c r="G3606" s="22">
        <v>730</v>
      </c>
      <c r="H3606" s="123">
        <f t="shared" si="306"/>
        <v>1</v>
      </c>
      <c r="K3606" t="s">
        <v>100</v>
      </c>
      <c r="L3606" t="s">
        <v>100</v>
      </c>
      <c r="M3606" s="321">
        <v>2</v>
      </c>
      <c r="N3606" s="63" t="s">
        <v>16</v>
      </c>
      <c r="O3606" s="63" t="s">
        <v>16</v>
      </c>
      <c r="P3606" s="2">
        <v>10</v>
      </c>
      <c r="Q3606" s="2">
        <v>1</v>
      </c>
      <c r="R3606" s="63" t="s">
        <v>16</v>
      </c>
      <c r="S3606" s="63" t="s">
        <v>16</v>
      </c>
      <c r="T3606" s="2">
        <v>10</v>
      </c>
      <c r="U3606" s="339">
        <f t="shared" si="307"/>
        <v>-0.69314718055994529</v>
      </c>
      <c r="V3606" s="4" t="e">
        <f t="shared" si="308"/>
        <v>#VALUE!</v>
      </c>
    </row>
    <row r="3607" spans="1:22">
      <c r="A3607" s="54" t="s">
        <v>889</v>
      </c>
      <c r="B3607" s="22" t="s">
        <v>887</v>
      </c>
      <c r="C3607" s="219" t="s">
        <v>1490</v>
      </c>
      <c r="D3607" s="81" t="s">
        <v>44</v>
      </c>
      <c r="E3607" s="93" t="s">
        <v>60</v>
      </c>
      <c r="F3607" s="93" t="s">
        <v>60</v>
      </c>
      <c r="G3607" s="22">
        <v>730</v>
      </c>
      <c r="H3607" s="123">
        <f t="shared" si="306"/>
        <v>1</v>
      </c>
      <c r="K3607" t="s">
        <v>100</v>
      </c>
      <c r="L3607" t="s">
        <v>100</v>
      </c>
      <c r="M3607" s="321">
        <v>1</v>
      </c>
      <c r="N3607" s="63" t="s">
        <v>16</v>
      </c>
      <c r="O3607" s="63" t="s">
        <v>16</v>
      </c>
      <c r="P3607" s="2">
        <v>10</v>
      </c>
      <c r="Q3607" s="2">
        <v>1</v>
      </c>
      <c r="R3607" s="63" t="s">
        <v>16</v>
      </c>
      <c r="S3607" s="63" t="s">
        <v>16</v>
      </c>
      <c r="T3607" s="2">
        <v>10</v>
      </c>
      <c r="U3607" s="339">
        <f t="shared" si="307"/>
        <v>0</v>
      </c>
      <c r="V3607" s="4" t="e">
        <f t="shared" si="308"/>
        <v>#VALUE!</v>
      </c>
    </row>
    <row r="3608" spans="1:22">
      <c r="A3608" s="28" t="s">
        <v>865</v>
      </c>
      <c r="B3608" s="82" t="s">
        <v>872</v>
      </c>
      <c r="C3608" s="227" t="s">
        <v>1522</v>
      </c>
      <c r="D3608" s="81" t="s">
        <v>44</v>
      </c>
      <c r="E3608" s="26" t="s">
        <v>60</v>
      </c>
      <c r="F3608" s="26" t="s">
        <v>60</v>
      </c>
      <c r="G3608">
        <v>7</v>
      </c>
      <c r="H3608" s="123">
        <f t="shared" ref="H3608:H3639" si="309">G3608/365</f>
        <v>1.9178082191780823E-2</v>
      </c>
      <c r="J3608" t="s">
        <v>100</v>
      </c>
      <c r="K3608" t="s">
        <v>100</v>
      </c>
      <c r="M3608" s="2">
        <v>1.86335403726708</v>
      </c>
      <c r="N3608" s="63">
        <v>1.8633540372670898</v>
      </c>
      <c r="O3608" s="63">
        <f t="shared" ref="O3608:O3639" si="310">N3608*SQRT(P3608)</f>
        <v>3.2274238650351905</v>
      </c>
      <c r="P3608" s="2">
        <v>3</v>
      </c>
      <c r="Q3608" s="2">
        <v>141.614906832298</v>
      </c>
      <c r="R3608">
        <v>16.770186335402997</v>
      </c>
      <c r="S3608">
        <f t="shared" ref="S3608:S3639" si="311">R3608*SQRT(T3608)</f>
        <v>29.046814785315309</v>
      </c>
      <c r="T3608" s="2">
        <v>3</v>
      </c>
      <c r="U3608" s="339">
        <f t="shared" si="307"/>
        <v>4.3307333402863302</v>
      </c>
      <c r="V3608" s="4">
        <f t="shared" si="308"/>
        <v>0.34735687903970336</v>
      </c>
    </row>
    <row r="3609" spans="1:22">
      <c r="A3609" s="28" t="s">
        <v>865</v>
      </c>
      <c r="B3609" s="82" t="s">
        <v>872</v>
      </c>
      <c r="C3609" s="227" t="s">
        <v>1522</v>
      </c>
      <c r="D3609" s="81" t="s">
        <v>44</v>
      </c>
      <c r="E3609" s="26" t="s">
        <v>60</v>
      </c>
      <c r="F3609" s="26" t="s">
        <v>60</v>
      </c>
      <c r="G3609">
        <v>30</v>
      </c>
      <c r="H3609" s="123">
        <f t="shared" si="309"/>
        <v>8.2191780821917804E-2</v>
      </c>
      <c r="K3609" t="s">
        <v>100</v>
      </c>
      <c r="M3609" s="2">
        <v>5.5900621118012603</v>
      </c>
      <c r="N3609" s="63">
        <v>1.86335403726709</v>
      </c>
      <c r="O3609" s="63">
        <f t="shared" si="310"/>
        <v>3.227423865035191</v>
      </c>
      <c r="P3609" s="2">
        <v>3</v>
      </c>
      <c r="Q3609" s="2">
        <v>165.83850931677</v>
      </c>
      <c r="R3609">
        <v>9.3167701863349919</v>
      </c>
      <c r="S3609">
        <f t="shared" si="311"/>
        <v>16.13711932517516</v>
      </c>
      <c r="T3609" s="2">
        <v>3</v>
      </c>
      <c r="U3609" s="339">
        <f t="shared" si="307"/>
        <v>3.3900240810640256</v>
      </c>
      <c r="V3609" s="4">
        <f t="shared" si="308"/>
        <v>0.33648950048394533</v>
      </c>
    </row>
    <row r="3610" spans="1:22">
      <c r="A3610" s="28" t="s">
        <v>865</v>
      </c>
      <c r="B3610" s="82" t="s">
        <v>872</v>
      </c>
      <c r="C3610" s="227" t="s">
        <v>1522</v>
      </c>
      <c r="D3610" s="81" t="s">
        <v>44</v>
      </c>
      <c r="E3610" s="29" t="s">
        <v>60</v>
      </c>
      <c r="F3610" s="29" t="s">
        <v>60</v>
      </c>
      <c r="G3610" s="11">
        <v>90</v>
      </c>
      <c r="H3610" s="172">
        <f t="shared" si="309"/>
        <v>0.24657534246575341</v>
      </c>
      <c r="I3610" s="12"/>
      <c r="J3610" s="11"/>
      <c r="K3610" s="11" t="s">
        <v>100</v>
      </c>
      <c r="L3610" s="11"/>
      <c r="M3610" s="2">
        <v>14.906832298136599</v>
      </c>
      <c r="N3610" s="63">
        <v>5.5900621118013021</v>
      </c>
      <c r="O3610" s="63">
        <f t="shared" si="310"/>
        <v>9.6822715951056288</v>
      </c>
      <c r="P3610" s="12">
        <v>3</v>
      </c>
      <c r="Q3610" s="2">
        <v>171.42857142857099</v>
      </c>
      <c r="R3610">
        <v>11.180124223602007</v>
      </c>
      <c r="S3610">
        <f t="shared" si="311"/>
        <v>19.364543190210224</v>
      </c>
      <c r="T3610" s="12">
        <v>3</v>
      </c>
      <c r="U3610" s="339">
        <f t="shared" si="307"/>
        <v>2.4423470353692052</v>
      </c>
      <c r="V3610" s="4">
        <f t="shared" si="308"/>
        <v>0.33758664146187745</v>
      </c>
    </row>
    <row r="3611" spans="1:22">
      <c r="A3611" s="28" t="s">
        <v>865</v>
      </c>
      <c r="B3611" s="82" t="s">
        <v>872</v>
      </c>
      <c r="C3611" s="227" t="s">
        <v>1522</v>
      </c>
      <c r="D3611" s="81" t="s">
        <v>44</v>
      </c>
      <c r="E3611" s="26" t="s">
        <v>60</v>
      </c>
      <c r="F3611" s="26" t="s">
        <v>60</v>
      </c>
      <c r="G3611">
        <v>180</v>
      </c>
      <c r="H3611" s="123">
        <f t="shared" si="309"/>
        <v>0.49315068493150682</v>
      </c>
      <c r="K3611" t="s">
        <v>100</v>
      </c>
      <c r="M3611" s="2">
        <v>95.031055900621098</v>
      </c>
      <c r="N3611" s="63">
        <v>16.770186335402897</v>
      </c>
      <c r="O3611" s="63">
        <f t="shared" si="310"/>
        <v>29.046814785315139</v>
      </c>
      <c r="P3611" s="2">
        <v>3</v>
      </c>
      <c r="Q3611" s="2">
        <v>199.37888198757699</v>
      </c>
      <c r="R3611">
        <v>42.857142857143003</v>
      </c>
      <c r="S3611">
        <f t="shared" si="311"/>
        <v>74.23074889580927</v>
      </c>
      <c r="T3611" s="2">
        <v>3</v>
      </c>
      <c r="U3611" s="339">
        <f t="shared" si="307"/>
        <v>0.74100320173757728</v>
      </c>
      <c r="V3611" s="4">
        <f t="shared" si="308"/>
        <v>0.3795382420589869</v>
      </c>
    </row>
    <row r="3612" spans="1:22">
      <c r="A3612" s="28" t="s">
        <v>865</v>
      </c>
      <c r="B3612" s="82" t="s">
        <v>872</v>
      </c>
      <c r="C3612" s="227" t="s">
        <v>1522</v>
      </c>
      <c r="D3612" s="81" t="s">
        <v>44</v>
      </c>
      <c r="E3612" s="26" t="s">
        <v>60</v>
      </c>
      <c r="F3612" s="26" t="s">
        <v>60</v>
      </c>
      <c r="G3612">
        <v>365</v>
      </c>
      <c r="H3612" s="123">
        <f t="shared" si="309"/>
        <v>1</v>
      </c>
      <c r="K3612" t="s">
        <v>100</v>
      </c>
      <c r="L3612" t="s">
        <v>100</v>
      </c>
      <c r="M3612" s="2">
        <v>59.627329192546597</v>
      </c>
      <c r="N3612" s="63">
        <v>11.180124223602405</v>
      </c>
      <c r="O3612" s="63">
        <f t="shared" si="310"/>
        <v>19.364543190210913</v>
      </c>
      <c r="P3612" s="2">
        <v>3</v>
      </c>
      <c r="Q3612" s="2">
        <v>54.037267080745302</v>
      </c>
      <c r="R3612">
        <v>9.3167701863353969</v>
      </c>
      <c r="S3612">
        <f t="shared" si="311"/>
        <v>16.137119325175863</v>
      </c>
      <c r="T3612" s="2">
        <v>3</v>
      </c>
      <c r="U3612" s="339">
        <f t="shared" si="307"/>
        <v>-9.8440072813253496E-2</v>
      </c>
      <c r="V3612" s="4">
        <f t="shared" si="308"/>
        <v>0.36305984938565206</v>
      </c>
    </row>
    <row r="3613" spans="1:22">
      <c r="A3613" s="28" t="s">
        <v>865</v>
      </c>
      <c r="B3613" s="82" t="s">
        <v>873</v>
      </c>
      <c r="C3613" s="227" t="s">
        <v>1523</v>
      </c>
      <c r="D3613" s="81" t="s">
        <v>44</v>
      </c>
      <c r="E3613" s="26" t="s">
        <v>60</v>
      </c>
      <c r="F3613" s="26" t="s">
        <v>60</v>
      </c>
      <c r="G3613">
        <v>7</v>
      </c>
      <c r="H3613" s="123">
        <f t="shared" si="309"/>
        <v>1.9178082191780823E-2</v>
      </c>
      <c r="J3613" t="s">
        <v>100</v>
      </c>
      <c r="K3613" t="s">
        <v>100</v>
      </c>
      <c r="M3613" s="2">
        <v>0</v>
      </c>
      <c r="N3613" s="63">
        <v>0.51612903225806595</v>
      </c>
      <c r="O3613" s="63">
        <f t="shared" si="310"/>
        <v>0.89396170713232614</v>
      </c>
      <c r="P3613" s="2">
        <v>3</v>
      </c>
      <c r="Q3613" s="2">
        <v>30.451612903225801</v>
      </c>
      <c r="R3613">
        <v>11.354838709677402</v>
      </c>
      <c r="S3613">
        <f t="shared" si="311"/>
        <v>19.667157556911093</v>
      </c>
      <c r="T3613" s="2">
        <v>3</v>
      </c>
      <c r="U3613" s="339" t="e">
        <f t="shared" si="307"/>
        <v>#DIV/0!</v>
      </c>
      <c r="V3613" s="4" t="e">
        <f t="shared" si="308"/>
        <v>#DIV/0!</v>
      </c>
    </row>
    <row r="3614" spans="1:22">
      <c r="A3614" s="28" t="s">
        <v>865</v>
      </c>
      <c r="B3614" s="82" t="s">
        <v>873</v>
      </c>
      <c r="C3614" s="227" t="s">
        <v>1523</v>
      </c>
      <c r="D3614" s="81" t="s">
        <v>44</v>
      </c>
      <c r="E3614" s="26" t="s">
        <v>60</v>
      </c>
      <c r="F3614" s="26" t="s">
        <v>60</v>
      </c>
      <c r="G3614">
        <v>30</v>
      </c>
      <c r="H3614" s="123">
        <f t="shared" si="309"/>
        <v>8.2191780821917804E-2</v>
      </c>
      <c r="K3614" t="s">
        <v>100</v>
      </c>
      <c r="M3614" s="2">
        <v>0</v>
      </c>
      <c r="N3614" s="63">
        <v>1.54838709677416</v>
      </c>
      <c r="O3614" s="63">
        <f t="shared" si="310"/>
        <v>2.6818851213969128</v>
      </c>
      <c r="P3614" s="2">
        <v>3</v>
      </c>
      <c r="Q3614" s="2">
        <v>31.4838709677419</v>
      </c>
      <c r="R3614">
        <v>7.2258064516128968</v>
      </c>
      <c r="S3614">
        <f t="shared" si="311"/>
        <v>12.51546389985252</v>
      </c>
      <c r="T3614" s="2">
        <v>3</v>
      </c>
      <c r="U3614" s="339" t="e">
        <f t="shared" si="307"/>
        <v>#DIV/0!</v>
      </c>
      <c r="V3614" s="4" t="e">
        <f t="shared" si="308"/>
        <v>#DIV/0!</v>
      </c>
    </row>
    <row r="3615" spans="1:22">
      <c r="A3615" s="28" t="s">
        <v>865</v>
      </c>
      <c r="B3615" s="82" t="s">
        <v>873</v>
      </c>
      <c r="C3615" s="227" t="s">
        <v>1523</v>
      </c>
      <c r="D3615" s="81" t="s">
        <v>44</v>
      </c>
      <c r="E3615" s="26" t="s">
        <v>60</v>
      </c>
      <c r="F3615" s="26" t="s">
        <v>60</v>
      </c>
      <c r="G3615">
        <v>90</v>
      </c>
      <c r="H3615" s="123">
        <f t="shared" si="309"/>
        <v>0.24657534246575341</v>
      </c>
      <c r="K3615" t="s">
        <v>100</v>
      </c>
      <c r="M3615" s="2">
        <v>6.7096774193548301</v>
      </c>
      <c r="N3615" s="63">
        <v>4.1290322580644707</v>
      </c>
      <c r="O3615" s="63">
        <f t="shared" si="310"/>
        <v>7.1516936570585115</v>
      </c>
      <c r="P3615" s="2">
        <v>3</v>
      </c>
      <c r="Q3615" s="2">
        <v>36.645161290322498</v>
      </c>
      <c r="R3615">
        <v>12.387096774193601</v>
      </c>
      <c r="S3615">
        <f t="shared" si="311"/>
        <v>21.45508097117586</v>
      </c>
      <c r="T3615" s="2">
        <v>3</v>
      </c>
      <c r="U3615" s="339">
        <f t="shared" si="307"/>
        <v>1.6977305195797778</v>
      </c>
      <c r="V3615" s="4">
        <f t="shared" si="308"/>
        <v>0.44759637638034933</v>
      </c>
    </row>
    <row r="3616" spans="1:22">
      <c r="A3616" s="28" t="s">
        <v>865</v>
      </c>
      <c r="B3616" s="82" t="s">
        <v>873</v>
      </c>
      <c r="C3616" s="227" t="s">
        <v>1523</v>
      </c>
      <c r="D3616" s="81" t="s">
        <v>44</v>
      </c>
      <c r="E3616" s="29" t="s">
        <v>60</v>
      </c>
      <c r="F3616" s="29" t="s">
        <v>60</v>
      </c>
      <c r="G3616" s="11">
        <v>180</v>
      </c>
      <c r="H3616" s="172">
        <f t="shared" si="309"/>
        <v>0.49315068493150682</v>
      </c>
      <c r="I3616" s="12"/>
      <c r="J3616" s="11"/>
      <c r="K3616" s="11" t="s">
        <v>100</v>
      </c>
      <c r="L3616" s="11"/>
      <c r="M3616" s="2">
        <v>11.8709677419354</v>
      </c>
      <c r="N3616" s="63">
        <v>6.7096774193548985</v>
      </c>
      <c r="O3616" s="63">
        <f t="shared" si="310"/>
        <v>11.621502192720312</v>
      </c>
      <c r="P3616" s="12">
        <v>3</v>
      </c>
      <c r="Q3616" s="2">
        <v>51.612903225806399</v>
      </c>
      <c r="R3616">
        <v>14.967741935483907</v>
      </c>
      <c r="S3616">
        <f t="shared" si="311"/>
        <v>25.924889506837452</v>
      </c>
      <c r="T3616" s="12">
        <v>3</v>
      </c>
      <c r="U3616" s="339">
        <f t="shared" si="307"/>
        <v>1.4696759700589477</v>
      </c>
      <c r="V3616" s="4">
        <f t="shared" si="308"/>
        <v>0.41743333333333388</v>
      </c>
    </row>
    <row r="3617" spans="1:22">
      <c r="A3617" s="28" t="s">
        <v>865</v>
      </c>
      <c r="B3617" s="82" t="s">
        <v>873</v>
      </c>
      <c r="C3617" s="227" t="s">
        <v>1523</v>
      </c>
      <c r="D3617" s="81" t="s">
        <v>44</v>
      </c>
      <c r="E3617" s="26" t="s">
        <v>60</v>
      </c>
      <c r="F3617" s="26" t="s">
        <v>60</v>
      </c>
      <c r="G3617">
        <v>365</v>
      </c>
      <c r="H3617" s="123">
        <f t="shared" si="309"/>
        <v>1</v>
      </c>
      <c r="K3617" t="s">
        <v>100</v>
      </c>
      <c r="L3617" t="s">
        <v>100</v>
      </c>
      <c r="M3617" s="2">
        <v>18.064516129032199</v>
      </c>
      <c r="N3617" s="63">
        <v>6.1935483870968007</v>
      </c>
      <c r="O3617" s="63">
        <f t="shared" si="310"/>
        <v>10.72754048558793</v>
      </c>
      <c r="P3617" s="2">
        <v>3</v>
      </c>
      <c r="Q3617" s="2">
        <v>33.0322580645161</v>
      </c>
      <c r="R3617">
        <v>2.580645161290299</v>
      </c>
      <c r="S3617">
        <f t="shared" si="311"/>
        <v>4.4698085356615778</v>
      </c>
      <c r="T3617" s="2">
        <v>3</v>
      </c>
      <c r="U3617" s="339">
        <f t="shared" si="307"/>
        <v>0.60353502187026054</v>
      </c>
      <c r="V3617" s="4">
        <f t="shared" si="308"/>
        <v>0.3394368489583332</v>
      </c>
    </row>
    <row r="3618" spans="1:22">
      <c r="A3618" s="28" t="s">
        <v>865</v>
      </c>
      <c r="B3618" s="82" t="s">
        <v>874</v>
      </c>
      <c r="C3618" s="227" t="s">
        <v>1523</v>
      </c>
      <c r="D3618" s="81" t="s">
        <v>44</v>
      </c>
      <c r="E3618" s="26" t="s">
        <v>60</v>
      </c>
      <c r="F3618" s="26" t="s">
        <v>60</v>
      </c>
      <c r="G3618">
        <v>7</v>
      </c>
      <c r="H3618" s="123">
        <f t="shared" si="309"/>
        <v>1.9178082191780823E-2</v>
      </c>
      <c r="J3618" t="s">
        <v>100</v>
      </c>
      <c r="K3618" t="s">
        <v>100</v>
      </c>
      <c r="M3618" s="2">
        <v>0</v>
      </c>
      <c r="N3618" s="63">
        <v>1.8823529411764699</v>
      </c>
      <c r="O3618" s="63">
        <f t="shared" si="310"/>
        <v>3.2603309318943561</v>
      </c>
      <c r="P3618" s="2">
        <v>3</v>
      </c>
      <c r="Q3618" s="2">
        <v>50.823529411764703</v>
      </c>
      <c r="R3618">
        <v>3.7647058823528994</v>
      </c>
      <c r="S3618">
        <f t="shared" si="311"/>
        <v>6.520661863788642</v>
      </c>
      <c r="T3618" s="2">
        <v>3</v>
      </c>
      <c r="U3618" s="339" t="e">
        <f t="shared" si="307"/>
        <v>#DIV/0!</v>
      </c>
      <c r="V3618" s="4" t="e">
        <f t="shared" si="308"/>
        <v>#DIV/0!</v>
      </c>
    </row>
    <row r="3619" spans="1:22">
      <c r="A3619" s="10" t="s">
        <v>865</v>
      </c>
      <c r="B3619" s="82" t="s">
        <v>874</v>
      </c>
      <c r="C3619" s="227" t="s">
        <v>1523</v>
      </c>
      <c r="D3619" s="81" t="s">
        <v>44</v>
      </c>
      <c r="E3619" s="29" t="s">
        <v>60</v>
      </c>
      <c r="F3619" s="29" t="s">
        <v>60</v>
      </c>
      <c r="G3619" s="11">
        <v>30</v>
      </c>
      <c r="H3619" s="172">
        <f t="shared" si="309"/>
        <v>8.2191780821917804E-2</v>
      </c>
      <c r="I3619" s="12"/>
      <c r="J3619" s="11"/>
      <c r="K3619" s="11" t="s">
        <v>100</v>
      </c>
      <c r="L3619" s="11"/>
      <c r="M3619" s="2">
        <v>0</v>
      </c>
      <c r="N3619" s="63">
        <v>0</v>
      </c>
      <c r="O3619" s="63">
        <f t="shared" si="310"/>
        <v>0</v>
      </c>
      <c r="P3619" s="12">
        <v>3</v>
      </c>
      <c r="Q3619" s="2">
        <v>42.352941176470601</v>
      </c>
      <c r="R3619">
        <v>2.8235294117646959</v>
      </c>
      <c r="S3619">
        <f t="shared" si="311"/>
        <v>4.8904963978415186</v>
      </c>
      <c r="T3619" s="12">
        <v>3</v>
      </c>
      <c r="U3619" s="339" t="e">
        <f t="shared" si="307"/>
        <v>#DIV/0!</v>
      </c>
      <c r="V3619" s="4" t="e">
        <f t="shared" si="308"/>
        <v>#DIV/0!</v>
      </c>
    </row>
    <row r="3620" spans="1:22">
      <c r="A3620" s="28" t="s">
        <v>865</v>
      </c>
      <c r="B3620" s="82" t="s">
        <v>874</v>
      </c>
      <c r="C3620" s="227" t="s">
        <v>1523</v>
      </c>
      <c r="D3620" s="81" t="s">
        <v>44</v>
      </c>
      <c r="E3620" s="26" t="s">
        <v>60</v>
      </c>
      <c r="F3620" s="26" t="s">
        <v>60</v>
      </c>
      <c r="G3620">
        <v>90</v>
      </c>
      <c r="H3620" s="123">
        <f t="shared" si="309"/>
        <v>0.24657534246575341</v>
      </c>
      <c r="K3620" t="s">
        <v>100</v>
      </c>
      <c r="M3620" s="2">
        <v>0</v>
      </c>
      <c r="N3620" s="63">
        <v>0</v>
      </c>
      <c r="O3620" s="63">
        <f t="shared" si="310"/>
        <v>0</v>
      </c>
      <c r="P3620" s="2">
        <v>3</v>
      </c>
      <c r="Q3620" s="2">
        <v>47.058823529411796</v>
      </c>
      <c r="R3620">
        <v>2.823529411764703</v>
      </c>
      <c r="S3620">
        <f t="shared" si="311"/>
        <v>4.8904963978415301</v>
      </c>
      <c r="T3620" s="2">
        <v>3</v>
      </c>
      <c r="U3620" s="339" t="e">
        <f t="shared" si="307"/>
        <v>#DIV/0!</v>
      </c>
      <c r="V3620" s="4" t="e">
        <f t="shared" si="308"/>
        <v>#DIV/0!</v>
      </c>
    </row>
    <row r="3621" spans="1:22">
      <c r="A3621" s="28" t="s">
        <v>865</v>
      </c>
      <c r="B3621" s="82" t="s">
        <v>874</v>
      </c>
      <c r="C3621" s="227" t="s">
        <v>1523</v>
      </c>
      <c r="D3621" s="81" t="s">
        <v>44</v>
      </c>
      <c r="E3621" s="29" t="s">
        <v>60</v>
      </c>
      <c r="F3621" s="29" t="s">
        <v>60</v>
      </c>
      <c r="G3621" s="11">
        <v>180</v>
      </c>
      <c r="H3621" s="172">
        <f t="shared" si="309"/>
        <v>0.49315068493150682</v>
      </c>
      <c r="I3621" s="12"/>
      <c r="J3621" s="11"/>
      <c r="K3621" s="11" t="s">
        <v>100</v>
      </c>
      <c r="L3621" s="11"/>
      <c r="M3621" s="2">
        <v>0.47058823529411897</v>
      </c>
      <c r="N3621" s="63">
        <v>1.411764705882351</v>
      </c>
      <c r="O3621" s="63">
        <f t="shared" si="310"/>
        <v>2.4452481989207646</v>
      </c>
      <c r="P3621" s="12">
        <v>3</v>
      </c>
      <c r="Q3621" s="2">
        <v>38.588235294117602</v>
      </c>
      <c r="R3621">
        <v>8.4705882352941941</v>
      </c>
      <c r="S3621">
        <f t="shared" si="311"/>
        <v>14.671489193524739</v>
      </c>
      <c r="T3621" s="12">
        <v>3</v>
      </c>
      <c r="U3621" s="339">
        <f t="shared" si="307"/>
        <v>4.4067192472642489</v>
      </c>
      <c r="V3621" s="4">
        <f t="shared" si="308"/>
        <v>0.38151893714059193</v>
      </c>
    </row>
    <row r="3622" spans="1:22">
      <c r="A3622" s="28" t="s">
        <v>865</v>
      </c>
      <c r="B3622" s="82" t="s">
        <v>874</v>
      </c>
      <c r="C3622" s="227" t="s">
        <v>1523</v>
      </c>
      <c r="D3622" s="81" t="s">
        <v>44</v>
      </c>
      <c r="E3622" s="26" t="s">
        <v>60</v>
      </c>
      <c r="F3622" s="26" t="s">
        <v>60</v>
      </c>
      <c r="G3622">
        <v>365</v>
      </c>
      <c r="H3622" s="123">
        <f t="shared" si="309"/>
        <v>1</v>
      </c>
      <c r="K3622" t="s">
        <v>100</v>
      </c>
      <c r="L3622" t="s">
        <v>100</v>
      </c>
      <c r="M3622" s="2">
        <v>35.764705882352899</v>
      </c>
      <c r="N3622" s="63">
        <v>15.058823529411804</v>
      </c>
      <c r="O3622" s="63">
        <f t="shared" si="310"/>
        <v>26.082647455154923</v>
      </c>
      <c r="P3622" s="2">
        <v>3</v>
      </c>
      <c r="Q3622" s="2">
        <v>67.764705882352899</v>
      </c>
      <c r="R3622">
        <v>13.176470588235304</v>
      </c>
      <c r="S3622">
        <f t="shared" si="311"/>
        <v>22.822316523260518</v>
      </c>
      <c r="T3622" s="2">
        <v>3</v>
      </c>
      <c r="U3622" s="339">
        <f t="shared" si="307"/>
        <v>0.6390799592896701</v>
      </c>
      <c r="V3622" s="4">
        <f t="shared" si="308"/>
        <v>0.37114197530864207</v>
      </c>
    </row>
    <row r="3623" spans="1:22">
      <c r="A3623" s="28" t="s">
        <v>865</v>
      </c>
      <c r="B3623" s="82" t="s">
        <v>875</v>
      </c>
      <c r="C3623" s="227" t="s">
        <v>1523</v>
      </c>
      <c r="D3623" s="81" t="s">
        <v>44</v>
      </c>
      <c r="E3623" s="29" t="s">
        <v>60</v>
      </c>
      <c r="F3623" s="29" t="s">
        <v>60</v>
      </c>
      <c r="G3623" s="11">
        <v>7</v>
      </c>
      <c r="H3623" s="172">
        <f t="shared" si="309"/>
        <v>1.9178082191780823E-2</v>
      </c>
      <c r="I3623" s="12"/>
      <c r="J3623" s="11" t="s">
        <v>100</v>
      </c>
      <c r="K3623" s="11" t="s">
        <v>100</v>
      </c>
      <c r="L3623" s="11"/>
      <c r="M3623" s="2">
        <v>0.222772277227719</v>
      </c>
      <c r="N3623">
        <v>0.22277227722772799</v>
      </c>
      <c r="O3623" s="63">
        <f t="shared" si="310"/>
        <v>0.38585290267624406</v>
      </c>
      <c r="P3623" s="12">
        <v>3</v>
      </c>
      <c r="Q3623" s="2">
        <v>3.1188118811881198</v>
      </c>
      <c r="R3623">
        <v>2.2277227722772199</v>
      </c>
      <c r="S3623">
        <f t="shared" si="311"/>
        <v>3.8585290267623367</v>
      </c>
      <c r="T3623" s="12">
        <v>3</v>
      </c>
      <c r="U3623" s="339">
        <f t="shared" si="307"/>
        <v>2.6390573296152757</v>
      </c>
      <c r="V3623" s="4">
        <f t="shared" si="308"/>
        <v>0.84353741496598256</v>
      </c>
    </row>
    <row r="3624" spans="1:22">
      <c r="A3624" s="28" t="s">
        <v>865</v>
      </c>
      <c r="B3624" s="82" t="s">
        <v>875</v>
      </c>
      <c r="C3624" s="227" t="s">
        <v>1523</v>
      </c>
      <c r="D3624" s="81" t="s">
        <v>44</v>
      </c>
      <c r="E3624" s="26" t="s">
        <v>60</v>
      </c>
      <c r="F3624" s="26" t="s">
        <v>60</v>
      </c>
      <c r="G3624">
        <v>30</v>
      </c>
      <c r="H3624" s="123">
        <f t="shared" si="309"/>
        <v>8.2191780821917804E-2</v>
      </c>
      <c r="K3624" t="s">
        <v>100</v>
      </c>
      <c r="M3624" s="2">
        <v>0.222772277227719</v>
      </c>
      <c r="N3624">
        <v>0.22277227722772799</v>
      </c>
      <c r="O3624" s="63">
        <f t="shared" si="310"/>
        <v>0.38585290267624406</v>
      </c>
      <c r="P3624" s="2">
        <v>3</v>
      </c>
      <c r="Q3624" s="2">
        <v>1.78217821782178</v>
      </c>
      <c r="R3624">
        <v>0.66831683168315981</v>
      </c>
      <c r="S3624">
        <f t="shared" si="311"/>
        <v>1.1575587080286902</v>
      </c>
      <c r="T3624" s="2">
        <v>3</v>
      </c>
      <c r="U3624" s="339">
        <f t="shared" si="307"/>
        <v>2.0794415416798517</v>
      </c>
      <c r="V3624" s="4">
        <f t="shared" si="308"/>
        <v>0.47395833333333015</v>
      </c>
    </row>
    <row r="3625" spans="1:22">
      <c r="A3625" s="28" t="s">
        <v>865</v>
      </c>
      <c r="B3625" s="82" t="s">
        <v>875</v>
      </c>
      <c r="C3625" s="227" t="s">
        <v>1523</v>
      </c>
      <c r="D3625" s="81" t="s">
        <v>44</v>
      </c>
      <c r="E3625" s="26" t="s">
        <v>60</v>
      </c>
      <c r="F3625" s="26" t="s">
        <v>60</v>
      </c>
      <c r="G3625">
        <v>90</v>
      </c>
      <c r="H3625" s="123">
        <f t="shared" si="309"/>
        <v>0.24657534246575341</v>
      </c>
      <c r="K3625" t="s">
        <v>100</v>
      </c>
      <c r="M3625" s="2">
        <v>12.6980198019801</v>
      </c>
      <c r="N3625">
        <v>4.0099009900990996</v>
      </c>
      <c r="O3625" s="63">
        <f t="shared" si="310"/>
        <v>6.9453522481723855</v>
      </c>
      <c r="P3625" s="2">
        <v>3</v>
      </c>
      <c r="Q3625" s="2">
        <v>6.01485148514851</v>
      </c>
      <c r="R3625">
        <v>2.4504950495049496</v>
      </c>
      <c r="S3625">
        <f t="shared" si="311"/>
        <v>4.2443819294385836</v>
      </c>
      <c r="T3625" s="2">
        <v>3</v>
      </c>
      <c r="U3625" s="339">
        <f t="shared" si="307"/>
        <v>-0.74721440183021426</v>
      </c>
      <c r="V3625" s="4">
        <f t="shared" si="308"/>
        <v>0.49931412894375865</v>
      </c>
    </row>
    <row r="3626" spans="1:22">
      <c r="A3626" s="28" t="s">
        <v>865</v>
      </c>
      <c r="B3626" s="82" t="s">
        <v>875</v>
      </c>
      <c r="C3626" s="227" t="s">
        <v>1523</v>
      </c>
      <c r="D3626" s="81" t="s">
        <v>44</v>
      </c>
      <c r="E3626" s="26" t="s">
        <v>60</v>
      </c>
      <c r="F3626" s="26" t="s">
        <v>60</v>
      </c>
      <c r="G3626">
        <v>180</v>
      </c>
      <c r="H3626" s="123">
        <f t="shared" si="309"/>
        <v>0.49315068493150682</v>
      </c>
      <c r="K3626" t="s">
        <v>100</v>
      </c>
      <c r="M3626" s="2">
        <v>2.4504950495049398</v>
      </c>
      <c r="N3626">
        <v>1.1138613861386202</v>
      </c>
      <c r="O3626" s="63">
        <f t="shared" si="310"/>
        <v>1.9292645133811861</v>
      </c>
      <c r="P3626" s="2">
        <v>3</v>
      </c>
      <c r="Q3626" s="2">
        <v>2.8960396039603999</v>
      </c>
      <c r="R3626">
        <v>0.44554455445544017</v>
      </c>
      <c r="S3626">
        <f t="shared" si="311"/>
        <v>0.77170580535246069</v>
      </c>
      <c r="T3626" s="2">
        <v>3</v>
      </c>
      <c r="U3626" s="339">
        <f t="shared" si="307"/>
        <v>0.16705408466317187</v>
      </c>
      <c r="V3626" s="4">
        <f t="shared" si="308"/>
        <v>0.3570019723865871</v>
      </c>
    </row>
    <row r="3627" spans="1:22">
      <c r="A3627" s="28" t="s">
        <v>865</v>
      </c>
      <c r="B3627" s="82" t="s">
        <v>875</v>
      </c>
      <c r="C3627" s="227" t="s">
        <v>1523</v>
      </c>
      <c r="D3627" s="81" t="s">
        <v>44</v>
      </c>
      <c r="E3627" s="29" t="s">
        <v>60</v>
      </c>
      <c r="F3627" s="29" t="s">
        <v>60</v>
      </c>
      <c r="G3627" s="11">
        <v>365</v>
      </c>
      <c r="H3627" s="172">
        <f t="shared" si="309"/>
        <v>1</v>
      </c>
      <c r="I3627" s="12"/>
      <c r="J3627" s="11"/>
      <c r="K3627" s="11" t="s">
        <v>100</v>
      </c>
      <c r="L3627" s="11" t="s">
        <v>100</v>
      </c>
      <c r="M3627" s="2">
        <v>14.4801980198019</v>
      </c>
      <c r="N3627">
        <v>2.4504950495050011</v>
      </c>
      <c r="O3627" s="63">
        <f t="shared" si="310"/>
        <v>4.2443819294386724</v>
      </c>
      <c r="P3627" s="12">
        <v>3</v>
      </c>
      <c r="Q3627" s="2">
        <v>18.267326732673201</v>
      </c>
      <c r="R3627">
        <v>8.0198019801980003</v>
      </c>
      <c r="S3627">
        <f t="shared" si="311"/>
        <v>13.890704496344426</v>
      </c>
      <c r="T3627" s="12">
        <v>3</v>
      </c>
      <c r="U3627" s="339">
        <f t="shared" si="307"/>
        <v>0.23233197736861791</v>
      </c>
      <c r="V3627" s="4">
        <f t="shared" si="308"/>
        <v>0.52607574856236405</v>
      </c>
    </row>
    <row r="3628" spans="1:22">
      <c r="A3628" s="28" t="s">
        <v>865</v>
      </c>
      <c r="B3628" t="s">
        <v>735</v>
      </c>
      <c r="C3628" s="227" t="s">
        <v>1541</v>
      </c>
      <c r="D3628" s="81" t="s">
        <v>44</v>
      </c>
      <c r="E3628" s="26" t="s">
        <v>60</v>
      </c>
      <c r="F3628" s="26" t="s">
        <v>60</v>
      </c>
      <c r="G3628">
        <v>7</v>
      </c>
      <c r="H3628" s="123">
        <f t="shared" si="309"/>
        <v>1.9178082191780823E-2</v>
      </c>
      <c r="J3628" t="s">
        <v>100</v>
      </c>
      <c r="K3628" t="s">
        <v>100</v>
      </c>
      <c r="M3628" s="2">
        <v>14.646464646464599</v>
      </c>
      <c r="N3628" s="63">
        <v>6.0606060606060996</v>
      </c>
      <c r="O3628" s="63">
        <f t="shared" si="310"/>
        <v>10.497277621629626</v>
      </c>
      <c r="P3628" s="2">
        <v>3</v>
      </c>
      <c r="Q3628" s="2">
        <v>32.828282828282802</v>
      </c>
      <c r="R3628">
        <v>10.606060606060595</v>
      </c>
      <c r="S3628">
        <f t="shared" si="311"/>
        <v>18.370235837851709</v>
      </c>
      <c r="T3628" s="2">
        <v>3</v>
      </c>
      <c r="U3628" s="339">
        <f t="shared" si="307"/>
        <v>0.80709143990916554</v>
      </c>
      <c r="V3628" s="4">
        <f t="shared" si="308"/>
        <v>0.43771203155818533</v>
      </c>
    </row>
    <row r="3629" spans="1:22">
      <c r="A3629" s="28" t="s">
        <v>865</v>
      </c>
      <c r="B3629" t="s">
        <v>735</v>
      </c>
      <c r="C3629" s="227" t="s">
        <v>1541</v>
      </c>
      <c r="D3629" s="81" t="s">
        <v>44</v>
      </c>
      <c r="E3629" s="26" t="s">
        <v>60</v>
      </c>
      <c r="F3629" s="26" t="s">
        <v>60</v>
      </c>
      <c r="G3629">
        <v>30</v>
      </c>
      <c r="H3629" s="123">
        <f t="shared" si="309"/>
        <v>8.2191780821917804E-2</v>
      </c>
      <c r="K3629" t="s">
        <v>100</v>
      </c>
      <c r="M3629" s="2">
        <v>21.717171717171599</v>
      </c>
      <c r="N3629" s="63">
        <v>9.0909090909092001</v>
      </c>
      <c r="O3629" s="63">
        <f t="shared" si="310"/>
        <v>15.745916432444528</v>
      </c>
      <c r="P3629" s="2">
        <v>3</v>
      </c>
      <c r="Q3629" s="2">
        <v>35.858585858585798</v>
      </c>
      <c r="R3629">
        <v>9.5959595959596058</v>
      </c>
      <c r="S3629">
        <f t="shared" si="311"/>
        <v>16.62068956758015</v>
      </c>
      <c r="T3629" s="2">
        <v>3</v>
      </c>
      <c r="U3629" s="339">
        <f t="shared" si="307"/>
        <v>0.50147976134775674</v>
      </c>
      <c r="V3629" s="4">
        <f t="shared" si="308"/>
        <v>0.404946108576341</v>
      </c>
    </row>
    <row r="3630" spans="1:22">
      <c r="A3630" s="28" t="s">
        <v>865</v>
      </c>
      <c r="B3630" t="s">
        <v>735</v>
      </c>
      <c r="C3630" s="227" t="s">
        <v>1541</v>
      </c>
      <c r="D3630" s="81" t="s">
        <v>44</v>
      </c>
      <c r="E3630" s="26" t="s">
        <v>60</v>
      </c>
      <c r="F3630" s="26" t="s">
        <v>60</v>
      </c>
      <c r="G3630">
        <v>90</v>
      </c>
      <c r="H3630" s="123">
        <f t="shared" si="309"/>
        <v>0.24657534246575341</v>
      </c>
      <c r="K3630" t="s">
        <v>100</v>
      </c>
      <c r="M3630" s="2">
        <v>71.717171717171695</v>
      </c>
      <c r="N3630" s="63">
        <v>4.0404040404039989</v>
      </c>
      <c r="O3630" s="63">
        <f t="shared" si="310"/>
        <v>6.9981850810863007</v>
      </c>
      <c r="P3630" s="2">
        <v>3</v>
      </c>
      <c r="Q3630" s="2">
        <v>54.545454545454497</v>
      </c>
      <c r="R3630">
        <v>12.121212121212103</v>
      </c>
      <c r="S3630">
        <f t="shared" si="311"/>
        <v>20.994555243259086</v>
      </c>
      <c r="T3630" s="2">
        <v>3</v>
      </c>
      <c r="U3630" s="339">
        <f t="shared" si="307"/>
        <v>-0.27369583047704166</v>
      </c>
      <c r="V3630" s="4">
        <f t="shared" si="308"/>
        <v>0.38271604938271597</v>
      </c>
    </row>
    <row r="3631" spans="1:22">
      <c r="A3631" s="28" t="s">
        <v>865</v>
      </c>
      <c r="B3631" t="s">
        <v>735</v>
      </c>
      <c r="C3631" s="227" t="s">
        <v>1541</v>
      </c>
      <c r="D3631" s="81" t="s">
        <v>44</v>
      </c>
      <c r="E3631" s="29" t="s">
        <v>60</v>
      </c>
      <c r="F3631" s="29" t="s">
        <v>60</v>
      </c>
      <c r="G3631" s="11">
        <v>180</v>
      </c>
      <c r="H3631" s="172">
        <f t="shared" si="309"/>
        <v>0.49315068493150682</v>
      </c>
      <c r="I3631" s="12"/>
      <c r="J3631" s="11"/>
      <c r="K3631" s="11" t="s">
        <v>100</v>
      </c>
      <c r="L3631" s="11"/>
      <c r="M3631" s="2">
        <v>43.939393939393902</v>
      </c>
      <c r="N3631" s="63">
        <v>7.5757575757575992</v>
      </c>
      <c r="O3631" s="63">
        <f t="shared" si="310"/>
        <v>13.121597027036989</v>
      </c>
      <c r="P3631" s="12">
        <v>3</v>
      </c>
      <c r="Q3631" s="2">
        <v>38.8888888888888</v>
      </c>
      <c r="R3631">
        <v>12.626262626262701</v>
      </c>
      <c r="S3631">
        <f t="shared" si="311"/>
        <v>21.869328378395043</v>
      </c>
      <c r="T3631" s="12">
        <v>3</v>
      </c>
      <c r="U3631" s="339">
        <f t="shared" si="307"/>
        <v>-0.12210269680090134</v>
      </c>
      <c r="V3631" s="4">
        <f t="shared" si="308"/>
        <v>0.43874739978636251</v>
      </c>
    </row>
    <row r="3632" spans="1:22">
      <c r="A3632" s="14" t="s">
        <v>865</v>
      </c>
      <c r="B3632" t="s">
        <v>735</v>
      </c>
      <c r="C3632" s="227" t="s">
        <v>1541</v>
      </c>
      <c r="D3632" s="81" t="s">
        <v>44</v>
      </c>
      <c r="E3632" s="26" t="s">
        <v>60</v>
      </c>
      <c r="F3632" s="26" t="s">
        <v>60</v>
      </c>
      <c r="G3632">
        <v>365</v>
      </c>
      <c r="H3632" s="123">
        <f t="shared" si="309"/>
        <v>1</v>
      </c>
      <c r="K3632" t="s">
        <v>100</v>
      </c>
      <c r="L3632" t="s">
        <v>100</v>
      </c>
      <c r="M3632" s="2">
        <v>14.141414141414099</v>
      </c>
      <c r="N3632" s="63">
        <v>1.5151515151515014</v>
      </c>
      <c r="O3632" s="63">
        <f t="shared" si="310"/>
        <v>2.6243194054073657</v>
      </c>
      <c r="P3632" s="2">
        <v>3</v>
      </c>
      <c r="Q3632" s="2">
        <v>24.2424242424242</v>
      </c>
      <c r="R3632">
        <v>2.5252525252525011</v>
      </c>
      <c r="S3632">
        <f t="shared" si="311"/>
        <v>4.3738656756789407</v>
      </c>
      <c r="T3632" s="2">
        <v>3</v>
      </c>
      <c r="U3632" s="339">
        <f t="shared" si="307"/>
        <v>0.53899650073268823</v>
      </c>
      <c r="V3632" s="4">
        <f t="shared" si="308"/>
        <v>0.34418402777777757</v>
      </c>
    </row>
    <row r="3633" spans="1:22">
      <c r="A3633" s="28" t="s">
        <v>866</v>
      </c>
      <c r="B3633" s="82" t="s">
        <v>872</v>
      </c>
      <c r="C3633" s="227" t="s">
        <v>1522</v>
      </c>
      <c r="D3633" s="81" t="s">
        <v>44</v>
      </c>
      <c r="E3633" s="26" t="s">
        <v>60</v>
      </c>
      <c r="F3633" s="26" t="s">
        <v>60</v>
      </c>
      <c r="G3633">
        <v>7</v>
      </c>
      <c r="H3633" s="123">
        <f t="shared" si="309"/>
        <v>1.9178082191780823E-2</v>
      </c>
      <c r="J3633" t="s">
        <v>100</v>
      </c>
      <c r="K3633" t="s">
        <v>100</v>
      </c>
      <c r="M3633" s="2">
        <v>1.86335403726708</v>
      </c>
      <c r="N3633" s="63">
        <v>1.8633540372670898</v>
      </c>
      <c r="O3633" s="63">
        <f t="shared" si="310"/>
        <v>3.2274238650351905</v>
      </c>
      <c r="P3633" s="2">
        <v>3</v>
      </c>
      <c r="Q3633" s="2">
        <v>18.633540372670801</v>
      </c>
      <c r="R3633">
        <v>16.7701863354037</v>
      </c>
      <c r="S3633">
        <f t="shared" si="311"/>
        <v>29.046814785316528</v>
      </c>
      <c r="T3633" s="2">
        <v>3</v>
      </c>
      <c r="U3633" s="339">
        <f t="shared" si="307"/>
        <v>2.3025850929940459</v>
      </c>
      <c r="V3633" s="4">
        <f t="shared" si="308"/>
        <v>1.1433333333333313</v>
      </c>
    </row>
    <row r="3634" spans="1:22">
      <c r="A3634" s="28" t="s">
        <v>866</v>
      </c>
      <c r="B3634" s="82" t="s">
        <v>872</v>
      </c>
      <c r="C3634" s="227" t="s">
        <v>1522</v>
      </c>
      <c r="D3634" s="81" t="s">
        <v>44</v>
      </c>
      <c r="E3634" s="26" t="s">
        <v>60</v>
      </c>
      <c r="F3634" s="26" t="s">
        <v>60</v>
      </c>
      <c r="G3634">
        <v>30</v>
      </c>
      <c r="H3634" s="123">
        <f t="shared" si="309"/>
        <v>8.2191780821917804E-2</v>
      </c>
      <c r="K3634" t="s">
        <v>100</v>
      </c>
      <c r="M3634" s="2">
        <v>5.5900621118012603</v>
      </c>
      <c r="N3634" s="63">
        <v>1.86335403726709</v>
      </c>
      <c r="O3634" s="63">
        <f t="shared" si="310"/>
        <v>3.227423865035191</v>
      </c>
      <c r="P3634" s="2">
        <v>3</v>
      </c>
      <c r="Q3634" s="2">
        <v>20.496894409937902</v>
      </c>
      <c r="R3634">
        <v>13.043478260869499</v>
      </c>
      <c r="S3634">
        <f t="shared" si="311"/>
        <v>22.591967055246108</v>
      </c>
      <c r="T3634" s="2">
        <v>3</v>
      </c>
      <c r="U3634" s="339">
        <f t="shared" si="307"/>
        <v>1.2992829841302582</v>
      </c>
      <c r="V3634" s="4">
        <f t="shared" si="308"/>
        <v>0.73829201101927899</v>
      </c>
    </row>
    <row r="3635" spans="1:22">
      <c r="A3635" s="28" t="s">
        <v>866</v>
      </c>
      <c r="B3635" s="82" t="s">
        <v>872</v>
      </c>
      <c r="C3635" s="227" t="s">
        <v>1522</v>
      </c>
      <c r="D3635" s="81" t="s">
        <v>44</v>
      </c>
      <c r="E3635" s="26" t="s">
        <v>60</v>
      </c>
      <c r="F3635" s="26" t="s">
        <v>60</v>
      </c>
      <c r="G3635">
        <v>90</v>
      </c>
      <c r="H3635" s="123">
        <f t="shared" si="309"/>
        <v>0.24657534246575341</v>
      </c>
      <c r="K3635" t="s">
        <v>100</v>
      </c>
      <c r="M3635" s="2">
        <v>14.906832298136599</v>
      </c>
      <c r="N3635" s="63">
        <v>5.5900621118013021</v>
      </c>
      <c r="O3635" s="63">
        <f t="shared" si="310"/>
        <v>9.6822715951056288</v>
      </c>
      <c r="P3635" s="2">
        <v>3</v>
      </c>
      <c r="Q3635" s="2">
        <v>54.037267080745302</v>
      </c>
      <c r="R3635">
        <v>11.180124223602498</v>
      </c>
      <c r="S3635">
        <f t="shared" si="311"/>
        <v>19.364543190211073</v>
      </c>
      <c r="T3635" s="2">
        <v>3</v>
      </c>
      <c r="U3635" s="339">
        <f t="shared" si="307"/>
        <v>1.2878542883066404</v>
      </c>
      <c r="V3635" s="4">
        <f t="shared" si="308"/>
        <v>0.37613951644867238</v>
      </c>
    </row>
    <row r="3636" spans="1:22">
      <c r="A3636" s="28" t="s">
        <v>866</v>
      </c>
      <c r="B3636" s="82" t="s">
        <v>872</v>
      </c>
      <c r="C3636" s="227" t="s">
        <v>1522</v>
      </c>
      <c r="D3636" s="81" t="s">
        <v>44</v>
      </c>
      <c r="E3636" s="26" t="s">
        <v>60</v>
      </c>
      <c r="F3636" s="26" t="s">
        <v>60</v>
      </c>
      <c r="G3636">
        <v>180</v>
      </c>
      <c r="H3636" s="123">
        <f t="shared" si="309"/>
        <v>0.49315068493150682</v>
      </c>
      <c r="K3636" t="s">
        <v>100</v>
      </c>
      <c r="M3636" s="2">
        <v>95.031055900621098</v>
      </c>
      <c r="N3636" s="63">
        <v>16.770186335402897</v>
      </c>
      <c r="O3636" s="63">
        <f t="shared" si="310"/>
        <v>29.046814785315139</v>
      </c>
      <c r="P3636" s="2">
        <v>3</v>
      </c>
      <c r="Q3636" s="2">
        <v>145.34161490683201</v>
      </c>
      <c r="R3636">
        <v>40.993788819875988</v>
      </c>
      <c r="S3636">
        <f t="shared" si="311"/>
        <v>71.003325030774221</v>
      </c>
      <c r="T3636" s="2">
        <v>3</v>
      </c>
      <c r="U3636" s="339">
        <f t="shared" si="307"/>
        <v>0.42488319396526414</v>
      </c>
      <c r="V3636" s="4">
        <f t="shared" si="308"/>
        <v>0.4128862590401064</v>
      </c>
    </row>
    <row r="3637" spans="1:22">
      <c r="A3637" s="10" t="s">
        <v>866</v>
      </c>
      <c r="B3637" s="82" t="s">
        <v>872</v>
      </c>
      <c r="C3637" s="227" t="s">
        <v>1522</v>
      </c>
      <c r="D3637" s="81" t="s">
        <v>44</v>
      </c>
      <c r="E3637" s="29" t="s">
        <v>60</v>
      </c>
      <c r="F3637" s="29" t="s">
        <v>60</v>
      </c>
      <c r="G3637" s="11">
        <v>365</v>
      </c>
      <c r="H3637" s="172">
        <f t="shared" si="309"/>
        <v>1</v>
      </c>
      <c r="I3637" s="12"/>
      <c r="J3637" s="11"/>
      <c r="K3637" s="11" t="s">
        <v>100</v>
      </c>
      <c r="L3637" s="11" t="s">
        <v>100</v>
      </c>
      <c r="M3637" s="2">
        <v>59.627329192546597</v>
      </c>
      <c r="N3637" s="63">
        <v>11.180124223602405</v>
      </c>
      <c r="O3637" s="63">
        <f t="shared" si="310"/>
        <v>19.364543190210913</v>
      </c>
      <c r="P3637" s="12">
        <v>3</v>
      </c>
      <c r="Q3637" s="2">
        <v>50.310559006211101</v>
      </c>
      <c r="R3637">
        <v>7.4534161490684028</v>
      </c>
      <c r="S3637">
        <f t="shared" si="311"/>
        <v>12.909695460140838</v>
      </c>
      <c r="T3637" s="12">
        <v>3</v>
      </c>
      <c r="U3637" s="339">
        <f t="shared" si="307"/>
        <v>-0.16989903679539931</v>
      </c>
      <c r="V3637" s="4">
        <f t="shared" si="308"/>
        <v>0.35528120713305955</v>
      </c>
    </row>
    <row r="3638" spans="1:22">
      <c r="A3638" s="28" t="s">
        <v>866</v>
      </c>
      <c r="B3638" s="82" t="s">
        <v>873</v>
      </c>
      <c r="C3638" s="227" t="s">
        <v>1523</v>
      </c>
      <c r="D3638" s="81" t="s">
        <v>44</v>
      </c>
      <c r="E3638" s="26" t="s">
        <v>60</v>
      </c>
      <c r="F3638" s="26" t="s">
        <v>60</v>
      </c>
      <c r="G3638">
        <v>7</v>
      </c>
      <c r="H3638" s="123">
        <f t="shared" si="309"/>
        <v>1.9178082191780823E-2</v>
      </c>
      <c r="J3638" t="s">
        <v>100</v>
      </c>
      <c r="K3638" t="s">
        <v>100</v>
      </c>
      <c r="M3638" s="2">
        <v>0</v>
      </c>
      <c r="N3638" s="63">
        <v>0.51612903225806595</v>
      </c>
      <c r="O3638" s="63">
        <f t="shared" si="310"/>
        <v>0.89396170713232614</v>
      </c>
      <c r="P3638" s="2">
        <v>3</v>
      </c>
      <c r="Q3638" s="2">
        <v>0</v>
      </c>
      <c r="R3638">
        <v>1.0322580645161299</v>
      </c>
      <c r="S3638">
        <f t="shared" si="311"/>
        <v>1.787923414264649</v>
      </c>
      <c r="T3638" s="2">
        <v>3</v>
      </c>
      <c r="U3638" s="339" t="e">
        <f t="shared" si="307"/>
        <v>#DIV/0!</v>
      </c>
      <c r="V3638" s="4" t="e">
        <f t="shared" si="308"/>
        <v>#DIV/0!</v>
      </c>
    </row>
    <row r="3639" spans="1:22">
      <c r="A3639" s="28" t="s">
        <v>866</v>
      </c>
      <c r="B3639" s="82" t="s">
        <v>873</v>
      </c>
      <c r="C3639" s="227" t="s">
        <v>1523</v>
      </c>
      <c r="D3639" s="81" t="s">
        <v>44</v>
      </c>
      <c r="E3639" s="26" t="s">
        <v>60</v>
      </c>
      <c r="F3639" s="26" t="s">
        <v>60</v>
      </c>
      <c r="G3639">
        <v>30</v>
      </c>
      <c r="H3639" s="123">
        <f t="shared" si="309"/>
        <v>8.2191780821917804E-2</v>
      </c>
      <c r="K3639" t="s">
        <v>100</v>
      </c>
      <c r="M3639" s="2">
        <v>0</v>
      </c>
      <c r="N3639" s="63">
        <v>1.54838709677416</v>
      </c>
      <c r="O3639" s="63">
        <f t="shared" si="310"/>
        <v>2.6818851213969128</v>
      </c>
      <c r="P3639" s="2">
        <v>3</v>
      </c>
      <c r="Q3639" s="2">
        <v>23.7419354838709</v>
      </c>
      <c r="R3639">
        <v>11.870967741935498</v>
      </c>
      <c r="S3639">
        <f t="shared" si="311"/>
        <v>20.561119264043469</v>
      </c>
      <c r="T3639" s="2">
        <v>3</v>
      </c>
      <c r="U3639" s="339" t="e">
        <f t="shared" si="307"/>
        <v>#DIV/0!</v>
      </c>
      <c r="V3639" s="4" t="e">
        <f t="shared" si="308"/>
        <v>#DIV/0!</v>
      </c>
    </row>
    <row r="3640" spans="1:22">
      <c r="A3640" s="28" t="s">
        <v>866</v>
      </c>
      <c r="B3640" s="82" t="s">
        <v>873</v>
      </c>
      <c r="C3640" s="227" t="s">
        <v>1523</v>
      </c>
      <c r="D3640" s="81" t="s">
        <v>44</v>
      </c>
      <c r="E3640" s="26" t="s">
        <v>60</v>
      </c>
      <c r="F3640" s="26" t="s">
        <v>60</v>
      </c>
      <c r="G3640">
        <v>90</v>
      </c>
      <c r="H3640" s="123">
        <f t="shared" ref="H3640:H3671" si="312">G3640/365</f>
        <v>0.24657534246575341</v>
      </c>
      <c r="K3640" t="s">
        <v>100</v>
      </c>
      <c r="M3640" s="2">
        <v>6.7096774193548301</v>
      </c>
      <c r="N3640" s="63">
        <v>4.1290322580644707</v>
      </c>
      <c r="O3640" s="63">
        <f t="shared" ref="O3640:O3671" si="313">N3640*SQRT(P3640)</f>
        <v>7.1516936570585115</v>
      </c>
      <c r="P3640" s="2">
        <v>3</v>
      </c>
      <c r="Q3640" s="2">
        <v>50.064516129032199</v>
      </c>
      <c r="R3640">
        <v>19.096774193548399</v>
      </c>
      <c r="S3640">
        <f t="shared" ref="S3640:S3671" si="314">R3640*SQRT(T3640)</f>
        <v>33.076583163895997</v>
      </c>
      <c r="T3640" s="2">
        <v>3</v>
      </c>
      <c r="U3640" s="339">
        <f t="shared" si="307"/>
        <v>2.0097616210418461</v>
      </c>
      <c r="V3640" s="4">
        <f t="shared" si="308"/>
        <v>0.47883232366174283</v>
      </c>
    </row>
    <row r="3641" spans="1:22">
      <c r="A3641" s="28" t="s">
        <v>866</v>
      </c>
      <c r="B3641" s="82" t="s">
        <v>873</v>
      </c>
      <c r="C3641" s="227" t="s">
        <v>1523</v>
      </c>
      <c r="D3641" s="81" t="s">
        <v>44</v>
      </c>
      <c r="E3641" s="26" t="s">
        <v>60</v>
      </c>
      <c r="F3641" s="26" t="s">
        <v>60</v>
      </c>
      <c r="G3641">
        <v>180</v>
      </c>
      <c r="H3641" s="123">
        <f t="shared" si="312"/>
        <v>0.49315068493150682</v>
      </c>
      <c r="K3641" t="s">
        <v>100</v>
      </c>
      <c r="M3641" s="2">
        <v>11.8709677419354</v>
      </c>
      <c r="N3641" s="63">
        <v>6.7096774193548985</v>
      </c>
      <c r="O3641" s="63">
        <f t="shared" si="313"/>
        <v>11.621502192720312</v>
      </c>
      <c r="P3641" s="2">
        <v>3</v>
      </c>
      <c r="Q3641" s="2">
        <v>42.838709677419303</v>
      </c>
      <c r="R3641">
        <v>9.8064516129031958</v>
      </c>
      <c r="S3641">
        <f t="shared" si="314"/>
        <v>16.985272435514098</v>
      </c>
      <c r="T3641" s="2">
        <v>3</v>
      </c>
      <c r="U3641" s="339">
        <f t="shared" si="307"/>
        <v>1.2833463918674539</v>
      </c>
      <c r="V3641" s="4">
        <f t="shared" si="308"/>
        <v>0.38573571394009754</v>
      </c>
    </row>
    <row r="3642" spans="1:22">
      <c r="A3642" s="28" t="s">
        <v>866</v>
      </c>
      <c r="B3642" s="82" t="s">
        <v>873</v>
      </c>
      <c r="C3642" s="227" t="s">
        <v>1523</v>
      </c>
      <c r="D3642" s="81" t="s">
        <v>44</v>
      </c>
      <c r="E3642" s="26" t="s">
        <v>60</v>
      </c>
      <c r="F3642" s="26" t="s">
        <v>60</v>
      </c>
      <c r="G3642">
        <v>365</v>
      </c>
      <c r="H3642" s="123">
        <f t="shared" si="312"/>
        <v>1</v>
      </c>
      <c r="K3642" t="s">
        <v>100</v>
      </c>
      <c r="L3642" t="s">
        <v>100</v>
      </c>
      <c r="M3642" s="2">
        <v>18.064516129032199</v>
      </c>
      <c r="N3642" s="63">
        <v>6.1935483870968007</v>
      </c>
      <c r="O3642" s="63">
        <f t="shared" si="313"/>
        <v>10.72754048558793</v>
      </c>
      <c r="P3642" s="2">
        <v>3</v>
      </c>
      <c r="Q3642" s="2">
        <v>37.161290322580598</v>
      </c>
      <c r="R3642">
        <v>5.1612903225806051</v>
      </c>
      <c r="S3642">
        <f t="shared" si="314"/>
        <v>8.939617071323168</v>
      </c>
      <c r="T3642" s="2">
        <v>3</v>
      </c>
      <c r="U3642" s="339">
        <f t="shared" si="307"/>
        <v>0.72131805752664369</v>
      </c>
      <c r="V3642" s="4">
        <f t="shared" si="308"/>
        <v>0.35262345679012319</v>
      </c>
    </row>
    <row r="3643" spans="1:22">
      <c r="A3643" s="28" t="s">
        <v>866</v>
      </c>
      <c r="B3643" s="82" t="s">
        <v>874</v>
      </c>
      <c r="C3643" s="227" t="s">
        <v>1523</v>
      </c>
      <c r="D3643" s="81" t="s">
        <v>44</v>
      </c>
      <c r="E3643" s="29" t="s">
        <v>60</v>
      </c>
      <c r="F3643" s="29" t="s">
        <v>60</v>
      </c>
      <c r="G3643" s="11">
        <v>7</v>
      </c>
      <c r="H3643" s="172">
        <f t="shared" si="312"/>
        <v>1.9178082191780823E-2</v>
      </c>
      <c r="I3643" s="12"/>
      <c r="J3643" s="11" t="s">
        <v>100</v>
      </c>
      <c r="K3643" s="11" t="s">
        <v>100</v>
      </c>
      <c r="L3643" s="11"/>
      <c r="M3643" s="2">
        <v>0</v>
      </c>
      <c r="N3643" s="63">
        <v>1.8823529411764699</v>
      </c>
      <c r="O3643" s="63">
        <f t="shared" si="313"/>
        <v>3.2603309318943561</v>
      </c>
      <c r="P3643" s="12">
        <v>3</v>
      </c>
      <c r="Q3643" s="2">
        <v>0</v>
      </c>
      <c r="R3643">
        <v>0</v>
      </c>
      <c r="S3643">
        <f t="shared" si="314"/>
        <v>0</v>
      </c>
      <c r="T3643" s="12">
        <v>3</v>
      </c>
      <c r="U3643" s="339" t="e">
        <f t="shared" si="307"/>
        <v>#DIV/0!</v>
      </c>
      <c r="V3643" s="4" t="e">
        <f t="shared" si="308"/>
        <v>#DIV/0!</v>
      </c>
    </row>
    <row r="3644" spans="1:22">
      <c r="A3644" s="28" t="s">
        <v>866</v>
      </c>
      <c r="B3644" s="82" t="s">
        <v>874</v>
      </c>
      <c r="C3644" s="227" t="s">
        <v>1523</v>
      </c>
      <c r="D3644" s="81" t="s">
        <v>44</v>
      </c>
      <c r="E3644" s="26" t="s">
        <v>60</v>
      </c>
      <c r="F3644" s="26" t="s">
        <v>60</v>
      </c>
      <c r="G3644">
        <v>30</v>
      </c>
      <c r="H3644" s="123">
        <f t="shared" si="312"/>
        <v>8.2191780821917804E-2</v>
      </c>
      <c r="K3644" t="s">
        <v>100</v>
      </c>
      <c r="M3644" s="2">
        <v>0</v>
      </c>
      <c r="N3644" s="63">
        <v>0</v>
      </c>
      <c r="O3644" s="63">
        <f t="shared" si="313"/>
        <v>0</v>
      </c>
      <c r="P3644" s="2">
        <v>3</v>
      </c>
      <c r="Q3644" s="2">
        <v>0.94117647058823894</v>
      </c>
      <c r="R3644">
        <v>0.94117647058823095</v>
      </c>
      <c r="S3644">
        <f t="shared" si="314"/>
        <v>1.6301654659471709</v>
      </c>
      <c r="T3644" s="2">
        <v>3</v>
      </c>
      <c r="U3644" s="339" t="e">
        <f t="shared" si="307"/>
        <v>#DIV/0!</v>
      </c>
      <c r="V3644" s="4" t="e">
        <f t="shared" si="308"/>
        <v>#DIV/0!</v>
      </c>
    </row>
    <row r="3645" spans="1:22">
      <c r="A3645" s="28" t="s">
        <v>866</v>
      </c>
      <c r="B3645" s="82" t="s">
        <v>874</v>
      </c>
      <c r="C3645" s="227" t="s">
        <v>1523</v>
      </c>
      <c r="D3645" s="81" t="s">
        <v>44</v>
      </c>
      <c r="E3645" s="26" t="s">
        <v>60</v>
      </c>
      <c r="F3645" s="26" t="s">
        <v>60</v>
      </c>
      <c r="G3645">
        <v>90</v>
      </c>
      <c r="H3645" s="123">
        <f t="shared" si="312"/>
        <v>0.24657534246575341</v>
      </c>
      <c r="K3645" t="s">
        <v>100</v>
      </c>
      <c r="M3645" s="2">
        <v>0</v>
      </c>
      <c r="N3645" s="63">
        <v>0</v>
      </c>
      <c r="O3645" s="63">
        <f t="shared" si="313"/>
        <v>0</v>
      </c>
      <c r="P3645" s="2">
        <v>3</v>
      </c>
      <c r="Q3645" s="2">
        <v>6.5882352941176698</v>
      </c>
      <c r="R3645">
        <v>2.8235294117647207</v>
      </c>
      <c r="S3645">
        <f t="shared" si="314"/>
        <v>4.8904963978415612</v>
      </c>
      <c r="T3645" s="2">
        <v>3</v>
      </c>
      <c r="U3645" s="339" t="e">
        <f t="shared" si="307"/>
        <v>#DIV/0!</v>
      </c>
      <c r="V3645" s="4" t="e">
        <f t="shared" si="308"/>
        <v>#DIV/0!</v>
      </c>
    </row>
    <row r="3646" spans="1:22">
      <c r="A3646" s="28" t="s">
        <v>866</v>
      </c>
      <c r="B3646" s="82" t="s">
        <v>874</v>
      </c>
      <c r="C3646" s="227" t="s">
        <v>1523</v>
      </c>
      <c r="D3646" s="81" t="s">
        <v>44</v>
      </c>
      <c r="E3646" s="26" t="s">
        <v>60</v>
      </c>
      <c r="F3646" s="26" t="s">
        <v>60</v>
      </c>
      <c r="G3646">
        <v>180</v>
      </c>
      <c r="H3646" s="123">
        <f t="shared" si="312"/>
        <v>0.49315068493150682</v>
      </c>
      <c r="K3646" t="s">
        <v>100</v>
      </c>
      <c r="M3646" s="2">
        <v>0.47058823529411897</v>
      </c>
      <c r="N3646" s="63">
        <v>1.411764705882351</v>
      </c>
      <c r="O3646" s="63">
        <f t="shared" si="313"/>
        <v>2.4452481989207646</v>
      </c>
      <c r="P3646" s="2">
        <v>3</v>
      </c>
      <c r="Q3646" s="2">
        <v>46.117647058823501</v>
      </c>
      <c r="R3646">
        <v>21.647058823529399</v>
      </c>
      <c r="S3646">
        <f t="shared" si="314"/>
        <v>37.493805716785083</v>
      </c>
      <c r="T3646" s="2">
        <v>3</v>
      </c>
      <c r="U3646" s="339">
        <f t="shared" si="307"/>
        <v>4.5849674786705688</v>
      </c>
      <c r="V3646" s="4">
        <f t="shared" si="308"/>
        <v>0.55365819797306681</v>
      </c>
    </row>
    <row r="3647" spans="1:22">
      <c r="A3647" s="28" t="s">
        <v>866</v>
      </c>
      <c r="B3647" s="82" t="s">
        <v>874</v>
      </c>
      <c r="C3647" s="227" t="s">
        <v>1523</v>
      </c>
      <c r="D3647" s="81" t="s">
        <v>44</v>
      </c>
      <c r="E3647" s="26" t="s">
        <v>60</v>
      </c>
      <c r="F3647" s="26" t="s">
        <v>60</v>
      </c>
      <c r="G3647">
        <v>365</v>
      </c>
      <c r="H3647" s="123">
        <f t="shared" si="312"/>
        <v>1</v>
      </c>
      <c r="K3647" t="s">
        <v>100</v>
      </c>
      <c r="L3647" t="s">
        <v>100</v>
      </c>
      <c r="M3647" s="2">
        <v>35.764705882352899</v>
      </c>
      <c r="N3647" s="63">
        <v>15.058823529411804</v>
      </c>
      <c r="O3647" s="63">
        <f t="shared" si="313"/>
        <v>26.082647455154923</v>
      </c>
      <c r="P3647" s="2">
        <v>3</v>
      </c>
      <c r="Q3647" s="2">
        <v>66.823529411764696</v>
      </c>
      <c r="R3647">
        <v>17.882352941176507</v>
      </c>
      <c r="S3647">
        <f t="shared" si="314"/>
        <v>30.973143852996454</v>
      </c>
      <c r="T3647" s="2">
        <v>3</v>
      </c>
      <c r="U3647" s="339">
        <f t="shared" si="307"/>
        <v>0.62509371731493057</v>
      </c>
      <c r="V3647" s="4">
        <f t="shared" si="308"/>
        <v>0.40494610857634095</v>
      </c>
    </row>
    <row r="3648" spans="1:22">
      <c r="A3648" s="28" t="s">
        <v>866</v>
      </c>
      <c r="B3648" s="82" t="s">
        <v>875</v>
      </c>
      <c r="C3648" s="227" t="s">
        <v>1523</v>
      </c>
      <c r="D3648" s="81" t="s">
        <v>44</v>
      </c>
      <c r="E3648" s="26" t="s">
        <v>60</v>
      </c>
      <c r="F3648" s="26" t="s">
        <v>60</v>
      </c>
      <c r="G3648">
        <v>7</v>
      </c>
      <c r="H3648" s="123">
        <f t="shared" si="312"/>
        <v>1.9178082191780823E-2</v>
      </c>
      <c r="J3648" t="s">
        <v>100</v>
      </c>
      <c r="K3648" t="s">
        <v>100</v>
      </c>
      <c r="M3648" s="2">
        <v>0.222772277227719</v>
      </c>
      <c r="N3648">
        <v>0.22277227722772799</v>
      </c>
      <c r="O3648" s="63">
        <f t="shared" si="313"/>
        <v>0.38585290267624406</v>
      </c>
      <c r="P3648" s="2">
        <v>3</v>
      </c>
      <c r="Q3648" s="2">
        <v>0.66831683168316602</v>
      </c>
      <c r="R3648">
        <v>0.44554455445544394</v>
      </c>
      <c r="S3648">
        <f t="shared" si="314"/>
        <v>0.77170580535246724</v>
      </c>
      <c r="T3648" s="2">
        <v>3</v>
      </c>
      <c r="U3648" s="339">
        <f t="shared" si="307"/>
        <v>1.0986122886681231</v>
      </c>
      <c r="V3648" s="4">
        <f t="shared" si="308"/>
        <v>0.77777777777777757</v>
      </c>
    </row>
    <row r="3649" spans="1:22">
      <c r="A3649" s="28" t="s">
        <v>866</v>
      </c>
      <c r="B3649" s="82" t="s">
        <v>875</v>
      </c>
      <c r="C3649" s="227" t="s">
        <v>1523</v>
      </c>
      <c r="D3649" s="81" t="s">
        <v>44</v>
      </c>
      <c r="E3649" s="29" t="s">
        <v>60</v>
      </c>
      <c r="F3649" s="29" t="s">
        <v>60</v>
      </c>
      <c r="G3649" s="11">
        <v>30</v>
      </c>
      <c r="H3649" s="172">
        <f t="shared" si="312"/>
        <v>8.2191780821917804E-2</v>
      </c>
      <c r="I3649" s="12"/>
      <c r="J3649" s="11"/>
      <c r="K3649" s="11" t="s">
        <v>100</v>
      </c>
      <c r="L3649" s="11"/>
      <c r="M3649" s="2">
        <v>0.222772277227719</v>
      </c>
      <c r="N3649">
        <v>0.22277227722772799</v>
      </c>
      <c r="O3649" s="63">
        <f t="shared" si="313"/>
        <v>0.38585290267624406</v>
      </c>
      <c r="P3649" s="12">
        <v>3</v>
      </c>
      <c r="Q3649" s="2">
        <v>1.5594059405940599</v>
      </c>
      <c r="R3649">
        <v>0.89108910891087989</v>
      </c>
      <c r="S3649">
        <f t="shared" si="314"/>
        <v>1.5434116107049207</v>
      </c>
      <c r="T3649" s="12">
        <v>3</v>
      </c>
      <c r="U3649" s="339">
        <f t="shared" si="307"/>
        <v>1.9459101490553306</v>
      </c>
      <c r="V3649" s="4">
        <f t="shared" si="308"/>
        <v>0.65986394557822292</v>
      </c>
    </row>
    <row r="3650" spans="1:22">
      <c r="A3650" s="28" t="s">
        <v>866</v>
      </c>
      <c r="B3650" s="82" t="s">
        <v>875</v>
      </c>
      <c r="C3650" s="227" t="s">
        <v>1523</v>
      </c>
      <c r="D3650" s="81" t="s">
        <v>44</v>
      </c>
      <c r="E3650" s="26" t="s">
        <v>60</v>
      </c>
      <c r="F3650" s="26" t="s">
        <v>60</v>
      </c>
      <c r="G3650">
        <v>90</v>
      </c>
      <c r="H3650" s="123">
        <f t="shared" si="312"/>
        <v>0.24657534246575341</v>
      </c>
      <c r="K3650" t="s">
        <v>100</v>
      </c>
      <c r="M3650" s="2">
        <v>12.6980198019801</v>
      </c>
      <c r="N3650">
        <v>4.0099009900990996</v>
      </c>
      <c r="O3650" s="63">
        <f t="shared" si="313"/>
        <v>6.9453522481723855</v>
      </c>
      <c r="P3650" s="2">
        <v>3</v>
      </c>
      <c r="Q3650" s="2">
        <v>6.4603960396039604</v>
      </c>
      <c r="R3650">
        <v>1.3366336633663298</v>
      </c>
      <c r="S3650">
        <f t="shared" si="314"/>
        <v>2.3151174160573982</v>
      </c>
      <c r="T3650" s="2">
        <v>3</v>
      </c>
      <c r="U3650" s="339">
        <f t="shared" si="307"/>
        <v>-0.67575543784806846</v>
      </c>
      <c r="V3650" s="4">
        <f t="shared" si="308"/>
        <v>0.37613951644867172</v>
      </c>
    </row>
    <row r="3651" spans="1:22">
      <c r="A3651" s="28" t="s">
        <v>866</v>
      </c>
      <c r="B3651" s="82" t="s">
        <v>875</v>
      </c>
      <c r="C3651" s="227" t="s">
        <v>1523</v>
      </c>
      <c r="D3651" s="81" t="s">
        <v>44</v>
      </c>
      <c r="E3651" s="26" t="s">
        <v>60</v>
      </c>
      <c r="F3651" s="26" t="s">
        <v>60</v>
      </c>
      <c r="G3651">
        <v>180</v>
      </c>
      <c r="H3651" s="123">
        <f t="shared" si="312"/>
        <v>0.49315068493150682</v>
      </c>
      <c r="K3651" t="s">
        <v>100</v>
      </c>
      <c r="M3651" s="2">
        <v>2.4504950495049398</v>
      </c>
      <c r="N3651">
        <v>1.1138613861386202</v>
      </c>
      <c r="O3651" s="63">
        <f t="shared" si="313"/>
        <v>1.9292645133811861</v>
      </c>
      <c r="P3651" s="2">
        <v>3</v>
      </c>
      <c r="Q3651" s="2">
        <v>3.3415841584158401</v>
      </c>
      <c r="R3651">
        <v>1.1138613861386095</v>
      </c>
      <c r="S3651">
        <f t="shared" si="314"/>
        <v>1.9292645133811677</v>
      </c>
      <c r="T3651" s="2">
        <v>3</v>
      </c>
      <c r="U3651" s="339">
        <f t="shared" si="307"/>
        <v>0.3101549283038435</v>
      </c>
      <c r="V3651" s="4">
        <f t="shared" si="308"/>
        <v>0.44444444444444364</v>
      </c>
    </row>
    <row r="3652" spans="1:22">
      <c r="A3652" s="28" t="s">
        <v>866</v>
      </c>
      <c r="B3652" s="82" t="s">
        <v>875</v>
      </c>
      <c r="C3652" s="227" t="s">
        <v>1523</v>
      </c>
      <c r="D3652" s="81" t="s">
        <v>44</v>
      </c>
      <c r="E3652" s="26" t="s">
        <v>60</v>
      </c>
      <c r="F3652" s="26" t="s">
        <v>60</v>
      </c>
      <c r="G3652">
        <v>365</v>
      </c>
      <c r="H3652" s="123">
        <f t="shared" si="312"/>
        <v>1</v>
      </c>
      <c r="K3652" t="s">
        <v>100</v>
      </c>
      <c r="L3652" t="s">
        <v>100</v>
      </c>
      <c r="M3652" s="64">
        <v>14.480198</v>
      </c>
      <c r="N3652">
        <v>2.4504950495050011</v>
      </c>
      <c r="O3652" s="63">
        <f t="shared" si="313"/>
        <v>4.2443819294386724</v>
      </c>
      <c r="P3652" s="2">
        <v>3</v>
      </c>
      <c r="Q3652" s="2">
        <v>31.1881188118811</v>
      </c>
      <c r="R3652">
        <v>9.1336633663367017</v>
      </c>
      <c r="S3652">
        <f t="shared" si="314"/>
        <v>15.819969009725753</v>
      </c>
      <c r="T3652" s="2">
        <v>3</v>
      </c>
      <c r="U3652" s="339">
        <f t="shared" si="307"/>
        <v>0.76725515408118583</v>
      </c>
      <c r="V3652" s="4">
        <f t="shared" si="308"/>
        <v>0.41909863945578407</v>
      </c>
    </row>
    <row r="3653" spans="1:22">
      <c r="A3653" s="28" t="s">
        <v>866</v>
      </c>
      <c r="B3653" t="s">
        <v>735</v>
      </c>
      <c r="C3653" s="227" t="s">
        <v>1541</v>
      </c>
      <c r="D3653" s="81" t="s">
        <v>44</v>
      </c>
      <c r="E3653" s="26" t="s">
        <v>60</v>
      </c>
      <c r="F3653" s="26" t="s">
        <v>60</v>
      </c>
      <c r="G3653">
        <v>7</v>
      </c>
      <c r="H3653" s="123">
        <f t="shared" si="312"/>
        <v>1.9178082191780823E-2</v>
      </c>
      <c r="J3653" t="s">
        <v>100</v>
      </c>
      <c r="K3653" t="s">
        <v>100</v>
      </c>
      <c r="M3653" s="2">
        <v>14.646464646464599</v>
      </c>
      <c r="N3653" s="63">
        <v>6.0606060606060996</v>
      </c>
      <c r="O3653" s="63">
        <f t="shared" si="313"/>
        <v>10.497277621629626</v>
      </c>
      <c r="P3653" s="2">
        <v>3</v>
      </c>
      <c r="Q3653" s="2">
        <v>30.808080808080799</v>
      </c>
      <c r="R3653">
        <v>3.0303030303029992</v>
      </c>
      <c r="S3653">
        <f t="shared" si="314"/>
        <v>5.2486388108147253</v>
      </c>
      <c r="T3653" s="2">
        <v>3</v>
      </c>
      <c r="U3653" s="339">
        <f t="shared" si="307"/>
        <v>0.74357803418684021</v>
      </c>
      <c r="V3653" s="4">
        <f t="shared" si="308"/>
        <v>0.3430081519304844</v>
      </c>
    </row>
    <row r="3654" spans="1:22">
      <c r="A3654" s="28" t="s">
        <v>866</v>
      </c>
      <c r="B3654" t="s">
        <v>735</v>
      </c>
      <c r="C3654" s="227" t="s">
        <v>1541</v>
      </c>
      <c r="D3654" s="81" t="s">
        <v>44</v>
      </c>
      <c r="E3654" s="26" t="s">
        <v>60</v>
      </c>
      <c r="F3654" s="26" t="s">
        <v>60</v>
      </c>
      <c r="G3654">
        <v>30</v>
      </c>
      <c r="H3654" s="123">
        <f t="shared" si="312"/>
        <v>8.2191780821917804E-2</v>
      </c>
      <c r="K3654" t="s">
        <v>100</v>
      </c>
      <c r="M3654" s="2">
        <v>21.717171717171599</v>
      </c>
      <c r="N3654" s="63">
        <v>9.0909090909092001</v>
      </c>
      <c r="O3654" s="63">
        <f t="shared" si="313"/>
        <v>15.745916432444528</v>
      </c>
      <c r="P3654" s="2">
        <v>3</v>
      </c>
      <c r="Q3654" s="2">
        <v>56.060606060605998</v>
      </c>
      <c r="R3654">
        <v>27.777777777777807</v>
      </c>
      <c r="S3654">
        <f t="shared" si="314"/>
        <v>48.112522432468865</v>
      </c>
      <c r="T3654" s="2">
        <v>3</v>
      </c>
      <c r="U3654" s="339">
        <f t="shared" si="307"/>
        <v>0.94833008561877608</v>
      </c>
      <c r="V3654" s="4">
        <f t="shared" si="308"/>
        <v>0.57884911938966099</v>
      </c>
    </row>
    <row r="3655" spans="1:22">
      <c r="A3655" s="28" t="s">
        <v>866</v>
      </c>
      <c r="B3655" t="s">
        <v>735</v>
      </c>
      <c r="C3655" s="227" t="s">
        <v>1541</v>
      </c>
      <c r="D3655" s="81" t="s">
        <v>44</v>
      </c>
      <c r="E3655" s="29" t="s">
        <v>60</v>
      </c>
      <c r="F3655" s="29" t="s">
        <v>60</v>
      </c>
      <c r="G3655" s="11">
        <v>90</v>
      </c>
      <c r="H3655" s="172">
        <f t="shared" si="312"/>
        <v>0.24657534246575341</v>
      </c>
      <c r="I3655" s="12"/>
      <c r="J3655" s="11"/>
      <c r="K3655" s="11" t="s">
        <v>100</v>
      </c>
      <c r="L3655" s="11"/>
      <c r="M3655" s="2">
        <v>71.717171717171695</v>
      </c>
      <c r="N3655" s="63">
        <v>4.0404040404039989</v>
      </c>
      <c r="O3655" s="63">
        <f t="shared" si="313"/>
        <v>6.9981850810863007</v>
      </c>
      <c r="P3655" s="12">
        <v>3</v>
      </c>
      <c r="Q3655" s="2">
        <v>64.141414141414103</v>
      </c>
      <c r="R3655">
        <v>21.212121212121204</v>
      </c>
      <c r="S3655">
        <f t="shared" si="314"/>
        <v>36.740471675703439</v>
      </c>
      <c r="T3655" s="12">
        <v>3</v>
      </c>
      <c r="U3655" s="339">
        <f t="shared" si="307"/>
        <v>-0.1116399711426698</v>
      </c>
      <c r="V3655" s="4">
        <f t="shared" si="308"/>
        <v>0.4427015520697708</v>
      </c>
    </row>
    <row r="3656" spans="1:22">
      <c r="A3656" s="28" t="s">
        <v>866</v>
      </c>
      <c r="B3656" t="s">
        <v>735</v>
      </c>
      <c r="C3656" s="227" t="s">
        <v>1541</v>
      </c>
      <c r="D3656" s="81" t="s">
        <v>44</v>
      </c>
      <c r="E3656" s="26" t="s">
        <v>60</v>
      </c>
      <c r="F3656" s="26" t="s">
        <v>60</v>
      </c>
      <c r="G3656">
        <v>180</v>
      </c>
      <c r="H3656" s="123">
        <f t="shared" si="312"/>
        <v>0.49315068493150682</v>
      </c>
      <c r="K3656" t="s">
        <v>100</v>
      </c>
      <c r="M3656" s="2">
        <v>43.939393939393902</v>
      </c>
      <c r="N3656" s="63">
        <v>7.5757575757575992</v>
      </c>
      <c r="O3656" s="63">
        <f t="shared" si="313"/>
        <v>13.121597027036989</v>
      </c>
      <c r="P3656" s="2">
        <v>3</v>
      </c>
      <c r="Q3656" s="2">
        <v>59.090909090909001</v>
      </c>
      <c r="R3656">
        <v>8.5858585858585954</v>
      </c>
      <c r="S3656">
        <f t="shared" si="314"/>
        <v>14.871143297308558</v>
      </c>
      <c r="T3656" s="2">
        <v>3</v>
      </c>
      <c r="U3656" s="339">
        <f t="shared" si="307"/>
        <v>0.29626581614317177</v>
      </c>
      <c r="V3656" s="4">
        <f t="shared" si="308"/>
        <v>0.35444517495799555</v>
      </c>
    </row>
    <row r="3657" spans="1:22">
      <c r="A3657" s="28" t="s">
        <v>866</v>
      </c>
      <c r="B3657" t="s">
        <v>735</v>
      </c>
      <c r="C3657" s="227" t="s">
        <v>1541</v>
      </c>
      <c r="D3657" s="81" t="s">
        <v>44</v>
      </c>
      <c r="E3657" s="26" t="s">
        <v>60</v>
      </c>
      <c r="F3657" s="26" t="s">
        <v>60</v>
      </c>
      <c r="G3657">
        <v>365</v>
      </c>
      <c r="H3657" s="123">
        <f t="shared" si="312"/>
        <v>1</v>
      </c>
      <c r="K3657" t="s">
        <v>100</v>
      </c>
      <c r="L3657" t="s">
        <v>100</v>
      </c>
      <c r="M3657" s="2">
        <v>14.141414141414099</v>
      </c>
      <c r="N3657" s="63">
        <v>1.5151515151515014</v>
      </c>
      <c r="O3657" s="63">
        <f t="shared" si="313"/>
        <v>2.6243194054073657</v>
      </c>
      <c r="P3657" s="2">
        <v>3</v>
      </c>
      <c r="Q3657" s="2">
        <v>21.717171717171599</v>
      </c>
      <c r="R3657">
        <v>4.0404040404041019</v>
      </c>
      <c r="S3657">
        <f t="shared" si="314"/>
        <v>6.9981850810864792</v>
      </c>
      <c r="T3657" s="2">
        <v>3</v>
      </c>
      <c r="U3657" s="339">
        <f t="shared" si="307"/>
        <v>0.42899560551835608</v>
      </c>
      <c r="V3657" s="4">
        <f t="shared" si="308"/>
        <v>0.36794663782224768</v>
      </c>
    </row>
    <row r="3658" spans="1:22">
      <c r="A3658" s="28" t="s">
        <v>867</v>
      </c>
      <c r="B3658" s="82" t="s">
        <v>872</v>
      </c>
      <c r="C3658" s="227" t="s">
        <v>1522</v>
      </c>
      <c r="D3658" s="81" t="s">
        <v>44</v>
      </c>
      <c r="E3658" s="26" t="s">
        <v>60</v>
      </c>
      <c r="F3658" s="26" t="s">
        <v>60</v>
      </c>
      <c r="G3658">
        <v>7</v>
      </c>
      <c r="H3658" s="123">
        <f t="shared" si="312"/>
        <v>1.9178082191780823E-2</v>
      </c>
      <c r="J3658" t="s">
        <v>100</v>
      </c>
      <c r="K3658" t="s">
        <v>100</v>
      </c>
      <c r="M3658" s="2">
        <v>1.86335403726708</v>
      </c>
      <c r="N3658" s="63">
        <v>1.8633540372670898</v>
      </c>
      <c r="O3658" s="63">
        <f t="shared" si="313"/>
        <v>3.2274238650351905</v>
      </c>
      <c r="P3658" s="2">
        <v>3</v>
      </c>
      <c r="Q3658" s="2">
        <v>5.5900621118012603</v>
      </c>
      <c r="R3658">
        <v>7.4534161490682402</v>
      </c>
      <c r="S3658">
        <f t="shared" si="314"/>
        <v>12.909695460140556</v>
      </c>
      <c r="T3658" s="2">
        <v>3</v>
      </c>
      <c r="U3658" s="339">
        <f t="shared" si="307"/>
        <v>1.0986122886681133</v>
      </c>
      <c r="V3658" s="4">
        <f t="shared" si="308"/>
        <v>2.1111111111110601</v>
      </c>
    </row>
    <row r="3659" spans="1:22">
      <c r="A3659" s="28" t="s">
        <v>867</v>
      </c>
      <c r="B3659" s="82" t="s">
        <v>872</v>
      </c>
      <c r="C3659" s="227" t="s">
        <v>1522</v>
      </c>
      <c r="D3659" s="81" t="s">
        <v>44</v>
      </c>
      <c r="E3659" s="26" t="s">
        <v>60</v>
      </c>
      <c r="F3659" s="26" t="s">
        <v>60</v>
      </c>
      <c r="G3659">
        <v>30</v>
      </c>
      <c r="H3659" s="123">
        <f t="shared" si="312"/>
        <v>8.2191780821917804E-2</v>
      </c>
      <c r="K3659" t="s">
        <v>100</v>
      </c>
      <c r="M3659" s="2">
        <v>5.5900621118012603</v>
      </c>
      <c r="N3659" s="63">
        <v>1.86335403726709</v>
      </c>
      <c r="O3659" s="63">
        <f t="shared" si="313"/>
        <v>3.227423865035191</v>
      </c>
      <c r="P3659" s="2">
        <v>3</v>
      </c>
      <c r="Q3659" s="2">
        <v>5.5900621118012603</v>
      </c>
      <c r="R3659">
        <v>3.7267080745341792</v>
      </c>
      <c r="S3659">
        <f t="shared" si="314"/>
        <v>6.4548477300703802</v>
      </c>
      <c r="T3659" s="2">
        <v>3</v>
      </c>
      <c r="U3659" s="339">
        <f t="shared" si="307"/>
        <v>0</v>
      </c>
      <c r="V3659" s="4">
        <f t="shared" si="308"/>
        <v>0.77777777777777901</v>
      </c>
    </row>
    <row r="3660" spans="1:22">
      <c r="A3660" s="28" t="s">
        <v>867</v>
      </c>
      <c r="B3660" s="82" t="s">
        <v>872</v>
      </c>
      <c r="C3660" s="227" t="s">
        <v>1522</v>
      </c>
      <c r="D3660" s="81" t="s">
        <v>44</v>
      </c>
      <c r="E3660" s="26" t="s">
        <v>60</v>
      </c>
      <c r="F3660" s="26" t="s">
        <v>60</v>
      </c>
      <c r="G3660">
        <v>90</v>
      </c>
      <c r="H3660" s="123">
        <f t="shared" si="312"/>
        <v>0.24657534246575341</v>
      </c>
      <c r="K3660" t="s">
        <v>100</v>
      </c>
      <c r="M3660" s="2">
        <v>14.906832298136599</v>
      </c>
      <c r="N3660" s="63">
        <v>5.5900621118013021</v>
      </c>
      <c r="O3660" s="63">
        <f t="shared" si="313"/>
        <v>9.6822715951056288</v>
      </c>
      <c r="P3660" s="2">
        <v>3</v>
      </c>
      <c r="Q3660" s="2">
        <v>39.130434782608603</v>
      </c>
      <c r="R3660">
        <v>20.496894409937994</v>
      </c>
      <c r="S3660">
        <f t="shared" si="314"/>
        <v>35.50166251538711</v>
      </c>
      <c r="T3660" s="2">
        <v>3</v>
      </c>
      <c r="U3660" s="339">
        <f t="shared" si="307"/>
        <v>0.96508089604358771</v>
      </c>
      <c r="V3660" s="4">
        <f t="shared" si="308"/>
        <v>0.60770975056689758</v>
      </c>
    </row>
    <row r="3661" spans="1:22">
      <c r="A3661" s="28" t="s">
        <v>867</v>
      </c>
      <c r="B3661" s="82" t="s">
        <v>872</v>
      </c>
      <c r="C3661" s="227" t="s">
        <v>1522</v>
      </c>
      <c r="D3661" s="81" t="s">
        <v>44</v>
      </c>
      <c r="E3661" s="29" t="s">
        <v>60</v>
      </c>
      <c r="F3661" s="29" t="s">
        <v>60</v>
      </c>
      <c r="G3661" s="11">
        <v>180</v>
      </c>
      <c r="H3661" s="172">
        <f t="shared" si="312"/>
        <v>0.49315068493150682</v>
      </c>
      <c r="I3661" s="12"/>
      <c r="J3661" s="11"/>
      <c r="K3661" s="11" t="s">
        <v>100</v>
      </c>
      <c r="L3661" s="11"/>
      <c r="M3661" s="2">
        <v>95.031055900621098</v>
      </c>
      <c r="N3661" s="63">
        <v>16.770186335402897</v>
      </c>
      <c r="O3661" s="63">
        <f t="shared" si="313"/>
        <v>29.046814785315139</v>
      </c>
      <c r="P3661" s="12">
        <v>3</v>
      </c>
      <c r="Q3661" s="2">
        <v>39.130434782608603</v>
      </c>
      <c r="R3661">
        <v>11.180124223602498</v>
      </c>
      <c r="S3661">
        <f t="shared" si="314"/>
        <v>19.364543190211073</v>
      </c>
      <c r="T3661" s="12">
        <v>3</v>
      </c>
      <c r="U3661" s="339">
        <f t="shared" si="307"/>
        <v>-0.88730319500090493</v>
      </c>
      <c r="V3661" s="4">
        <f t="shared" si="308"/>
        <v>0.41496598639455845</v>
      </c>
    </row>
    <row r="3662" spans="1:22">
      <c r="A3662" s="14" t="s">
        <v>867</v>
      </c>
      <c r="B3662" s="82" t="s">
        <v>872</v>
      </c>
      <c r="C3662" s="227" t="s">
        <v>1522</v>
      </c>
      <c r="D3662" s="81" t="s">
        <v>44</v>
      </c>
      <c r="E3662" s="26" t="s">
        <v>60</v>
      </c>
      <c r="F3662" s="26" t="s">
        <v>60</v>
      </c>
      <c r="G3662">
        <v>365</v>
      </c>
      <c r="H3662" s="123">
        <f t="shared" si="312"/>
        <v>1</v>
      </c>
      <c r="K3662" t="s">
        <v>100</v>
      </c>
      <c r="L3662" t="s">
        <v>100</v>
      </c>
      <c r="M3662" s="2">
        <v>59.627329192546597</v>
      </c>
      <c r="N3662" s="63">
        <v>11.180124223602405</v>
      </c>
      <c r="O3662" s="63">
        <f t="shared" si="313"/>
        <v>19.364543190210913</v>
      </c>
      <c r="P3662" s="2">
        <v>3</v>
      </c>
      <c r="Q3662" s="2">
        <v>46.583850931676999</v>
      </c>
      <c r="R3662">
        <v>9.316770186335404</v>
      </c>
      <c r="S3662">
        <f t="shared" si="314"/>
        <v>16.137119325175874</v>
      </c>
      <c r="T3662" s="2">
        <v>3</v>
      </c>
      <c r="U3662" s="339">
        <f t="shared" si="307"/>
        <v>-0.24686007793152651</v>
      </c>
      <c r="V3662" s="4">
        <f t="shared" si="308"/>
        <v>0.37333333333333341</v>
      </c>
    </row>
    <row r="3663" spans="1:22">
      <c r="A3663" s="28" t="s">
        <v>867</v>
      </c>
      <c r="B3663" s="82" t="s">
        <v>873</v>
      </c>
      <c r="C3663" s="227" t="s">
        <v>1523</v>
      </c>
      <c r="D3663" s="81" t="s">
        <v>44</v>
      </c>
      <c r="E3663" s="26" t="s">
        <v>60</v>
      </c>
      <c r="F3663" s="26" t="s">
        <v>60</v>
      </c>
      <c r="G3663">
        <v>7</v>
      </c>
      <c r="H3663" s="123">
        <f t="shared" si="312"/>
        <v>1.9178082191780823E-2</v>
      </c>
      <c r="J3663" t="s">
        <v>100</v>
      </c>
      <c r="K3663" t="s">
        <v>100</v>
      </c>
      <c r="M3663" s="2">
        <v>0</v>
      </c>
      <c r="N3663" s="63">
        <v>0.51612903225806595</v>
      </c>
      <c r="O3663" s="63">
        <f t="shared" si="313"/>
        <v>0.89396170713232614</v>
      </c>
      <c r="P3663" s="2">
        <v>3</v>
      </c>
      <c r="Q3663" s="2">
        <v>0</v>
      </c>
      <c r="R3663">
        <v>1.54838709677416</v>
      </c>
      <c r="S3663">
        <f t="shared" si="314"/>
        <v>2.6818851213969128</v>
      </c>
      <c r="T3663" s="2">
        <v>3</v>
      </c>
      <c r="U3663" s="339" t="e">
        <f t="shared" si="307"/>
        <v>#DIV/0!</v>
      </c>
      <c r="V3663" s="4" t="e">
        <f t="shared" si="308"/>
        <v>#DIV/0!</v>
      </c>
    </row>
    <row r="3664" spans="1:22">
      <c r="A3664" s="28" t="s">
        <v>867</v>
      </c>
      <c r="B3664" s="82" t="s">
        <v>873</v>
      </c>
      <c r="C3664" s="227" t="s">
        <v>1523</v>
      </c>
      <c r="D3664" s="81" t="s">
        <v>44</v>
      </c>
      <c r="E3664" s="26" t="s">
        <v>60</v>
      </c>
      <c r="F3664" s="26" t="s">
        <v>60</v>
      </c>
      <c r="G3664">
        <v>30</v>
      </c>
      <c r="H3664" s="123">
        <f t="shared" si="312"/>
        <v>8.2191780821917804E-2</v>
      </c>
      <c r="K3664" t="s">
        <v>100</v>
      </c>
      <c r="M3664" s="2">
        <v>0</v>
      </c>
      <c r="N3664" s="63">
        <v>1.54838709677416</v>
      </c>
      <c r="O3664" s="63">
        <f t="shared" si="313"/>
        <v>2.6818851213969128</v>
      </c>
      <c r="P3664" s="2">
        <v>3</v>
      </c>
      <c r="Q3664" s="2">
        <v>36.645161290322498</v>
      </c>
      <c r="R3664">
        <v>14.9677419354839</v>
      </c>
      <c r="S3664">
        <f t="shared" si="314"/>
        <v>25.924889506837438</v>
      </c>
      <c r="T3664" s="2">
        <v>3</v>
      </c>
      <c r="U3664" s="339" t="e">
        <f t="shared" ref="U3664:U3727" si="315">LN(Q3664/M3664)</f>
        <v>#DIV/0!</v>
      </c>
      <c r="V3664" s="4" t="e">
        <f t="shared" ref="V3664:V3727" si="316">M3664^2/(P3664*M3664^2)+S3664^2/(T3664*Q3664^2)</f>
        <v>#DIV/0!</v>
      </c>
    </row>
    <row r="3665" spans="1:22">
      <c r="A3665" s="28" t="s">
        <v>867</v>
      </c>
      <c r="B3665" s="82" t="s">
        <v>873</v>
      </c>
      <c r="C3665" s="227" t="s">
        <v>1523</v>
      </c>
      <c r="D3665" s="81" t="s">
        <v>44</v>
      </c>
      <c r="E3665" s="26" t="s">
        <v>60</v>
      </c>
      <c r="F3665" s="26" t="s">
        <v>60</v>
      </c>
      <c r="G3665">
        <v>90</v>
      </c>
      <c r="H3665" s="123">
        <f t="shared" si="312"/>
        <v>0.24657534246575341</v>
      </c>
      <c r="K3665" t="s">
        <v>100</v>
      </c>
      <c r="M3665" s="2">
        <v>6.7096774193548301</v>
      </c>
      <c r="N3665" s="63">
        <v>4.1290322580644707</v>
      </c>
      <c r="O3665" s="63">
        <f t="shared" si="313"/>
        <v>7.1516936570585115</v>
      </c>
      <c r="P3665" s="2">
        <v>3</v>
      </c>
      <c r="Q3665" s="2">
        <v>45.419354838709602</v>
      </c>
      <c r="R3665">
        <v>11.870967741935502</v>
      </c>
      <c r="S3665">
        <f t="shared" si="314"/>
        <v>20.561119264043477</v>
      </c>
      <c r="T3665" s="2">
        <v>3</v>
      </c>
      <c r="U3665" s="339">
        <f t="shared" si="315"/>
        <v>1.9123874570166692</v>
      </c>
      <c r="V3665" s="4">
        <f t="shared" si="316"/>
        <v>0.40164428374655692</v>
      </c>
    </row>
    <row r="3666" spans="1:22">
      <c r="A3666" s="28" t="s">
        <v>867</v>
      </c>
      <c r="B3666" s="82" t="s">
        <v>873</v>
      </c>
      <c r="C3666" s="227" t="s">
        <v>1523</v>
      </c>
      <c r="D3666" s="81" t="s">
        <v>44</v>
      </c>
      <c r="E3666" s="26" t="s">
        <v>60</v>
      </c>
      <c r="F3666" s="26" t="s">
        <v>60</v>
      </c>
      <c r="G3666">
        <v>180</v>
      </c>
      <c r="H3666" s="123">
        <f t="shared" si="312"/>
        <v>0.49315068493150682</v>
      </c>
      <c r="K3666" t="s">
        <v>100</v>
      </c>
      <c r="M3666" s="2">
        <v>11.8709677419354</v>
      </c>
      <c r="N3666" s="63">
        <v>6.7096774193548985</v>
      </c>
      <c r="O3666" s="63">
        <f t="shared" si="313"/>
        <v>11.621502192720312</v>
      </c>
      <c r="P3666" s="2">
        <v>3</v>
      </c>
      <c r="Q3666" s="2">
        <v>31.4838709677419</v>
      </c>
      <c r="R3666">
        <v>12.387096774193502</v>
      </c>
      <c r="S3666">
        <f t="shared" si="314"/>
        <v>21.45508097117569</v>
      </c>
      <c r="T3666" s="2">
        <v>3</v>
      </c>
      <c r="U3666" s="339">
        <f t="shared" si="315"/>
        <v>0.97537964824416745</v>
      </c>
      <c r="V3666" s="4">
        <f t="shared" si="316"/>
        <v>0.48813043088775332</v>
      </c>
    </row>
    <row r="3667" spans="1:22">
      <c r="A3667" s="10" t="s">
        <v>867</v>
      </c>
      <c r="B3667" s="82" t="s">
        <v>873</v>
      </c>
      <c r="C3667" s="227" t="s">
        <v>1523</v>
      </c>
      <c r="D3667" s="81" t="s">
        <v>44</v>
      </c>
      <c r="E3667" s="29" t="s">
        <v>60</v>
      </c>
      <c r="F3667" s="29" t="s">
        <v>60</v>
      </c>
      <c r="G3667" s="11">
        <v>365</v>
      </c>
      <c r="H3667" s="172">
        <f t="shared" si="312"/>
        <v>1</v>
      </c>
      <c r="I3667" s="12"/>
      <c r="J3667" s="11"/>
      <c r="K3667" s="11" t="s">
        <v>100</v>
      </c>
      <c r="L3667" s="11" t="s">
        <v>100</v>
      </c>
      <c r="M3667" s="2">
        <v>18.064516129032199</v>
      </c>
      <c r="N3667" s="63">
        <v>6.1935483870968007</v>
      </c>
      <c r="O3667" s="63">
        <f t="shared" si="313"/>
        <v>10.72754048558793</v>
      </c>
      <c r="P3667" s="12">
        <v>3</v>
      </c>
      <c r="Q3667" s="2">
        <v>30.451612903225801</v>
      </c>
      <c r="R3667">
        <v>8.2580645161289965</v>
      </c>
      <c r="S3667">
        <f t="shared" si="314"/>
        <v>14.303387314117117</v>
      </c>
      <c r="T3667" s="12">
        <v>3</v>
      </c>
      <c r="U3667" s="339">
        <f t="shared" si="315"/>
        <v>0.52218938241630886</v>
      </c>
      <c r="V3667" s="4">
        <f t="shared" si="316"/>
        <v>0.40687541894091672</v>
      </c>
    </row>
    <row r="3668" spans="1:22">
      <c r="A3668" s="28" t="s">
        <v>867</v>
      </c>
      <c r="B3668" s="82" t="s">
        <v>874</v>
      </c>
      <c r="C3668" s="227" t="s">
        <v>1523</v>
      </c>
      <c r="D3668" s="81" t="s">
        <v>44</v>
      </c>
      <c r="E3668" s="26" t="s">
        <v>60</v>
      </c>
      <c r="F3668" s="26" t="s">
        <v>60</v>
      </c>
      <c r="G3668">
        <v>7</v>
      </c>
      <c r="H3668" s="123">
        <f t="shared" si="312"/>
        <v>1.9178082191780823E-2</v>
      </c>
      <c r="J3668" t="s">
        <v>100</v>
      </c>
      <c r="K3668" t="s">
        <v>100</v>
      </c>
      <c r="M3668" s="2">
        <v>0</v>
      </c>
      <c r="N3668" s="63">
        <v>1.8823529411764699</v>
      </c>
      <c r="O3668" s="63">
        <f t="shared" si="313"/>
        <v>3.2603309318943561</v>
      </c>
      <c r="P3668" s="2">
        <v>3</v>
      </c>
      <c r="Q3668" s="2">
        <v>0</v>
      </c>
      <c r="R3668">
        <v>0.94117647058823894</v>
      </c>
      <c r="S3668">
        <f t="shared" si="314"/>
        <v>1.6301654659471849</v>
      </c>
      <c r="T3668" s="2">
        <v>3</v>
      </c>
      <c r="U3668" s="339" t="e">
        <f t="shared" si="315"/>
        <v>#DIV/0!</v>
      </c>
      <c r="V3668" s="4" t="e">
        <f t="shared" si="316"/>
        <v>#DIV/0!</v>
      </c>
    </row>
    <row r="3669" spans="1:22">
      <c r="A3669" s="28" t="s">
        <v>867</v>
      </c>
      <c r="B3669" s="82" t="s">
        <v>874</v>
      </c>
      <c r="C3669" s="227" t="s">
        <v>1523</v>
      </c>
      <c r="D3669" s="81" t="s">
        <v>44</v>
      </c>
      <c r="E3669" s="26" t="s">
        <v>60</v>
      </c>
      <c r="F3669" s="26" t="s">
        <v>60</v>
      </c>
      <c r="G3669">
        <v>30</v>
      </c>
      <c r="H3669" s="123">
        <f t="shared" si="312"/>
        <v>8.2191780821917804E-2</v>
      </c>
      <c r="K3669" t="s">
        <v>100</v>
      </c>
      <c r="M3669" s="2">
        <v>0</v>
      </c>
      <c r="N3669" s="63">
        <v>0</v>
      </c>
      <c r="O3669" s="63">
        <f t="shared" si="313"/>
        <v>0</v>
      </c>
      <c r="P3669" s="2">
        <v>3</v>
      </c>
      <c r="Q3669" s="2">
        <v>0.94117647058823894</v>
      </c>
      <c r="R3669">
        <v>1.882352941176471</v>
      </c>
      <c r="S3669">
        <f t="shared" si="314"/>
        <v>3.2603309318943579</v>
      </c>
      <c r="T3669" s="2">
        <v>3</v>
      </c>
      <c r="U3669" s="339" t="e">
        <f t="shared" si="315"/>
        <v>#DIV/0!</v>
      </c>
      <c r="V3669" s="4" t="e">
        <f t="shared" si="316"/>
        <v>#DIV/0!</v>
      </c>
    </row>
    <row r="3670" spans="1:22">
      <c r="A3670" s="28" t="s">
        <v>867</v>
      </c>
      <c r="B3670" s="82" t="s">
        <v>874</v>
      </c>
      <c r="C3670" s="227" t="s">
        <v>1523</v>
      </c>
      <c r="D3670" s="81" t="s">
        <v>44</v>
      </c>
      <c r="E3670" s="26" t="s">
        <v>60</v>
      </c>
      <c r="F3670" s="26" t="s">
        <v>60</v>
      </c>
      <c r="G3670">
        <v>90</v>
      </c>
      <c r="H3670" s="123">
        <f t="shared" si="312"/>
        <v>0.24657534246575341</v>
      </c>
      <c r="K3670" t="s">
        <v>100</v>
      </c>
      <c r="M3670" s="2">
        <v>0</v>
      </c>
      <c r="N3670" s="63">
        <v>0</v>
      </c>
      <c r="O3670" s="63">
        <f t="shared" si="313"/>
        <v>0</v>
      </c>
      <c r="P3670" s="2">
        <v>3</v>
      </c>
      <c r="Q3670" s="2">
        <v>0.94117647058823894</v>
      </c>
      <c r="R3670">
        <v>1.882352941176471</v>
      </c>
      <c r="S3670">
        <f t="shared" si="314"/>
        <v>3.2603309318943579</v>
      </c>
      <c r="T3670" s="2">
        <v>3</v>
      </c>
      <c r="U3670" s="339" t="e">
        <f t="shared" si="315"/>
        <v>#DIV/0!</v>
      </c>
      <c r="V3670" s="4" t="e">
        <f t="shared" si="316"/>
        <v>#DIV/0!</v>
      </c>
    </row>
    <row r="3671" spans="1:22">
      <c r="A3671" s="28" t="s">
        <v>867</v>
      </c>
      <c r="B3671" s="82" t="s">
        <v>874</v>
      </c>
      <c r="C3671" s="227" t="s">
        <v>1523</v>
      </c>
      <c r="D3671" s="81" t="s">
        <v>44</v>
      </c>
      <c r="E3671" s="26" t="s">
        <v>60</v>
      </c>
      <c r="F3671" s="26" t="s">
        <v>60</v>
      </c>
      <c r="G3671">
        <v>180</v>
      </c>
      <c r="H3671" s="123">
        <f t="shared" si="312"/>
        <v>0.49315068493150682</v>
      </c>
      <c r="K3671" t="s">
        <v>100</v>
      </c>
      <c r="M3671" s="2">
        <v>0.47058823529411897</v>
      </c>
      <c r="N3671" s="63">
        <v>1.411764705882351</v>
      </c>
      <c r="O3671" s="63">
        <f t="shared" si="313"/>
        <v>2.4452481989207646</v>
      </c>
      <c r="P3671" s="2">
        <v>3</v>
      </c>
      <c r="Q3671" s="2">
        <v>5.6470588235294299</v>
      </c>
      <c r="R3671">
        <v>1.8823529411764799</v>
      </c>
      <c r="S3671">
        <f t="shared" si="314"/>
        <v>3.2603309318943734</v>
      </c>
      <c r="T3671" s="2">
        <v>3</v>
      </c>
      <c r="U3671" s="339">
        <f t="shared" si="315"/>
        <v>2.4849066497880008</v>
      </c>
      <c r="V3671" s="4">
        <f t="shared" si="316"/>
        <v>0.44444444444444486</v>
      </c>
    </row>
    <row r="3672" spans="1:22">
      <c r="A3672" s="28" t="s">
        <v>867</v>
      </c>
      <c r="B3672" s="82" t="s">
        <v>874</v>
      </c>
      <c r="C3672" s="227" t="s">
        <v>1523</v>
      </c>
      <c r="D3672" s="81" t="s">
        <v>44</v>
      </c>
      <c r="E3672" s="26" t="s">
        <v>60</v>
      </c>
      <c r="F3672" s="26" t="s">
        <v>60</v>
      </c>
      <c r="G3672">
        <v>365</v>
      </c>
      <c r="H3672" s="123">
        <f t="shared" ref="H3672:H3703" si="317">G3672/365</f>
        <v>1</v>
      </c>
      <c r="K3672" t="s">
        <v>100</v>
      </c>
      <c r="L3672" t="s">
        <v>100</v>
      </c>
      <c r="M3672" s="2">
        <v>35.764705882352899</v>
      </c>
      <c r="N3672" s="63">
        <v>15.058823529411804</v>
      </c>
      <c r="O3672" s="63">
        <f t="shared" ref="O3672:O3703" si="318">N3672*SQRT(P3672)</f>
        <v>26.082647455154923</v>
      </c>
      <c r="P3672" s="2">
        <v>3</v>
      </c>
      <c r="Q3672" s="2">
        <v>98.823529411764696</v>
      </c>
      <c r="R3672">
        <v>36.705882352940307</v>
      </c>
      <c r="S3672">
        <f t="shared" ref="S3672:S3703" si="319">R3672*SQRT(T3672)</f>
        <v>63.576453171938454</v>
      </c>
      <c r="T3672" s="2">
        <v>3</v>
      </c>
      <c r="U3672" s="339">
        <f t="shared" si="315"/>
        <v>1.0163741904311387</v>
      </c>
      <c r="V3672" s="4">
        <f t="shared" si="316"/>
        <v>0.4712925170067962</v>
      </c>
    </row>
    <row r="3673" spans="1:22">
      <c r="A3673" s="28" t="s">
        <v>867</v>
      </c>
      <c r="B3673" s="82" t="s">
        <v>875</v>
      </c>
      <c r="C3673" s="227" t="s">
        <v>1523</v>
      </c>
      <c r="D3673" s="81" t="s">
        <v>44</v>
      </c>
      <c r="E3673" s="29" t="s">
        <v>60</v>
      </c>
      <c r="F3673" s="29" t="s">
        <v>60</v>
      </c>
      <c r="G3673" s="11">
        <v>7</v>
      </c>
      <c r="H3673" s="172">
        <f t="shared" si="317"/>
        <v>1.9178082191780823E-2</v>
      </c>
      <c r="I3673" s="12"/>
      <c r="J3673" s="11" t="s">
        <v>100</v>
      </c>
      <c r="K3673" s="11" t="s">
        <v>100</v>
      </c>
      <c r="L3673" s="11"/>
      <c r="M3673" s="2">
        <v>0.222772277227719</v>
      </c>
      <c r="N3673">
        <v>0.22277227722772799</v>
      </c>
      <c r="O3673" s="63">
        <f t="shared" si="318"/>
        <v>0.38585290267624406</v>
      </c>
      <c r="P3673" s="12">
        <v>3</v>
      </c>
      <c r="Q3673" s="2">
        <v>0.222772277227719</v>
      </c>
      <c r="R3673">
        <v>0.22277227722772799</v>
      </c>
      <c r="S3673">
        <f t="shared" si="319"/>
        <v>0.38585290267624406</v>
      </c>
      <c r="T3673" s="12">
        <v>3</v>
      </c>
      <c r="U3673" s="339">
        <f t="shared" si="315"/>
        <v>0</v>
      </c>
      <c r="V3673" s="4">
        <f t="shared" si="316"/>
        <v>1.3333333333334139</v>
      </c>
    </row>
    <row r="3674" spans="1:22">
      <c r="A3674" s="28" t="s">
        <v>867</v>
      </c>
      <c r="B3674" s="82" t="s">
        <v>875</v>
      </c>
      <c r="C3674" s="227" t="s">
        <v>1523</v>
      </c>
      <c r="D3674" s="81" t="s">
        <v>44</v>
      </c>
      <c r="E3674" s="26" t="s">
        <v>60</v>
      </c>
      <c r="F3674" s="26" t="s">
        <v>60</v>
      </c>
      <c r="G3674">
        <v>30</v>
      </c>
      <c r="H3674" s="123">
        <f t="shared" si="317"/>
        <v>8.2191780821917804E-2</v>
      </c>
      <c r="K3674" t="s">
        <v>100</v>
      </c>
      <c r="M3674" s="2">
        <v>0.222772277227719</v>
      </c>
      <c r="N3674" s="22">
        <v>0.22277227999999999</v>
      </c>
      <c r="O3674" s="63">
        <f t="shared" si="318"/>
        <v>0.38585290747796003</v>
      </c>
      <c r="P3674" s="2">
        <v>3</v>
      </c>
      <c r="Q3674" s="2">
        <v>2.8960396039603902</v>
      </c>
      <c r="R3674">
        <v>1.5594059405940595</v>
      </c>
      <c r="S3674">
        <f t="shared" si="319"/>
        <v>2.7009703187336451</v>
      </c>
      <c r="T3674" s="2">
        <v>3</v>
      </c>
      <c r="U3674" s="339">
        <f t="shared" si="315"/>
        <v>2.5649493574615518</v>
      </c>
      <c r="V3674" s="4">
        <f t="shared" si="316"/>
        <v>0.62327416173570138</v>
      </c>
    </row>
    <row r="3675" spans="1:22">
      <c r="A3675" s="28" t="s">
        <v>867</v>
      </c>
      <c r="B3675" s="82" t="s">
        <v>875</v>
      </c>
      <c r="C3675" s="227" t="s">
        <v>1523</v>
      </c>
      <c r="D3675" s="81" t="s">
        <v>44</v>
      </c>
      <c r="E3675" s="26" t="s">
        <v>60</v>
      </c>
      <c r="F3675" s="26" t="s">
        <v>60</v>
      </c>
      <c r="G3675">
        <v>90</v>
      </c>
      <c r="H3675" s="123">
        <f t="shared" si="317"/>
        <v>0.24657534246575341</v>
      </c>
      <c r="K3675" t="s">
        <v>100</v>
      </c>
      <c r="M3675" s="2">
        <v>12.6980198019801</v>
      </c>
      <c r="N3675">
        <v>4.0099009900990996</v>
      </c>
      <c r="O3675" s="63">
        <f t="shared" si="318"/>
        <v>6.9453522481723855</v>
      </c>
      <c r="P3675" s="2">
        <v>3</v>
      </c>
      <c r="Q3675" s="2">
        <v>11.1386138613861</v>
      </c>
      <c r="R3675">
        <v>4.9009900990099009</v>
      </c>
      <c r="S3675">
        <f t="shared" si="319"/>
        <v>8.4887638588771708</v>
      </c>
      <c r="T3675" s="2">
        <v>3</v>
      </c>
      <c r="U3675" s="339">
        <f t="shared" si="315"/>
        <v>-0.13102826240639998</v>
      </c>
      <c r="V3675" s="4">
        <f t="shared" si="316"/>
        <v>0.5269333333333347</v>
      </c>
    </row>
    <row r="3676" spans="1:22">
      <c r="A3676" s="28" t="s">
        <v>867</v>
      </c>
      <c r="B3676" s="82" t="s">
        <v>875</v>
      </c>
      <c r="C3676" s="227" t="s">
        <v>1523</v>
      </c>
      <c r="D3676" s="81" t="s">
        <v>44</v>
      </c>
      <c r="E3676" s="26" t="s">
        <v>60</v>
      </c>
      <c r="F3676" s="26" t="s">
        <v>60</v>
      </c>
      <c r="G3676">
        <v>180</v>
      </c>
      <c r="H3676" s="123">
        <f t="shared" si="317"/>
        <v>0.49315068493150682</v>
      </c>
      <c r="K3676" t="s">
        <v>100</v>
      </c>
      <c r="M3676" s="2">
        <v>2.4504950495049398</v>
      </c>
      <c r="N3676">
        <v>1.1138613861386202</v>
      </c>
      <c r="O3676" s="63">
        <f t="shared" si="318"/>
        <v>1.9292645133811861</v>
      </c>
      <c r="P3676" s="2">
        <v>3</v>
      </c>
      <c r="Q3676" s="2">
        <v>3.56435643564356</v>
      </c>
      <c r="R3676">
        <v>2.6732673267326699</v>
      </c>
      <c r="S3676">
        <f t="shared" si="319"/>
        <v>4.6302348321148141</v>
      </c>
      <c r="T3676" s="2">
        <v>3</v>
      </c>
      <c r="U3676" s="339">
        <f t="shared" si="315"/>
        <v>0.37469344944141375</v>
      </c>
      <c r="V3676" s="4">
        <f t="shared" si="316"/>
        <v>0.89583333333333326</v>
      </c>
    </row>
    <row r="3677" spans="1:22">
      <c r="A3677" s="28" t="s">
        <v>867</v>
      </c>
      <c r="B3677" s="82" t="s">
        <v>875</v>
      </c>
      <c r="C3677" s="227" t="s">
        <v>1523</v>
      </c>
      <c r="D3677" s="81" t="s">
        <v>44</v>
      </c>
      <c r="E3677" s="26" t="s">
        <v>60</v>
      </c>
      <c r="F3677" s="26" t="s">
        <v>60</v>
      </c>
      <c r="G3677">
        <v>365</v>
      </c>
      <c r="H3677" s="123">
        <f t="shared" si="317"/>
        <v>1</v>
      </c>
      <c r="K3677" t="s">
        <v>100</v>
      </c>
      <c r="L3677" t="s">
        <v>100</v>
      </c>
      <c r="M3677" s="64">
        <v>14.480198</v>
      </c>
      <c r="N3677">
        <v>2.4504950495050011</v>
      </c>
      <c r="O3677" s="63">
        <f t="shared" si="318"/>
        <v>4.2443819294386724</v>
      </c>
      <c r="P3677" s="2">
        <v>3</v>
      </c>
      <c r="Q3677" s="2">
        <v>17.153465346534599</v>
      </c>
      <c r="R3677">
        <v>2.2277227722772004</v>
      </c>
      <c r="S3677">
        <f t="shared" si="319"/>
        <v>3.8585290267623029</v>
      </c>
      <c r="T3677" s="2">
        <v>3</v>
      </c>
      <c r="U3677" s="339">
        <f t="shared" si="315"/>
        <v>0.1694181533255649</v>
      </c>
      <c r="V3677" s="4">
        <f t="shared" si="316"/>
        <v>0.35019958396581741</v>
      </c>
    </row>
    <row r="3678" spans="1:22">
      <c r="A3678" s="28" t="s">
        <v>867</v>
      </c>
      <c r="B3678" t="s">
        <v>735</v>
      </c>
      <c r="C3678" s="227" t="s">
        <v>1541</v>
      </c>
      <c r="D3678" s="81" t="s">
        <v>44</v>
      </c>
      <c r="E3678" s="26" t="s">
        <v>60</v>
      </c>
      <c r="F3678" s="26" t="s">
        <v>60</v>
      </c>
      <c r="G3678">
        <v>7</v>
      </c>
      <c r="H3678" s="123">
        <f t="shared" si="317"/>
        <v>1.9178082191780823E-2</v>
      </c>
      <c r="J3678" t="s">
        <v>100</v>
      </c>
      <c r="K3678" t="s">
        <v>100</v>
      </c>
      <c r="M3678" s="2">
        <v>14.646464646464599</v>
      </c>
      <c r="N3678" s="63">
        <v>6.0606060606060996</v>
      </c>
      <c r="O3678" s="63">
        <f t="shared" si="318"/>
        <v>10.497277621629626</v>
      </c>
      <c r="P3678" s="2">
        <v>3</v>
      </c>
      <c r="Q3678" s="2">
        <v>40.404040404040401</v>
      </c>
      <c r="R3678">
        <v>15.151515151515099</v>
      </c>
      <c r="S3678">
        <f t="shared" si="319"/>
        <v>26.243194054073808</v>
      </c>
      <c r="T3678" s="2">
        <v>3</v>
      </c>
      <c r="U3678" s="339">
        <f t="shared" si="315"/>
        <v>1.0147308046874106</v>
      </c>
      <c r="V3678" s="4">
        <f t="shared" si="316"/>
        <v>0.47395833333333237</v>
      </c>
    </row>
    <row r="3679" spans="1:22">
      <c r="A3679" s="28" t="s">
        <v>867</v>
      </c>
      <c r="B3679" t="s">
        <v>735</v>
      </c>
      <c r="C3679" s="227" t="s">
        <v>1541</v>
      </c>
      <c r="D3679" s="81" t="s">
        <v>44</v>
      </c>
      <c r="E3679" s="29" t="s">
        <v>60</v>
      </c>
      <c r="F3679" s="29" t="s">
        <v>60</v>
      </c>
      <c r="G3679" s="11">
        <v>30</v>
      </c>
      <c r="H3679" s="172">
        <f t="shared" si="317"/>
        <v>8.2191780821917804E-2</v>
      </c>
      <c r="I3679" s="12"/>
      <c r="J3679" s="11"/>
      <c r="K3679" s="11" t="s">
        <v>100</v>
      </c>
      <c r="L3679" s="11"/>
      <c r="M3679" s="2">
        <v>21.717171717171599</v>
      </c>
      <c r="N3679" s="63">
        <v>9.0909090909092001</v>
      </c>
      <c r="O3679" s="63">
        <f t="shared" si="318"/>
        <v>15.745916432444528</v>
      </c>
      <c r="P3679" s="12">
        <v>3</v>
      </c>
      <c r="Q3679" s="2">
        <v>65.151515151515099</v>
      </c>
      <c r="R3679">
        <v>25.252525252525302</v>
      </c>
      <c r="S3679">
        <f t="shared" si="319"/>
        <v>43.738656756789915</v>
      </c>
      <c r="T3679" s="12">
        <v>3</v>
      </c>
      <c r="U3679" s="339">
        <f t="shared" si="315"/>
        <v>1.0986122886681142</v>
      </c>
      <c r="V3679" s="4">
        <f t="shared" si="316"/>
        <v>0.48356468962201871</v>
      </c>
    </row>
    <row r="3680" spans="1:22">
      <c r="A3680" s="28" t="s">
        <v>867</v>
      </c>
      <c r="B3680" t="s">
        <v>735</v>
      </c>
      <c r="C3680" s="227" t="s">
        <v>1541</v>
      </c>
      <c r="D3680" s="81" t="s">
        <v>44</v>
      </c>
      <c r="E3680" s="26" t="s">
        <v>60</v>
      </c>
      <c r="F3680" s="26" t="s">
        <v>60</v>
      </c>
      <c r="G3680">
        <v>90</v>
      </c>
      <c r="H3680" s="123">
        <f t="shared" si="317"/>
        <v>0.24657534246575341</v>
      </c>
      <c r="K3680" t="s">
        <v>100</v>
      </c>
      <c r="M3680" s="2">
        <v>71.717171717171695</v>
      </c>
      <c r="N3680" s="63">
        <v>4.0404040404039989</v>
      </c>
      <c r="O3680" s="63">
        <f t="shared" si="318"/>
        <v>6.9981850810863007</v>
      </c>
      <c r="P3680" s="2">
        <v>3</v>
      </c>
      <c r="Q3680" s="2">
        <v>48.989898989898897</v>
      </c>
      <c r="R3680">
        <v>6.060606060606105</v>
      </c>
      <c r="S3680">
        <f t="shared" si="319"/>
        <v>10.497277621629635</v>
      </c>
      <c r="T3680" s="2">
        <v>3</v>
      </c>
      <c r="U3680" s="339">
        <f t="shared" si="315"/>
        <v>-0.38111607909787959</v>
      </c>
      <c r="V3680" s="4">
        <f t="shared" si="316"/>
        <v>0.34863782902894419</v>
      </c>
    </row>
    <row r="3681" spans="1:22">
      <c r="A3681" s="28" t="s">
        <v>867</v>
      </c>
      <c r="B3681" t="s">
        <v>735</v>
      </c>
      <c r="C3681" s="227" t="s">
        <v>1541</v>
      </c>
      <c r="D3681" s="81" t="s">
        <v>44</v>
      </c>
      <c r="E3681" s="26" t="s">
        <v>60</v>
      </c>
      <c r="F3681" s="26" t="s">
        <v>60</v>
      </c>
      <c r="G3681">
        <v>180</v>
      </c>
      <c r="H3681" s="123">
        <f t="shared" si="317"/>
        <v>0.49315068493150682</v>
      </c>
      <c r="K3681" t="s">
        <v>100</v>
      </c>
      <c r="M3681" s="2">
        <v>43.939393939393902</v>
      </c>
      <c r="N3681" s="63">
        <v>7.5757575757575992</v>
      </c>
      <c r="O3681" s="63">
        <f t="shared" si="318"/>
        <v>13.121597027036989</v>
      </c>
      <c r="P3681" s="2">
        <v>3</v>
      </c>
      <c r="Q3681" s="2">
        <v>54.040404040403999</v>
      </c>
      <c r="R3681">
        <v>10.101010101010104</v>
      </c>
      <c r="S3681">
        <f t="shared" si="319"/>
        <v>17.495462702715937</v>
      </c>
      <c r="T3681" s="2">
        <v>3</v>
      </c>
      <c r="U3681" s="339">
        <f t="shared" si="315"/>
        <v>0.20692071580732257</v>
      </c>
      <c r="V3681" s="4">
        <f t="shared" si="316"/>
        <v>0.36827088246426187</v>
      </c>
    </row>
    <row r="3682" spans="1:22">
      <c r="A3682" s="28" t="s">
        <v>867</v>
      </c>
      <c r="B3682" t="s">
        <v>735</v>
      </c>
      <c r="C3682" s="227" t="s">
        <v>1541</v>
      </c>
      <c r="D3682" s="81" t="s">
        <v>44</v>
      </c>
      <c r="E3682" s="26" t="s">
        <v>60</v>
      </c>
      <c r="F3682" s="26" t="s">
        <v>60</v>
      </c>
      <c r="G3682">
        <v>365</v>
      </c>
      <c r="H3682" s="123">
        <f t="shared" si="317"/>
        <v>1</v>
      </c>
      <c r="K3682" t="s">
        <v>100</v>
      </c>
      <c r="L3682" t="s">
        <v>100</v>
      </c>
      <c r="M3682" s="2">
        <v>14.141414141414099</v>
      </c>
      <c r="N3682" s="63">
        <v>1.5151515151515014</v>
      </c>
      <c r="O3682" s="63">
        <f t="shared" si="318"/>
        <v>2.6243194054073657</v>
      </c>
      <c r="P3682" s="2">
        <v>3</v>
      </c>
      <c r="Q3682" s="2">
        <v>22.727272727272702</v>
      </c>
      <c r="R3682">
        <v>5.0505050505049986</v>
      </c>
      <c r="S3682">
        <f t="shared" si="319"/>
        <v>8.7477313513578761</v>
      </c>
      <c r="T3682" s="2">
        <v>3</v>
      </c>
      <c r="U3682" s="339">
        <f t="shared" si="315"/>
        <v>0.47445797959511765</v>
      </c>
      <c r="V3682" s="4">
        <f t="shared" si="316"/>
        <v>0.38271604938271514</v>
      </c>
    </row>
    <row r="3683" spans="1:22">
      <c r="A3683" s="28" t="s">
        <v>868</v>
      </c>
      <c r="B3683" s="82" t="s">
        <v>872</v>
      </c>
      <c r="C3683" s="227" t="s">
        <v>1522</v>
      </c>
      <c r="D3683" s="81" t="s">
        <v>44</v>
      </c>
      <c r="E3683" s="26" t="s">
        <v>60</v>
      </c>
      <c r="F3683" s="26" t="s">
        <v>60</v>
      </c>
      <c r="G3683">
        <v>7</v>
      </c>
      <c r="H3683" s="123">
        <f t="shared" si="317"/>
        <v>1.9178082191780823E-2</v>
      </c>
      <c r="J3683" t="s">
        <v>100</v>
      </c>
      <c r="K3683" t="s">
        <v>100</v>
      </c>
      <c r="M3683" s="2">
        <v>1.86335403726708</v>
      </c>
      <c r="N3683" s="63">
        <v>1.8633540372670898</v>
      </c>
      <c r="O3683" s="63">
        <f t="shared" si="318"/>
        <v>3.2274238650351905</v>
      </c>
      <c r="P3683" s="2">
        <v>3</v>
      </c>
      <c r="Q3683" s="2">
        <v>1.86335403726708</v>
      </c>
      <c r="R3683">
        <v>1.8633540372670898</v>
      </c>
      <c r="S3683">
        <f t="shared" si="319"/>
        <v>3.2274238650351905</v>
      </c>
      <c r="T3683" s="2">
        <v>3</v>
      </c>
      <c r="U3683" s="339">
        <f t="shared" si="315"/>
        <v>0</v>
      </c>
      <c r="V3683" s="4">
        <f t="shared" si="316"/>
        <v>1.3333333333333437</v>
      </c>
    </row>
    <row r="3684" spans="1:22">
      <c r="A3684" s="28" t="s">
        <v>868</v>
      </c>
      <c r="B3684" s="82" t="s">
        <v>872</v>
      </c>
      <c r="C3684" s="227" t="s">
        <v>1522</v>
      </c>
      <c r="D3684" s="81" t="s">
        <v>44</v>
      </c>
      <c r="E3684" s="26" t="s">
        <v>60</v>
      </c>
      <c r="F3684" s="26" t="s">
        <v>60</v>
      </c>
      <c r="G3684">
        <v>30</v>
      </c>
      <c r="H3684" s="123">
        <f t="shared" si="317"/>
        <v>8.2191780821917804E-2</v>
      </c>
      <c r="K3684" t="s">
        <v>100</v>
      </c>
      <c r="M3684" s="2">
        <v>5.5900621118012603</v>
      </c>
      <c r="N3684" s="63">
        <v>1.86335403726709</v>
      </c>
      <c r="O3684" s="63">
        <f t="shared" si="318"/>
        <v>3.227423865035191</v>
      </c>
      <c r="P3684" s="2">
        <v>3</v>
      </c>
      <c r="Q3684" s="2">
        <v>3.7267080745341699</v>
      </c>
      <c r="R3684">
        <v>1.8633540372670905</v>
      </c>
      <c r="S3684">
        <f t="shared" si="319"/>
        <v>3.2274238650351919</v>
      </c>
      <c r="T3684" s="2">
        <v>3</v>
      </c>
      <c r="U3684" s="339">
        <f t="shared" si="315"/>
        <v>-0.40546510810816544</v>
      </c>
      <c r="V3684" s="4">
        <f t="shared" si="316"/>
        <v>0.58333333333333481</v>
      </c>
    </row>
    <row r="3685" spans="1:22">
      <c r="A3685" s="28" t="s">
        <v>868</v>
      </c>
      <c r="B3685" s="82" t="s">
        <v>872</v>
      </c>
      <c r="C3685" s="227" t="s">
        <v>1522</v>
      </c>
      <c r="D3685" s="81" t="s">
        <v>44</v>
      </c>
      <c r="E3685" s="29" t="s">
        <v>60</v>
      </c>
      <c r="F3685" s="29" t="s">
        <v>60</v>
      </c>
      <c r="G3685" s="11">
        <v>90</v>
      </c>
      <c r="H3685" s="172">
        <f t="shared" si="317"/>
        <v>0.24657534246575341</v>
      </c>
      <c r="I3685" s="12"/>
      <c r="J3685" s="11"/>
      <c r="K3685" s="11" t="s">
        <v>100</v>
      </c>
      <c r="L3685" s="11"/>
      <c r="M3685" s="2">
        <v>14.906832298136599</v>
      </c>
      <c r="N3685" s="63">
        <v>5.5900621118013021</v>
      </c>
      <c r="O3685" s="63">
        <f t="shared" si="318"/>
        <v>9.6822715951056288</v>
      </c>
      <c r="P3685" s="12">
        <v>3</v>
      </c>
      <c r="Q3685" s="2">
        <v>5.5900621118012603</v>
      </c>
      <c r="R3685">
        <v>0</v>
      </c>
      <c r="S3685">
        <f t="shared" si="319"/>
        <v>0</v>
      </c>
      <c r="T3685" s="12">
        <v>3</v>
      </c>
      <c r="U3685" s="339">
        <f t="shared" si="315"/>
        <v>-0.98082925301171986</v>
      </c>
      <c r="V3685" s="4">
        <f t="shared" si="316"/>
        <v>0.33333333333333337</v>
      </c>
    </row>
    <row r="3686" spans="1:22">
      <c r="A3686" s="28" t="s">
        <v>868</v>
      </c>
      <c r="B3686" s="82" t="s">
        <v>872</v>
      </c>
      <c r="C3686" s="227" t="s">
        <v>1522</v>
      </c>
      <c r="D3686" s="81" t="s">
        <v>44</v>
      </c>
      <c r="E3686" s="26" t="s">
        <v>60</v>
      </c>
      <c r="F3686" s="26" t="s">
        <v>60</v>
      </c>
      <c r="G3686">
        <v>180</v>
      </c>
      <c r="H3686" s="123">
        <f t="shared" si="317"/>
        <v>0.49315068493150682</v>
      </c>
      <c r="K3686" t="s">
        <v>100</v>
      </c>
      <c r="M3686" s="2">
        <v>95.031055900621098</v>
      </c>
      <c r="N3686" s="63">
        <v>16.770186335402897</v>
      </c>
      <c r="O3686" s="63">
        <f t="shared" si="318"/>
        <v>29.046814785315139</v>
      </c>
      <c r="P3686" s="2">
        <v>3</v>
      </c>
      <c r="Q3686" s="2">
        <v>5.5900621118012603</v>
      </c>
      <c r="R3686">
        <v>7.4534161490682402</v>
      </c>
      <c r="S3686">
        <f t="shared" si="319"/>
        <v>12.909695460140556</v>
      </c>
      <c r="T3686" s="2">
        <v>3</v>
      </c>
      <c r="U3686" s="339">
        <f t="shared" si="315"/>
        <v>-2.8332133440562126</v>
      </c>
      <c r="V3686" s="4">
        <f t="shared" si="316"/>
        <v>2.1111111111110601</v>
      </c>
    </row>
    <row r="3687" spans="1:22">
      <c r="A3687" s="28" t="s">
        <v>868</v>
      </c>
      <c r="B3687" s="82" t="s">
        <v>872</v>
      </c>
      <c r="C3687" s="227" t="s">
        <v>1522</v>
      </c>
      <c r="D3687" s="81" t="s">
        <v>44</v>
      </c>
      <c r="E3687" s="26" t="s">
        <v>60</v>
      </c>
      <c r="F3687" s="26" t="s">
        <v>60</v>
      </c>
      <c r="G3687">
        <v>365</v>
      </c>
      <c r="H3687" s="123">
        <f t="shared" si="317"/>
        <v>1</v>
      </c>
      <c r="K3687" t="s">
        <v>100</v>
      </c>
      <c r="L3687" t="s">
        <v>100</v>
      </c>
      <c r="M3687" s="2">
        <v>59.627329192546597</v>
      </c>
      <c r="N3687" s="63">
        <v>11.180124223602405</v>
      </c>
      <c r="O3687" s="63">
        <f t="shared" si="318"/>
        <v>19.364543190210913</v>
      </c>
      <c r="P3687" s="2">
        <v>3</v>
      </c>
      <c r="Q3687" s="2">
        <v>37.267080745341602</v>
      </c>
      <c r="R3687">
        <v>9.3167701863353969</v>
      </c>
      <c r="S3687">
        <f t="shared" si="319"/>
        <v>16.137119325175863</v>
      </c>
      <c r="T3687" s="2">
        <v>3</v>
      </c>
      <c r="U3687" s="339">
        <f t="shared" si="315"/>
        <v>-0.47000362924573608</v>
      </c>
      <c r="V3687" s="4">
        <f t="shared" si="316"/>
        <v>0.39583333333333331</v>
      </c>
    </row>
    <row r="3688" spans="1:22">
      <c r="A3688" s="28" t="s">
        <v>868</v>
      </c>
      <c r="B3688" s="82" t="s">
        <v>873</v>
      </c>
      <c r="C3688" s="227" t="s">
        <v>1523</v>
      </c>
      <c r="D3688" s="81" t="s">
        <v>44</v>
      </c>
      <c r="E3688" s="26" t="s">
        <v>60</v>
      </c>
      <c r="F3688" s="26" t="s">
        <v>60</v>
      </c>
      <c r="G3688">
        <v>7</v>
      </c>
      <c r="H3688" s="123">
        <f t="shared" si="317"/>
        <v>1.9178082191780823E-2</v>
      </c>
      <c r="J3688" t="s">
        <v>100</v>
      </c>
      <c r="K3688" t="s">
        <v>100</v>
      </c>
      <c r="M3688" s="2">
        <v>0</v>
      </c>
      <c r="N3688" s="63">
        <v>0.51612903225806595</v>
      </c>
      <c r="O3688" s="63">
        <f t="shared" si="318"/>
        <v>0.89396170713232614</v>
      </c>
      <c r="P3688" s="2">
        <v>3</v>
      </c>
      <c r="Q3688" s="2">
        <v>0</v>
      </c>
      <c r="R3688">
        <v>0.51612903225806595</v>
      </c>
      <c r="S3688">
        <f t="shared" si="319"/>
        <v>0.89396170713232614</v>
      </c>
      <c r="T3688" s="2">
        <v>3</v>
      </c>
      <c r="U3688" s="339" t="e">
        <f t="shared" si="315"/>
        <v>#DIV/0!</v>
      </c>
      <c r="V3688" s="4" t="e">
        <f t="shared" si="316"/>
        <v>#DIV/0!</v>
      </c>
    </row>
    <row r="3689" spans="1:22">
      <c r="A3689" s="28" t="s">
        <v>868</v>
      </c>
      <c r="B3689" s="82" t="s">
        <v>873</v>
      </c>
      <c r="C3689" s="227" t="s">
        <v>1523</v>
      </c>
      <c r="D3689" s="81" t="s">
        <v>44</v>
      </c>
      <c r="E3689" s="26" t="s">
        <v>60</v>
      </c>
      <c r="F3689" s="26" t="s">
        <v>60</v>
      </c>
      <c r="G3689">
        <v>30</v>
      </c>
      <c r="H3689" s="123">
        <f t="shared" si="317"/>
        <v>8.2191780821917804E-2</v>
      </c>
      <c r="K3689" t="s">
        <v>100</v>
      </c>
      <c r="M3689" s="2">
        <v>0</v>
      </c>
      <c r="N3689" s="63">
        <v>1.54838709677416</v>
      </c>
      <c r="O3689" s="63">
        <f t="shared" si="318"/>
        <v>2.6818851213969128</v>
      </c>
      <c r="P3689" s="2">
        <v>3</v>
      </c>
      <c r="Q3689" s="2">
        <v>0.51612903225806595</v>
      </c>
      <c r="R3689">
        <v>0.51612903225806395</v>
      </c>
      <c r="S3689">
        <f t="shared" si="319"/>
        <v>0.8939617071323227</v>
      </c>
      <c r="T3689" s="2">
        <v>3</v>
      </c>
      <c r="U3689" s="339" t="e">
        <f t="shared" si="315"/>
        <v>#DIV/0!</v>
      </c>
      <c r="V3689" s="4" t="e">
        <f t="shared" si="316"/>
        <v>#DIV/0!</v>
      </c>
    </row>
    <row r="3690" spans="1:22">
      <c r="A3690" s="28" t="s">
        <v>868</v>
      </c>
      <c r="B3690" s="82" t="s">
        <v>873</v>
      </c>
      <c r="C3690" s="227" t="s">
        <v>1523</v>
      </c>
      <c r="D3690" s="81" t="s">
        <v>44</v>
      </c>
      <c r="E3690" s="26" t="s">
        <v>60</v>
      </c>
      <c r="F3690" s="26" t="s">
        <v>60</v>
      </c>
      <c r="G3690">
        <v>90</v>
      </c>
      <c r="H3690" s="123">
        <f t="shared" si="317"/>
        <v>0.24657534246575341</v>
      </c>
      <c r="K3690" t="s">
        <v>100</v>
      </c>
      <c r="M3690" s="2">
        <v>6.7096774193548301</v>
      </c>
      <c r="N3690" s="63">
        <v>4.1290322580644707</v>
      </c>
      <c r="O3690" s="63">
        <f t="shared" si="318"/>
        <v>7.1516936570585115</v>
      </c>
      <c r="P3690" s="2">
        <v>3</v>
      </c>
      <c r="Q3690" s="2">
        <v>1.0322580645161299</v>
      </c>
      <c r="R3690">
        <v>1.54838709677417</v>
      </c>
      <c r="S3690">
        <f t="shared" si="319"/>
        <v>2.6818851213969301</v>
      </c>
      <c r="T3690" s="2">
        <v>3</v>
      </c>
      <c r="U3690" s="339">
        <f t="shared" si="315"/>
        <v>-1.8718021769015893</v>
      </c>
      <c r="V3690" s="4">
        <f t="shared" si="316"/>
        <v>2.5833333333332602</v>
      </c>
    </row>
    <row r="3691" spans="1:22">
      <c r="A3691" s="28" t="s">
        <v>868</v>
      </c>
      <c r="B3691" s="82" t="s">
        <v>873</v>
      </c>
      <c r="C3691" s="227" t="s">
        <v>1523</v>
      </c>
      <c r="D3691" s="81" t="s">
        <v>44</v>
      </c>
      <c r="E3691" s="29" t="s">
        <v>60</v>
      </c>
      <c r="F3691" s="29" t="s">
        <v>60</v>
      </c>
      <c r="G3691" s="11">
        <v>180</v>
      </c>
      <c r="H3691" s="172">
        <f t="shared" si="317"/>
        <v>0.49315068493150682</v>
      </c>
      <c r="I3691" s="12"/>
      <c r="J3691" s="11"/>
      <c r="K3691" s="11" t="s">
        <v>100</v>
      </c>
      <c r="L3691" s="11"/>
      <c r="M3691" s="2">
        <v>11.8709677419354</v>
      </c>
      <c r="N3691" s="63">
        <v>6.7096774193548985</v>
      </c>
      <c r="O3691" s="63">
        <f t="shared" si="318"/>
        <v>11.621502192720312</v>
      </c>
      <c r="P3691" s="12">
        <v>3</v>
      </c>
      <c r="Q3691" s="2">
        <v>0.51612903225806595</v>
      </c>
      <c r="R3691">
        <v>1.0322580645160939</v>
      </c>
      <c r="S3691">
        <f t="shared" si="319"/>
        <v>1.7879234142645866</v>
      </c>
      <c r="T3691" s="12">
        <v>3</v>
      </c>
      <c r="U3691" s="339">
        <f t="shared" si="315"/>
        <v>-3.1354942159291399</v>
      </c>
      <c r="V3691" s="4">
        <f t="shared" si="316"/>
        <v>4.3333333333330382</v>
      </c>
    </row>
    <row r="3692" spans="1:22">
      <c r="A3692" s="14" t="s">
        <v>868</v>
      </c>
      <c r="B3692" s="82" t="s">
        <v>873</v>
      </c>
      <c r="C3692" s="227" t="s">
        <v>1523</v>
      </c>
      <c r="D3692" s="81" t="s">
        <v>44</v>
      </c>
      <c r="E3692" s="26" t="s">
        <v>60</v>
      </c>
      <c r="F3692" s="26" t="s">
        <v>60</v>
      </c>
      <c r="G3692">
        <v>365</v>
      </c>
      <c r="H3692" s="123">
        <f t="shared" si="317"/>
        <v>1</v>
      </c>
      <c r="K3692" t="s">
        <v>100</v>
      </c>
      <c r="L3692" t="s">
        <v>100</v>
      </c>
      <c r="M3692" s="2">
        <v>18.064516129032199</v>
      </c>
      <c r="N3692" s="63">
        <v>6.1935483870968007</v>
      </c>
      <c r="O3692" s="63">
        <f t="shared" si="318"/>
        <v>10.72754048558793</v>
      </c>
      <c r="P3692" s="2">
        <v>3</v>
      </c>
      <c r="Q3692" s="2">
        <v>5.1612903225806599E-3</v>
      </c>
      <c r="R3692">
        <v>5.16129032258066E-6</v>
      </c>
      <c r="S3692">
        <f t="shared" si="319"/>
        <v>8.9396170713232622E-6</v>
      </c>
      <c r="T3692" s="2">
        <v>3</v>
      </c>
      <c r="U3692" s="339">
        <f t="shared" si="315"/>
        <v>-8.1605182474774995</v>
      </c>
      <c r="V3692" s="4">
        <f t="shared" si="316"/>
        <v>0.33333433333333329</v>
      </c>
    </row>
    <row r="3693" spans="1:22">
      <c r="A3693" s="28" t="s">
        <v>868</v>
      </c>
      <c r="B3693" s="82" t="s">
        <v>874</v>
      </c>
      <c r="C3693" s="227" t="s">
        <v>1523</v>
      </c>
      <c r="D3693" s="81" t="s">
        <v>44</v>
      </c>
      <c r="E3693" s="26" t="s">
        <v>60</v>
      </c>
      <c r="F3693" s="26" t="s">
        <v>60</v>
      </c>
      <c r="G3693">
        <v>7</v>
      </c>
      <c r="H3693" s="123">
        <f t="shared" si="317"/>
        <v>1.9178082191780823E-2</v>
      </c>
      <c r="J3693" t="s">
        <v>100</v>
      </c>
      <c r="K3693" t="s">
        <v>100</v>
      </c>
      <c r="M3693" s="2">
        <v>0</v>
      </c>
      <c r="N3693" s="63">
        <v>1.8823529411764699</v>
      </c>
      <c r="O3693" s="63">
        <f t="shared" si="318"/>
        <v>3.2603309318943561</v>
      </c>
      <c r="P3693" s="2">
        <v>3</v>
      </c>
      <c r="Q3693" s="2">
        <v>0</v>
      </c>
      <c r="R3693">
        <v>0</v>
      </c>
      <c r="S3693">
        <f t="shared" si="319"/>
        <v>0</v>
      </c>
      <c r="T3693" s="2">
        <v>3</v>
      </c>
      <c r="U3693" s="339" t="e">
        <f t="shared" si="315"/>
        <v>#DIV/0!</v>
      </c>
      <c r="V3693" s="4" t="e">
        <f t="shared" si="316"/>
        <v>#DIV/0!</v>
      </c>
    </row>
    <row r="3694" spans="1:22">
      <c r="A3694" s="28" t="s">
        <v>868</v>
      </c>
      <c r="B3694" s="82" t="s">
        <v>874</v>
      </c>
      <c r="C3694" s="227" t="s">
        <v>1523</v>
      </c>
      <c r="D3694" s="81" t="s">
        <v>44</v>
      </c>
      <c r="E3694" s="26" t="s">
        <v>60</v>
      </c>
      <c r="F3694" s="26" t="s">
        <v>60</v>
      </c>
      <c r="G3694">
        <v>30</v>
      </c>
      <c r="H3694" s="123">
        <f t="shared" si="317"/>
        <v>8.2191780821917804E-2</v>
      </c>
      <c r="K3694" t="s">
        <v>100</v>
      </c>
      <c r="M3694" s="2">
        <v>0</v>
      </c>
      <c r="N3694" s="63">
        <v>0</v>
      </c>
      <c r="O3694" s="63">
        <f t="shared" si="318"/>
        <v>0</v>
      </c>
      <c r="P3694" s="2">
        <v>3</v>
      </c>
      <c r="Q3694" s="2">
        <v>0</v>
      </c>
      <c r="R3694">
        <v>0.94117647058823894</v>
      </c>
      <c r="S3694">
        <f t="shared" si="319"/>
        <v>1.6301654659471849</v>
      </c>
      <c r="T3694" s="2">
        <v>3</v>
      </c>
      <c r="U3694" s="339" t="e">
        <f t="shared" si="315"/>
        <v>#DIV/0!</v>
      </c>
      <c r="V3694" s="4" t="e">
        <f t="shared" si="316"/>
        <v>#DIV/0!</v>
      </c>
    </row>
    <row r="3695" spans="1:22">
      <c r="A3695" s="28" t="s">
        <v>868</v>
      </c>
      <c r="B3695" s="82" t="s">
        <v>874</v>
      </c>
      <c r="C3695" s="227" t="s">
        <v>1523</v>
      </c>
      <c r="D3695" s="81" t="s">
        <v>44</v>
      </c>
      <c r="E3695" s="26" t="s">
        <v>60</v>
      </c>
      <c r="F3695" s="26" t="s">
        <v>60</v>
      </c>
      <c r="G3695">
        <v>90</v>
      </c>
      <c r="H3695" s="123">
        <f t="shared" si="317"/>
        <v>0.24657534246575341</v>
      </c>
      <c r="K3695" t="s">
        <v>100</v>
      </c>
      <c r="M3695" s="2">
        <v>0</v>
      </c>
      <c r="N3695" s="63">
        <v>0</v>
      </c>
      <c r="O3695" s="63">
        <f t="shared" si="318"/>
        <v>0</v>
      </c>
      <c r="P3695" s="2">
        <v>3</v>
      </c>
      <c r="Q3695" s="2">
        <v>0</v>
      </c>
      <c r="R3695">
        <v>0.94117647058823894</v>
      </c>
      <c r="S3695">
        <f t="shared" si="319"/>
        <v>1.6301654659471849</v>
      </c>
      <c r="T3695" s="2">
        <v>3</v>
      </c>
      <c r="U3695" s="339" t="e">
        <f t="shared" si="315"/>
        <v>#DIV/0!</v>
      </c>
      <c r="V3695" s="4" t="e">
        <f t="shared" si="316"/>
        <v>#DIV/0!</v>
      </c>
    </row>
    <row r="3696" spans="1:22">
      <c r="A3696" s="28" t="s">
        <v>868</v>
      </c>
      <c r="B3696" s="82" t="s">
        <v>874</v>
      </c>
      <c r="C3696" s="227" t="s">
        <v>1523</v>
      </c>
      <c r="D3696" s="81" t="s">
        <v>44</v>
      </c>
      <c r="E3696" s="26" t="s">
        <v>60</v>
      </c>
      <c r="F3696" s="26" t="s">
        <v>60</v>
      </c>
      <c r="G3696">
        <v>180</v>
      </c>
      <c r="H3696" s="123">
        <f t="shared" si="317"/>
        <v>0.49315068493150682</v>
      </c>
      <c r="K3696" t="s">
        <v>100</v>
      </c>
      <c r="M3696" s="2">
        <v>0.47058823529411897</v>
      </c>
      <c r="N3696" s="63">
        <v>1.411764705882351</v>
      </c>
      <c r="O3696" s="63">
        <f t="shared" si="318"/>
        <v>2.4452481989207646</v>
      </c>
      <c r="P3696" s="2">
        <v>3</v>
      </c>
      <c r="Q3696" s="2">
        <v>0.47058823529411897</v>
      </c>
      <c r="R3696">
        <v>1.411764705882351</v>
      </c>
      <c r="S3696">
        <f t="shared" si="319"/>
        <v>2.4452481989207646</v>
      </c>
      <c r="T3696" s="2">
        <v>3</v>
      </c>
      <c r="U3696" s="339">
        <f t="shared" si="315"/>
        <v>0</v>
      </c>
      <c r="V3696" s="4">
        <f t="shared" si="316"/>
        <v>9.3333333333332593</v>
      </c>
    </row>
    <row r="3697" spans="1:22">
      <c r="A3697" s="10" t="s">
        <v>868</v>
      </c>
      <c r="B3697" s="82" t="s">
        <v>874</v>
      </c>
      <c r="C3697" s="227" t="s">
        <v>1523</v>
      </c>
      <c r="D3697" s="81" t="s">
        <v>44</v>
      </c>
      <c r="E3697" s="29" t="s">
        <v>60</v>
      </c>
      <c r="F3697" s="29" t="s">
        <v>60</v>
      </c>
      <c r="G3697" s="11">
        <v>365</v>
      </c>
      <c r="H3697" s="172">
        <f t="shared" si="317"/>
        <v>1</v>
      </c>
      <c r="I3697" s="12"/>
      <c r="J3697" s="11"/>
      <c r="K3697" s="11" t="s">
        <v>100</v>
      </c>
      <c r="L3697" s="11" t="s">
        <v>100</v>
      </c>
      <c r="M3697" s="2">
        <v>35.764705882352899</v>
      </c>
      <c r="N3697" s="63">
        <v>15.058823529411804</v>
      </c>
      <c r="O3697" s="63">
        <f t="shared" si="318"/>
        <v>26.082647455154923</v>
      </c>
      <c r="P3697" s="12">
        <v>3</v>
      </c>
      <c r="Q3697" s="2">
        <v>0.94117647058823894</v>
      </c>
      <c r="R3697">
        <v>0</v>
      </c>
      <c r="S3697">
        <f t="shared" si="319"/>
        <v>0</v>
      </c>
      <c r="T3697" s="12">
        <v>3</v>
      </c>
      <c r="U3697" s="339">
        <f t="shared" si="315"/>
        <v>-3.6375861597263808</v>
      </c>
      <c r="V3697" s="4">
        <f t="shared" si="316"/>
        <v>0.33333333333333331</v>
      </c>
    </row>
    <row r="3698" spans="1:22">
      <c r="A3698" s="28" t="s">
        <v>868</v>
      </c>
      <c r="B3698" s="82" t="s">
        <v>875</v>
      </c>
      <c r="C3698" s="227" t="s">
        <v>1523</v>
      </c>
      <c r="D3698" s="81" t="s">
        <v>44</v>
      </c>
      <c r="E3698" s="26" t="s">
        <v>60</v>
      </c>
      <c r="F3698" s="26" t="s">
        <v>60</v>
      </c>
      <c r="G3698">
        <v>7</v>
      </c>
      <c r="H3698" s="123">
        <f t="shared" si="317"/>
        <v>1.9178082191780823E-2</v>
      </c>
      <c r="J3698" t="s">
        <v>100</v>
      </c>
      <c r="K3698" t="s">
        <v>100</v>
      </c>
      <c r="M3698" s="2">
        <v>0.222772277227719</v>
      </c>
      <c r="N3698">
        <v>0.22277227722772799</v>
      </c>
      <c r="O3698" s="63">
        <f t="shared" si="318"/>
        <v>0.38585290267624406</v>
      </c>
      <c r="P3698" s="2">
        <v>3</v>
      </c>
      <c r="Q3698" s="2">
        <v>0.89108910891089399</v>
      </c>
      <c r="R3698">
        <v>0.891089108910886</v>
      </c>
      <c r="S3698">
        <f t="shared" si="319"/>
        <v>1.5434116107049312</v>
      </c>
      <c r="T3698" s="2">
        <v>3</v>
      </c>
      <c r="U3698" s="339">
        <f t="shared" si="315"/>
        <v>1.3862943611199108</v>
      </c>
      <c r="V3698" s="4">
        <f t="shared" si="316"/>
        <v>1.3333333333333153</v>
      </c>
    </row>
    <row r="3699" spans="1:22">
      <c r="A3699" s="28" t="s">
        <v>868</v>
      </c>
      <c r="B3699" s="82" t="s">
        <v>875</v>
      </c>
      <c r="C3699" s="227" t="s">
        <v>1523</v>
      </c>
      <c r="D3699" s="81" t="s">
        <v>44</v>
      </c>
      <c r="E3699" s="26" t="s">
        <v>60</v>
      </c>
      <c r="F3699" s="26" t="s">
        <v>60</v>
      </c>
      <c r="G3699">
        <v>30</v>
      </c>
      <c r="H3699" s="123">
        <f t="shared" si="317"/>
        <v>8.2191780821917804E-2</v>
      </c>
      <c r="K3699" t="s">
        <v>100</v>
      </c>
      <c r="M3699" s="2">
        <v>0.222772277227719</v>
      </c>
      <c r="N3699" s="22">
        <v>0.22277227999999999</v>
      </c>
      <c r="O3699" s="63">
        <f t="shared" si="318"/>
        <v>0.38585290747796003</v>
      </c>
      <c r="P3699" s="2">
        <v>3</v>
      </c>
      <c r="Q3699" s="2">
        <v>2.2277227722772199</v>
      </c>
      <c r="R3699">
        <v>1.33663366336634</v>
      </c>
      <c r="S3699">
        <f t="shared" si="319"/>
        <v>2.3151174160574159</v>
      </c>
      <c r="T3699" s="2">
        <v>3</v>
      </c>
      <c r="U3699" s="339">
        <f t="shared" si="315"/>
        <v>2.3025850929940592</v>
      </c>
      <c r="V3699" s="4">
        <f t="shared" si="316"/>
        <v>0.69333333333333769</v>
      </c>
    </row>
    <row r="3700" spans="1:22">
      <c r="A3700" s="28" t="s">
        <v>868</v>
      </c>
      <c r="B3700" s="82" t="s">
        <v>875</v>
      </c>
      <c r="C3700" s="227" t="s">
        <v>1523</v>
      </c>
      <c r="D3700" s="81" t="s">
        <v>44</v>
      </c>
      <c r="E3700" s="26" t="s">
        <v>60</v>
      </c>
      <c r="F3700" s="26" t="s">
        <v>60</v>
      </c>
      <c r="G3700">
        <v>90</v>
      </c>
      <c r="H3700" s="123">
        <f t="shared" si="317"/>
        <v>0.24657534246575341</v>
      </c>
      <c r="K3700" t="s">
        <v>100</v>
      </c>
      <c r="M3700" s="2">
        <v>12.6980198019801</v>
      </c>
      <c r="N3700">
        <v>4.0099009900990996</v>
      </c>
      <c r="O3700" s="63">
        <f t="shared" si="318"/>
        <v>6.9453522481723855</v>
      </c>
      <c r="P3700" s="2">
        <v>3</v>
      </c>
      <c r="Q3700" s="2">
        <v>13.8118811881188</v>
      </c>
      <c r="R3700">
        <v>4.0099009900989984</v>
      </c>
      <c r="S3700">
        <f t="shared" si="319"/>
        <v>6.9453522481722105</v>
      </c>
      <c r="T3700" s="2">
        <v>3</v>
      </c>
      <c r="U3700" s="339">
        <f t="shared" si="315"/>
        <v>8.4083117210548189E-2</v>
      </c>
      <c r="V3700" s="4">
        <f t="shared" si="316"/>
        <v>0.41762053416579914</v>
      </c>
    </row>
    <row r="3701" spans="1:22">
      <c r="A3701" s="28" t="s">
        <v>868</v>
      </c>
      <c r="B3701" s="82" t="s">
        <v>875</v>
      </c>
      <c r="C3701" s="227" t="s">
        <v>1523</v>
      </c>
      <c r="D3701" s="81" t="s">
        <v>44</v>
      </c>
      <c r="E3701" s="26" t="s">
        <v>60</v>
      </c>
      <c r="F3701" s="26" t="s">
        <v>60</v>
      </c>
      <c r="G3701">
        <v>180</v>
      </c>
      <c r="H3701" s="123">
        <f t="shared" si="317"/>
        <v>0.49315068493150682</v>
      </c>
      <c r="K3701" t="s">
        <v>100</v>
      </c>
      <c r="M3701" s="2">
        <v>2.4504950495049398</v>
      </c>
      <c r="N3701">
        <v>1.1138613861386202</v>
      </c>
      <c r="O3701" s="63">
        <f t="shared" si="318"/>
        <v>1.9292645133811861</v>
      </c>
      <c r="P3701" s="2">
        <v>3</v>
      </c>
      <c r="Q3701" s="2">
        <v>3.1188118811881198</v>
      </c>
      <c r="R3701">
        <v>0.89108910891088033</v>
      </c>
      <c r="S3701">
        <f t="shared" si="319"/>
        <v>1.5434116107049214</v>
      </c>
      <c r="T3701" s="2">
        <v>3</v>
      </c>
      <c r="U3701" s="339">
        <f t="shared" si="315"/>
        <v>0.24116205681689276</v>
      </c>
      <c r="V3701" s="4">
        <f t="shared" si="316"/>
        <v>0.41496598639455579</v>
      </c>
    </row>
    <row r="3702" spans="1:22">
      <c r="A3702" s="28" t="s">
        <v>868</v>
      </c>
      <c r="B3702" s="82" t="s">
        <v>875</v>
      </c>
      <c r="C3702" s="227" t="s">
        <v>1523</v>
      </c>
      <c r="D3702" s="81" t="s">
        <v>44</v>
      </c>
      <c r="E3702" s="26" t="s">
        <v>60</v>
      </c>
      <c r="F3702" s="26" t="s">
        <v>60</v>
      </c>
      <c r="G3702">
        <v>365</v>
      </c>
      <c r="H3702" s="123">
        <f t="shared" si="317"/>
        <v>1</v>
      </c>
      <c r="K3702" t="s">
        <v>100</v>
      </c>
      <c r="L3702" t="s">
        <v>100</v>
      </c>
      <c r="M3702" s="64">
        <v>14.480198</v>
      </c>
      <c r="N3702">
        <v>2.4504950495050011</v>
      </c>
      <c r="O3702" s="63">
        <f t="shared" si="318"/>
        <v>4.2443819294386724</v>
      </c>
      <c r="P3702" s="2">
        <v>3</v>
      </c>
      <c r="Q3702" s="2">
        <v>12.6980198019801</v>
      </c>
      <c r="R3702">
        <v>3.1188118811881989</v>
      </c>
      <c r="S3702">
        <f t="shared" si="319"/>
        <v>5.4019406374674288</v>
      </c>
      <c r="T3702" s="2">
        <v>3</v>
      </c>
      <c r="U3702" s="339">
        <f t="shared" si="315"/>
        <v>-0.13133600069357329</v>
      </c>
      <c r="V3702" s="4">
        <f t="shared" si="316"/>
        <v>0.39365958756540875</v>
      </c>
    </row>
    <row r="3703" spans="1:22">
      <c r="A3703" s="28" t="s">
        <v>868</v>
      </c>
      <c r="B3703" t="s">
        <v>735</v>
      </c>
      <c r="C3703" s="227" t="s">
        <v>1541</v>
      </c>
      <c r="D3703" s="81" t="s">
        <v>44</v>
      </c>
      <c r="E3703" s="29" t="s">
        <v>60</v>
      </c>
      <c r="F3703" s="29" t="s">
        <v>60</v>
      </c>
      <c r="G3703" s="11">
        <v>7</v>
      </c>
      <c r="H3703" s="172">
        <f t="shared" si="317"/>
        <v>1.9178082191780823E-2</v>
      </c>
      <c r="I3703" s="12"/>
      <c r="J3703" s="11" t="s">
        <v>100</v>
      </c>
      <c r="K3703" s="11" t="s">
        <v>100</v>
      </c>
      <c r="L3703" s="11"/>
      <c r="M3703" s="2">
        <v>14.646464646464599</v>
      </c>
      <c r="N3703" s="63">
        <v>6.0606060606060996</v>
      </c>
      <c r="O3703" s="63">
        <f t="shared" si="318"/>
        <v>10.497277621629626</v>
      </c>
      <c r="P3703" s="12">
        <v>3</v>
      </c>
      <c r="Q3703" s="2">
        <v>7.5757575757575699</v>
      </c>
      <c r="R3703">
        <v>4.0404040404039305</v>
      </c>
      <c r="S3703">
        <f t="shared" si="319"/>
        <v>6.9981850810861825</v>
      </c>
      <c r="T3703" s="12">
        <v>3</v>
      </c>
      <c r="U3703" s="339">
        <f t="shared" si="315"/>
        <v>-0.65924562888426153</v>
      </c>
      <c r="V3703" s="4">
        <f t="shared" si="316"/>
        <v>0.61777777777776266</v>
      </c>
    </row>
    <row r="3704" spans="1:22">
      <c r="A3704" s="28" t="s">
        <v>868</v>
      </c>
      <c r="B3704" t="s">
        <v>735</v>
      </c>
      <c r="C3704" s="227" t="s">
        <v>1541</v>
      </c>
      <c r="D3704" s="81" t="s">
        <v>44</v>
      </c>
      <c r="E3704" s="26" t="s">
        <v>60</v>
      </c>
      <c r="F3704" s="26" t="s">
        <v>60</v>
      </c>
      <c r="G3704">
        <v>30</v>
      </c>
      <c r="H3704" s="123">
        <f t="shared" ref="H3704:H3707" si="320">G3704/365</f>
        <v>8.2191780821917804E-2</v>
      </c>
      <c r="K3704" t="s">
        <v>100</v>
      </c>
      <c r="M3704" s="2">
        <v>21.717171717171599</v>
      </c>
      <c r="N3704" s="63">
        <v>9.0909090909092001</v>
      </c>
      <c r="O3704" s="63">
        <f t="shared" ref="O3704:O3735" si="321">N3704*SQRT(P3704)</f>
        <v>15.745916432444528</v>
      </c>
      <c r="P3704" s="2">
        <v>3</v>
      </c>
      <c r="Q3704" s="2">
        <v>6.56565656565654</v>
      </c>
      <c r="R3704">
        <v>2.0202020202020305</v>
      </c>
      <c r="S3704">
        <f t="shared" ref="S3704:S3735" si="322">R3704*SQRT(T3704)</f>
        <v>3.4990925405432041</v>
      </c>
      <c r="T3704" s="2">
        <v>3</v>
      </c>
      <c r="U3704" s="339">
        <f t="shared" si="315"/>
        <v>-1.1962507582320241</v>
      </c>
      <c r="V3704" s="4">
        <f t="shared" si="316"/>
        <v>0.42800788954635277</v>
      </c>
    </row>
    <row r="3705" spans="1:22">
      <c r="A3705" s="28" t="s">
        <v>868</v>
      </c>
      <c r="B3705" t="s">
        <v>735</v>
      </c>
      <c r="C3705" s="227" t="s">
        <v>1541</v>
      </c>
      <c r="D3705" s="81" t="s">
        <v>44</v>
      </c>
      <c r="E3705" s="26" t="s">
        <v>60</v>
      </c>
      <c r="F3705" s="26" t="s">
        <v>60</v>
      </c>
      <c r="G3705">
        <v>90</v>
      </c>
      <c r="H3705" s="123">
        <f t="shared" si="320"/>
        <v>0.24657534246575341</v>
      </c>
      <c r="K3705" t="s">
        <v>100</v>
      </c>
      <c r="M3705" s="2">
        <v>71.717171717171695</v>
      </c>
      <c r="N3705" s="63">
        <v>4.0404040404039989</v>
      </c>
      <c r="O3705" s="63">
        <f t="shared" si="321"/>
        <v>6.9981850810863007</v>
      </c>
      <c r="P3705" s="2">
        <v>3</v>
      </c>
      <c r="Q3705" s="2">
        <v>40.404040404040401</v>
      </c>
      <c r="R3705">
        <v>14.141414141414096</v>
      </c>
      <c r="S3705">
        <f t="shared" si="322"/>
        <v>24.493647783802224</v>
      </c>
      <c r="T3705" s="2">
        <v>3</v>
      </c>
      <c r="U3705" s="339">
        <f t="shared" si="315"/>
        <v>-0.57380042292737887</v>
      </c>
      <c r="V3705" s="4">
        <f t="shared" si="316"/>
        <v>0.45583333333333254</v>
      </c>
    </row>
    <row r="3706" spans="1:22">
      <c r="A3706" s="28" t="s">
        <v>868</v>
      </c>
      <c r="B3706" t="s">
        <v>735</v>
      </c>
      <c r="C3706" s="227" t="s">
        <v>1541</v>
      </c>
      <c r="D3706" s="81" t="s">
        <v>44</v>
      </c>
      <c r="E3706" s="26" t="s">
        <v>60</v>
      </c>
      <c r="F3706" s="26" t="s">
        <v>60</v>
      </c>
      <c r="G3706">
        <v>180</v>
      </c>
      <c r="H3706" s="123">
        <f t="shared" si="320"/>
        <v>0.49315068493150682</v>
      </c>
      <c r="K3706" t="s">
        <v>100</v>
      </c>
      <c r="M3706" s="2">
        <v>43.939393939393902</v>
      </c>
      <c r="N3706" s="63">
        <v>7.5757575757575992</v>
      </c>
      <c r="O3706" s="63">
        <f t="shared" si="321"/>
        <v>13.121597027036989</v>
      </c>
      <c r="P3706" s="2">
        <v>3</v>
      </c>
      <c r="Q3706" s="2">
        <v>65.151515151515099</v>
      </c>
      <c r="R3706">
        <v>2.5252525252524975</v>
      </c>
      <c r="S3706">
        <f t="shared" si="322"/>
        <v>4.3738656756789345</v>
      </c>
      <c r="T3706" s="2">
        <v>3</v>
      </c>
      <c r="U3706" s="339">
        <f t="shared" si="315"/>
        <v>0.39390428570708846</v>
      </c>
      <c r="V3706" s="4">
        <f t="shared" si="316"/>
        <v>0.33483564689622014</v>
      </c>
    </row>
    <row r="3707" spans="1:22">
      <c r="A3707" s="28" t="s">
        <v>868</v>
      </c>
      <c r="B3707" t="s">
        <v>735</v>
      </c>
      <c r="C3707" s="227" t="s">
        <v>1541</v>
      </c>
      <c r="D3707" s="81" t="s">
        <v>44</v>
      </c>
      <c r="E3707" s="26" t="s">
        <v>60</v>
      </c>
      <c r="F3707" s="26" t="s">
        <v>60</v>
      </c>
      <c r="G3707">
        <v>365</v>
      </c>
      <c r="H3707" s="123">
        <f t="shared" si="320"/>
        <v>1</v>
      </c>
      <c r="K3707" t="s">
        <v>100</v>
      </c>
      <c r="L3707" t="s">
        <v>100</v>
      </c>
      <c r="M3707" s="64">
        <v>14.1414141</v>
      </c>
      <c r="N3707" s="63">
        <v>1.5151515151515014</v>
      </c>
      <c r="O3707" s="63">
        <f t="shared" si="321"/>
        <v>2.6243194054073657</v>
      </c>
      <c r="P3707" s="2">
        <v>3</v>
      </c>
      <c r="Q3707" s="2">
        <v>19.6969696969696</v>
      </c>
      <c r="R3707">
        <v>4.5454545454546</v>
      </c>
      <c r="S3707">
        <f t="shared" si="322"/>
        <v>7.8729582162222638</v>
      </c>
      <c r="T3707" s="2">
        <v>3</v>
      </c>
      <c r="U3707" s="339">
        <f t="shared" si="315"/>
        <v>0.33135713888300899</v>
      </c>
      <c r="V3707" s="4">
        <f t="shared" si="316"/>
        <v>0.38658777120315757</v>
      </c>
    </row>
    <row r="3708" spans="1:22">
      <c r="A3708" s="54" t="s">
        <v>876</v>
      </c>
      <c r="B3708" s="82" t="s">
        <v>878</v>
      </c>
      <c r="C3708" s="227" t="s">
        <v>1500</v>
      </c>
      <c r="D3708" s="81" t="s">
        <v>44</v>
      </c>
      <c r="E3708" s="26" t="s">
        <v>60</v>
      </c>
      <c r="F3708" s="26" t="s">
        <v>60</v>
      </c>
      <c r="G3708">
        <v>0</v>
      </c>
      <c r="H3708" s="123">
        <f t="shared" ref="H3708:H3739" si="323">G3708/12</f>
        <v>0</v>
      </c>
      <c r="I3708" s="2" t="s">
        <v>100</v>
      </c>
      <c r="M3708" s="321">
        <v>53.723582690372297</v>
      </c>
      <c r="N3708" s="63">
        <v>19.696969696969703</v>
      </c>
      <c r="O3708" s="63">
        <f t="shared" si="321"/>
        <v>44.043763193177689</v>
      </c>
      <c r="P3708" s="2">
        <v>5</v>
      </c>
      <c r="Q3708" s="2">
        <v>1.4508554176450701</v>
      </c>
      <c r="R3708">
        <v>2.2727272727272796</v>
      </c>
      <c r="S3708">
        <f t="shared" si="322"/>
        <v>5.0819726761359014</v>
      </c>
      <c r="T3708" s="2">
        <v>5</v>
      </c>
      <c r="U3708" s="339">
        <f t="shared" si="315"/>
        <v>-3.6116987356713341</v>
      </c>
      <c r="V3708" s="4">
        <f t="shared" si="316"/>
        <v>2.6538407564570159</v>
      </c>
    </row>
    <row r="3709" spans="1:22">
      <c r="A3709" s="54" t="s">
        <v>876</v>
      </c>
      <c r="B3709" s="82" t="s">
        <v>878</v>
      </c>
      <c r="C3709" s="227" t="s">
        <v>1500</v>
      </c>
      <c r="D3709" s="81" t="s">
        <v>44</v>
      </c>
      <c r="E3709" s="29" t="s">
        <v>60</v>
      </c>
      <c r="F3709" s="29" t="s">
        <v>60</v>
      </c>
      <c r="G3709" s="11">
        <v>1</v>
      </c>
      <c r="H3709" s="172">
        <f t="shared" si="323"/>
        <v>8.3333333333333329E-2</v>
      </c>
      <c r="I3709" s="12"/>
      <c r="J3709" s="11" t="s">
        <v>100</v>
      </c>
      <c r="K3709" s="11"/>
      <c r="L3709" s="11"/>
      <c r="M3709" s="321">
        <v>80.932013865593106</v>
      </c>
      <c r="N3709" s="63">
        <v>18.184613664318491</v>
      </c>
      <c r="O3709" s="63">
        <f t="shared" si="321"/>
        <v>40.662032297987686</v>
      </c>
      <c r="P3709" s="12">
        <v>5</v>
      </c>
      <c r="Q3709" s="2">
        <v>2.90450631779043</v>
      </c>
      <c r="R3709">
        <v>2.2727272727272503</v>
      </c>
      <c r="S3709">
        <f t="shared" si="322"/>
        <v>5.0819726761358357</v>
      </c>
      <c r="T3709" s="12">
        <v>5</v>
      </c>
      <c r="U3709" s="339">
        <f t="shared" si="315"/>
        <v>-3.327346033619683</v>
      </c>
      <c r="V3709" s="4">
        <f t="shared" si="316"/>
        <v>0.81227989080341778</v>
      </c>
    </row>
    <row r="3710" spans="1:22">
      <c r="A3710" s="54" t="s">
        <v>876</v>
      </c>
      <c r="B3710" s="82" t="s">
        <v>878</v>
      </c>
      <c r="C3710" s="227" t="s">
        <v>1500</v>
      </c>
      <c r="D3710" s="81" t="s">
        <v>44</v>
      </c>
      <c r="E3710" s="26" t="s">
        <v>60</v>
      </c>
      <c r="F3710" s="26" t="s">
        <v>60</v>
      </c>
      <c r="G3710">
        <v>3</v>
      </c>
      <c r="H3710" s="123">
        <f t="shared" si="323"/>
        <v>0.25</v>
      </c>
      <c r="K3710" t="s">
        <v>100</v>
      </c>
      <c r="M3710" s="321">
        <v>48.988035334898697</v>
      </c>
      <c r="N3710" s="63">
        <v>8.3361288158336038</v>
      </c>
      <c r="O3710" s="63">
        <f t="shared" si="321"/>
        <v>18.640150701398763</v>
      </c>
      <c r="P3710" s="2">
        <v>5</v>
      </c>
      <c r="Q3710" s="2">
        <v>5.05143687800512</v>
      </c>
      <c r="R3710">
        <v>3.7878787878787801</v>
      </c>
      <c r="S3710">
        <f t="shared" si="322"/>
        <v>8.4699544602264591</v>
      </c>
      <c r="T3710" s="2">
        <v>5</v>
      </c>
      <c r="U3710" s="339">
        <f t="shared" si="315"/>
        <v>-2.2719033583415631</v>
      </c>
      <c r="V3710" s="4">
        <f t="shared" si="316"/>
        <v>0.76229249285430001</v>
      </c>
    </row>
    <row r="3711" spans="1:22">
      <c r="A3711" s="54" t="s">
        <v>876</v>
      </c>
      <c r="B3711" s="82" t="s">
        <v>878</v>
      </c>
      <c r="C3711" s="227" t="s">
        <v>1500</v>
      </c>
      <c r="D3711" s="81" t="s">
        <v>44</v>
      </c>
      <c r="E3711" s="26" t="s">
        <v>60</v>
      </c>
      <c r="F3711" s="26" t="s">
        <v>60</v>
      </c>
      <c r="G3711">
        <v>5</v>
      </c>
      <c r="H3711" s="123">
        <f t="shared" si="323"/>
        <v>0.41666666666666669</v>
      </c>
      <c r="K3711" t="s">
        <v>100</v>
      </c>
      <c r="M3711" s="321">
        <v>67.801632561780096</v>
      </c>
      <c r="N3711" s="63">
        <v>17.427037906742697</v>
      </c>
      <c r="O3711" s="63">
        <f t="shared" si="321"/>
        <v>38.968041405942316</v>
      </c>
      <c r="P3711" s="2">
        <v>5</v>
      </c>
      <c r="Q3711" s="2">
        <v>36.741026501173998</v>
      </c>
      <c r="R3711">
        <v>21.2149166946215</v>
      </c>
      <c r="S3711">
        <f t="shared" si="322"/>
        <v>47.437995866168826</v>
      </c>
      <c r="T3711" s="2">
        <v>5</v>
      </c>
      <c r="U3711" s="339">
        <f t="shared" si="315"/>
        <v>-0.61269225473473077</v>
      </c>
      <c r="V3711" s="4">
        <f t="shared" si="316"/>
        <v>0.53341112724706929</v>
      </c>
    </row>
    <row r="3712" spans="1:22">
      <c r="A3712" s="54" t="s">
        <v>876</v>
      </c>
      <c r="B3712" s="82" t="s">
        <v>878</v>
      </c>
      <c r="C3712" s="227" t="s">
        <v>1500</v>
      </c>
      <c r="D3712" s="81" t="s">
        <v>44</v>
      </c>
      <c r="E3712" s="26" t="s">
        <v>60</v>
      </c>
      <c r="F3712" s="26" t="s">
        <v>60</v>
      </c>
      <c r="G3712">
        <v>7</v>
      </c>
      <c r="H3712" s="123">
        <f t="shared" si="323"/>
        <v>0.58333333333333337</v>
      </c>
      <c r="K3712" t="s">
        <v>100</v>
      </c>
      <c r="M3712" s="321">
        <v>80.554623728055404</v>
      </c>
      <c r="N3712" s="63">
        <v>39.393939393938595</v>
      </c>
      <c r="O3712" s="63">
        <f t="shared" si="321"/>
        <v>88.087526386353574</v>
      </c>
      <c r="P3712" s="2">
        <v>5</v>
      </c>
      <c r="Q3712" s="2">
        <v>36.618025271161699</v>
      </c>
      <c r="R3712">
        <v>11.360840881136099</v>
      </c>
      <c r="S3712">
        <f t="shared" si="322"/>
        <v>25.403612491778926</v>
      </c>
      <c r="T3712" s="2">
        <v>5</v>
      </c>
      <c r="U3712" s="339">
        <f t="shared" si="315"/>
        <v>-0.78839489701809051</v>
      </c>
      <c r="V3712" s="4">
        <f t="shared" si="316"/>
        <v>0.29625673230073823</v>
      </c>
    </row>
    <row r="3713" spans="1:22">
      <c r="A3713" s="54" t="s">
        <v>876</v>
      </c>
      <c r="B3713" s="82" t="s">
        <v>878</v>
      </c>
      <c r="C3713" s="227" t="s">
        <v>1500</v>
      </c>
      <c r="D3713" s="81" t="s">
        <v>44</v>
      </c>
      <c r="E3713" s="26" t="s">
        <v>60</v>
      </c>
      <c r="F3713" s="26" t="s">
        <v>60</v>
      </c>
      <c r="G3713">
        <v>9</v>
      </c>
      <c r="H3713" s="123">
        <f t="shared" si="323"/>
        <v>0.75</v>
      </c>
      <c r="K3713" t="s">
        <v>100</v>
      </c>
      <c r="M3713" s="321">
        <v>41.792463379179203</v>
      </c>
      <c r="N3713" s="63">
        <v>3.0303030303034006</v>
      </c>
      <c r="O3713" s="63">
        <f t="shared" si="321"/>
        <v>6.775963568182009</v>
      </c>
      <c r="P3713" s="2">
        <v>5</v>
      </c>
      <c r="Q3713" s="2">
        <v>38.767751313876701</v>
      </c>
      <c r="R3713">
        <v>20.071564352007499</v>
      </c>
      <c r="S3713">
        <f t="shared" si="322"/>
        <v>44.881382305850288</v>
      </c>
      <c r="T3713" s="2">
        <v>5</v>
      </c>
      <c r="U3713" s="339">
        <f t="shared" si="315"/>
        <v>-7.5127272013919347E-2</v>
      </c>
      <c r="V3713" s="4">
        <f t="shared" si="316"/>
        <v>0.46805333970489926</v>
      </c>
    </row>
    <row r="3714" spans="1:22">
      <c r="A3714" s="92" t="s">
        <v>876</v>
      </c>
      <c r="B3714" s="82" t="s">
        <v>878</v>
      </c>
      <c r="C3714" s="227" t="s">
        <v>1500</v>
      </c>
      <c r="D3714" s="81" t="s">
        <v>44</v>
      </c>
      <c r="E3714" s="26" t="s">
        <v>60</v>
      </c>
      <c r="F3714" s="26" t="s">
        <v>60</v>
      </c>
      <c r="G3714">
        <v>12</v>
      </c>
      <c r="H3714" s="123">
        <f t="shared" si="323"/>
        <v>1</v>
      </c>
      <c r="K3714" t="s">
        <v>100</v>
      </c>
      <c r="L3714" t="s">
        <v>100</v>
      </c>
      <c r="M3714" s="321">
        <v>124.94129486749399</v>
      </c>
      <c r="N3714" s="63">
        <v>30.300234820530008</v>
      </c>
      <c r="O3714" s="63">
        <f t="shared" si="321"/>
        <v>67.753384792911248</v>
      </c>
      <c r="P3714" s="2">
        <v>5</v>
      </c>
      <c r="Q3714" s="2">
        <v>63.574863021357402</v>
      </c>
      <c r="R3714">
        <v>14.393939393939405</v>
      </c>
      <c r="S3714">
        <f t="shared" si="322"/>
        <v>32.185826948860637</v>
      </c>
      <c r="T3714" s="2">
        <v>5</v>
      </c>
      <c r="U3714" s="339">
        <f t="shared" si="315"/>
        <v>-0.67562582921966341</v>
      </c>
      <c r="V3714" s="4">
        <f t="shared" si="316"/>
        <v>0.25126116514120894</v>
      </c>
    </row>
    <row r="3715" spans="1:22">
      <c r="A3715" s="54" t="s">
        <v>876</v>
      </c>
      <c r="B3715" s="82" t="s">
        <v>879</v>
      </c>
      <c r="C3715" s="227" t="s">
        <v>1500</v>
      </c>
      <c r="D3715" s="81" t="s">
        <v>44</v>
      </c>
      <c r="E3715" s="29" t="s">
        <v>60</v>
      </c>
      <c r="F3715" s="29" t="s">
        <v>60</v>
      </c>
      <c r="G3715" s="11">
        <v>0</v>
      </c>
      <c r="H3715" s="172">
        <f t="shared" si="323"/>
        <v>0</v>
      </c>
      <c r="I3715" s="12" t="s">
        <v>100</v>
      </c>
      <c r="J3715" s="11"/>
      <c r="K3715" s="11"/>
      <c r="L3715" s="11"/>
      <c r="M3715" s="2">
        <v>30.367804438436298</v>
      </c>
      <c r="N3715" s="63">
        <v>12.118395854455404</v>
      </c>
      <c r="O3715" s="63">
        <f t="shared" si="321"/>
        <v>27.097556908813932</v>
      </c>
      <c r="P3715" s="12">
        <v>5</v>
      </c>
      <c r="Q3715" s="2">
        <v>1.5771093838007999</v>
      </c>
      <c r="R3715">
        <v>1.51515151515153</v>
      </c>
      <c r="S3715">
        <f t="shared" si="322"/>
        <v>3.3879817840906239</v>
      </c>
      <c r="T3715" s="12">
        <v>5</v>
      </c>
      <c r="U3715" s="339">
        <f t="shared" si="315"/>
        <v>-2.9577893151528953</v>
      </c>
      <c r="V3715" s="4">
        <f t="shared" si="316"/>
        <v>1.1229719387755677</v>
      </c>
    </row>
    <row r="3716" spans="1:22">
      <c r="A3716" s="54" t="s">
        <v>876</v>
      </c>
      <c r="B3716" s="82" t="s">
        <v>879</v>
      </c>
      <c r="C3716" s="227" t="s">
        <v>1500</v>
      </c>
      <c r="D3716" s="81" t="s">
        <v>44</v>
      </c>
      <c r="E3716" s="26" t="s">
        <v>60</v>
      </c>
      <c r="F3716" s="26" t="s">
        <v>60</v>
      </c>
      <c r="G3716">
        <v>1</v>
      </c>
      <c r="H3716" s="123">
        <f t="shared" si="323"/>
        <v>8.3333333333333329E-2</v>
      </c>
      <c r="J3716" t="s">
        <v>100</v>
      </c>
      <c r="M3716" s="2">
        <v>36.487552100934899</v>
      </c>
      <c r="N3716" s="63">
        <v>12.881604145544699</v>
      </c>
      <c r="O3716" s="63">
        <f t="shared" si="321"/>
        <v>28.804142528681044</v>
      </c>
      <c r="P3716" s="2">
        <v>5</v>
      </c>
      <c r="Q3716" s="2">
        <v>3.9146107919341899</v>
      </c>
      <c r="R3716">
        <v>4.5454545454545299</v>
      </c>
      <c r="S3716">
        <f t="shared" si="322"/>
        <v>10.163945352271737</v>
      </c>
      <c r="T3716" s="2">
        <v>5</v>
      </c>
      <c r="U3716" s="339">
        <f t="shared" si="315"/>
        <v>-2.2322552541664855</v>
      </c>
      <c r="V3716" s="4">
        <f t="shared" si="316"/>
        <v>1.5482718285803072</v>
      </c>
    </row>
    <row r="3717" spans="1:22">
      <c r="A3717" s="54" t="s">
        <v>876</v>
      </c>
      <c r="B3717" s="82" t="s">
        <v>879</v>
      </c>
      <c r="C3717" s="227" t="s">
        <v>1500</v>
      </c>
      <c r="D3717" s="81" t="s">
        <v>44</v>
      </c>
      <c r="E3717" s="26" t="s">
        <v>60</v>
      </c>
      <c r="F3717" s="26" t="s">
        <v>60</v>
      </c>
      <c r="G3717">
        <v>3</v>
      </c>
      <c r="H3717" s="123">
        <f t="shared" si="323"/>
        <v>0.25</v>
      </c>
      <c r="K3717" t="s">
        <v>100</v>
      </c>
      <c r="M3717" s="2">
        <v>25.253464008110701</v>
      </c>
      <c r="N3717" s="63">
        <v>8.3333333333333961</v>
      </c>
      <c r="O3717" s="63">
        <f t="shared" si="321"/>
        <v>18.633899812498388</v>
      </c>
      <c r="P3717" s="2">
        <v>5</v>
      </c>
      <c r="Q3717" s="2">
        <v>7.0716458262926301</v>
      </c>
      <c r="R3717">
        <v>3.0303030303029699</v>
      </c>
      <c r="S3717">
        <f t="shared" si="322"/>
        <v>6.7759635681810462</v>
      </c>
      <c r="T3717" s="2">
        <v>5</v>
      </c>
      <c r="U3717" s="339">
        <f t="shared" si="315"/>
        <v>-1.2728700917944618</v>
      </c>
      <c r="V3717" s="4">
        <f t="shared" si="316"/>
        <v>0.38362470759878609</v>
      </c>
    </row>
    <row r="3718" spans="1:22">
      <c r="A3718" s="54" t="s">
        <v>876</v>
      </c>
      <c r="B3718" s="82" t="s">
        <v>879</v>
      </c>
      <c r="C3718" s="227" t="s">
        <v>1500</v>
      </c>
      <c r="D3718" s="81" t="s">
        <v>44</v>
      </c>
      <c r="E3718" s="26" t="s">
        <v>60</v>
      </c>
      <c r="F3718" s="26" t="s">
        <v>60</v>
      </c>
      <c r="G3718">
        <v>5</v>
      </c>
      <c r="H3718" s="123">
        <f t="shared" si="323"/>
        <v>0.41666666666666669</v>
      </c>
      <c r="K3718" t="s">
        <v>100</v>
      </c>
      <c r="M3718" s="2">
        <v>54.168074800044998</v>
      </c>
      <c r="N3718" s="63">
        <v>21.212121212121197</v>
      </c>
      <c r="O3718" s="63">
        <f t="shared" si="321"/>
        <v>47.431744977268231</v>
      </c>
      <c r="P3718" s="2">
        <v>5</v>
      </c>
      <c r="Q3718" s="2">
        <v>24.625436521347201</v>
      </c>
      <c r="R3718">
        <v>15.903458375577397</v>
      </c>
      <c r="S3718">
        <f t="shared" si="322"/>
        <v>35.561214005129443</v>
      </c>
      <c r="T3718" s="2">
        <v>5</v>
      </c>
      <c r="U3718" s="339">
        <f t="shared" si="315"/>
        <v>-0.78831179541605567</v>
      </c>
      <c r="V3718" s="4">
        <f t="shared" si="316"/>
        <v>0.61707607475083315</v>
      </c>
    </row>
    <row r="3719" spans="1:22">
      <c r="A3719" s="54" t="s">
        <v>876</v>
      </c>
      <c r="B3719" s="82" t="s">
        <v>879</v>
      </c>
      <c r="C3719" s="227" t="s">
        <v>1500</v>
      </c>
      <c r="D3719" s="81" t="s">
        <v>44</v>
      </c>
      <c r="E3719" s="26" t="s">
        <v>60</v>
      </c>
      <c r="F3719" s="26" t="s">
        <v>60</v>
      </c>
      <c r="G3719">
        <v>7</v>
      </c>
      <c r="H3719" s="123">
        <f t="shared" si="323"/>
        <v>0.58333333333333337</v>
      </c>
      <c r="K3719" t="s">
        <v>100</v>
      </c>
      <c r="M3719" s="2">
        <v>58.840261349555</v>
      </c>
      <c r="N3719" s="63">
        <v>26.515151515151494</v>
      </c>
      <c r="O3719" s="63">
        <f t="shared" si="321"/>
        <v>59.28968122158529</v>
      </c>
      <c r="P3719" s="2">
        <v>5</v>
      </c>
      <c r="Q3719" s="2">
        <v>27.779655288948899</v>
      </c>
      <c r="R3719">
        <v>8.3333333333333037</v>
      </c>
      <c r="S3719">
        <f t="shared" si="322"/>
        <v>18.633899812498182</v>
      </c>
      <c r="T3719" s="2">
        <v>5</v>
      </c>
      <c r="U3719" s="339">
        <f t="shared" si="315"/>
        <v>-0.75052240877807264</v>
      </c>
      <c r="V3719" s="4">
        <f t="shared" si="316"/>
        <v>0.28998783496098424</v>
      </c>
    </row>
    <row r="3720" spans="1:22">
      <c r="A3720" s="54" t="s">
        <v>876</v>
      </c>
      <c r="B3720" s="82" t="s">
        <v>879</v>
      </c>
      <c r="C3720" s="227" t="s">
        <v>1500</v>
      </c>
      <c r="D3720" s="81" t="s">
        <v>44</v>
      </c>
      <c r="E3720" s="26" t="s">
        <v>60</v>
      </c>
      <c r="F3720" s="26" t="s">
        <v>60</v>
      </c>
      <c r="G3720">
        <v>9</v>
      </c>
      <c r="H3720" s="123">
        <f t="shared" si="323"/>
        <v>0.75</v>
      </c>
      <c r="K3720" t="s">
        <v>100</v>
      </c>
      <c r="M3720" s="2">
        <v>19.575870226427799</v>
      </c>
      <c r="N3720" s="63">
        <v>6.8153655514249998</v>
      </c>
      <c r="O3720" s="63">
        <f t="shared" si="321"/>
        <v>15.239620664496639</v>
      </c>
      <c r="P3720" s="2">
        <v>5</v>
      </c>
      <c r="Q3720" s="2">
        <v>37.754872141489201</v>
      </c>
      <c r="R3720">
        <v>10.606060606060602</v>
      </c>
      <c r="S3720">
        <f t="shared" si="322"/>
        <v>23.715872488634126</v>
      </c>
      <c r="T3720" s="2">
        <v>5</v>
      </c>
      <c r="U3720" s="339">
        <f t="shared" si="315"/>
        <v>0.65681683381741851</v>
      </c>
      <c r="V3720" s="4">
        <f t="shared" si="316"/>
        <v>0.27891547978332359</v>
      </c>
    </row>
    <row r="3721" spans="1:22">
      <c r="A3721" s="92" t="s">
        <v>876</v>
      </c>
      <c r="B3721" s="82" t="s">
        <v>879</v>
      </c>
      <c r="C3721" s="227" t="s">
        <v>1500</v>
      </c>
      <c r="D3721" s="81" t="s">
        <v>44</v>
      </c>
      <c r="E3721" s="29" t="s">
        <v>60</v>
      </c>
      <c r="F3721" s="29" t="s">
        <v>60</v>
      </c>
      <c r="G3721" s="11">
        <v>12</v>
      </c>
      <c r="H3721" s="172">
        <f t="shared" si="323"/>
        <v>1</v>
      </c>
      <c r="I3721" s="12"/>
      <c r="J3721" s="11"/>
      <c r="K3721" s="11" t="s">
        <v>100</v>
      </c>
      <c r="L3721" s="11" t="s">
        <v>100</v>
      </c>
      <c r="M3721" s="2">
        <v>84.155683226315105</v>
      </c>
      <c r="N3721" s="63">
        <v>43.939393939393895</v>
      </c>
      <c r="O3721" s="63">
        <f t="shared" si="321"/>
        <v>98.251471738627032</v>
      </c>
      <c r="P3721" s="12">
        <v>5</v>
      </c>
      <c r="Q3721" s="2">
        <v>84.158499493071901</v>
      </c>
      <c r="R3721">
        <v>23.484848484848101</v>
      </c>
      <c r="S3721">
        <f t="shared" si="322"/>
        <v>52.513717653403297</v>
      </c>
      <c r="T3721" s="12">
        <v>5</v>
      </c>
      <c r="U3721" s="339">
        <f t="shared" si="315"/>
        <v>3.3464402245349039E-5</v>
      </c>
      <c r="V3721" s="4">
        <f t="shared" si="316"/>
        <v>0.27787168247277261</v>
      </c>
    </row>
    <row r="3722" spans="1:22">
      <c r="A3722" s="52" t="s">
        <v>876</v>
      </c>
      <c r="B3722" s="82" t="s">
        <v>880</v>
      </c>
      <c r="C3722" s="227" t="s">
        <v>1500</v>
      </c>
      <c r="D3722" s="81" t="s">
        <v>44</v>
      </c>
      <c r="E3722" s="26" t="s">
        <v>60</v>
      </c>
      <c r="F3722" s="26" t="s">
        <v>60</v>
      </c>
      <c r="G3722">
        <v>0</v>
      </c>
      <c r="H3722" s="123">
        <f t="shared" si="323"/>
        <v>0</v>
      </c>
      <c r="I3722" s="2" t="s">
        <v>100</v>
      </c>
      <c r="M3722" s="2">
        <v>46.443878376192799</v>
      </c>
      <c r="N3722" s="63">
        <v>14.192139737991297</v>
      </c>
      <c r="O3722" s="63">
        <f t="shared" si="321"/>
        <v>31.734589200324596</v>
      </c>
      <c r="P3722" s="2">
        <v>5</v>
      </c>
      <c r="Q3722" s="2">
        <v>1.1382015202976199</v>
      </c>
      <c r="R3722">
        <v>0.54585152838422002</v>
      </c>
      <c r="S3722">
        <f t="shared" si="322"/>
        <v>1.2205611230892719</v>
      </c>
      <c r="T3722" s="2">
        <v>5</v>
      </c>
      <c r="U3722" s="339">
        <f t="shared" si="315"/>
        <v>-3.7087952641524549</v>
      </c>
      <c r="V3722" s="4">
        <f t="shared" si="316"/>
        <v>0.42999094548672046</v>
      </c>
    </row>
    <row r="3723" spans="1:22">
      <c r="A3723" s="54" t="s">
        <v>876</v>
      </c>
      <c r="B3723" s="82" t="s">
        <v>880</v>
      </c>
      <c r="C3723" s="227" t="s">
        <v>1500</v>
      </c>
      <c r="D3723" s="81" t="s">
        <v>44</v>
      </c>
      <c r="E3723" s="26" t="s">
        <v>60</v>
      </c>
      <c r="F3723" s="26" t="s">
        <v>60</v>
      </c>
      <c r="G3723">
        <v>1</v>
      </c>
      <c r="H3723" s="123">
        <f t="shared" si="323"/>
        <v>8.3333333333333329E-2</v>
      </c>
      <c r="J3723" t="s">
        <v>100</v>
      </c>
      <c r="M3723" s="2">
        <v>73.780931586608403</v>
      </c>
      <c r="N3723" s="63">
        <v>28.93215267669359</v>
      </c>
      <c r="O3723" s="63">
        <f t="shared" si="321"/>
        <v>64.694260120489361</v>
      </c>
      <c r="P3723" s="2">
        <v>5</v>
      </c>
      <c r="Q3723" s="2">
        <v>2.27640304059525</v>
      </c>
      <c r="R3723">
        <v>2.7272359695940098</v>
      </c>
      <c r="S3723">
        <f t="shared" si="322"/>
        <v>6.0982850186947557</v>
      </c>
      <c r="T3723" s="2">
        <v>5</v>
      </c>
      <c r="U3723" s="339">
        <f t="shared" si="315"/>
        <v>-3.4785037351860657</v>
      </c>
      <c r="V3723" s="4">
        <f t="shared" si="316"/>
        <v>1.6353146522213824</v>
      </c>
    </row>
    <row r="3724" spans="1:22">
      <c r="A3724" s="54" t="s">
        <v>876</v>
      </c>
      <c r="B3724" s="82" t="s">
        <v>880</v>
      </c>
      <c r="C3724" s="227" t="s">
        <v>1500</v>
      </c>
      <c r="D3724" s="81" t="s">
        <v>44</v>
      </c>
      <c r="E3724" s="26" t="s">
        <v>60</v>
      </c>
      <c r="F3724" s="26" t="s">
        <v>60</v>
      </c>
      <c r="G3724">
        <v>3</v>
      </c>
      <c r="H3724" s="123">
        <f t="shared" si="323"/>
        <v>0.25</v>
      </c>
      <c r="K3724" t="s">
        <v>100</v>
      </c>
      <c r="M3724" s="2">
        <v>37.301876111919803</v>
      </c>
      <c r="N3724" s="63">
        <v>9.8233058385896967</v>
      </c>
      <c r="O3724" s="63">
        <f t="shared" si="321"/>
        <v>21.965579618857141</v>
      </c>
      <c r="P3724" s="2">
        <v>5</v>
      </c>
      <c r="Q3724" s="2">
        <v>2.9132298237101901</v>
      </c>
      <c r="R3724">
        <v>2.72925764192144</v>
      </c>
      <c r="S3724">
        <f t="shared" si="322"/>
        <v>6.10280561544712</v>
      </c>
      <c r="T3724" s="2">
        <v>5</v>
      </c>
      <c r="U3724" s="339">
        <f t="shared" si="315"/>
        <v>-2.5497812525423549</v>
      </c>
      <c r="V3724" s="4">
        <f t="shared" si="316"/>
        <v>1.0776868172644178</v>
      </c>
    </row>
    <row r="3725" spans="1:22">
      <c r="A3725" s="54" t="s">
        <v>876</v>
      </c>
      <c r="B3725" s="82" t="s">
        <v>880</v>
      </c>
      <c r="C3725" s="227" t="s">
        <v>1500</v>
      </c>
      <c r="D3725" s="81" t="s">
        <v>44</v>
      </c>
      <c r="E3725" s="26" t="s">
        <v>60</v>
      </c>
      <c r="F3725" s="26" t="s">
        <v>60</v>
      </c>
      <c r="G3725">
        <v>5</v>
      </c>
      <c r="H3725" s="123">
        <f t="shared" si="323"/>
        <v>0.41666666666666669</v>
      </c>
      <c r="K3725" t="s">
        <v>100</v>
      </c>
      <c r="M3725" s="2">
        <v>58.679039301310098</v>
      </c>
      <c r="N3725" s="63">
        <v>10.9170305676856</v>
      </c>
      <c r="O3725" s="63">
        <f t="shared" si="321"/>
        <v>24.411222461788121</v>
      </c>
      <c r="P3725" s="2">
        <v>5</v>
      </c>
      <c r="Q3725" s="2">
        <v>27.5655021834061</v>
      </c>
      <c r="R3725">
        <v>18.5589519650655</v>
      </c>
      <c r="S3725">
        <f t="shared" si="322"/>
        <v>41.499078185039764</v>
      </c>
      <c r="T3725" s="2">
        <v>5</v>
      </c>
      <c r="U3725" s="339">
        <f t="shared" si="315"/>
        <v>-0.75551751128640476</v>
      </c>
      <c r="V3725" s="4">
        <f t="shared" si="316"/>
        <v>0.65328889324576067</v>
      </c>
    </row>
    <row r="3726" spans="1:22">
      <c r="A3726" s="54" t="s">
        <v>876</v>
      </c>
      <c r="B3726" s="82" t="s">
        <v>880</v>
      </c>
      <c r="C3726" s="227" t="s">
        <v>1500</v>
      </c>
      <c r="D3726" s="81" t="s">
        <v>44</v>
      </c>
      <c r="E3726" s="26" t="s">
        <v>60</v>
      </c>
      <c r="F3726" s="26" t="s">
        <v>60</v>
      </c>
      <c r="G3726">
        <v>7</v>
      </c>
      <c r="H3726" s="123">
        <f t="shared" si="323"/>
        <v>0.58333333333333337</v>
      </c>
      <c r="K3726" t="s">
        <v>100</v>
      </c>
      <c r="M3726" s="2">
        <v>50.036390101892302</v>
      </c>
      <c r="N3726" s="63">
        <v>12.556606825165701</v>
      </c>
      <c r="O3726" s="63">
        <f t="shared" si="321"/>
        <v>28.077426427808327</v>
      </c>
      <c r="P3726" s="2">
        <v>5</v>
      </c>
      <c r="Q3726" s="2">
        <v>19.470726184699998</v>
      </c>
      <c r="R3726">
        <v>6.5502183406114014</v>
      </c>
      <c r="S3726">
        <f t="shared" si="322"/>
        <v>14.646733477072965</v>
      </c>
      <c r="T3726" s="2">
        <v>5</v>
      </c>
      <c r="U3726" s="339">
        <f t="shared" si="315"/>
        <v>-0.94383842643597171</v>
      </c>
      <c r="V3726" s="4">
        <f t="shared" si="316"/>
        <v>0.31317415346674532</v>
      </c>
    </row>
    <row r="3727" spans="1:22">
      <c r="A3727" s="55" t="s">
        <v>876</v>
      </c>
      <c r="B3727" s="82" t="s">
        <v>880</v>
      </c>
      <c r="C3727" s="227" t="s">
        <v>1500</v>
      </c>
      <c r="D3727" s="81" t="s">
        <v>44</v>
      </c>
      <c r="E3727" s="29" t="s">
        <v>60</v>
      </c>
      <c r="F3727" s="29" t="s">
        <v>60</v>
      </c>
      <c r="G3727" s="11">
        <v>9</v>
      </c>
      <c r="H3727" s="172">
        <f t="shared" si="323"/>
        <v>0.75</v>
      </c>
      <c r="I3727" s="12"/>
      <c r="J3727" s="11"/>
      <c r="K3727" s="11" t="s">
        <v>100</v>
      </c>
      <c r="L3727" s="11"/>
      <c r="M3727" s="2">
        <v>21.745107552967902</v>
      </c>
      <c r="N3727" s="63">
        <v>9.2774543102052967</v>
      </c>
      <c r="O3727" s="63">
        <f t="shared" si="321"/>
        <v>20.745018495767464</v>
      </c>
      <c r="P3727" s="12">
        <v>5</v>
      </c>
      <c r="Q3727" s="2">
        <v>16.830422125181901</v>
      </c>
      <c r="R3727">
        <v>4.9146854277860008</v>
      </c>
      <c r="S3727">
        <f t="shared" si="322"/>
        <v>10.989570704557131</v>
      </c>
      <c r="T3727" s="12">
        <v>5</v>
      </c>
      <c r="U3727" s="339">
        <f t="shared" si="315"/>
        <v>-0.25620070254011756</v>
      </c>
      <c r="V3727" s="4">
        <f t="shared" si="316"/>
        <v>0.28527101515930869</v>
      </c>
    </row>
    <row r="3728" spans="1:22">
      <c r="A3728" s="92" t="s">
        <v>876</v>
      </c>
      <c r="B3728" s="82" t="s">
        <v>880</v>
      </c>
      <c r="C3728" s="227" t="s">
        <v>1500</v>
      </c>
      <c r="D3728" s="81" t="s">
        <v>44</v>
      </c>
      <c r="E3728" s="26" t="s">
        <v>60</v>
      </c>
      <c r="F3728" s="26" t="s">
        <v>60</v>
      </c>
      <c r="G3728">
        <v>12</v>
      </c>
      <c r="H3728" s="123">
        <f t="shared" si="323"/>
        <v>1</v>
      </c>
      <c r="K3728" t="s">
        <v>100</v>
      </c>
      <c r="L3728" t="s">
        <v>100</v>
      </c>
      <c r="M3728" s="2">
        <v>69.917515769044201</v>
      </c>
      <c r="N3728" s="63">
        <v>14.7359695940481</v>
      </c>
      <c r="O3728" s="63">
        <f t="shared" si="321"/>
        <v>32.950629726661532</v>
      </c>
      <c r="P3728" s="2">
        <v>5</v>
      </c>
      <c r="Q3728" s="2">
        <v>31.160035581433</v>
      </c>
      <c r="R3728">
        <v>9.8253275109169991</v>
      </c>
      <c r="S3728">
        <f t="shared" si="322"/>
        <v>21.970100215609218</v>
      </c>
      <c r="T3728" s="2">
        <v>5</v>
      </c>
      <c r="U3728" s="339">
        <f t="shared" ref="U3728:U3791" si="324">LN(Q3728/M3728)</f>
        <v>-0.80817983820074735</v>
      </c>
      <c r="V3728" s="4">
        <f t="shared" ref="V3728:V3791" si="325">M3728^2/(P3728*M3728^2)+S3728^2/(T3728*Q3728^2)</f>
        <v>0.29942559112156275</v>
      </c>
    </row>
    <row r="3729" spans="1:22">
      <c r="A3729" s="54" t="s">
        <v>876</v>
      </c>
      <c r="B3729" s="82" t="s">
        <v>881</v>
      </c>
      <c r="C3729" s="227" t="s">
        <v>1500</v>
      </c>
      <c r="D3729" s="81" t="s">
        <v>44</v>
      </c>
      <c r="E3729" s="26" t="s">
        <v>60</v>
      </c>
      <c r="F3729" s="26" t="s">
        <v>60</v>
      </c>
      <c r="G3729">
        <v>0</v>
      </c>
      <c r="H3729" s="123">
        <f t="shared" si="323"/>
        <v>0</v>
      </c>
      <c r="I3729" s="2" t="s">
        <v>100</v>
      </c>
      <c r="M3729" s="2">
        <v>6.56395899180154</v>
      </c>
      <c r="N3729" s="63">
        <v>4.3499013300389606</v>
      </c>
      <c r="O3729" s="63">
        <f t="shared" si="321"/>
        <v>9.7266750693838642</v>
      </c>
      <c r="P3729" s="2">
        <v>5</v>
      </c>
      <c r="Q3729" s="2">
        <v>1.1310946750308499</v>
      </c>
      <c r="R3729">
        <v>1.6324664281473802</v>
      </c>
      <c r="S3729">
        <f t="shared" si="322"/>
        <v>3.6503059043238184</v>
      </c>
      <c r="T3729" s="2">
        <v>5</v>
      </c>
      <c r="U3729" s="339">
        <f t="shared" si="324"/>
        <v>-1.7584080230031478</v>
      </c>
      <c r="V3729" s="4">
        <f t="shared" si="325"/>
        <v>2.2830063880086997</v>
      </c>
    </row>
    <row r="3730" spans="1:22">
      <c r="A3730" s="54" t="s">
        <v>876</v>
      </c>
      <c r="B3730" s="82" t="s">
        <v>881</v>
      </c>
      <c r="C3730" s="227" t="s">
        <v>1500</v>
      </c>
      <c r="D3730" s="81" t="s">
        <v>44</v>
      </c>
      <c r="E3730" s="26" t="s">
        <v>60</v>
      </c>
      <c r="F3730" s="26" t="s">
        <v>60</v>
      </c>
      <c r="G3730">
        <v>1</v>
      </c>
      <c r="H3730" s="123">
        <f t="shared" si="323"/>
        <v>8.3333333333333329E-2</v>
      </c>
      <c r="J3730" t="s">
        <v>100</v>
      </c>
      <c r="M3730" s="2">
        <v>28.893051388599101</v>
      </c>
      <c r="N3730" s="63">
        <v>5.9803622711739983</v>
      </c>
      <c r="O3730" s="63">
        <f t="shared" si="321"/>
        <v>13.372496568420091</v>
      </c>
      <c r="P3730" s="2">
        <v>5</v>
      </c>
      <c r="Q3730" s="2">
        <v>3.8966612652216099</v>
      </c>
      <c r="R3730">
        <v>2.1719424345008003</v>
      </c>
      <c r="S3730">
        <f t="shared" si="322"/>
        <v>4.8566109267601743</v>
      </c>
      <c r="T3730" s="2">
        <v>5</v>
      </c>
      <c r="U3730" s="339">
        <f t="shared" si="324"/>
        <v>-2.0034810291840386</v>
      </c>
      <c r="V3730" s="4">
        <f t="shared" si="325"/>
        <v>0.51067858040622716</v>
      </c>
    </row>
    <row r="3731" spans="1:22">
      <c r="A3731" s="54" t="s">
        <v>876</v>
      </c>
      <c r="B3731" s="82" t="s">
        <v>881</v>
      </c>
      <c r="C3731" s="227" t="s">
        <v>1500</v>
      </c>
      <c r="D3731" s="81" t="s">
        <v>44</v>
      </c>
      <c r="E3731" s="26" t="s">
        <v>60</v>
      </c>
      <c r="F3731" s="26" t="s">
        <v>60</v>
      </c>
      <c r="G3731">
        <v>3</v>
      </c>
      <c r="H3731" s="123">
        <f t="shared" si="323"/>
        <v>0.25</v>
      </c>
      <c r="K3731" t="s">
        <v>100</v>
      </c>
      <c r="M3731" s="2">
        <v>31.159251712685901</v>
      </c>
      <c r="N3731" s="63">
        <v>7.6088177252963973</v>
      </c>
      <c r="O3731" s="63">
        <f t="shared" si="321"/>
        <v>17.013833662168068</v>
      </c>
      <c r="P3731" s="2">
        <v>5</v>
      </c>
      <c r="Q3731" s="2">
        <v>5.0718766545267604</v>
      </c>
      <c r="R3731">
        <v>2.71743490189158</v>
      </c>
      <c r="S3731">
        <f t="shared" si="322"/>
        <v>6.0763691650600453</v>
      </c>
      <c r="T3731" s="2">
        <v>5</v>
      </c>
      <c r="U3731" s="339">
        <f t="shared" si="324"/>
        <v>-1.8154003084220407</v>
      </c>
      <c r="V3731" s="4">
        <f t="shared" si="325"/>
        <v>0.48706545394108841</v>
      </c>
    </row>
    <row r="3732" spans="1:22">
      <c r="A3732" s="54" t="s">
        <v>876</v>
      </c>
      <c r="B3732" s="82" t="s">
        <v>881</v>
      </c>
      <c r="C3732" s="227" t="s">
        <v>1500</v>
      </c>
      <c r="D3732" s="81" t="s">
        <v>44</v>
      </c>
      <c r="E3732" s="26" t="s">
        <v>60</v>
      </c>
      <c r="F3732" s="26" t="s">
        <v>60</v>
      </c>
      <c r="G3732">
        <v>5</v>
      </c>
      <c r="H3732" s="123">
        <f t="shared" si="323"/>
        <v>0.41666666666666669</v>
      </c>
      <c r="K3732" t="s">
        <v>100</v>
      </c>
      <c r="M3732" s="2">
        <v>30.160519180477699</v>
      </c>
      <c r="N3732" s="63">
        <v>9.2412841534438996</v>
      </c>
      <c r="O3732" s="63">
        <f t="shared" si="321"/>
        <v>20.664139566492157</v>
      </c>
      <c r="P3732" s="2">
        <v>5</v>
      </c>
      <c r="Q3732" s="2">
        <v>23.638675415938</v>
      </c>
      <c r="R3732">
        <v>14.130661489836097</v>
      </c>
      <c r="S3732">
        <f t="shared" si="322"/>
        <v>31.597119658311968</v>
      </c>
      <c r="T3732" s="2">
        <v>5</v>
      </c>
      <c r="U3732" s="339">
        <f t="shared" si="324"/>
        <v>-0.24364959770504105</v>
      </c>
      <c r="V3732" s="4">
        <f t="shared" si="325"/>
        <v>0.55733759540517136</v>
      </c>
    </row>
    <row r="3733" spans="1:22">
      <c r="A3733" s="54" t="s">
        <v>876</v>
      </c>
      <c r="B3733" s="82" t="s">
        <v>881</v>
      </c>
      <c r="C3733" s="227" t="s">
        <v>1500</v>
      </c>
      <c r="D3733" s="81" t="s">
        <v>44</v>
      </c>
      <c r="E3733" s="29" t="s">
        <v>60</v>
      </c>
      <c r="F3733" s="29" t="s">
        <v>60</v>
      </c>
      <c r="G3733" s="11">
        <v>7</v>
      </c>
      <c r="H3733" s="172">
        <f t="shared" si="323"/>
        <v>0.58333333333333337</v>
      </c>
      <c r="I3733" s="12"/>
      <c r="J3733" s="11"/>
      <c r="K3733" s="11" t="s">
        <v>100</v>
      </c>
      <c r="L3733" s="11"/>
      <c r="M3733" s="2">
        <v>42.752972131752401</v>
      </c>
      <c r="N3733" s="63">
        <v>26.087375058159196</v>
      </c>
      <c r="O3733" s="63">
        <f t="shared" si="321"/>
        <v>58.333143984576495</v>
      </c>
      <c r="P3733" s="12">
        <v>5</v>
      </c>
      <c r="Q3733" s="2">
        <v>27.535336681159599</v>
      </c>
      <c r="R3733">
        <v>8.1523047056748013</v>
      </c>
      <c r="S3733">
        <f t="shared" si="322"/>
        <v>18.229107495180273</v>
      </c>
      <c r="T3733" s="12">
        <v>5</v>
      </c>
      <c r="U3733" s="339">
        <f t="shared" si="324"/>
        <v>-0.43996856648706562</v>
      </c>
      <c r="V3733" s="4">
        <f t="shared" si="325"/>
        <v>0.28765567237043393</v>
      </c>
    </row>
    <row r="3734" spans="1:22">
      <c r="A3734" s="54" t="s">
        <v>876</v>
      </c>
      <c r="B3734" s="82" t="s">
        <v>881</v>
      </c>
      <c r="C3734" s="227" t="s">
        <v>1500</v>
      </c>
      <c r="D3734" s="81" t="s">
        <v>44</v>
      </c>
      <c r="E3734" s="26" t="s">
        <v>60</v>
      </c>
      <c r="F3734" s="26" t="s">
        <v>60</v>
      </c>
      <c r="G3734">
        <v>9</v>
      </c>
      <c r="H3734" s="123">
        <f t="shared" si="323"/>
        <v>0.75</v>
      </c>
      <c r="K3734" t="s">
        <v>100</v>
      </c>
      <c r="M3734" s="2">
        <v>40.125784145421903</v>
      </c>
      <c r="N3734" s="63">
        <v>21.739479215132597</v>
      </c>
      <c r="O3734" s="63">
        <f t="shared" si="321"/>
        <v>48.610953320480263</v>
      </c>
      <c r="P3734" s="2">
        <v>5</v>
      </c>
      <c r="Q3734" s="2">
        <v>23.8211747340724</v>
      </c>
      <c r="R3734">
        <v>9.2392786664312965</v>
      </c>
      <c r="S3734">
        <f t="shared" si="322"/>
        <v>20.659655161203982</v>
      </c>
      <c r="T3734" s="2">
        <v>5</v>
      </c>
      <c r="U3734" s="339">
        <f t="shared" si="324"/>
        <v>-0.52144424398165112</v>
      </c>
      <c r="V3734" s="4">
        <f t="shared" si="325"/>
        <v>0.35043530906813258</v>
      </c>
    </row>
    <row r="3735" spans="1:22">
      <c r="A3735" s="92" t="s">
        <v>876</v>
      </c>
      <c r="B3735" s="82" t="s">
        <v>881</v>
      </c>
      <c r="C3735" s="227" t="s">
        <v>1500</v>
      </c>
      <c r="D3735" s="81" t="s">
        <v>44</v>
      </c>
      <c r="E3735" s="26" t="s">
        <v>60</v>
      </c>
      <c r="F3735" s="26" t="s">
        <v>60</v>
      </c>
      <c r="G3735">
        <v>12</v>
      </c>
      <c r="H3735" s="123">
        <f t="shared" si="323"/>
        <v>1</v>
      </c>
      <c r="K3735" t="s">
        <v>100</v>
      </c>
      <c r="L3735" t="s">
        <v>100</v>
      </c>
      <c r="M3735" s="2">
        <v>89.173980009305396</v>
      </c>
      <c r="N3735" s="63">
        <v>34.239679763833607</v>
      </c>
      <c r="O3735" s="63">
        <f t="shared" si="321"/>
        <v>76.562251479755901</v>
      </c>
      <c r="P3735" s="2">
        <v>5</v>
      </c>
      <c r="Q3735" s="2">
        <v>23.4140608705418</v>
      </c>
      <c r="R3735">
        <v>4.8893773363923998</v>
      </c>
      <c r="S3735">
        <f t="shared" si="322"/>
        <v>10.932980091820262</v>
      </c>
      <c r="T3735" s="2">
        <v>5</v>
      </c>
      <c r="U3735" s="339">
        <f t="shared" si="324"/>
        <v>-1.3372525592966418</v>
      </c>
      <c r="V3735" s="4">
        <f t="shared" si="325"/>
        <v>0.24360674036746519</v>
      </c>
    </row>
    <row r="3736" spans="1:22">
      <c r="A3736" s="54" t="s">
        <v>877</v>
      </c>
      <c r="B3736" s="82" t="s">
        <v>878</v>
      </c>
      <c r="C3736" s="227" t="s">
        <v>1500</v>
      </c>
      <c r="D3736" s="81" t="s">
        <v>44</v>
      </c>
      <c r="E3736" s="26" t="s">
        <v>60</v>
      </c>
      <c r="F3736" s="26" t="s">
        <v>60</v>
      </c>
      <c r="G3736">
        <v>0</v>
      </c>
      <c r="H3736" s="123">
        <f t="shared" si="323"/>
        <v>0</v>
      </c>
      <c r="I3736" s="2" t="s">
        <v>100</v>
      </c>
      <c r="M3736" s="321">
        <v>53.723582690372297</v>
      </c>
      <c r="N3736" s="63">
        <v>19.696969696969703</v>
      </c>
      <c r="O3736" s="63">
        <f t="shared" ref="O3736:O3767" si="326">N3736*SQRT(P3736)</f>
        <v>44.043763193177689</v>
      </c>
      <c r="P3736" s="2">
        <v>5</v>
      </c>
      <c r="Q3736" s="2">
        <v>1.45974235104668</v>
      </c>
      <c r="R3736" s="63">
        <v>2.2826086956521601</v>
      </c>
      <c r="S3736">
        <f t="shared" ref="S3736:S3767" si="327">R3736*SQRT(T3736)</f>
        <v>5.1040682095103591</v>
      </c>
      <c r="T3736" s="2">
        <v>5</v>
      </c>
      <c r="U3736" s="339">
        <f t="shared" si="324"/>
        <v>-3.6055921130978175</v>
      </c>
      <c r="V3736" s="4">
        <f t="shared" si="325"/>
        <v>2.6451782173790237</v>
      </c>
    </row>
    <row r="3737" spans="1:22">
      <c r="A3737" s="54" t="s">
        <v>877</v>
      </c>
      <c r="B3737" s="82" t="s">
        <v>878</v>
      </c>
      <c r="C3737" s="227" t="s">
        <v>1500</v>
      </c>
      <c r="D3737" s="81" t="s">
        <v>44</v>
      </c>
      <c r="E3737" s="26" t="s">
        <v>60</v>
      </c>
      <c r="F3737" s="26" t="s">
        <v>60</v>
      </c>
      <c r="G3737">
        <v>1</v>
      </c>
      <c r="H3737" s="123">
        <f t="shared" si="323"/>
        <v>8.3333333333333329E-2</v>
      </c>
      <c r="J3737" t="s">
        <v>100</v>
      </c>
      <c r="M3737" s="321">
        <v>80.932013865593106</v>
      </c>
      <c r="N3737" s="63">
        <v>18.184613664318491</v>
      </c>
      <c r="O3737" s="63">
        <f t="shared" si="326"/>
        <v>40.662032297987686</v>
      </c>
      <c r="P3737" s="2">
        <v>5</v>
      </c>
      <c r="Q3737" s="2">
        <v>3.6803542673107401</v>
      </c>
      <c r="R3737" s="63">
        <v>2.2769726247987299</v>
      </c>
      <c r="S3737">
        <f t="shared" si="327"/>
        <v>5.0914655719560837</v>
      </c>
      <c r="T3737" s="2">
        <v>5</v>
      </c>
      <c r="U3737" s="339">
        <f t="shared" si="324"/>
        <v>-3.0906004514026155</v>
      </c>
      <c r="V3737" s="4">
        <f t="shared" si="325"/>
        <v>0.58276865638391062</v>
      </c>
    </row>
    <row r="3738" spans="1:22">
      <c r="A3738" s="54" t="s">
        <v>877</v>
      </c>
      <c r="B3738" s="82" t="s">
        <v>878</v>
      </c>
      <c r="C3738" s="227" t="s">
        <v>1500</v>
      </c>
      <c r="D3738" s="81" t="s">
        <v>44</v>
      </c>
      <c r="E3738" s="26" t="s">
        <v>60</v>
      </c>
      <c r="F3738" s="26" t="s">
        <v>60</v>
      </c>
      <c r="G3738">
        <v>3</v>
      </c>
      <c r="H3738" s="123">
        <f t="shared" si="323"/>
        <v>0.25</v>
      </c>
      <c r="K3738" t="s">
        <v>100</v>
      </c>
      <c r="M3738" s="321">
        <v>48.988035334898697</v>
      </c>
      <c r="N3738" s="63">
        <v>8.3361288158336038</v>
      </c>
      <c r="O3738" s="63">
        <f t="shared" si="326"/>
        <v>18.640150701398763</v>
      </c>
      <c r="P3738" s="2">
        <v>5</v>
      </c>
      <c r="Q3738" s="2">
        <v>7.3607085346215504</v>
      </c>
      <c r="R3738" s="63">
        <v>5.3232689210949493</v>
      </c>
      <c r="S3738">
        <f t="shared" si="327"/>
        <v>11.903191170080271</v>
      </c>
      <c r="T3738" s="2">
        <v>5</v>
      </c>
      <c r="U3738" s="339">
        <f t="shared" si="324"/>
        <v>-1.8954198950575447</v>
      </c>
      <c r="V3738" s="4">
        <f t="shared" si="325"/>
        <v>0.72301912600343043</v>
      </c>
    </row>
    <row r="3739" spans="1:22">
      <c r="A3739" s="54" t="s">
        <v>877</v>
      </c>
      <c r="B3739" s="82" t="s">
        <v>878</v>
      </c>
      <c r="C3739" s="227" t="s">
        <v>1500</v>
      </c>
      <c r="D3739" s="81" t="s">
        <v>44</v>
      </c>
      <c r="E3739" s="29" t="s">
        <v>60</v>
      </c>
      <c r="F3739" s="29" t="s">
        <v>60</v>
      </c>
      <c r="G3739" s="11">
        <v>5</v>
      </c>
      <c r="H3739" s="172">
        <f t="shared" si="323"/>
        <v>0.41666666666666669</v>
      </c>
      <c r="I3739" s="12"/>
      <c r="J3739" s="11"/>
      <c r="K3739" s="11" t="s">
        <v>100</v>
      </c>
      <c r="L3739" s="11"/>
      <c r="M3739" s="321">
        <v>67.801632561780096</v>
      </c>
      <c r="N3739" s="63">
        <v>17.427037906742697</v>
      </c>
      <c r="O3739" s="63">
        <f t="shared" si="326"/>
        <v>38.968041405942316</v>
      </c>
      <c r="P3739" s="12">
        <v>5</v>
      </c>
      <c r="Q3739" s="2">
        <v>16.3586956521738</v>
      </c>
      <c r="R3739" s="63">
        <v>3.8071658615135995</v>
      </c>
      <c r="S3739">
        <f t="shared" si="327"/>
        <v>8.5130816679609591</v>
      </c>
      <c r="T3739" s="12">
        <v>5</v>
      </c>
      <c r="U3739" s="339">
        <f t="shared" si="324"/>
        <v>-1.4218266736048268</v>
      </c>
      <c r="V3739" s="4">
        <f t="shared" si="325"/>
        <v>0.25416344132927499</v>
      </c>
    </row>
    <row r="3740" spans="1:22">
      <c r="A3740" s="54" t="s">
        <v>877</v>
      </c>
      <c r="B3740" s="82" t="s">
        <v>878</v>
      </c>
      <c r="C3740" s="227" t="s">
        <v>1500</v>
      </c>
      <c r="D3740" s="81" t="s">
        <v>44</v>
      </c>
      <c r="E3740" s="26" t="s">
        <v>60</v>
      </c>
      <c r="F3740" s="26" t="s">
        <v>60</v>
      </c>
      <c r="G3740">
        <v>7</v>
      </c>
      <c r="H3740" s="123">
        <f t="shared" ref="H3740:H3771" si="328">G3740/12</f>
        <v>0.58333333333333337</v>
      </c>
      <c r="K3740" t="s">
        <v>100</v>
      </c>
      <c r="M3740" s="321">
        <v>80.554623728055404</v>
      </c>
      <c r="N3740" s="63">
        <v>39.393939393938595</v>
      </c>
      <c r="O3740" s="63">
        <f t="shared" si="326"/>
        <v>88.087526386353574</v>
      </c>
      <c r="P3740" s="2">
        <v>5</v>
      </c>
      <c r="Q3740" s="2">
        <v>31.449275362318801</v>
      </c>
      <c r="R3740" s="63">
        <v>17.5</v>
      </c>
      <c r="S3740">
        <f t="shared" si="327"/>
        <v>39.131189606246323</v>
      </c>
      <c r="T3740" s="2">
        <v>5</v>
      </c>
      <c r="U3740" s="339">
        <f t="shared" si="324"/>
        <v>-0.94055956800051166</v>
      </c>
      <c r="V3740" s="4">
        <f t="shared" si="325"/>
        <v>0.50963839750260231</v>
      </c>
    </row>
    <row r="3741" spans="1:22">
      <c r="A3741" s="54" t="s">
        <v>877</v>
      </c>
      <c r="B3741" s="82" t="s">
        <v>878</v>
      </c>
      <c r="C3741" s="227" t="s">
        <v>1500</v>
      </c>
      <c r="D3741" s="81" t="s">
        <v>44</v>
      </c>
      <c r="E3741" s="26" t="s">
        <v>60</v>
      </c>
      <c r="F3741" s="26" t="s">
        <v>60</v>
      </c>
      <c r="G3741">
        <v>9</v>
      </c>
      <c r="H3741" s="123">
        <f t="shared" si="328"/>
        <v>0.75</v>
      </c>
      <c r="K3741" t="s">
        <v>100</v>
      </c>
      <c r="M3741" s="321">
        <v>41.792463379179203</v>
      </c>
      <c r="N3741" s="63">
        <v>3.0303030303034006</v>
      </c>
      <c r="O3741" s="63">
        <f t="shared" si="326"/>
        <v>6.775963568182009</v>
      </c>
      <c r="P3741" s="2">
        <v>5</v>
      </c>
      <c r="Q3741" s="2">
        <v>46.542673107890401</v>
      </c>
      <c r="R3741" s="63">
        <v>12.9319645732689</v>
      </c>
      <c r="S3741">
        <f t="shared" si="327"/>
        <v>28.916751868448319</v>
      </c>
      <c r="T3741" s="2">
        <v>5</v>
      </c>
      <c r="U3741" s="339">
        <f t="shared" si="324"/>
        <v>0.10765357166707165</v>
      </c>
      <c r="V3741" s="4">
        <f t="shared" si="325"/>
        <v>0.27720161170031099</v>
      </c>
    </row>
    <row r="3742" spans="1:22">
      <c r="A3742" s="54" t="s">
        <v>877</v>
      </c>
      <c r="B3742" s="82" t="s">
        <v>878</v>
      </c>
      <c r="C3742" s="227" t="s">
        <v>1500</v>
      </c>
      <c r="D3742" s="81" t="s">
        <v>44</v>
      </c>
      <c r="E3742" s="26" t="s">
        <v>60</v>
      </c>
      <c r="F3742" s="26" t="s">
        <v>60</v>
      </c>
      <c r="G3742">
        <v>12</v>
      </c>
      <c r="H3742" s="123">
        <f t="shared" si="328"/>
        <v>1</v>
      </c>
      <c r="K3742" t="s">
        <v>100</v>
      </c>
      <c r="L3742" t="s">
        <v>100</v>
      </c>
      <c r="M3742" s="321">
        <v>124.94129486749399</v>
      </c>
      <c r="N3742" s="63">
        <v>30.300234820530008</v>
      </c>
      <c r="O3742" s="63">
        <f t="shared" si="326"/>
        <v>67.753384792911248</v>
      </c>
      <c r="P3742" s="2">
        <v>5</v>
      </c>
      <c r="Q3742" s="2">
        <v>97.329307568437898</v>
      </c>
      <c r="R3742" s="63">
        <v>19.021739130434099</v>
      </c>
      <c r="S3742">
        <f t="shared" si="327"/>
        <v>42.533901745918385</v>
      </c>
      <c r="T3742" s="2">
        <v>5</v>
      </c>
      <c r="U3742" s="339">
        <f t="shared" si="324"/>
        <v>-0.24974383377979165</v>
      </c>
      <c r="V3742" s="4">
        <f t="shared" si="325"/>
        <v>0.23819558581773306</v>
      </c>
    </row>
    <row r="3743" spans="1:22">
      <c r="A3743" s="54" t="s">
        <v>877</v>
      </c>
      <c r="B3743" s="82" t="s">
        <v>879</v>
      </c>
      <c r="C3743" s="227" t="s">
        <v>1500</v>
      </c>
      <c r="D3743" s="81" t="s">
        <v>44</v>
      </c>
      <c r="E3743" s="26" t="s">
        <v>60</v>
      </c>
      <c r="F3743" s="26" t="s">
        <v>60</v>
      </c>
      <c r="G3743">
        <v>0</v>
      </c>
      <c r="H3743" s="123">
        <f t="shared" si="328"/>
        <v>0</v>
      </c>
      <c r="I3743" s="2" t="s">
        <v>100</v>
      </c>
      <c r="M3743" s="2">
        <v>30.367804438436298</v>
      </c>
      <c r="N3743" s="63">
        <v>12.118395854455404</v>
      </c>
      <c r="O3743" s="63">
        <f t="shared" si="326"/>
        <v>27.097556908813932</v>
      </c>
      <c r="P3743" s="2">
        <v>5</v>
      </c>
      <c r="Q3743" s="2">
        <v>0.82286634460444896</v>
      </c>
      <c r="R3743">
        <v>1.9021739130444613</v>
      </c>
      <c r="S3743">
        <f t="shared" si="327"/>
        <v>4.2533901745941893</v>
      </c>
      <c r="T3743" s="2">
        <v>5</v>
      </c>
      <c r="U3743" s="339">
        <f t="shared" si="324"/>
        <v>-3.6083444744129713</v>
      </c>
      <c r="V3743" s="4">
        <f t="shared" si="325"/>
        <v>5.5436972227623285</v>
      </c>
    </row>
    <row r="3744" spans="1:22">
      <c r="A3744" s="54" t="s">
        <v>877</v>
      </c>
      <c r="B3744" s="82" t="s">
        <v>879</v>
      </c>
      <c r="C3744" s="227" t="s">
        <v>1500</v>
      </c>
      <c r="D3744" s="81" t="s">
        <v>44</v>
      </c>
      <c r="E3744" s="26" t="s">
        <v>60</v>
      </c>
      <c r="F3744" s="26" t="s">
        <v>60</v>
      </c>
      <c r="G3744">
        <v>1</v>
      </c>
      <c r="H3744" s="123">
        <f t="shared" si="328"/>
        <v>8.3333333333333329E-2</v>
      </c>
      <c r="J3744" t="s">
        <v>100</v>
      </c>
      <c r="M3744" s="2">
        <v>36.487552100934899</v>
      </c>
      <c r="N3744" s="63">
        <v>12.881604145544699</v>
      </c>
      <c r="O3744" s="63">
        <f t="shared" si="326"/>
        <v>28.804142528681044</v>
      </c>
      <c r="P3744" s="2">
        <v>5</v>
      </c>
      <c r="Q3744" s="2">
        <v>4.1847826086956204</v>
      </c>
      <c r="R3744">
        <v>3.0434782608695699</v>
      </c>
      <c r="S3744">
        <f t="shared" si="327"/>
        <v>6.8054242793471964</v>
      </c>
      <c r="T3744" s="2">
        <v>5</v>
      </c>
      <c r="U3744" s="339">
        <f t="shared" si="324"/>
        <v>-2.1655164068523622</v>
      </c>
      <c r="V3744" s="4">
        <f t="shared" si="325"/>
        <v>0.72892561983472048</v>
      </c>
    </row>
    <row r="3745" spans="1:22">
      <c r="A3745" s="54" t="s">
        <v>877</v>
      </c>
      <c r="B3745" s="82" t="s">
        <v>879</v>
      </c>
      <c r="C3745" s="227" t="s">
        <v>1500</v>
      </c>
      <c r="D3745" s="81" t="s">
        <v>44</v>
      </c>
      <c r="E3745" s="29" t="s">
        <v>60</v>
      </c>
      <c r="F3745" s="29" t="s">
        <v>60</v>
      </c>
      <c r="G3745" s="11">
        <v>3</v>
      </c>
      <c r="H3745" s="172">
        <f t="shared" si="328"/>
        <v>0.25</v>
      </c>
      <c r="I3745" s="12"/>
      <c r="J3745" s="11"/>
      <c r="K3745" s="11" t="s">
        <v>100</v>
      </c>
      <c r="L3745" s="11"/>
      <c r="M3745" s="2">
        <v>25.253464008110701</v>
      </c>
      <c r="N3745" s="63">
        <v>8.3333333333333961</v>
      </c>
      <c r="O3745" s="63">
        <f t="shared" si="326"/>
        <v>18.633899812498388</v>
      </c>
      <c r="P3745" s="12">
        <v>5</v>
      </c>
      <c r="Q3745" s="2">
        <v>7.09863123993554</v>
      </c>
      <c r="R3745">
        <v>6.0897745571658595</v>
      </c>
      <c r="S3745">
        <f t="shared" si="327"/>
        <v>13.617149877471542</v>
      </c>
      <c r="T3745" s="12">
        <v>5</v>
      </c>
      <c r="U3745" s="339">
        <f t="shared" si="324"/>
        <v>-1.2690613523973757</v>
      </c>
      <c r="V3745" s="4">
        <f t="shared" si="325"/>
        <v>0.93595828511570278</v>
      </c>
    </row>
    <row r="3746" spans="1:22">
      <c r="A3746" s="54" t="s">
        <v>877</v>
      </c>
      <c r="B3746" s="82" t="s">
        <v>879</v>
      </c>
      <c r="C3746" s="227" t="s">
        <v>1500</v>
      </c>
      <c r="D3746" s="81" t="s">
        <v>44</v>
      </c>
      <c r="E3746" s="26" t="s">
        <v>60</v>
      </c>
      <c r="F3746" s="26" t="s">
        <v>60</v>
      </c>
      <c r="G3746">
        <v>5</v>
      </c>
      <c r="H3746" s="123">
        <f t="shared" si="328"/>
        <v>0.41666666666666669</v>
      </c>
      <c r="K3746" t="s">
        <v>100</v>
      </c>
      <c r="M3746" s="2">
        <v>54.168074800044998</v>
      </c>
      <c r="N3746" s="63">
        <v>21.212121212121197</v>
      </c>
      <c r="O3746" s="63">
        <f t="shared" si="326"/>
        <v>47.431744977268231</v>
      </c>
      <c r="P3746" s="2">
        <v>5</v>
      </c>
      <c r="Q3746" s="2">
        <v>9.25724637681156</v>
      </c>
      <c r="R3746">
        <v>5.3232689210949395</v>
      </c>
      <c r="S3746">
        <f t="shared" si="327"/>
        <v>11.90319117008025</v>
      </c>
      <c r="T3746" s="2">
        <v>5</v>
      </c>
      <c r="U3746" s="339">
        <f t="shared" si="324"/>
        <v>-1.7666850721516563</v>
      </c>
      <c r="V3746" s="4">
        <f t="shared" si="325"/>
        <v>0.53066876096086724</v>
      </c>
    </row>
    <row r="3747" spans="1:22">
      <c r="A3747" s="92" t="s">
        <v>877</v>
      </c>
      <c r="B3747" s="82" t="s">
        <v>879</v>
      </c>
      <c r="C3747" s="227" t="s">
        <v>1500</v>
      </c>
      <c r="D3747" s="81" t="s">
        <v>44</v>
      </c>
      <c r="E3747" s="26" t="s">
        <v>60</v>
      </c>
      <c r="F3747" s="26" t="s">
        <v>60</v>
      </c>
      <c r="G3747">
        <v>7</v>
      </c>
      <c r="H3747" s="123">
        <f t="shared" si="328"/>
        <v>0.58333333333333337</v>
      </c>
      <c r="K3747" t="s">
        <v>100</v>
      </c>
      <c r="M3747" s="2">
        <v>58.840261349555</v>
      </c>
      <c r="N3747" s="63">
        <v>26.515151515151494</v>
      </c>
      <c r="O3747" s="63">
        <f t="shared" si="326"/>
        <v>59.28968122158529</v>
      </c>
      <c r="P3747" s="2">
        <v>5</v>
      </c>
      <c r="Q3747" s="2">
        <v>58.586956521739097</v>
      </c>
      <c r="R3747">
        <v>39.565217391304301</v>
      </c>
      <c r="S3747">
        <f t="shared" si="327"/>
        <v>88.470515631513322</v>
      </c>
      <c r="T3747" s="2">
        <v>5</v>
      </c>
      <c r="U3747" s="339">
        <f t="shared" si="324"/>
        <v>-4.3142505681298422E-3</v>
      </c>
      <c r="V3747" s="4">
        <f t="shared" si="325"/>
        <v>0.6560634171023777</v>
      </c>
    </row>
    <row r="3748" spans="1:22">
      <c r="A3748" s="54" t="s">
        <v>877</v>
      </c>
      <c r="B3748" s="82" t="s">
        <v>879</v>
      </c>
      <c r="C3748" s="227" t="s">
        <v>1500</v>
      </c>
      <c r="D3748" s="81" t="s">
        <v>44</v>
      </c>
      <c r="E3748" s="26" t="s">
        <v>60</v>
      </c>
      <c r="F3748" s="26" t="s">
        <v>60</v>
      </c>
      <c r="G3748">
        <v>9</v>
      </c>
      <c r="H3748" s="123">
        <f t="shared" si="328"/>
        <v>0.75</v>
      </c>
      <c r="K3748" t="s">
        <v>100</v>
      </c>
      <c r="M3748" s="2">
        <v>19.575870226427799</v>
      </c>
      <c r="N3748" s="63">
        <v>6.8153655514249998</v>
      </c>
      <c r="O3748" s="63">
        <f t="shared" si="326"/>
        <v>15.239620664496639</v>
      </c>
      <c r="P3748" s="2">
        <v>5</v>
      </c>
      <c r="Q3748" s="2">
        <v>40.960144927536199</v>
      </c>
      <c r="R3748">
        <v>24.347826086956495</v>
      </c>
      <c r="S3748">
        <f t="shared" si="327"/>
        <v>54.443394234777429</v>
      </c>
      <c r="T3748" s="2">
        <v>5</v>
      </c>
      <c r="U3748" s="339">
        <f t="shared" si="324"/>
        <v>0.73830182209455453</v>
      </c>
      <c r="V3748" s="4">
        <f t="shared" si="325"/>
        <v>0.55334374910140016</v>
      </c>
    </row>
    <row r="3749" spans="1:22">
      <c r="A3749" s="54" t="s">
        <v>877</v>
      </c>
      <c r="B3749" s="82" t="s">
        <v>879</v>
      </c>
      <c r="C3749" s="227" t="s">
        <v>1500</v>
      </c>
      <c r="D3749" s="81" t="s">
        <v>44</v>
      </c>
      <c r="E3749" s="26" t="s">
        <v>60</v>
      </c>
      <c r="F3749" s="26" t="s">
        <v>60</v>
      </c>
      <c r="G3749">
        <v>12</v>
      </c>
      <c r="H3749" s="123">
        <f t="shared" si="328"/>
        <v>1</v>
      </c>
      <c r="K3749" t="s">
        <v>100</v>
      </c>
      <c r="L3749" t="s">
        <v>100</v>
      </c>
      <c r="M3749" s="2">
        <v>84.155683226315105</v>
      </c>
      <c r="N3749" s="63">
        <v>43.939393939393895</v>
      </c>
      <c r="O3749" s="63">
        <f t="shared" si="326"/>
        <v>98.251471738627032</v>
      </c>
      <c r="P3749" s="2">
        <v>5</v>
      </c>
      <c r="Q3749" s="2">
        <v>124.464170692431</v>
      </c>
      <c r="R3749">
        <v>41.08977455716601</v>
      </c>
      <c r="S3749">
        <f t="shared" si="327"/>
        <v>91.879529089964521</v>
      </c>
      <c r="T3749" s="2">
        <v>5</v>
      </c>
      <c r="U3749" s="339">
        <f t="shared" si="324"/>
        <v>0.39134943367266478</v>
      </c>
      <c r="V3749" s="4">
        <f t="shared" si="325"/>
        <v>0.30898803372372269</v>
      </c>
    </row>
    <row r="3750" spans="1:22">
      <c r="A3750" s="54" t="s">
        <v>877</v>
      </c>
      <c r="B3750" s="82" t="s">
        <v>880</v>
      </c>
      <c r="C3750" s="227" t="s">
        <v>1500</v>
      </c>
      <c r="D3750" s="81" t="s">
        <v>44</v>
      </c>
      <c r="E3750" s="26" t="s">
        <v>60</v>
      </c>
      <c r="F3750" s="26" t="s">
        <v>60</v>
      </c>
      <c r="G3750">
        <v>0</v>
      </c>
      <c r="H3750" s="123">
        <f t="shared" si="328"/>
        <v>0</v>
      </c>
      <c r="I3750" s="2" t="s">
        <v>100</v>
      </c>
      <c r="M3750" s="2">
        <v>46.443878376192799</v>
      </c>
      <c r="N3750" s="63">
        <v>14.192139737991297</v>
      </c>
      <c r="O3750" s="63">
        <f t="shared" si="326"/>
        <v>31.734589200324596</v>
      </c>
      <c r="P3750" s="2">
        <v>5</v>
      </c>
      <c r="Q3750" s="2">
        <v>4.4671139195259002E-2</v>
      </c>
      <c r="R3750" s="63">
        <v>1.5553678465262211</v>
      </c>
      <c r="S3750">
        <f t="shared" si="327"/>
        <v>3.4779082348500907</v>
      </c>
      <c r="T3750" s="2">
        <v>5</v>
      </c>
      <c r="U3750" s="339">
        <f t="shared" si="324"/>
        <v>-6.9466723085168489</v>
      </c>
      <c r="V3750" s="4">
        <f t="shared" si="325"/>
        <v>1212.5057851245672</v>
      </c>
    </row>
    <row r="3751" spans="1:22">
      <c r="A3751" s="54" t="s">
        <v>877</v>
      </c>
      <c r="B3751" s="82" t="s">
        <v>880</v>
      </c>
      <c r="C3751" s="227" t="s">
        <v>1500</v>
      </c>
      <c r="D3751" s="81" t="s">
        <v>44</v>
      </c>
      <c r="E3751" s="29" t="s">
        <v>60</v>
      </c>
      <c r="F3751" s="29" t="s">
        <v>60</v>
      </c>
      <c r="G3751" s="11">
        <v>1</v>
      </c>
      <c r="H3751" s="172">
        <f t="shared" si="328"/>
        <v>8.3333333333333329E-2</v>
      </c>
      <c r="I3751" s="12"/>
      <c r="J3751" s="11" t="s">
        <v>100</v>
      </c>
      <c r="K3751" s="11"/>
      <c r="L3751" s="11"/>
      <c r="M3751" s="2">
        <v>73.780931586608403</v>
      </c>
      <c r="N3751" s="63">
        <v>28.93215267669359</v>
      </c>
      <c r="O3751" s="63">
        <f t="shared" si="326"/>
        <v>64.694260120489361</v>
      </c>
      <c r="P3751" s="12">
        <v>5</v>
      </c>
      <c r="Q3751" s="2">
        <v>3.2000779714429601</v>
      </c>
      <c r="R3751" s="63">
        <v>1.6447101249167995</v>
      </c>
      <c r="S3751">
        <f t="shared" si="327"/>
        <v>3.6776836425961346</v>
      </c>
      <c r="T3751" s="12">
        <v>5</v>
      </c>
      <c r="U3751" s="339">
        <f t="shared" si="324"/>
        <v>-3.1379251430506607</v>
      </c>
      <c r="V3751" s="4">
        <f t="shared" si="325"/>
        <v>0.46415425545622457</v>
      </c>
    </row>
    <row r="3752" spans="1:22">
      <c r="A3752" s="52" t="s">
        <v>877</v>
      </c>
      <c r="B3752" s="82" t="s">
        <v>880</v>
      </c>
      <c r="C3752" s="227" t="s">
        <v>1500</v>
      </c>
      <c r="D3752" s="81" t="s">
        <v>44</v>
      </c>
      <c r="E3752" s="26" t="s">
        <v>60</v>
      </c>
      <c r="F3752" s="26" t="s">
        <v>60</v>
      </c>
      <c r="G3752">
        <v>3</v>
      </c>
      <c r="H3752" s="123">
        <f t="shared" si="328"/>
        <v>0.25</v>
      </c>
      <c r="K3752" t="s">
        <v>100</v>
      </c>
      <c r="M3752" s="2">
        <v>37.301876111919803</v>
      </c>
      <c r="N3752" s="63">
        <v>9.8233058385896967</v>
      </c>
      <c r="O3752" s="63">
        <f t="shared" si="326"/>
        <v>21.965579618857141</v>
      </c>
      <c r="P3752" s="2">
        <v>5</v>
      </c>
      <c r="Q3752" s="2">
        <v>4.7554458179692398</v>
      </c>
      <c r="R3752" s="63">
        <v>3.8356264518120105</v>
      </c>
      <c r="S3752">
        <f t="shared" si="327"/>
        <v>8.5767214825479776</v>
      </c>
      <c r="T3752" s="2">
        <v>5</v>
      </c>
      <c r="U3752" s="339">
        <f t="shared" si="324"/>
        <v>-2.0597531739669592</v>
      </c>
      <c r="V3752" s="4">
        <f t="shared" si="325"/>
        <v>0.85056416049401029</v>
      </c>
    </row>
    <row r="3753" spans="1:22">
      <c r="A3753" s="54" t="s">
        <v>877</v>
      </c>
      <c r="B3753" s="82" t="s">
        <v>880</v>
      </c>
      <c r="C3753" s="227" t="s">
        <v>1500</v>
      </c>
      <c r="D3753" s="81" t="s">
        <v>44</v>
      </c>
      <c r="E3753" s="26" t="s">
        <v>60</v>
      </c>
      <c r="F3753" s="26" t="s">
        <v>60</v>
      </c>
      <c r="G3753">
        <v>5</v>
      </c>
      <c r="H3753" s="123">
        <f t="shared" si="328"/>
        <v>0.41666666666666669</v>
      </c>
      <c r="K3753" t="s">
        <v>100</v>
      </c>
      <c r="M3753" s="2">
        <v>58.679039301310098</v>
      </c>
      <c r="N3753" s="63">
        <v>10.9170305676856</v>
      </c>
      <c r="O3753" s="63">
        <f t="shared" si="326"/>
        <v>24.411222461788121</v>
      </c>
      <c r="P3753" s="2">
        <v>5</v>
      </c>
      <c r="Q3753" s="2">
        <v>7.9494322704310303</v>
      </c>
      <c r="R3753" s="63">
        <v>3.2914507561604704</v>
      </c>
      <c r="S3753">
        <f t="shared" si="327"/>
        <v>7.3599076353678967</v>
      </c>
      <c r="T3753" s="2">
        <v>5</v>
      </c>
      <c r="U3753" s="339">
        <f t="shared" si="324"/>
        <v>-1.9989820677239338</v>
      </c>
      <c r="V3753" s="4">
        <f t="shared" si="325"/>
        <v>0.37143618626331987</v>
      </c>
    </row>
    <row r="3754" spans="1:22">
      <c r="A3754" s="54" t="s">
        <v>877</v>
      </c>
      <c r="B3754" s="82" t="s">
        <v>880</v>
      </c>
      <c r="C3754" s="227" t="s">
        <v>1500</v>
      </c>
      <c r="D3754" s="81" t="s">
        <v>44</v>
      </c>
      <c r="E3754" s="26" t="s">
        <v>60</v>
      </c>
      <c r="F3754" s="26" t="s">
        <v>60</v>
      </c>
      <c r="G3754">
        <v>7</v>
      </c>
      <c r="H3754" s="123">
        <f t="shared" si="328"/>
        <v>0.58333333333333337</v>
      </c>
      <c r="K3754" t="s">
        <v>100</v>
      </c>
      <c r="M3754" s="2">
        <v>50.036390101892302</v>
      </c>
      <c r="N3754" s="63">
        <v>12.556606825165701</v>
      </c>
      <c r="O3754" s="63">
        <f t="shared" si="326"/>
        <v>28.077426427808327</v>
      </c>
      <c r="P3754" s="2">
        <v>5</v>
      </c>
      <c r="Q3754" s="2">
        <v>20.4675037767418</v>
      </c>
      <c r="R3754" s="63">
        <v>13.157680999333998</v>
      </c>
      <c r="S3754">
        <f t="shared" si="327"/>
        <v>29.421469140768185</v>
      </c>
      <c r="T3754" s="2">
        <v>5</v>
      </c>
      <c r="U3754" s="339">
        <f t="shared" si="324"/>
        <v>-0.89391209595422916</v>
      </c>
      <c r="V3754" s="4">
        <f t="shared" si="325"/>
        <v>0.6132653061224479</v>
      </c>
    </row>
    <row r="3755" spans="1:22">
      <c r="A3755" s="92" t="s">
        <v>877</v>
      </c>
      <c r="B3755" s="82" t="s">
        <v>880</v>
      </c>
      <c r="C3755" s="227" t="s">
        <v>1500</v>
      </c>
      <c r="D3755" s="81" t="s">
        <v>44</v>
      </c>
      <c r="E3755" s="26" t="s">
        <v>60</v>
      </c>
      <c r="F3755" s="26" t="s">
        <v>60</v>
      </c>
      <c r="G3755">
        <v>9</v>
      </c>
      <c r="H3755" s="123">
        <f t="shared" si="328"/>
        <v>0.75</v>
      </c>
      <c r="K3755" t="s">
        <v>100</v>
      </c>
      <c r="M3755" s="2">
        <v>21.745107552967902</v>
      </c>
      <c r="N3755" s="63">
        <v>9.2774543102052967</v>
      </c>
      <c r="O3755" s="63">
        <f t="shared" si="326"/>
        <v>20.745018495767464</v>
      </c>
      <c r="P3755" s="2">
        <v>5</v>
      </c>
      <c r="Q3755" s="2">
        <v>15.444031123601</v>
      </c>
      <c r="R3755" s="63">
        <v>4.9320998684232009</v>
      </c>
      <c r="S3755">
        <f t="shared" si="327"/>
        <v>11.028510577612046</v>
      </c>
      <c r="T3755" s="2">
        <v>5</v>
      </c>
      <c r="U3755" s="339">
        <f t="shared" si="324"/>
        <v>-0.34216619848330676</v>
      </c>
      <c r="V3755" s="4">
        <f t="shared" si="325"/>
        <v>0.30198642946885373</v>
      </c>
    </row>
    <row r="3756" spans="1:22">
      <c r="A3756" s="54" t="s">
        <v>877</v>
      </c>
      <c r="B3756" s="82" t="s">
        <v>880</v>
      </c>
      <c r="C3756" s="227" t="s">
        <v>1500</v>
      </c>
      <c r="D3756" s="81" t="s">
        <v>44</v>
      </c>
      <c r="E3756" s="26" t="s">
        <v>60</v>
      </c>
      <c r="F3756" s="26" t="s">
        <v>60</v>
      </c>
      <c r="G3756">
        <v>12</v>
      </c>
      <c r="H3756" s="123">
        <f t="shared" si="328"/>
        <v>1</v>
      </c>
      <c r="K3756" t="s">
        <v>100</v>
      </c>
      <c r="L3756" t="s">
        <v>100</v>
      </c>
      <c r="M3756" s="2">
        <v>69.917515769044201</v>
      </c>
      <c r="N3756" s="63">
        <v>14.7359695940481</v>
      </c>
      <c r="O3756" s="63">
        <f t="shared" si="326"/>
        <v>32.950629726661532</v>
      </c>
      <c r="P3756" s="2">
        <v>5</v>
      </c>
      <c r="Q3756" s="2">
        <v>46.007212358473701</v>
      </c>
      <c r="R3756" s="63">
        <v>7.1291077142996997</v>
      </c>
      <c r="S3756">
        <f t="shared" si="327"/>
        <v>15.941169468092278</v>
      </c>
      <c r="T3756" s="2">
        <v>5</v>
      </c>
      <c r="U3756" s="339">
        <f t="shared" si="324"/>
        <v>-0.41851802649678826</v>
      </c>
      <c r="V3756" s="4">
        <f t="shared" si="325"/>
        <v>0.22401145702428521</v>
      </c>
    </row>
    <row r="3757" spans="1:22">
      <c r="A3757" s="55" t="s">
        <v>877</v>
      </c>
      <c r="B3757" s="82" t="s">
        <v>881</v>
      </c>
      <c r="C3757" s="227" t="s">
        <v>1500</v>
      </c>
      <c r="D3757" s="81" t="s">
        <v>44</v>
      </c>
      <c r="E3757" s="29" t="s">
        <v>60</v>
      </c>
      <c r="F3757" s="29" t="s">
        <v>60</v>
      </c>
      <c r="G3757" s="11">
        <v>0</v>
      </c>
      <c r="H3757" s="172">
        <f t="shared" si="328"/>
        <v>0</v>
      </c>
      <c r="I3757" s="12" t="s">
        <v>100</v>
      </c>
      <c r="J3757" s="11"/>
      <c r="K3757" s="11"/>
      <c r="L3757" s="11"/>
      <c r="M3757" s="2">
        <v>6.56395899180154</v>
      </c>
      <c r="N3757" s="63">
        <v>4.3499013300389606</v>
      </c>
      <c r="O3757" s="63">
        <f t="shared" si="326"/>
        <v>9.7266750693838642</v>
      </c>
      <c r="P3757" s="12">
        <v>5</v>
      </c>
      <c r="Q3757" s="2">
        <v>0.229447214957474</v>
      </c>
      <c r="R3757">
        <v>1.7360829096344259</v>
      </c>
      <c r="S3757">
        <f t="shared" si="327"/>
        <v>3.8819994005182012</v>
      </c>
      <c r="T3757" s="12">
        <v>5</v>
      </c>
      <c r="U3757" s="339">
        <f t="shared" si="324"/>
        <v>-3.3536762018889132</v>
      </c>
      <c r="V3757" s="4">
        <f t="shared" si="325"/>
        <v>57.449980421362028</v>
      </c>
    </row>
    <row r="3758" spans="1:22">
      <c r="A3758" s="54" t="s">
        <v>877</v>
      </c>
      <c r="B3758" s="82" t="s">
        <v>881</v>
      </c>
      <c r="C3758" s="227" t="s">
        <v>1500</v>
      </c>
      <c r="D3758" s="81" t="s">
        <v>44</v>
      </c>
      <c r="E3758" s="26" t="s">
        <v>60</v>
      </c>
      <c r="F3758" s="26" t="s">
        <v>60</v>
      </c>
      <c r="G3758">
        <v>1</v>
      </c>
      <c r="H3758" s="123">
        <f t="shared" si="328"/>
        <v>8.3333333333333329E-2</v>
      </c>
      <c r="J3758" t="s">
        <v>100</v>
      </c>
      <c r="M3758" s="2">
        <v>28.893051388599101</v>
      </c>
      <c r="N3758" s="63">
        <v>5.9803622711739983</v>
      </c>
      <c r="O3758" s="63">
        <f t="shared" si="326"/>
        <v>13.372496568420091</v>
      </c>
      <c r="P3758" s="2">
        <v>5</v>
      </c>
      <c r="Q3758" s="2">
        <v>1.3726222770910601</v>
      </c>
      <c r="R3758">
        <v>2.1929468332223299</v>
      </c>
      <c r="S3758">
        <f t="shared" si="327"/>
        <v>4.903578190128024</v>
      </c>
      <c r="T3758" s="2">
        <v>5</v>
      </c>
      <c r="U3758" s="339">
        <f t="shared" si="324"/>
        <v>-3.0468781486183421</v>
      </c>
      <c r="V3758" s="4">
        <f t="shared" si="325"/>
        <v>2.7524316375475335</v>
      </c>
    </row>
    <row r="3759" spans="1:22">
      <c r="A3759" s="54" t="s">
        <v>877</v>
      </c>
      <c r="B3759" s="82" t="s">
        <v>881</v>
      </c>
      <c r="C3759" s="227" t="s">
        <v>1500</v>
      </c>
      <c r="D3759" s="81" t="s">
        <v>44</v>
      </c>
      <c r="E3759" s="26" t="s">
        <v>60</v>
      </c>
      <c r="F3759" s="26" t="s">
        <v>60</v>
      </c>
      <c r="G3759">
        <v>3</v>
      </c>
      <c r="H3759" s="123">
        <f t="shared" si="328"/>
        <v>0.25</v>
      </c>
      <c r="K3759" t="s">
        <v>100</v>
      </c>
      <c r="M3759" s="2">
        <v>31.159251712685901</v>
      </c>
      <c r="N3759" s="63">
        <v>7.6088177252963973</v>
      </c>
      <c r="O3759" s="63">
        <f t="shared" si="326"/>
        <v>17.013833662168068</v>
      </c>
      <c r="P3759" s="2">
        <v>5</v>
      </c>
      <c r="Q3759" s="2">
        <v>1.82948620067907</v>
      </c>
      <c r="R3759">
        <v>3.8356264518119998</v>
      </c>
      <c r="S3759">
        <f t="shared" si="327"/>
        <v>8.5767214825479527</v>
      </c>
      <c r="T3759" s="2">
        <v>5</v>
      </c>
      <c r="U3759" s="339">
        <f t="shared" si="324"/>
        <v>-2.835076043583495</v>
      </c>
      <c r="V3759" s="4">
        <f t="shared" si="325"/>
        <v>4.5955612274432864</v>
      </c>
    </row>
    <row r="3760" spans="1:22">
      <c r="A3760" s="54" t="s">
        <v>877</v>
      </c>
      <c r="B3760" s="82" t="s">
        <v>881</v>
      </c>
      <c r="C3760" s="227" t="s">
        <v>1500</v>
      </c>
      <c r="D3760" s="81" t="s">
        <v>44</v>
      </c>
      <c r="E3760" s="26" t="s">
        <v>60</v>
      </c>
      <c r="F3760" s="26" t="s">
        <v>60</v>
      </c>
      <c r="G3760">
        <v>5</v>
      </c>
      <c r="H3760" s="123">
        <f t="shared" si="328"/>
        <v>0.41666666666666669</v>
      </c>
      <c r="K3760" t="s">
        <v>100</v>
      </c>
      <c r="M3760" s="2">
        <v>30.160519180477699</v>
      </c>
      <c r="N3760" s="63">
        <v>9.2412841534438996</v>
      </c>
      <c r="O3760" s="63">
        <f t="shared" si="326"/>
        <v>20.664139566492157</v>
      </c>
      <c r="P3760" s="2">
        <v>5</v>
      </c>
      <c r="Q3760" s="2">
        <v>4.4772664511622704</v>
      </c>
      <c r="R3760">
        <v>3.2914507561605992</v>
      </c>
      <c r="S3760">
        <f t="shared" si="327"/>
        <v>7.3599076353681854</v>
      </c>
      <c r="T3760" s="2">
        <v>5</v>
      </c>
      <c r="U3760" s="339">
        <f t="shared" si="324"/>
        <v>-1.9075210641505314</v>
      </c>
      <c r="V3760" s="4">
        <f t="shared" si="325"/>
        <v>0.7404416883911662</v>
      </c>
    </row>
    <row r="3761" spans="1:22">
      <c r="A3761" s="54" t="s">
        <v>877</v>
      </c>
      <c r="B3761" s="82" t="s">
        <v>881</v>
      </c>
      <c r="C3761" s="227" t="s">
        <v>1500</v>
      </c>
      <c r="D3761" s="81" t="s">
        <v>44</v>
      </c>
      <c r="E3761" s="26" t="s">
        <v>60</v>
      </c>
      <c r="F3761" s="26" t="s">
        <v>60</v>
      </c>
      <c r="G3761">
        <v>7</v>
      </c>
      <c r="H3761" s="123">
        <f t="shared" si="328"/>
        <v>0.58333333333333337</v>
      </c>
      <c r="K3761" t="s">
        <v>100</v>
      </c>
      <c r="M3761" s="2">
        <v>42.752972131752401</v>
      </c>
      <c r="N3761" s="63">
        <v>26.087375058159196</v>
      </c>
      <c r="O3761" s="63">
        <f t="shared" si="326"/>
        <v>58.333143984576495</v>
      </c>
      <c r="P3761" s="2">
        <v>5</v>
      </c>
      <c r="Q3761" s="2">
        <v>19.186254284368399</v>
      </c>
      <c r="R3761">
        <v>13.159711505661004</v>
      </c>
      <c r="S3761">
        <f t="shared" si="327"/>
        <v>29.426009490944114</v>
      </c>
      <c r="T3761" s="2">
        <v>5</v>
      </c>
      <c r="U3761" s="339">
        <f t="shared" si="324"/>
        <v>-0.8012446165663214</v>
      </c>
      <c r="V3761" s="4">
        <f t="shared" si="325"/>
        <v>0.67044877815803461</v>
      </c>
    </row>
    <row r="3762" spans="1:22">
      <c r="A3762" s="54" t="s">
        <v>877</v>
      </c>
      <c r="B3762" s="82" t="s">
        <v>881</v>
      </c>
      <c r="C3762" s="227" t="s">
        <v>1500</v>
      </c>
      <c r="D3762" s="81" t="s">
        <v>44</v>
      </c>
      <c r="E3762" s="26" t="s">
        <v>60</v>
      </c>
      <c r="F3762" s="26" t="s">
        <v>60</v>
      </c>
      <c r="G3762">
        <v>9</v>
      </c>
      <c r="H3762" s="123">
        <f t="shared" si="328"/>
        <v>0.75</v>
      </c>
      <c r="K3762" t="s">
        <v>100</v>
      </c>
      <c r="M3762" s="2">
        <v>40.125784145421903</v>
      </c>
      <c r="N3762" s="63">
        <v>21.739479215132597</v>
      </c>
      <c r="O3762" s="63">
        <f t="shared" si="326"/>
        <v>48.610953320480263</v>
      </c>
      <c r="P3762" s="2">
        <v>5</v>
      </c>
      <c r="Q3762" s="2">
        <v>19.0948814996508</v>
      </c>
      <c r="R3762">
        <v>10.9667646724387</v>
      </c>
      <c r="S3762">
        <f t="shared" si="327"/>
        <v>24.522431300816148</v>
      </c>
      <c r="T3762" s="2">
        <v>5</v>
      </c>
      <c r="U3762" s="339">
        <f t="shared" si="324"/>
        <v>-0.74259880899736264</v>
      </c>
      <c r="V3762" s="4">
        <f t="shared" si="325"/>
        <v>0.52985503195921124</v>
      </c>
    </row>
    <row r="3763" spans="1:22">
      <c r="A3763" s="92" t="s">
        <v>877</v>
      </c>
      <c r="B3763" s="82" t="s">
        <v>881</v>
      </c>
      <c r="C3763" s="227" t="s">
        <v>1500</v>
      </c>
      <c r="D3763" s="81" t="s">
        <v>44</v>
      </c>
      <c r="E3763" s="29" t="s">
        <v>60</v>
      </c>
      <c r="F3763" s="29" t="s">
        <v>60</v>
      </c>
      <c r="G3763" s="11">
        <v>12</v>
      </c>
      <c r="H3763" s="172">
        <f t="shared" si="328"/>
        <v>1</v>
      </c>
      <c r="I3763" s="12"/>
      <c r="J3763" s="11"/>
      <c r="K3763" s="11" t="s">
        <v>100</v>
      </c>
      <c r="L3763" s="11" t="s">
        <v>100</v>
      </c>
      <c r="M3763" s="2">
        <v>89.173980009305396</v>
      </c>
      <c r="N3763" s="63">
        <v>34.239679763833607</v>
      </c>
      <c r="O3763" s="63">
        <f t="shared" si="326"/>
        <v>76.562251479755901</v>
      </c>
      <c r="P3763" s="12">
        <v>5</v>
      </c>
      <c r="Q3763" s="2">
        <v>45.276230080733001</v>
      </c>
      <c r="R3763">
        <v>15.350627832556299</v>
      </c>
      <c r="S3763">
        <f t="shared" si="327"/>
        <v>34.325047330896147</v>
      </c>
      <c r="T3763" s="12">
        <v>5</v>
      </c>
      <c r="U3763" s="339">
        <f t="shared" si="324"/>
        <v>-0.67780712060609083</v>
      </c>
      <c r="V3763" s="4">
        <f t="shared" si="325"/>
        <v>0.31495073929928646</v>
      </c>
    </row>
    <row r="3764" spans="1:22">
      <c r="A3764" s="92" t="s">
        <v>882</v>
      </c>
      <c r="B3764" s="82" t="s">
        <v>878</v>
      </c>
      <c r="C3764" s="227" t="s">
        <v>1500</v>
      </c>
      <c r="D3764" s="81" t="s">
        <v>44</v>
      </c>
      <c r="E3764" s="26" t="s">
        <v>60</v>
      </c>
      <c r="F3764" s="26" t="s">
        <v>60</v>
      </c>
      <c r="G3764">
        <v>0</v>
      </c>
      <c r="H3764" s="123">
        <f t="shared" si="328"/>
        <v>0</v>
      </c>
      <c r="I3764" s="2" t="s">
        <v>100</v>
      </c>
      <c r="M3764" s="321">
        <v>53.723582690372297</v>
      </c>
      <c r="N3764" s="63">
        <v>19.696969696969703</v>
      </c>
      <c r="O3764" s="63">
        <f t="shared" si="326"/>
        <v>44.043763193177689</v>
      </c>
      <c r="P3764" s="2">
        <v>5</v>
      </c>
      <c r="Q3764" s="2">
        <v>2.2206119162640601</v>
      </c>
      <c r="R3764">
        <v>1.52173913043478</v>
      </c>
      <c r="S3764">
        <f t="shared" si="327"/>
        <v>3.4027121396735875</v>
      </c>
      <c r="T3764" s="2">
        <v>5</v>
      </c>
      <c r="U3764" s="339">
        <f t="shared" si="324"/>
        <v>-3.1860692654994223</v>
      </c>
      <c r="V3764" s="4">
        <f t="shared" si="325"/>
        <v>0.66960756525549325</v>
      </c>
    </row>
    <row r="3765" spans="1:22">
      <c r="A3765" s="54" t="s">
        <v>882</v>
      </c>
      <c r="B3765" s="82" t="s">
        <v>878</v>
      </c>
      <c r="C3765" s="227" t="s">
        <v>1500</v>
      </c>
      <c r="D3765" s="81" t="s">
        <v>44</v>
      </c>
      <c r="E3765" s="26" t="s">
        <v>60</v>
      </c>
      <c r="F3765" s="26" t="s">
        <v>60</v>
      </c>
      <c r="G3765">
        <v>1</v>
      </c>
      <c r="H3765" s="123">
        <f t="shared" si="328"/>
        <v>8.3333333333333329E-2</v>
      </c>
      <c r="J3765" t="s">
        <v>100</v>
      </c>
      <c r="M3765" s="321">
        <v>80.932013865593106</v>
      </c>
      <c r="N3765" s="63">
        <v>18.184613664318491</v>
      </c>
      <c r="O3765" s="63">
        <f t="shared" si="326"/>
        <v>40.662032297987686</v>
      </c>
      <c r="P3765" s="2">
        <v>5</v>
      </c>
      <c r="Q3765" s="2">
        <v>3.6775362318840301</v>
      </c>
      <c r="R3765">
        <v>2.2826086956521898</v>
      </c>
      <c r="S3765">
        <f t="shared" si="327"/>
        <v>5.1040682095104257</v>
      </c>
      <c r="T3765" s="2">
        <v>5</v>
      </c>
      <c r="U3765" s="339">
        <f t="shared" si="324"/>
        <v>-3.0913664414821924</v>
      </c>
      <c r="V3765" s="4">
        <f t="shared" si="325"/>
        <v>0.58525564803806118</v>
      </c>
    </row>
    <row r="3766" spans="1:22">
      <c r="A3766" s="54" t="s">
        <v>882</v>
      </c>
      <c r="B3766" s="82" t="s">
        <v>878</v>
      </c>
      <c r="C3766" s="227" t="s">
        <v>1500</v>
      </c>
      <c r="D3766" s="81" t="s">
        <v>44</v>
      </c>
      <c r="E3766" s="26" t="s">
        <v>60</v>
      </c>
      <c r="F3766" s="26" t="s">
        <v>60</v>
      </c>
      <c r="G3766">
        <v>3</v>
      </c>
      <c r="H3766" s="123">
        <f t="shared" si="328"/>
        <v>0.25</v>
      </c>
      <c r="K3766" t="s">
        <v>100</v>
      </c>
      <c r="M3766" s="321">
        <v>48.988035334898697</v>
      </c>
      <c r="N3766" s="63">
        <v>8.3361288158336038</v>
      </c>
      <c r="O3766" s="63">
        <f t="shared" si="326"/>
        <v>18.640150701398763</v>
      </c>
      <c r="P3766" s="2">
        <v>5</v>
      </c>
      <c r="Q3766" s="2">
        <v>11.9231078904991</v>
      </c>
      <c r="R3766">
        <v>7.6086956521738998</v>
      </c>
      <c r="S3766">
        <f t="shared" si="327"/>
        <v>17.013560698367936</v>
      </c>
      <c r="T3766" s="2">
        <v>5</v>
      </c>
      <c r="U3766" s="339">
        <f t="shared" si="324"/>
        <v>-1.413097734733803</v>
      </c>
      <c r="V3766" s="4">
        <f t="shared" si="325"/>
        <v>0.60723160658008579</v>
      </c>
    </row>
    <row r="3767" spans="1:22">
      <c r="A3767" s="54" t="s">
        <v>882</v>
      </c>
      <c r="B3767" s="82" t="s">
        <v>878</v>
      </c>
      <c r="C3767" s="227" t="s">
        <v>1500</v>
      </c>
      <c r="D3767" s="81" t="s">
        <v>44</v>
      </c>
      <c r="E3767" s="26" t="s">
        <v>60</v>
      </c>
      <c r="F3767" s="26" t="s">
        <v>60</v>
      </c>
      <c r="G3767">
        <v>5</v>
      </c>
      <c r="H3767" s="123">
        <f t="shared" si="328"/>
        <v>0.41666666666666669</v>
      </c>
      <c r="K3767" t="s">
        <v>100</v>
      </c>
      <c r="M3767" s="321">
        <v>67.801632561780096</v>
      </c>
      <c r="N3767" s="63">
        <v>17.427037906742697</v>
      </c>
      <c r="O3767" s="63">
        <f t="shared" si="326"/>
        <v>38.968041405942316</v>
      </c>
      <c r="P3767" s="2">
        <v>5</v>
      </c>
      <c r="Q3767" s="2">
        <v>17.122383252817901</v>
      </c>
      <c r="R3767">
        <v>6.8450080515297991</v>
      </c>
      <c r="S3767">
        <f t="shared" si="327"/>
        <v>15.305903309754015</v>
      </c>
      <c r="T3767" s="2">
        <v>5</v>
      </c>
      <c r="U3767" s="339">
        <f t="shared" si="324"/>
        <v>-1.3761997040211562</v>
      </c>
      <c r="V3767" s="4">
        <f t="shared" si="325"/>
        <v>0.3598157212937233</v>
      </c>
    </row>
    <row r="3768" spans="1:22">
      <c r="A3768" s="54" t="s">
        <v>882</v>
      </c>
      <c r="B3768" s="82" t="s">
        <v>878</v>
      </c>
      <c r="C3768" s="227" t="s">
        <v>1500</v>
      </c>
      <c r="D3768" s="81" t="s">
        <v>44</v>
      </c>
      <c r="E3768" s="26" t="s">
        <v>60</v>
      </c>
      <c r="F3768" s="26" t="s">
        <v>60</v>
      </c>
      <c r="G3768">
        <v>7</v>
      </c>
      <c r="H3768" s="123">
        <f t="shared" si="328"/>
        <v>0.58333333333333337</v>
      </c>
      <c r="K3768" t="s">
        <v>100</v>
      </c>
      <c r="M3768" s="321">
        <v>80.554623728055404</v>
      </c>
      <c r="N3768" s="63">
        <v>39.393939393938595</v>
      </c>
      <c r="O3768" s="63">
        <f t="shared" ref="O3768:O3791" si="329">N3768*SQRT(P3768)</f>
        <v>88.087526386353574</v>
      </c>
      <c r="P3768" s="2">
        <v>5</v>
      </c>
      <c r="Q3768" s="2">
        <v>33.731884057971001</v>
      </c>
      <c r="R3768">
        <v>12.173913043478201</v>
      </c>
      <c r="S3768">
        <f t="shared" ref="S3768:S3791" si="330">R3768*SQRT(T3768)</f>
        <v>27.221697117388612</v>
      </c>
      <c r="T3768" s="2">
        <v>5</v>
      </c>
      <c r="U3768" s="339">
        <f t="shared" si="324"/>
        <v>-0.8704920053837939</v>
      </c>
      <c r="V3768" s="4">
        <f t="shared" si="325"/>
        <v>0.33025043812538751</v>
      </c>
    </row>
    <row r="3769" spans="1:22">
      <c r="A3769" s="54" t="s">
        <v>882</v>
      </c>
      <c r="B3769" s="82" t="s">
        <v>878</v>
      </c>
      <c r="C3769" s="227" t="s">
        <v>1500</v>
      </c>
      <c r="D3769" s="81" t="s">
        <v>44</v>
      </c>
      <c r="E3769" s="29" t="s">
        <v>60</v>
      </c>
      <c r="F3769" s="29" t="s">
        <v>60</v>
      </c>
      <c r="G3769" s="11">
        <v>9</v>
      </c>
      <c r="H3769" s="172">
        <f t="shared" si="328"/>
        <v>0.75</v>
      </c>
      <c r="I3769" s="12"/>
      <c r="J3769" s="11"/>
      <c r="K3769" s="11" t="s">
        <v>100</v>
      </c>
      <c r="L3769" s="11"/>
      <c r="M3769" s="321">
        <v>41.792463379179203</v>
      </c>
      <c r="N3769" s="63">
        <v>3.0303030303034006</v>
      </c>
      <c r="O3769" s="63">
        <f t="shared" si="329"/>
        <v>6.775963568182009</v>
      </c>
      <c r="P3769" s="12">
        <v>5</v>
      </c>
      <c r="Q3769" s="2">
        <v>43.499194847020902</v>
      </c>
      <c r="R3769">
        <v>14.453703703703695</v>
      </c>
      <c r="S3769">
        <f t="shared" si="330"/>
        <v>32.31946400812194</v>
      </c>
      <c r="T3769" s="12">
        <v>5</v>
      </c>
      <c r="U3769" s="339">
        <f t="shared" si="324"/>
        <v>4.0026407318601506E-2</v>
      </c>
      <c r="V3769" s="4">
        <f t="shared" si="325"/>
        <v>0.31040680908610541</v>
      </c>
    </row>
    <row r="3770" spans="1:22">
      <c r="A3770" s="54" t="s">
        <v>882</v>
      </c>
      <c r="B3770" s="82" t="s">
        <v>878</v>
      </c>
      <c r="C3770" s="227" t="s">
        <v>1500</v>
      </c>
      <c r="D3770" s="81" t="s">
        <v>44</v>
      </c>
      <c r="E3770" s="26" t="s">
        <v>60</v>
      </c>
      <c r="F3770" s="26" t="s">
        <v>60</v>
      </c>
      <c r="G3770">
        <v>12</v>
      </c>
      <c r="H3770" s="123">
        <f t="shared" si="328"/>
        <v>1</v>
      </c>
      <c r="K3770" t="s">
        <v>100</v>
      </c>
      <c r="L3770" t="s">
        <v>100</v>
      </c>
      <c r="M3770" s="321">
        <v>124.94129486749399</v>
      </c>
      <c r="N3770" s="63">
        <v>30.300234820530008</v>
      </c>
      <c r="O3770" s="63">
        <f t="shared" si="329"/>
        <v>67.753384792911248</v>
      </c>
      <c r="P3770" s="2">
        <v>5</v>
      </c>
      <c r="Q3770" s="2">
        <v>71.4597423510466</v>
      </c>
      <c r="R3770">
        <v>6.847826086956502</v>
      </c>
      <c r="S3770">
        <f t="shared" si="330"/>
        <v>15.312204628531125</v>
      </c>
      <c r="T3770" s="2">
        <v>5</v>
      </c>
      <c r="U3770" s="339">
        <f t="shared" si="324"/>
        <v>-0.55870973883651398</v>
      </c>
      <c r="V3770" s="4">
        <f t="shared" si="325"/>
        <v>0.20918295703141235</v>
      </c>
    </row>
    <row r="3771" spans="1:22">
      <c r="A3771" s="92" t="s">
        <v>882</v>
      </c>
      <c r="B3771" s="82" t="s">
        <v>879</v>
      </c>
      <c r="C3771" s="227" t="s">
        <v>1500</v>
      </c>
      <c r="D3771" s="81" t="s">
        <v>44</v>
      </c>
      <c r="E3771" s="26" t="s">
        <v>60</v>
      </c>
      <c r="F3771" s="26" t="s">
        <v>60</v>
      </c>
      <c r="G3771">
        <v>0</v>
      </c>
      <c r="H3771" s="123">
        <f t="shared" si="328"/>
        <v>0</v>
      </c>
      <c r="I3771" s="2" t="s">
        <v>100</v>
      </c>
      <c r="M3771" s="2">
        <v>30.367804438436298</v>
      </c>
      <c r="N3771" s="63">
        <v>12.118395854455404</v>
      </c>
      <c r="O3771" s="63">
        <f t="shared" si="329"/>
        <v>27.097556908813932</v>
      </c>
      <c r="P3771" s="2">
        <v>5</v>
      </c>
      <c r="Q3771" s="2">
        <v>0.31280193236716503</v>
      </c>
      <c r="R3771">
        <v>1.6570048309178551</v>
      </c>
      <c r="S3771">
        <f t="shared" si="330"/>
        <v>3.7051754409778694</v>
      </c>
      <c r="T3771" s="2">
        <v>5</v>
      </c>
      <c r="U3771" s="339">
        <f t="shared" si="324"/>
        <v>-4.5755680753676229</v>
      </c>
      <c r="V3771" s="4">
        <f t="shared" si="325"/>
        <v>28.261358655949863</v>
      </c>
    </row>
    <row r="3772" spans="1:22">
      <c r="A3772" s="92" t="s">
        <v>882</v>
      </c>
      <c r="B3772" s="82" t="s">
        <v>879</v>
      </c>
      <c r="C3772" s="227" t="s">
        <v>1500</v>
      </c>
      <c r="D3772" s="81" t="s">
        <v>44</v>
      </c>
      <c r="E3772" s="26" t="s">
        <v>60</v>
      </c>
      <c r="F3772" s="26" t="s">
        <v>60</v>
      </c>
      <c r="G3772">
        <v>1</v>
      </c>
      <c r="H3772" s="123">
        <f t="shared" ref="H3772:H3791" si="331">G3772/12</f>
        <v>8.3333333333333329E-2</v>
      </c>
      <c r="J3772" t="s">
        <v>100</v>
      </c>
      <c r="M3772" s="2">
        <v>36.487552100934899</v>
      </c>
      <c r="N3772" s="63">
        <v>12.881604145544699</v>
      </c>
      <c r="O3772" s="63">
        <f t="shared" si="329"/>
        <v>28.804142528681044</v>
      </c>
      <c r="P3772" s="2">
        <v>5</v>
      </c>
      <c r="Q3772" s="2">
        <v>1.9021739130434601</v>
      </c>
      <c r="R3772">
        <v>5.3289049919484404</v>
      </c>
      <c r="S3772">
        <f t="shared" si="330"/>
        <v>11.915793807634683</v>
      </c>
      <c r="T3772" s="2">
        <v>5</v>
      </c>
      <c r="U3772" s="339">
        <f t="shared" si="324"/>
        <v>-2.9539737672166342</v>
      </c>
      <c r="V3772" s="4">
        <f t="shared" si="325"/>
        <v>8.0482984910837398</v>
      </c>
    </row>
    <row r="3773" spans="1:22">
      <c r="A3773" s="54" t="s">
        <v>882</v>
      </c>
      <c r="B3773" s="82" t="s">
        <v>879</v>
      </c>
      <c r="C3773" s="227" t="s">
        <v>1500</v>
      </c>
      <c r="D3773" s="81" t="s">
        <v>44</v>
      </c>
      <c r="E3773" s="26" t="s">
        <v>60</v>
      </c>
      <c r="F3773" s="26" t="s">
        <v>60</v>
      </c>
      <c r="G3773">
        <v>3</v>
      </c>
      <c r="H3773" s="123">
        <f t="shared" si="331"/>
        <v>0.25</v>
      </c>
      <c r="K3773" t="s">
        <v>100</v>
      </c>
      <c r="M3773" s="2">
        <v>25.253464008110701</v>
      </c>
      <c r="N3773" s="63">
        <v>8.3333333333333961</v>
      </c>
      <c r="O3773" s="63">
        <f t="shared" si="329"/>
        <v>18.633899812498388</v>
      </c>
      <c r="P3773" s="2">
        <v>5</v>
      </c>
      <c r="Q3773" s="2">
        <v>2.5334138486311901</v>
      </c>
      <c r="R3773">
        <v>6.089774557165871</v>
      </c>
      <c r="S3773">
        <f t="shared" si="330"/>
        <v>13.617149877471567</v>
      </c>
      <c r="T3773" s="2">
        <v>5</v>
      </c>
      <c r="U3773" s="339">
        <f t="shared" si="324"/>
        <v>-2.2993955942783786</v>
      </c>
      <c r="V3773" s="4">
        <f t="shared" si="325"/>
        <v>5.9781678072660114</v>
      </c>
    </row>
    <row r="3774" spans="1:22">
      <c r="A3774" s="54" t="s">
        <v>882</v>
      </c>
      <c r="B3774" s="82" t="s">
        <v>879</v>
      </c>
      <c r="C3774" s="227" t="s">
        <v>1500</v>
      </c>
      <c r="D3774" s="81" t="s">
        <v>44</v>
      </c>
      <c r="E3774" s="26" t="s">
        <v>60</v>
      </c>
      <c r="F3774" s="26" t="s">
        <v>60</v>
      </c>
      <c r="G3774">
        <v>5</v>
      </c>
      <c r="H3774" s="123">
        <f t="shared" si="331"/>
        <v>0.41666666666666669</v>
      </c>
      <c r="K3774" t="s">
        <v>100</v>
      </c>
      <c r="M3774" s="2">
        <v>54.168074800044998</v>
      </c>
      <c r="N3774" s="63">
        <v>21.212121212121197</v>
      </c>
      <c r="O3774" s="63">
        <f t="shared" si="329"/>
        <v>47.431744977268231</v>
      </c>
      <c r="P3774" s="2">
        <v>5</v>
      </c>
      <c r="Q3774" s="2">
        <v>14.58615136876</v>
      </c>
      <c r="R3774">
        <v>7.6086956521738998</v>
      </c>
      <c r="S3774">
        <f t="shared" si="330"/>
        <v>17.013560698367936</v>
      </c>
      <c r="T3774" s="2">
        <v>5</v>
      </c>
      <c r="U3774" s="339">
        <f t="shared" si="324"/>
        <v>-1.3120191668896315</v>
      </c>
      <c r="V3774" s="4">
        <f t="shared" si="325"/>
        <v>0.47210654811530717</v>
      </c>
    </row>
    <row r="3775" spans="1:22">
      <c r="A3775" s="54" t="s">
        <v>882</v>
      </c>
      <c r="B3775" s="82" t="s">
        <v>879</v>
      </c>
      <c r="C3775" s="227" t="s">
        <v>1500</v>
      </c>
      <c r="D3775" s="81" t="s">
        <v>44</v>
      </c>
      <c r="E3775" s="29" t="s">
        <v>60</v>
      </c>
      <c r="F3775" s="29" t="s">
        <v>60</v>
      </c>
      <c r="G3775" s="11">
        <v>7</v>
      </c>
      <c r="H3775" s="172">
        <f t="shared" si="331"/>
        <v>0.58333333333333337</v>
      </c>
      <c r="I3775" s="12"/>
      <c r="J3775" s="11"/>
      <c r="K3775" s="11" t="s">
        <v>100</v>
      </c>
      <c r="L3775" s="11"/>
      <c r="M3775" s="2">
        <v>58.840261349555</v>
      </c>
      <c r="N3775" s="63">
        <v>26.515151515151494</v>
      </c>
      <c r="O3775" s="63">
        <f t="shared" si="329"/>
        <v>59.28968122158529</v>
      </c>
      <c r="P3775" s="12">
        <v>5</v>
      </c>
      <c r="Q3775" s="2">
        <v>12.9347826086955</v>
      </c>
      <c r="R3775">
        <v>7.6086956521739992</v>
      </c>
      <c r="S3775">
        <f t="shared" si="330"/>
        <v>17.01356069836816</v>
      </c>
      <c r="T3775" s="12">
        <v>5</v>
      </c>
      <c r="U3775" s="339">
        <f t="shared" si="324"/>
        <v>-1.5149063283656088</v>
      </c>
      <c r="V3775" s="4">
        <f t="shared" si="325"/>
        <v>0.54602076124569088</v>
      </c>
    </row>
    <row r="3776" spans="1:22">
      <c r="A3776" s="54" t="s">
        <v>882</v>
      </c>
      <c r="B3776" s="82" t="s">
        <v>879</v>
      </c>
      <c r="C3776" s="227" t="s">
        <v>1500</v>
      </c>
      <c r="D3776" s="81" t="s">
        <v>44</v>
      </c>
      <c r="E3776" s="26" t="s">
        <v>60</v>
      </c>
      <c r="F3776" s="26" t="s">
        <v>60</v>
      </c>
      <c r="G3776">
        <v>9</v>
      </c>
      <c r="H3776" s="123">
        <f t="shared" si="331"/>
        <v>0.75</v>
      </c>
      <c r="K3776" t="s">
        <v>100</v>
      </c>
      <c r="M3776" s="2">
        <v>19.575870226427799</v>
      </c>
      <c r="N3776" s="63">
        <v>6.8153655514249998</v>
      </c>
      <c r="O3776" s="63">
        <f t="shared" si="329"/>
        <v>15.239620664496639</v>
      </c>
      <c r="P3776" s="2">
        <v>5</v>
      </c>
      <c r="Q3776" s="2">
        <v>34.112318840579597</v>
      </c>
      <c r="R3776">
        <v>12.173913043478301</v>
      </c>
      <c r="S3776">
        <f t="shared" si="330"/>
        <v>27.221697117388835</v>
      </c>
      <c r="T3776" s="2">
        <v>5</v>
      </c>
      <c r="U3776" s="339">
        <f t="shared" si="324"/>
        <v>0.55536087847373461</v>
      </c>
      <c r="V3776" s="4">
        <f t="shared" si="325"/>
        <v>0.32736142397147799</v>
      </c>
    </row>
    <row r="3777" spans="1:23">
      <c r="A3777" s="54" t="s">
        <v>882</v>
      </c>
      <c r="B3777" s="82" t="s">
        <v>879</v>
      </c>
      <c r="C3777" s="227" t="s">
        <v>1500</v>
      </c>
      <c r="D3777" s="81" t="s">
        <v>44</v>
      </c>
      <c r="E3777" s="26" t="s">
        <v>60</v>
      </c>
      <c r="F3777" s="26" t="s">
        <v>60</v>
      </c>
      <c r="G3777">
        <v>12</v>
      </c>
      <c r="H3777" s="123">
        <f t="shared" si="331"/>
        <v>1</v>
      </c>
      <c r="K3777" t="s">
        <v>100</v>
      </c>
      <c r="L3777" t="s">
        <v>100</v>
      </c>
      <c r="M3777" s="2">
        <v>84.155683226315105</v>
      </c>
      <c r="N3777" s="63">
        <v>43.939393939393895</v>
      </c>
      <c r="O3777" s="63">
        <f t="shared" si="329"/>
        <v>98.251471738627032</v>
      </c>
      <c r="P3777" s="2">
        <v>5</v>
      </c>
      <c r="Q3777" s="2">
        <v>110.010466988727</v>
      </c>
      <c r="R3777">
        <v>15.978260869566</v>
      </c>
      <c r="S3777">
        <f t="shared" si="330"/>
        <v>35.728477466574482</v>
      </c>
      <c r="T3777" s="2">
        <v>5</v>
      </c>
      <c r="U3777" s="339">
        <f t="shared" si="324"/>
        <v>0.26790706049758162</v>
      </c>
      <c r="V3777" s="4">
        <f t="shared" si="325"/>
        <v>0.22109555707222692</v>
      </c>
    </row>
    <row r="3778" spans="1:23">
      <c r="A3778" s="54" t="s">
        <v>882</v>
      </c>
      <c r="B3778" s="82" t="s">
        <v>880</v>
      </c>
      <c r="C3778" s="227" t="s">
        <v>1500</v>
      </c>
      <c r="D3778" s="81" t="s">
        <v>44</v>
      </c>
      <c r="E3778" s="26" t="s">
        <v>60</v>
      </c>
      <c r="F3778" s="26" t="s">
        <v>60</v>
      </c>
      <c r="G3778">
        <v>0</v>
      </c>
      <c r="H3778" s="123">
        <f t="shared" si="331"/>
        <v>0</v>
      </c>
      <c r="I3778" s="2" t="s">
        <v>100</v>
      </c>
      <c r="M3778" s="2">
        <v>46.443878376192799</v>
      </c>
      <c r="N3778" s="63">
        <v>14.192139737991297</v>
      </c>
      <c r="O3778" s="63">
        <f t="shared" si="329"/>
        <v>31.734589200324596</v>
      </c>
      <c r="P3778" s="2">
        <v>5</v>
      </c>
      <c r="Q3778" s="2">
        <v>0.50559607543738105</v>
      </c>
      <c r="R3778">
        <v>1.6447101249167391</v>
      </c>
      <c r="S3778">
        <f t="shared" si="330"/>
        <v>3.6776836425959996</v>
      </c>
      <c r="T3778" s="2">
        <v>5</v>
      </c>
      <c r="U3778" s="339">
        <f t="shared" si="324"/>
        <v>-4.5202618654101974</v>
      </c>
      <c r="V3778" s="4">
        <f t="shared" si="325"/>
        <v>10.782087385686779</v>
      </c>
    </row>
    <row r="3779" spans="1:23">
      <c r="A3779" s="54" t="s">
        <v>882</v>
      </c>
      <c r="B3779" s="82" t="s">
        <v>880</v>
      </c>
      <c r="C3779" s="227" t="s">
        <v>1500</v>
      </c>
      <c r="D3779" s="81" t="s">
        <v>44</v>
      </c>
      <c r="E3779" s="26" t="s">
        <v>60</v>
      </c>
      <c r="F3779" s="26" t="s">
        <v>60</v>
      </c>
      <c r="G3779">
        <v>1</v>
      </c>
      <c r="H3779" s="123">
        <f t="shared" si="331"/>
        <v>8.3333333333333329E-2</v>
      </c>
      <c r="J3779" t="s">
        <v>100</v>
      </c>
      <c r="M3779" s="2">
        <v>73.780931586608403</v>
      </c>
      <c r="N3779" s="63">
        <v>28.93215267669359</v>
      </c>
      <c r="O3779" s="63">
        <f t="shared" si="329"/>
        <v>64.694260120489361</v>
      </c>
      <c r="P3779" s="2">
        <v>5</v>
      </c>
      <c r="Q3779" s="2">
        <v>2.1036045548317999</v>
      </c>
      <c r="R3779">
        <v>2.7391530352008999</v>
      </c>
      <c r="S3779">
        <f t="shared" si="330"/>
        <v>6.1249323874840869</v>
      </c>
      <c r="T3779" s="2">
        <v>5</v>
      </c>
      <c r="U3779" s="339">
        <f t="shared" si="324"/>
        <v>-3.5574479906490541</v>
      </c>
      <c r="V3779" s="4">
        <f t="shared" si="325"/>
        <v>1.8955257449948981</v>
      </c>
    </row>
    <row r="3780" spans="1:23">
      <c r="A3780" s="92" t="s">
        <v>882</v>
      </c>
      <c r="B3780" s="82" t="s">
        <v>880</v>
      </c>
      <c r="C3780" s="227" t="s">
        <v>1500</v>
      </c>
      <c r="D3780" s="81" t="s">
        <v>44</v>
      </c>
      <c r="E3780" s="26" t="s">
        <v>60</v>
      </c>
      <c r="F3780" s="26" t="s">
        <v>60</v>
      </c>
      <c r="G3780">
        <v>3</v>
      </c>
      <c r="H3780" s="123">
        <f t="shared" si="331"/>
        <v>0.25</v>
      </c>
      <c r="K3780" t="s">
        <v>100</v>
      </c>
      <c r="M3780" s="2">
        <v>37.301876111919803</v>
      </c>
      <c r="N3780" s="63">
        <v>9.8233058385896967</v>
      </c>
      <c r="O3780" s="63">
        <f t="shared" si="329"/>
        <v>21.965579618857141</v>
      </c>
      <c r="P3780" s="2">
        <v>5</v>
      </c>
      <c r="Q3780" s="2">
        <v>14.6196455548155</v>
      </c>
      <c r="R3780">
        <v>11.515001380744399</v>
      </c>
      <c r="S3780">
        <f t="shared" si="330"/>
        <v>25.748325848348415</v>
      </c>
      <c r="T3780" s="2">
        <v>5</v>
      </c>
      <c r="U3780" s="339">
        <f t="shared" si="324"/>
        <v>-0.93667741312049324</v>
      </c>
      <c r="V3780" s="4">
        <f t="shared" si="325"/>
        <v>0.82037501929013801</v>
      </c>
      <c r="W3780" s="22"/>
    </row>
    <row r="3781" spans="1:23">
      <c r="A3781" s="54" t="s">
        <v>882</v>
      </c>
      <c r="B3781" s="82" t="s">
        <v>880</v>
      </c>
      <c r="C3781" s="227" t="s">
        <v>1500</v>
      </c>
      <c r="D3781" s="81" t="s">
        <v>44</v>
      </c>
      <c r="E3781" s="29" t="s">
        <v>60</v>
      </c>
      <c r="F3781" s="29" t="s">
        <v>60</v>
      </c>
      <c r="G3781" s="11">
        <v>5</v>
      </c>
      <c r="H3781" s="172">
        <f t="shared" si="331"/>
        <v>0.41666666666666669</v>
      </c>
      <c r="I3781" s="12"/>
      <c r="J3781" s="11"/>
      <c r="K3781" s="11" t="s">
        <v>100</v>
      </c>
      <c r="L3781" s="11"/>
      <c r="M3781" s="2">
        <v>58.679039301310098</v>
      </c>
      <c r="N3781" s="63">
        <v>10.9170305676856</v>
      </c>
      <c r="O3781" s="63">
        <f t="shared" si="329"/>
        <v>24.411222461788121</v>
      </c>
      <c r="P3781" s="12">
        <v>5</v>
      </c>
      <c r="Q3781" s="2">
        <v>3.5615080976592699</v>
      </c>
      <c r="R3781">
        <v>4.3899546790988202</v>
      </c>
      <c r="S3781">
        <f t="shared" si="330"/>
        <v>9.8162370806082375</v>
      </c>
      <c r="T3781" s="12">
        <v>5</v>
      </c>
      <c r="U3781" s="339">
        <f t="shared" si="324"/>
        <v>-2.8018985032167079</v>
      </c>
      <c r="V3781" s="4">
        <f t="shared" si="325"/>
        <v>1.7193303073996646</v>
      </c>
      <c r="W3781" s="22"/>
    </row>
    <row r="3782" spans="1:23">
      <c r="A3782" s="54" t="s">
        <v>882</v>
      </c>
      <c r="B3782" s="82" t="s">
        <v>880</v>
      </c>
      <c r="C3782" s="227" t="s">
        <v>1500</v>
      </c>
      <c r="D3782" s="81" t="s">
        <v>44</v>
      </c>
      <c r="E3782" s="26" t="s">
        <v>60</v>
      </c>
      <c r="F3782" s="26" t="s">
        <v>60</v>
      </c>
      <c r="G3782">
        <v>7</v>
      </c>
      <c r="H3782" s="123">
        <f t="shared" si="331"/>
        <v>0.58333333333333337</v>
      </c>
      <c r="K3782" t="s">
        <v>100</v>
      </c>
      <c r="M3782" s="2">
        <v>50.036390101892302</v>
      </c>
      <c r="N3782" s="63">
        <v>12.556606825165701</v>
      </c>
      <c r="O3782" s="63">
        <f t="shared" si="329"/>
        <v>28.077426427808327</v>
      </c>
      <c r="P3782" s="2">
        <v>5</v>
      </c>
      <c r="Q3782" s="2">
        <v>10.5992430272413</v>
      </c>
      <c r="R3782">
        <v>5.4823670830557987</v>
      </c>
      <c r="S3782">
        <f t="shared" si="330"/>
        <v>12.258945475320003</v>
      </c>
      <c r="T3782" s="2">
        <v>5</v>
      </c>
      <c r="U3782" s="339">
        <f t="shared" si="324"/>
        <v>-1.5519679567029034</v>
      </c>
      <c r="V3782" s="4">
        <f t="shared" si="325"/>
        <v>0.46753864447086346</v>
      </c>
      <c r="W3782" s="22"/>
    </row>
    <row r="3783" spans="1:23">
      <c r="A3783" s="55" t="s">
        <v>882</v>
      </c>
      <c r="B3783" s="82" t="s">
        <v>880</v>
      </c>
      <c r="C3783" s="227" t="s">
        <v>1500</v>
      </c>
      <c r="D3783" s="81" t="s">
        <v>44</v>
      </c>
      <c r="E3783" s="29" t="s">
        <v>60</v>
      </c>
      <c r="F3783" s="29" t="s">
        <v>60</v>
      </c>
      <c r="G3783" s="11">
        <v>9</v>
      </c>
      <c r="H3783" s="172">
        <f t="shared" si="331"/>
        <v>0.75</v>
      </c>
      <c r="I3783" s="12"/>
      <c r="J3783" s="11"/>
      <c r="K3783" s="11" t="s">
        <v>100</v>
      </c>
      <c r="L3783" s="11"/>
      <c r="M3783" s="2">
        <v>21.745107552967902</v>
      </c>
      <c r="N3783" s="63">
        <v>9.2774543102052967</v>
      </c>
      <c r="O3783" s="63">
        <f t="shared" si="329"/>
        <v>20.745018495767464</v>
      </c>
      <c r="P3783" s="2">
        <v>5</v>
      </c>
      <c r="Q3783" s="2">
        <v>9.4113968259125595</v>
      </c>
      <c r="R3783">
        <v>4.3858936664446411</v>
      </c>
      <c r="S3783">
        <f t="shared" si="330"/>
        <v>9.8071563802560071</v>
      </c>
      <c r="T3783" s="2">
        <v>5</v>
      </c>
      <c r="U3783" s="339">
        <f t="shared" si="324"/>
        <v>-0.83746740897155203</v>
      </c>
      <c r="V3783" s="4">
        <f t="shared" si="325"/>
        <v>0.41717409746441242</v>
      </c>
      <c r="W3783" s="22"/>
    </row>
    <row r="3784" spans="1:23">
      <c r="A3784" s="54" t="s">
        <v>882</v>
      </c>
      <c r="B3784" s="82" t="s">
        <v>880</v>
      </c>
      <c r="C3784" s="227" t="s">
        <v>1500</v>
      </c>
      <c r="D3784" s="81" t="s">
        <v>44</v>
      </c>
      <c r="E3784" s="26" t="s">
        <v>60</v>
      </c>
      <c r="F3784" s="26" t="s">
        <v>60</v>
      </c>
      <c r="G3784">
        <v>12</v>
      </c>
      <c r="H3784" s="123">
        <f t="shared" si="331"/>
        <v>1</v>
      </c>
      <c r="K3784" t="s">
        <v>100</v>
      </c>
      <c r="L3784" t="s">
        <v>100</v>
      </c>
      <c r="M3784" s="2">
        <v>69.917515769044201</v>
      </c>
      <c r="N3784" s="63">
        <v>14.7359695940481</v>
      </c>
      <c r="O3784" s="63">
        <f t="shared" si="329"/>
        <v>32.950629726661532</v>
      </c>
      <c r="P3784" s="2">
        <v>5</v>
      </c>
      <c r="Q3784" s="2">
        <v>18.595376943194498</v>
      </c>
      <c r="R3784">
        <v>6.5788404996670025</v>
      </c>
      <c r="S3784">
        <f t="shared" si="330"/>
        <v>14.710734570384101</v>
      </c>
      <c r="T3784" s="2">
        <v>5</v>
      </c>
      <c r="U3784" s="339">
        <f t="shared" si="324"/>
        <v>-1.3244032027131842</v>
      </c>
      <c r="V3784" s="4">
        <f t="shared" si="325"/>
        <v>0.3251666826360235</v>
      </c>
      <c r="W3784" s="22"/>
    </row>
    <row r="3785" spans="1:23">
      <c r="A3785" s="54" t="s">
        <v>882</v>
      </c>
      <c r="B3785" s="82" t="s">
        <v>881</v>
      </c>
      <c r="C3785" s="227" t="s">
        <v>1500</v>
      </c>
      <c r="D3785" s="81" t="s">
        <v>44</v>
      </c>
      <c r="E3785" s="29" t="s">
        <v>60</v>
      </c>
      <c r="F3785" s="29" t="s">
        <v>60</v>
      </c>
      <c r="G3785" s="11">
        <v>0</v>
      </c>
      <c r="H3785" s="172">
        <f t="shared" si="331"/>
        <v>0</v>
      </c>
      <c r="I3785" s="12" t="s">
        <v>100</v>
      </c>
      <c r="J3785" s="11"/>
      <c r="K3785" s="11"/>
      <c r="L3785" s="11"/>
      <c r="M3785" s="2">
        <v>6.56395899180154</v>
      </c>
      <c r="N3785" s="63">
        <v>4.3499013300389606</v>
      </c>
      <c r="O3785" s="63">
        <f t="shared" si="329"/>
        <v>9.7266750693838642</v>
      </c>
      <c r="P3785" s="2">
        <v>5</v>
      </c>
      <c r="Q3785" s="2">
        <v>0.32285050600222498</v>
      </c>
      <c r="R3785">
        <v>1.6447101249167351</v>
      </c>
      <c r="S3785">
        <f t="shared" si="330"/>
        <v>3.6776836425959902</v>
      </c>
      <c r="T3785" s="2">
        <v>5</v>
      </c>
      <c r="U3785" s="339">
        <f t="shared" si="324"/>
        <v>-3.0121598183806646</v>
      </c>
      <c r="V3785" s="4">
        <f t="shared" si="325"/>
        <v>26.152296190807025</v>
      </c>
      <c r="W3785" s="22"/>
    </row>
    <row r="3786" spans="1:23">
      <c r="A3786" s="54" t="s">
        <v>882</v>
      </c>
      <c r="B3786" s="82" t="s">
        <v>881</v>
      </c>
      <c r="C3786" s="227" t="s">
        <v>1500</v>
      </c>
      <c r="D3786" s="81" t="s">
        <v>44</v>
      </c>
      <c r="E3786" s="26" t="s">
        <v>60</v>
      </c>
      <c r="F3786" s="26" t="s">
        <v>60</v>
      </c>
      <c r="G3786">
        <v>1</v>
      </c>
      <c r="H3786" s="123">
        <f t="shared" si="331"/>
        <v>8.3333333333333329E-2</v>
      </c>
      <c r="J3786" t="s">
        <v>100</v>
      </c>
      <c r="M3786" s="2">
        <v>28.893051388599101</v>
      </c>
      <c r="N3786" s="63">
        <v>5.9803622711739983</v>
      </c>
      <c r="O3786" s="63">
        <f t="shared" si="329"/>
        <v>13.372496568420091</v>
      </c>
      <c r="P3786" s="2">
        <v>5</v>
      </c>
      <c r="Q3786" s="2">
        <v>0.82438556878548697</v>
      </c>
      <c r="R3786">
        <v>2.7371225288737828</v>
      </c>
      <c r="S3786">
        <f t="shared" si="330"/>
        <v>6.1203920373079095</v>
      </c>
      <c r="T3786" s="2">
        <v>5</v>
      </c>
      <c r="U3786" s="339">
        <f t="shared" si="324"/>
        <v>-3.55671806505954</v>
      </c>
      <c r="V3786" s="4">
        <f t="shared" si="325"/>
        <v>11.223708413209108</v>
      </c>
      <c r="W3786" s="22"/>
    </row>
    <row r="3787" spans="1:23">
      <c r="A3787" s="54" t="s">
        <v>882</v>
      </c>
      <c r="B3787" s="82" t="s">
        <v>881</v>
      </c>
      <c r="C3787" s="227" t="s">
        <v>1500</v>
      </c>
      <c r="D3787" s="81" t="s">
        <v>44</v>
      </c>
      <c r="E3787" s="29" t="s">
        <v>60</v>
      </c>
      <c r="F3787" s="29" t="s">
        <v>60</v>
      </c>
      <c r="G3787" s="11">
        <v>3</v>
      </c>
      <c r="H3787" s="172">
        <f t="shared" si="331"/>
        <v>0.25</v>
      </c>
      <c r="I3787" s="12"/>
      <c r="J3787" s="11"/>
      <c r="K3787" s="11" t="s">
        <v>100</v>
      </c>
      <c r="L3787" s="11"/>
      <c r="M3787" s="2">
        <v>31.159251712685901</v>
      </c>
      <c r="N3787" s="63">
        <v>7.6088177252963973</v>
      </c>
      <c r="O3787" s="63">
        <f t="shared" si="329"/>
        <v>17.013833662168068</v>
      </c>
      <c r="P3787" s="12">
        <v>5</v>
      </c>
      <c r="Q3787" s="2">
        <v>3.4762268319228702</v>
      </c>
      <c r="R3787">
        <v>2.1929468332223201</v>
      </c>
      <c r="S3787">
        <f t="shared" si="330"/>
        <v>4.9035781901280018</v>
      </c>
      <c r="T3787" s="12">
        <v>5</v>
      </c>
      <c r="U3787" s="339">
        <f t="shared" si="324"/>
        <v>-2.1931637444901653</v>
      </c>
      <c r="V3787" s="4">
        <f t="shared" si="325"/>
        <v>0.59796052056946347</v>
      </c>
      <c r="W3787" s="22"/>
    </row>
    <row r="3788" spans="1:23">
      <c r="A3788" s="54" t="s">
        <v>882</v>
      </c>
      <c r="B3788" s="82" t="s">
        <v>881</v>
      </c>
      <c r="C3788" s="227" t="s">
        <v>1500</v>
      </c>
      <c r="D3788" s="81" t="s">
        <v>44</v>
      </c>
      <c r="E3788" s="26" t="s">
        <v>60</v>
      </c>
      <c r="F3788" s="26" t="s">
        <v>60</v>
      </c>
      <c r="G3788">
        <v>5</v>
      </c>
      <c r="H3788" s="123">
        <f t="shared" si="331"/>
        <v>0.41666666666666669</v>
      </c>
      <c r="K3788" t="s">
        <v>100</v>
      </c>
      <c r="M3788" s="2">
        <v>30.160519180477699</v>
      </c>
      <c r="N3788" s="63">
        <v>9.2412841534438996</v>
      </c>
      <c r="O3788" s="63">
        <f t="shared" si="329"/>
        <v>20.664139566492157</v>
      </c>
      <c r="P3788" s="2">
        <v>5</v>
      </c>
      <c r="Q3788" s="2">
        <v>5.8498887282532301</v>
      </c>
      <c r="R3788">
        <v>1.9147674664155296</v>
      </c>
      <c r="S3788">
        <f t="shared" si="330"/>
        <v>4.2815502160101699</v>
      </c>
      <c r="T3788" s="2">
        <v>5</v>
      </c>
      <c r="U3788" s="339">
        <f t="shared" si="324"/>
        <v>-1.6401111169469593</v>
      </c>
      <c r="V3788" s="4">
        <f t="shared" si="325"/>
        <v>0.30713635554781543</v>
      </c>
    </row>
    <row r="3789" spans="1:23">
      <c r="A3789" s="54" t="s">
        <v>882</v>
      </c>
      <c r="B3789" s="82" t="s">
        <v>881</v>
      </c>
      <c r="C3789" s="227" t="s">
        <v>1500</v>
      </c>
      <c r="D3789" s="81" t="s">
        <v>44</v>
      </c>
      <c r="E3789" s="29" t="s">
        <v>60</v>
      </c>
      <c r="F3789" s="29" t="s">
        <v>60</v>
      </c>
      <c r="G3789" s="11">
        <v>7</v>
      </c>
      <c r="H3789" s="172">
        <f t="shared" si="331"/>
        <v>0.58333333333333337</v>
      </c>
      <c r="I3789" s="12"/>
      <c r="J3789" s="11"/>
      <c r="K3789" s="11" t="s">
        <v>100</v>
      </c>
      <c r="L3789" s="11"/>
      <c r="M3789" s="2">
        <v>42.752972131752401</v>
      </c>
      <c r="N3789" s="63">
        <v>26.087375058159196</v>
      </c>
      <c r="O3789" s="63">
        <f t="shared" si="329"/>
        <v>58.333143984576495</v>
      </c>
      <c r="P3789" s="2">
        <v>5</v>
      </c>
      <c r="Q3789" s="2">
        <v>7.1270772079726603</v>
      </c>
      <c r="R3789">
        <v>7.1270772079725395</v>
      </c>
      <c r="S3789">
        <f t="shared" si="330"/>
        <v>15.936629117916006</v>
      </c>
      <c r="T3789" s="2">
        <v>5</v>
      </c>
      <c r="U3789" s="339">
        <f t="shared" si="324"/>
        <v>-1.7915374948890272</v>
      </c>
      <c r="V3789" s="4">
        <f t="shared" si="325"/>
        <v>1.1999999999999664</v>
      </c>
    </row>
    <row r="3790" spans="1:23">
      <c r="A3790" s="54" t="s">
        <v>882</v>
      </c>
      <c r="B3790" s="82" t="s">
        <v>881</v>
      </c>
      <c r="C3790" s="227" t="s">
        <v>1500</v>
      </c>
      <c r="D3790" s="81" t="s">
        <v>44</v>
      </c>
      <c r="E3790" s="26" t="s">
        <v>60</v>
      </c>
      <c r="F3790" s="26" t="s">
        <v>60</v>
      </c>
      <c r="G3790">
        <v>9</v>
      </c>
      <c r="H3790" s="123">
        <f t="shared" si="331"/>
        <v>0.75</v>
      </c>
      <c r="K3790" t="s">
        <v>100</v>
      </c>
      <c r="M3790" s="2">
        <v>40.125784145421903</v>
      </c>
      <c r="N3790" s="63">
        <v>21.739479215132597</v>
      </c>
      <c r="O3790" s="63">
        <f t="shared" si="329"/>
        <v>48.610953320480263</v>
      </c>
      <c r="P3790" s="2">
        <v>5</v>
      </c>
      <c r="Q3790" s="2">
        <v>10.871330875067001</v>
      </c>
      <c r="R3790">
        <v>4.3879241727717986</v>
      </c>
      <c r="S3790">
        <f t="shared" si="330"/>
        <v>9.8116967304322742</v>
      </c>
      <c r="T3790" s="2">
        <v>5</v>
      </c>
      <c r="U3790" s="339">
        <f t="shared" si="324"/>
        <v>-1.3058899945770279</v>
      </c>
      <c r="V3790" s="4">
        <f t="shared" si="325"/>
        <v>0.36291189673262869</v>
      </c>
    </row>
    <row r="3791" spans="1:23">
      <c r="A3791" s="54" t="s">
        <v>882</v>
      </c>
      <c r="B3791" s="82" t="s">
        <v>881</v>
      </c>
      <c r="C3791" s="227" t="s">
        <v>1500</v>
      </c>
      <c r="D3791" s="81" t="s">
        <v>44</v>
      </c>
      <c r="E3791" s="29" t="s">
        <v>60</v>
      </c>
      <c r="F3791" s="29" t="s">
        <v>60</v>
      </c>
      <c r="G3791" s="11">
        <v>12</v>
      </c>
      <c r="H3791" s="172">
        <f t="shared" si="331"/>
        <v>1</v>
      </c>
      <c r="I3791" s="12"/>
      <c r="J3791" s="11"/>
      <c r="K3791" s="11" t="s">
        <v>100</v>
      </c>
      <c r="L3791" s="11" t="s">
        <v>100</v>
      </c>
      <c r="M3791" s="2">
        <v>89.173980009305396</v>
      </c>
      <c r="N3791" s="63">
        <v>34.239679763833607</v>
      </c>
      <c r="O3791" s="63">
        <f t="shared" si="329"/>
        <v>76.562251479755901</v>
      </c>
      <c r="P3791" s="2">
        <v>5</v>
      </c>
      <c r="Q3791" s="2">
        <v>26.0859147837105</v>
      </c>
      <c r="R3791">
        <v>3.8376569581390996</v>
      </c>
      <c r="S3791">
        <f t="shared" si="330"/>
        <v>8.5812618327240919</v>
      </c>
      <c r="T3791" s="2">
        <v>5</v>
      </c>
      <c r="U3791" s="339">
        <f t="shared" si="324"/>
        <v>-1.2291937879019983</v>
      </c>
      <c r="V3791" s="4">
        <f t="shared" si="325"/>
        <v>0.2216431345872821</v>
      </c>
    </row>
    <row r="3792" spans="1:23">
      <c r="A3792" s="16" t="s">
        <v>1526</v>
      </c>
      <c r="B3792" t="s">
        <v>1536</v>
      </c>
      <c r="C3792" t="s">
        <v>1523</v>
      </c>
      <c r="D3792" s="81" t="s">
        <v>44</v>
      </c>
      <c r="E3792" s="93" t="s">
        <v>60</v>
      </c>
      <c r="F3792" s="93" t="s">
        <v>60</v>
      </c>
      <c r="G3792">
        <v>15</v>
      </c>
      <c r="H3792" s="123">
        <f t="shared" ref="H3792:H3839" si="332">G3792/213</f>
        <v>7.0422535211267609E-2</v>
      </c>
      <c r="K3792" t="s">
        <v>100</v>
      </c>
      <c r="M3792" s="321">
        <v>1.5</v>
      </c>
      <c r="N3792" s="63">
        <v>0.64549722436790302</v>
      </c>
      <c r="O3792" s="63">
        <v>1.29099444873581</v>
      </c>
      <c r="P3792" s="2">
        <v>4</v>
      </c>
      <c r="Q3792" s="2" t="s">
        <v>16</v>
      </c>
      <c r="R3792">
        <v>0.25</v>
      </c>
      <c r="S3792">
        <v>0.5</v>
      </c>
      <c r="T3792" s="2">
        <v>4</v>
      </c>
    </row>
    <row r="3793" spans="1:20">
      <c r="A3793" t="s">
        <v>1526</v>
      </c>
      <c r="B3793" t="s">
        <v>1536</v>
      </c>
      <c r="C3793" t="s">
        <v>1523</v>
      </c>
      <c r="D3793" s="81" t="s">
        <v>44</v>
      </c>
      <c r="E3793" s="93" t="s">
        <v>60</v>
      </c>
      <c r="F3793" s="93" t="s">
        <v>60</v>
      </c>
      <c r="G3793">
        <v>213</v>
      </c>
      <c r="H3793" s="123">
        <f t="shared" si="332"/>
        <v>1</v>
      </c>
      <c r="K3793" t="s">
        <v>100</v>
      </c>
      <c r="L3793" t="s">
        <v>100</v>
      </c>
      <c r="M3793" s="321">
        <v>1.5</v>
      </c>
      <c r="N3793" s="63">
        <v>0.64549722436790302</v>
      </c>
      <c r="O3793" s="63">
        <v>1.29099444873581</v>
      </c>
      <c r="P3793" s="2">
        <v>4</v>
      </c>
      <c r="Q3793" s="2">
        <v>13.5</v>
      </c>
      <c r="R3793" t="s">
        <v>16</v>
      </c>
      <c r="S3793" t="s">
        <v>16</v>
      </c>
      <c r="T3793" s="2">
        <v>4</v>
      </c>
    </row>
    <row r="3794" spans="1:20">
      <c r="A3794" t="s">
        <v>1526</v>
      </c>
      <c r="B3794" t="s">
        <v>1537</v>
      </c>
      <c r="C3794" t="s">
        <v>1523</v>
      </c>
      <c r="D3794" s="81" t="s">
        <v>44</v>
      </c>
      <c r="E3794" s="93" t="s">
        <v>60</v>
      </c>
      <c r="F3794" s="93" t="s">
        <v>60</v>
      </c>
      <c r="G3794">
        <v>15</v>
      </c>
      <c r="H3794" s="123">
        <f t="shared" si="332"/>
        <v>7.0422535211267609E-2</v>
      </c>
      <c r="K3794" t="s">
        <v>100</v>
      </c>
      <c r="M3794" s="321">
        <v>8.75</v>
      </c>
      <c r="N3794" s="63">
        <v>4.5345892868042599</v>
      </c>
      <c r="O3794" s="63">
        <v>9.0691785736085304</v>
      </c>
      <c r="P3794" s="2">
        <v>4</v>
      </c>
      <c r="Q3794" s="2" t="s">
        <v>16</v>
      </c>
      <c r="R3794">
        <v>3.3509948771471798</v>
      </c>
      <c r="S3794">
        <v>6.7019897542943703</v>
      </c>
      <c r="T3794" s="2">
        <v>4</v>
      </c>
    </row>
    <row r="3795" spans="1:20">
      <c r="A3795" t="s">
        <v>1526</v>
      </c>
      <c r="B3795" t="s">
        <v>1537</v>
      </c>
      <c r="C3795" t="s">
        <v>1523</v>
      </c>
      <c r="D3795" s="81" t="s">
        <v>44</v>
      </c>
      <c r="E3795" s="93" t="s">
        <v>60</v>
      </c>
      <c r="F3795" s="93" t="s">
        <v>60</v>
      </c>
      <c r="G3795">
        <v>213</v>
      </c>
      <c r="H3795" s="123">
        <f t="shared" si="332"/>
        <v>1</v>
      </c>
      <c r="K3795" t="s">
        <v>100</v>
      </c>
      <c r="L3795" t="s">
        <v>100</v>
      </c>
      <c r="M3795" s="321">
        <v>1.75</v>
      </c>
      <c r="N3795" s="63">
        <v>0.75</v>
      </c>
      <c r="O3795" s="63">
        <v>1.5</v>
      </c>
      <c r="P3795" s="2">
        <v>4</v>
      </c>
      <c r="Q3795" s="2">
        <v>46.25</v>
      </c>
      <c r="R3795" t="s">
        <v>16</v>
      </c>
      <c r="S3795" t="s">
        <v>16</v>
      </c>
      <c r="T3795" s="2">
        <v>4</v>
      </c>
    </row>
    <row r="3796" spans="1:20">
      <c r="A3796" t="s">
        <v>1526</v>
      </c>
      <c r="B3796" t="s">
        <v>1538</v>
      </c>
      <c r="C3796" s="219" t="s">
        <v>1498</v>
      </c>
      <c r="D3796" s="81" t="s">
        <v>44</v>
      </c>
      <c r="E3796" s="93" t="s">
        <v>60</v>
      </c>
      <c r="F3796" s="93" t="s">
        <v>60</v>
      </c>
      <c r="G3796">
        <v>15</v>
      </c>
      <c r="H3796" s="123">
        <f t="shared" si="332"/>
        <v>7.0422535211267609E-2</v>
      </c>
      <c r="K3796" t="s">
        <v>100</v>
      </c>
      <c r="M3796" s="321">
        <v>63.75</v>
      </c>
      <c r="N3796" s="63">
        <v>52.25</v>
      </c>
      <c r="O3796" s="63">
        <v>104.5</v>
      </c>
      <c r="P3796" s="2">
        <v>4</v>
      </c>
      <c r="Q3796" s="2" t="s">
        <v>16</v>
      </c>
      <c r="R3796">
        <v>10.656570742973599</v>
      </c>
      <c r="S3796">
        <v>21.313141485947099</v>
      </c>
      <c r="T3796" s="2">
        <v>4</v>
      </c>
    </row>
    <row r="3797" spans="1:20">
      <c r="A3797" s="11" t="s">
        <v>1526</v>
      </c>
      <c r="B3797" t="s">
        <v>1538</v>
      </c>
      <c r="C3797" s="219" t="s">
        <v>1498</v>
      </c>
      <c r="D3797" s="81" t="s">
        <v>44</v>
      </c>
      <c r="E3797" s="100" t="s">
        <v>60</v>
      </c>
      <c r="F3797" s="100" t="s">
        <v>60</v>
      </c>
      <c r="G3797" s="11">
        <v>213</v>
      </c>
      <c r="H3797" s="172">
        <f t="shared" si="332"/>
        <v>1</v>
      </c>
      <c r="I3797" s="12"/>
      <c r="J3797" s="11"/>
      <c r="K3797" s="11" t="s">
        <v>100</v>
      </c>
      <c r="L3797" s="11" t="s">
        <v>100</v>
      </c>
      <c r="M3797" s="321">
        <v>20.75</v>
      </c>
      <c r="N3797" s="63">
        <v>16.809595474014198</v>
      </c>
      <c r="O3797" s="63">
        <v>33.619190948028503</v>
      </c>
      <c r="P3797" s="2">
        <v>4</v>
      </c>
      <c r="Q3797" s="2">
        <v>1.75</v>
      </c>
      <c r="R3797" t="s">
        <v>16</v>
      </c>
      <c r="S3797" t="s">
        <v>16</v>
      </c>
      <c r="T3797" s="2">
        <v>4</v>
      </c>
    </row>
    <row r="3798" spans="1:20">
      <c r="A3798" t="s">
        <v>1526</v>
      </c>
      <c r="B3798" t="s">
        <v>1539</v>
      </c>
      <c r="C3798" s="219" t="s">
        <v>1541</v>
      </c>
      <c r="D3798" s="81" t="s">
        <v>44</v>
      </c>
      <c r="E3798" s="93" t="s">
        <v>60</v>
      </c>
      <c r="F3798" s="93" t="s">
        <v>60</v>
      </c>
      <c r="G3798">
        <v>15</v>
      </c>
      <c r="H3798" s="123">
        <f t="shared" si="332"/>
        <v>7.0422535211267609E-2</v>
      </c>
      <c r="K3798" t="s">
        <v>100</v>
      </c>
      <c r="M3798" s="321">
        <v>1.5</v>
      </c>
      <c r="N3798" s="63">
        <v>1.5</v>
      </c>
      <c r="O3798" s="63">
        <v>3</v>
      </c>
      <c r="P3798" s="2">
        <v>4</v>
      </c>
      <c r="Q3798" s="2" t="s">
        <v>16</v>
      </c>
      <c r="R3798">
        <v>0.25</v>
      </c>
      <c r="S3798">
        <v>0.5</v>
      </c>
      <c r="T3798" s="2">
        <v>4</v>
      </c>
    </row>
    <row r="3799" spans="1:20">
      <c r="A3799" t="s">
        <v>1526</v>
      </c>
      <c r="B3799" t="s">
        <v>1539</v>
      </c>
      <c r="C3799" s="219" t="s">
        <v>1541</v>
      </c>
      <c r="D3799" s="81" t="s">
        <v>44</v>
      </c>
      <c r="E3799" s="93" t="s">
        <v>60</v>
      </c>
      <c r="F3799" s="93" t="s">
        <v>60</v>
      </c>
      <c r="G3799">
        <v>213</v>
      </c>
      <c r="H3799" s="123">
        <f t="shared" si="332"/>
        <v>1</v>
      </c>
      <c r="K3799" t="s">
        <v>100</v>
      </c>
      <c r="L3799" t="s">
        <v>100</v>
      </c>
      <c r="M3799" s="321">
        <v>2</v>
      </c>
      <c r="N3799" s="63">
        <v>1.68325082306035</v>
      </c>
      <c r="O3799" s="63">
        <v>3.3665016461206898</v>
      </c>
      <c r="P3799" s="2">
        <v>4</v>
      </c>
      <c r="Q3799" s="2">
        <v>0.25</v>
      </c>
      <c r="R3799" t="s">
        <v>16</v>
      </c>
      <c r="S3799" t="s">
        <v>16</v>
      </c>
      <c r="T3799" s="2">
        <v>4</v>
      </c>
    </row>
    <row r="3800" spans="1:20">
      <c r="A3800" t="s">
        <v>1526</v>
      </c>
      <c r="B3800" t="s">
        <v>1540</v>
      </c>
      <c r="C3800" s="219" t="s">
        <v>1542</v>
      </c>
      <c r="D3800" s="81" t="s">
        <v>44</v>
      </c>
      <c r="E3800" s="93" t="s">
        <v>60</v>
      </c>
      <c r="F3800" s="93" t="s">
        <v>60</v>
      </c>
      <c r="G3800">
        <v>15</v>
      </c>
      <c r="H3800" s="123">
        <f t="shared" si="332"/>
        <v>7.0422535211267609E-2</v>
      </c>
      <c r="K3800" t="s">
        <v>100</v>
      </c>
      <c r="M3800" s="321">
        <v>22</v>
      </c>
      <c r="N3800" s="63">
        <v>13.946325680981399</v>
      </c>
      <c r="O3800" s="63">
        <v>27.892651361962699</v>
      </c>
      <c r="P3800" s="2">
        <v>4</v>
      </c>
      <c r="Q3800" s="2" t="s">
        <v>16</v>
      </c>
      <c r="R3800">
        <v>1.43614066163451</v>
      </c>
      <c r="S3800">
        <v>2.8722813232690099</v>
      </c>
      <c r="T3800" s="2">
        <v>4</v>
      </c>
    </row>
    <row r="3801" spans="1:20">
      <c r="A3801" t="s">
        <v>1526</v>
      </c>
      <c r="B3801" t="s">
        <v>1540</v>
      </c>
      <c r="C3801" s="219" t="s">
        <v>1542</v>
      </c>
      <c r="D3801" s="81" t="s">
        <v>44</v>
      </c>
      <c r="E3801" s="93" t="s">
        <v>60</v>
      </c>
      <c r="F3801" s="93" t="s">
        <v>60</v>
      </c>
      <c r="G3801">
        <v>213</v>
      </c>
      <c r="H3801" s="123">
        <f t="shared" si="332"/>
        <v>1</v>
      </c>
      <c r="K3801" t="s">
        <v>100</v>
      </c>
      <c r="L3801" t="s">
        <v>100</v>
      </c>
      <c r="M3801" s="321">
        <v>6.5</v>
      </c>
      <c r="N3801" s="63">
        <v>2.0207259421636898</v>
      </c>
      <c r="O3801" s="63">
        <v>4.0414518843273797</v>
      </c>
      <c r="P3801" s="2">
        <v>4</v>
      </c>
      <c r="Q3801" s="2">
        <v>0</v>
      </c>
      <c r="R3801" t="s">
        <v>16</v>
      </c>
      <c r="S3801" t="s">
        <v>16</v>
      </c>
      <c r="T3801" s="2">
        <v>4</v>
      </c>
    </row>
    <row r="3802" spans="1:20">
      <c r="A3802" t="s">
        <v>1526</v>
      </c>
      <c r="B3802" t="s">
        <v>872</v>
      </c>
      <c r="C3802" s="219" t="s">
        <v>1522</v>
      </c>
      <c r="D3802" s="81" t="s">
        <v>44</v>
      </c>
      <c r="E3802" s="93" t="s">
        <v>60</v>
      </c>
      <c r="F3802" s="93" t="s">
        <v>60</v>
      </c>
      <c r="G3802">
        <v>15</v>
      </c>
      <c r="H3802" s="123">
        <f t="shared" si="332"/>
        <v>7.0422535211267609E-2</v>
      </c>
      <c r="K3802" t="s">
        <v>100</v>
      </c>
      <c r="M3802" s="321">
        <v>6.25</v>
      </c>
      <c r="N3802" s="63">
        <v>3.7721567659187598</v>
      </c>
      <c r="O3802" s="63">
        <v>7.5443135318375196</v>
      </c>
      <c r="P3802" s="2">
        <v>4</v>
      </c>
      <c r="Q3802" s="2" t="s">
        <v>16</v>
      </c>
      <c r="R3802">
        <v>0.478713553878169</v>
      </c>
      <c r="S3802">
        <v>0.95742710775633799</v>
      </c>
      <c r="T3802" s="2">
        <v>4</v>
      </c>
    </row>
    <row r="3803" spans="1:20">
      <c r="A3803" t="s">
        <v>1526</v>
      </c>
      <c r="B3803" t="s">
        <v>872</v>
      </c>
      <c r="C3803" s="219" t="s">
        <v>1522</v>
      </c>
      <c r="D3803" s="81" t="s">
        <v>44</v>
      </c>
      <c r="E3803" s="100" t="s">
        <v>60</v>
      </c>
      <c r="F3803" s="100" t="s">
        <v>60</v>
      </c>
      <c r="G3803" s="11">
        <v>213</v>
      </c>
      <c r="H3803" s="172">
        <f t="shared" si="332"/>
        <v>1</v>
      </c>
      <c r="I3803" s="12"/>
      <c r="J3803" s="11"/>
      <c r="K3803" s="11" t="s">
        <v>100</v>
      </c>
      <c r="L3803" s="11" t="s">
        <v>100</v>
      </c>
      <c r="M3803" s="321">
        <v>2</v>
      </c>
      <c r="N3803" s="63">
        <v>1.0801234497346399</v>
      </c>
      <c r="O3803" s="63">
        <v>2.16024689946929</v>
      </c>
      <c r="P3803" s="2">
        <v>4</v>
      </c>
      <c r="Q3803" s="2">
        <v>33.5</v>
      </c>
      <c r="R3803" t="s">
        <v>16</v>
      </c>
      <c r="S3803" t="s">
        <v>16</v>
      </c>
      <c r="T3803" s="2">
        <v>4</v>
      </c>
    </row>
    <row r="3804" spans="1:20">
      <c r="A3804" t="s">
        <v>1530</v>
      </c>
      <c r="B3804" t="s">
        <v>1536</v>
      </c>
      <c r="C3804" t="s">
        <v>1523</v>
      </c>
      <c r="D3804" s="81" t="s">
        <v>44</v>
      </c>
      <c r="E3804" s="93" t="s">
        <v>60</v>
      </c>
      <c r="F3804" s="93" t="s">
        <v>60</v>
      </c>
      <c r="G3804">
        <v>15</v>
      </c>
      <c r="H3804" s="123">
        <f t="shared" si="332"/>
        <v>7.0422535211267609E-2</v>
      </c>
      <c r="K3804" t="s">
        <v>100</v>
      </c>
      <c r="M3804" s="321">
        <v>12.75</v>
      </c>
      <c r="N3804" s="63">
        <v>6.9686799323831803</v>
      </c>
      <c r="O3804" s="63">
        <v>13.9373598647664</v>
      </c>
      <c r="P3804" s="2">
        <v>4</v>
      </c>
      <c r="Q3804" s="2">
        <v>3.5</v>
      </c>
      <c r="R3804">
        <v>3</v>
      </c>
      <c r="S3804">
        <v>6</v>
      </c>
      <c r="T3804" s="2">
        <v>4</v>
      </c>
    </row>
    <row r="3805" spans="1:20">
      <c r="A3805" t="s">
        <v>1530</v>
      </c>
      <c r="B3805" t="s">
        <v>1536</v>
      </c>
      <c r="C3805" t="s">
        <v>1523</v>
      </c>
      <c r="D3805" s="81" t="s">
        <v>44</v>
      </c>
      <c r="E3805" s="93" t="s">
        <v>60</v>
      </c>
      <c r="F3805" s="93" t="s">
        <v>60</v>
      </c>
      <c r="G3805">
        <v>213</v>
      </c>
      <c r="H3805" s="123">
        <f t="shared" si="332"/>
        <v>1</v>
      </c>
      <c r="K3805" t="s">
        <v>100</v>
      </c>
      <c r="L3805" t="s">
        <v>100</v>
      </c>
      <c r="M3805" s="321">
        <v>1</v>
      </c>
      <c r="N3805" s="63">
        <v>0.40824829046386302</v>
      </c>
      <c r="O3805" s="63">
        <v>0.81649658092772603</v>
      </c>
      <c r="P3805" s="2">
        <v>4</v>
      </c>
      <c r="Q3805" s="2">
        <v>6.25</v>
      </c>
      <c r="R3805">
        <v>1.3228756555323</v>
      </c>
      <c r="S3805">
        <v>2.6457513110645898</v>
      </c>
      <c r="T3805" s="2">
        <v>4</v>
      </c>
    </row>
    <row r="3806" spans="1:20">
      <c r="A3806" t="s">
        <v>1530</v>
      </c>
      <c r="B3806" t="s">
        <v>1537</v>
      </c>
      <c r="C3806" t="s">
        <v>1523</v>
      </c>
      <c r="D3806" s="81" t="s">
        <v>44</v>
      </c>
      <c r="E3806" s="93" t="s">
        <v>60</v>
      </c>
      <c r="F3806" s="93" t="s">
        <v>60</v>
      </c>
      <c r="G3806">
        <v>15</v>
      </c>
      <c r="H3806" s="123">
        <f t="shared" si="332"/>
        <v>7.0422535211267609E-2</v>
      </c>
      <c r="K3806" t="s">
        <v>100</v>
      </c>
      <c r="M3806" s="321">
        <v>220.75</v>
      </c>
      <c r="N3806" s="63">
        <v>124.06407954494099</v>
      </c>
      <c r="O3806" s="63">
        <v>248.128159089881</v>
      </c>
      <c r="P3806" s="2">
        <v>4</v>
      </c>
      <c r="Q3806" s="2">
        <v>143.25</v>
      </c>
      <c r="R3806">
        <v>31.321917246554399</v>
      </c>
      <c r="S3806">
        <v>62.643834493108699</v>
      </c>
      <c r="T3806" s="2">
        <v>4</v>
      </c>
    </row>
    <row r="3807" spans="1:20">
      <c r="A3807" t="s">
        <v>1530</v>
      </c>
      <c r="B3807" t="s">
        <v>1537</v>
      </c>
      <c r="C3807" t="s">
        <v>1523</v>
      </c>
      <c r="D3807" s="81" t="s">
        <v>44</v>
      </c>
      <c r="E3807" s="93" t="s">
        <v>60</v>
      </c>
      <c r="F3807" s="93" t="s">
        <v>60</v>
      </c>
      <c r="G3807">
        <v>213</v>
      </c>
      <c r="H3807" s="123">
        <f t="shared" si="332"/>
        <v>1</v>
      </c>
      <c r="K3807" t="s">
        <v>100</v>
      </c>
      <c r="L3807" t="s">
        <v>100</v>
      </c>
      <c r="M3807" s="321">
        <v>116.5</v>
      </c>
      <c r="N3807" s="63">
        <v>74.151309271426001</v>
      </c>
      <c r="O3807" s="63">
        <v>148.302618542852</v>
      </c>
      <c r="P3807" s="2">
        <v>4</v>
      </c>
      <c r="Q3807" s="2">
        <v>15.75</v>
      </c>
      <c r="R3807">
        <v>80.565061699639202</v>
      </c>
      <c r="S3807">
        <v>161.13012339927801</v>
      </c>
      <c r="T3807" s="2">
        <v>4</v>
      </c>
    </row>
    <row r="3808" spans="1:20">
      <c r="A3808" t="s">
        <v>1530</v>
      </c>
      <c r="B3808" t="s">
        <v>1538</v>
      </c>
      <c r="C3808" s="219" t="s">
        <v>1498</v>
      </c>
      <c r="D3808" s="81" t="s">
        <v>44</v>
      </c>
      <c r="E3808" s="93" t="s">
        <v>60</v>
      </c>
      <c r="F3808" s="93" t="s">
        <v>60</v>
      </c>
      <c r="G3808">
        <v>15</v>
      </c>
      <c r="H3808" s="123">
        <f t="shared" si="332"/>
        <v>7.0422535211267609E-2</v>
      </c>
      <c r="K3808" t="s">
        <v>100</v>
      </c>
      <c r="M3808" s="321">
        <v>10</v>
      </c>
      <c r="N3808" s="63">
        <v>5.4924190177613603</v>
      </c>
      <c r="O3808" s="63">
        <v>10.984838035522699</v>
      </c>
      <c r="P3808" s="2">
        <v>4</v>
      </c>
      <c r="Q3808" s="2">
        <v>15</v>
      </c>
      <c r="R3808">
        <v>0.70710678118654802</v>
      </c>
      <c r="S3808">
        <v>1.4142135623731</v>
      </c>
      <c r="T3808" s="2">
        <v>4</v>
      </c>
    </row>
    <row r="3809" spans="1:20">
      <c r="A3809" t="s">
        <v>1530</v>
      </c>
      <c r="B3809" t="s">
        <v>1538</v>
      </c>
      <c r="C3809" s="219" t="s">
        <v>1498</v>
      </c>
      <c r="D3809" s="81" t="s">
        <v>44</v>
      </c>
      <c r="E3809" s="100" t="s">
        <v>60</v>
      </c>
      <c r="F3809" s="100" t="s">
        <v>60</v>
      </c>
      <c r="G3809" s="11">
        <v>213</v>
      </c>
      <c r="H3809" s="172">
        <f t="shared" si="332"/>
        <v>1</v>
      </c>
      <c r="I3809" s="12"/>
      <c r="J3809" s="11"/>
      <c r="K3809" s="11" t="s">
        <v>100</v>
      </c>
      <c r="L3809" s="11" t="s">
        <v>100</v>
      </c>
      <c r="M3809" s="321">
        <v>39.75</v>
      </c>
      <c r="N3809" s="63">
        <v>22.8413915221176</v>
      </c>
      <c r="O3809" s="63">
        <v>45.682783044235201</v>
      </c>
      <c r="P3809" s="2">
        <v>4</v>
      </c>
      <c r="Q3809" s="2">
        <v>0.25</v>
      </c>
      <c r="R3809">
        <v>8.4557672626438798</v>
      </c>
      <c r="S3809">
        <v>16.911534525287799</v>
      </c>
      <c r="T3809" s="2">
        <v>4</v>
      </c>
    </row>
    <row r="3810" spans="1:20">
      <c r="A3810" t="s">
        <v>1530</v>
      </c>
      <c r="B3810" t="s">
        <v>1539</v>
      </c>
      <c r="C3810" s="219" t="s">
        <v>1541</v>
      </c>
      <c r="D3810" s="81" t="s">
        <v>44</v>
      </c>
      <c r="E3810" s="93" t="s">
        <v>60</v>
      </c>
      <c r="F3810" s="93" t="s">
        <v>60</v>
      </c>
      <c r="G3810">
        <v>15</v>
      </c>
      <c r="H3810" s="123">
        <f t="shared" si="332"/>
        <v>7.0422535211267609E-2</v>
      </c>
      <c r="K3810" t="s">
        <v>100</v>
      </c>
      <c r="M3810" s="321">
        <v>7.75</v>
      </c>
      <c r="N3810" s="63">
        <v>7.4204110398279104</v>
      </c>
      <c r="O3810" s="63">
        <v>14.840822079655799</v>
      </c>
      <c r="P3810" s="2">
        <v>4</v>
      </c>
      <c r="Q3810" s="2">
        <v>2.25</v>
      </c>
      <c r="R3810">
        <v>0.75</v>
      </c>
      <c r="S3810">
        <v>1.5</v>
      </c>
      <c r="T3810" s="2">
        <v>4</v>
      </c>
    </row>
    <row r="3811" spans="1:20">
      <c r="A3811" t="s">
        <v>1530</v>
      </c>
      <c r="B3811" t="s">
        <v>1539</v>
      </c>
      <c r="C3811" s="219" t="s">
        <v>1541</v>
      </c>
      <c r="D3811" s="81" t="s">
        <v>44</v>
      </c>
      <c r="E3811" s="93" t="s">
        <v>60</v>
      </c>
      <c r="F3811" s="93" t="s">
        <v>60</v>
      </c>
      <c r="G3811">
        <v>213</v>
      </c>
      <c r="H3811" s="123">
        <f t="shared" si="332"/>
        <v>1</v>
      </c>
      <c r="K3811" t="s">
        <v>100</v>
      </c>
      <c r="L3811" t="s">
        <v>100</v>
      </c>
      <c r="M3811" s="321">
        <v>3.75</v>
      </c>
      <c r="N3811" s="63">
        <v>2.5940637360455598</v>
      </c>
      <c r="O3811" s="63">
        <v>5.1881274720911303</v>
      </c>
      <c r="P3811" s="2">
        <v>4</v>
      </c>
      <c r="Q3811" s="2">
        <v>1.75</v>
      </c>
      <c r="R3811">
        <v>1.43614066163451</v>
      </c>
      <c r="S3811">
        <v>2.8722813232690099</v>
      </c>
      <c r="T3811" s="2">
        <v>4</v>
      </c>
    </row>
    <row r="3812" spans="1:20">
      <c r="A3812" t="s">
        <v>1530</v>
      </c>
      <c r="B3812" t="s">
        <v>1540</v>
      </c>
      <c r="C3812" s="219" t="s">
        <v>1542</v>
      </c>
      <c r="D3812" s="81" t="s">
        <v>44</v>
      </c>
      <c r="E3812" s="93" t="s">
        <v>60</v>
      </c>
      <c r="F3812" s="93" t="s">
        <v>60</v>
      </c>
      <c r="G3812">
        <v>15</v>
      </c>
      <c r="H3812" s="123">
        <f t="shared" si="332"/>
        <v>7.0422535211267609E-2</v>
      </c>
      <c r="K3812" t="s">
        <v>100</v>
      </c>
      <c r="M3812" s="321">
        <v>21</v>
      </c>
      <c r="N3812" s="63">
        <v>12.8127540625217</v>
      </c>
      <c r="O3812" s="63">
        <v>25.6255081250434</v>
      </c>
      <c r="P3812" s="2">
        <v>4</v>
      </c>
      <c r="Q3812" s="2">
        <v>20.75</v>
      </c>
      <c r="R3812">
        <v>0.28867513459481298</v>
      </c>
      <c r="S3812">
        <v>0.57735026918962595</v>
      </c>
      <c r="T3812" s="2">
        <v>4</v>
      </c>
    </row>
    <row r="3813" spans="1:20">
      <c r="A3813" t="s">
        <v>1530</v>
      </c>
      <c r="B3813" t="s">
        <v>1540</v>
      </c>
      <c r="C3813" s="219" t="s">
        <v>1542</v>
      </c>
      <c r="D3813" s="81" t="s">
        <v>44</v>
      </c>
      <c r="E3813" s="93" t="s">
        <v>60</v>
      </c>
      <c r="F3813" s="93" t="s">
        <v>60</v>
      </c>
      <c r="G3813">
        <v>213</v>
      </c>
      <c r="H3813" s="123">
        <f t="shared" si="332"/>
        <v>1</v>
      </c>
      <c r="K3813" t="s">
        <v>100</v>
      </c>
      <c r="L3813" t="s">
        <v>100</v>
      </c>
      <c r="M3813" s="321">
        <v>24.5</v>
      </c>
      <c r="N3813" s="63">
        <v>8.5780728216385107</v>
      </c>
      <c r="O3813" s="63">
        <v>17.156145643277</v>
      </c>
      <c r="P3813" s="2">
        <v>4</v>
      </c>
      <c r="Q3813" s="2">
        <v>1.75</v>
      </c>
      <c r="R3813">
        <v>6.1424072371234599</v>
      </c>
      <c r="S3813">
        <v>12.2848144742469</v>
      </c>
      <c r="T3813" s="2">
        <v>4</v>
      </c>
    </row>
    <row r="3814" spans="1:20">
      <c r="A3814" t="s">
        <v>1530</v>
      </c>
      <c r="B3814" t="s">
        <v>872</v>
      </c>
      <c r="C3814" s="219" t="s">
        <v>1522</v>
      </c>
      <c r="D3814" s="81" t="s">
        <v>44</v>
      </c>
      <c r="E3814" s="93" t="s">
        <v>60</v>
      </c>
      <c r="F3814" s="93" t="s">
        <v>60</v>
      </c>
      <c r="G3814">
        <v>15</v>
      </c>
      <c r="H3814" s="123">
        <f t="shared" si="332"/>
        <v>7.0422535211267609E-2</v>
      </c>
      <c r="K3814" t="s">
        <v>100</v>
      </c>
      <c r="M3814" s="321">
        <v>207.25</v>
      </c>
      <c r="N3814" s="63">
        <v>190.36954194408301</v>
      </c>
      <c r="O3814" s="63">
        <v>380.73908388816602</v>
      </c>
      <c r="P3814" s="2">
        <v>4</v>
      </c>
      <c r="Q3814" s="2">
        <v>74.25</v>
      </c>
      <c r="R3814">
        <v>37.3340773735382</v>
      </c>
      <c r="S3814">
        <v>74.668154747076301</v>
      </c>
      <c r="T3814" s="2">
        <v>4</v>
      </c>
    </row>
    <row r="3815" spans="1:20">
      <c r="A3815" t="s">
        <v>1530</v>
      </c>
      <c r="B3815" t="s">
        <v>872</v>
      </c>
      <c r="C3815" s="219" t="s">
        <v>1522</v>
      </c>
      <c r="D3815" s="81" t="s">
        <v>44</v>
      </c>
      <c r="E3815" s="100" t="s">
        <v>60</v>
      </c>
      <c r="F3815" s="100" t="s">
        <v>60</v>
      </c>
      <c r="G3815" s="11">
        <v>213</v>
      </c>
      <c r="H3815" s="172">
        <f t="shared" si="332"/>
        <v>1</v>
      </c>
      <c r="I3815" s="12"/>
      <c r="J3815" s="11"/>
      <c r="K3815" s="11" t="s">
        <v>100</v>
      </c>
      <c r="L3815" s="11" t="s">
        <v>100</v>
      </c>
      <c r="M3815" s="321">
        <v>175.5</v>
      </c>
      <c r="N3815" s="63">
        <v>159.27884354175899</v>
      </c>
      <c r="O3815" s="63">
        <v>318.55768708351701</v>
      </c>
      <c r="P3815" s="2">
        <v>4</v>
      </c>
      <c r="Q3815" s="2">
        <v>2.6976744186046502</v>
      </c>
      <c r="R3815">
        <v>35.838468624277603</v>
      </c>
      <c r="S3815">
        <v>71.676937248555305</v>
      </c>
      <c r="T3815" s="2">
        <v>4</v>
      </c>
    </row>
    <row r="3816" spans="1:20">
      <c r="A3816" t="s">
        <v>1532</v>
      </c>
      <c r="B3816" t="s">
        <v>1536</v>
      </c>
      <c r="C3816" t="s">
        <v>1523</v>
      </c>
      <c r="D3816" s="81" t="s">
        <v>44</v>
      </c>
      <c r="E3816" s="93" t="s">
        <v>60</v>
      </c>
      <c r="F3816" s="93" t="s">
        <v>60</v>
      </c>
      <c r="G3816">
        <v>15</v>
      </c>
      <c r="H3816" s="123">
        <f t="shared" si="332"/>
        <v>7.0422535211267609E-2</v>
      </c>
      <c r="K3816" t="s">
        <v>100</v>
      </c>
      <c r="M3816" s="321">
        <v>7.25</v>
      </c>
      <c r="N3816" s="63">
        <v>2.25</v>
      </c>
      <c r="O3816" s="63">
        <v>4.5</v>
      </c>
      <c r="P3816" s="2">
        <v>4</v>
      </c>
      <c r="Q3816" s="2">
        <v>2.25</v>
      </c>
      <c r="R3816">
        <v>0.478713553878169</v>
      </c>
      <c r="S3816">
        <v>0.95742710775633799</v>
      </c>
      <c r="T3816" s="2">
        <v>4</v>
      </c>
    </row>
    <row r="3817" spans="1:20">
      <c r="A3817" t="s">
        <v>1532</v>
      </c>
      <c r="B3817" t="s">
        <v>1536</v>
      </c>
      <c r="C3817" t="s">
        <v>1523</v>
      </c>
      <c r="D3817" s="81" t="s">
        <v>44</v>
      </c>
      <c r="E3817" s="93" t="s">
        <v>60</v>
      </c>
      <c r="F3817" s="93" t="s">
        <v>60</v>
      </c>
      <c r="G3817">
        <v>213</v>
      </c>
      <c r="H3817" s="123">
        <f t="shared" si="332"/>
        <v>1</v>
      </c>
      <c r="K3817" t="s">
        <v>100</v>
      </c>
      <c r="L3817" t="s">
        <v>100</v>
      </c>
      <c r="M3817" s="321">
        <v>4.25</v>
      </c>
      <c r="N3817" s="63">
        <v>1.9737865470545</v>
      </c>
      <c r="O3817" s="63">
        <v>3.9475730941089999</v>
      </c>
      <c r="P3817" s="2">
        <v>4</v>
      </c>
      <c r="Q3817" s="2">
        <v>3</v>
      </c>
      <c r="R3817">
        <v>1.6007810593582099</v>
      </c>
      <c r="S3817">
        <v>3.2015621187164198</v>
      </c>
      <c r="T3817" s="2">
        <v>4</v>
      </c>
    </row>
    <row r="3818" spans="1:20">
      <c r="A3818" t="s">
        <v>1532</v>
      </c>
      <c r="B3818" t="s">
        <v>1537</v>
      </c>
      <c r="C3818" t="s">
        <v>1523</v>
      </c>
      <c r="D3818" s="81" t="s">
        <v>44</v>
      </c>
      <c r="E3818" s="93" t="s">
        <v>60</v>
      </c>
      <c r="F3818" s="93" t="s">
        <v>60</v>
      </c>
      <c r="G3818">
        <v>15</v>
      </c>
      <c r="H3818" s="123">
        <f t="shared" si="332"/>
        <v>7.0422535211267609E-2</v>
      </c>
      <c r="K3818" t="s">
        <v>100</v>
      </c>
      <c r="M3818" s="321">
        <v>63.25</v>
      </c>
      <c r="N3818" s="63">
        <v>13.4000932832574</v>
      </c>
      <c r="O3818" s="63">
        <v>26.8001865665148</v>
      </c>
      <c r="P3818" s="2">
        <v>4</v>
      </c>
      <c r="Q3818" s="2">
        <v>89.25</v>
      </c>
      <c r="R3818">
        <v>0.75</v>
      </c>
      <c r="S3818">
        <v>1.5</v>
      </c>
      <c r="T3818" s="2">
        <v>4</v>
      </c>
    </row>
    <row r="3819" spans="1:20">
      <c r="A3819" t="s">
        <v>1532</v>
      </c>
      <c r="B3819" t="s">
        <v>1537</v>
      </c>
      <c r="C3819" t="s">
        <v>1523</v>
      </c>
      <c r="D3819" s="81" t="s">
        <v>44</v>
      </c>
      <c r="E3819" s="93" t="s">
        <v>60</v>
      </c>
      <c r="F3819" s="93" t="s">
        <v>60</v>
      </c>
      <c r="G3819">
        <v>213</v>
      </c>
      <c r="H3819" s="123">
        <f t="shared" si="332"/>
        <v>1</v>
      </c>
      <c r="K3819" t="s">
        <v>100</v>
      </c>
      <c r="L3819" t="s">
        <v>100</v>
      </c>
      <c r="M3819" s="321">
        <v>151.25</v>
      </c>
      <c r="N3819" s="63">
        <v>87.690150530147903</v>
      </c>
      <c r="O3819" s="63">
        <v>175.38030106029601</v>
      </c>
      <c r="P3819" s="2">
        <v>4</v>
      </c>
      <c r="Q3819" s="2">
        <v>34.25</v>
      </c>
      <c r="R3819">
        <v>57.491122503101899</v>
      </c>
      <c r="S3819">
        <v>114.982245006204</v>
      </c>
      <c r="T3819" s="2">
        <v>4</v>
      </c>
    </row>
    <row r="3820" spans="1:20">
      <c r="A3820" t="s">
        <v>1532</v>
      </c>
      <c r="B3820" t="s">
        <v>1538</v>
      </c>
      <c r="C3820" s="219" t="s">
        <v>1498</v>
      </c>
      <c r="D3820" s="81" t="s">
        <v>44</v>
      </c>
      <c r="E3820" s="93" t="s">
        <v>60</v>
      </c>
      <c r="F3820" s="93" t="s">
        <v>60</v>
      </c>
      <c r="G3820">
        <v>15</v>
      </c>
      <c r="H3820" s="123">
        <f t="shared" si="332"/>
        <v>7.0422535211267609E-2</v>
      </c>
      <c r="K3820" t="s">
        <v>100</v>
      </c>
      <c r="M3820" s="321">
        <v>0.75</v>
      </c>
      <c r="N3820" s="63">
        <v>0.478713553878169</v>
      </c>
      <c r="O3820" s="63">
        <v>0.95742710775633799</v>
      </c>
      <c r="P3820" s="2">
        <v>4</v>
      </c>
      <c r="Q3820" s="2">
        <v>17.5</v>
      </c>
      <c r="R3820">
        <v>0.28867513459481298</v>
      </c>
      <c r="S3820">
        <v>0.57735026918962595</v>
      </c>
      <c r="T3820" s="2">
        <v>4</v>
      </c>
    </row>
    <row r="3821" spans="1:20">
      <c r="A3821" t="s">
        <v>1532</v>
      </c>
      <c r="B3821" t="s">
        <v>1538</v>
      </c>
      <c r="C3821" s="219" t="s">
        <v>1498</v>
      </c>
      <c r="D3821" s="81" t="s">
        <v>44</v>
      </c>
      <c r="E3821" s="100" t="s">
        <v>60</v>
      </c>
      <c r="F3821" s="100" t="s">
        <v>60</v>
      </c>
      <c r="G3821" s="11">
        <v>213</v>
      </c>
      <c r="H3821" s="172">
        <f t="shared" si="332"/>
        <v>1</v>
      </c>
      <c r="I3821" s="12"/>
      <c r="J3821" s="11"/>
      <c r="K3821" s="11" t="s">
        <v>100</v>
      </c>
      <c r="L3821" s="11" t="s">
        <v>100</v>
      </c>
      <c r="M3821" s="321">
        <v>40.5</v>
      </c>
      <c r="N3821" s="63">
        <v>36.515978237843598</v>
      </c>
      <c r="O3821" s="63">
        <v>73.031956475687196</v>
      </c>
      <c r="P3821" s="2">
        <v>4</v>
      </c>
      <c r="Q3821" s="2">
        <v>1</v>
      </c>
      <c r="R3821">
        <v>14.8632656797444</v>
      </c>
      <c r="S3821">
        <v>29.7265313594887</v>
      </c>
      <c r="T3821" s="2">
        <v>4</v>
      </c>
    </row>
    <row r="3822" spans="1:20">
      <c r="A3822" s="16" t="s">
        <v>1532</v>
      </c>
      <c r="B3822" t="s">
        <v>1539</v>
      </c>
      <c r="C3822" s="219" t="s">
        <v>1541</v>
      </c>
      <c r="D3822" s="81" t="s">
        <v>44</v>
      </c>
      <c r="E3822" s="93" t="s">
        <v>60</v>
      </c>
      <c r="F3822" s="93" t="s">
        <v>60</v>
      </c>
      <c r="G3822">
        <v>15</v>
      </c>
      <c r="H3822" s="123">
        <f t="shared" si="332"/>
        <v>7.0422535211267609E-2</v>
      </c>
      <c r="K3822" t="s">
        <v>100</v>
      </c>
      <c r="M3822" s="321">
        <v>3.25</v>
      </c>
      <c r="N3822" s="63">
        <v>2.2867371223353699</v>
      </c>
      <c r="O3822" s="63">
        <v>4.5734742446707504</v>
      </c>
      <c r="P3822" s="2">
        <v>4</v>
      </c>
      <c r="Q3822" s="2">
        <v>2</v>
      </c>
      <c r="R3822">
        <v>1</v>
      </c>
      <c r="S3822">
        <v>2</v>
      </c>
      <c r="T3822" s="2">
        <v>4</v>
      </c>
    </row>
    <row r="3823" spans="1:20">
      <c r="A3823" t="s">
        <v>1532</v>
      </c>
      <c r="B3823" t="s">
        <v>1539</v>
      </c>
      <c r="C3823" s="219" t="s">
        <v>1541</v>
      </c>
      <c r="D3823" s="81" t="s">
        <v>44</v>
      </c>
      <c r="E3823" s="93" t="s">
        <v>60</v>
      </c>
      <c r="F3823" s="93" t="s">
        <v>60</v>
      </c>
      <c r="G3823">
        <v>213</v>
      </c>
      <c r="H3823" s="123">
        <f t="shared" si="332"/>
        <v>1</v>
      </c>
      <c r="K3823" t="s">
        <v>100</v>
      </c>
      <c r="L3823" t="s">
        <v>100</v>
      </c>
      <c r="M3823" s="321">
        <v>1.75</v>
      </c>
      <c r="N3823" s="63">
        <v>0.85391256382996605</v>
      </c>
      <c r="O3823" s="63">
        <v>1.7078251276599301</v>
      </c>
      <c r="P3823" s="2">
        <v>4</v>
      </c>
      <c r="Q3823" s="2">
        <v>0.75</v>
      </c>
      <c r="R3823">
        <v>1.0801234497346399</v>
      </c>
      <c r="S3823">
        <v>2.16024689946929</v>
      </c>
      <c r="T3823" s="2">
        <v>4</v>
      </c>
    </row>
    <row r="3824" spans="1:20">
      <c r="A3824" t="s">
        <v>1532</v>
      </c>
      <c r="B3824" t="s">
        <v>1540</v>
      </c>
      <c r="C3824" s="219" t="s">
        <v>1542</v>
      </c>
      <c r="D3824" s="81" t="s">
        <v>44</v>
      </c>
      <c r="E3824" s="93" t="s">
        <v>60</v>
      </c>
      <c r="F3824" s="93" t="s">
        <v>60</v>
      </c>
      <c r="G3824">
        <v>15</v>
      </c>
      <c r="H3824" s="123">
        <f t="shared" si="332"/>
        <v>7.0422535211267609E-2</v>
      </c>
      <c r="K3824" t="s">
        <v>100</v>
      </c>
      <c r="M3824" s="321">
        <v>2.25</v>
      </c>
      <c r="N3824" s="63">
        <v>2.25</v>
      </c>
      <c r="O3824" s="63">
        <v>4.5</v>
      </c>
      <c r="P3824" s="2">
        <v>4</v>
      </c>
      <c r="Q3824" s="2">
        <v>2.5</v>
      </c>
      <c r="R3824">
        <v>0.25</v>
      </c>
      <c r="S3824">
        <v>0.5</v>
      </c>
      <c r="T3824" s="2">
        <v>4</v>
      </c>
    </row>
    <row r="3825" spans="1:22">
      <c r="A3825" t="s">
        <v>1532</v>
      </c>
      <c r="B3825" t="s">
        <v>1540</v>
      </c>
      <c r="C3825" s="219" t="s">
        <v>1542</v>
      </c>
      <c r="D3825" s="81" t="s">
        <v>44</v>
      </c>
      <c r="E3825" s="93" t="s">
        <v>60</v>
      </c>
      <c r="F3825" s="93" t="s">
        <v>60</v>
      </c>
      <c r="G3825">
        <v>213</v>
      </c>
      <c r="H3825" s="123">
        <f t="shared" si="332"/>
        <v>1</v>
      </c>
      <c r="K3825" t="s">
        <v>100</v>
      </c>
      <c r="L3825" t="s">
        <v>100</v>
      </c>
      <c r="M3825" s="321">
        <v>4.5</v>
      </c>
      <c r="N3825" s="63">
        <v>3.30403793359983</v>
      </c>
      <c r="O3825" s="63">
        <v>6.6080758671996698</v>
      </c>
      <c r="P3825" s="2">
        <v>4</v>
      </c>
      <c r="Q3825" s="2">
        <v>0.5</v>
      </c>
      <c r="R3825">
        <v>0.86602540378443904</v>
      </c>
      <c r="S3825">
        <v>1.7320508075688801</v>
      </c>
      <c r="T3825" s="2">
        <v>4</v>
      </c>
    </row>
    <row r="3826" spans="1:22">
      <c r="A3826" t="s">
        <v>1532</v>
      </c>
      <c r="B3826" t="s">
        <v>872</v>
      </c>
      <c r="C3826" s="219" t="s">
        <v>1522</v>
      </c>
      <c r="D3826" s="81" t="s">
        <v>44</v>
      </c>
      <c r="E3826" s="93" t="s">
        <v>60</v>
      </c>
      <c r="F3826" s="93" t="s">
        <v>60</v>
      </c>
      <c r="G3826">
        <v>15</v>
      </c>
      <c r="H3826" s="123">
        <f t="shared" si="332"/>
        <v>7.0422535211267609E-2</v>
      </c>
      <c r="K3826" t="s">
        <v>100</v>
      </c>
      <c r="M3826" s="321">
        <v>120.25</v>
      </c>
      <c r="N3826" s="63">
        <v>90.855540098921097</v>
      </c>
      <c r="O3826" s="63">
        <v>181.71108019784199</v>
      </c>
      <c r="P3826" s="2">
        <v>4</v>
      </c>
      <c r="Q3826" s="2">
        <v>57</v>
      </c>
      <c r="R3826">
        <v>10.3440804327886</v>
      </c>
      <c r="S3826">
        <v>20.688160865577199</v>
      </c>
      <c r="T3826" s="2">
        <v>4</v>
      </c>
    </row>
    <row r="3827" spans="1:22">
      <c r="A3827" s="11" t="s">
        <v>1532</v>
      </c>
      <c r="B3827" t="s">
        <v>872</v>
      </c>
      <c r="C3827" s="219" t="s">
        <v>1522</v>
      </c>
      <c r="D3827" s="81" t="s">
        <v>44</v>
      </c>
      <c r="E3827" s="100" t="s">
        <v>60</v>
      </c>
      <c r="F3827" s="100" t="s">
        <v>60</v>
      </c>
      <c r="G3827" s="11">
        <v>213</v>
      </c>
      <c r="H3827" s="172">
        <f t="shared" si="332"/>
        <v>1</v>
      </c>
      <c r="I3827" s="12"/>
      <c r="J3827" s="11"/>
      <c r="K3827" s="11" t="s">
        <v>100</v>
      </c>
      <c r="L3827" s="11" t="s">
        <v>100</v>
      </c>
      <c r="M3827" s="321">
        <v>253.75</v>
      </c>
      <c r="N3827" s="63">
        <v>116.507778710265</v>
      </c>
      <c r="O3827" s="63">
        <v>233.01555742052901</v>
      </c>
      <c r="P3827" s="2">
        <v>4</v>
      </c>
      <c r="Q3827" s="2">
        <v>38</v>
      </c>
      <c r="R3827">
        <v>25.5571255556384</v>
      </c>
      <c r="S3827">
        <v>51.1142511112769</v>
      </c>
      <c r="T3827" s="2">
        <v>4</v>
      </c>
    </row>
    <row r="3828" spans="1:22">
      <c r="A3828" t="s">
        <v>1534</v>
      </c>
      <c r="B3828" t="s">
        <v>1536</v>
      </c>
      <c r="C3828" t="s">
        <v>1523</v>
      </c>
      <c r="D3828" s="81" t="s">
        <v>44</v>
      </c>
      <c r="E3828" s="93" t="s">
        <v>60</v>
      </c>
      <c r="F3828" s="93" t="s">
        <v>60</v>
      </c>
      <c r="G3828">
        <v>15</v>
      </c>
      <c r="H3828" s="123">
        <f t="shared" si="332"/>
        <v>7.0422535211267609E-2</v>
      </c>
      <c r="K3828" t="s">
        <v>100</v>
      </c>
      <c r="M3828" s="321">
        <v>90.25</v>
      </c>
      <c r="N3828" s="63">
        <v>77.986510585698895</v>
      </c>
      <c r="O3828" s="63">
        <v>155.97302117139799</v>
      </c>
      <c r="P3828" s="2">
        <v>4</v>
      </c>
      <c r="Q3828" s="2">
        <v>1.25</v>
      </c>
      <c r="R3828">
        <v>11.528949070347499</v>
      </c>
      <c r="S3828">
        <v>23.057898140694999</v>
      </c>
      <c r="T3828" s="2">
        <v>4</v>
      </c>
    </row>
    <row r="3829" spans="1:22">
      <c r="A3829" t="s">
        <v>1534</v>
      </c>
      <c r="B3829" t="s">
        <v>1536</v>
      </c>
      <c r="C3829" t="s">
        <v>1523</v>
      </c>
      <c r="D3829" s="81" t="s">
        <v>44</v>
      </c>
      <c r="E3829" s="93" t="s">
        <v>60</v>
      </c>
      <c r="F3829" s="93" t="s">
        <v>60</v>
      </c>
      <c r="G3829">
        <v>213</v>
      </c>
      <c r="H3829" s="123">
        <f t="shared" si="332"/>
        <v>1</v>
      </c>
      <c r="K3829" t="s">
        <v>100</v>
      </c>
      <c r="L3829" t="s">
        <v>100</v>
      </c>
      <c r="M3829" s="321">
        <v>2</v>
      </c>
      <c r="N3829" s="63">
        <v>0.70710678118654802</v>
      </c>
      <c r="O3829" s="63">
        <v>1.4142135623731</v>
      </c>
      <c r="P3829" s="2">
        <v>4</v>
      </c>
      <c r="Q3829" s="2">
        <v>1.25</v>
      </c>
      <c r="R3829">
        <v>1.25</v>
      </c>
      <c r="S3829">
        <v>2.5</v>
      </c>
      <c r="T3829" s="2">
        <v>4</v>
      </c>
    </row>
    <row r="3830" spans="1:22">
      <c r="A3830" t="s">
        <v>1534</v>
      </c>
      <c r="B3830" t="s">
        <v>1537</v>
      </c>
      <c r="C3830" t="s">
        <v>1523</v>
      </c>
      <c r="D3830" s="81" t="s">
        <v>44</v>
      </c>
      <c r="E3830" s="93" t="s">
        <v>60</v>
      </c>
      <c r="F3830" s="93" t="s">
        <v>60</v>
      </c>
      <c r="G3830">
        <v>15</v>
      </c>
      <c r="H3830" s="123">
        <f t="shared" si="332"/>
        <v>7.0422535211267609E-2</v>
      </c>
      <c r="K3830" t="s">
        <v>100</v>
      </c>
      <c r="M3830" s="321">
        <v>312.5</v>
      </c>
      <c r="N3830" s="63">
        <v>207.93929402592499</v>
      </c>
      <c r="O3830" s="63">
        <v>415.87858805184999</v>
      </c>
      <c r="P3830" s="2">
        <v>4</v>
      </c>
      <c r="Q3830" s="2">
        <v>251</v>
      </c>
      <c r="R3830">
        <v>39.332715390626198</v>
      </c>
      <c r="S3830">
        <v>78.665430781252297</v>
      </c>
      <c r="T3830" s="2">
        <v>4</v>
      </c>
    </row>
    <row r="3831" spans="1:22">
      <c r="A3831" t="s">
        <v>1534</v>
      </c>
      <c r="B3831" t="s">
        <v>1537</v>
      </c>
      <c r="C3831" t="s">
        <v>1523</v>
      </c>
      <c r="D3831" s="81" t="s">
        <v>44</v>
      </c>
      <c r="E3831" s="93" t="s">
        <v>60</v>
      </c>
      <c r="F3831" s="93" t="s">
        <v>60</v>
      </c>
      <c r="G3831">
        <v>213</v>
      </c>
      <c r="H3831" s="123">
        <f t="shared" si="332"/>
        <v>1</v>
      </c>
      <c r="K3831" t="s">
        <v>100</v>
      </c>
      <c r="L3831" t="s">
        <v>100</v>
      </c>
      <c r="M3831" s="321">
        <v>268.25</v>
      </c>
      <c r="N3831" s="63">
        <v>140.68959627492001</v>
      </c>
      <c r="O3831" s="63">
        <v>281.37919254984001</v>
      </c>
      <c r="P3831" s="2">
        <v>4</v>
      </c>
      <c r="Q3831" s="2">
        <v>2.25</v>
      </c>
      <c r="R3831">
        <v>159.81916864589999</v>
      </c>
      <c r="S3831">
        <v>319.63833729179998</v>
      </c>
      <c r="T3831" s="2">
        <v>4</v>
      </c>
    </row>
    <row r="3832" spans="1:22">
      <c r="A3832" t="s">
        <v>1534</v>
      </c>
      <c r="B3832" t="s">
        <v>1538</v>
      </c>
      <c r="C3832" s="219" t="s">
        <v>1498</v>
      </c>
      <c r="D3832" s="81" t="s">
        <v>44</v>
      </c>
      <c r="E3832" s="93" t="s">
        <v>60</v>
      </c>
      <c r="F3832" s="93" t="s">
        <v>60</v>
      </c>
      <c r="G3832">
        <v>15</v>
      </c>
      <c r="H3832" s="123">
        <f t="shared" si="332"/>
        <v>7.0422535211267609E-2</v>
      </c>
      <c r="K3832" t="s">
        <v>100</v>
      </c>
      <c r="M3832" s="321">
        <v>7.5</v>
      </c>
      <c r="N3832" s="63">
        <v>5.4237133650909897</v>
      </c>
      <c r="O3832" s="63">
        <v>10.847426730182001</v>
      </c>
      <c r="P3832" s="2">
        <v>4</v>
      </c>
      <c r="Q3832" s="2">
        <v>134.75</v>
      </c>
      <c r="R3832">
        <v>1.75</v>
      </c>
      <c r="S3832">
        <v>3.5</v>
      </c>
      <c r="T3832" s="2">
        <v>4</v>
      </c>
    </row>
    <row r="3833" spans="1:22">
      <c r="A3833" t="s">
        <v>1534</v>
      </c>
      <c r="B3833" t="s">
        <v>1538</v>
      </c>
      <c r="C3833" s="219" t="s">
        <v>1498</v>
      </c>
      <c r="D3833" s="81" t="s">
        <v>44</v>
      </c>
      <c r="E3833" s="100" t="s">
        <v>60</v>
      </c>
      <c r="F3833" s="100" t="s">
        <v>60</v>
      </c>
      <c r="G3833" s="11">
        <v>213</v>
      </c>
      <c r="H3833" s="172">
        <f t="shared" si="332"/>
        <v>1</v>
      </c>
      <c r="I3833" s="12"/>
      <c r="J3833" s="11"/>
      <c r="K3833" s="11" t="s">
        <v>100</v>
      </c>
      <c r="L3833" s="11" t="s">
        <v>100</v>
      </c>
      <c r="M3833" s="321">
        <v>101.25</v>
      </c>
      <c r="N3833" s="63">
        <v>85.1032461190524</v>
      </c>
      <c r="O3833" s="63">
        <v>170.206492238105</v>
      </c>
      <c r="P3833" s="2">
        <v>4</v>
      </c>
      <c r="Q3833" s="2">
        <v>0.5</v>
      </c>
      <c r="R3833">
        <v>117.23720612501801</v>
      </c>
      <c r="S3833">
        <v>234.47441225003601</v>
      </c>
      <c r="T3833" s="2">
        <v>4</v>
      </c>
    </row>
    <row r="3834" spans="1:22">
      <c r="A3834" t="s">
        <v>1534</v>
      </c>
      <c r="B3834" t="s">
        <v>1539</v>
      </c>
      <c r="C3834" s="219" t="s">
        <v>1541</v>
      </c>
      <c r="D3834" s="81" t="s">
        <v>44</v>
      </c>
      <c r="E3834" s="93" t="s">
        <v>60</v>
      </c>
      <c r="F3834" s="93" t="s">
        <v>60</v>
      </c>
      <c r="G3834">
        <v>15</v>
      </c>
      <c r="H3834" s="123">
        <f t="shared" si="332"/>
        <v>7.0422535211267609E-2</v>
      </c>
      <c r="K3834" t="s">
        <v>100</v>
      </c>
      <c r="M3834" s="321">
        <v>0.25</v>
      </c>
      <c r="N3834" s="63">
        <v>0.25</v>
      </c>
      <c r="O3834" s="63">
        <v>0.5</v>
      </c>
      <c r="P3834" s="2">
        <v>4</v>
      </c>
      <c r="Q3834" s="2">
        <v>0</v>
      </c>
      <c r="R3834">
        <v>0.25</v>
      </c>
      <c r="S3834">
        <v>0.5</v>
      </c>
      <c r="T3834" s="2">
        <v>4</v>
      </c>
    </row>
    <row r="3835" spans="1:22">
      <c r="A3835" t="s">
        <v>1534</v>
      </c>
      <c r="B3835" t="s">
        <v>1539</v>
      </c>
      <c r="C3835" s="219" t="s">
        <v>1541</v>
      </c>
      <c r="D3835" s="81" t="s">
        <v>44</v>
      </c>
      <c r="E3835" s="93" t="s">
        <v>60</v>
      </c>
      <c r="F3835" s="93" t="s">
        <v>60</v>
      </c>
      <c r="G3835">
        <v>213</v>
      </c>
      <c r="H3835" s="123">
        <f t="shared" si="332"/>
        <v>1</v>
      </c>
      <c r="K3835" t="s">
        <v>100</v>
      </c>
      <c r="L3835" t="s">
        <v>100</v>
      </c>
      <c r="M3835" s="321">
        <v>0.75</v>
      </c>
      <c r="N3835" s="63">
        <v>0.75</v>
      </c>
      <c r="O3835" s="63">
        <v>1.5</v>
      </c>
      <c r="P3835" s="2">
        <v>4</v>
      </c>
      <c r="Q3835" s="2">
        <v>1</v>
      </c>
      <c r="R3835">
        <v>0</v>
      </c>
      <c r="S3835">
        <v>0</v>
      </c>
      <c r="T3835" s="2">
        <v>4</v>
      </c>
    </row>
    <row r="3836" spans="1:22">
      <c r="A3836" t="s">
        <v>1534</v>
      </c>
      <c r="B3836" t="s">
        <v>1540</v>
      </c>
      <c r="C3836" s="219" t="s">
        <v>1542</v>
      </c>
      <c r="D3836" s="81" t="s">
        <v>44</v>
      </c>
      <c r="E3836" s="93" t="s">
        <v>60</v>
      </c>
      <c r="F3836" s="93" t="s">
        <v>60</v>
      </c>
      <c r="G3836">
        <v>15</v>
      </c>
      <c r="H3836" s="123">
        <f t="shared" si="332"/>
        <v>7.0422535211267609E-2</v>
      </c>
      <c r="K3836" t="s">
        <v>100</v>
      </c>
      <c r="M3836" s="321">
        <v>0</v>
      </c>
      <c r="N3836" s="63">
        <v>0</v>
      </c>
      <c r="O3836" s="63">
        <v>0</v>
      </c>
      <c r="P3836" s="2">
        <v>4</v>
      </c>
      <c r="Q3836" s="2">
        <v>0.25</v>
      </c>
      <c r="R3836">
        <v>0</v>
      </c>
      <c r="S3836">
        <v>0</v>
      </c>
      <c r="T3836" s="2">
        <v>4</v>
      </c>
    </row>
    <row r="3837" spans="1:22">
      <c r="A3837" t="s">
        <v>1534</v>
      </c>
      <c r="B3837" t="s">
        <v>1540</v>
      </c>
      <c r="C3837" s="219" t="s">
        <v>1542</v>
      </c>
      <c r="D3837" s="81" t="s">
        <v>44</v>
      </c>
      <c r="E3837" s="93" t="s">
        <v>60</v>
      </c>
      <c r="F3837" s="93" t="s">
        <v>60</v>
      </c>
      <c r="G3837">
        <v>213</v>
      </c>
      <c r="H3837" s="123">
        <f t="shared" si="332"/>
        <v>1</v>
      </c>
      <c r="K3837" t="s">
        <v>100</v>
      </c>
      <c r="L3837" t="s">
        <v>100</v>
      </c>
      <c r="M3837" s="321">
        <v>0.5</v>
      </c>
      <c r="N3837" s="63">
        <v>0.5</v>
      </c>
      <c r="O3837" s="63">
        <v>1</v>
      </c>
      <c r="P3837" s="2">
        <v>4</v>
      </c>
      <c r="Q3837" s="2">
        <v>0.25</v>
      </c>
      <c r="R3837">
        <v>0.25</v>
      </c>
      <c r="S3837">
        <v>0.5</v>
      </c>
      <c r="T3837" s="2">
        <v>4</v>
      </c>
    </row>
    <row r="3838" spans="1:22">
      <c r="A3838" t="s">
        <v>1534</v>
      </c>
      <c r="B3838" t="s">
        <v>872</v>
      </c>
      <c r="C3838" s="219" t="s">
        <v>1522</v>
      </c>
      <c r="D3838" s="81" t="s">
        <v>44</v>
      </c>
      <c r="E3838" s="93" t="s">
        <v>60</v>
      </c>
      <c r="F3838" s="93" t="s">
        <v>60</v>
      </c>
      <c r="G3838">
        <v>15</v>
      </c>
      <c r="H3838" s="123">
        <f t="shared" si="332"/>
        <v>7.0422535211267609E-2</v>
      </c>
      <c r="K3838" t="s">
        <v>100</v>
      </c>
      <c r="M3838" s="321">
        <v>153.25</v>
      </c>
      <c r="N3838" s="63">
        <v>91.400560720380696</v>
      </c>
      <c r="O3838" s="63">
        <v>182.80112144076099</v>
      </c>
      <c r="P3838" s="2">
        <v>4</v>
      </c>
      <c r="Q3838" s="2">
        <v>181.25</v>
      </c>
      <c r="R3838">
        <v>21.120684963640102</v>
      </c>
      <c r="S3838">
        <v>42.241369927280203</v>
      </c>
      <c r="T3838" s="2">
        <v>4</v>
      </c>
    </row>
    <row r="3839" spans="1:22">
      <c r="A3839" t="s">
        <v>1534</v>
      </c>
      <c r="B3839" t="s">
        <v>872</v>
      </c>
      <c r="C3839" s="219" t="s">
        <v>1522</v>
      </c>
      <c r="D3839" s="81" t="s">
        <v>44</v>
      </c>
      <c r="E3839" s="100" t="s">
        <v>60</v>
      </c>
      <c r="F3839" s="100" t="s">
        <v>60</v>
      </c>
      <c r="G3839" s="11">
        <v>213</v>
      </c>
      <c r="H3839" s="172">
        <f t="shared" si="332"/>
        <v>1</v>
      </c>
      <c r="I3839" s="12"/>
      <c r="J3839" s="11"/>
      <c r="K3839" s="11" t="s">
        <v>100</v>
      </c>
      <c r="L3839" s="11" t="s">
        <v>100</v>
      </c>
      <c r="M3839" s="321">
        <v>364.5</v>
      </c>
      <c r="N3839" s="63">
        <v>187.739402719124</v>
      </c>
      <c r="O3839" s="63">
        <v>375.478805438248</v>
      </c>
      <c r="P3839" s="2">
        <v>4</v>
      </c>
      <c r="Q3839" s="2">
        <v>11</v>
      </c>
      <c r="R3839">
        <v>131.871386206409</v>
      </c>
      <c r="S3839">
        <v>263.74277241281902</v>
      </c>
      <c r="T3839" s="2">
        <v>4</v>
      </c>
    </row>
    <row r="3840" spans="1:22">
      <c r="A3840" s="127" t="s">
        <v>1435</v>
      </c>
      <c r="B3840" t="s">
        <v>1437</v>
      </c>
      <c r="C3840" s="219" t="s">
        <v>1433</v>
      </c>
      <c r="D3840" s="81" t="s">
        <v>44</v>
      </c>
      <c r="E3840" s="93" t="s">
        <v>60</v>
      </c>
      <c r="F3840" s="93" t="s">
        <v>60</v>
      </c>
      <c r="G3840">
        <v>0</v>
      </c>
      <c r="H3840" s="123">
        <f t="shared" ref="H3840:H3871" si="333">G3840/120</f>
        <v>0</v>
      </c>
      <c r="I3840" s="2" t="s">
        <v>100</v>
      </c>
      <c r="M3840" s="2">
        <v>5.2553429735960402E-2</v>
      </c>
      <c r="N3840">
        <v>1.8148131129939099E-2</v>
      </c>
      <c r="O3840">
        <v>3.6296262259878198E-2</v>
      </c>
      <c r="P3840" s="2">
        <v>4</v>
      </c>
      <c r="Q3840" s="2">
        <v>2.6823124562174502E-2</v>
      </c>
      <c r="R3840">
        <v>2.2525257217993502E-2</v>
      </c>
      <c r="S3840">
        <v>4.5050514435987003E-2</v>
      </c>
      <c r="T3840" s="2">
        <v>4</v>
      </c>
      <c r="U3840" s="339">
        <f t="shared" ref="U3840:U3871" si="334">LN(Q3839/M3840)</f>
        <v>5.3438201904415159</v>
      </c>
      <c r="V3840" s="4">
        <f t="shared" ref="V3840:V3871" si="335">M3840^2/(P3840*M3840^2)+S3840^2/(T3840*Q3839^2)</f>
        <v>0.25000419328274986</v>
      </c>
    </row>
    <row r="3841" spans="1:22">
      <c r="A3841" s="127" t="s">
        <v>1435</v>
      </c>
      <c r="B3841" t="s">
        <v>1437</v>
      </c>
      <c r="C3841" s="219" t="s">
        <v>1433</v>
      </c>
      <c r="D3841" s="81" t="s">
        <v>44</v>
      </c>
      <c r="E3841" s="93" t="s">
        <v>60</v>
      </c>
      <c r="F3841" s="93" t="s">
        <v>60</v>
      </c>
      <c r="G3841">
        <v>10</v>
      </c>
      <c r="H3841" s="123">
        <f t="shared" si="333"/>
        <v>8.3333333333333329E-2</v>
      </c>
      <c r="K3841" t="s">
        <v>100</v>
      </c>
      <c r="M3841" s="2">
        <v>1.8698124990408599E-2</v>
      </c>
      <c r="N3841">
        <v>5.6555722154063102E-3</v>
      </c>
      <c r="O3841">
        <v>1.13111444308126E-2</v>
      </c>
      <c r="P3841" s="2">
        <v>4</v>
      </c>
      <c r="Q3841" s="2">
        <v>1.1950731865415299E-2</v>
      </c>
      <c r="R3841">
        <v>4.7917234759546996E-3</v>
      </c>
      <c r="S3841">
        <v>9.5834469519093905E-3</v>
      </c>
      <c r="T3841" s="2">
        <v>4</v>
      </c>
      <c r="U3841" s="339">
        <f t="shared" si="334"/>
        <v>0.36084112132664914</v>
      </c>
      <c r="V3841" s="4">
        <f t="shared" si="335"/>
        <v>0.28191278911172679</v>
      </c>
    </row>
    <row r="3842" spans="1:22">
      <c r="A3842" s="127" t="s">
        <v>1435</v>
      </c>
      <c r="B3842" t="s">
        <v>1437</v>
      </c>
      <c r="C3842" s="219" t="s">
        <v>1433</v>
      </c>
      <c r="D3842" s="81" t="s">
        <v>44</v>
      </c>
      <c r="E3842" s="93" t="s">
        <v>60</v>
      </c>
      <c r="F3842" s="93" t="s">
        <v>60</v>
      </c>
      <c r="G3842">
        <v>120</v>
      </c>
      <c r="H3842" s="123">
        <f t="shared" si="333"/>
        <v>1</v>
      </c>
      <c r="K3842" t="s">
        <v>100</v>
      </c>
      <c r="L3842" t="s">
        <v>100</v>
      </c>
      <c r="M3842" s="2">
        <v>1.94807431526655E-2</v>
      </c>
      <c r="N3842">
        <v>9.6827266863670908E-3</v>
      </c>
      <c r="O3842">
        <v>1.9365453372734199E-2</v>
      </c>
      <c r="P3842" s="2">
        <v>4</v>
      </c>
      <c r="Q3842" s="2">
        <v>7.6923076923076901E-4</v>
      </c>
      <c r="R3842">
        <v>5.9822716341344897E-3</v>
      </c>
      <c r="S3842">
        <v>1.1964543268269E-2</v>
      </c>
      <c r="T3842" s="2">
        <v>4</v>
      </c>
      <c r="U3842" s="339">
        <f t="shared" si="334"/>
        <v>-0.4886339265375389</v>
      </c>
      <c r="V3842" s="4">
        <f t="shared" si="335"/>
        <v>0.50057818148273159</v>
      </c>
    </row>
    <row r="3843" spans="1:22">
      <c r="A3843" s="127" t="s">
        <v>1435</v>
      </c>
      <c r="B3843" t="s">
        <v>1438</v>
      </c>
      <c r="C3843" s="219" t="s">
        <v>1433</v>
      </c>
      <c r="D3843" s="81" t="s">
        <v>44</v>
      </c>
      <c r="E3843" s="93" t="s">
        <v>60</v>
      </c>
      <c r="F3843" s="93" t="s">
        <v>60</v>
      </c>
      <c r="G3843">
        <v>0</v>
      </c>
      <c r="H3843" s="123">
        <f t="shared" si="333"/>
        <v>0</v>
      </c>
      <c r="I3843" s="2" t="s">
        <v>100</v>
      </c>
      <c r="M3843" s="2">
        <v>0</v>
      </c>
      <c r="N3843">
        <v>0</v>
      </c>
      <c r="O3843">
        <v>0</v>
      </c>
      <c r="P3843" s="2">
        <v>4</v>
      </c>
      <c r="Q3843" s="2">
        <v>0</v>
      </c>
      <c r="R3843">
        <v>7.6923076923076901E-4</v>
      </c>
      <c r="S3843">
        <v>1.53846153846154E-3</v>
      </c>
      <c r="T3843" s="2">
        <v>4</v>
      </c>
      <c r="U3843" s="339" t="e">
        <f t="shared" si="334"/>
        <v>#DIV/0!</v>
      </c>
      <c r="V3843" s="4" t="e">
        <f t="shared" si="335"/>
        <v>#DIV/0!</v>
      </c>
    </row>
    <row r="3844" spans="1:22">
      <c r="A3844" s="127" t="s">
        <v>1435</v>
      </c>
      <c r="B3844" t="s">
        <v>1438</v>
      </c>
      <c r="C3844" s="219" t="s">
        <v>1433</v>
      </c>
      <c r="D3844" s="81" t="s">
        <v>44</v>
      </c>
      <c r="E3844" s="93" t="s">
        <v>60</v>
      </c>
      <c r="F3844" s="93" t="s">
        <v>60</v>
      </c>
      <c r="G3844">
        <v>10</v>
      </c>
      <c r="H3844" s="123">
        <f t="shared" si="333"/>
        <v>8.3333333333333329E-2</v>
      </c>
      <c r="K3844" t="s">
        <v>100</v>
      </c>
      <c r="M3844" s="2">
        <v>0</v>
      </c>
      <c r="N3844">
        <v>0</v>
      </c>
      <c r="O3844">
        <v>0</v>
      </c>
      <c r="P3844" s="2">
        <v>4</v>
      </c>
      <c r="Q3844" s="2">
        <v>0</v>
      </c>
      <c r="R3844">
        <v>0</v>
      </c>
      <c r="S3844">
        <v>0</v>
      </c>
      <c r="T3844" s="2">
        <v>4</v>
      </c>
      <c r="U3844" s="339" t="e">
        <f t="shared" si="334"/>
        <v>#DIV/0!</v>
      </c>
      <c r="V3844" s="4" t="e">
        <f t="shared" si="335"/>
        <v>#DIV/0!</v>
      </c>
    </row>
    <row r="3845" spans="1:22">
      <c r="A3845" s="127" t="s">
        <v>1435</v>
      </c>
      <c r="B3845" t="s">
        <v>1438</v>
      </c>
      <c r="C3845" s="219" t="s">
        <v>1433</v>
      </c>
      <c r="D3845" s="81" t="s">
        <v>44</v>
      </c>
      <c r="E3845" s="100" t="s">
        <v>60</v>
      </c>
      <c r="F3845" s="100" t="s">
        <v>60</v>
      </c>
      <c r="G3845" s="11">
        <v>120</v>
      </c>
      <c r="H3845" s="172">
        <f t="shared" si="333"/>
        <v>1</v>
      </c>
      <c r="I3845" s="12"/>
      <c r="J3845" s="11"/>
      <c r="K3845" s="11" t="s">
        <v>100</v>
      </c>
      <c r="L3845" s="11" t="s">
        <v>100</v>
      </c>
      <c r="M3845" s="2">
        <v>0</v>
      </c>
      <c r="N3845">
        <v>0</v>
      </c>
      <c r="O3845">
        <v>0</v>
      </c>
      <c r="P3845" s="2">
        <v>4</v>
      </c>
      <c r="Q3845" s="2">
        <v>0.76686938910707003</v>
      </c>
      <c r="R3845">
        <v>0</v>
      </c>
      <c r="S3845">
        <v>0</v>
      </c>
      <c r="T3845" s="2">
        <v>4</v>
      </c>
      <c r="U3845" s="339" t="e">
        <f t="shared" si="334"/>
        <v>#DIV/0!</v>
      </c>
      <c r="V3845" s="4" t="e">
        <f t="shared" si="335"/>
        <v>#DIV/0!</v>
      </c>
    </row>
    <row r="3846" spans="1:22">
      <c r="A3846" s="127" t="s">
        <v>1435</v>
      </c>
      <c r="B3846" t="s">
        <v>1439</v>
      </c>
      <c r="C3846" s="219" t="s">
        <v>1433</v>
      </c>
      <c r="D3846" s="81" t="s">
        <v>44</v>
      </c>
      <c r="E3846" s="93" t="s">
        <v>60</v>
      </c>
      <c r="F3846" s="93" t="s">
        <v>60</v>
      </c>
      <c r="G3846">
        <v>0</v>
      </c>
      <c r="H3846" s="123">
        <f t="shared" si="333"/>
        <v>0</v>
      </c>
      <c r="I3846" s="2" t="s">
        <v>100</v>
      </c>
      <c r="M3846" s="2">
        <v>0.71967561707225502</v>
      </c>
      <c r="N3846">
        <v>0.21416558995176199</v>
      </c>
      <c r="O3846">
        <v>0.42833117990352298</v>
      </c>
      <c r="P3846" s="2">
        <v>4</v>
      </c>
      <c r="Q3846" s="2">
        <v>8.6771647599676496E-2</v>
      </c>
      <c r="R3846">
        <v>0.19401182087881699</v>
      </c>
      <c r="S3846">
        <v>0.38802364175763399</v>
      </c>
      <c r="T3846" s="2">
        <v>4</v>
      </c>
      <c r="U3846" s="339">
        <f t="shared" si="334"/>
        <v>6.3515920224565578E-2</v>
      </c>
      <c r="V3846" s="4">
        <f t="shared" si="335"/>
        <v>0.314004952321219</v>
      </c>
    </row>
    <row r="3847" spans="1:22">
      <c r="A3847" s="127" t="s">
        <v>1435</v>
      </c>
      <c r="B3847" t="s">
        <v>1439</v>
      </c>
      <c r="C3847" s="219" t="s">
        <v>1433</v>
      </c>
      <c r="D3847" s="81" t="s">
        <v>44</v>
      </c>
      <c r="E3847" s="93" t="s">
        <v>60</v>
      </c>
      <c r="F3847" s="93" t="s">
        <v>60</v>
      </c>
      <c r="G3847">
        <v>10</v>
      </c>
      <c r="H3847" s="123">
        <f t="shared" si="333"/>
        <v>8.3333333333333329E-2</v>
      </c>
      <c r="K3847" t="s">
        <v>100</v>
      </c>
      <c r="M3847" s="2">
        <v>0.11219838125139101</v>
      </c>
      <c r="N3847">
        <v>2.6185202306616001E-2</v>
      </c>
      <c r="O3847">
        <v>5.2370404613232099E-2</v>
      </c>
      <c r="P3847" s="2">
        <v>4</v>
      </c>
      <c r="Q3847" s="2">
        <v>5.5293890161424997E-2</v>
      </c>
      <c r="R3847">
        <v>2.5360090470844199E-2</v>
      </c>
      <c r="S3847">
        <v>5.0720180941688398E-2</v>
      </c>
      <c r="T3847" s="2">
        <v>4</v>
      </c>
      <c r="U3847" s="339">
        <f t="shared" si="334"/>
        <v>-0.25698863788412873</v>
      </c>
      <c r="V3847" s="4">
        <f t="shared" si="335"/>
        <v>0.3354173137640632</v>
      </c>
    </row>
    <row r="3848" spans="1:22">
      <c r="A3848" s="127" t="s">
        <v>1435</v>
      </c>
      <c r="B3848" t="s">
        <v>1439</v>
      </c>
      <c r="C3848" s="219" t="s">
        <v>1433</v>
      </c>
      <c r="D3848" s="81" t="s">
        <v>44</v>
      </c>
      <c r="E3848" s="93" t="s">
        <v>60</v>
      </c>
      <c r="F3848" s="93" t="s">
        <v>60</v>
      </c>
      <c r="G3848">
        <v>120</v>
      </c>
      <c r="H3848" s="123">
        <f t="shared" si="333"/>
        <v>1</v>
      </c>
      <c r="K3848" t="s">
        <v>100</v>
      </c>
      <c r="L3848" t="s">
        <v>100</v>
      </c>
      <c r="M3848" s="2">
        <v>0.17729475194136601</v>
      </c>
      <c r="N3848">
        <v>3.4889827569352799E-2</v>
      </c>
      <c r="O3848">
        <v>6.9779655138705599E-2</v>
      </c>
      <c r="P3848" s="2">
        <v>4</v>
      </c>
      <c r="Q3848" s="2">
        <v>0</v>
      </c>
      <c r="R3848">
        <v>4.0545333994545601E-2</v>
      </c>
      <c r="S3848">
        <v>8.1090667989091106E-2</v>
      </c>
      <c r="T3848" s="2">
        <v>4</v>
      </c>
      <c r="U3848" s="339">
        <f t="shared" si="334"/>
        <v>-1.1651511956651026</v>
      </c>
      <c r="V3848" s="4">
        <f t="shared" si="335"/>
        <v>0.78768444614947675</v>
      </c>
    </row>
    <row r="3849" spans="1:22">
      <c r="A3849" s="127" t="s">
        <v>1435</v>
      </c>
      <c r="B3849" t="s">
        <v>1440</v>
      </c>
      <c r="C3849" s="219" t="s">
        <v>1433</v>
      </c>
      <c r="D3849" s="81" t="s">
        <v>44</v>
      </c>
      <c r="E3849" s="93" t="s">
        <v>60</v>
      </c>
      <c r="F3849" s="93" t="s">
        <v>60</v>
      </c>
      <c r="G3849">
        <v>0</v>
      </c>
      <c r="H3849" s="123">
        <f t="shared" si="333"/>
        <v>0</v>
      </c>
      <c r="I3849" s="2" t="s">
        <v>100</v>
      </c>
      <c r="M3849" s="2">
        <v>0</v>
      </c>
      <c r="N3849">
        <v>0</v>
      </c>
      <c r="O3849">
        <v>0</v>
      </c>
      <c r="P3849" s="2">
        <v>4</v>
      </c>
      <c r="Q3849" s="2">
        <v>0</v>
      </c>
      <c r="R3849">
        <v>0</v>
      </c>
      <c r="S3849">
        <v>0</v>
      </c>
      <c r="T3849" s="2">
        <v>4</v>
      </c>
      <c r="U3849" s="339" t="e">
        <f t="shared" si="334"/>
        <v>#DIV/0!</v>
      </c>
      <c r="V3849" s="4" t="e">
        <f t="shared" si="335"/>
        <v>#DIV/0!</v>
      </c>
    </row>
    <row r="3850" spans="1:22">
      <c r="A3850" s="127" t="s">
        <v>1435</v>
      </c>
      <c r="B3850" t="s">
        <v>1440</v>
      </c>
      <c r="C3850" s="219" t="s">
        <v>1433</v>
      </c>
      <c r="D3850" s="81" t="s">
        <v>44</v>
      </c>
      <c r="E3850" s="93" t="s">
        <v>60</v>
      </c>
      <c r="F3850" s="93" t="s">
        <v>60</v>
      </c>
      <c r="G3850">
        <v>10</v>
      </c>
      <c r="H3850" s="123">
        <f t="shared" si="333"/>
        <v>8.3333333333333329E-2</v>
      </c>
      <c r="K3850" t="s">
        <v>100</v>
      </c>
      <c r="M3850" s="2">
        <v>0</v>
      </c>
      <c r="N3850">
        <v>0</v>
      </c>
      <c r="O3850">
        <v>0</v>
      </c>
      <c r="P3850" s="2">
        <v>4</v>
      </c>
      <c r="Q3850" s="2">
        <v>1.2503829297722401E-3</v>
      </c>
      <c r="R3850">
        <v>0</v>
      </c>
      <c r="S3850">
        <v>0</v>
      </c>
      <c r="T3850" s="2">
        <v>4</v>
      </c>
      <c r="U3850" s="339" t="e">
        <f t="shared" si="334"/>
        <v>#DIV/0!</v>
      </c>
      <c r="V3850" s="4" t="e">
        <f t="shared" si="335"/>
        <v>#DIV/0!</v>
      </c>
    </row>
    <row r="3851" spans="1:22">
      <c r="A3851" s="127" t="s">
        <v>1435</v>
      </c>
      <c r="B3851" t="s">
        <v>1440</v>
      </c>
      <c r="C3851" s="219" t="s">
        <v>1433</v>
      </c>
      <c r="D3851" s="81" t="s">
        <v>44</v>
      </c>
      <c r="E3851" s="100" t="s">
        <v>60</v>
      </c>
      <c r="F3851" s="100" t="s">
        <v>60</v>
      </c>
      <c r="G3851" s="11">
        <v>120</v>
      </c>
      <c r="H3851" s="172">
        <f t="shared" si="333"/>
        <v>1</v>
      </c>
      <c r="I3851" s="12"/>
      <c r="J3851" s="11"/>
      <c r="K3851" s="11" t="s">
        <v>100</v>
      </c>
      <c r="L3851" s="11" t="s">
        <v>100</v>
      </c>
      <c r="M3851" s="2">
        <v>3.53303671700084E-3</v>
      </c>
      <c r="N3851">
        <v>2.0398228793860802E-3</v>
      </c>
      <c r="O3851">
        <v>4.0796457587721604E-3</v>
      </c>
      <c r="P3851" s="2">
        <v>4</v>
      </c>
      <c r="Q3851" s="2">
        <v>0</v>
      </c>
      <c r="R3851">
        <v>7.2212997185798597E-4</v>
      </c>
      <c r="S3851">
        <v>1.44425994371597E-3</v>
      </c>
      <c r="T3851" s="2">
        <v>4</v>
      </c>
      <c r="U3851" s="339">
        <f t="shared" si="334"/>
        <v>-1.0387079126891341</v>
      </c>
      <c r="V3851" s="4">
        <f t="shared" si="335"/>
        <v>0.58353750000000093</v>
      </c>
    </row>
    <row r="3852" spans="1:22">
      <c r="A3852" s="197" t="s">
        <v>1435</v>
      </c>
      <c r="B3852" t="s">
        <v>1441</v>
      </c>
      <c r="C3852" s="219" t="s">
        <v>1433</v>
      </c>
      <c r="D3852" s="81" t="s">
        <v>44</v>
      </c>
      <c r="E3852" s="93" t="s">
        <v>60</v>
      </c>
      <c r="F3852" s="93" t="s">
        <v>60</v>
      </c>
      <c r="G3852">
        <v>0</v>
      </c>
      <c r="H3852" s="123">
        <f t="shared" si="333"/>
        <v>0</v>
      </c>
      <c r="I3852" s="2" t="s">
        <v>100</v>
      </c>
      <c r="M3852" s="2">
        <v>0</v>
      </c>
      <c r="N3852">
        <v>0</v>
      </c>
      <c r="O3852">
        <v>0</v>
      </c>
      <c r="P3852" s="2">
        <v>4</v>
      </c>
      <c r="Q3852" s="2">
        <v>0</v>
      </c>
      <c r="R3852">
        <v>0</v>
      </c>
      <c r="S3852">
        <v>0</v>
      </c>
      <c r="T3852" s="2">
        <v>4</v>
      </c>
      <c r="U3852" s="339" t="e">
        <f t="shared" si="334"/>
        <v>#DIV/0!</v>
      </c>
      <c r="V3852" s="4" t="e">
        <f t="shared" si="335"/>
        <v>#DIV/0!</v>
      </c>
    </row>
    <row r="3853" spans="1:22">
      <c r="A3853" s="127" t="s">
        <v>1435</v>
      </c>
      <c r="B3853" t="s">
        <v>1441</v>
      </c>
      <c r="C3853" s="219" t="s">
        <v>1433</v>
      </c>
      <c r="D3853" s="81" t="s">
        <v>44</v>
      </c>
      <c r="E3853" s="93" t="s">
        <v>60</v>
      </c>
      <c r="F3853" s="93" t="s">
        <v>60</v>
      </c>
      <c r="G3853">
        <v>10</v>
      </c>
      <c r="H3853" s="123">
        <f t="shared" si="333"/>
        <v>8.3333333333333329E-2</v>
      </c>
      <c r="K3853" t="s">
        <v>100</v>
      </c>
      <c r="M3853" s="2">
        <v>0</v>
      </c>
      <c r="N3853">
        <v>0</v>
      </c>
      <c r="O3853">
        <v>0</v>
      </c>
      <c r="P3853" s="2">
        <v>4</v>
      </c>
      <c r="Q3853" s="2">
        <v>0</v>
      </c>
      <c r="R3853">
        <v>0</v>
      </c>
      <c r="S3853">
        <v>0</v>
      </c>
      <c r="T3853" s="2">
        <v>4</v>
      </c>
      <c r="U3853" s="339" t="e">
        <f t="shared" si="334"/>
        <v>#DIV/0!</v>
      </c>
      <c r="V3853" s="4" t="e">
        <f t="shared" si="335"/>
        <v>#DIV/0!</v>
      </c>
    </row>
    <row r="3854" spans="1:22">
      <c r="A3854" s="127" t="s">
        <v>1435</v>
      </c>
      <c r="B3854" t="s">
        <v>1441</v>
      </c>
      <c r="C3854" s="219" t="s">
        <v>1433</v>
      </c>
      <c r="D3854" s="81" t="s">
        <v>44</v>
      </c>
      <c r="E3854" s="93" t="s">
        <v>60</v>
      </c>
      <c r="F3854" s="93" t="s">
        <v>60</v>
      </c>
      <c r="G3854">
        <v>120</v>
      </c>
      <c r="H3854" s="123">
        <f t="shared" si="333"/>
        <v>1</v>
      </c>
      <c r="K3854" t="s">
        <v>100</v>
      </c>
      <c r="L3854" t="s">
        <v>100</v>
      </c>
      <c r="M3854" s="2">
        <v>1.6431924882629101E-3</v>
      </c>
      <c r="N3854">
        <v>1.6431924882629101E-3</v>
      </c>
      <c r="O3854">
        <v>3.2863849765258201E-3</v>
      </c>
      <c r="P3854" s="2">
        <v>4</v>
      </c>
      <c r="Q3854" s="2">
        <v>4.1322314049586798E-4</v>
      </c>
      <c r="R3854">
        <v>0</v>
      </c>
      <c r="S3854">
        <v>0</v>
      </c>
      <c r="T3854" s="2">
        <v>4</v>
      </c>
      <c r="U3854" s="339" t="e">
        <f t="shared" si="334"/>
        <v>#NUM!</v>
      </c>
      <c r="V3854" s="4" t="e">
        <f t="shared" si="335"/>
        <v>#DIV/0!</v>
      </c>
    </row>
    <row r="3855" spans="1:22">
      <c r="A3855" s="127" t="s">
        <v>1435</v>
      </c>
      <c r="B3855" t="s">
        <v>1442</v>
      </c>
      <c r="C3855" s="219" t="s">
        <v>1433</v>
      </c>
      <c r="D3855" s="81" t="s">
        <v>44</v>
      </c>
      <c r="E3855" s="93" t="s">
        <v>60</v>
      </c>
      <c r="F3855" s="93" t="s">
        <v>60</v>
      </c>
      <c r="G3855">
        <v>0</v>
      </c>
      <c r="H3855" s="123">
        <f t="shared" si="333"/>
        <v>0</v>
      </c>
      <c r="I3855" s="2" t="s">
        <v>100</v>
      </c>
      <c r="M3855" s="2">
        <v>1.4540949400104299E-3</v>
      </c>
      <c r="N3855">
        <v>1.4540949400104299E-3</v>
      </c>
      <c r="O3855">
        <v>2.9081898800208698E-3</v>
      </c>
      <c r="P3855" s="2">
        <v>4</v>
      </c>
      <c r="Q3855" s="2">
        <v>4.7801147227533502E-4</v>
      </c>
      <c r="R3855">
        <v>4.1322314049586798E-4</v>
      </c>
      <c r="S3855">
        <v>8.2644628099173595E-4</v>
      </c>
      <c r="T3855" s="2">
        <v>4</v>
      </c>
      <c r="U3855" s="339">
        <f t="shared" si="334"/>
        <v>-1.2581512128913221</v>
      </c>
      <c r="V3855" s="4">
        <f t="shared" si="335"/>
        <v>1.25</v>
      </c>
    </row>
    <row r="3856" spans="1:22">
      <c r="A3856" s="127" t="s">
        <v>1435</v>
      </c>
      <c r="B3856" t="s">
        <v>1442</v>
      </c>
      <c r="C3856" s="219" t="s">
        <v>1433</v>
      </c>
      <c r="D3856" s="81" t="s">
        <v>44</v>
      </c>
      <c r="E3856" s="93" t="s">
        <v>60</v>
      </c>
      <c r="F3856" s="93" t="s">
        <v>60</v>
      </c>
      <c r="G3856">
        <v>10</v>
      </c>
      <c r="H3856" s="123">
        <f t="shared" si="333"/>
        <v>8.3333333333333329E-2</v>
      </c>
      <c r="K3856" t="s">
        <v>100</v>
      </c>
      <c r="M3856" s="2">
        <v>5.1334702258726901E-4</v>
      </c>
      <c r="N3856">
        <v>5.1334702258726901E-4</v>
      </c>
      <c r="O3856">
        <v>1.02669404517454E-3</v>
      </c>
      <c r="P3856" s="2">
        <v>4</v>
      </c>
      <c r="Q3856" s="2">
        <v>0</v>
      </c>
      <c r="R3856">
        <v>4.7801147227533502E-4</v>
      </c>
      <c r="S3856">
        <v>9.5602294455066896E-4</v>
      </c>
      <c r="T3856" s="2">
        <v>4</v>
      </c>
      <c r="U3856" s="339">
        <f t="shared" si="334"/>
        <v>-7.1317340982332333E-2</v>
      </c>
      <c r="V3856" s="4">
        <f t="shared" si="335"/>
        <v>1.2499999999999978</v>
      </c>
    </row>
    <row r="3857" spans="1:22">
      <c r="A3857" s="426" t="s">
        <v>1435</v>
      </c>
      <c r="B3857" t="s">
        <v>1442</v>
      </c>
      <c r="C3857" s="219" t="s">
        <v>1433</v>
      </c>
      <c r="D3857" s="81" t="s">
        <v>44</v>
      </c>
      <c r="E3857" s="100" t="s">
        <v>60</v>
      </c>
      <c r="F3857" s="100" t="s">
        <v>60</v>
      </c>
      <c r="G3857" s="11">
        <v>120</v>
      </c>
      <c r="H3857" s="172">
        <f t="shared" si="333"/>
        <v>1</v>
      </c>
      <c r="I3857" s="12"/>
      <c r="J3857" s="11"/>
      <c r="K3857" s="11" t="s">
        <v>100</v>
      </c>
      <c r="L3857" s="11" t="s">
        <v>100</v>
      </c>
      <c r="M3857" s="2">
        <v>3.4156658249820601E-3</v>
      </c>
      <c r="N3857">
        <v>1.9748586534657298E-3</v>
      </c>
      <c r="O3857">
        <v>3.94971730693147E-3</v>
      </c>
      <c r="P3857" s="2">
        <v>4</v>
      </c>
      <c r="Q3857" s="2">
        <v>7.6923076923076901E-4</v>
      </c>
      <c r="R3857">
        <v>0</v>
      </c>
      <c r="S3857">
        <v>0</v>
      </c>
      <c r="T3857" s="2">
        <v>4</v>
      </c>
      <c r="U3857" s="339" t="e">
        <f t="shared" si="334"/>
        <v>#NUM!</v>
      </c>
      <c r="V3857" s="4" t="e">
        <f t="shared" si="335"/>
        <v>#DIV/0!</v>
      </c>
    </row>
    <row r="3858" spans="1:22">
      <c r="A3858" s="127" t="s">
        <v>1435</v>
      </c>
      <c r="B3858" t="s">
        <v>1443</v>
      </c>
      <c r="C3858" s="219" t="s">
        <v>1433</v>
      </c>
      <c r="D3858" s="81" t="s">
        <v>44</v>
      </c>
      <c r="E3858" s="93" t="s">
        <v>60</v>
      </c>
      <c r="F3858" s="93" t="s">
        <v>60</v>
      </c>
      <c r="G3858">
        <v>0</v>
      </c>
      <c r="H3858" s="123">
        <f t="shared" si="333"/>
        <v>0</v>
      </c>
      <c r="I3858" s="2" t="s">
        <v>100</v>
      </c>
      <c r="M3858" s="2">
        <v>1.21192621192621E-3</v>
      </c>
      <c r="N3858">
        <v>1.21192621192621E-3</v>
      </c>
      <c r="O3858">
        <v>2.42385242385242E-3</v>
      </c>
      <c r="P3858" s="2">
        <v>4</v>
      </c>
      <c r="Q3858" s="2">
        <v>0</v>
      </c>
      <c r="R3858">
        <v>7.6923076923076901E-4</v>
      </c>
      <c r="S3858">
        <v>1.53846153846154E-3</v>
      </c>
      <c r="T3858" s="2">
        <v>4</v>
      </c>
      <c r="U3858" s="339">
        <f t="shared" si="334"/>
        <v>-0.45457526901227385</v>
      </c>
      <c r="V3858" s="4">
        <f t="shared" si="335"/>
        <v>1.2500000000000024</v>
      </c>
    </row>
    <row r="3859" spans="1:22">
      <c r="A3859" s="127" t="s">
        <v>1435</v>
      </c>
      <c r="B3859" t="s">
        <v>1443</v>
      </c>
      <c r="C3859" s="219" t="s">
        <v>1433</v>
      </c>
      <c r="D3859" s="81" t="s">
        <v>44</v>
      </c>
      <c r="E3859" s="93" t="s">
        <v>60</v>
      </c>
      <c r="F3859" s="93" t="s">
        <v>60</v>
      </c>
      <c r="G3859">
        <v>10</v>
      </c>
      <c r="H3859" s="123">
        <f t="shared" si="333"/>
        <v>8.3333333333333329E-2</v>
      </c>
      <c r="K3859" t="s">
        <v>100</v>
      </c>
      <c r="M3859" s="2">
        <v>0</v>
      </c>
      <c r="N3859">
        <v>0</v>
      </c>
      <c r="O3859">
        <v>0</v>
      </c>
      <c r="P3859" s="2">
        <v>4</v>
      </c>
      <c r="Q3859" s="2">
        <v>0</v>
      </c>
      <c r="R3859">
        <v>0</v>
      </c>
      <c r="S3859">
        <v>0</v>
      </c>
      <c r="T3859" s="2">
        <v>4</v>
      </c>
      <c r="U3859" s="339" t="e">
        <f t="shared" si="334"/>
        <v>#DIV/0!</v>
      </c>
      <c r="V3859" s="4" t="e">
        <f t="shared" si="335"/>
        <v>#DIV/0!</v>
      </c>
    </row>
    <row r="3860" spans="1:22">
      <c r="A3860" s="127" t="s">
        <v>1435</v>
      </c>
      <c r="B3860" t="s">
        <v>1443</v>
      </c>
      <c r="C3860" s="219" t="s">
        <v>1433</v>
      </c>
      <c r="D3860" s="81" t="s">
        <v>44</v>
      </c>
      <c r="E3860" s="93" t="s">
        <v>60</v>
      </c>
      <c r="F3860" s="93" t="s">
        <v>60</v>
      </c>
      <c r="G3860">
        <v>120</v>
      </c>
      <c r="H3860" s="123">
        <f t="shared" si="333"/>
        <v>1</v>
      </c>
      <c r="K3860" t="s">
        <v>100</v>
      </c>
      <c r="L3860" t="s">
        <v>100</v>
      </c>
      <c r="M3860" s="2">
        <v>0</v>
      </c>
      <c r="N3860">
        <v>0</v>
      </c>
      <c r="O3860">
        <v>0</v>
      </c>
      <c r="P3860" s="2">
        <v>4</v>
      </c>
      <c r="Q3860" s="2">
        <v>2.2678806431461501E-2</v>
      </c>
      <c r="R3860">
        <v>0</v>
      </c>
      <c r="S3860">
        <v>0</v>
      </c>
      <c r="T3860" s="2">
        <v>4</v>
      </c>
      <c r="U3860" s="339" t="e">
        <f t="shared" si="334"/>
        <v>#DIV/0!</v>
      </c>
      <c r="V3860" s="4" t="e">
        <f t="shared" si="335"/>
        <v>#DIV/0!</v>
      </c>
    </row>
    <row r="3861" spans="1:22">
      <c r="A3861" s="127" t="s">
        <v>1435</v>
      </c>
      <c r="B3861" t="s">
        <v>1444</v>
      </c>
      <c r="C3861" s="219" t="s">
        <v>1433</v>
      </c>
      <c r="D3861" s="81" t="s">
        <v>44</v>
      </c>
      <c r="E3861" s="93" t="s">
        <v>60</v>
      </c>
      <c r="F3861" s="93" t="s">
        <v>60</v>
      </c>
      <c r="G3861">
        <v>0</v>
      </c>
      <c r="H3861" s="123">
        <f t="shared" si="333"/>
        <v>0</v>
      </c>
      <c r="I3861" s="2" t="s">
        <v>100</v>
      </c>
      <c r="M3861" s="2">
        <v>2.3676634941968901E-2</v>
      </c>
      <c r="N3861">
        <v>1.0170204304292701E-2</v>
      </c>
      <c r="O3861">
        <v>2.0340408608585402E-2</v>
      </c>
      <c r="P3861" s="2">
        <v>4</v>
      </c>
      <c r="Q3861" s="2">
        <v>1.0537663018022701E-2</v>
      </c>
      <c r="R3861">
        <v>3.8882015573805701E-3</v>
      </c>
      <c r="S3861">
        <v>7.7764031147611497E-3</v>
      </c>
      <c r="T3861" s="2">
        <v>4</v>
      </c>
      <c r="U3861" s="339">
        <f t="shared" si="334"/>
        <v>-4.305784343072494E-2</v>
      </c>
      <c r="V3861" s="4">
        <f t="shared" si="335"/>
        <v>0.27939389586884883</v>
      </c>
    </row>
    <row r="3862" spans="1:22">
      <c r="A3862" s="127" t="s">
        <v>1435</v>
      </c>
      <c r="B3862" t="s">
        <v>1444</v>
      </c>
      <c r="C3862" s="219" t="s">
        <v>1433</v>
      </c>
      <c r="D3862" s="81" t="s">
        <v>44</v>
      </c>
      <c r="E3862" s="93" t="s">
        <v>60</v>
      </c>
      <c r="F3862" s="93" t="s">
        <v>60</v>
      </c>
      <c r="G3862">
        <v>10</v>
      </c>
      <c r="H3862" s="123">
        <f t="shared" si="333"/>
        <v>8.3333333333333329E-2</v>
      </c>
      <c r="K3862" t="s">
        <v>100</v>
      </c>
      <c r="M3862" s="2">
        <v>1.7232335610294101E-2</v>
      </c>
      <c r="N3862">
        <v>6.31311181549799E-3</v>
      </c>
      <c r="O3862">
        <v>1.2626223630995999E-2</v>
      </c>
      <c r="P3862" s="2">
        <v>4</v>
      </c>
      <c r="Q3862" s="2">
        <v>1.7033784742585802E-2</v>
      </c>
      <c r="R3862">
        <v>3.1731984398767001E-3</v>
      </c>
      <c r="S3862">
        <v>6.3463968797534001E-3</v>
      </c>
      <c r="T3862" s="2">
        <v>4</v>
      </c>
      <c r="U3862" s="339">
        <f t="shared" si="334"/>
        <v>-0.49183180273307592</v>
      </c>
      <c r="V3862" s="4">
        <f t="shared" si="335"/>
        <v>0.34067881826186747</v>
      </c>
    </row>
    <row r="3863" spans="1:22">
      <c r="A3863" s="127" t="s">
        <v>1435</v>
      </c>
      <c r="B3863" t="s">
        <v>1444</v>
      </c>
      <c r="C3863" s="219" t="s">
        <v>1433</v>
      </c>
      <c r="D3863" s="81" t="s">
        <v>44</v>
      </c>
      <c r="E3863" s="100" t="s">
        <v>60</v>
      </c>
      <c r="F3863" s="100" t="s">
        <v>60</v>
      </c>
      <c r="G3863" s="11">
        <v>120</v>
      </c>
      <c r="H3863" s="172">
        <f t="shared" si="333"/>
        <v>1</v>
      </c>
      <c r="I3863" s="12"/>
      <c r="J3863" s="11"/>
      <c r="K3863" s="11" t="s">
        <v>100</v>
      </c>
      <c r="L3863" s="11" t="s">
        <v>100</v>
      </c>
      <c r="M3863" s="2">
        <v>1.94971845482808E-2</v>
      </c>
      <c r="N3863">
        <v>4.6021259425944802E-3</v>
      </c>
      <c r="O3863">
        <v>9.2042518851889604E-3</v>
      </c>
      <c r="P3863" s="2">
        <v>4</v>
      </c>
      <c r="Q3863" s="2">
        <v>0</v>
      </c>
      <c r="R3863">
        <v>5.1655152754298403E-3</v>
      </c>
      <c r="S3863">
        <v>1.03310305508597E-2</v>
      </c>
      <c r="T3863" s="2">
        <v>4</v>
      </c>
      <c r="U3863" s="339">
        <f t="shared" si="334"/>
        <v>-0.13507136329408925</v>
      </c>
      <c r="V3863" s="4">
        <f t="shared" si="335"/>
        <v>0.34196127647565355</v>
      </c>
    </row>
    <row r="3864" spans="1:22">
      <c r="A3864" s="127" t="s">
        <v>1435</v>
      </c>
      <c r="B3864" t="s">
        <v>1445</v>
      </c>
      <c r="C3864" s="219" t="s">
        <v>1433</v>
      </c>
      <c r="D3864" s="81" t="s">
        <v>44</v>
      </c>
      <c r="E3864" s="93" t="s">
        <v>60</v>
      </c>
      <c r="F3864" s="93" t="s">
        <v>60</v>
      </c>
      <c r="G3864">
        <v>0</v>
      </c>
      <c r="H3864" s="123">
        <f t="shared" si="333"/>
        <v>0</v>
      </c>
      <c r="I3864" s="2" t="s">
        <v>100</v>
      </c>
      <c r="M3864" s="2">
        <v>0</v>
      </c>
      <c r="N3864">
        <v>0</v>
      </c>
      <c r="O3864">
        <v>0</v>
      </c>
      <c r="P3864" s="2">
        <v>4</v>
      </c>
      <c r="Q3864" s="2">
        <v>0</v>
      </c>
      <c r="R3864">
        <v>0</v>
      </c>
      <c r="S3864">
        <v>0</v>
      </c>
      <c r="T3864" s="2">
        <v>4</v>
      </c>
      <c r="U3864" s="339" t="e">
        <f t="shared" si="334"/>
        <v>#DIV/0!</v>
      </c>
      <c r="V3864" s="4" t="e">
        <f t="shared" si="335"/>
        <v>#DIV/0!</v>
      </c>
    </row>
    <row r="3865" spans="1:22">
      <c r="A3865" s="127" t="s">
        <v>1435</v>
      </c>
      <c r="B3865" t="s">
        <v>1445</v>
      </c>
      <c r="C3865" s="219" t="s">
        <v>1433</v>
      </c>
      <c r="D3865" s="81" t="s">
        <v>44</v>
      </c>
      <c r="E3865" s="93" t="s">
        <v>60</v>
      </c>
      <c r="F3865" s="93" t="s">
        <v>60</v>
      </c>
      <c r="G3865">
        <v>10</v>
      </c>
      <c r="H3865" s="123">
        <f t="shared" si="333"/>
        <v>8.3333333333333329E-2</v>
      </c>
      <c r="K3865" t="s">
        <v>100</v>
      </c>
      <c r="M3865" s="2">
        <v>4.3056403426013296E-3</v>
      </c>
      <c r="N3865">
        <v>2.4911598817696002E-3</v>
      </c>
      <c r="O3865">
        <v>4.9823197635392004E-3</v>
      </c>
      <c r="P3865" s="2">
        <v>4</v>
      </c>
      <c r="Q3865" s="2">
        <v>0</v>
      </c>
      <c r="R3865">
        <v>0</v>
      </c>
      <c r="S3865">
        <v>0</v>
      </c>
      <c r="T3865" s="2">
        <v>4</v>
      </c>
      <c r="U3865" s="339" t="e">
        <f t="shared" si="334"/>
        <v>#NUM!</v>
      </c>
      <c r="V3865" s="4" t="e">
        <f t="shared" si="335"/>
        <v>#DIV/0!</v>
      </c>
    </row>
    <row r="3866" spans="1:22">
      <c r="A3866" s="127" t="s">
        <v>1435</v>
      </c>
      <c r="B3866" t="s">
        <v>1445</v>
      </c>
      <c r="C3866" s="219" t="s">
        <v>1433</v>
      </c>
      <c r="D3866" s="81" t="s">
        <v>44</v>
      </c>
      <c r="E3866" s="93" t="s">
        <v>60</v>
      </c>
      <c r="F3866" s="93" t="s">
        <v>60</v>
      </c>
      <c r="G3866">
        <v>120</v>
      </c>
      <c r="H3866" s="123">
        <f t="shared" si="333"/>
        <v>1</v>
      </c>
      <c r="K3866" t="s">
        <v>100</v>
      </c>
      <c r="L3866" t="s">
        <v>100</v>
      </c>
      <c r="M3866" s="2">
        <v>0</v>
      </c>
      <c r="N3866">
        <v>0</v>
      </c>
      <c r="O3866">
        <v>0</v>
      </c>
      <c r="P3866" s="2">
        <v>4</v>
      </c>
      <c r="Q3866" s="2">
        <v>1.2728748524203099E-3</v>
      </c>
      <c r="R3866">
        <v>0</v>
      </c>
      <c r="S3866">
        <v>0</v>
      </c>
      <c r="T3866" s="2">
        <v>4</v>
      </c>
      <c r="U3866" s="339" t="e">
        <f t="shared" si="334"/>
        <v>#DIV/0!</v>
      </c>
      <c r="V3866" s="4" t="e">
        <f t="shared" si="335"/>
        <v>#DIV/0!</v>
      </c>
    </row>
    <row r="3867" spans="1:22">
      <c r="A3867" s="127" t="s">
        <v>1435</v>
      </c>
      <c r="B3867" t="s">
        <v>1446</v>
      </c>
      <c r="C3867" s="219" t="s">
        <v>1433</v>
      </c>
      <c r="D3867" s="81" t="s">
        <v>44</v>
      </c>
      <c r="E3867" s="93" t="s">
        <v>60</v>
      </c>
      <c r="F3867" s="93" t="s">
        <v>60</v>
      </c>
      <c r="G3867">
        <v>0</v>
      </c>
      <c r="H3867" s="123">
        <f t="shared" si="333"/>
        <v>0</v>
      </c>
      <c r="I3867" s="2" t="s">
        <v>100</v>
      </c>
      <c r="M3867" s="2">
        <v>0</v>
      </c>
      <c r="N3867">
        <v>0</v>
      </c>
      <c r="O3867">
        <v>0</v>
      </c>
      <c r="P3867" s="2">
        <v>4</v>
      </c>
      <c r="Q3867" s="2">
        <v>9.3283582089552204E-4</v>
      </c>
      <c r="R3867">
        <v>7.9771283661212399E-4</v>
      </c>
      <c r="S3867">
        <v>1.5954256732242499E-3</v>
      </c>
      <c r="T3867" s="2">
        <v>4</v>
      </c>
      <c r="U3867" s="339" t="e">
        <f t="shared" si="334"/>
        <v>#DIV/0!</v>
      </c>
      <c r="V3867" s="4" t="e">
        <f t="shared" si="335"/>
        <v>#DIV/0!</v>
      </c>
    </row>
    <row r="3868" spans="1:22">
      <c r="A3868" s="127" t="s">
        <v>1435</v>
      </c>
      <c r="B3868" t="s">
        <v>1446</v>
      </c>
      <c r="C3868" s="219" t="s">
        <v>1433</v>
      </c>
      <c r="D3868" s="81" t="s">
        <v>44</v>
      </c>
      <c r="E3868" s="93" t="s">
        <v>60</v>
      </c>
      <c r="F3868" s="93" t="s">
        <v>60</v>
      </c>
      <c r="G3868">
        <v>10</v>
      </c>
      <c r="H3868" s="123">
        <f t="shared" si="333"/>
        <v>8.3333333333333329E-2</v>
      </c>
      <c r="K3868" t="s">
        <v>100</v>
      </c>
      <c r="M3868" s="2">
        <v>0</v>
      </c>
      <c r="N3868">
        <v>0</v>
      </c>
      <c r="O3868">
        <v>0</v>
      </c>
      <c r="P3868" s="2">
        <v>4</v>
      </c>
      <c r="Q3868" s="2">
        <v>0</v>
      </c>
      <c r="R3868">
        <v>9.3283582089552204E-4</v>
      </c>
      <c r="S3868">
        <v>1.86567164179104E-3</v>
      </c>
      <c r="T3868" s="2">
        <v>4</v>
      </c>
      <c r="U3868" s="339" t="e">
        <f t="shared" si="334"/>
        <v>#DIV/0!</v>
      </c>
      <c r="V3868" s="4" t="e">
        <f t="shared" si="335"/>
        <v>#DIV/0!</v>
      </c>
    </row>
    <row r="3869" spans="1:22">
      <c r="A3869" s="127" t="s">
        <v>1435</v>
      </c>
      <c r="B3869" t="s">
        <v>1446</v>
      </c>
      <c r="C3869" s="219" t="s">
        <v>1433</v>
      </c>
      <c r="D3869" s="81" t="s">
        <v>44</v>
      </c>
      <c r="E3869" s="100" t="s">
        <v>60</v>
      </c>
      <c r="F3869" s="100" t="s">
        <v>60</v>
      </c>
      <c r="G3869" s="11">
        <v>120</v>
      </c>
      <c r="H3869" s="172">
        <f t="shared" si="333"/>
        <v>1</v>
      </c>
      <c r="I3869" s="12"/>
      <c r="J3869" s="11"/>
      <c r="K3869" s="11" t="s">
        <v>100</v>
      </c>
      <c r="L3869" s="11" t="s">
        <v>100</v>
      </c>
      <c r="M3869" s="2">
        <v>0</v>
      </c>
      <c r="N3869">
        <v>0</v>
      </c>
      <c r="O3869">
        <v>0</v>
      </c>
      <c r="P3869" s="2">
        <v>4</v>
      </c>
      <c r="Q3869" s="2">
        <v>4.3191197078197904E-3</v>
      </c>
      <c r="R3869">
        <v>0</v>
      </c>
      <c r="S3869">
        <v>0</v>
      </c>
      <c r="T3869" s="2">
        <v>4</v>
      </c>
      <c r="U3869" s="339" t="e">
        <f t="shared" si="334"/>
        <v>#DIV/0!</v>
      </c>
      <c r="V3869" s="4" t="e">
        <f t="shared" si="335"/>
        <v>#DIV/0!</v>
      </c>
    </row>
    <row r="3870" spans="1:22">
      <c r="A3870" s="127" t="s">
        <v>1435</v>
      </c>
      <c r="B3870" t="s">
        <v>1447</v>
      </c>
      <c r="C3870" s="219" t="s">
        <v>1433</v>
      </c>
      <c r="D3870" s="81" t="s">
        <v>44</v>
      </c>
      <c r="E3870" s="93" t="s">
        <v>60</v>
      </c>
      <c r="F3870" s="93" t="s">
        <v>60</v>
      </c>
      <c r="G3870">
        <v>0</v>
      </c>
      <c r="H3870" s="123">
        <f t="shared" si="333"/>
        <v>0</v>
      </c>
      <c r="I3870" s="2" t="s">
        <v>100</v>
      </c>
      <c r="M3870" s="2">
        <v>4.9804879018872702E-3</v>
      </c>
      <c r="N3870">
        <v>2.4368640392984399E-3</v>
      </c>
      <c r="O3870">
        <v>4.8737280785968798E-3</v>
      </c>
      <c r="P3870" s="2">
        <v>4</v>
      </c>
      <c r="Q3870" s="2">
        <v>5.69476082004556E-4</v>
      </c>
      <c r="R3870">
        <v>2.0040860013764402E-3</v>
      </c>
      <c r="S3870">
        <v>4.0081720027528699E-3</v>
      </c>
      <c r="T3870" s="2">
        <v>4</v>
      </c>
      <c r="U3870" s="339">
        <f t="shared" si="334"/>
        <v>-0.14247624835030501</v>
      </c>
      <c r="V3870" s="4">
        <f t="shared" si="335"/>
        <v>0.4652991062107768</v>
      </c>
    </row>
    <row r="3871" spans="1:22">
      <c r="A3871" s="127" t="s">
        <v>1435</v>
      </c>
      <c r="B3871" t="s">
        <v>1447</v>
      </c>
      <c r="C3871" s="219" t="s">
        <v>1433</v>
      </c>
      <c r="D3871" s="81" t="s">
        <v>44</v>
      </c>
      <c r="E3871" s="93" t="s">
        <v>60</v>
      </c>
      <c r="F3871" s="93" t="s">
        <v>60</v>
      </c>
      <c r="G3871">
        <v>10</v>
      </c>
      <c r="H3871" s="123">
        <f t="shared" si="333"/>
        <v>8.3333333333333329E-2</v>
      </c>
      <c r="K3871" t="s">
        <v>100</v>
      </c>
      <c r="M3871" s="2">
        <v>2.18897474692892E-3</v>
      </c>
      <c r="N3871">
        <v>1.26864467386493E-3</v>
      </c>
      <c r="O3871">
        <v>2.53728934772986E-3</v>
      </c>
      <c r="P3871" s="2">
        <v>4</v>
      </c>
      <c r="Q3871" s="2">
        <v>1.22850122850123E-3</v>
      </c>
      <c r="R3871">
        <v>5.69476082004556E-4</v>
      </c>
      <c r="S3871">
        <v>1.13895216400911E-3</v>
      </c>
      <c r="T3871" s="2">
        <v>4</v>
      </c>
      <c r="U3871" s="339">
        <f t="shared" si="334"/>
        <v>-1.3464717773366814</v>
      </c>
      <c r="V3871" s="4">
        <f t="shared" si="335"/>
        <v>1.2499999999999964</v>
      </c>
    </row>
    <row r="3872" spans="1:22">
      <c r="A3872" s="127" t="s">
        <v>1435</v>
      </c>
      <c r="B3872" t="s">
        <v>1447</v>
      </c>
      <c r="C3872" s="219" t="s">
        <v>1433</v>
      </c>
      <c r="D3872" s="81" t="s">
        <v>44</v>
      </c>
      <c r="E3872" s="93" t="s">
        <v>60</v>
      </c>
      <c r="F3872" s="93" t="s">
        <v>60</v>
      </c>
      <c r="G3872">
        <v>120</v>
      </c>
      <c r="H3872" s="123">
        <f t="shared" ref="H3872:H3903" si="336">G3872/120</f>
        <v>1</v>
      </c>
      <c r="K3872" t="s">
        <v>100</v>
      </c>
      <c r="L3872" t="s">
        <v>100</v>
      </c>
      <c r="M3872" s="2">
        <v>1.9317438951622801E-2</v>
      </c>
      <c r="N3872">
        <v>4.5925633849373797E-3</v>
      </c>
      <c r="O3872">
        <v>9.1851267698747699E-3</v>
      </c>
      <c r="P3872" s="2">
        <v>4</v>
      </c>
      <c r="Q3872" s="2">
        <v>9.2817568476553203E-2</v>
      </c>
      <c r="R3872">
        <v>7.0927551497496999E-4</v>
      </c>
      <c r="S3872">
        <v>1.41855102994994E-3</v>
      </c>
      <c r="T3872" s="2">
        <v>4</v>
      </c>
      <c r="U3872" s="339">
        <f t="shared" ref="U3872:U3903" si="337">LN(Q3871/M3872)</f>
        <v>-2.7552133475781813</v>
      </c>
      <c r="V3872" s="4">
        <f t="shared" ref="V3872:V3903" si="338">M3872^2/(P3872*M3872^2)+S3872^2/(T3872*Q3871^2)</f>
        <v>0.58333333333333226</v>
      </c>
    </row>
    <row r="3873" spans="1:22">
      <c r="A3873" s="127" t="s">
        <v>1435</v>
      </c>
      <c r="B3873" t="s">
        <v>1448</v>
      </c>
      <c r="C3873" s="219" t="s">
        <v>1433</v>
      </c>
      <c r="D3873" s="81" t="s">
        <v>44</v>
      </c>
      <c r="E3873" s="93" t="s">
        <v>60</v>
      </c>
      <c r="F3873" s="93" t="s">
        <v>60</v>
      </c>
      <c r="G3873">
        <v>0</v>
      </c>
      <c r="H3873" s="123">
        <f t="shared" si="336"/>
        <v>0</v>
      </c>
      <c r="I3873" s="2" t="s">
        <v>100</v>
      </c>
      <c r="M3873" s="2">
        <v>3.2945089886820898E-2</v>
      </c>
      <c r="N3873">
        <v>2.6501016038661101E-3</v>
      </c>
      <c r="O3873">
        <v>5.3002032077322202E-3</v>
      </c>
      <c r="P3873" s="2">
        <v>4</v>
      </c>
      <c r="Q3873" s="2">
        <v>3.5118231564170502E-2</v>
      </c>
      <c r="R3873">
        <v>3.2707940402045402E-2</v>
      </c>
      <c r="S3873">
        <v>6.5415880804090804E-2</v>
      </c>
      <c r="T3873" s="2">
        <v>4</v>
      </c>
      <c r="U3873" s="339">
        <f t="shared" si="337"/>
        <v>1.0357937046019039</v>
      </c>
      <c r="V3873" s="4">
        <f t="shared" si="338"/>
        <v>0.37417838898476119</v>
      </c>
    </row>
    <row r="3874" spans="1:22">
      <c r="A3874" s="127" t="s">
        <v>1435</v>
      </c>
      <c r="B3874" t="s">
        <v>1448</v>
      </c>
      <c r="C3874" s="219" t="s">
        <v>1433</v>
      </c>
      <c r="D3874" s="81" t="s">
        <v>44</v>
      </c>
      <c r="E3874" s="93" t="s">
        <v>60</v>
      </c>
      <c r="F3874" s="93" t="s">
        <v>60</v>
      </c>
      <c r="G3874">
        <v>10</v>
      </c>
      <c r="H3874" s="123">
        <f t="shared" si="336"/>
        <v>8.3333333333333329E-2</v>
      </c>
      <c r="K3874" t="s">
        <v>100</v>
      </c>
      <c r="M3874" s="2">
        <v>2.4029625437817399E-2</v>
      </c>
      <c r="N3874">
        <v>4.71861394380391E-3</v>
      </c>
      <c r="O3874">
        <v>9.4372278876078096E-3</v>
      </c>
      <c r="P3874" s="2">
        <v>4</v>
      </c>
      <c r="Q3874" s="2">
        <v>1.9947324729543001E-2</v>
      </c>
      <c r="R3874">
        <v>1.20075022820407E-2</v>
      </c>
      <c r="S3874">
        <v>2.4015004564081399E-2</v>
      </c>
      <c r="T3874" s="2">
        <v>4</v>
      </c>
      <c r="U3874" s="339">
        <f t="shared" si="337"/>
        <v>0.37943295105035463</v>
      </c>
      <c r="V3874" s="4">
        <f t="shared" si="338"/>
        <v>0.36690688244610492</v>
      </c>
    </row>
    <row r="3875" spans="1:22">
      <c r="A3875" s="127" t="s">
        <v>1435</v>
      </c>
      <c r="B3875" t="s">
        <v>1448</v>
      </c>
      <c r="C3875" s="219" t="s">
        <v>1433</v>
      </c>
      <c r="D3875" s="81" t="s">
        <v>44</v>
      </c>
      <c r="E3875" s="100" t="s">
        <v>60</v>
      </c>
      <c r="F3875" s="100" t="s">
        <v>60</v>
      </c>
      <c r="G3875" s="11">
        <v>120</v>
      </c>
      <c r="H3875" s="172">
        <f t="shared" si="336"/>
        <v>1</v>
      </c>
      <c r="I3875" s="12"/>
      <c r="J3875" s="11"/>
      <c r="K3875" s="11" t="s">
        <v>100</v>
      </c>
      <c r="L3875" s="11" t="s">
        <v>100</v>
      </c>
      <c r="M3875" s="2">
        <v>1.38231204228891E-2</v>
      </c>
      <c r="N3875">
        <v>2.5392111289179601E-3</v>
      </c>
      <c r="O3875">
        <v>5.0784222578359201E-3</v>
      </c>
      <c r="P3875" s="2">
        <v>4</v>
      </c>
      <c r="Q3875" s="2">
        <v>7.9503387967173003E-2</v>
      </c>
      <c r="R3875">
        <v>6.35363508961506E-3</v>
      </c>
      <c r="S3875">
        <v>1.2707270179230099E-2</v>
      </c>
      <c r="T3875" s="2">
        <v>4</v>
      </c>
      <c r="U3875" s="339">
        <f t="shared" si="337"/>
        <v>0.3667524523530975</v>
      </c>
      <c r="V3875" s="4">
        <f t="shared" si="338"/>
        <v>0.3514554124924012</v>
      </c>
    </row>
    <row r="3876" spans="1:22">
      <c r="A3876" s="127" t="s">
        <v>1435</v>
      </c>
      <c r="B3876" t="s">
        <v>1449</v>
      </c>
      <c r="C3876" s="219" t="s">
        <v>1433</v>
      </c>
      <c r="D3876" s="81" t="s">
        <v>44</v>
      </c>
      <c r="E3876" s="93" t="s">
        <v>60</v>
      </c>
      <c r="F3876" s="93" t="s">
        <v>60</v>
      </c>
      <c r="G3876">
        <v>0</v>
      </c>
      <c r="H3876" s="123">
        <f t="shared" si="336"/>
        <v>0</v>
      </c>
      <c r="I3876" s="2" t="s">
        <v>100</v>
      </c>
      <c r="M3876" s="2">
        <v>9.8048871431424794E-2</v>
      </c>
      <c r="N3876">
        <v>6.41251757702644E-3</v>
      </c>
      <c r="O3876">
        <v>1.2825035154052899E-2</v>
      </c>
      <c r="P3876" s="2">
        <v>4</v>
      </c>
      <c r="Q3876" s="2">
        <v>3.1389838224201098E-2</v>
      </c>
      <c r="R3876">
        <v>8.3943917243553892E-3</v>
      </c>
      <c r="S3876">
        <v>1.6788783448710799E-2</v>
      </c>
      <c r="T3876" s="2">
        <v>4</v>
      </c>
      <c r="U3876" s="339">
        <f t="shared" si="337"/>
        <v>-0.20966640575122486</v>
      </c>
      <c r="V3876" s="4">
        <f t="shared" si="338"/>
        <v>0.26114826262762708</v>
      </c>
    </row>
    <row r="3877" spans="1:22">
      <c r="A3877" s="127" t="s">
        <v>1435</v>
      </c>
      <c r="B3877" t="s">
        <v>1449</v>
      </c>
      <c r="C3877" s="219" t="s">
        <v>1433</v>
      </c>
      <c r="D3877" s="81" t="s">
        <v>44</v>
      </c>
      <c r="E3877" s="93" t="s">
        <v>60</v>
      </c>
      <c r="F3877" s="93" t="s">
        <v>60</v>
      </c>
      <c r="G3877">
        <v>10</v>
      </c>
      <c r="H3877" s="123">
        <f t="shared" si="336"/>
        <v>8.3333333333333329E-2</v>
      </c>
      <c r="K3877" t="s">
        <v>100</v>
      </c>
      <c r="M3877" s="2">
        <v>5.0428464083629998E-2</v>
      </c>
      <c r="N3877">
        <v>1.21262012052462E-2</v>
      </c>
      <c r="O3877">
        <v>2.42524024104925E-2</v>
      </c>
      <c r="P3877" s="2">
        <v>4</v>
      </c>
      <c r="Q3877" s="2">
        <v>2.67825751941154E-2</v>
      </c>
      <c r="R3877">
        <v>7.9903972412550001E-3</v>
      </c>
      <c r="S3877">
        <v>1.598079448251E-2</v>
      </c>
      <c r="T3877" s="2">
        <v>4</v>
      </c>
      <c r="U3877" s="339">
        <f t="shared" si="337"/>
        <v>-0.47407156211873058</v>
      </c>
      <c r="V3877" s="4">
        <f t="shared" si="338"/>
        <v>0.31479755015971167</v>
      </c>
    </row>
    <row r="3878" spans="1:22">
      <c r="A3878" s="127" t="s">
        <v>1435</v>
      </c>
      <c r="B3878" t="s">
        <v>1449</v>
      </c>
      <c r="C3878" s="219" t="s">
        <v>1433</v>
      </c>
      <c r="D3878" s="81" t="s">
        <v>44</v>
      </c>
      <c r="E3878" s="93" t="s">
        <v>60</v>
      </c>
      <c r="F3878" s="93" t="s">
        <v>60</v>
      </c>
      <c r="G3878">
        <v>120</v>
      </c>
      <c r="H3878" s="123">
        <f t="shared" si="336"/>
        <v>1</v>
      </c>
      <c r="K3878" t="s">
        <v>100</v>
      </c>
      <c r="L3878" t="s">
        <v>100</v>
      </c>
      <c r="M3878" s="2">
        <v>2.6383512385624499E-2</v>
      </c>
      <c r="N3878">
        <v>3.6788429871931301E-3</v>
      </c>
      <c r="O3878">
        <v>7.3576859743862601E-3</v>
      </c>
      <c r="P3878" s="2">
        <v>4</v>
      </c>
      <c r="Q3878" s="2">
        <v>0.11278733638918401</v>
      </c>
      <c r="R3878">
        <v>4.7523174434859899E-3</v>
      </c>
      <c r="S3878">
        <v>9.5046348869719695E-3</v>
      </c>
      <c r="T3878" s="2">
        <v>4</v>
      </c>
      <c r="U3878" s="339">
        <f t="shared" si="337"/>
        <v>1.5012212530431236E-2</v>
      </c>
      <c r="V3878" s="4">
        <f t="shared" si="338"/>
        <v>0.28148518284625318</v>
      </c>
    </row>
    <row r="3879" spans="1:22">
      <c r="A3879" s="127" t="s">
        <v>1435</v>
      </c>
      <c r="B3879" t="s">
        <v>1450</v>
      </c>
      <c r="C3879" s="219" t="s">
        <v>1433</v>
      </c>
      <c r="D3879" s="81" t="s">
        <v>44</v>
      </c>
      <c r="E3879" s="93" t="s">
        <v>60</v>
      </c>
      <c r="F3879" s="93" t="s">
        <v>60</v>
      </c>
      <c r="G3879">
        <v>0</v>
      </c>
      <c r="H3879" s="123">
        <f t="shared" si="336"/>
        <v>0</v>
      </c>
      <c r="I3879" s="2" t="s">
        <v>100</v>
      </c>
      <c r="M3879" s="2">
        <v>6.3385189416538798E-2</v>
      </c>
      <c r="N3879">
        <v>1.8662863473055701E-2</v>
      </c>
      <c r="O3879">
        <v>3.7325726946111498E-2</v>
      </c>
      <c r="P3879" s="2">
        <v>4</v>
      </c>
      <c r="Q3879" s="2">
        <v>2.70836038634746E-3</v>
      </c>
      <c r="R3879">
        <v>4.24297346739725E-2</v>
      </c>
      <c r="S3879">
        <v>8.4859469347945096E-2</v>
      </c>
      <c r="T3879" s="2">
        <v>4</v>
      </c>
      <c r="U3879" s="339">
        <f t="shared" si="337"/>
        <v>0.57627383797250475</v>
      </c>
      <c r="V3879" s="4">
        <f t="shared" si="338"/>
        <v>0.39152069452152527</v>
      </c>
    </row>
    <row r="3880" spans="1:22">
      <c r="A3880" s="127" t="s">
        <v>1435</v>
      </c>
      <c r="B3880" t="s">
        <v>1450</v>
      </c>
      <c r="C3880" s="219" t="s">
        <v>1433</v>
      </c>
      <c r="D3880" s="81" t="s">
        <v>44</v>
      </c>
      <c r="E3880" s="93" t="s">
        <v>60</v>
      </c>
      <c r="F3880" s="93" t="s">
        <v>60</v>
      </c>
      <c r="G3880">
        <v>10</v>
      </c>
      <c r="H3880" s="123">
        <f t="shared" si="336"/>
        <v>8.3333333333333329E-2</v>
      </c>
      <c r="K3880" t="s">
        <v>100</v>
      </c>
      <c r="M3880" s="2">
        <v>4.3744304231443498E-3</v>
      </c>
      <c r="N3880">
        <v>1.25912366117548E-3</v>
      </c>
      <c r="O3880">
        <v>2.5182473223509701E-3</v>
      </c>
      <c r="P3880" s="2">
        <v>4</v>
      </c>
      <c r="Q3880" s="2">
        <v>3.3293415646356802E-3</v>
      </c>
      <c r="R3880">
        <v>1.4541064736654E-3</v>
      </c>
      <c r="S3880">
        <v>2.9082129473308E-3</v>
      </c>
      <c r="T3880" s="2">
        <v>4</v>
      </c>
      <c r="U3880" s="339">
        <f t="shared" si="337"/>
        <v>-0.47943289403565792</v>
      </c>
      <c r="V3880" s="4">
        <f t="shared" si="338"/>
        <v>0.53825676596944727</v>
      </c>
    </row>
    <row r="3881" spans="1:22">
      <c r="A3881" s="127" t="s">
        <v>1435</v>
      </c>
      <c r="B3881" t="s">
        <v>1450</v>
      </c>
      <c r="C3881" s="219" t="s">
        <v>1433</v>
      </c>
      <c r="D3881" s="81" t="s">
        <v>44</v>
      </c>
      <c r="E3881" s="100" t="s">
        <v>60</v>
      </c>
      <c r="F3881" s="100" t="s">
        <v>60</v>
      </c>
      <c r="G3881" s="11">
        <v>120</v>
      </c>
      <c r="H3881" s="172">
        <f t="shared" si="336"/>
        <v>1</v>
      </c>
      <c r="I3881" s="12"/>
      <c r="J3881" s="11"/>
      <c r="K3881" s="11" t="s">
        <v>100</v>
      </c>
      <c r="L3881" s="11" t="s">
        <v>100</v>
      </c>
      <c r="M3881" s="2">
        <v>1.7669715024181999E-2</v>
      </c>
      <c r="N3881">
        <v>4.6428141113705398E-3</v>
      </c>
      <c r="O3881">
        <v>9.2856282227410797E-3</v>
      </c>
      <c r="P3881" s="2">
        <v>4</v>
      </c>
      <c r="Q3881" s="2">
        <v>0.48269049663166103</v>
      </c>
      <c r="R3881">
        <v>2.0499159569295701E-3</v>
      </c>
      <c r="S3881">
        <v>4.0998319138591402E-3</v>
      </c>
      <c r="T3881" s="2">
        <v>4</v>
      </c>
      <c r="U3881" s="339">
        <f t="shared" si="337"/>
        <v>-1.6690776024339351</v>
      </c>
      <c r="V3881" s="4">
        <f t="shared" si="338"/>
        <v>0.62910141618091875</v>
      </c>
    </row>
    <row r="3882" spans="1:22">
      <c r="A3882" s="197" t="s">
        <v>1435</v>
      </c>
      <c r="B3882" t="s">
        <v>1451</v>
      </c>
      <c r="C3882" s="219" t="s">
        <v>1433</v>
      </c>
      <c r="D3882" s="81" t="s">
        <v>44</v>
      </c>
      <c r="E3882" s="93" t="s">
        <v>60</v>
      </c>
      <c r="F3882" s="93" t="s">
        <v>60</v>
      </c>
      <c r="G3882">
        <v>0</v>
      </c>
      <c r="H3882" s="123">
        <f t="shared" si="336"/>
        <v>0</v>
      </c>
      <c r="I3882" s="2" t="s">
        <v>100</v>
      </c>
      <c r="M3882" s="2">
        <v>0.28118268851969402</v>
      </c>
      <c r="N3882">
        <v>3.2047996121358398E-2</v>
      </c>
      <c r="O3882">
        <v>6.4095992242716796E-2</v>
      </c>
      <c r="P3882" s="2">
        <v>4</v>
      </c>
      <c r="Q3882" s="2">
        <v>1.5638613114271501E-2</v>
      </c>
      <c r="R3882">
        <v>0.143059076303965</v>
      </c>
      <c r="S3882">
        <v>0.286118152607929</v>
      </c>
      <c r="T3882" s="2">
        <v>4</v>
      </c>
      <c r="U3882" s="339">
        <f t="shared" si="337"/>
        <v>0.54037105936630625</v>
      </c>
      <c r="V3882" s="4">
        <f t="shared" si="338"/>
        <v>0.33784020414617105</v>
      </c>
    </row>
    <row r="3883" spans="1:22">
      <c r="A3883" s="127" t="s">
        <v>1435</v>
      </c>
      <c r="B3883" t="s">
        <v>1451</v>
      </c>
      <c r="C3883" s="219" t="s">
        <v>1433</v>
      </c>
      <c r="D3883" s="81" t="s">
        <v>44</v>
      </c>
      <c r="E3883" s="93" t="s">
        <v>60</v>
      </c>
      <c r="F3883" s="93" t="s">
        <v>60</v>
      </c>
      <c r="G3883">
        <v>10</v>
      </c>
      <c r="H3883" s="123">
        <f t="shared" si="336"/>
        <v>8.3333333333333329E-2</v>
      </c>
      <c r="K3883" t="s">
        <v>100</v>
      </c>
      <c r="M3883" s="2">
        <v>3.7086954071580698E-2</v>
      </c>
      <c r="N3883">
        <v>8.9858947341259193E-3</v>
      </c>
      <c r="O3883">
        <v>1.79717894682518E-2</v>
      </c>
      <c r="P3883" s="2">
        <v>4</v>
      </c>
      <c r="Q3883" s="2">
        <v>1.8551289263009099E-2</v>
      </c>
      <c r="R3883">
        <v>7.4164812956846798E-3</v>
      </c>
      <c r="S3883">
        <v>1.48329625913694E-2</v>
      </c>
      <c r="T3883" s="2">
        <v>4</v>
      </c>
      <c r="U3883" s="339">
        <f t="shared" si="337"/>
        <v>-0.86352220987012696</v>
      </c>
      <c r="V3883" s="4">
        <f t="shared" si="338"/>
        <v>0.474905118859974</v>
      </c>
    </row>
    <row r="3884" spans="1:22">
      <c r="A3884" s="127" t="s">
        <v>1435</v>
      </c>
      <c r="B3884" t="s">
        <v>1451</v>
      </c>
      <c r="C3884" s="219" t="s">
        <v>1433</v>
      </c>
      <c r="D3884" s="81" t="s">
        <v>44</v>
      </c>
      <c r="E3884" s="93" t="s">
        <v>60</v>
      </c>
      <c r="F3884" s="93" t="s">
        <v>60</v>
      </c>
      <c r="G3884">
        <v>120</v>
      </c>
      <c r="H3884" s="123">
        <f t="shared" si="336"/>
        <v>1</v>
      </c>
      <c r="K3884" t="s">
        <v>100</v>
      </c>
      <c r="L3884" t="s">
        <v>100</v>
      </c>
      <c r="M3884" s="2">
        <v>6.4487694733141407E-2</v>
      </c>
      <c r="N3884">
        <v>2.0507276594784601E-2</v>
      </c>
      <c r="O3884">
        <v>4.10145531895693E-2</v>
      </c>
      <c r="P3884" s="2">
        <v>4</v>
      </c>
      <c r="Q3884" s="2">
        <v>4.1918019321375302E-2</v>
      </c>
      <c r="R3884">
        <v>8.7323573676466003E-3</v>
      </c>
      <c r="S3884">
        <v>1.7464714735293201E-2</v>
      </c>
      <c r="T3884" s="2">
        <v>4</v>
      </c>
      <c r="U3884" s="339">
        <f t="shared" si="337"/>
        <v>-1.2459351375825978</v>
      </c>
      <c r="V3884" s="4">
        <f t="shared" si="338"/>
        <v>0.47157196380055522</v>
      </c>
    </row>
    <row r="3885" spans="1:22">
      <c r="A3885" s="127" t="s">
        <v>1435</v>
      </c>
      <c r="B3885" t="s">
        <v>1452</v>
      </c>
      <c r="C3885" s="219" t="s">
        <v>1433</v>
      </c>
      <c r="D3885" s="81" t="s">
        <v>44</v>
      </c>
      <c r="E3885" s="93" t="s">
        <v>60</v>
      </c>
      <c r="F3885" s="93" t="s">
        <v>60</v>
      </c>
      <c r="G3885">
        <v>0</v>
      </c>
      <c r="H3885" s="123">
        <f t="shared" si="336"/>
        <v>0</v>
      </c>
      <c r="I3885" s="2" t="s">
        <v>100</v>
      </c>
      <c r="M3885" s="2">
        <v>3.3530011156090202E-2</v>
      </c>
      <c r="N3885">
        <v>7.2828680968418501E-3</v>
      </c>
      <c r="O3885">
        <v>1.45657361936837E-2</v>
      </c>
      <c r="P3885" s="2">
        <v>4</v>
      </c>
      <c r="Q3885" s="2">
        <v>4.1826577807936001E-3</v>
      </c>
      <c r="R3885">
        <v>8.7716015242086907E-3</v>
      </c>
      <c r="S3885">
        <v>1.7543203048417399E-2</v>
      </c>
      <c r="T3885" s="2">
        <v>4</v>
      </c>
      <c r="U3885" s="339">
        <f t="shared" si="337"/>
        <v>0.22327489668578132</v>
      </c>
      <c r="V3885" s="4">
        <f t="shared" si="338"/>
        <v>0.29378811819565803</v>
      </c>
    </row>
    <row r="3886" spans="1:22">
      <c r="A3886" s="127" t="s">
        <v>1435</v>
      </c>
      <c r="B3886" t="s">
        <v>1452</v>
      </c>
      <c r="C3886" s="219" t="s">
        <v>1433</v>
      </c>
      <c r="D3886" s="81" t="s">
        <v>44</v>
      </c>
      <c r="E3886" s="93" t="s">
        <v>60</v>
      </c>
      <c r="F3886" s="93" t="s">
        <v>60</v>
      </c>
      <c r="G3886">
        <v>10</v>
      </c>
      <c r="H3886" s="123">
        <f t="shared" si="336"/>
        <v>8.3333333333333329E-2</v>
      </c>
      <c r="K3886" t="s">
        <v>100</v>
      </c>
      <c r="M3886" s="2">
        <v>7.6191901653913999E-3</v>
      </c>
      <c r="N3886">
        <v>3.2357187255075098E-3</v>
      </c>
      <c r="O3886">
        <v>6.4714374510150101E-3</v>
      </c>
      <c r="P3886" s="2">
        <v>4</v>
      </c>
      <c r="Q3886" s="2">
        <v>6.9476864211933803E-3</v>
      </c>
      <c r="R3886">
        <v>1.7111221715764601E-3</v>
      </c>
      <c r="S3886">
        <v>3.4222443431529202E-3</v>
      </c>
      <c r="T3886" s="2">
        <v>4</v>
      </c>
      <c r="U3886" s="339">
        <f t="shared" si="337"/>
        <v>-0.5997232093365864</v>
      </c>
      <c r="V3886" s="4">
        <f t="shared" si="338"/>
        <v>0.4173621983941983</v>
      </c>
    </row>
    <row r="3887" spans="1:22">
      <c r="A3887" s="426" t="s">
        <v>1435</v>
      </c>
      <c r="B3887" t="s">
        <v>1452</v>
      </c>
      <c r="C3887" s="219" t="s">
        <v>1433</v>
      </c>
      <c r="D3887" s="81" t="s">
        <v>44</v>
      </c>
      <c r="E3887" s="100" t="s">
        <v>60</v>
      </c>
      <c r="F3887" s="100" t="s">
        <v>60</v>
      </c>
      <c r="G3887" s="11">
        <v>120</v>
      </c>
      <c r="H3887" s="172">
        <f t="shared" si="336"/>
        <v>1</v>
      </c>
      <c r="I3887" s="12"/>
      <c r="J3887" s="11"/>
      <c r="K3887" s="11" t="s">
        <v>100</v>
      </c>
      <c r="L3887" s="11" t="s">
        <v>100</v>
      </c>
      <c r="M3887" s="2">
        <v>2.1442024964398301E-2</v>
      </c>
      <c r="N3887">
        <v>7.15114270277526E-3</v>
      </c>
      <c r="O3887">
        <v>1.4302285405550501E-2</v>
      </c>
      <c r="P3887" s="2">
        <v>4</v>
      </c>
      <c r="Q3887" s="2">
        <v>5.5290523516415599E-2</v>
      </c>
      <c r="R3887">
        <v>2.5930979477826002E-3</v>
      </c>
      <c r="S3887">
        <v>5.1861958955652003E-3</v>
      </c>
      <c r="T3887" s="2">
        <v>4</v>
      </c>
      <c r="U3887" s="339">
        <f t="shared" si="337"/>
        <v>-1.1269440645890894</v>
      </c>
      <c r="V3887" s="4">
        <f t="shared" si="338"/>
        <v>0.38930202369391109</v>
      </c>
    </row>
    <row r="3888" spans="1:22">
      <c r="A3888" s="127" t="s">
        <v>1435</v>
      </c>
      <c r="B3888" t="s">
        <v>1453</v>
      </c>
      <c r="C3888" s="219" t="s">
        <v>1433</v>
      </c>
      <c r="D3888" s="81" t="s">
        <v>44</v>
      </c>
      <c r="E3888" s="93" t="s">
        <v>60</v>
      </c>
      <c r="F3888" s="93" t="s">
        <v>60</v>
      </c>
      <c r="G3888">
        <v>0</v>
      </c>
      <c r="H3888" s="123">
        <f t="shared" si="336"/>
        <v>0</v>
      </c>
      <c r="I3888" s="2" t="s">
        <v>100</v>
      </c>
      <c r="M3888" s="2">
        <v>5.2687612255422303E-2</v>
      </c>
      <c r="N3888">
        <v>6.0935531811179703E-3</v>
      </c>
      <c r="O3888">
        <v>1.2187106362235901E-2</v>
      </c>
      <c r="P3888" s="2">
        <v>4</v>
      </c>
      <c r="Q3888" s="2">
        <v>2.5497994571799698E-3</v>
      </c>
      <c r="R3888">
        <v>1.3411866406166401E-2</v>
      </c>
      <c r="S3888">
        <v>2.6823732812332801E-2</v>
      </c>
      <c r="T3888" s="2">
        <v>4</v>
      </c>
      <c r="U3888" s="339">
        <f t="shared" si="337"/>
        <v>4.8221162511112421E-2</v>
      </c>
      <c r="V3888" s="4">
        <f t="shared" si="338"/>
        <v>0.30884059199806096</v>
      </c>
    </row>
    <row r="3889" spans="1:22">
      <c r="A3889" s="127" t="s">
        <v>1435</v>
      </c>
      <c r="B3889" t="s">
        <v>1453</v>
      </c>
      <c r="C3889" s="219" t="s">
        <v>1433</v>
      </c>
      <c r="D3889" s="81" t="s">
        <v>44</v>
      </c>
      <c r="E3889" s="93" t="s">
        <v>60</v>
      </c>
      <c r="F3889" s="93" t="s">
        <v>60</v>
      </c>
      <c r="G3889">
        <v>10</v>
      </c>
      <c r="H3889" s="123">
        <f t="shared" si="336"/>
        <v>8.3333333333333329E-2</v>
      </c>
      <c r="K3889" t="s">
        <v>100</v>
      </c>
      <c r="M3889" s="2">
        <v>1.7029118437310399E-2</v>
      </c>
      <c r="N3889">
        <v>7.9211673907197896E-3</v>
      </c>
      <c r="O3889">
        <v>1.58423347814396E-2</v>
      </c>
      <c r="P3889" s="2">
        <v>4</v>
      </c>
      <c r="Q3889" s="2">
        <v>1.9312706139154302E-2</v>
      </c>
      <c r="R3889">
        <v>1.0135879177883399E-3</v>
      </c>
      <c r="S3889">
        <v>2.0271758355766799E-3</v>
      </c>
      <c r="T3889" s="2">
        <v>4</v>
      </c>
      <c r="U3889" s="339">
        <f t="shared" si="337"/>
        <v>-1.8989100162218546</v>
      </c>
      <c r="V3889" s="4">
        <f t="shared" si="338"/>
        <v>0.40801954296403997</v>
      </c>
    </row>
    <row r="3890" spans="1:22">
      <c r="A3890" s="127" t="s">
        <v>1435</v>
      </c>
      <c r="B3890" t="s">
        <v>1453</v>
      </c>
      <c r="C3890" s="219" t="s">
        <v>1433</v>
      </c>
      <c r="D3890" s="81" t="s">
        <v>44</v>
      </c>
      <c r="E3890" s="93" t="s">
        <v>60</v>
      </c>
      <c r="F3890" s="93" t="s">
        <v>60</v>
      </c>
      <c r="G3890">
        <v>120</v>
      </c>
      <c r="H3890" s="123">
        <f t="shared" si="336"/>
        <v>1</v>
      </c>
      <c r="K3890" t="s">
        <v>100</v>
      </c>
      <c r="L3890" t="s">
        <v>100</v>
      </c>
      <c r="M3890" s="2">
        <v>0.120032999654187</v>
      </c>
      <c r="N3890">
        <v>3.8024164017253198E-2</v>
      </c>
      <c r="O3890">
        <v>7.6048328034506493E-2</v>
      </c>
      <c r="P3890" s="2">
        <v>4</v>
      </c>
      <c r="Q3890" s="2">
        <v>0.236492709711699</v>
      </c>
      <c r="R3890">
        <v>5.8229648902134497E-3</v>
      </c>
      <c r="S3890">
        <v>1.1645929780426899E-2</v>
      </c>
      <c r="T3890" s="2">
        <v>4</v>
      </c>
      <c r="U3890" s="339">
        <f t="shared" si="337"/>
        <v>-1.8270034736224279</v>
      </c>
      <c r="V3890" s="4">
        <f t="shared" si="338"/>
        <v>0.34090799478143408</v>
      </c>
    </row>
    <row r="3891" spans="1:22">
      <c r="A3891" s="127" t="s">
        <v>1435</v>
      </c>
      <c r="B3891" t="s">
        <v>1454</v>
      </c>
      <c r="C3891" s="219" t="s">
        <v>1433</v>
      </c>
      <c r="D3891" s="81" t="s">
        <v>44</v>
      </c>
      <c r="E3891" s="93" t="s">
        <v>60</v>
      </c>
      <c r="F3891" s="93" t="s">
        <v>60</v>
      </c>
      <c r="G3891">
        <v>0</v>
      </c>
      <c r="H3891" s="123">
        <f t="shared" si="336"/>
        <v>0</v>
      </c>
      <c r="I3891" s="2" t="s">
        <v>100</v>
      </c>
      <c r="M3891" s="2">
        <v>0.110643550633896</v>
      </c>
      <c r="N3891">
        <v>2.24134814334443E-2</v>
      </c>
      <c r="O3891">
        <v>4.4826962866888503E-2</v>
      </c>
      <c r="P3891" s="2">
        <v>4</v>
      </c>
      <c r="Q3891" s="2">
        <v>2.1388843043429E-3</v>
      </c>
      <c r="R3891">
        <v>5.3803927277640898E-2</v>
      </c>
      <c r="S3891">
        <v>0.107607854555282</v>
      </c>
      <c r="T3891" s="2">
        <v>4</v>
      </c>
      <c r="U3891" s="339">
        <f t="shared" si="337"/>
        <v>0.75960360309776065</v>
      </c>
      <c r="V3891" s="4">
        <f t="shared" si="338"/>
        <v>0.30175978208158638</v>
      </c>
    </row>
    <row r="3892" spans="1:22">
      <c r="A3892" s="127" t="s">
        <v>1435</v>
      </c>
      <c r="B3892" t="s">
        <v>1454</v>
      </c>
      <c r="C3892" s="219" t="s">
        <v>1433</v>
      </c>
      <c r="D3892" s="81" t="s">
        <v>44</v>
      </c>
      <c r="E3892" s="93" t="s">
        <v>60</v>
      </c>
      <c r="F3892" s="93" t="s">
        <v>60</v>
      </c>
      <c r="G3892">
        <v>10</v>
      </c>
      <c r="H3892" s="123">
        <f t="shared" si="336"/>
        <v>8.3333333333333329E-2</v>
      </c>
      <c r="K3892" t="s">
        <v>100</v>
      </c>
      <c r="M3892" s="2">
        <v>1.0530241683110999E-2</v>
      </c>
      <c r="N3892">
        <v>2.1752259201763199E-3</v>
      </c>
      <c r="O3892">
        <v>4.3504518403526303E-3</v>
      </c>
      <c r="P3892" s="2">
        <v>4</v>
      </c>
      <c r="Q3892" s="2">
        <v>9.1466003848132294E-3</v>
      </c>
      <c r="R3892">
        <v>9.3409611670559303E-4</v>
      </c>
      <c r="S3892">
        <v>1.86819223341119E-3</v>
      </c>
      <c r="T3892" s="2">
        <v>4</v>
      </c>
      <c r="U3892" s="339">
        <f t="shared" si="337"/>
        <v>-1.5939669377737091</v>
      </c>
      <c r="V3892" s="4">
        <f t="shared" si="338"/>
        <v>0.44072540516215652</v>
      </c>
    </row>
    <row r="3893" spans="1:22">
      <c r="A3893" s="127" t="s">
        <v>1435</v>
      </c>
      <c r="B3893" t="s">
        <v>1454</v>
      </c>
      <c r="C3893" s="219" t="s">
        <v>1433</v>
      </c>
      <c r="D3893" s="81" t="s">
        <v>44</v>
      </c>
      <c r="E3893" s="100" t="s">
        <v>60</v>
      </c>
      <c r="F3893" s="100" t="s">
        <v>60</v>
      </c>
      <c r="G3893" s="11">
        <v>120</v>
      </c>
      <c r="H3893" s="172">
        <f t="shared" si="336"/>
        <v>1</v>
      </c>
      <c r="I3893" s="12"/>
      <c r="J3893" s="11"/>
      <c r="K3893" s="11" t="s">
        <v>100</v>
      </c>
      <c r="L3893" s="11" t="s">
        <v>100</v>
      </c>
      <c r="M3893" s="2">
        <v>2.60416031492797E-2</v>
      </c>
      <c r="N3893">
        <v>8.7295833439314206E-3</v>
      </c>
      <c r="O3893">
        <v>1.74591666878628E-2</v>
      </c>
      <c r="P3893" s="2">
        <v>4</v>
      </c>
      <c r="Q3893" s="2">
        <v>0</v>
      </c>
      <c r="R3893">
        <v>5.9920405476779201E-3</v>
      </c>
      <c r="S3893">
        <v>1.19840810953558E-2</v>
      </c>
      <c r="T3893" s="2">
        <v>4</v>
      </c>
      <c r="U3893" s="339">
        <f t="shared" si="337"/>
        <v>-1.0463131127128238</v>
      </c>
      <c r="V3893" s="4">
        <f t="shared" si="338"/>
        <v>0.67917071210699043</v>
      </c>
    </row>
    <row r="3894" spans="1:22">
      <c r="A3894" s="127" t="s">
        <v>1435</v>
      </c>
      <c r="B3894" t="s">
        <v>1455</v>
      </c>
      <c r="C3894" s="219" t="s">
        <v>1433</v>
      </c>
      <c r="D3894" s="81" t="s">
        <v>44</v>
      </c>
      <c r="E3894" s="93" t="s">
        <v>60</v>
      </c>
      <c r="F3894" s="93" t="s">
        <v>60</v>
      </c>
      <c r="G3894">
        <v>0</v>
      </c>
      <c r="H3894" s="123">
        <f t="shared" si="336"/>
        <v>0</v>
      </c>
      <c r="I3894" s="2" t="s">
        <v>100</v>
      </c>
      <c r="M3894" s="2">
        <v>5.6818181818181805E-4</v>
      </c>
      <c r="N3894">
        <v>5.6818181818181805E-4</v>
      </c>
      <c r="O3894">
        <v>1.13636363636364E-3</v>
      </c>
      <c r="P3894" s="2">
        <v>4</v>
      </c>
      <c r="Q3894" s="2">
        <v>0</v>
      </c>
      <c r="R3894">
        <v>0</v>
      </c>
      <c r="S3894">
        <v>0</v>
      </c>
      <c r="T3894" s="2">
        <v>4</v>
      </c>
      <c r="U3894" s="339" t="e">
        <f t="shared" si="337"/>
        <v>#NUM!</v>
      </c>
      <c r="V3894" s="4" t="e">
        <f t="shared" si="338"/>
        <v>#DIV/0!</v>
      </c>
    </row>
    <row r="3895" spans="1:22">
      <c r="A3895" s="127" t="s">
        <v>1435</v>
      </c>
      <c r="B3895" t="s">
        <v>1455</v>
      </c>
      <c r="C3895" s="219" t="s">
        <v>1433</v>
      </c>
      <c r="D3895" s="81" t="s">
        <v>44</v>
      </c>
      <c r="E3895" s="93" t="s">
        <v>60</v>
      </c>
      <c r="F3895" s="93" t="s">
        <v>60</v>
      </c>
      <c r="G3895">
        <v>10</v>
      </c>
      <c r="H3895" s="123">
        <f t="shared" si="336"/>
        <v>8.3333333333333329E-2</v>
      </c>
      <c r="K3895" t="s">
        <v>100</v>
      </c>
      <c r="M3895" s="2">
        <v>0</v>
      </c>
      <c r="N3895">
        <v>0</v>
      </c>
      <c r="O3895">
        <v>0</v>
      </c>
      <c r="P3895" s="2">
        <v>4</v>
      </c>
      <c r="Q3895" s="2">
        <v>1.22850122850123E-3</v>
      </c>
      <c r="R3895">
        <v>0</v>
      </c>
      <c r="S3895">
        <v>0</v>
      </c>
      <c r="T3895" s="2">
        <v>4</v>
      </c>
      <c r="U3895" s="339" t="e">
        <f t="shared" si="337"/>
        <v>#DIV/0!</v>
      </c>
      <c r="V3895" s="4" t="e">
        <f t="shared" si="338"/>
        <v>#DIV/0!</v>
      </c>
    </row>
    <row r="3896" spans="1:22">
      <c r="A3896" s="127" t="s">
        <v>1435</v>
      </c>
      <c r="B3896" t="s">
        <v>1455</v>
      </c>
      <c r="C3896" s="219" t="s">
        <v>1433</v>
      </c>
      <c r="D3896" s="81" t="s">
        <v>44</v>
      </c>
      <c r="E3896" s="93" t="s">
        <v>60</v>
      </c>
      <c r="F3896" s="93" t="s">
        <v>60</v>
      </c>
      <c r="G3896">
        <v>120</v>
      </c>
      <c r="H3896" s="123">
        <f t="shared" si="336"/>
        <v>1</v>
      </c>
      <c r="K3896" t="s">
        <v>100</v>
      </c>
      <c r="L3896" t="s">
        <v>100</v>
      </c>
      <c r="M3896" s="2">
        <v>0</v>
      </c>
      <c r="N3896">
        <v>0</v>
      </c>
      <c r="O3896">
        <v>0</v>
      </c>
      <c r="P3896" s="2">
        <v>4</v>
      </c>
      <c r="Q3896" s="2">
        <v>7.8873425851973007E-3</v>
      </c>
      <c r="R3896">
        <v>1.22850122850123E-3</v>
      </c>
      <c r="S3896">
        <v>2.45700245700246E-3</v>
      </c>
      <c r="T3896" s="2">
        <v>4</v>
      </c>
      <c r="U3896" s="339" t="e">
        <f t="shared" si="337"/>
        <v>#DIV/0!</v>
      </c>
      <c r="V3896" s="4" t="e">
        <f t="shared" si="338"/>
        <v>#DIV/0!</v>
      </c>
    </row>
    <row r="3897" spans="1:22">
      <c r="A3897" s="127" t="s">
        <v>1435</v>
      </c>
      <c r="B3897" t="s">
        <v>1456</v>
      </c>
      <c r="C3897" s="219" t="s">
        <v>1433</v>
      </c>
      <c r="D3897" s="81" t="s">
        <v>44</v>
      </c>
      <c r="E3897" s="93" t="s">
        <v>60</v>
      </c>
      <c r="F3897" s="93" t="s">
        <v>60</v>
      </c>
      <c r="G3897">
        <v>0</v>
      </c>
      <c r="H3897" s="123">
        <f t="shared" si="336"/>
        <v>0</v>
      </c>
      <c r="I3897" s="2" t="s">
        <v>100</v>
      </c>
      <c r="M3897" s="2">
        <v>1.42588272790454E-2</v>
      </c>
      <c r="N3897">
        <v>3.0679560540975699E-3</v>
      </c>
      <c r="O3897">
        <v>6.1359121081951502E-3</v>
      </c>
      <c r="P3897" s="2">
        <v>4</v>
      </c>
      <c r="Q3897" s="2">
        <v>1.0358939924523199E-3</v>
      </c>
      <c r="R3897">
        <v>2.1191950552099299E-3</v>
      </c>
      <c r="S3897">
        <v>4.2383901104198702E-3</v>
      </c>
      <c r="T3897" s="2">
        <v>4</v>
      </c>
      <c r="U3897" s="339">
        <f t="shared" si="337"/>
        <v>-0.59211690294280583</v>
      </c>
      <c r="V3897" s="4">
        <f t="shared" si="338"/>
        <v>0.32219056725600659</v>
      </c>
    </row>
    <row r="3898" spans="1:22">
      <c r="A3898" s="127" t="s">
        <v>1435</v>
      </c>
      <c r="B3898" t="s">
        <v>1456</v>
      </c>
      <c r="C3898" s="219" t="s">
        <v>1433</v>
      </c>
      <c r="D3898" s="81" t="s">
        <v>44</v>
      </c>
      <c r="E3898" s="93" t="s">
        <v>60</v>
      </c>
      <c r="F3898" s="93" t="s">
        <v>60</v>
      </c>
      <c r="G3898">
        <v>10</v>
      </c>
      <c r="H3898" s="123">
        <f t="shared" si="336"/>
        <v>8.3333333333333329E-2</v>
      </c>
      <c r="K3898" t="s">
        <v>100</v>
      </c>
      <c r="M3898" s="2">
        <v>4.3398268977810697E-3</v>
      </c>
      <c r="N3898">
        <v>7.0487421214934602E-4</v>
      </c>
      <c r="O3898">
        <v>1.4097484242986901E-3</v>
      </c>
      <c r="P3898" s="2">
        <v>4</v>
      </c>
      <c r="Q3898" s="2">
        <v>1.7537113125348401E-3</v>
      </c>
      <c r="R3898">
        <v>6.0396421997997501E-4</v>
      </c>
      <c r="S3898">
        <v>1.20792843995995E-3</v>
      </c>
      <c r="T3898" s="2">
        <v>4</v>
      </c>
      <c r="U3898" s="339">
        <f t="shared" si="337"/>
        <v>-1.4325696472988496</v>
      </c>
      <c r="V3898" s="4">
        <f t="shared" si="338"/>
        <v>0.58993179925487382</v>
      </c>
    </row>
    <row r="3899" spans="1:22">
      <c r="A3899" s="127" t="s">
        <v>1435</v>
      </c>
      <c r="B3899" t="s">
        <v>1456</v>
      </c>
      <c r="C3899" s="219" t="s">
        <v>1433</v>
      </c>
      <c r="D3899" s="81" t="s">
        <v>44</v>
      </c>
      <c r="E3899" s="100" t="s">
        <v>60</v>
      </c>
      <c r="F3899" s="100" t="s">
        <v>60</v>
      </c>
      <c r="G3899" s="11">
        <v>120</v>
      </c>
      <c r="H3899" s="172">
        <f t="shared" si="336"/>
        <v>1</v>
      </c>
      <c r="I3899" s="12"/>
      <c r="J3899" s="11"/>
      <c r="K3899" s="11" t="s">
        <v>100</v>
      </c>
      <c r="L3899" s="11" t="s">
        <v>100</v>
      </c>
      <c r="M3899" s="2">
        <v>1.8274695240987401E-3</v>
      </c>
      <c r="N3899">
        <v>1.8274695240987401E-3</v>
      </c>
      <c r="O3899">
        <v>3.6549390481974702E-3</v>
      </c>
      <c r="P3899" s="2">
        <v>4</v>
      </c>
      <c r="Q3899" s="2">
        <v>6.0776182186547496E-3</v>
      </c>
      <c r="R3899">
        <v>5.9056743860679104E-4</v>
      </c>
      <c r="S3899">
        <v>1.1811348772135799E-3</v>
      </c>
      <c r="T3899" s="2">
        <v>4</v>
      </c>
      <c r="U3899" s="339">
        <f t="shared" si="337"/>
        <v>-4.1197943883612503E-2</v>
      </c>
      <c r="V3899" s="4">
        <f t="shared" si="338"/>
        <v>0.36340254190713939</v>
      </c>
    </row>
    <row r="3900" spans="1:22">
      <c r="A3900" s="127" t="s">
        <v>1435</v>
      </c>
      <c r="B3900" t="s">
        <v>1457</v>
      </c>
      <c r="C3900" s="219" t="s">
        <v>1433</v>
      </c>
      <c r="D3900" s="81" t="s">
        <v>44</v>
      </c>
      <c r="E3900" s="93" t="s">
        <v>60</v>
      </c>
      <c r="F3900" s="93" t="s">
        <v>60</v>
      </c>
      <c r="G3900">
        <v>0</v>
      </c>
      <c r="H3900" s="123">
        <f t="shared" si="336"/>
        <v>0</v>
      </c>
      <c r="I3900" s="2" t="s">
        <v>100</v>
      </c>
      <c r="M3900" s="2">
        <v>2.9920342420342401E-3</v>
      </c>
      <c r="N3900">
        <v>2.29777397343641E-3</v>
      </c>
      <c r="O3900">
        <v>4.5955479468728199E-3</v>
      </c>
      <c r="P3900" s="2">
        <v>4</v>
      </c>
      <c r="Q3900" s="2">
        <v>0</v>
      </c>
      <c r="R3900">
        <v>2.67715461953561E-3</v>
      </c>
      <c r="S3900">
        <v>5.3543092390712201E-3</v>
      </c>
      <c r="T3900" s="2">
        <v>4</v>
      </c>
      <c r="U3900" s="339">
        <f t="shared" si="337"/>
        <v>0.70865937429803849</v>
      </c>
      <c r="V3900" s="4">
        <f t="shared" si="338"/>
        <v>0.44403500171408627</v>
      </c>
    </row>
    <row r="3901" spans="1:22">
      <c r="A3901" s="127" t="s">
        <v>1435</v>
      </c>
      <c r="B3901" t="s">
        <v>1457</v>
      </c>
      <c r="C3901" s="219" t="s">
        <v>1433</v>
      </c>
      <c r="D3901" s="81" t="s">
        <v>44</v>
      </c>
      <c r="E3901" s="93" t="s">
        <v>60</v>
      </c>
      <c r="F3901" s="93" t="s">
        <v>60</v>
      </c>
      <c r="G3901">
        <v>10</v>
      </c>
      <c r="H3901" s="123">
        <f t="shared" si="336"/>
        <v>8.3333333333333329E-2</v>
      </c>
      <c r="K3901" t="s">
        <v>100</v>
      </c>
      <c r="M3901" s="2">
        <v>2.4267954452759401E-3</v>
      </c>
      <c r="N3901">
        <v>8.6952062245720398E-4</v>
      </c>
      <c r="O3901">
        <v>1.7390412449144099E-3</v>
      </c>
      <c r="P3901" s="2">
        <v>4</v>
      </c>
      <c r="Q3901" s="2">
        <v>0</v>
      </c>
      <c r="R3901">
        <v>0</v>
      </c>
      <c r="S3901">
        <v>0</v>
      </c>
      <c r="T3901" s="2">
        <v>4</v>
      </c>
      <c r="U3901" s="339" t="e">
        <f t="shared" si="337"/>
        <v>#NUM!</v>
      </c>
      <c r="V3901" s="4" t="e">
        <f t="shared" si="338"/>
        <v>#DIV/0!</v>
      </c>
    </row>
    <row r="3902" spans="1:22">
      <c r="A3902" s="127" t="s">
        <v>1435</v>
      </c>
      <c r="B3902" t="s">
        <v>1457</v>
      </c>
      <c r="C3902" s="219" t="s">
        <v>1433</v>
      </c>
      <c r="D3902" s="81" t="s">
        <v>44</v>
      </c>
      <c r="E3902" s="93" t="s">
        <v>60</v>
      </c>
      <c r="F3902" s="93" t="s">
        <v>60</v>
      </c>
      <c r="G3902">
        <v>120</v>
      </c>
      <c r="H3902" s="123">
        <f t="shared" si="336"/>
        <v>1</v>
      </c>
      <c r="K3902" t="s">
        <v>100</v>
      </c>
      <c r="L3902" t="s">
        <v>100</v>
      </c>
      <c r="M3902" s="2">
        <v>1.7724733367191501E-3</v>
      </c>
      <c r="N3902">
        <v>1.7724733367191501E-3</v>
      </c>
      <c r="O3902">
        <v>3.5449466734382902E-3</v>
      </c>
      <c r="P3902" s="2">
        <v>4</v>
      </c>
      <c r="Q3902" s="2">
        <v>1.8773531587359098E-2</v>
      </c>
      <c r="R3902">
        <v>0</v>
      </c>
      <c r="S3902">
        <v>0</v>
      </c>
      <c r="T3902" s="2">
        <v>4</v>
      </c>
      <c r="U3902" s="339" t="e">
        <f t="shared" si="337"/>
        <v>#NUM!</v>
      </c>
      <c r="V3902" s="4" t="e">
        <f t="shared" si="338"/>
        <v>#DIV/0!</v>
      </c>
    </row>
    <row r="3903" spans="1:22">
      <c r="A3903" s="127" t="s">
        <v>1435</v>
      </c>
      <c r="B3903" t="s">
        <v>1458</v>
      </c>
      <c r="C3903" s="219" t="s">
        <v>1433</v>
      </c>
      <c r="D3903" s="81" t="s">
        <v>44</v>
      </c>
      <c r="E3903" s="93" t="s">
        <v>60</v>
      </c>
      <c r="F3903" s="93" t="s">
        <v>60</v>
      </c>
      <c r="G3903">
        <v>0</v>
      </c>
      <c r="H3903" s="123">
        <f t="shared" si="336"/>
        <v>0</v>
      </c>
      <c r="I3903" s="2" t="s">
        <v>100</v>
      </c>
      <c r="M3903" s="2">
        <v>1.8243840507016301E-2</v>
      </c>
      <c r="N3903">
        <v>4.2368964351061703E-3</v>
      </c>
      <c r="O3903">
        <v>8.4737928702123405E-3</v>
      </c>
      <c r="P3903" s="2">
        <v>4</v>
      </c>
      <c r="Q3903" s="2">
        <v>1.56940822233835E-3</v>
      </c>
      <c r="R3903">
        <v>6.1843655047445004E-3</v>
      </c>
      <c r="S3903">
        <v>1.2368731009489001E-2</v>
      </c>
      <c r="T3903" s="2">
        <v>4</v>
      </c>
      <c r="U3903" s="339">
        <f t="shared" si="337"/>
        <v>2.862046693660358E-2</v>
      </c>
      <c r="V3903" s="4">
        <f t="shared" si="338"/>
        <v>0.35851714086318193</v>
      </c>
    </row>
    <row r="3904" spans="1:22">
      <c r="A3904" s="127" t="s">
        <v>1435</v>
      </c>
      <c r="B3904" t="s">
        <v>1458</v>
      </c>
      <c r="C3904" s="219" t="s">
        <v>1433</v>
      </c>
      <c r="D3904" s="81" t="s">
        <v>44</v>
      </c>
      <c r="E3904" s="93" t="s">
        <v>60</v>
      </c>
      <c r="F3904" s="93" t="s">
        <v>60</v>
      </c>
      <c r="G3904">
        <v>10</v>
      </c>
      <c r="H3904" s="123">
        <f t="shared" ref="H3904:H3935" si="339">G3904/120</f>
        <v>8.3333333333333329E-2</v>
      </c>
      <c r="K3904" t="s">
        <v>100</v>
      </c>
      <c r="M3904" s="2">
        <v>1.16228070175439E-3</v>
      </c>
      <c r="N3904">
        <v>1.16228070175439E-3</v>
      </c>
      <c r="O3904">
        <v>2.32456140350877E-3</v>
      </c>
      <c r="P3904" s="2">
        <v>4</v>
      </c>
      <c r="Q3904" s="2">
        <v>5.2611339376045299E-3</v>
      </c>
      <c r="R3904">
        <v>5.2844251313064698E-4</v>
      </c>
      <c r="S3904">
        <v>1.05688502626129E-3</v>
      </c>
      <c r="T3904" s="2">
        <v>4</v>
      </c>
      <c r="U3904" s="339">
        <f t="shared" ref="U3904:U3935" si="340">LN(Q3903/M3904)</f>
        <v>0.30031442282613824</v>
      </c>
      <c r="V3904" s="4">
        <f t="shared" ref="V3904:V3935" si="341">M3904^2/(P3904*M3904^2)+S3904^2/(T3904*Q3903^2)</f>
        <v>0.36337665805034597</v>
      </c>
    </row>
    <row r="3905" spans="1:22">
      <c r="A3905" s="127" t="s">
        <v>1435</v>
      </c>
      <c r="B3905" t="s">
        <v>1458</v>
      </c>
      <c r="C3905" s="219" t="s">
        <v>1433</v>
      </c>
      <c r="D3905" s="81" t="s">
        <v>44</v>
      </c>
      <c r="E3905" s="100" t="s">
        <v>60</v>
      </c>
      <c r="F3905" s="100" t="s">
        <v>60</v>
      </c>
      <c r="G3905" s="11">
        <v>120</v>
      </c>
      <c r="H3905" s="172">
        <f t="shared" si="339"/>
        <v>1</v>
      </c>
      <c r="I3905" s="12"/>
      <c r="J3905" s="11"/>
      <c r="K3905" s="11" t="s">
        <v>100</v>
      </c>
      <c r="L3905" s="11" t="s">
        <v>100</v>
      </c>
      <c r="M3905" s="2">
        <v>3.9481978421348103E-2</v>
      </c>
      <c r="N3905">
        <v>2.1239239954634899E-2</v>
      </c>
      <c r="O3905">
        <v>4.2478479909269798E-2</v>
      </c>
      <c r="P3905" s="2">
        <v>4</v>
      </c>
      <c r="Q3905" s="2">
        <v>0</v>
      </c>
      <c r="R3905">
        <v>2.03594513879164E-3</v>
      </c>
      <c r="S3905">
        <v>4.0718902775832696E-3</v>
      </c>
      <c r="T3905" s="2">
        <v>4</v>
      </c>
      <c r="U3905" s="339">
        <f t="shared" si="340"/>
        <v>-2.0154977442917983</v>
      </c>
      <c r="V3905" s="4">
        <f t="shared" si="341"/>
        <v>0.39975227403911184</v>
      </c>
    </row>
    <row r="3906" spans="1:22">
      <c r="A3906" s="127" t="s">
        <v>1435</v>
      </c>
      <c r="B3906" t="s">
        <v>1459</v>
      </c>
      <c r="C3906" s="219" t="s">
        <v>1433</v>
      </c>
      <c r="D3906" s="81" t="s">
        <v>44</v>
      </c>
      <c r="E3906" s="93" t="s">
        <v>60</v>
      </c>
      <c r="F3906" s="93" t="s">
        <v>60</v>
      </c>
      <c r="G3906">
        <v>0</v>
      </c>
      <c r="H3906" s="123">
        <f t="shared" si="339"/>
        <v>0</v>
      </c>
      <c r="I3906" s="2" t="s">
        <v>100</v>
      </c>
      <c r="M3906" s="2">
        <v>0</v>
      </c>
      <c r="N3906">
        <v>0</v>
      </c>
      <c r="O3906">
        <v>0</v>
      </c>
      <c r="P3906" s="2">
        <v>4</v>
      </c>
      <c r="Q3906" s="2">
        <v>0</v>
      </c>
      <c r="R3906">
        <v>0</v>
      </c>
      <c r="S3906">
        <v>0</v>
      </c>
      <c r="T3906" s="2">
        <v>4</v>
      </c>
      <c r="U3906" s="339" t="e">
        <f t="shared" si="340"/>
        <v>#DIV/0!</v>
      </c>
      <c r="V3906" s="4" t="e">
        <f t="shared" si="341"/>
        <v>#DIV/0!</v>
      </c>
    </row>
    <row r="3907" spans="1:22">
      <c r="A3907" s="127" t="s">
        <v>1435</v>
      </c>
      <c r="B3907" t="s">
        <v>1459</v>
      </c>
      <c r="C3907" s="219" t="s">
        <v>1433</v>
      </c>
      <c r="D3907" s="81" t="s">
        <v>44</v>
      </c>
      <c r="E3907" s="93" t="s">
        <v>60</v>
      </c>
      <c r="F3907" s="93" t="s">
        <v>60</v>
      </c>
      <c r="G3907">
        <v>10</v>
      </c>
      <c r="H3907" s="123">
        <f t="shared" si="339"/>
        <v>8.3333333333333329E-2</v>
      </c>
      <c r="K3907" t="s">
        <v>100</v>
      </c>
      <c r="M3907" s="2">
        <v>0</v>
      </c>
      <c r="N3907">
        <v>0</v>
      </c>
      <c r="O3907">
        <v>0</v>
      </c>
      <c r="P3907" s="2">
        <v>4</v>
      </c>
      <c r="Q3907" s="2">
        <v>6.1425061425061402E-4</v>
      </c>
      <c r="R3907">
        <v>0</v>
      </c>
      <c r="S3907">
        <v>0</v>
      </c>
      <c r="T3907" s="2">
        <v>4</v>
      </c>
      <c r="U3907" s="339" t="e">
        <f t="shared" si="340"/>
        <v>#DIV/0!</v>
      </c>
      <c r="V3907" s="4" t="e">
        <f t="shared" si="341"/>
        <v>#DIV/0!</v>
      </c>
    </row>
    <row r="3908" spans="1:22">
      <c r="A3908" s="127" t="s">
        <v>1435</v>
      </c>
      <c r="B3908" t="s">
        <v>1459</v>
      </c>
      <c r="C3908" s="219" t="s">
        <v>1433</v>
      </c>
      <c r="D3908" s="81" t="s">
        <v>44</v>
      </c>
      <c r="E3908" s="93" t="s">
        <v>60</v>
      </c>
      <c r="F3908" s="93" t="s">
        <v>60</v>
      </c>
      <c r="G3908">
        <v>120</v>
      </c>
      <c r="H3908" s="123">
        <f t="shared" si="339"/>
        <v>1</v>
      </c>
      <c r="K3908" t="s">
        <v>100</v>
      </c>
      <c r="L3908" t="s">
        <v>100</v>
      </c>
      <c r="M3908" s="2">
        <v>0</v>
      </c>
      <c r="N3908">
        <v>0</v>
      </c>
      <c r="O3908">
        <v>0</v>
      </c>
      <c r="P3908" s="2">
        <v>4</v>
      </c>
      <c r="Q3908" s="2">
        <v>0.76999924671759801</v>
      </c>
      <c r="R3908">
        <v>6.1425061425061402E-4</v>
      </c>
      <c r="S3908">
        <v>1.22850122850123E-3</v>
      </c>
      <c r="T3908" s="2">
        <v>4</v>
      </c>
      <c r="U3908" s="339" t="e">
        <f t="shared" si="340"/>
        <v>#DIV/0!</v>
      </c>
      <c r="V3908" s="4" t="e">
        <f t="shared" si="341"/>
        <v>#DIV/0!</v>
      </c>
    </row>
    <row r="3909" spans="1:22">
      <c r="A3909" s="127" t="s">
        <v>1435</v>
      </c>
      <c r="B3909" t="s">
        <v>1460</v>
      </c>
      <c r="C3909" s="219" t="s">
        <v>1433</v>
      </c>
      <c r="D3909" s="81" t="s">
        <v>44</v>
      </c>
      <c r="E3909" s="93" t="s">
        <v>60</v>
      </c>
      <c r="F3909" s="93" t="s">
        <v>60</v>
      </c>
      <c r="G3909">
        <v>0</v>
      </c>
      <c r="H3909" s="123">
        <f t="shared" si="339"/>
        <v>0</v>
      </c>
      <c r="I3909" s="2" t="s">
        <v>100</v>
      </c>
      <c r="M3909" s="2">
        <v>1.0597870729583601</v>
      </c>
      <c r="N3909">
        <v>0.114294679538344</v>
      </c>
      <c r="O3909">
        <v>0.22858935907668801</v>
      </c>
      <c r="P3909" s="2">
        <v>4</v>
      </c>
      <c r="Q3909" s="2">
        <v>4.6448240265731001E-2</v>
      </c>
      <c r="R3909">
        <v>0.18695056070449101</v>
      </c>
      <c r="S3909">
        <v>0.37390112140898202</v>
      </c>
      <c r="T3909" s="2">
        <v>4</v>
      </c>
      <c r="U3909" s="339">
        <f t="shared" si="340"/>
        <v>-0.31943375580211247</v>
      </c>
      <c r="V3909" s="4">
        <f t="shared" si="341"/>
        <v>0.30894852509903098</v>
      </c>
    </row>
    <row r="3910" spans="1:22">
      <c r="A3910" s="127" t="s">
        <v>1435</v>
      </c>
      <c r="B3910" t="s">
        <v>1460</v>
      </c>
      <c r="C3910" s="219" t="s">
        <v>1433</v>
      </c>
      <c r="D3910" s="81" t="s">
        <v>44</v>
      </c>
      <c r="E3910" s="93" t="s">
        <v>60</v>
      </c>
      <c r="F3910" s="93" t="s">
        <v>60</v>
      </c>
      <c r="G3910">
        <v>10</v>
      </c>
      <c r="H3910" s="123">
        <f t="shared" si="339"/>
        <v>8.3333333333333329E-2</v>
      </c>
      <c r="K3910" t="s">
        <v>100</v>
      </c>
      <c r="M3910" s="2">
        <v>3.36431878529036E-2</v>
      </c>
      <c r="N3910">
        <v>1.2178854120672201E-2</v>
      </c>
      <c r="O3910">
        <v>2.4357708241344301E-2</v>
      </c>
      <c r="P3910" s="2">
        <v>4</v>
      </c>
      <c r="Q3910" s="2">
        <v>0.27544433710239702</v>
      </c>
      <c r="R3910">
        <v>2.2058872414926399E-2</v>
      </c>
      <c r="S3910">
        <v>4.4117744829852798E-2</v>
      </c>
      <c r="T3910" s="2">
        <v>4</v>
      </c>
      <c r="U3910" s="339">
        <f t="shared" si="340"/>
        <v>0.32252798568303087</v>
      </c>
      <c r="V3910" s="4">
        <f t="shared" si="341"/>
        <v>0.47554234296029252</v>
      </c>
    </row>
    <row r="3911" spans="1:22">
      <c r="A3911" s="127" t="s">
        <v>1435</v>
      </c>
      <c r="B3911" t="s">
        <v>1460</v>
      </c>
      <c r="C3911" s="219" t="s">
        <v>1433</v>
      </c>
      <c r="D3911" s="81" t="s">
        <v>44</v>
      </c>
      <c r="E3911" s="100" t="s">
        <v>60</v>
      </c>
      <c r="F3911" s="100" t="s">
        <v>60</v>
      </c>
      <c r="G3911" s="11">
        <v>120</v>
      </c>
      <c r="H3911" s="172">
        <f t="shared" si="339"/>
        <v>1</v>
      </c>
      <c r="I3911" s="12"/>
      <c r="J3911" s="11"/>
      <c r="K3911" s="11" t="s">
        <v>100</v>
      </c>
      <c r="L3911" s="11" t="s">
        <v>100</v>
      </c>
      <c r="M3911" s="2">
        <v>0.64334524568335305</v>
      </c>
      <c r="N3911">
        <v>6.9809948109060604E-2</v>
      </c>
      <c r="O3911">
        <v>0.13961989621812099</v>
      </c>
      <c r="P3911" s="2">
        <v>4</v>
      </c>
      <c r="Q3911" s="2">
        <v>0.534641240238097</v>
      </c>
      <c r="R3911">
        <v>8.9873770180630197E-2</v>
      </c>
      <c r="S3911">
        <v>0.17974754036126001</v>
      </c>
      <c r="T3911" s="2">
        <v>4</v>
      </c>
      <c r="U3911" s="339">
        <f t="shared" si="340"/>
        <v>-0.84829594467163616</v>
      </c>
      <c r="V3911" s="4">
        <f t="shared" si="341"/>
        <v>0.35646288359493644</v>
      </c>
    </row>
    <row r="3912" spans="1:22">
      <c r="A3912" s="127" t="s">
        <v>1435</v>
      </c>
      <c r="B3912" t="s">
        <v>1461</v>
      </c>
      <c r="C3912" s="219" t="s">
        <v>1433</v>
      </c>
      <c r="D3912" s="81" t="s">
        <v>44</v>
      </c>
      <c r="E3912" s="93" t="s">
        <v>60</v>
      </c>
      <c r="F3912" s="93" t="s">
        <v>60</v>
      </c>
      <c r="G3912">
        <v>0</v>
      </c>
      <c r="H3912" s="123">
        <f t="shared" si="339"/>
        <v>0</v>
      </c>
      <c r="I3912" s="2" t="s">
        <v>100</v>
      </c>
      <c r="M3912" s="2">
        <v>0.45584383316948102</v>
      </c>
      <c r="N3912">
        <v>9.3633826587256205E-2</v>
      </c>
      <c r="O3912">
        <v>0.18726765317451199</v>
      </c>
      <c r="P3912" s="2">
        <v>4</v>
      </c>
      <c r="Q3912" s="2">
        <v>3.12722288284912E-3</v>
      </c>
      <c r="R3912">
        <v>0.15938035791464</v>
      </c>
      <c r="S3912">
        <v>0.31876071582928001</v>
      </c>
      <c r="T3912" s="2">
        <v>4</v>
      </c>
      <c r="U3912" s="339">
        <f t="shared" si="340"/>
        <v>0.15944566322493603</v>
      </c>
      <c r="V3912" s="4">
        <f t="shared" si="341"/>
        <v>0.33886785226703264</v>
      </c>
    </row>
    <row r="3913" spans="1:22">
      <c r="A3913" s="127" t="s">
        <v>1435</v>
      </c>
      <c r="B3913" t="s">
        <v>1461</v>
      </c>
      <c r="C3913" s="219" t="s">
        <v>1433</v>
      </c>
      <c r="D3913" s="81" t="s">
        <v>44</v>
      </c>
      <c r="E3913" s="93" t="s">
        <v>60</v>
      </c>
      <c r="F3913" s="93" t="s">
        <v>60</v>
      </c>
      <c r="G3913">
        <v>10</v>
      </c>
      <c r="H3913" s="123">
        <f t="shared" si="339"/>
        <v>8.3333333333333329E-2</v>
      </c>
      <c r="K3913" t="s">
        <v>100</v>
      </c>
      <c r="M3913" s="2">
        <v>3.8389957413247203E-2</v>
      </c>
      <c r="N3913">
        <v>8.6994726251555209E-3</v>
      </c>
      <c r="O3913">
        <v>1.7398945250311E-2</v>
      </c>
      <c r="P3913" s="2">
        <v>4</v>
      </c>
      <c r="Q3913" s="2">
        <v>1.50001032353974E-2</v>
      </c>
      <c r="R3913">
        <v>7.19237245927357E-4</v>
      </c>
      <c r="S3913">
        <v>1.4384744918547101E-3</v>
      </c>
      <c r="T3913" s="2">
        <v>4</v>
      </c>
      <c r="U3913" s="339">
        <f t="shared" si="340"/>
        <v>-2.5076505468630521</v>
      </c>
      <c r="V3913" s="4">
        <f t="shared" si="341"/>
        <v>0.30289646725071556</v>
      </c>
    </row>
    <row r="3914" spans="1:22">
      <c r="A3914" s="127" t="s">
        <v>1435</v>
      </c>
      <c r="B3914" t="s">
        <v>1461</v>
      </c>
      <c r="C3914" s="219" t="s">
        <v>1433</v>
      </c>
      <c r="D3914" s="81" t="s">
        <v>44</v>
      </c>
      <c r="E3914" s="93" t="s">
        <v>60</v>
      </c>
      <c r="F3914" s="93" t="s">
        <v>60</v>
      </c>
      <c r="G3914">
        <v>120</v>
      </c>
      <c r="H3914" s="123">
        <f t="shared" si="339"/>
        <v>1</v>
      </c>
      <c r="K3914" t="s">
        <v>100</v>
      </c>
      <c r="L3914" t="s">
        <v>100</v>
      </c>
      <c r="M3914" s="2">
        <v>0.134872807063385</v>
      </c>
      <c r="N3914">
        <v>2.93094554557147E-2</v>
      </c>
      <c r="O3914">
        <v>5.8618910911429498E-2</v>
      </c>
      <c r="P3914" s="2">
        <v>4</v>
      </c>
      <c r="Q3914" s="2">
        <v>5.1601292717477903E-3</v>
      </c>
      <c r="R3914">
        <v>6.6388869246702103E-3</v>
      </c>
      <c r="S3914">
        <v>1.32777738493404E-2</v>
      </c>
      <c r="T3914" s="2">
        <v>4</v>
      </c>
      <c r="U3914" s="339">
        <f t="shared" si="340"/>
        <v>-2.1962750809781828</v>
      </c>
      <c r="V3914" s="4">
        <f t="shared" si="341"/>
        <v>0.44588539078793066</v>
      </c>
    </row>
    <row r="3915" spans="1:22">
      <c r="A3915" s="127" t="s">
        <v>1435</v>
      </c>
      <c r="B3915" t="s">
        <v>1462</v>
      </c>
      <c r="C3915" s="219" t="s">
        <v>1433</v>
      </c>
      <c r="D3915" s="81" t="s">
        <v>44</v>
      </c>
      <c r="E3915" s="93" t="s">
        <v>60</v>
      </c>
      <c r="F3915" s="93" t="s">
        <v>60</v>
      </c>
      <c r="G3915">
        <v>0</v>
      </c>
      <c r="H3915" s="123">
        <f t="shared" si="339"/>
        <v>0</v>
      </c>
      <c r="I3915" s="2" t="s">
        <v>100</v>
      </c>
      <c r="M3915" s="2">
        <v>5.3248294377326597E-3</v>
      </c>
      <c r="N3915">
        <v>3.8809424890983799E-3</v>
      </c>
      <c r="O3915">
        <v>7.7618849781967598E-3</v>
      </c>
      <c r="P3915" s="2">
        <v>4</v>
      </c>
      <c r="Q3915" s="2">
        <v>5.69476082004556E-4</v>
      </c>
      <c r="R3915">
        <v>1.2481051672901301E-3</v>
      </c>
      <c r="S3915">
        <v>2.4962103345802702E-3</v>
      </c>
      <c r="T3915" s="2">
        <v>4</v>
      </c>
      <c r="U3915" s="339">
        <f t="shared" si="340"/>
        <v>-3.1419048765803211E-2</v>
      </c>
      <c r="V3915" s="4">
        <f t="shared" si="341"/>
        <v>0.30850341247320517</v>
      </c>
    </row>
    <row r="3916" spans="1:22">
      <c r="A3916" s="127" t="s">
        <v>1435</v>
      </c>
      <c r="B3916" t="s">
        <v>1462</v>
      </c>
      <c r="C3916" s="219" t="s">
        <v>1433</v>
      </c>
      <c r="D3916" s="81" t="s">
        <v>44</v>
      </c>
      <c r="E3916" s="93" t="s">
        <v>60</v>
      </c>
      <c r="F3916" s="93" t="s">
        <v>60</v>
      </c>
      <c r="G3916">
        <v>10</v>
      </c>
      <c r="H3916" s="123">
        <f t="shared" si="339"/>
        <v>8.3333333333333329E-2</v>
      </c>
      <c r="K3916" t="s">
        <v>100</v>
      </c>
      <c r="M3916" s="2">
        <v>5.1334702258726901E-4</v>
      </c>
      <c r="N3916">
        <v>5.1334702258726901E-4</v>
      </c>
      <c r="O3916">
        <v>1.02669404517454E-3</v>
      </c>
      <c r="P3916" s="2">
        <v>4</v>
      </c>
      <c r="Q3916" s="2">
        <v>0</v>
      </c>
      <c r="R3916">
        <v>5.69476082004556E-4</v>
      </c>
      <c r="S3916">
        <v>1.13895216400911E-3</v>
      </c>
      <c r="T3916" s="2">
        <v>4</v>
      </c>
      <c r="U3916" s="339">
        <f t="shared" si="340"/>
        <v>0.10376471000741874</v>
      </c>
      <c r="V3916" s="4">
        <f t="shared" si="341"/>
        <v>1.2499999999999964</v>
      </c>
    </row>
    <row r="3917" spans="1:22">
      <c r="A3917" s="127" t="s">
        <v>1435</v>
      </c>
      <c r="B3917" t="s">
        <v>1462</v>
      </c>
      <c r="C3917" s="219" t="s">
        <v>1433</v>
      </c>
      <c r="D3917" s="81" t="s">
        <v>44</v>
      </c>
      <c r="E3917" s="93" t="s">
        <v>60</v>
      </c>
      <c r="F3917" s="93" t="s">
        <v>60</v>
      </c>
      <c r="G3917">
        <v>120</v>
      </c>
      <c r="H3917" s="123">
        <f t="shared" si="339"/>
        <v>1</v>
      </c>
      <c r="K3917" t="s">
        <v>100</v>
      </c>
      <c r="L3917" t="s">
        <v>100</v>
      </c>
      <c r="M3917" s="2">
        <v>0</v>
      </c>
      <c r="N3917">
        <v>0</v>
      </c>
      <c r="O3917">
        <v>0</v>
      </c>
      <c r="P3917" s="2">
        <v>4</v>
      </c>
      <c r="Q3917" s="2">
        <v>1.2156593406593399E-3</v>
      </c>
      <c r="R3917">
        <v>0</v>
      </c>
      <c r="S3917">
        <v>0</v>
      </c>
      <c r="T3917" s="2">
        <v>4</v>
      </c>
      <c r="U3917" s="339" t="e">
        <f t="shared" si="340"/>
        <v>#DIV/0!</v>
      </c>
      <c r="V3917" s="4" t="e">
        <f t="shared" si="341"/>
        <v>#DIV/0!</v>
      </c>
    </row>
    <row r="3918" spans="1:22">
      <c r="A3918" s="127" t="s">
        <v>1435</v>
      </c>
      <c r="B3918" t="s">
        <v>1463</v>
      </c>
      <c r="C3918" s="219" t="s">
        <v>1433</v>
      </c>
      <c r="D3918" s="81" t="s">
        <v>44</v>
      </c>
      <c r="E3918" s="93" t="s">
        <v>60</v>
      </c>
      <c r="F3918" s="93" t="s">
        <v>60</v>
      </c>
      <c r="G3918">
        <v>0</v>
      </c>
      <c r="H3918" s="123">
        <f t="shared" si="339"/>
        <v>0</v>
      </c>
      <c r="I3918" s="2" t="s">
        <v>100</v>
      </c>
      <c r="M3918" s="2">
        <v>0</v>
      </c>
      <c r="N3918">
        <v>0</v>
      </c>
      <c r="O3918">
        <v>0</v>
      </c>
      <c r="P3918" s="2">
        <v>4</v>
      </c>
      <c r="Q3918" s="2">
        <v>0</v>
      </c>
      <c r="R3918">
        <v>7.4971775808059104E-4</v>
      </c>
      <c r="S3918">
        <v>1.4994355161611799E-3</v>
      </c>
      <c r="T3918" s="2">
        <v>4</v>
      </c>
      <c r="U3918" s="339" t="e">
        <f t="shared" si="340"/>
        <v>#DIV/0!</v>
      </c>
      <c r="V3918" s="4" t="e">
        <f t="shared" si="341"/>
        <v>#DIV/0!</v>
      </c>
    </row>
    <row r="3919" spans="1:22">
      <c r="A3919" s="127" t="s">
        <v>1435</v>
      </c>
      <c r="B3919" t="s">
        <v>1463</v>
      </c>
      <c r="C3919" s="219" t="s">
        <v>1433</v>
      </c>
      <c r="D3919" s="81" t="s">
        <v>44</v>
      </c>
      <c r="E3919" s="93" t="s">
        <v>60</v>
      </c>
      <c r="F3919" s="93" t="s">
        <v>60</v>
      </c>
      <c r="G3919">
        <v>10</v>
      </c>
      <c r="H3919" s="123">
        <f t="shared" si="339"/>
        <v>8.3333333333333329E-2</v>
      </c>
      <c r="K3919" t="s">
        <v>100</v>
      </c>
      <c r="M3919" s="2">
        <v>0</v>
      </c>
      <c r="N3919">
        <v>0</v>
      </c>
      <c r="O3919">
        <v>0</v>
      </c>
      <c r="P3919" s="2">
        <v>4</v>
      </c>
      <c r="Q3919" s="2">
        <v>0</v>
      </c>
      <c r="R3919">
        <v>0</v>
      </c>
      <c r="S3919">
        <v>0</v>
      </c>
      <c r="T3919" s="2">
        <v>4</v>
      </c>
      <c r="U3919" s="339" t="e">
        <f t="shared" si="340"/>
        <v>#DIV/0!</v>
      </c>
      <c r="V3919" s="4" t="e">
        <f t="shared" si="341"/>
        <v>#DIV/0!</v>
      </c>
    </row>
    <row r="3920" spans="1:22">
      <c r="A3920" s="127" t="s">
        <v>1435</v>
      </c>
      <c r="B3920" t="s">
        <v>1463</v>
      </c>
      <c r="C3920" s="219" t="s">
        <v>1433</v>
      </c>
      <c r="D3920" s="81" t="s">
        <v>44</v>
      </c>
      <c r="E3920" s="93" t="s">
        <v>60</v>
      </c>
      <c r="F3920" s="93" t="s">
        <v>60</v>
      </c>
      <c r="G3920">
        <v>120</v>
      </c>
      <c r="H3920" s="123">
        <f t="shared" si="339"/>
        <v>1</v>
      </c>
      <c r="K3920" t="s">
        <v>100</v>
      </c>
      <c r="L3920" t="s">
        <v>100</v>
      </c>
      <c r="M3920" s="2">
        <v>0</v>
      </c>
      <c r="N3920">
        <v>0</v>
      </c>
      <c r="O3920">
        <v>0</v>
      </c>
      <c r="P3920" s="2">
        <v>4</v>
      </c>
      <c r="Q3920" s="2">
        <v>0.15189904880590899</v>
      </c>
      <c r="R3920">
        <v>0</v>
      </c>
      <c r="S3920">
        <v>0</v>
      </c>
      <c r="T3920" s="2">
        <v>4</v>
      </c>
      <c r="U3920" s="339" t="e">
        <f t="shared" si="340"/>
        <v>#DIV/0!</v>
      </c>
      <c r="V3920" s="4" t="e">
        <f t="shared" si="341"/>
        <v>#DIV/0!</v>
      </c>
    </row>
    <row r="3921" spans="1:22">
      <c r="A3921" s="127" t="s">
        <v>1435</v>
      </c>
      <c r="B3921" t="s">
        <v>1464</v>
      </c>
      <c r="C3921" s="219" t="s">
        <v>1433</v>
      </c>
      <c r="D3921" s="81" t="s">
        <v>44</v>
      </c>
      <c r="E3921" s="93" t="s">
        <v>60</v>
      </c>
      <c r="F3921" s="93" t="s">
        <v>60</v>
      </c>
      <c r="G3921">
        <v>0</v>
      </c>
      <c r="H3921" s="123">
        <f t="shared" si="339"/>
        <v>0</v>
      </c>
      <c r="I3921" s="2" t="s">
        <v>100</v>
      </c>
      <c r="M3921" s="2">
        <v>0.10552067598467001</v>
      </c>
      <c r="N3921">
        <v>1.9931300529261901E-2</v>
      </c>
      <c r="O3921">
        <v>3.9862601058523899E-2</v>
      </c>
      <c r="P3921" s="2">
        <v>4</v>
      </c>
      <c r="Q3921" s="2">
        <v>7.6177376449229903E-3</v>
      </c>
      <c r="R3921">
        <v>2.8592275308927301E-2</v>
      </c>
      <c r="S3921">
        <v>5.7184550617854601E-2</v>
      </c>
      <c r="T3921" s="2">
        <v>4</v>
      </c>
      <c r="U3921" s="339">
        <f t="shared" si="340"/>
        <v>0.36430923299481832</v>
      </c>
      <c r="V3921" s="4">
        <f t="shared" si="341"/>
        <v>0.28543131941624089</v>
      </c>
    </row>
    <row r="3922" spans="1:22">
      <c r="A3922" s="127" t="s">
        <v>1435</v>
      </c>
      <c r="B3922" t="s">
        <v>1464</v>
      </c>
      <c r="C3922" s="219" t="s">
        <v>1433</v>
      </c>
      <c r="D3922" s="81" t="s">
        <v>44</v>
      </c>
      <c r="E3922" s="93" t="s">
        <v>60</v>
      </c>
      <c r="F3922" s="93" t="s">
        <v>60</v>
      </c>
      <c r="G3922">
        <v>10</v>
      </c>
      <c r="H3922" s="123">
        <f t="shared" si="339"/>
        <v>8.3333333333333329E-2</v>
      </c>
      <c r="K3922" t="s">
        <v>100</v>
      </c>
      <c r="M3922" s="2">
        <v>2.7112901020282399E-2</v>
      </c>
      <c r="N3922">
        <v>9.8499033199873891E-3</v>
      </c>
      <c r="O3922">
        <v>1.9699806639974799E-2</v>
      </c>
      <c r="P3922" s="2">
        <v>4</v>
      </c>
      <c r="Q3922" s="2">
        <v>1.44733794262308E-2</v>
      </c>
      <c r="R3922">
        <v>1.0056244112308199E-3</v>
      </c>
      <c r="S3922">
        <v>2.0112488224616502E-3</v>
      </c>
      <c r="T3922" s="2">
        <v>4</v>
      </c>
      <c r="U3922" s="339">
        <f t="shared" si="340"/>
        <v>-1.2695302383934171</v>
      </c>
      <c r="V3922" s="4">
        <f t="shared" si="341"/>
        <v>0.26742687802244414</v>
      </c>
    </row>
    <row r="3923" spans="1:22">
      <c r="A3923" s="127" t="s">
        <v>1435</v>
      </c>
      <c r="B3923" t="s">
        <v>1464</v>
      </c>
      <c r="C3923" s="219" t="s">
        <v>1433</v>
      </c>
      <c r="D3923" s="81" t="s">
        <v>44</v>
      </c>
      <c r="E3923" s="93" t="s">
        <v>60</v>
      </c>
      <c r="F3923" s="93" t="s">
        <v>60</v>
      </c>
      <c r="G3923">
        <v>120</v>
      </c>
      <c r="H3923" s="123">
        <f t="shared" si="339"/>
        <v>1</v>
      </c>
      <c r="K3923" t="s">
        <v>100</v>
      </c>
      <c r="L3923" t="s">
        <v>100</v>
      </c>
      <c r="M3923" s="2">
        <v>8.3413325655587803E-2</v>
      </c>
      <c r="N3923">
        <v>2.77256616170602E-2</v>
      </c>
      <c r="O3923">
        <v>5.54513232341204E-2</v>
      </c>
      <c r="P3923" s="2">
        <v>4</v>
      </c>
      <c r="Q3923" s="2">
        <v>2.2824594161149001E-2</v>
      </c>
      <c r="R3923">
        <v>4.2590826206736704E-3</v>
      </c>
      <c r="S3923">
        <v>8.5181652413473408E-3</v>
      </c>
      <c r="T3923" s="2">
        <v>4</v>
      </c>
      <c r="U3923" s="339">
        <f t="shared" si="340"/>
        <v>-1.7514970161898908</v>
      </c>
      <c r="V3923" s="4">
        <f t="shared" si="341"/>
        <v>0.33659488401079185</v>
      </c>
    </row>
    <row r="3924" spans="1:22">
      <c r="A3924" s="127" t="s">
        <v>1435</v>
      </c>
      <c r="B3924" t="s">
        <v>1465</v>
      </c>
      <c r="C3924" s="219" t="s">
        <v>1433</v>
      </c>
      <c r="D3924" s="81" t="s">
        <v>44</v>
      </c>
      <c r="E3924" s="93" t="s">
        <v>60</v>
      </c>
      <c r="F3924" s="93" t="s">
        <v>60</v>
      </c>
      <c r="G3924">
        <v>0</v>
      </c>
      <c r="H3924" s="123">
        <f t="shared" si="339"/>
        <v>0</v>
      </c>
      <c r="I3924" s="2" t="s">
        <v>100</v>
      </c>
      <c r="M3924" s="2">
        <v>1.9924812703095301E-2</v>
      </c>
      <c r="N3924">
        <v>9.5487730506282203E-3</v>
      </c>
      <c r="O3924">
        <v>1.9097546101256399E-2</v>
      </c>
      <c r="P3924" s="2">
        <v>4</v>
      </c>
      <c r="Q3924" s="2">
        <v>4.6641791044776102E-4</v>
      </c>
      <c r="R3924">
        <v>6.3009969329364604E-3</v>
      </c>
      <c r="S3924">
        <v>1.26019938658729E-2</v>
      </c>
      <c r="T3924" s="2">
        <v>4</v>
      </c>
      <c r="U3924" s="339">
        <f t="shared" si="340"/>
        <v>0.13587282133296003</v>
      </c>
      <c r="V3924" s="4">
        <f t="shared" si="341"/>
        <v>0.3262100783415075</v>
      </c>
    </row>
    <row r="3925" spans="1:22">
      <c r="A3925" s="127" t="s">
        <v>1435</v>
      </c>
      <c r="B3925" t="s">
        <v>1465</v>
      </c>
      <c r="C3925" s="219" t="s">
        <v>1433</v>
      </c>
      <c r="D3925" s="81" t="s">
        <v>44</v>
      </c>
      <c r="E3925" s="93" t="s">
        <v>60</v>
      </c>
      <c r="F3925" s="93" t="s">
        <v>60</v>
      </c>
      <c r="G3925">
        <v>10</v>
      </c>
      <c r="H3925" s="123">
        <f t="shared" si="339"/>
        <v>8.3333333333333329E-2</v>
      </c>
      <c r="K3925" t="s">
        <v>100</v>
      </c>
      <c r="M3925" s="2">
        <v>1.9034660659809299E-2</v>
      </c>
      <c r="N3925">
        <v>7.6111155154253204E-3</v>
      </c>
      <c r="O3925">
        <v>1.5222231030850601E-2</v>
      </c>
      <c r="P3925" s="2">
        <v>4</v>
      </c>
      <c r="Q3925" s="2">
        <v>3.2403010344186798E-3</v>
      </c>
      <c r="R3925">
        <v>4.6641791044776102E-4</v>
      </c>
      <c r="S3925">
        <v>9.3283582089552204E-4</v>
      </c>
      <c r="T3925" s="2">
        <v>4</v>
      </c>
      <c r="U3925" s="339">
        <f t="shared" si="340"/>
        <v>-3.7089348057135987</v>
      </c>
      <c r="V3925" s="4">
        <f t="shared" si="341"/>
        <v>1.25</v>
      </c>
    </row>
    <row r="3926" spans="1:22">
      <c r="A3926" s="127" t="s">
        <v>1435</v>
      </c>
      <c r="B3926" t="s">
        <v>1465</v>
      </c>
      <c r="C3926" s="219" t="s">
        <v>1433</v>
      </c>
      <c r="D3926" s="81" t="s">
        <v>44</v>
      </c>
      <c r="E3926" s="93" t="s">
        <v>60</v>
      </c>
      <c r="F3926" s="93" t="s">
        <v>60</v>
      </c>
      <c r="G3926">
        <v>120</v>
      </c>
      <c r="H3926" s="123">
        <f t="shared" si="339"/>
        <v>1</v>
      </c>
      <c r="K3926" t="s">
        <v>100</v>
      </c>
      <c r="L3926" t="s">
        <v>100</v>
      </c>
      <c r="M3926" s="2">
        <v>1.43447752558919E-2</v>
      </c>
      <c r="N3926">
        <v>8.7296584662159803E-3</v>
      </c>
      <c r="O3926">
        <v>1.7459316932431999E-2</v>
      </c>
      <c r="P3926" s="2">
        <v>4</v>
      </c>
      <c r="Q3926" s="2">
        <v>1.62888248115521E-3</v>
      </c>
      <c r="R3926">
        <v>2.4895935218313399E-3</v>
      </c>
      <c r="S3926">
        <v>4.9791870436626902E-3</v>
      </c>
      <c r="T3926" s="2">
        <v>4</v>
      </c>
      <c r="U3926" s="339">
        <f t="shared" si="340"/>
        <v>-1.4877195448955527</v>
      </c>
      <c r="V3926" s="4">
        <f t="shared" si="341"/>
        <v>0.84031819796426988</v>
      </c>
    </row>
    <row r="3927" spans="1:22">
      <c r="A3927" s="127" t="s">
        <v>1435</v>
      </c>
      <c r="B3927" t="s">
        <v>1466</v>
      </c>
      <c r="C3927" s="219" t="s">
        <v>1433</v>
      </c>
      <c r="D3927" s="81" t="s">
        <v>44</v>
      </c>
      <c r="E3927" s="93" t="s">
        <v>60</v>
      </c>
      <c r="F3927" s="93" t="s">
        <v>60</v>
      </c>
      <c r="G3927">
        <v>0</v>
      </c>
      <c r="H3927" s="123">
        <f t="shared" si="339"/>
        <v>0</v>
      </c>
      <c r="I3927" s="2" t="s">
        <v>100</v>
      </c>
      <c r="M3927" s="2">
        <v>7.2704747000521604E-4</v>
      </c>
      <c r="N3927">
        <v>7.2704747000521604E-4</v>
      </c>
      <c r="O3927">
        <v>1.4540949400104299E-3</v>
      </c>
      <c r="P3927" s="2">
        <v>4</v>
      </c>
      <c r="Q3927" s="2">
        <v>9.8833857850621609E-4</v>
      </c>
      <c r="R3927">
        <v>6.3082303404023599E-4</v>
      </c>
      <c r="S3927">
        <v>1.26164606808047E-3</v>
      </c>
      <c r="T3927" s="2">
        <v>4</v>
      </c>
      <c r="U3927" s="339">
        <f t="shared" si="340"/>
        <v>0.80665769314527713</v>
      </c>
      <c r="V3927" s="4">
        <f t="shared" si="341"/>
        <v>0.39998077068502835</v>
      </c>
    </row>
    <row r="3928" spans="1:22">
      <c r="A3928" s="127" t="s">
        <v>1435</v>
      </c>
      <c r="B3928" t="s">
        <v>1466</v>
      </c>
      <c r="C3928" s="219" t="s">
        <v>1433</v>
      </c>
      <c r="D3928" s="81" t="s">
        <v>44</v>
      </c>
      <c r="E3928" s="93" t="s">
        <v>60</v>
      </c>
      <c r="F3928" s="93" t="s">
        <v>60</v>
      </c>
      <c r="G3928">
        <v>10</v>
      </c>
      <c r="H3928" s="123">
        <f t="shared" si="339"/>
        <v>8.3333333333333329E-2</v>
      </c>
      <c r="K3928" t="s">
        <v>100</v>
      </c>
      <c r="M3928" s="2">
        <v>2.3253953438758402E-3</v>
      </c>
      <c r="N3928">
        <v>1.3608134083777201E-3</v>
      </c>
      <c r="O3928">
        <v>2.7216268167554402E-3</v>
      </c>
      <c r="P3928" s="2">
        <v>4</v>
      </c>
      <c r="Q3928" s="2">
        <v>5.2521008403361299E-4</v>
      </c>
      <c r="R3928">
        <v>5.7241426081946101E-4</v>
      </c>
      <c r="S3928">
        <v>1.1448285216389201E-3</v>
      </c>
      <c r="T3928" s="2">
        <v>4</v>
      </c>
      <c r="U3928" s="339">
        <f t="shared" si="340"/>
        <v>-0.85562001410438215</v>
      </c>
      <c r="V3928" s="4">
        <f t="shared" si="341"/>
        <v>0.58543578668090146</v>
      </c>
    </row>
    <row r="3929" spans="1:22">
      <c r="A3929" s="127" t="s">
        <v>1435</v>
      </c>
      <c r="B3929" t="s">
        <v>1466</v>
      </c>
      <c r="C3929" s="219" t="s">
        <v>1433</v>
      </c>
      <c r="D3929" s="81" t="s">
        <v>44</v>
      </c>
      <c r="E3929" s="93" t="s">
        <v>60</v>
      </c>
      <c r="F3929" s="93" t="s">
        <v>60</v>
      </c>
      <c r="G3929">
        <v>120</v>
      </c>
      <c r="H3929" s="123">
        <f t="shared" si="339"/>
        <v>1</v>
      </c>
      <c r="K3929" t="s">
        <v>100</v>
      </c>
      <c r="L3929" t="s">
        <v>100</v>
      </c>
      <c r="M3929" s="2">
        <v>3.58803290438043E-3</v>
      </c>
      <c r="N3929">
        <v>2.0722719405745298E-3</v>
      </c>
      <c r="O3929">
        <v>4.1445438811490596E-3</v>
      </c>
      <c r="P3929" s="2">
        <v>4</v>
      </c>
      <c r="Q3929" s="2">
        <v>2.9164947202330399E-2</v>
      </c>
      <c r="R3929">
        <v>5.2521008403361299E-4</v>
      </c>
      <c r="S3929">
        <v>1.0504201680672301E-3</v>
      </c>
      <c r="T3929" s="2">
        <v>4</v>
      </c>
      <c r="U3929" s="339">
        <f t="shared" si="340"/>
        <v>-1.9215610511982641</v>
      </c>
      <c r="V3929" s="4">
        <f t="shared" si="341"/>
        <v>1.2500000000000078</v>
      </c>
    </row>
    <row r="3930" spans="1:22">
      <c r="A3930" s="127" t="s">
        <v>1435</v>
      </c>
      <c r="B3930" t="s">
        <v>1467</v>
      </c>
      <c r="C3930" s="219" t="s">
        <v>1433</v>
      </c>
      <c r="D3930" s="81" t="s">
        <v>44</v>
      </c>
      <c r="E3930" s="93" t="s">
        <v>60</v>
      </c>
      <c r="F3930" s="93" t="s">
        <v>60</v>
      </c>
      <c r="G3930">
        <v>0</v>
      </c>
      <c r="H3930" s="123">
        <f t="shared" si="339"/>
        <v>0</v>
      </c>
      <c r="I3930" s="2" t="s">
        <v>100</v>
      </c>
      <c r="M3930" s="2">
        <v>3.59218326568395E-2</v>
      </c>
      <c r="N3930">
        <v>1.5643455202628099E-2</v>
      </c>
      <c r="O3930">
        <v>3.1286910405256302E-2</v>
      </c>
      <c r="P3930" s="2">
        <v>4</v>
      </c>
      <c r="Q3930" s="2">
        <v>0</v>
      </c>
      <c r="R3930">
        <v>4.4621530630947802E-3</v>
      </c>
      <c r="S3930">
        <v>8.9243061261895604E-3</v>
      </c>
      <c r="T3930" s="2">
        <v>4</v>
      </c>
      <c r="U3930" s="339">
        <f t="shared" si="340"/>
        <v>-0.20837771275114461</v>
      </c>
      <c r="V3930" s="4">
        <f t="shared" si="341"/>
        <v>0.27340812015713928</v>
      </c>
    </row>
    <row r="3931" spans="1:22">
      <c r="A3931" s="127" t="s">
        <v>1435</v>
      </c>
      <c r="B3931" t="s">
        <v>1467</v>
      </c>
      <c r="C3931" s="219" t="s">
        <v>1433</v>
      </c>
      <c r="D3931" s="81" t="s">
        <v>44</v>
      </c>
      <c r="E3931" s="93" t="s">
        <v>60</v>
      </c>
      <c r="F3931" s="93" t="s">
        <v>60</v>
      </c>
      <c r="G3931">
        <v>10</v>
      </c>
      <c r="H3931" s="123">
        <f t="shared" si="339"/>
        <v>8.3333333333333329E-2</v>
      </c>
      <c r="K3931" t="s">
        <v>100</v>
      </c>
      <c r="M3931" s="2">
        <v>2.6997607945273599E-2</v>
      </c>
      <c r="N3931">
        <v>5.7850051242948697E-3</v>
      </c>
      <c r="O3931">
        <v>1.15700102485897E-2</v>
      </c>
      <c r="P3931" s="2">
        <v>4</v>
      </c>
      <c r="Q3931" s="2">
        <v>3.1512605042016799E-3</v>
      </c>
      <c r="R3931">
        <v>0</v>
      </c>
      <c r="S3931">
        <v>0</v>
      </c>
      <c r="T3931" s="2">
        <v>4</v>
      </c>
      <c r="U3931" s="339" t="e">
        <f t="shared" si="340"/>
        <v>#NUM!</v>
      </c>
      <c r="V3931" s="4" t="e">
        <f t="shared" si="341"/>
        <v>#DIV/0!</v>
      </c>
    </row>
    <row r="3932" spans="1:22">
      <c r="A3932" s="127" t="s">
        <v>1435</v>
      </c>
      <c r="B3932" t="s">
        <v>1467</v>
      </c>
      <c r="C3932" s="219" t="s">
        <v>1433</v>
      </c>
      <c r="D3932" s="81" t="s">
        <v>44</v>
      </c>
      <c r="E3932" s="93" t="s">
        <v>60</v>
      </c>
      <c r="F3932" s="93" t="s">
        <v>60</v>
      </c>
      <c r="G3932">
        <v>120</v>
      </c>
      <c r="H3932" s="123">
        <f t="shared" si="339"/>
        <v>1</v>
      </c>
      <c r="K3932" t="s">
        <v>100</v>
      </c>
      <c r="L3932" t="s">
        <v>100</v>
      </c>
      <c r="M3932" s="2">
        <v>4.9559433739347798E-2</v>
      </c>
      <c r="N3932">
        <v>1.34918595608276E-2</v>
      </c>
      <c r="O3932">
        <v>2.69837191216553E-2</v>
      </c>
      <c r="P3932" s="2">
        <v>4</v>
      </c>
      <c r="Q3932" s="2">
        <v>1.04274161479981E-2</v>
      </c>
      <c r="R3932">
        <v>3.1512605042016799E-3</v>
      </c>
      <c r="S3932">
        <v>6.3025210084033598E-3</v>
      </c>
      <c r="T3932" s="2">
        <v>4</v>
      </c>
      <c r="U3932" s="339">
        <f t="shared" si="340"/>
        <v>-2.7553700980770564</v>
      </c>
      <c r="V3932" s="4">
        <f t="shared" si="341"/>
        <v>1.25</v>
      </c>
    </row>
    <row r="3933" spans="1:22">
      <c r="A3933" s="127" t="s">
        <v>1435</v>
      </c>
      <c r="B3933" t="s">
        <v>1468</v>
      </c>
      <c r="C3933" s="219" t="s">
        <v>1433</v>
      </c>
      <c r="D3933" s="81" t="s">
        <v>44</v>
      </c>
      <c r="E3933" s="93" t="s">
        <v>60</v>
      </c>
      <c r="F3933" s="93" t="s">
        <v>60</v>
      </c>
      <c r="G3933">
        <v>0</v>
      </c>
      <c r="H3933" s="123">
        <f t="shared" si="339"/>
        <v>0</v>
      </c>
      <c r="I3933" s="2" t="s">
        <v>100</v>
      </c>
      <c r="M3933" s="2">
        <v>5.00620509196157E-3</v>
      </c>
      <c r="N3933">
        <v>3.4310310957022501E-3</v>
      </c>
      <c r="O3933">
        <v>6.8620621914045098E-3</v>
      </c>
      <c r="P3933" s="2">
        <v>4</v>
      </c>
      <c r="Q3933" s="2">
        <v>5.69476082004556E-4</v>
      </c>
      <c r="R3933">
        <v>5.1803117834363496E-3</v>
      </c>
      <c r="S3933">
        <v>1.0360623566872699E-2</v>
      </c>
      <c r="T3933" s="2">
        <v>4</v>
      </c>
      <c r="U3933" s="339">
        <f t="shared" si="340"/>
        <v>0.73376034422792924</v>
      </c>
      <c r="V3933" s="4">
        <f t="shared" si="341"/>
        <v>0.49680751870897299</v>
      </c>
    </row>
    <row r="3934" spans="1:22">
      <c r="A3934" s="127" t="s">
        <v>1435</v>
      </c>
      <c r="B3934" t="s">
        <v>1468</v>
      </c>
      <c r="C3934" s="219" t="s">
        <v>1433</v>
      </c>
      <c r="D3934" s="81" t="s">
        <v>44</v>
      </c>
      <c r="E3934" s="93" t="s">
        <v>60</v>
      </c>
      <c r="F3934" s="93" t="s">
        <v>60</v>
      </c>
      <c r="G3934">
        <v>10</v>
      </c>
      <c r="H3934" s="123">
        <f t="shared" si="339"/>
        <v>8.3333333333333329E-2</v>
      </c>
      <c r="K3934" t="s">
        <v>100</v>
      </c>
      <c r="M3934" s="2">
        <v>1.46656004973578E-2</v>
      </c>
      <c r="N3934">
        <v>6.1057660922256797E-3</v>
      </c>
      <c r="O3934">
        <v>1.2211532184451399E-2</v>
      </c>
      <c r="P3934" s="2">
        <v>4</v>
      </c>
      <c r="Q3934" s="2">
        <v>0</v>
      </c>
      <c r="R3934">
        <v>5.69476082004556E-4</v>
      </c>
      <c r="S3934">
        <v>1.13895216400911E-3</v>
      </c>
      <c r="T3934" s="2">
        <v>4</v>
      </c>
      <c r="U3934" s="339">
        <f t="shared" si="340"/>
        <v>-3.2485431444588175</v>
      </c>
      <c r="V3934" s="4">
        <f t="shared" si="341"/>
        <v>1.2499999999999964</v>
      </c>
    </row>
    <row r="3935" spans="1:22">
      <c r="A3935" s="127" t="s">
        <v>1435</v>
      </c>
      <c r="B3935" t="s">
        <v>1468</v>
      </c>
      <c r="C3935" s="219" t="s">
        <v>1433</v>
      </c>
      <c r="D3935" s="81" t="s">
        <v>44</v>
      </c>
      <c r="E3935" s="93" t="s">
        <v>60</v>
      </c>
      <c r="F3935" s="93" t="s">
        <v>60</v>
      </c>
      <c r="G3935">
        <v>120</v>
      </c>
      <c r="H3935" s="123">
        <f t="shared" si="339"/>
        <v>1</v>
      </c>
      <c r="K3935" t="s">
        <v>100</v>
      </c>
      <c r="L3935" t="s">
        <v>100</v>
      </c>
      <c r="M3935" s="2">
        <v>0</v>
      </c>
      <c r="N3935">
        <v>0</v>
      </c>
      <c r="O3935">
        <v>0</v>
      </c>
      <c r="P3935" s="2">
        <v>4</v>
      </c>
      <c r="Q3935" s="2">
        <v>3.1173550323932701E-2</v>
      </c>
      <c r="R3935">
        <v>0</v>
      </c>
      <c r="S3935">
        <v>0</v>
      </c>
      <c r="T3935" s="2">
        <v>4</v>
      </c>
      <c r="U3935" s="339" t="e">
        <f t="shared" si="340"/>
        <v>#DIV/0!</v>
      </c>
      <c r="V3935" s="4" t="e">
        <f t="shared" si="341"/>
        <v>#DIV/0!</v>
      </c>
    </row>
    <row r="3936" spans="1:22">
      <c r="A3936" s="127" t="s">
        <v>1435</v>
      </c>
      <c r="B3936" t="s">
        <v>1469</v>
      </c>
      <c r="C3936" s="219" t="s">
        <v>1433</v>
      </c>
      <c r="D3936" s="81" t="s">
        <v>44</v>
      </c>
      <c r="E3936" s="93" t="s">
        <v>60</v>
      </c>
      <c r="F3936" s="93" t="s">
        <v>60</v>
      </c>
      <c r="G3936">
        <v>0</v>
      </c>
      <c r="H3936" s="123">
        <f t="shared" ref="H3936:H3967" si="342">G3936/120</f>
        <v>0</v>
      </c>
      <c r="I3936" s="2" t="s">
        <v>100</v>
      </c>
      <c r="M3936" s="2">
        <v>2.1068903188962301E-2</v>
      </c>
      <c r="N3936">
        <v>4.2302088567923299E-3</v>
      </c>
      <c r="O3936">
        <v>8.4604177135846597E-3</v>
      </c>
      <c r="P3936" s="2">
        <v>4</v>
      </c>
      <c r="Q3936" s="2">
        <v>4.2466341413660603E-3</v>
      </c>
      <c r="R3936">
        <v>9.8830579186147093E-3</v>
      </c>
      <c r="S3936">
        <v>1.9766115837229401E-2</v>
      </c>
      <c r="T3936" s="2">
        <v>4</v>
      </c>
      <c r="U3936" s="339">
        <f t="shared" ref="U3936:U3967" si="343">LN(Q3935/M3936)</f>
        <v>0.39177181836504099</v>
      </c>
      <c r="V3936" s="4">
        <f t="shared" ref="V3936:V3967" si="344">M3936^2/(P3936*M3936^2)+S3936^2/(T3936*Q3935^2)</f>
        <v>0.35051020253395315</v>
      </c>
    </row>
    <row r="3937" spans="1:22">
      <c r="A3937" s="127" t="s">
        <v>1435</v>
      </c>
      <c r="B3937" t="s">
        <v>1469</v>
      </c>
      <c r="C3937" s="219" t="s">
        <v>1433</v>
      </c>
      <c r="D3937" s="81" t="s">
        <v>44</v>
      </c>
      <c r="E3937" s="93" t="s">
        <v>60</v>
      </c>
      <c r="F3937" s="93" t="s">
        <v>60</v>
      </c>
      <c r="G3937">
        <v>10</v>
      </c>
      <c r="H3937" s="123">
        <f t="shared" si="342"/>
        <v>8.3333333333333329E-2</v>
      </c>
      <c r="K3937" t="s">
        <v>100</v>
      </c>
      <c r="M3937" s="2">
        <v>1.8009492180842E-2</v>
      </c>
      <c r="N3937">
        <v>3.14195592895578E-3</v>
      </c>
      <c r="O3937">
        <v>6.28391185791156E-3</v>
      </c>
      <c r="P3937" s="2">
        <v>4</v>
      </c>
      <c r="Q3937" s="2">
        <v>1.5756302521008399E-3</v>
      </c>
      <c r="R3937">
        <v>2.7220117122955501E-3</v>
      </c>
      <c r="S3937">
        <v>5.4440234245911002E-3</v>
      </c>
      <c r="T3937" s="2">
        <v>4</v>
      </c>
      <c r="U3937" s="339">
        <f t="shared" si="343"/>
        <v>-1.4447722598520232</v>
      </c>
      <c r="V3937" s="4">
        <f t="shared" si="344"/>
        <v>0.6608566163176296</v>
      </c>
    </row>
    <row r="3938" spans="1:22">
      <c r="A3938" s="127" t="s">
        <v>1435</v>
      </c>
      <c r="B3938" t="s">
        <v>1469</v>
      </c>
      <c r="C3938" s="219" t="s">
        <v>1433</v>
      </c>
      <c r="D3938" s="81" t="s">
        <v>44</v>
      </c>
      <c r="E3938" s="93" t="s">
        <v>60</v>
      </c>
      <c r="F3938" s="93" t="s">
        <v>60</v>
      </c>
      <c r="G3938">
        <v>120</v>
      </c>
      <c r="H3938" s="123">
        <f t="shared" si="342"/>
        <v>1</v>
      </c>
      <c r="K3938" t="s">
        <v>100</v>
      </c>
      <c r="L3938" t="s">
        <v>100</v>
      </c>
      <c r="M3938" s="2">
        <v>8.8311682534612194E-3</v>
      </c>
      <c r="N3938">
        <v>1.9330538756610601E-3</v>
      </c>
      <c r="O3938">
        <v>3.8661077513221201E-3</v>
      </c>
      <c r="P3938" s="2">
        <v>4</v>
      </c>
      <c r="Q3938" s="2">
        <v>7.9010601229696401E-2</v>
      </c>
      <c r="R3938">
        <v>1.5756302521008399E-3</v>
      </c>
      <c r="S3938">
        <v>3.1512605042016799E-3</v>
      </c>
      <c r="T3938" s="2">
        <v>4</v>
      </c>
      <c r="U3938" s="339">
        <f t="shared" si="343"/>
        <v>-1.7236319586006392</v>
      </c>
      <c r="V3938" s="4">
        <f t="shared" si="344"/>
        <v>1.25</v>
      </c>
    </row>
    <row r="3939" spans="1:22">
      <c r="A3939" s="127" t="s">
        <v>1435</v>
      </c>
      <c r="B3939" t="s">
        <v>1470</v>
      </c>
      <c r="C3939" s="219" t="s">
        <v>1433</v>
      </c>
      <c r="D3939" s="81" t="s">
        <v>44</v>
      </c>
      <c r="E3939" s="93" t="s">
        <v>60</v>
      </c>
      <c r="F3939" s="93" t="s">
        <v>60</v>
      </c>
      <c r="G3939">
        <v>0</v>
      </c>
      <c r="H3939" s="123">
        <f t="shared" si="342"/>
        <v>0</v>
      </c>
      <c r="I3939" s="2" t="s">
        <v>100</v>
      </c>
      <c r="M3939" s="2">
        <v>0.10988677128954299</v>
      </c>
      <c r="N3939">
        <v>3.08151005925381E-2</v>
      </c>
      <c r="O3939">
        <v>6.1630201185076297E-2</v>
      </c>
      <c r="P3939" s="2">
        <v>4</v>
      </c>
      <c r="Q3939" s="2">
        <v>7.4202312715254699E-3</v>
      </c>
      <c r="R3939">
        <v>1.5063816274773399E-2</v>
      </c>
      <c r="S3939">
        <v>3.0127632549546701E-2</v>
      </c>
      <c r="T3939" s="2">
        <v>4</v>
      </c>
      <c r="U3939" s="339">
        <f t="shared" si="343"/>
        <v>-0.32986844748771116</v>
      </c>
      <c r="V3939" s="4">
        <f t="shared" si="344"/>
        <v>0.28634957079816314</v>
      </c>
    </row>
    <row r="3940" spans="1:22">
      <c r="A3940" s="127" t="s">
        <v>1435</v>
      </c>
      <c r="B3940" t="s">
        <v>1470</v>
      </c>
      <c r="C3940" s="219" t="s">
        <v>1433</v>
      </c>
      <c r="D3940" s="81" t="s">
        <v>44</v>
      </c>
      <c r="E3940" s="93" t="s">
        <v>60</v>
      </c>
      <c r="F3940" s="93" t="s">
        <v>60</v>
      </c>
      <c r="G3940">
        <v>10</v>
      </c>
      <c r="H3940" s="123">
        <f t="shared" si="342"/>
        <v>8.3333333333333329E-2</v>
      </c>
      <c r="K3940" t="s">
        <v>100</v>
      </c>
      <c r="M3940" s="2">
        <v>1.31909217858369E-2</v>
      </c>
      <c r="N3940">
        <v>3.3495007104583701E-3</v>
      </c>
      <c r="O3940">
        <v>6.6990014209167403E-3</v>
      </c>
      <c r="P3940" s="2">
        <v>4</v>
      </c>
      <c r="Q3940" s="2">
        <v>1.8646335440228601E-3</v>
      </c>
      <c r="R3940">
        <v>3.4501919339294199E-3</v>
      </c>
      <c r="S3940">
        <v>6.9003838678588503E-3</v>
      </c>
      <c r="T3940" s="2">
        <v>4</v>
      </c>
      <c r="U3940" s="339">
        <f t="shared" si="343"/>
        <v>-0.57531862412831647</v>
      </c>
      <c r="V3940" s="4">
        <f t="shared" si="344"/>
        <v>0.46619797812633429</v>
      </c>
    </row>
    <row r="3941" spans="1:22">
      <c r="A3941" s="127" t="s">
        <v>1435</v>
      </c>
      <c r="B3941" t="s">
        <v>1470</v>
      </c>
      <c r="C3941" s="219" t="s">
        <v>1433</v>
      </c>
      <c r="D3941" s="81" t="s">
        <v>44</v>
      </c>
      <c r="E3941" s="93" t="s">
        <v>60</v>
      </c>
      <c r="F3941" s="93" t="s">
        <v>60</v>
      </c>
      <c r="G3941">
        <v>120</v>
      </c>
      <c r="H3941" s="123">
        <f t="shared" si="342"/>
        <v>1</v>
      </c>
      <c r="K3941" t="s">
        <v>100</v>
      </c>
      <c r="L3941" t="s">
        <v>100</v>
      </c>
      <c r="M3941" s="2">
        <v>1.39643112277828E-2</v>
      </c>
      <c r="N3941">
        <v>5.0007526293445901E-3</v>
      </c>
      <c r="O3941">
        <v>1.0001505258689199E-2</v>
      </c>
      <c r="P3941" s="2">
        <v>4</v>
      </c>
      <c r="Q3941" s="2">
        <v>0.11032283827048101</v>
      </c>
      <c r="R3941">
        <v>1.1802062124369799E-3</v>
      </c>
      <c r="S3941">
        <v>2.3604124248739499E-3</v>
      </c>
      <c r="T3941" s="2">
        <v>4</v>
      </c>
      <c r="U3941" s="339">
        <f t="shared" si="343"/>
        <v>-2.0134403342136844</v>
      </c>
      <c r="V3941" s="4">
        <f t="shared" si="344"/>
        <v>0.65061647680763945</v>
      </c>
    </row>
    <row r="3942" spans="1:22">
      <c r="A3942" s="127" t="s">
        <v>1435</v>
      </c>
      <c r="B3942" t="s">
        <v>1471</v>
      </c>
      <c r="C3942" s="219" t="s">
        <v>1433</v>
      </c>
      <c r="D3942" s="81" t="s">
        <v>44</v>
      </c>
      <c r="E3942" s="93" t="s">
        <v>60</v>
      </c>
      <c r="F3942" s="93" t="s">
        <v>60</v>
      </c>
      <c r="G3942">
        <v>0</v>
      </c>
      <c r="H3942" s="123">
        <f t="shared" si="342"/>
        <v>0</v>
      </c>
      <c r="I3942" s="2" t="s">
        <v>100</v>
      </c>
      <c r="M3942" s="2">
        <v>9.3209440809963295E-2</v>
      </c>
      <c r="N3942">
        <v>2.02952644744098E-2</v>
      </c>
      <c r="O3942">
        <v>4.0590528948819697E-2</v>
      </c>
      <c r="P3942" s="2">
        <v>4</v>
      </c>
      <c r="Q3942" s="2">
        <v>4.2704761723598404E-3</v>
      </c>
      <c r="R3942">
        <v>3.0782277812996601E-2</v>
      </c>
      <c r="S3942">
        <v>6.1564555625993098E-2</v>
      </c>
      <c r="T3942" s="2">
        <v>4</v>
      </c>
      <c r="U3942" s="339">
        <f t="shared" si="343"/>
        <v>0.16856194796337573</v>
      </c>
      <c r="V3942" s="4">
        <f t="shared" si="344"/>
        <v>0.3278521577634752</v>
      </c>
    </row>
    <row r="3943" spans="1:22">
      <c r="A3943" s="127" t="s">
        <v>1435</v>
      </c>
      <c r="B3943" t="s">
        <v>1471</v>
      </c>
      <c r="C3943" s="219" t="s">
        <v>1433</v>
      </c>
      <c r="D3943" s="81" t="s">
        <v>44</v>
      </c>
      <c r="E3943" s="93" t="s">
        <v>60</v>
      </c>
      <c r="F3943" s="93" t="s">
        <v>60</v>
      </c>
      <c r="G3943">
        <v>10</v>
      </c>
      <c r="H3943" s="123">
        <f t="shared" si="342"/>
        <v>8.3333333333333329E-2</v>
      </c>
      <c r="K3943" t="s">
        <v>100</v>
      </c>
      <c r="M3943" s="2">
        <v>1.16237323043224E-2</v>
      </c>
      <c r="N3943">
        <v>4.1556428924869196E-3</v>
      </c>
      <c r="O3943">
        <v>8.3112857849738393E-3</v>
      </c>
      <c r="P3943" s="2">
        <v>4</v>
      </c>
      <c r="Q3943" s="2">
        <v>2.2789213965684601E-3</v>
      </c>
      <c r="R3943">
        <v>2.9539607223984898E-3</v>
      </c>
      <c r="S3943">
        <v>5.90792144479699E-3</v>
      </c>
      <c r="T3943" s="2">
        <v>4</v>
      </c>
      <c r="U3943" s="339">
        <f t="shared" si="343"/>
        <v>-1.0013235596383399</v>
      </c>
      <c r="V3943" s="4">
        <f t="shared" si="344"/>
        <v>0.72847232900630532</v>
      </c>
    </row>
    <row r="3944" spans="1:22">
      <c r="A3944" s="127" t="s">
        <v>1435</v>
      </c>
      <c r="B3944" t="s">
        <v>1471</v>
      </c>
      <c r="C3944" s="219" t="s">
        <v>1433</v>
      </c>
      <c r="D3944" s="81" t="s">
        <v>44</v>
      </c>
      <c r="E3944" s="93" t="s">
        <v>60</v>
      </c>
      <c r="F3944" s="93" t="s">
        <v>60</v>
      </c>
      <c r="G3944">
        <v>120</v>
      </c>
      <c r="H3944" s="123">
        <f t="shared" si="342"/>
        <v>1</v>
      </c>
      <c r="K3944" t="s">
        <v>100</v>
      </c>
      <c r="L3944" t="s">
        <v>100</v>
      </c>
      <c r="M3944" s="2">
        <v>1.0301993662325801E-2</v>
      </c>
      <c r="N3944">
        <v>4.2699348013342103E-3</v>
      </c>
      <c r="O3944">
        <v>8.5398696026684102E-3</v>
      </c>
      <c r="P3944" s="2">
        <v>4</v>
      </c>
      <c r="Q3944" s="2">
        <v>0</v>
      </c>
      <c r="R3944">
        <v>1.3237457535227001E-3</v>
      </c>
      <c r="S3944">
        <v>2.6474915070453901E-3</v>
      </c>
      <c r="T3944" s="2">
        <v>4</v>
      </c>
      <c r="U3944" s="339">
        <f t="shared" si="343"/>
        <v>-1.5086351766023449</v>
      </c>
      <c r="V3944" s="4">
        <f t="shared" si="344"/>
        <v>0.58740418722507504</v>
      </c>
    </row>
    <row r="3945" spans="1:22">
      <c r="A3945" s="127" t="s">
        <v>1435</v>
      </c>
      <c r="B3945" t="s">
        <v>1472</v>
      </c>
      <c r="C3945" s="219" t="s">
        <v>1433</v>
      </c>
      <c r="D3945" s="81" t="s">
        <v>44</v>
      </c>
      <c r="E3945" s="93" t="s">
        <v>60</v>
      </c>
      <c r="F3945" s="93" t="s">
        <v>60</v>
      </c>
      <c r="G3945">
        <v>0</v>
      </c>
      <c r="H3945" s="123">
        <f t="shared" si="342"/>
        <v>0</v>
      </c>
      <c r="I3945" s="2" t="s">
        <v>100</v>
      </c>
      <c r="M3945" s="2">
        <v>0</v>
      </c>
      <c r="N3945">
        <v>0</v>
      </c>
      <c r="O3945">
        <v>0</v>
      </c>
      <c r="P3945" s="2">
        <v>4</v>
      </c>
      <c r="Q3945" s="2">
        <v>0</v>
      </c>
      <c r="R3945">
        <v>0</v>
      </c>
      <c r="S3945">
        <v>0</v>
      </c>
      <c r="T3945" s="2">
        <v>4</v>
      </c>
      <c r="U3945" s="339" t="e">
        <f t="shared" si="343"/>
        <v>#DIV/0!</v>
      </c>
      <c r="V3945" s="4" t="e">
        <f t="shared" si="344"/>
        <v>#DIV/0!</v>
      </c>
    </row>
    <row r="3946" spans="1:22">
      <c r="A3946" s="127" t="s">
        <v>1435</v>
      </c>
      <c r="B3946" t="s">
        <v>1472</v>
      </c>
      <c r="C3946" s="219" t="s">
        <v>1433</v>
      </c>
      <c r="D3946" s="81" t="s">
        <v>44</v>
      </c>
      <c r="E3946" s="93" t="s">
        <v>60</v>
      </c>
      <c r="F3946" s="93" t="s">
        <v>60</v>
      </c>
      <c r="G3946">
        <v>10</v>
      </c>
      <c r="H3946" s="123">
        <f t="shared" si="342"/>
        <v>8.3333333333333329E-2</v>
      </c>
      <c r="K3946" t="s">
        <v>100</v>
      </c>
      <c r="M3946" s="2">
        <v>6.4935064935064902E-4</v>
      </c>
      <c r="N3946">
        <v>6.4935064935064902E-4</v>
      </c>
      <c r="O3946">
        <v>1.2987012987013E-3</v>
      </c>
      <c r="P3946" s="2">
        <v>4</v>
      </c>
      <c r="Q3946" s="2">
        <v>0</v>
      </c>
      <c r="R3946">
        <v>0</v>
      </c>
      <c r="S3946">
        <v>0</v>
      </c>
      <c r="T3946" s="2">
        <v>4</v>
      </c>
      <c r="U3946" s="339" t="e">
        <f t="shared" si="343"/>
        <v>#NUM!</v>
      </c>
      <c r="V3946" s="4" t="e">
        <f t="shared" si="344"/>
        <v>#DIV/0!</v>
      </c>
    </row>
    <row r="3947" spans="1:22">
      <c r="A3947" s="127" t="s">
        <v>1435</v>
      </c>
      <c r="B3947" t="s">
        <v>1472</v>
      </c>
      <c r="C3947" s="219" t="s">
        <v>1433</v>
      </c>
      <c r="D3947" s="81" t="s">
        <v>44</v>
      </c>
      <c r="E3947" s="93" t="s">
        <v>60</v>
      </c>
      <c r="F3947" s="93" t="s">
        <v>60</v>
      </c>
      <c r="G3947">
        <v>120</v>
      </c>
      <c r="H3947" s="123">
        <f t="shared" si="342"/>
        <v>1</v>
      </c>
      <c r="K3947" t="s">
        <v>100</v>
      </c>
      <c r="L3947" t="s">
        <v>100</v>
      </c>
      <c r="M3947" s="2">
        <v>0</v>
      </c>
      <c r="N3947">
        <v>0</v>
      </c>
      <c r="O3947">
        <v>0</v>
      </c>
      <c r="P3947" s="2">
        <v>4</v>
      </c>
      <c r="Q3947" s="2">
        <v>8.7142199877437806E-2</v>
      </c>
      <c r="R3947">
        <v>0</v>
      </c>
      <c r="S3947">
        <v>0</v>
      </c>
      <c r="T3947" s="2">
        <v>4</v>
      </c>
      <c r="U3947" s="339" t="e">
        <f t="shared" si="343"/>
        <v>#DIV/0!</v>
      </c>
      <c r="V3947" s="4" t="e">
        <f t="shared" si="344"/>
        <v>#DIV/0!</v>
      </c>
    </row>
    <row r="3948" spans="1:22">
      <c r="A3948" s="127" t="s">
        <v>1435</v>
      </c>
      <c r="B3948" t="s">
        <v>1473</v>
      </c>
      <c r="C3948" s="219" t="s">
        <v>1433</v>
      </c>
      <c r="D3948" s="81" t="s">
        <v>44</v>
      </c>
      <c r="E3948" s="93" t="s">
        <v>60</v>
      </c>
      <c r="F3948" s="93" t="s">
        <v>60</v>
      </c>
      <c r="G3948">
        <v>0</v>
      </c>
      <c r="H3948" s="123">
        <f t="shared" si="342"/>
        <v>0</v>
      </c>
      <c r="I3948" s="2" t="s">
        <v>100</v>
      </c>
      <c r="M3948" s="2">
        <v>4.6273430773657899E-2</v>
      </c>
      <c r="N3948">
        <v>1.05441451920446E-2</v>
      </c>
      <c r="O3948">
        <v>2.1088290384089301E-2</v>
      </c>
      <c r="P3948" s="2">
        <v>4</v>
      </c>
      <c r="Q3948" s="2">
        <v>1.0913967500630101E-3</v>
      </c>
      <c r="R3948">
        <v>1.8977433076068199E-2</v>
      </c>
      <c r="S3948">
        <v>3.7954866152136398E-2</v>
      </c>
      <c r="T3948" s="2">
        <v>4</v>
      </c>
      <c r="U3948" s="339">
        <f t="shared" si="343"/>
        <v>0.63297331869696549</v>
      </c>
      <c r="V3948" s="4">
        <f t="shared" si="344"/>
        <v>0.29742615303919034</v>
      </c>
    </row>
    <row r="3949" spans="1:22">
      <c r="A3949" s="127" t="s">
        <v>1435</v>
      </c>
      <c r="B3949" t="s">
        <v>1473</v>
      </c>
      <c r="C3949" s="219" t="s">
        <v>1433</v>
      </c>
      <c r="D3949" s="81" t="s">
        <v>44</v>
      </c>
      <c r="E3949" s="93" t="s">
        <v>60</v>
      </c>
      <c r="F3949" s="93" t="s">
        <v>60</v>
      </c>
      <c r="G3949">
        <v>10</v>
      </c>
      <c r="H3949" s="123">
        <f t="shared" si="342"/>
        <v>8.3333333333333329E-2</v>
      </c>
      <c r="K3949" t="s">
        <v>100</v>
      </c>
      <c r="M3949" s="2">
        <v>1.74332846231149E-2</v>
      </c>
      <c r="N3949">
        <v>3.3561932072177498E-3</v>
      </c>
      <c r="O3949">
        <v>6.7123864144354901E-3</v>
      </c>
      <c r="P3949" s="2">
        <v>4</v>
      </c>
      <c r="Q3949" s="2">
        <v>3.7730304905877398E-3</v>
      </c>
      <c r="R3949">
        <v>6.3131341947806805E-4</v>
      </c>
      <c r="S3949">
        <v>1.26262683895614E-3</v>
      </c>
      <c r="T3949" s="2">
        <v>4</v>
      </c>
      <c r="U3949" s="339">
        <f t="shared" si="343"/>
        <v>-2.7709229903170272</v>
      </c>
      <c r="V3949" s="4">
        <f t="shared" si="344"/>
        <v>0.58459906999998701</v>
      </c>
    </row>
    <row r="3950" spans="1:22">
      <c r="A3950" s="127" t="s">
        <v>1435</v>
      </c>
      <c r="B3950" t="s">
        <v>1473</v>
      </c>
      <c r="C3950" s="219" t="s">
        <v>1433</v>
      </c>
      <c r="D3950" s="81" t="s">
        <v>44</v>
      </c>
      <c r="E3950" s="93" t="s">
        <v>60</v>
      </c>
      <c r="F3950" s="93" t="s">
        <v>60</v>
      </c>
      <c r="G3950">
        <v>120</v>
      </c>
      <c r="H3950" s="123">
        <f t="shared" si="342"/>
        <v>1</v>
      </c>
      <c r="K3950" t="s">
        <v>100</v>
      </c>
      <c r="L3950" t="s">
        <v>100</v>
      </c>
      <c r="M3950" s="2">
        <v>9.0273552457345099E-3</v>
      </c>
      <c r="N3950">
        <v>5.4467317402806699E-3</v>
      </c>
      <c r="O3950">
        <v>1.08934634805613E-2</v>
      </c>
      <c r="P3950" s="2">
        <v>4</v>
      </c>
      <c r="Q3950" s="2">
        <v>0.22445012665753999</v>
      </c>
      <c r="R3950">
        <v>2.2121775182243298E-3</v>
      </c>
      <c r="S3950">
        <v>4.4243550364486597E-3</v>
      </c>
      <c r="T3950" s="2">
        <v>4</v>
      </c>
      <c r="U3950" s="339">
        <f t="shared" si="343"/>
        <v>-0.87238091702103282</v>
      </c>
      <c r="V3950" s="4">
        <f t="shared" si="344"/>
        <v>0.59376314909781447</v>
      </c>
    </row>
    <row r="3951" spans="1:22">
      <c r="A3951" s="127" t="s">
        <v>1435</v>
      </c>
      <c r="B3951" t="s">
        <v>1474</v>
      </c>
      <c r="C3951" s="219" t="s">
        <v>1433</v>
      </c>
      <c r="D3951" s="81" t="s">
        <v>44</v>
      </c>
      <c r="E3951" s="93" t="s">
        <v>60</v>
      </c>
      <c r="F3951" s="93" t="s">
        <v>60</v>
      </c>
      <c r="G3951">
        <v>0</v>
      </c>
      <c r="H3951" s="123">
        <f t="shared" si="342"/>
        <v>0</v>
      </c>
      <c r="I3951" s="2" t="s">
        <v>100</v>
      </c>
      <c r="M3951" s="2">
        <v>0.212642661786801</v>
      </c>
      <c r="N3951">
        <v>2.41932491100505E-2</v>
      </c>
      <c r="O3951">
        <v>4.8386498220101E-2</v>
      </c>
      <c r="P3951" s="2">
        <v>4</v>
      </c>
      <c r="Q3951" s="2">
        <v>4.74660893961594E-2</v>
      </c>
      <c r="R3951">
        <v>7.1209495419650007E-2</v>
      </c>
      <c r="S3951">
        <v>0.14241899083930001</v>
      </c>
      <c r="T3951" s="2">
        <v>4</v>
      </c>
      <c r="U3951" s="339">
        <f t="shared" si="343"/>
        <v>5.4040416834490852E-2</v>
      </c>
      <c r="V3951" s="4">
        <f t="shared" si="344"/>
        <v>0.35065517476693392</v>
      </c>
    </row>
    <row r="3952" spans="1:22">
      <c r="A3952" s="127" t="s">
        <v>1435</v>
      </c>
      <c r="B3952" t="s">
        <v>1474</v>
      </c>
      <c r="C3952" s="219" t="s">
        <v>1433</v>
      </c>
      <c r="D3952" s="81" t="s">
        <v>44</v>
      </c>
      <c r="E3952" s="93" t="s">
        <v>60</v>
      </c>
      <c r="F3952" s="93" t="s">
        <v>60</v>
      </c>
      <c r="G3952">
        <v>10</v>
      </c>
      <c r="H3952" s="123">
        <f t="shared" si="342"/>
        <v>8.3333333333333329E-2</v>
      </c>
      <c r="K3952" t="s">
        <v>100</v>
      </c>
      <c r="M3952" s="2">
        <v>0.10614605745158</v>
      </c>
      <c r="N3952">
        <v>2.5317684260346598E-2</v>
      </c>
      <c r="O3952">
        <v>5.0635368520693197E-2</v>
      </c>
      <c r="P3952" s="2">
        <v>4</v>
      </c>
      <c r="Q3952" s="2">
        <v>3.5412322177028097E-2</v>
      </c>
      <c r="R3952">
        <v>9.9645400261529297E-3</v>
      </c>
      <c r="S3952">
        <v>1.9929080052305901E-2</v>
      </c>
      <c r="T3952" s="2">
        <v>4</v>
      </c>
      <c r="U3952" s="339">
        <f t="shared" si="343"/>
        <v>-0.80480049752687954</v>
      </c>
      <c r="V3952" s="4">
        <f t="shared" si="344"/>
        <v>0.29407046230417055</v>
      </c>
    </row>
    <row r="3953" spans="1:22">
      <c r="A3953" s="127" t="s">
        <v>1435</v>
      </c>
      <c r="B3953" t="s">
        <v>1474</v>
      </c>
      <c r="C3953" s="219" t="s">
        <v>1433</v>
      </c>
      <c r="D3953" s="81" t="s">
        <v>44</v>
      </c>
      <c r="E3953" s="93" t="s">
        <v>60</v>
      </c>
      <c r="F3953" s="93" t="s">
        <v>60</v>
      </c>
      <c r="G3953">
        <v>120</v>
      </c>
      <c r="H3953" s="123">
        <f t="shared" si="342"/>
        <v>1</v>
      </c>
      <c r="K3953" t="s">
        <v>100</v>
      </c>
      <c r="L3953" t="s">
        <v>100</v>
      </c>
      <c r="M3953" s="2">
        <v>9.6388182843388903E-2</v>
      </c>
      <c r="N3953">
        <v>2.9425716025458699E-2</v>
      </c>
      <c r="O3953">
        <v>5.88514320509173E-2</v>
      </c>
      <c r="P3953" s="2">
        <v>4</v>
      </c>
      <c r="Q3953" s="2">
        <v>0</v>
      </c>
      <c r="R3953">
        <v>1.7097368481338499E-2</v>
      </c>
      <c r="S3953">
        <v>3.41947369626769E-2</v>
      </c>
      <c r="T3953" s="2">
        <v>4</v>
      </c>
      <c r="U3953" s="339">
        <f t="shared" si="343"/>
        <v>-1.0013237658208909</v>
      </c>
      <c r="V3953" s="4">
        <f t="shared" si="344"/>
        <v>0.48310400212219007</v>
      </c>
    </row>
    <row r="3954" spans="1:22">
      <c r="A3954" s="127" t="s">
        <v>1435</v>
      </c>
      <c r="B3954" t="s">
        <v>1475</v>
      </c>
      <c r="C3954" s="219" t="s">
        <v>1433</v>
      </c>
      <c r="D3954" s="81" t="s">
        <v>44</v>
      </c>
      <c r="E3954" s="93" t="s">
        <v>60</v>
      </c>
      <c r="F3954" s="93" t="s">
        <v>60</v>
      </c>
      <c r="G3954">
        <v>0</v>
      </c>
      <c r="H3954" s="123">
        <f t="shared" si="342"/>
        <v>0</v>
      </c>
      <c r="I3954" s="2" t="s">
        <v>100</v>
      </c>
      <c r="M3954" s="2">
        <v>0</v>
      </c>
      <c r="N3954">
        <v>0</v>
      </c>
      <c r="O3954">
        <v>0</v>
      </c>
      <c r="P3954" s="2">
        <v>4</v>
      </c>
      <c r="Q3954" s="2">
        <v>0</v>
      </c>
      <c r="R3954">
        <v>0</v>
      </c>
      <c r="S3954">
        <v>0</v>
      </c>
      <c r="T3954" s="2">
        <v>4</v>
      </c>
      <c r="U3954" s="339" t="e">
        <f t="shared" si="343"/>
        <v>#DIV/0!</v>
      </c>
      <c r="V3954" s="4" t="e">
        <f t="shared" si="344"/>
        <v>#DIV/0!</v>
      </c>
    </row>
    <row r="3955" spans="1:22">
      <c r="A3955" s="127" t="s">
        <v>1435</v>
      </c>
      <c r="B3955" t="s">
        <v>1475</v>
      </c>
      <c r="C3955" s="219" t="s">
        <v>1433</v>
      </c>
      <c r="D3955" s="81" t="s">
        <v>44</v>
      </c>
      <c r="E3955" s="93" t="s">
        <v>60</v>
      </c>
      <c r="F3955" s="93" t="s">
        <v>60</v>
      </c>
      <c r="G3955">
        <v>10</v>
      </c>
      <c r="H3955" s="123">
        <f t="shared" si="342"/>
        <v>8.3333333333333329E-2</v>
      </c>
      <c r="K3955" t="s">
        <v>100</v>
      </c>
      <c r="M3955" s="2">
        <v>0</v>
      </c>
      <c r="N3955">
        <v>0</v>
      </c>
      <c r="O3955">
        <v>0</v>
      </c>
      <c r="P3955" s="2">
        <v>4</v>
      </c>
      <c r="Q3955" s="2">
        <v>5.2521008403361299E-4</v>
      </c>
      <c r="R3955">
        <v>0</v>
      </c>
      <c r="S3955">
        <v>0</v>
      </c>
      <c r="T3955" s="2">
        <v>4</v>
      </c>
      <c r="U3955" s="339" t="e">
        <f t="shared" si="343"/>
        <v>#DIV/0!</v>
      </c>
      <c r="V3955" s="4" t="e">
        <f t="shared" si="344"/>
        <v>#DIV/0!</v>
      </c>
    </row>
    <row r="3956" spans="1:22">
      <c r="A3956" s="127" t="s">
        <v>1435</v>
      </c>
      <c r="B3956" t="s">
        <v>1475</v>
      </c>
      <c r="C3956" s="219" t="s">
        <v>1433</v>
      </c>
      <c r="D3956" s="81" t="s">
        <v>44</v>
      </c>
      <c r="E3956" s="93" t="s">
        <v>60</v>
      </c>
      <c r="F3956" s="93" t="s">
        <v>60</v>
      </c>
      <c r="G3956">
        <v>120</v>
      </c>
      <c r="H3956" s="123">
        <f t="shared" si="342"/>
        <v>1</v>
      </c>
      <c r="K3956" t="s">
        <v>100</v>
      </c>
      <c r="L3956" t="s">
        <v>100</v>
      </c>
      <c r="M3956" s="2">
        <v>0</v>
      </c>
      <c r="N3956">
        <v>0</v>
      </c>
      <c r="O3956">
        <v>0</v>
      </c>
      <c r="P3956" s="2">
        <v>4</v>
      </c>
      <c r="Q3956" s="2">
        <v>0.41422857198027102</v>
      </c>
      <c r="R3956">
        <v>5.2521008403361299E-4</v>
      </c>
      <c r="S3956">
        <v>1.0504201680672301E-3</v>
      </c>
      <c r="T3956" s="2">
        <v>4</v>
      </c>
      <c r="U3956" s="339" t="e">
        <f t="shared" si="343"/>
        <v>#DIV/0!</v>
      </c>
      <c r="V3956" s="4" t="e">
        <f t="shared" si="344"/>
        <v>#DIV/0!</v>
      </c>
    </row>
    <row r="3957" spans="1:22">
      <c r="A3957" s="127" t="s">
        <v>1435</v>
      </c>
      <c r="B3957" t="s">
        <v>1393</v>
      </c>
      <c r="C3957" s="219" t="s">
        <v>1433</v>
      </c>
      <c r="D3957" s="81" t="s">
        <v>44</v>
      </c>
      <c r="E3957" s="93" t="s">
        <v>60</v>
      </c>
      <c r="F3957" s="93" t="s">
        <v>60</v>
      </c>
      <c r="G3957">
        <v>0</v>
      </c>
      <c r="H3957" s="123">
        <f t="shared" si="342"/>
        <v>0</v>
      </c>
      <c r="I3957" s="2" t="s">
        <v>100</v>
      </c>
      <c r="M3957" s="2">
        <v>0.15656044318981599</v>
      </c>
      <c r="N3957">
        <v>3.6079211321291403E-2</v>
      </c>
      <c r="O3957">
        <v>7.2158422642582806E-2</v>
      </c>
      <c r="P3957" s="2">
        <v>4</v>
      </c>
      <c r="Q3957" s="2">
        <v>3.2106833862628699E-2</v>
      </c>
      <c r="R3957">
        <v>1.90098632623599E-2</v>
      </c>
      <c r="S3957">
        <v>3.8019726524719799E-2</v>
      </c>
      <c r="T3957" s="2">
        <v>4</v>
      </c>
      <c r="U3957" s="339">
        <f t="shared" si="343"/>
        <v>0.97297577382094957</v>
      </c>
      <c r="V3957" s="4">
        <f t="shared" si="344"/>
        <v>0.25210609463933981</v>
      </c>
    </row>
    <row r="3958" spans="1:22">
      <c r="A3958" s="127" t="s">
        <v>1435</v>
      </c>
      <c r="B3958" t="s">
        <v>1393</v>
      </c>
      <c r="C3958" s="219" t="s">
        <v>1433</v>
      </c>
      <c r="D3958" s="81" t="s">
        <v>44</v>
      </c>
      <c r="E3958" s="93" t="s">
        <v>60</v>
      </c>
      <c r="F3958" s="93" t="s">
        <v>60</v>
      </c>
      <c r="G3958">
        <v>10</v>
      </c>
      <c r="H3958" s="123">
        <f t="shared" si="342"/>
        <v>8.3333333333333329E-2</v>
      </c>
      <c r="K3958" t="s">
        <v>100</v>
      </c>
      <c r="M3958" s="2">
        <v>9.0248305472962295E-2</v>
      </c>
      <c r="N3958">
        <v>2.4451753967829001E-2</v>
      </c>
      <c r="O3958">
        <v>4.8903507935657897E-2</v>
      </c>
      <c r="P3958" s="2">
        <v>4</v>
      </c>
      <c r="Q3958" s="2">
        <v>4.97838124690392E-2</v>
      </c>
      <c r="R3958">
        <v>7.1270680909560303E-3</v>
      </c>
      <c r="S3958">
        <v>1.4254136181912101E-2</v>
      </c>
      <c r="T3958" s="2">
        <v>4</v>
      </c>
      <c r="U3958" s="339">
        <f t="shared" si="343"/>
        <v>-1.0334959207195942</v>
      </c>
      <c r="V3958" s="4">
        <f t="shared" si="344"/>
        <v>0.29927502512977378</v>
      </c>
    </row>
    <row r="3959" spans="1:22">
      <c r="A3959" s="127" t="s">
        <v>1435</v>
      </c>
      <c r="B3959" t="s">
        <v>1393</v>
      </c>
      <c r="C3959" s="219" t="s">
        <v>1433</v>
      </c>
      <c r="D3959" s="81" t="s">
        <v>44</v>
      </c>
      <c r="E3959" s="93" t="s">
        <v>60</v>
      </c>
      <c r="F3959" s="93" t="s">
        <v>60</v>
      </c>
      <c r="G3959">
        <v>120</v>
      </c>
      <c r="H3959" s="123">
        <f t="shared" si="342"/>
        <v>1</v>
      </c>
      <c r="K3959" t="s">
        <v>100</v>
      </c>
      <c r="L3959" t="s">
        <v>100</v>
      </c>
      <c r="M3959" s="2">
        <v>0.34098067405319799</v>
      </c>
      <c r="N3959">
        <v>8.5141853287069802E-2</v>
      </c>
      <c r="O3959">
        <v>0.17028370657413999</v>
      </c>
      <c r="P3959" s="2">
        <v>4</v>
      </c>
      <c r="Q3959" s="2">
        <v>2.5443663176245999E-2</v>
      </c>
      <c r="R3959">
        <v>1.5387128771376501E-2</v>
      </c>
      <c r="S3959">
        <v>3.0774257542753002E-2</v>
      </c>
      <c r="T3959" s="2">
        <v>4</v>
      </c>
      <c r="U3959" s="339">
        <f t="shared" si="343"/>
        <v>-1.9241359209790367</v>
      </c>
      <c r="V3959" s="4">
        <f t="shared" si="344"/>
        <v>0.34552980088989493</v>
      </c>
    </row>
    <row r="3960" spans="1:22">
      <c r="A3960" s="127" t="s">
        <v>1435</v>
      </c>
      <c r="B3960" t="s">
        <v>1476</v>
      </c>
      <c r="C3960" s="219" t="s">
        <v>1433</v>
      </c>
      <c r="D3960" s="81" t="s">
        <v>44</v>
      </c>
      <c r="E3960" s="93" t="s">
        <v>60</v>
      </c>
      <c r="F3960" s="93" t="s">
        <v>60</v>
      </c>
      <c r="G3960">
        <v>0</v>
      </c>
      <c r="H3960" s="123">
        <f t="shared" si="342"/>
        <v>0</v>
      </c>
      <c r="I3960" s="2" t="s">
        <v>100</v>
      </c>
      <c r="M3960" s="2">
        <v>5.0977899546731896E-3</v>
      </c>
      <c r="N3960">
        <v>1.8840977662878901E-3</v>
      </c>
      <c r="O3960">
        <v>3.7681955325757702E-3</v>
      </c>
      <c r="P3960" s="2">
        <v>4</v>
      </c>
      <c r="Q3960" s="2">
        <v>3.6643833308981299E-3</v>
      </c>
      <c r="R3960">
        <v>4.95122351063802E-3</v>
      </c>
      <c r="S3960">
        <v>9.9024470212760399E-3</v>
      </c>
      <c r="T3960" s="2">
        <v>4</v>
      </c>
      <c r="U3960" s="339">
        <f t="shared" si="343"/>
        <v>1.6076596172934592</v>
      </c>
      <c r="V3960" s="4">
        <f t="shared" si="344"/>
        <v>0.2878674262571343</v>
      </c>
    </row>
    <row r="3961" spans="1:22">
      <c r="A3961" s="127" t="s">
        <v>1435</v>
      </c>
      <c r="B3961" t="s">
        <v>1476</v>
      </c>
      <c r="C3961" s="219" t="s">
        <v>1433</v>
      </c>
      <c r="D3961" s="81" t="s">
        <v>44</v>
      </c>
      <c r="E3961" s="93" t="s">
        <v>60</v>
      </c>
      <c r="F3961" s="93" t="s">
        <v>60</v>
      </c>
      <c r="G3961">
        <v>10</v>
      </c>
      <c r="H3961" s="123">
        <f t="shared" si="342"/>
        <v>8.3333333333333329E-2</v>
      </c>
      <c r="K3961" t="s">
        <v>100</v>
      </c>
      <c r="M3961" s="2">
        <v>1.0321511934907599E-2</v>
      </c>
      <c r="N3961">
        <v>3.1327085574582802E-3</v>
      </c>
      <c r="O3961">
        <v>6.2654171149165603E-3</v>
      </c>
      <c r="P3961" s="2">
        <v>4</v>
      </c>
      <c r="Q3961" s="2">
        <v>0</v>
      </c>
      <c r="R3961">
        <v>1.5877265361618599E-3</v>
      </c>
      <c r="S3961">
        <v>3.1754530723237199E-3</v>
      </c>
      <c r="T3961" s="2">
        <v>4</v>
      </c>
      <c r="U3961" s="339">
        <f t="shared" si="343"/>
        <v>-1.0355701924252523</v>
      </c>
      <c r="V3961" s="4">
        <f t="shared" si="344"/>
        <v>0.43773688555716711</v>
      </c>
    </row>
    <row r="3962" spans="1:22">
      <c r="A3962" s="127" t="s">
        <v>1435</v>
      </c>
      <c r="B3962" t="s">
        <v>1476</v>
      </c>
      <c r="C3962" s="219" t="s">
        <v>1433</v>
      </c>
      <c r="D3962" s="81" t="s">
        <v>44</v>
      </c>
      <c r="E3962" s="93" t="s">
        <v>60</v>
      </c>
      <c r="F3962" s="93" t="s">
        <v>60</v>
      </c>
      <c r="G3962">
        <v>120</v>
      </c>
      <c r="H3962" s="123">
        <f t="shared" si="342"/>
        <v>1</v>
      </c>
      <c r="K3962" t="s">
        <v>100</v>
      </c>
      <c r="L3962" t="s">
        <v>100</v>
      </c>
      <c r="M3962" s="2">
        <v>1.76056338028169E-3</v>
      </c>
      <c r="N3962">
        <v>1.76056338028169E-3</v>
      </c>
      <c r="O3962">
        <v>3.5211267605633799E-3</v>
      </c>
      <c r="P3962" s="2">
        <v>4</v>
      </c>
      <c r="Q3962" s="2">
        <v>2.45217982951628E-3</v>
      </c>
      <c r="R3962">
        <v>0</v>
      </c>
      <c r="S3962">
        <v>0</v>
      </c>
      <c r="T3962" s="2">
        <v>4</v>
      </c>
      <c r="U3962" s="339" t="e">
        <f t="shared" si="343"/>
        <v>#NUM!</v>
      </c>
      <c r="V3962" s="4" t="e">
        <f t="shared" si="344"/>
        <v>#DIV/0!</v>
      </c>
    </row>
    <row r="3963" spans="1:22">
      <c r="A3963" s="127" t="s">
        <v>1435</v>
      </c>
      <c r="B3963" t="s">
        <v>599</v>
      </c>
      <c r="C3963" s="219" t="s">
        <v>1433</v>
      </c>
      <c r="D3963" s="81" t="s">
        <v>44</v>
      </c>
      <c r="E3963" s="93" t="s">
        <v>60</v>
      </c>
      <c r="F3963" s="93" t="s">
        <v>60</v>
      </c>
      <c r="G3963">
        <v>0</v>
      </c>
      <c r="H3963" s="123">
        <f t="shared" si="342"/>
        <v>0</v>
      </c>
      <c r="I3963" s="2" t="s">
        <v>100</v>
      </c>
      <c r="M3963" s="2">
        <v>0</v>
      </c>
      <c r="N3963">
        <v>0</v>
      </c>
      <c r="O3963">
        <v>0</v>
      </c>
      <c r="P3963" s="2">
        <v>4</v>
      </c>
      <c r="Q3963" s="2">
        <v>3.9490531885232501E-3</v>
      </c>
      <c r="R3963">
        <v>1.3070198048537099E-3</v>
      </c>
      <c r="S3963">
        <v>2.6140396097074298E-3</v>
      </c>
      <c r="T3963" s="2">
        <v>4</v>
      </c>
      <c r="U3963" s="339" t="e">
        <f t="shared" si="343"/>
        <v>#DIV/0!</v>
      </c>
      <c r="V3963" s="4" t="e">
        <f t="shared" si="344"/>
        <v>#DIV/0!</v>
      </c>
    </row>
    <row r="3964" spans="1:22">
      <c r="A3964" s="127" t="s">
        <v>1435</v>
      </c>
      <c r="B3964" t="s">
        <v>599</v>
      </c>
      <c r="C3964" s="219" t="s">
        <v>1433</v>
      </c>
      <c r="D3964" s="81" t="s">
        <v>44</v>
      </c>
      <c r="E3964" s="93" t="s">
        <v>60</v>
      </c>
      <c r="F3964" s="93" t="s">
        <v>60</v>
      </c>
      <c r="G3964">
        <v>10</v>
      </c>
      <c r="H3964" s="123">
        <f t="shared" si="342"/>
        <v>8.3333333333333329E-2</v>
      </c>
      <c r="K3964" t="s">
        <v>100</v>
      </c>
      <c r="M3964" s="2">
        <v>5.1334702258726901E-4</v>
      </c>
      <c r="N3964">
        <v>5.1334702258726901E-4</v>
      </c>
      <c r="O3964">
        <v>1.02669404517454E-3</v>
      </c>
      <c r="P3964" s="2">
        <v>4</v>
      </c>
      <c r="Q3964" s="2">
        <v>0</v>
      </c>
      <c r="R3964">
        <v>2.0217462444605799E-3</v>
      </c>
      <c r="S3964">
        <v>4.0434924889211597E-3</v>
      </c>
      <c r="T3964" s="2">
        <v>4</v>
      </c>
      <c r="U3964" s="339">
        <f t="shared" si="343"/>
        <v>2.040279056292913</v>
      </c>
      <c r="V3964" s="4">
        <f t="shared" si="344"/>
        <v>0.51210018277667113</v>
      </c>
    </row>
    <row r="3965" spans="1:22">
      <c r="A3965" s="127" t="s">
        <v>1435</v>
      </c>
      <c r="B3965" t="s">
        <v>599</v>
      </c>
      <c r="C3965" s="219" t="s">
        <v>1433</v>
      </c>
      <c r="D3965" s="81" t="s">
        <v>44</v>
      </c>
      <c r="E3965" s="93" t="s">
        <v>60</v>
      </c>
      <c r="F3965" s="93" t="s">
        <v>60</v>
      </c>
      <c r="G3965">
        <v>120</v>
      </c>
      <c r="H3965" s="123">
        <f t="shared" si="342"/>
        <v>1</v>
      </c>
      <c r="K3965" t="s">
        <v>100</v>
      </c>
      <c r="L3965" t="s">
        <v>100</v>
      </c>
      <c r="M3965" s="2">
        <v>5.3055100537199801E-3</v>
      </c>
      <c r="N3965">
        <v>3.3919750590630199E-3</v>
      </c>
      <c r="O3965">
        <v>6.7839501181260302E-3</v>
      </c>
      <c r="P3965" s="2">
        <v>4</v>
      </c>
      <c r="Q3965" s="2">
        <v>1.31723416770146E-2</v>
      </c>
      <c r="R3965">
        <v>0</v>
      </c>
      <c r="S3965">
        <v>0</v>
      </c>
      <c r="T3965" s="2">
        <v>4</v>
      </c>
      <c r="U3965" s="339" t="e">
        <f t="shared" si="343"/>
        <v>#NUM!</v>
      </c>
      <c r="V3965" s="4" t="e">
        <f t="shared" si="344"/>
        <v>#DIV/0!</v>
      </c>
    </row>
    <row r="3966" spans="1:22">
      <c r="A3966" s="127" t="s">
        <v>1435</v>
      </c>
      <c r="B3966" t="s">
        <v>1477</v>
      </c>
      <c r="C3966" s="219" t="s">
        <v>1433</v>
      </c>
      <c r="D3966" s="81" t="s">
        <v>44</v>
      </c>
      <c r="E3966" s="93" t="s">
        <v>60</v>
      </c>
      <c r="F3966" s="93" t="s">
        <v>60</v>
      </c>
      <c r="G3966">
        <v>0</v>
      </c>
      <c r="H3966" s="123">
        <f t="shared" si="342"/>
        <v>0</v>
      </c>
      <c r="I3966" s="2" t="s">
        <v>100</v>
      </c>
      <c r="M3966" s="2">
        <v>6.50293255131965E-3</v>
      </c>
      <c r="N3966">
        <v>4.5251830158712899E-3</v>
      </c>
      <c r="O3966">
        <v>9.0503660317425797E-3</v>
      </c>
      <c r="P3966" s="2">
        <v>4</v>
      </c>
      <c r="Q3966" s="2">
        <v>0</v>
      </c>
      <c r="R3966">
        <v>7.05488455584251E-3</v>
      </c>
      <c r="S3966">
        <v>1.4109769111684999E-2</v>
      </c>
      <c r="T3966" s="2">
        <v>4</v>
      </c>
      <c r="U3966" s="339">
        <f t="shared" si="343"/>
        <v>0.70586606692328235</v>
      </c>
      <c r="V3966" s="4">
        <f t="shared" si="344"/>
        <v>0.53684933557700276</v>
      </c>
    </row>
    <row r="3967" spans="1:22">
      <c r="A3967" s="127" t="s">
        <v>1435</v>
      </c>
      <c r="B3967" t="s">
        <v>1477</v>
      </c>
      <c r="C3967" s="219" t="s">
        <v>1433</v>
      </c>
      <c r="D3967" s="81" t="s">
        <v>44</v>
      </c>
      <c r="E3967" s="93" t="s">
        <v>60</v>
      </c>
      <c r="F3967" s="93" t="s">
        <v>60</v>
      </c>
      <c r="G3967">
        <v>10</v>
      </c>
      <c r="H3967" s="123">
        <f t="shared" si="342"/>
        <v>8.3333333333333329E-2</v>
      </c>
      <c r="K3967" t="s">
        <v>100</v>
      </c>
      <c r="M3967" s="2">
        <v>2.70273873969973E-3</v>
      </c>
      <c r="N3967">
        <v>1.9362712418911801E-3</v>
      </c>
      <c r="O3967">
        <v>3.8725424837823702E-3</v>
      </c>
      <c r="P3967" s="2">
        <v>4</v>
      </c>
      <c r="Q3967" s="2">
        <v>0</v>
      </c>
      <c r="R3967">
        <v>0</v>
      </c>
      <c r="S3967">
        <v>0</v>
      </c>
      <c r="T3967" s="2">
        <v>4</v>
      </c>
      <c r="U3967" s="339" t="e">
        <f t="shared" si="343"/>
        <v>#NUM!</v>
      </c>
      <c r="V3967" s="4" t="e">
        <f t="shared" si="344"/>
        <v>#DIV/0!</v>
      </c>
    </row>
    <row r="3968" spans="1:22">
      <c r="A3968" s="127" t="s">
        <v>1435</v>
      </c>
      <c r="B3968" t="s">
        <v>1477</v>
      </c>
      <c r="C3968" s="219" t="s">
        <v>1433</v>
      </c>
      <c r="D3968" s="81" t="s">
        <v>44</v>
      </c>
      <c r="E3968" s="93" t="s">
        <v>60</v>
      </c>
      <c r="F3968" s="93" t="s">
        <v>60</v>
      </c>
      <c r="G3968">
        <v>120</v>
      </c>
      <c r="H3968" s="123">
        <f t="shared" ref="H3968:H3998" si="345">G3968/120</f>
        <v>1</v>
      </c>
      <c r="K3968" t="s">
        <v>100</v>
      </c>
      <c r="L3968" t="s">
        <v>100</v>
      </c>
      <c r="M3968" s="2">
        <v>1.8905798649009001E-2</v>
      </c>
      <c r="N3968">
        <v>8.9462037605449098E-3</v>
      </c>
      <c r="O3968">
        <v>1.7892407521089799E-2</v>
      </c>
      <c r="P3968" s="2">
        <v>4</v>
      </c>
      <c r="Q3968" s="2">
        <v>4.1322314049586798E-4</v>
      </c>
      <c r="R3968">
        <v>0</v>
      </c>
      <c r="S3968">
        <v>0</v>
      </c>
      <c r="T3968" s="2">
        <v>4</v>
      </c>
      <c r="U3968" s="339" t="e">
        <f t="shared" ref="U3968:U3998" si="346">LN(Q3967/M3968)</f>
        <v>#NUM!</v>
      </c>
      <c r="V3968" s="4" t="e">
        <f t="shared" ref="V3968:V3998" si="347">M3968^2/(P3968*M3968^2)+S3968^2/(T3968*Q3967^2)</f>
        <v>#DIV/0!</v>
      </c>
    </row>
    <row r="3969" spans="1:22">
      <c r="A3969" s="127" t="s">
        <v>1435</v>
      </c>
      <c r="B3969" t="s">
        <v>1478</v>
      </c>
      <c r="C3969" s="219" t="s">
        <v>1433</v>
      </c>
      <c r="D3969" s="81" t="s">
        <v>44</v>
      </c>
      <c r="E3969" s="93" t="s">
        <v>60</v>
      </c>
      <c r="F3969" s="93" t="s">
        <v>60</v>
      </c>
      <c r="G3969">
        <v>0</v>
      </c>
      <c r="H3969" s="123">
        <f t="shared" si="345"/>
        <v>0</v>
      </c>
      <c r="I3969" s="2" t="s">
        <v>100</v>
      </c>
      <c r="M3969" s="2">
        <v>1.8634111063688501E-3</v>
      </c>
      <c r="N3969">
        <v>1.12655528040475E-3</v>
      </c>
      <c r="O3969">
        <v>2.25311056080951E-3</v>
      </c>
      <c r="P3969" s="2">
        <v>4</v>
      </c>
      <c r="Q3969" s="2">
        <v>0</v>
      </c>
      <c r="R3969">
        <v>4.1322314049586798E-4</v>
      </c>
      <c r="S3969">
        <v>8.2644628099173595E-4</v>
      </c>
      <c r="T3969" s="2">
        <v>4</v>
      </c>
      <c r="U3969" s="339">
        <f t="shared" si="346"/>
        <v>-1.5061762764559492</v>
      </c>
      <c r="V3969" s="4">
        <f t="shared" si="347"/>
        <v>1.25</v>
      </c>
    </row>
    <row r="3970" spans="1:22">
      <c r="A3970" s="127" t="s">
        <v>1435</v>
      </c>
      <c r="B3970" t="s">
        <v>1478</v>
      </c>
      <c r="C3970" s="219" t="s">
        <v>1433</v>
      </c>
      <c r="D3970" s="81" t="s">
        <v>44</v>
      </c>
      <c r="E3970" s="93" t="s">
        <v>60</v>
      </c>
      <c r="F3970" s="93" t="s">
        <v>60</v>
      </c>
      <c r="G3970">
        <v>10</v>
      </c>
      <c r="H3970" s="123">
        <f t="shared" si="345"/>
        <v>8.3333333333333329E-2</v>
      </c>
      <c r="K3970" t="s">
        <v>100</v>
      </c>
      <c r="M3970" s="2">
        <v>1.16228070175439E-3</v>
      </c>
      <c r="N3970">
        <v>1.16228070175439E-3</v>
      </c>
      <c r="O3970">
        <v>2.32456140350877E-3</v>
      </c>
      <c r="P3970" s="2">
        <v>4</v>
      </c>
      <c r="Q3970" s="2">
        <v>0</v>
      </c>
      <c r="R3970">
        <v>0</v>
      </c>
      <c r="S3970">
        <v>0</v>
      </c>
      <c r="T3970" s="2">
        <v>4</v>
      </c>
      <c r="U3970" s="339" t="e">
        <f t="shared" si="346"/>
        <v>#NUM!</v>
      </c>
      <c r="V3970" s="4" t="e">
        <f t="shared" si="347"/>
        <v>#DIV/0!</v>
      </c>
    </row>
    <row r="3971" spans="1:22">
      <c r="A3971" s="127" t="s">
        <v>1435</v>
      </c>
      <c r="B3971" t="s">
        <v>1478</v>
      </c>
      <c r="C3971" s="219" t="s">
        <v>1433</v>
      </c>
      <c r="D3971" s="81" t="s">
        <v>44</v>
      </c>
      <c r="E3971" s="93" t="s">
        <v>60</v>
      </c>
      <c r="F3971" s="93" t="s">
        <v>60</v>
      </c>
      <c r="G3971">
        <v>120</v>
      </c>
      <c r="H3971" s="123">
        <f t="shared" si="345"/>
        <v>1</v>
      </c>
      <c r="K3971" t="s">
        <v>100</v>
      </c>
      <c r="L3971" t="s">
        <v>100</v>
      </c>
      <c r="M3971" s="2">
        <v>0</v>
      </c>
      <c r="N3971">
        <v>0</v>
      </c>
      <c r="O3971">
        <v>0</v>
      </c>
      <c r="P3971" s="2">
        <v>4</v>
      </c>
      <c r="Q3971" s="2">
        <v>1.6868937137628701E-2</v>
      </c>
      <c r="R3971">
        <v>0</v>
      </c>
      <c r="S3971">
        <v>0</v>
      </c>
      <c r="T3971" s="2">
        <v>4</v>
      </c>
      <c r="U3971" s="339" t="e">
        <f t="shared" si="346"/>
        <v>#DIV/0!</v>
      </c>
      <c r="V3971" s="4" t="e">
        <f t="shared" si="347"/>
        <v>#DIV/0!</v>
      </c>
    </row>
    <row r="3972" spans="1:22">
      <c r="A3972" s="127" t="s">
        <v>1435</v>
      </c>
      <c r="B3972" t="s">
        <v>1479</v>
      </c>
      <c r="C3972" s="219" t="s">
        <v>1433</v>
      </c>
      <c r="D3972" s="81" t="s">
        <v>44</v>
      </c>
      <c r="E3972" s="93" t="s">
        <v>60</v>
      </c>
      <c r="F3972" s="93" t="s">
        <v>60</v>
      </c>
      <c r="G3972">
        <v>0</v>
      </c>
      <c r="H3972" s="123">
        <f t="shared" si="345"/>
        <v>0</v>
      </c>
      <c r="I3972" s="2" t="s">
        <v>100</v>
      </c>
      <c r="M3972" s="2">
        <v>1.62242216637946E-2</v>
      </c>
      <c r="N3972">
        <v>9.3596778327636396E-3</v>
      </c>
      <c r="O3972">
        <v>1.87193556655273E-2</v>
      </c>
      <c r="P3972" s="2">
        <v>4</v>
      </c>
      <c r="Q3972" s="2">
        <v>5.2192066805845495E-4</v>
      </c>
      <c r="R3972">
        <v>5.5934137637682997E-3</v>
      </c>
      <c r="S3972">
        <v>1.1186827527536599E-2</v>
      </c>
      <c r="T3972" s="2">
        <v>4</v>
      </c>
      <c r="U3972" s="339">
        <f t="shared" si="346"/>
        <v>3.8968601444021797E-2</v>
      </c>
      <c r="V3972" s="4">
        <f t="shared" si="347"/>
        <v>0.35994575194081874</v>
      </c>
    </row>
    <row r="3973" spans="1:22">
      <c r="A3973" s="127" t="s">
        <v>1435</v>
      </c>
      <c r="B3973" t="s">
        <v>1479</v>
      </c>
      <c r="C3973" s="219" t="s">
        <v>1433</v>
      </c>
      <c r="D3973" s="81" t="s">
        <v>44</v>
      </c>
      <c r="E3973" s="93" t="s">
        <v>60</v>
      </c>
      <c r="F3973" s="93" t="s">
        <v>60</v>
      </c>
      <c r="G3973">
        <v>10</v>
      </c>
      <c r="H3973" s="123">
        <f t="shared" si="345"/>
        <v>8.3333333333333329E-2</v>
      </c>
      <c r="K3973" t="s">
        <v>100</v>
      </c>
      <c r="M3973" s="2">
        <v>1.40509447197819E-2</v>
      </c>
      <c r="N3973">
        <v>5.3578777693728203E-3</v>
      </c>
      <c r="O3973">
        <v>1.0715755538745601E-2</v>
      </c>
      <c r="P3973" s="2">
        <v>4</v>
      </c>
      <c r="Q3973" s="2">
        <v>0</v>
      </c>
      <c r="R3973">
        <v>5.2192066805845495E-4</v>
      </c>
      <c r="S3973">
        <v>1.0438413361169099E-3</v>
      </c>
      <c r="T3973" s="2">
        <v>4</v>
      </c>
      <c r="U3973" s="339">
        <f t="shared" si="346"/>
        <v>-3.2929293129100552</v>
      </c>
      <c r="V3973" s="4">
        <f t="shared" si="347"/>
        <v>1.25</v>
      </c>
    </row>
    <row r="3974" spans="1:22">
      <c r="A3974" s="127" t="s">
        <v>1435</v>
      </c>
      <c r="B3974" t="s">
        <v>1479</v>
      </c>
      <c r="C3974" s="219" t="s">
        <v>1433</v>
      </c>
      <c r="D3974" s="81" t="s">
        <v>44</v>
      </c>
      <c r="E3974" s="93" t="s">
        <v>60</v>
      </c>
      <c r="F3974" s="93" t="s">
        <v>60</v>
      </c>
      <c r="G3974">
        <v>120</v>
      </c>
      <c r="H3974" s="123">
        <f t="shared" si="345"/>
        <v>1</v>
      </c>
      <c r="K3974" t="s">
        <v>100</v>
      </c>
      <c r="L3974" t="s">
        <v>100</v>
      </c>
      <c r="M3974" s="2">
        <v>3.5211267605633799E-3</v>
      </c>
      <c r="N3974">
        <v>3.5211267605633799E-3</v>
      </c>
      <c r="O3974">
        <v>7.0422535211267599E-3</v>
      </c>
      <c r="P3974" s="2">
        <v>4</v>
      </c>
      <c r="Q3974" s="2">
        <v>7.9246218946728703E-2</v>
      </c>
      <c r="R3974">
        <v>0</v>
      </c>
      <c r="S3974">
        <v>0</v>
      </c>
      <c r="T3974" s="2">
        <v>4</v>
      </c>
      <c r="U3974" s="339" t="e">
        <f t="shared" si="346"/>
        <v>#NUM!</v>
      </c>
      <c r="V3974" s="4" t="e">
        <f t="shared" si="347"/>
        <v>#DIV/0!</v>
      </c>
    </row>
    <row r="3975" spans="1:22">
      <c r="A3975" s="127" t="s">
        <v>1435</v>
      </c>
      <c r="B3975" t="s">
        <v>1480</v>
      </c>
      <c r="C3975" s="219" t="s">
        <v>1433</v>
      </c>
      <c r="D3975" s="81" t="s">
        <v>44</v>
      </c>
      <c r="E3975" s="93" t="s">
        <v>60</v>
      </c>
      <c r="F3975" s="93" t="s">
        <v>60</v>
      </c>
      <c r="G3975">
        <v>0</v>
      </c>
      <c r="H3975" s="123">
        <f t="shared" si="345"/>
        <v>0</v>
      </c>
      <c r="I3975" s="2" t="s">
        <v>100</v>
      </c>
      <c r="M3975" s="2">
        <v>7.9696944653782506E-2</v>
      </c>
      <c r="N3975">
        <v>3.81055924692155E-2</v>
      </c>
      <c r="O3975">
        <v>7.6211184938431001E-2</v>
      </c>
      <c r="P3975" s="2">
        <v>4</v>
      </c>
      <c r="Q3975" s="2">
        <v>6.9233338010966103E-3</v>
      </c>
      <c r="R3975">
        <v>2.6540966946109801E-2</v>
      </c>
      <c r="S3975">
        <v>5.3081933892219699E-2</v>
      </c>
      <c r="T3975" s="2">
        <v>4</v>
      </c>
      <c r="U3975" s="339">
        <f t="shared" si="346"/>
        <v>-5.6715483073377744E-3</v>
      </c>
      <c r="V3975" s="4">
        <f t="shared" si="347"/>
        <v>0.36216991279312372</v>
      </c>
    </row>
    <row r="3976" spans="1:22">
      <c r="A3976" s="127" t="s">
        <v>1435</v>
      </c>
      <c r="B3976" t="s">
        <v>1480</v>
      </c>
      <c r="C3976" s="219" t="s">
        <v>1433</v>
      </c>
      <c r="D3976" s="81" t="s">
        <v>44</v>
      </c>
      <c r="E3976" s="93" t="s">
        <v>60</v>
      </c>
      <c r="F3976" s="93" t="s">
        <v>60</v>
      </c>
      <c r="G3976">
        <v>10</v>
      </c>
      <c r="H3976" s="123">
        <f t="shared" si="345"/>
        <v>8.3333333333333329E-2</v>
      </c>
      <c r="K3976" t="s">
        <v>100</v>
      </c>
      <c r="M3976" s="2">
        <v>2.3249783736922999E-3</v>
      </c>
      <c r="N3976">
        <v>9.5547318228388003E-4</v>
      </c>
      <c r="O3976">
        <v>1.9109463645677601E-3</v>
      </c>
      <c r="P3976" s="2">
        <v>4</v>
      </c>
      <c r="Q3976" s="2">
        <v>2.6538849029868299E-2</v>
      </c>
      <c r="R3976">
        <v>2.9159151150699599E-3</v>
      </c>
      <c r="S3976">
        <v>5.8318302301399302E-3</v>
      </c>
      <c r="T3976" s="2">
        <v>4</v>
      </c>
      <c r="U3976" s="339">
        <f t="shared" si="346"/>
        <v>1.0911866794248748</v>
      </c>
      <c r="V3976" s="4">
        <f t="shared" si="347"/>
        <v>0.42738594743757347</v>
      </c>
    </row>
    <row r="3977" spans="1:22">
      <c r="A3977" s="127" t="s">
        <v>1435</v>
      </c>
      <c r="B3977" t="s">
        <v>1480</v>
      </c>
      <c r="C3977" s="219" t="s">
        <v>1433</v>
      </c>
      <c r="D3977" s="81" t="s">
        <v>44</v>
      </c>
      <c r="E3977" s="93" t="s">
        <v>60</v>
      </c>
      <c r="F3977" s="93" t="s">
        <v>60</v>
      </c>
      <c r="G3977">
        <v>120</v>
      </c>
      <c r="H3977" s="123">
        <f t="shared" si="345"/>
        <v>1</v>
      </c>
      <c r="K3977" t="s">
        <v>100</v>
      </c>
      <c r="L3977" t="s">
        <v>100</v>
      </c>
      <c r="M3977" s="2">
        <v>4.3325182144818897E-2</v>
      </c>
      <c r="N3977">
        <v>1.07893328058084E-2</v>
      </c>
      <c r="O3977">
        <v>2.1578665611616799E-2</v>
      </c>
      <c r="P3977" s="2">
        <v>4</v>
      </c>
      <c r="Q3977" s="2">
        <v>4.4642857142857098E-4</v>
      </c>
      <c r="R3977">
        <v>5.9466592424056901E-3</v>
      </c>
      <c r="S3977">
        <v>1.1893318484811399E-2</v>
      </c>
      <c r="T3977" s="2">
        <v>4</v>
      </c>
      <c r="U3977" s="339">
        <f t="shared" si="346"/>
        <v>-0.49012437915459756</v>
      </c>
      <c r="V3977" s="4">
        <f t="shared" si="347"/>
        <v>0.3002090423927305</v>
      </c>
    </row>
    <row r="3978" spans="1:22">
      <c r="A3978" s="127" t="s">
        <v>1435</v>
      </c>
      <c r="B3978" t="s">
        <v>1481</v>
      </c>
      <c r="C3978" s="219" t="s">
        <v>1433</v>
      </c>
      <c r="D3978" s="81" t="s">
        <v>44</v>
      </c>
      <c r="E3978" s="93" t="s">
        <v>60</v>
      </c>
      <c r="F3978" s="93" t="s">
        <v>60</v>
      </c>
      <c r="G3978">
        <v>0</v>
      </c>
      <c r="H3978" s="123">
        <f t="shared" si="345"/>
        <v>0</v>
      </c>
      <c r="I3978" s="2" t="s">
        <v>100</v>
      </c>
      <c r="M3978" s="2">
        <v>7.2704747000521604E-4</v>
      </c>
      <c r="N3978">
        <v>7.2704747000521604E-4</v>
      </c>
      <c r="O3978">
        <v>1.4540949400104299E-3</v>
      </c>
      <c r="P3978" s="2">
        <v>4</v>
      </c>
      <c r="Q3978" s="2">
        <v>0</v>
      </c>
      <c r="R3978">
        <v>4.4642857142857098E-4</v>
      </c>
      <c r="S3978">
        <v>8.9285714285714305E-4</v>
      </c>
      <c r="T3978" s="2">
        <v>4</v>
      </c>
      <c r="U3978" s="339">
        <f t="shared" si="346"/>
        <v>-0.48771235802973328</v>
      </c>
      <c r="V3978" s="4">
        <f t="shared" si="347"/>
        <v>1.2500000000000024</v>
      </c>
    </row>
    <row r="3979" spans="1:22">
      <c r="A3979" s="127" t="s">
        <v>1435</v>
      </c>
      <c r="B3979" t="s">
        <v>1481</v>
      </c>
      <c r="C3979" s="219" t="s">
        <v>1433</v>
      </c>
      <c r="D3979" s="81" t="s">
        <v>44</v>
      </c>
      <c r="E3979" s="93" t="s">
        <v>60</v>
      </c>
      <c r="F3979" s="93" t="s">
        <v>60</v>
      </c>
      <c r="G3979">
        <v>10</v>
      </c>
      <c r="H3979" s="123">
        <f t="shared" si="345"/>
        <v>8.3333333333333329E-2</v>
      </c>
      <c r="K3979" t="s">
        <v>100</v>
      </c>
      <c r="M3979" s="2">
        <v>6.4935064935064902E-4</v>
      </c>
      <c r="N3979">
        <v>6.4935064935064902E-4</v>
      </c>
      <c r="O3979">
        <v>1.2987012987013E-3</v>
      </c>
      <c r="P3979" s="2">
        <v>4</v>
      </c>
      <c r="Q3979" s="2">
        <v>0</v>
      </c>
      <c r="R3979">
        <v>0</v>
      </c>
      <c r="S3979">
        <v>0</v>
      </c>
      <c r="T3979" s="2">
        <v>4</v>
      </c>
      <c r="U3979" s="339" t="e">
        <f t="shared" si="346"/>
        <v>#NUM!</v>
      </c>
      <c r="V3979" s="4" t="e">
        <f t="shared" si="347"/>
        <v>#DIV/0!</v>
      </c>
    </row>
    <row r="3980" spans="1:22">
      <c r="A3980" s="127" t="s">
        <v>1435</v>
      </c>
      <c r="B3980" t="s">
        <v>1481</v>
      </c>
      <c r="C3980" s="219" t="s">
        <v>1433</v>
      </c>
      <c r="D3980" s="81" t="s">
        <v>44</v>
      </c>
      <c r="E3980" s="93" t="s">
        <v>60</v>
      </c>
      <c r="F3980" s="93" t="s">
        <v>60</v>
      </c>
      <c r="G3980">
        <v>120</v>
      </c>
      <c r="H3980" s="123">
        <f t="shared" si="345"/>
        <v>1</v>
      </c>
      <c r="K3980" t="s">
        <v>100</v>
      </c>
      <c r="L3980" t="s">
        <v>100</v>
      </c>
      <c r="M3980" s="2">
        <v>0</v>
      </c>
      <c r="N3980">
        <v>0</v>
      </c>
      <c r="O3980">
        <v>0</v>
      </c>
      <c r="P3980" s="2">
        <v>4</v>
      </c>
      <c r="Q3980" s="2">
        <v>0</v>
      </c>
      <c r="R3980">
        <v>0</v>
      </c>
      <c r="S3980">
        <v>0</v>
      </c>
      <c r="T3980" s="2">
        <v>4</v>
      </c>
      <c r="U3980" s="339" t="e">
        <f t="shared" si="346"/>
        <v>#DIV/0!</v>
      </c>
      <c r="V3980" s="4" t="e">
        <f t="shared" si="347"/>
        <v>#DIV/0!</v>
      </c>
    </row>
    <row r="3981" spans="1:22">
      <c r="A3981" s="127" t="s">
        <v>1435</v>
      </c>
      <c r="B3981" t="s">
        <v>1482</v>
      </c>
      <c r="C3981" s="219" t="s">
        <v>1433</v>
      </c>
      <c r="D3981" s="81" t="s">
        <v>44</v>
      </c>
      <c r="E3981" s="93" t="s">
        <v>60</v>
      </c>
      <c r="F3981" s="93" t="s">
        <v>60</v>
      </c>
      <c r="G3981">
        <v>0</v>
      </c>
      <c r="H3981" s="123">
        <f t="shared" si="345"/>
        <v>0</v>
      </c>
      <c r="I3981" s="2" t="s">
        <v>100</v>
      </c>
      <c r="M3981" s="2">
        <v>0</v>
      </c>
      <c r="N3981">
        <v>0</v>
      </c>
      <c r="O3981">
        <v>0</v>
      </c>
      <c r="P3981" s="2">
        <v>4</v>
      </c>
      <c r="Q3981" s="2">
        <v>0</v>
      </c>
      <c r="R3981">
        <v>0</v>
      </c>
      <c r="S3981">
        <v>0</v>
      </c>
      <c r="T3981" s="2">
        <v>4</v>
      </c>
      <c r="U3981" s="339" t="e">
        <f t="shared" si="346"/>
        <v>#DIV/0!</v>
      </c>
      <c r="V3981" s="4" t="e">
        <f t="shared" si="347"/>
        <v>#DIV/0!</v>
      </c>
    </row>
    <row r="3982" spans="1:22">
      <c r="A3982" s="127" t="s">
        <v>1435</v>
      </c>
      <c r="B3982" t="s">
        <v>1482</v>
      </c>
      <c r="C3982" s="219" t="s">
        <v>1433</v>
      </c>
      <c r="D3982" s="81" t="s">
        <v>44</v>
      </c>
      <c r="E3982" s="93" t="s">
        <v>60</v>
      </c>
      <c r="F3982" s="93" t="s">
        <v>60</v>
      </c>
      <c r="G3982">
        <v>10</v>
      </c>
      <c r="H3982" s="123">
        <f t="shared" si="345"/>
        <v>8.3333333333333329E-2</v>
      </c>
      <c r="K3982" t="s">
        <v>100</v>
      </c>
      <c r="M3982" s="2">
        <v>0</v>
      </c>
      <c r="N3982">
        <v>0</v>
      </c>
      <c r="O3982">
        <v>0</v>
      </c>
      <c r="P3982" s="2">
        <v>4</v>
      </c>
      <c r="Q3982" s="2">
        <v>0</v>
      </c>
      <c r="R3982">
        <v>0</v>
      </c>
      <c r="S3982">
        <v>0</v>
      </c>
      <c r="T3982" s="2">
        <v>4</v>
      </c>
      <c r="U3982" s="339" t="e">
        <f t="shared" si="346"/>
        <v>#DIV/0!</v>
      </c>
      <c r="V3982" s="4" t="e">
        <f t="shared" si="347"/>
        <v>#DIV/0!</v>
      </c>
    </row>
    <row r="3983" spans="1:22">
      <c r="A3983" s="127" t="s">
        <v>1435</v>
      </c>
      <c r="B3983" t="s">
        <v>1482</v>
      </c>
      <c r="C3983" s="219" t="s">
        <v>1433</v>
      </c>
      <c r="D3983" s="81" t="s">
        <v>44</v>
      </c>
      <c r="E3983" s="93" t="s">
        <v>60</v>
      </c>
      <c r="F3983" s="93" t="s">
        <v>60</v>
      </c>
      <c r="G3983">
        <v>120</v>
      </c>
      <c r="H3983" s="123">
        <f t="shared" si="345"/>
        <v>1</v>
      </c>
      <c r="K3983" t="s">
        <v>100</v>
      </c>
      <c r="L3983" t="s">
        <v>100</v>
      </c>
      <c r="M3983" s="2">
        <v>1.76056338028169E-3</v>
      </c>
      <c r="N3983">
        <v>1.76056338028169E-3</v>
      </c>
      <c r="O3983">
        <v>3.5211267605633799E-3</v>
      </c>
      <c r="P3983" s="2">
        <v>4</v>
      </c>
      <c r="Q3983" s="2">
        <v>1.53846153846154E-3</v>
      </c>
      <c r="R3983">
        <v>0</v>
      </c>
      <c r="S3983">
        <v>0</v>
      </c>
      <c r="T3983" s="2">
        <v>4</v>
      </c>
      <c r="U3983" s="339" t="e">
        <f t="shared" si="346"/>
        <v>#NUM!</v>
      </c>
      <c r="V3983" s="4" t="e">
        <f t="shared" si="347"/>
        <v>#DIV/0!</v>
      </c>
    </row>
    <row r="3984" spans="1:22">
      <c r="A3984" s="127" t="s">
        <v>1435</v>
      </c>
      <c r="B3984" t="s">
        <v>1483</v>
      </c>
      <c r="C3984" s="219" t="s">
        <v>1433</v>
      </c>
      <c r="D3984" s="81" t="s">
        <v>44</v>
      </c>
      <c r="E3984" s="93" t="s">
        <v>60</v>
      </c>
      <c r="F3984" s="93" t="s">
        <v>60</v>
      </c>
      <c r="G3984">
        <v>0</v>
      </c>
      <c r="H3984" s="123">
        <f t="shared" si="345"/>
        <v>0</v>
      </c>
      <c r="I3984" s="2" t="s">
        <v>100</v>
      </c>
      <c r="M3984" s="2">
        <v>0</v>
      </c>
      <c r="N3984">
        <v>0</v>
      </c>
      <c r="O3984">
        <v>0</v>
      </c>
      <c r="P3984" s="2">
        <v>4</v>
      </c>
      <c r="Q3984" s="2">
        <v>0</v>
      </c>
      <c r="R3984">
        <v>1.53846153846154E-3</v>
      </c>
      <c r="S3984">
        <v>3.07692307692308E-3</v>
      </c>
      <c r="T3984" s="2">
        <v>4</v>
      </c>
      <c r="U3984" s="339" t="e">
        <f t="shared" si="346"/>
        <v>#DIV/0!</v>
      </c>
      <c r="V3984" s="4" t="e">
        <f t="shared" si="347"/>
        <v>#DIV/0!</v>
      </c>
    </row>
    <row r="3985" spans="1:23">
      <c r="A3985" s="127" t="s">
        <v>1435</v>
      </c>
      <c r="B3985" t="s">
        <v>1483</v>
      </c>
      <c r="C3985" s="219" t="s">
        <v>1433</v>
      </c>
      <c r="D3985" s="81" t="s">
        <v>44</v>
      </c>
      <c r="E3985" s="93" t="s">
        <v>60</v>
      </c>
      <c r="F3985" s="93" t="s">
        <v>60</v>
      </c>
      <c r="G3985">
        <v>10</v>
      </c>
      <c r="H3985" s="123">
        <f t="shared" si="345"/>
        <v>8.3333333333333329E-2</v>
      </c>
      <c r="K3985" t="s">
        <v>100</v>
      </c>
      <c r="M3985" s="2">
        <v>0</v>
      </c>
      <c r="N3985">
        <v>0</v>
      </c>
      <c r="O3985">
        <v>0</v>
      </c>
      <c r="P3985" s="2">
        <v>4</v>
      </c>
      <c r="Q3985" s="2">
        <v>0</v>
      </c>
      <c r="R3985">
        <v>0</v>
      </c>
      <c r="S3985">
        <v>0</v>
      </c>
      <c r="T3985" s="2">
        <v>4</v>
      </c>
      <c r="U3985" s="339" t="e">
        <f t="shared" si="346"/>
        <v>#DIV/0!</v>
      </c>
      <c r="V3985" s="4" t="e">
        <f t="shared" si="347"/>
        <v>#DIV/0!</v>
      </c>
    </row>
    <row r="3986" spans="1:23">
      <c r="A3986" s="127" t="s">
        <v>1435</v>
      </c>
      <c r="B3986" t="s">
        <v>1483</v>
      </c>
      <c r="C3986" s="219" t="s">
        <v>1433</v>
      </c>
      <c r="D3986" s="81" t="s">
        <v>44</v>
      </c>
      <c r="E3986" s="93" t="s">
        <v>60</v>
      </c>
      <c r="F3986" s="93" t="s">
        <v>60</v>
      </c>
      <c r="G3986">
        <v>120</v>
      </c>
      <c r="H3986" s="123">
        <f t="shared" si="345"/>
        <v>1</v>
      </c>
      <c r="K3986" t="s">
        <v>100</v>
      </c>
      <c r="L3986" t="s">
        <v>100</v>
      </c>
      <c r="M3986" s="2">
        <v>0</v>
      </c>
      <c r="N3986">
        <v>0</v>
      </c>
      <c r="O3986">
        <v>0</v>
      </c>
      <c r="P3986" s="2">
        <v>4</v>
      </c>
      <c r="Q3986" s="2">
        <v>9.8937723279269602E-3</v>
      </c>
      <c r="R3986">
        <v>0</v>
      </c>
      <c r="S3986">
        <v>0</v>
      </c>
      <c r="T3986" s="2">
        <v>4</v>
      </c>
      <c r="U3986" s="339" t="e">
        <f t="shared" si="346"/>
        <v>#DIV/0!</v>
      </c>
      <c r="V3986" s="4" t="e">
        <f t="shared" si="347"/>
        <v>#DIV/0!</v>
      </c>
    </row>
    <row r="3987" spans="1:23">
      <c r="A3987" s="127" t="s">
        <v>1435</v>
      </c>
      <c r="B3987" t="s">
        <v>1484</v>
      </c>
      <c r="C3987" s="219" t="s">
        <v>1433</v>
      </c>
      <c r="D3987" s="81" t="s">
        <v>44</v>
      </c>
      <c r="E3987" s="93" t="s">
        <v>60</v>
      </c>
      <c r="F3987" s="93" t="s">
        <v>60</v>
      </c>
      <c r="G3987">
        <v>0</v>
      </c>
      <c r="H3987" s="123">
        <f t="shared" si="345"/>
        <v>0</v>
      </c>
      <c r="I3987" s="2" t="s">
        <v>100</v>
      </c>
      <c r="M3987" s="2">
        <v>6.2264130903385796E-3</v>
      </c>
      <c r="N3987">
        <v>1.4126246774052E-3</v>
      </c>
      <c r="O3987">
        <v>2.82524935481039E-3</v>
      </c>
      <c r="P3987" s="2">
        <v>4</v>
      </c>
      <c r="Q3987" s="2">
        <v>0</v>
      </c>
      <c r="R3987">
        <v>3.8885017553760099E-3</v>
      </c>
      <c r="S3987">
        <v>7.7770035107520199E-3</v>
      </c>
      <c r="T3987" s="2">
        <v>4</v>
      </c>
      <c r="U3987" s="339">
        <f t="shared" si="346"/>
        <v>0.46310508236188608</v>
      </c>
      <c r="V3987" s="4">
        <f t="shared" si="347"/>
        <v>0.40446880048108502</v>
      </c>
    </row>
    <row r="3988" spans="1:23">
      <c r="A3988" s="127" t="s">
        <v>1435</v>
      </c>
      <c r="B3988" t="s">
        <v>1484</v>
      </c>
      <c r="C3988" s="219" t="s">
        <v>1433</v>
      </c>
      <c r="D3988" s="81" t="s">
        <v>44</v>
      </c>
      <c r="E3988" s="93" t="s">
        <v>60</v>
      </c>
      <c r="F3988" s="93" t="s">
        <v>60</v>
      </c>
      <c r="G3988">
        <v>10</v>
      </c>
      <c r="H3988" s="123">
        <f t="shared" si="345"/>
        <v>8.3333333333333329E-2</v>
      </c>
      <c r="K3988" t="s">
        <v>100</v>
      </c>
      <c r="M3988" s="2">
        <v>2.8041388410998298E-3</v>
      </c>
      <c r="N3988">
        <v>1.9370873941045501E-3</v>
      </c>
      <c r="O3988">
        <v>3.8741747882091002E-3</v>
      </c>
      <c r="P3988" s="2">
        <v>4</v>
      </c>
      <c r="Q3988" s="2">
        <v>6.1425061425061402E-4</v>
      </c>
      <c r="R3988">
        <v>0</v>
      </c>
      <c r="S3988">
        <v>0</v>
      </c>
      <c r="T3988" s="2">
        <v>4</v>
      </c>
      <c r="U3988" s="339" t="e">
        <f t="shared" si="346"/>
        <v>#NUM!</v>
      </c>
      <c r="V3988" s="4" t="e">
        <f t="shared" si="347"/>
        <v>#DIV/0!</v>
      </c>
    </row>
    <row r="3989" spans="1:23">
      <c r="A3989" s="127" t="s">
        <v>1435</v>
      </c>
      <c r="B3989" t="s">
        <v>1484</v>
      </c>
      <c r="C3989" s="219" t="s">
        <v>1433</v>
      </c>
      <c r="D3989" s="81" t="s">
        <v>44</v>
      </c>
      <c r="E3989" s="93" t="s">
        <v>60</v>
      </c>
      <c r="F3989" s="93" t="s">
        <v>60</v>
      </c>
      <c r="G3989">
        <v>120</v>
      </c>
      <c r="H3989" s="123">
        <f t="shared" si="345"/>
        <v>1</v>
      </c>
      <c r="K3989" t="s">
        <v>100</v>
      </c>
      <c r="L3989" t="s">
        <v>100</v>
      </c>
      <c r="M3989" s="2">
        <v>3.53303671700084E-3</v>
      </c>
      <c r="N3989">
        <v>2.0398228793860802E-3</v>
      </c>
      <c r="O3989">
        <v>4.0796457587721604E-3</v>
      </c>
      <c r="P3989" s="2">
        <v>4</v>
      </c>
      <c r="Q3989" s="2">
        <v>0</v>
      </c>
      <c r="R3989">
        <v>6.1425061425061402E-4</v>
      </c>
      <c r="S3989">
        <v>1.22850122850123E-3</v>
      </c>
      <c r="T3989" s="2">
        <v>4</v>
      </c>
      <c r="U3989" s="339">
        <f t="shared" si="346"/>
        <v>-1.7495100284877982</v>
      </c>
      <c r="V3989" s="4">
        <f t="shared" si="347"/>
        <v>1.2500000000000033</v>
      </c>
    </row>
    <row r="3990" spans="1:23">
      <c r="A3990" s="127" t="s">
        <v>1435</v>
      </c>
      <c r="B3990" t="s">
        <v>1485</v>
      </c>
      <c r="C3990" s="219" t="s">
        <v>1433</v>
      </c>
      <c r="D3990" s="81" t="s">
        <v>44</v>
      </c>
      <c r="E3990" s="93" t="s">
        <v>60</v>
      </c>
      <c r="F3990" s="93" t="s">
        <v>60</v>
      </c>
      <c r="G3990">
        <v>0</v>
      </c>
      <c r="H3990" s="123">
        <f t="shared" si="345"/>
        <v>0</v>
      </c>
      <c r="I3990" s="2" t="s">
        <v>100</v>
      </c>
      <c r="M3990" s="2">
        <v>1.29522928818703E-3</v>
      </c>
      <c r="N3990">
        <v>7.5896761012049301E-4</v>
      </c>
      <c r="O3990">
        <v>1.5179352202409899E-3</v>
      </c>
      <c r="P3990" s="2">
        <v>4</v>
      </c>
      <c r="Q3990" s="2">
        <v>0</v>
      </c>
      <c r="R3990">
        <v>0</v>
      </c>
      <c r="S3990">
        <v>0</v>
      </c>
      <c r="T3990" s="2">
        <v>4</v>
      </c>
      <c r="U3990" s="339" t="e">
        <f t="shared" si="346"/>
        <v>#NUM!</v>
      </c>
      <c r="V3990" s="4" t="e">
        <f t="shared" si="347"/>
        <v>#DIV/0!</v>
      </c>
    </row>
    <row r="3991" spans="1:23">
      <c r="A3991" s="127" t="s">
        <v>1435</v>
      </c>
      <c r="B3991" t="s">
        <v>1485</v>
      </c>
      <c r="C3991" s="219" t="s">
        <v>1433</v>
      </c>
      <c r="D3991" s="81" t="s">
        <v>44</v>
      </c>
      <c r="E3991" s="93" t="s">
        <v>60</v>
      </c>
      <c r="F3991" s="93" t="s">
        <v>60</v>
      </c>
      <c r="G3991">
        <v>10</v>
      </c>
      <c r="H3991" s="123">
        <f t="shared" si="345"/>
        <v>8.3333333333333329E-2</v>
      </c>
      <c r="K3991" t="s">
        <v>100</v>
      </c>
      <c r="M3991" s="2">
        <v>1.02669404517454E-3</v>
      </c>
      <c r="N3991">
        <v>1.02669404517454E-3</v>
      </c>
      <c r="O3991">
        <v>2.05338809034908E-3</v>
      </c>
      <c r="P3991" s="2">
        <v>4</v>
      </c>
      <c r="Q3991" s="2">
        <v>0</v>
      </c>
      <c r="R3991">
        <v>0</v>
      </c>
      <c r="S3991">
        <v>0</v>
      </c>
      <c r="T3991" s="2">
        <v>4</v>
      </c>
      <c r="U3991" s="339" t="e">
        <f t="shared" si="346"/>
        <v>#NUM!</v>
      </c>
      <c r="V3991" s="4" t="e">
        <f t="shared" si="347"/>
        <v>#DIV/0!</v>
      </c>
    </row>
    <row r="3992" spans="1:23">
      <c r="A3992" s="127" t="s">
        <v>1435</v>
      </c>
      <c r="B3992" t="s">
        <v>1485</v>
      </c>
      <c r="C3992" s="219" t="s">
        <v>1433</v>
      </c>
      <c r="D3992" s="81" t="s">
        <v>44</v>
      </c>
      <c r="E3992" s="93" t="s">
        <v>60</v>
      </c>
      <c r="F3992" s="93" t="s">
        <v>60</v>
      </c>
      <c r="G3992">
        <v>120</v>
      </c>
      <c r="H3992" s="123">
        <f t="shared" si="345"/>
        <v>1</v>
      </c>
      <c r="K3992" t="s">
        <v>100</v>
      </c>
      <c r="L3992" t="s">
        <v>100</v>
      </c>
      <c r="M3992" s="2">
        <v>1.76056338028169E-3</v>
      </c>
      <c r="N3992">
        <v>1.76056338028169E-3</v>
      </c>
      <c r="O3992">
        <v>3.5211267605633799E-3</v>
      </c>
      <c r="P3992" s="2">
        <v>4</v>
      </c>
      <c r="Q3992" s="2">
        <v>0.13946422789190399</v>
      </c>
      <c r="R3992">
        <v>0</v>
      </c>
      <c r="S3992">
        <v>0</v>
      </c>
      <c r="T3992" s="2">
        <v>4</v>
      </c>
      <c r="U3992" s="339" t="e">
        <f t="shared" si="346"/>
        <v>#NUM!</v>
      </c>
      <c r="V3992" s="4" t="e">
        <f t="shared" si="347"/>
        <v>#DIV/0!</v>
      </c>
    </row>
    <row r="3993" spans="1:23">
      <c r="A3993" s="127" t="s">
        <v>1435</v>
      </c>
      <c r="B3993" t="s">
        <v>1486</v>
      </c>
      <c r="C3993" s="219" t="s">
        <v>1433</v>
      </c>
      <c r="D3993" s="81" t="s">
        <v>44</v>
      </c>
      <c r="E3993" s="93" t="s">
        <v>60</v>
      </c>
      <c r="F3993" s="93" t="s">
        <v>60</v>
      </c>
      <c r="G3993">
        <v>0</v>
      </c>
      <c r="H3993" s="123">
        <f t="shared" si="345"/>
        <v>0</v>
      </c>
      <c r="I3993" s="2" t="s">
        <v>100</v>
      </c>
      <c r="M3993" s="2">
        <v>9.3463076874026399E-2</v>
      </c>
      <c r="N3993">
        <v>1.58556979451644E-2</v>
      </c>
      <c r="O3993">
        <v>3.17113958903288E-2</v>
      </c>
      <c r="P3993" s="2">
        <v>4</v>
      </c>
      <c r="Q3993" s="2">
        <v>3.9126910901840103E-2</v>
      </c>
      <c r="R3993">
        <v>3.5751878686271402E-2</v>
      </c>
      <c r="S3993">
        <v>7.15037573725429E-2</v>
      </c>
      <c r="T3993" s="2">
        <v>4</v>
      </c>
      <c r="U3993" s="339">
        <f t="shared" si="346"/>
        <v>0.40024167893682022</v>
      </c>
      <c r="V3993" s="4">
        <f t="shared" si="347"/>
        <v>0.31571614548201138</v>
      </c>
    </row>
    <row r="3994" spans="1:23">
      <c r="A3994" s="127" t="s">
        <v>1435</v>
      </c>
      <c r="B3994" t="s">
        <v>1486</v>
      </c>
      <c r="C3994" s="219" t="s">
        <v>1433</v>
      </c>
      <c r="D3994" s="81" t="s">
        <v>44</v>
      </c>
      <c r="E3994" s="93" t="s">
        <v>60</v>
      </c>
      <c r="F3994" s="93" t="s">
        <v>60</v>
      </c>
      <c r="G3994">
        <v>10</v>
      </c>
      <c r="H3994" s="123">
        <f t="shared" si="345"/>
        <v>8.3333333333333329E-2</v>
      </c>
      <c r="K3994" t="s">
        <v>100</v>
      </c>
      <c r="M3994" s="2">
        <v>4.7728319127865203E-2</v>
      </c>
      <c r="N3994">
        <v>1.2281110656104899E-2</v>
      </c>
      <c r="O3994">
        <v>2.4562221312209798E-2</v>
      </c>
      <c r="P3994" s="2">
        <v>4</v>
      </c>
      <c r="Q3994" s="2">
        <v>7.4191582779369006E-2</v>
      </c>
      <c r="R3994">
        <v>5.2922704884799396E-3</v>
      </c>
      <c r="S3994">
        <v>1.05845409769599E-2</v>
      </c>
      <c r="T3994" s="2">
        <v>4</v>
      </c>
      <c r="U3994" s="339">
        <f t="shared" si="346"/>
        <v>-0.198714425527518</v>
      </c>
      <c r="V3994" s="4">
        <f t="shared" si="347"/>
        <v>0.26829502229452984</v>
      </c>
    </row>
    <row r="3995" spans="1:23">
      <c r="A3995" s="127" t="s">
        <v>1435</v>
      </c>
      <c r="B3995" t="s">
        <v>1486</v>
      </c>
      <c r="C3995" s="219" t="s">
        <v>1433</v>
      </c>
      <c r="D3995" s="81" t="s">
        <v>44</v>
      </c>
      <c r="E3995" s="93" t="s">
        <v>60</v>
      </c>
      <c r="F3995" s="93" t="s">
        <v>60</v>
      </c>
      <c r="G3995">
        <v>120</v>
      </c>
      <c r="H3995" s="123">
        <f t="shared" si="345"/>
        <v>1</v>
      </c>
      <c r="K3995" t="s">
        <v>100</v>
      </c>
      <c r="L3995" t="s">
        <v>100</v>
      </c>
      <c r="M3995" s="2">
        <v>6.2817813098292E-2</v>
      </c>
      <c r="N3995">
        <v>9.1400093612569403E-3</v>
      </c>
      <c r="O3995">
        <v>1.8280018722513901E-2</v>
      </c>
      <c r="P3995" s="2">
        <v>4</v>
      </c>
      <c r="Q3995" s="2">
        <v>3.5012979267970798E-2</v>
      </c>
      <c r="R3995">
        <v>1.3605650984046799E-2</v>
      </c>
      <c r="S3995">
        <v>2.7211301968093599E-2</v>
      </c>
      <c r="T3995" s="2">
        <v>4</v>
      </c>
      <c r="U3995" s="339">
        <f t="shared" si="346"/>
        <v>0.16641202279180634</v>
      </c>
      <c r="V3995" s="4">
        <f t="shared" si="347"/>
        <v>0.28363019454880578</v>
      </c>
    </row>
    <row r="3996" spans="1:23">
      <c r="A3996" s="127" t="s">
        <v>1435</v>
      </c>
      <c r="B3996" t="s">
        <v>1396</v>
      </c>
      <c r="C3996" s="219" t="s">
        <v>1433</v>
      </c>
      <c r="D3996" s="81" t="s">
        <v>44</v>
      </c>
      <c r="E3996" s="93" t="s">
        <v>60</v>
      </c>
      <c r="F3996" s="93" t="s">
        <v>60</v>
      </c>
      <c r="G3996">
        <v>0</v>
      </c>
      <c r="H3996" s="123">
        <f t="shared" si="345"/>
        <v>0</v>
      </c>
      <c r="I3996" s="2" t="s">
        <v>100</v>
      </c>
      <c r="M3996" s="2">
        <v>3.9772270655392003E-2</v>
      </c>
      <c r="N3996">
        <v>1.16577746633883E-2</v>
      </c>
      <c r="O3996">
        <v>2.33155493267766E-2</v>
      </c>
      <c r="P3996" s="2">
        <v>4</v>
      </c>
      <c r="Q3996" s="2">
        <v>2.0358261327861099E-3</v>
      </c>
      <c r="R3996">
        <v>1.23926324322479E-2</v>
      </c>
      <c r="S3996">
        <v>2.4785264864495699E-2</v>
      </c>
      <c r="T3996" s="2">
        <v>4</v>
      </c>
      <c r="U3996" s="339">
        <f t="shared" si="346"/>
        <v>-0.12745112329457445</v>
      </c>
      <c r="V3996" s="4">
        <f t="shared" si="347"/>
        <v>0.37527632477330819</v>
      </c>
    </row>
    <row r="3997" spans="1:23">
      <c r="A3997" s="127" t="s">
        <v>1435</v>
      </c>
      <c r="B3997" t="s">
        <v>1396</v>
      </c>
      <c r="C3997" s="219" t="s">
        <v>1433</v>
      </c>
      <c r="D3997" s="81" t="s">
        <v>44</v>
      </c>
      <c r="E3997" s="93" t="s">
        <v>60</v>
      </c>
      <c r="F3997" s="93" t="s">
        <v>60</v>
      </c>
      <c r="G3997">
        <v>10</v>
      </c>
      <c r="H3997" s="123">
        <f t="shared" si="345"/>
        <v>8.3333333333333329E-2</v>
      </c>
      <c r="K3997" t="s">
        <v>100</v>
      </c>
      <c r="M3997" s="2">
        <v>5.6774847329262102E-3</v>
      </c>
      <c r="N3997">
        <v>3.3015043018625899E-3</v>
      </c>
      <c r="O3997">
        <v>6.6030086037251901E-3</v>
      </c>
      <c r="P3997" s="2">
        <v>4</v>
      </c>
      <c r="Q3997" s="2">
        <v>1.7537113125348401E-3</v>
      </c>
      <c r="R3997" s="110">
        <v>9.3792791488640998E-5</v>
      </c>
      <c r="S3997">
        <v>1.87585582977282E-4</v>
      </c>
      <c r="T3997" s="2">
        <v>4</v>
      </c>
      <c r="U3997" s="339">
        <f t="shared" si="346"/>
        <v>-1.0256066073739833</v>
      </c>
      <c r="V3997" s="4">
        <f t="shared" si="347"/>
        <v>0.25212254816259189</v>
      </c>
    </row>
    <row r="3998" spans="1:23">
      <c r="A3998" s="127" t="s">
        <v>1435</v>
      </c>
      <c r="B3998" t="s">
        <v>1396</v>
      </c>
      <c r="C3998" s="219" t="s">
        <v>1433</v>
      </c>
      <c r="D3998" s="81" t="s">
        <v>44</v>
      </c>
      <c r="E3998" s="93" t="s">
        <v>60</v>
      </c>
      <c r="F3998" s="93" t="s">
        <v>60</v>
      </c>
      <c r="G3998">
        <v>120</v>
      </c>
      <c r="H3998" s="123">
        <f t="shared" si="345"/>
        <v>1</v>
      </c>
      <c r="K3998" t="s">
        <v>100</v>
      </c>
      <c r="L3998" t="s">
        <v>100</v>
      </c>
      <c r="M3998" s="2">
        <v>6.9917887729250301E-3</v>
      </c>
      <c r="N3998">
        <v>2.8790698770375499E-3</v>
      </c>
      <c r="O3998">
        <v>5.7581397540750999E-3</v>
      </c>
      <c r="P3998" s="2">
        <v>4</v>
      </c>
      <c r="Q3998" s="2">
        <v>0.25</v>
      </c>
      <c r="R3998">
        <v>5.9056743860679104E-4</v>
      </c>
      <c r="S3998">
        <v>1.1811348772135799E-3</v>
      </c>
      <c r="T3998" s="2">
        <v>4</v>
      </c>
      <c r="U3998" s="339">
        <f t="shared" si="346"/>
        <v>-1.3830021357355995</v>
      </c>
      <c r="V3998" s="4">
        <f t="shared" si="347"/>
        <v>0.36340254190713939</v>
      </c>
    </row>
    <row r="3999" spans="1:23">
      <c r="A3999" s="229" t="s">
        <v>1545</v>
      </c>
      <c r="B3999" t="s">
        <v>1549</v>
      </c>
      <c r="C3999" s="219" t="s">
        <v>1542</v>
      </c>
      <c r="D3999" s="81" t="s">
        <v>44</v>
      </c>
      <c r="E3999" s="93" t="s">
        <v>60</v>
      </c>
      <c r="F3999" s="38" t="s">
        <v>60</v>
      </c>
      <c r="G3999" s="78">
        <v>1</v>
      </c>
      <c r="H3999" s="78">
        <f t="shared" ref="H3999:H4030" si="348">G3999/182</f>
        <v>5.4945054945054949E-3</v>
      </c>
      <c r="I3999" s="190"/>
      <c r="J3999" s="44" t="s">
        <v>100</v>
      </c>
      <c r="K3999" s="44" t="s">
        <v>100</v>
      </c>
      <c r="L3999" s="44"/>
      <c r="M3999" s="2">
        <v>4.3255813953488396</v>
      </c>
      <c r="N3999" s="63">
        <v>0.26647286821705246</v>
      </c>
      <c r="O3999" s="63">
        <f t="shared" ref="O3999:O4062" si="349">N3999/SQRT(P3999)</f>
        <v>0.11917028949853449</v>
      </c>
      <c r="P3999" s="2">
        <v>5</v>
      </c>
      <c r="Q3999" s="2">
        <v>2.9767441860465098</v>
      </c>
      <c r="R3999">
        <v>0.290697674418604</v>
      </c>
      <c r="S3999" s="63">
        <f t="shared" ref="S3999:S4062" si="350">R3999/SQRT(T3999)</f>
        <v>0.13000395218022004</v>
      </c>
      <c r="T3999" s="2">
        <v>5</v>
      </c>
      <c r="W3999" t="s">
        <v>1544</v>
      </c>
    </row>
    <row r="4000" spans="1:23">
      <c r="A4000" s="229" t="s">
        <v>1545</v>
      </c>
      <c r="B4000" t="s">
        <v>1549</v>
      </c>
      <c r="C4000" s="219" t="s">
        <v>1542</v>
      </c>
      <c r="D4000" s="81" t="s">
        <v>44</v>
      </c>
      <c r="E4000" s="93" t="s">
        <v>60</v>
      </c>
      <c r="F4000" s="38" t="s">
        <v>60</v>
      </c>
      <c r="G4000" s="78">
        <v>4</v>
      </c>
      <c r="H4000" s="78">
        <f t="shared" si="348"/>
        <v>2.197802197802198E-2</v>
      </c>
      <c r="I4000" s="190"/>
      <c r="J4000" s="44"/>
      <c r="K4000" s="44" t="s">
        <v>100</v>
      </c>
      <c r="L4000" s="44"/>
      <c r="M4000" s="2">
        <v>4.2790697674418601</v>
      </c>
      <c r="N4000" s="63">
        <v>7.2674418604650834E-2</v>
      </c>
      <c r="O4000" s="63">
        <f t="shared" si="349"/>
        <v>3.2500988045054933E-2</v>
      </c>
      <c r="P4000" s="2">
        <v>5</v>
      </c>
      <c r="Q4000" s="2">
        <v>2.7906976744185998</v>
      </c>
      <c r="R4000">
        <v>0.24224806201550525</v>
      </c>
      <c r="S4000" s="63">
        <f t="shared" si="350"/>
        <v>0.10833662681685088</v>
      </c>
      <c r="T4000" s="2">
        <v>5</v>
      </c>
      <c r="W4000" t="s">
        <v>1544</v>
      </c>
    </row>
    <row r="4001" spans="1:23">
      <c r="A4001" s="229" t="s">
        <v>1545</v>
      </c>
      <c r="B4001" t="s">
        <v>1549</v>
      </c>
      <c r="C4001" s="219" t="s">
        <v>1542</v>
      </c>
      <c r="D4001" s="81" t="s">
        <v>44</v>
      </c>
      <c r="E4001" s="93" t="s">
        <v>60</v>
      </c>
      <c r="F4001" s="38" t="s">
        <v>60</v>
      </c>
      <c r="G4001" s="78">
        <v>8</v>
      </c>
      <c r="H4001" s="78">
        <f t="shared" si="348"/>
        <v>4.3956043956043959E-2</v>
      </c>
      <c r="I4001" s="190"/>
      <c r="J4001" s="44"/>
      <c r="K4001" s="44" t="s">
        <v>100</v>
      </c>
      <c r="L4001" s="44"/>
      <c r="M4001" s="2">
        <v>4.1395348837209296</v>
      </c>
      <c r="N4001" s="63">
        <v>0.14534883720930214</v>
      </c>
      <c r="O4001" s="63">
        <f t="shared" si="349"/>
        <v>6.5001976090110075E-2</v>
      </c>
      <c r="P4001" s="2">
        <v>5</v>
      </c>
      <c r="Q4001" s="2">
        <v>2.8372093023255802</v>
      </c>
      <c r="R4001">
        <v>0.26647286821705729</v>
      </c>
      <c r="S4001" s="63">
        <f t="shared" si="350"/>
        <v>0.11917028949853666</v>
      </c>
      <c r="T4001" s="2">
        <v>5</v>
      </c>
      <c r="W4001" t="s">
        <v>1544</v>
      </c>
    </row>
    <row r="4002" spans="1:23">
      <c r="A4002" s="229" t="s">
        <v>1545</v>
      </c>
      <c r="B4002" t="s">
        <v>1549</v>
      </c>
      <c r="C4002" s="219" t="s">
        <v>1542</v>
      </c>
      <c r="D4002" s="81" t="s">
        <v>44</v>
      </c>
      <c r="E4002" s="93" t="s">
        <v>60</v>
      </c>
      <c r="F4002" s="38" t="s">
        <v>60</v>
      </c>
      <c r="G4002" s="78">
        <v>16</v>
      </c>
      <c r="H4002" s="78">
        <f t="shared" si="348"/>
        <v>8.7912087912087919E-2</v>
      </c>
      <c r="I4002" s="190"/>
      <c r="J4002" s="44"/>
      <c r="K4002" s="44" t="s">
        <v>100</v>
      </c>
      <c r="L4002" s="44"/>
      <c r="M4002" s="2">
        <v>4.1860465116279002</v>
      </c>
      <c r="N4002" s="63">
        <v>0.14534883720930214</v>
      </c>
      <c r="O4002" s="63">
        <f t="shared" si="349"/>
        <v>6.5001976090110075E-2</v>
      </c>
      <c r="P4002" s="2">
        <v>5</v>
      </c>
      <c r="Q4002" s="2">
        <v>2.6511627906976698</v>
      </c>
      <c r="R4002">
        <v>0.36337209302325507</v>
      </c>
      <c r="S4002" s="63">
        <f t="shared" si="350"/>
        <v>0.16250494022527506</v>
      </c>
      <c r="T4002" s="2">
        <v>5</v>
      </c>
      <c r="W4002" t="s">
        <v>1544</v>
      </c>
    </row>
    <row r="4003" spans="1:23">
      <c r="A4003" s="229" t="s">
        <v>1545</v>
      </c>
      <c r="B4003" t="s">
        <v>1549</v>
      </c>
      <c r="C4003" s="219" t="s">
        <v>1542</v>
      </c>
      <c r="D4003" s="81" t="s">
        <v>44</v>
      </c>
      <c r="E4003" s="93" t="s">
        <v>60</v>
      </c>
      <c r="F4003" s="38" t="s">
        <v>60</v>
      </c>
      <c r="G4003" s="78">
        <v>32</v>
      </c>
      <c r="H4003" s="78">
        <f t="shared" si="348"/>
        <v>0.17582417582417584</v>
      </c>
      <c r="I4003" s="190"/>
      <c r="J4003" s="44"/>
      <c r="K4003" s="44" t="s">
        <v>100</v>
      </c>
      <c r="L4003" s="44"/>
      <c r="M4003" s="2">
        <v>3.9069767441860401</v>
      </c>
      <c r="N4003" s="63">
        <v>0.12112403100775493</v>
      </c>
      <c r="O4003" s="63">
        <f t="shared" si="349"/>
        <v>5.4168313408426476E-2</v>
      </c>
      <c r="P4003" s="2">
        <v>5</v>
      </c>
      <c r="Q4003" s="2">
        <v>2.0930232558139501</v>
      </c>
      <c r="R4003">
        <v>0.26647286821705729</v>
      </c>
      <c r="S4003" s="63">
        <f t="shared" si="350"/>
        <v>0.11917028949853666</v>
      </c>
      <c r="T4003" s="2">
        <v>5</v>
      </c>
      <c r="W4003" t="s">
        <v>1544</v>
      </c>
    </row>
    <row r="4004" spans="1:23">
      <c r="A4004" s="229" t="s">
        <v>1545</v>
      </c>
      <c r="B4004" t="s">
        <v>1549</v>
      </c>
      <c r="C4004" s="219" t="s">
        <v>1542</v>
      </c>
      <c r="D4004" s="81" t="s">
        <v>44</v>
      </c>
      <c r="E4004" s="93" t="s">
        <v>60</v>
      </c>
      <c r="F4004" s="38" t="s">
        <v>60</v>
      </c>
      <c r="G4004" s="78">
        <v>64</v>
      </c>
      <c r="H4004" s="78">
        <f t="shared" si="348"/>
        <v>0.35164835164835168</v>
      </c>
      <c r="I4004" s="190"/>
      <c r="J4004" s="44"/>
      <c r="K4004" s="44" t="s">
        <v>100</v>
      </c>
      <c r="L4004" s="44"/>
      <c r="M4004" s="2">
        <v>3.48837209302325</v>
      </c>
      <c r="N4004" s="63">
        <v>0.26647286821705729</v>
      </c>
      <c r="O4004" s="63">
        <f t="shared" si="349"/>
        <v>0.11917028949853666</v>
      </c>
      <c r="P4004" s="2">
        <v>5</v>
      </c>
      <c r="Q4004" s="2">
        <v>2.2325581395348801</v>
      </c>
      <c r="R4004">
        <v>0.36337209302325507</v>
      </c>
      <c r="S4004" s="63">
        <f t="shared" si="350"/>
        <v>0.16250494022527506</v>
      </c>
      <c r="T4004" s="2">
        <v>5</v>
      </c>
      <c r="W4004" t="s">
        <v>1544</v>
      </c>
    </row>
    <row r="4005" spans="1:23">
      <c r="A4005" s="229" t="s">
        <v>1545</v>
      </c>
      <c r="B4005" t="s">
        <v>1549</v>
      </c>
      <c r="C4005" s="219" t="s">
        <v>1542</v>
      </c>
      <c r="D4005" s="81" t="s">
        <v>44</v>
      </c>
      <c r="E4005" s="93" t="s">
        <v>60</v>
      </c>
      <c r="F4005" s="38" t="s">
        <v>60</v>
      </c>
      <c r="G4005" s="78">
        <v>124</v>
      </c>
      <c r="H4005" s="78">
        <f t="shared" si="348"/>
        <v>0.68131868131868134</v>
      </c>
      <c r="I4005" s="190"/>
      <c r="J4005" s="44"/>
      <c r="K4005" s="44" t="s">
        <v>100</v>
      </c>
      <c r="L4005" s="44"/>
      <c r="M4005" s="2">
        <v>3.2093023255813899</v>
      </c>
      <c r="N4005" s="63">
        <v>0.31492248062015632</v>
      </c>
      <c r="O4005" s="63">
        <f t="shared" si="349"/>
        <v>0.14083761486190594</v>
      </c>
      <c r="P4005" s="2">
        <v>5</v>
      </c>
      <c r="Q4005" s="2">
        <v>2.4651162790697598</v>
      </c>
      <c r="R4005">
        <v>0.46027131782945818</v>
      </c>
      <c r="S4005" s="63">
        <f t="shared" si="350"/>
        <v>0.20583959095201587</v>
      </c>
      <c r="T4005" s="2">
        <v>5</v>
      </c>
      <c r="W4005" t="s">
        <v>1544</v>
      </c>
    </row>
    <row r="4006" spans="1:23">
      <c r="A4006" s="229" t="s">
        <v>1545</v>
      </c>
      <c r="B4006" t="s">
        <v>1549</v>
      </c>
      <c r="C4006" s="219" t="s">
        <v>1542</v>
      </c>
      <c r="D4006" s="81" t="s">
        <v>44</v>
      </c>
      <c r="E4006" s="93" t="s">
        <v>60</v>
      </c>
      <c r="F4006" s="38" t="s">
        <v>60</v>
      </c>
      <c r="G4006" s="78">
        <v>182</v>
      </c>
      <c r="H4006" s="78">
        <f t="shared" si="348"/>
        <v>1</v>
      </c>
      <c r="I4006" s="190"/>
      <c r="J4006" s="44"/>
      <c r="K4006" s="44" t="s">
        <v>100</v>
      </c>
      <c r="L4006" s="44" t="s">
        <v>100</v>
      </c>
      <c r="M4006" s="2">
        <v>2.3255813953488298</v>
      </c>
      <c r="N4006" s="63">
        <v>0.29069767441860428</v>
      </c>
      <c r="O4006" s="63">
        <f t="shared" si="349"/>
        <v>0.13000395218022015</v>
      </c>
      <c r="P4006" s="2">
        <v>5</v>
      </c>
      <c r="Q4006" s="2">
        <v>2.5581395348837201</v>
      </c>
      <c r="R4006">
        <v>0.33914728682170836</v>
      </c>
      <c r="S4006" s="63">
        <f t="shared" si="350"/>
        <v>0.15167127754359169</v>
      </c>
      <c r="T4006" s="2">
        <v>5</v>
      </c>
      <c r="W4006" t="s">
        <v>1544</v>
      </c>
    </row>
    <row r="4007" spans="1:23">
      <c r="A4007" s="229" t="s">
        <v>1545</v>
      </c>
      <c r="B4007" t="s">
        <v>735</v>
      </c>
      <c r="C4007" s="219" t="s">
        <v>1541</v>
      </c>
      <c r="D4007" s="81" t="s">
        <v>44</v>
      </c>
      <c r="E4007" s="93" t="s">
        <v>60</v>
      </c>
      <c r="F4007" s="38" t="s">
        <v>60</v>
      </c>
      <c r="G4007" s="78">
        <v>1</v>
      </c>
      <c r="H4007" s="78">
        <f t="shared" si="348"/>
        <v>5.4945054945054949E-3</v>
      </c>
      <c r="I4007" s="190"/>
      <c r="J4007" s="44" t="s">
        <v>100</v>
      </c>
      <c r="K4007" s="44" t="s">
        <v>100</v>
      </c>
      <c r="L4007" s="44"/>
      <c r="M4007" s="2">
        <v>5.7058823529411704</v>
      </c>
      <c r="N4007" s="63">
        <v>0.18382352941176544</v>
      </c>
      <c r="O4007" s="63">
        <f t="shared" si="349"/>
        <v>8.2208381525727889E-2</v>
      </c>
      <c r="P4007" s="2">
        <v>5</v>
      </c>
      <c r="Q4007" s="2">
        <v>4.23529411764705</v>
      </c>
      <c r="R4007">
        <v>0.21446078431372889</v>
      </c>
      <c r="S4007" s="63">
        <f t="shared" si="350"/>
        <v>9.5909778446683677E-2</v>
      </c>
      <c r="T4007" s="2">
        <v>5</v>
      </c>
    </row>
    <row r="4008" spans="1:23">
      <c r="A4008" s="229" t="s">
        <v>1545</v>
      </c>
      <c r="B4008" t="s">
        <v>735</v>
      </c>
      <c r="C4008" s="219" t="s">
        <v>1541</v>
      </c>
      <c r="D4008" s="81" t="s">
        <v>44</v>
      </c>
      <c r="E4008" s="93" t="s">
        <v>60</v>
      </c>
      <c r="F4008" s="38" t="s">
        <v>60</v>
      </c>
      <c r="G4008" s="78">
        <v>4</v>
      </c>
      <c r="H4008" s="78">
        <f t="shared" si="348"/>
        <v>2.197802197802198E-2</v>
      </c>
      <c r="I4008" s="190"/>
      <c r="J4008" s="44"/>
      <c r="K4008" s="44" t="s">
        <v>100</v>
      </c>
      <c r="L4008" s="44"/>
      <c r="M4008" s="2">
        <v>5.7058823529411704</v>
      </c>
      <c r="N4008" s="63">
        <v>0.27573529411764564</v>
      </c>
      <c r="O4008" s="63">
        <f t="shared" si="349"/>
        <v>0.1233125722885907</v>
      </c>
      <c r="P4008" s="2">
        <v>5</v>
      </c>
      <c r="Q4008" s="2">
        <v>4.5294117647058796</v>
      </c>
      <c r="R4008">
        <v>0.33700980392157298</v>
      </c>
      <c r="S4008" s="63">
        <f t="shared" si="350"/>
        <v>0.15071536613050246</v>
      </c>
      <c r="T4008" s="2">
        <v>5</v>
      </c>
    </row>
    <row r="4009" spans="1:23">
      <c r="A4009" s="229" t="s">
        <v>1545</v>
      </c>
      <c r="B4009" t="s">
        <v>735</v>
      </c>
      <c r="C4009" s="219" t="s">
        <v>1541</v>
      </c>
      <c r="D4009" s="81" t="s">
        <v>44</v>
      </c>
      <c r="E4009" s="93" t="s">
        <v>60</v>
      </c>
      <c r="F4009" s="38" t="s">
        <v>60</v>
      </c>
      <c r="G4009" s="78">
        <v>8</v>
      </c>
      <c r="H4009" s="78">
        <f t="shared" si="348"/>
        <v>4.3956043956043959E-2</v>
      </c>
      <c r="I4009" s="190"/>
      <c r="J4009" s="44"/>
      <c r="K4009" s="44" t="s">
        <v>100</v>
      </c>
      <c r="L4009" s="44"/>
      <c r="M4009" s="2">
        <v>5.7647058823529402</v>
      </c>
      <c r="N4009" s="63">
        <v>0.21446078431372381</v>
      </c>
      <c r="O4009" s="63">
        <f t="shared" si="349"/>
        <v>9.5909778446681401E-2</v>
      </c>
      <c r="P4009" s="2">
        <v>5</v>
      </c>
      <c r="Q4009" s="2">
        <v>5</v>
      </c>
      <c r="R4009">
        <v>0.30637254901960448</v>
      </c>
      <c r="S4009" s="63">
        <f t="shared" si="350"/>
        <v>0.13701396920954442</v>
      </c>
      <c r="T4009" s="2">
        <v>5</v>
      </c>
    </row>
    <row r="4010" spans="1:23">
      <c r="A4010" s="229" t="s">
        <v>1545</v>
      </c>
      <c r="B4010" t="s">
        <v>735</v>
      </c>
      <c r="C4010" s="219" t="s">
        <v>1541</v>
      </c>
      <c r="D4010" s="81" t="s">
        <v>44</v>
      </c>
      <c r="E4010" s="93" t="s">
        <v>60</v>
      </c>
      <c r="F4010" s="38" t="s">
        <v>60</v>
      </c>
      <c r="G4010" s="78">
        <v>16</v>
      </c>
      <c r="H4010" s="78">
        <f t="shared" si="348"/>
        <v>8.7912087912087919E-2</v>
      </c>
      <c r="I4010" s="190"/>
      <c r="J4010" s="44"/>
      <c r="K4010" s="44" t="s">
        <v>100</v>
      </c>
      <c r="L4010" s="44"/>
      <c r="M4010" s="2">
        <v>5.7647058823529402</v>
      </c>
      <c r="N4010" s="63">
        <v>0.18382352941176036</v>
      </c>
      <c r="O4010" s="63">
        <f t="shared" si="349"/>
        <v>8.2208381525725613E-2</v>
      </c>
      <c r="P4010" s="2">
        <v>5</v>
      </c>
      <c r="Q4010" s="2">
        <v>5.9411764705882302</v>
      </c>
      <c r="R4010">
        <v>0.18382352941176036</v>
      </c>
      <c r="S4010" s="63">
        <f t="shared" si="350"/>
        <v>8.2208381525725613E-2</v>
      </c>
      <c r="T4010" s="2">
        <v>5</v>
      </c>
    </row>
    <row r="4011" spans="1:23">
      <c r="A4011" s="229" t="s">
        <v>1545</v>
      </c>
      <c r="B4011" t="s">
        <v>735</v>
      </c>
      <c r="C4011" s="219" t="s">
        <v>1541</v>
      </c>
      <c r="D4011" s="81" t="s">
        <v>44</v>
      </c>
      <c r="E4011" s="93" t="s">
        <v>60</v>
      </c>
      <c r="F4011" s="38" t="s">
        <v>60</v>
      </c>
      <c r="G4011" s="78">
        <v>32</v>
      </c>
      <c r="H4011" s="78">
        <f t="shared" si="348"/>
        <v>0.17582417582417584</v>
      </c>
      <c r="I4011" s="190"/>
      <c r="J4011" s="44"/>
      <c r="K4011" s="44" t="s">
        <v>100</v>
      </c>
      <c r="L4011" s="44"/>
      <c r="M4011" s="2">
        <v>5.9411764705882302</v>
      </c>
      <c r="N4011" s="63">
        <v>0.12254901960784363</v>
      </c>
      <c r="O4011" s="63">
        <f t="shared" si="349"/>
        <v>5.4805587683818595E-2</v>
      </c>
      <c r="P4011" s="2">
        <v>5</v>
      </c>
      <c r="Q4011" s="2">
        <v>6.6470588235294104</v>
      </c>
      <c r="R4011">
        <v>0.21446078431372381</v>
      </c>
      <c r="S4011" s="63">
        <f t="shared" si="350"/>
        <v>9.5909778446681401E-2</v>
      </c>
      <c r="T4011" s="2">
        <v>5</v>
      </c>
    </row>
    <row r="4012" spans="1:23">
      <c r="A4012" s="229" t="s">
        <v>1545</v>
      </c>
      <c r="B4012" t="s">
        <v>735</v>
      </c>
      <c r="C4012" s="219" t="s">
        <v>1541</v>
      </c>
      <c r="D4012" s="81" t="s">
        <v>44</v>
      </c>
      <c r="E4012" s="93" t="s">
        <v>60</v>
      </c>
      <c r="F4012" s="38" t="s">
        <v>60</v>
      </c>
      <c r="G4012" s="78">
        <v>64</v>
      </c>
      <c r="H4012" s="78">
        <f t="shared" si="348"/>
        <v>0.35164835164835168</v>
      </c>
      <c r="I4012" s="190"/>
      <c r="J4012" s="44"/>
      <c r="K4012" s="44" t="s">
        <v>100</v>
      </c>
      <c r="L4012" s="44"/>
      <c r="M4012" s="2">
        <v>6.1764705882352899</v>
      </c>
      <c r="N4012" s="63">
        <v>0.12254901960784363</v>
      </c>
      <c r="O4012" s="63">
        <f t="shared" si="349"/>
        <v>5.4805587683818595E-2</v>
      </c>
      <c r="P4012" s="2">
        <v>5</v>
      </c>
      <c r="Q4012" s="2">
        <v>6.4117647058823497</v>
      </c>
      <c r="R4012">
        <v>0.15318627450980199</v>
      </c>
      <c r="S4012" s="63">
        <f t="shared" si="350"/>
        <v>6.85069846047721E-2</v>
      </c>
      <c r="T4012" s="2">
        <v>5</v>
      </c>
    </row>
    <row r="4013" spans="1:23">
      <c r="A4013" s="229" t="s">
        <v>1545</v>
      </c>
      <c r="B4013" t="s">
        <v>735</v>
      </c>
      <c r="C4013" s="219" t="s">
        <v>1541</v>
      </c>
      <c r="D4013" s="81" t="s">
        <v>44</v>
      </c>
      <c r="E4013" s="93" t="s">
        <v>60</v>
      </c>
      <c r="F4013" s="38" t="s">
        <v>60</v>
      </c>
      <c r="G4013" s="78">
        <v>124</v>
      </c>
      <c r="H4013" s="78">
        <f t="shared" si="348"/>
        <v>0.68131868131868134</v>
      </c>
      <c r="I4013" s="190"/>
      <c r="J4013" s="44"/>
      <c r="K4013" s="44" t="s">
        <v>100</v>
      </c>
      <c r="L4013" s="44"/>
      <c r="M4013" s="2">
        <v>6.1764705882352899</v>
      </c>
      <c r="N4013" s="63">
        <v>9.1911764705880181E-2</v>
      </c>
      <c r="O4013" s="63">
        <f t="shared" si="349"/>
        <v>4.1104190762862806E-2</v>
      </c>
      <c r="P4013" s="2">
        <v>5</v>
      </c>
      <c r="Q4013" s="2">
        <v>6.2941176470588198</v>
      </c>
      <c r="R4013">
        <v>0.12254901960784409</v>
      </c>
      <c r="S4013" s="63">
        <f t="shared" si="350"/>
        <v>5.4805587683818796E-2</v>
      </c>
      <c r="T4013" s="2">
        <v>5</v>
      </c>
    </row>
    <row r="4014" spans="1:23">
      <c r="A4014" s="229" t="s">
        <v>1545</v>
      </c>
      <c r="B4014" t="s">
        <v>735</v>
      </c>
      <c r="C4014" s="219" t="s">
        <v>1541</v>
      </c>
      <c r="D4014" s="81" t="s">
        <v>44</v>
      </c>
      <c r="E4014" s="93" t="s">
        <v>60</v>
      </c>
      <c r="F4014" s="38" t="s">
        <v>60</v>
      </c>
      <c r="G4014" s="78">
        <v>182</v>
      </c>
      <c r="H4014" s="78">
        <f t="shared" si="348"/>
        <v>1</v>
      </c>
      <c r="I4014" s="190"/>
      <c r="J4014" s="44"/>
      <c r="K4014" s="44" t="s">
        <v>100</v>
      </c>
      <c r="L4014" s="44" t="s">
        <v>100</v>
      </c>
      <c r="M4014" s="2">
        <v>5.9411764705882302</v>
      </c>
      <c r="N4014" s="63">
        <v>0.21446078431372381</v>
      </c>
      <c r="O4014" s="63">
        <f t="shared" si="349"/>
        <v>9.5909778446681401E-2</v>
      </c>
      <c r="P4014" s="2">
        <v>5</v>
      </c>
      <c r="Q4014" s="2">
        <v>4.23529411764705</v>
      </c>
      <c r="R4014">
        <v>0.15318627450980199</v>
      </c>
      <c r="S4014" s="63">
        <f t="shared" si="350"/>
        <v>6.85069846047721E-2</v>
      </c>
      <c r="T4014" s="2">
        <v>5</v>
      </c>
    </row>
    <row r="4015" spans="1:23">
      <c r="A4015" s="229" t="s">
        <v>1545</v>
      </c>
      <c r="B4015" t="s">
        <v>1550</v>
      </c>
      <c r="C4015" s="219" t="s">
        <v>1523</v>
      </c>
      <c r="D4015" s="81" t="s">
        <v>44</v>
      </c>
      <c r="E4015" s="93" t="s">
        <v>60</v>
      </c>
      <c r="F4015" s="38" t="s">
        <v>60</v>
      </c>
      <c r="G4015" s="78">
        <v>1</v>
      </c>
      <c r="H4015" s="78">
        <f t="shared" si="348"/>
        <v>5.4945054945054949E-3</v>
      </c>
      <c r="I4015" s="190"/>
      <c r="J4015" s="44" t="s">
        <v>100</v>
      </c>
      <c r="K4015" s="44" t="s">
        <v>100</v>
      </c>
      <c r="L4015" s="44"/>
      <c r="M4015" s="2">
        <v>3.20047630388187</v>
      </c>
      <c r="N4015" s="63">
        <v>0.19230769230769279</v>
      </c>
      <c r="O4015" s="63">
        <f t="shared" si="349"/>
        <v>8.6002614519222892E-2</v>
      </c>
      <c r="P4015" s="2">
        <v>5</v>
      </c>
      <c r="Q4015" s="2">
        <v>2.2528221005001199</v>
      </c>
      <c r="R4015">
        <v>0.33658807652615641</v>
      </c>
      <c r="S4015" s="63">
        <f t="shared" si="350"/>
        <v>0.1505267639056774</v>
      </c>
      <c r="T4015" s="2">
        <v>5</v>
      </c>
    </row>
    <row r="4016" spans="1:23">
      <c r="A4016" s="229" t="s">
        <v>1545</v>
      </c>
      <c r="B4016" t="s">
        <v>1550</v>
      </c>
      <c r="C4016" s="219" t="s">
        <v>1523</v>
      </c>
      <c r="D4016" s="81" t="s">
        <v>44</v>
      </c>
      <c r="E4016" s="93" t="s">
        <v>60</v>
      </c>
      <c r="F4016" s="38" t="s">
        <v>60</v>
      </c>
      <c r="G4016" s="78">
        <v>4</v>
      </c>
      <c r="H4016" s="78">
        <f t="shared" si="348"/>
        <v>2.197802197802198E-2</v>
      </c>
      <c r="I4016" s="190"/>
      <c r="J4016" s="44"/>
      <c r="K4016" s="44" t="s">
        <v>100</v>
      </c>
      <c r="L4016" s="44"/>
      <c r="M4016" s="2">
        <v>3.0831150273874699</v>
      </c>
      <c r="N4016" s="63">
        <v>0.17623243629435414</v>
      </c>
      <c r="O4016" s="63">
        <f t="shared" si="349"/>
        <v>7.8813541478915394E-2</v>
      </c>
      <c r="P4016" s="2">
        <v>5</v>
      </c>
      <c r="Q4016" s="2">
        <v>2.34808287687544</v>
      </c>
      <c r="R4016">
        <v>0.34450166706358337</v>
      </c>
      <c r="S4016" s="63">
        <f t="shared" si="350"/>
        <v>0.15406582918323455</v>
      </c>
      <c r="T4016" s="2">
        <v>5</v>
      </c>
    </row>
    <row r="4017" spans="1:20">
      <c r="A4017" s="229" t="s">
        <v>1545</v>
      </c>
      <c r="B4017" t="s">
        <v>1550</v>
      </c>
      <c r="C4017" s="219" t="s">
        <v>1523</v>
      </c>
      <c r="D4017" s="81" t="s">
        <v>44</v>
      </c>
      <c r="E4017" s="93" t="s">
        <v>60</v>
      </c>
      <c r="F4017" s="38" t="s">
        <v>60</v>
      </c>
      <c r="G4017" s="78">
        <v>8</v>
      </c>
      <c r="H4017" s="78">
        <f t="shared" si="348"/>
        <v>4.3956043956043959E-2</v>
      </c>
      <c r="I4017" s="190"/>
      <c r="J4017" s="44"/>
      <c r="K4017" s="44" t="s">
        <v>100</v>
      </c>
      <c r="L4017" s="44"/>
      <c r="M4017" s="2">
        <v>3.0553941414622501</v>
      </c>
      <c r="N4017" s="63">
        <v>9.6203461141541657E-2</v>
      </c>
      <c r="O4017" s="63">
        <f t="shared" si="349"/>
        <v>4.3023495756649328E-2</v>
      </c>
      <c r="P4017" s="2">
        <v>5</v>
      </c>
      <c r="Q4017" s="2">
        <v>2.0743986663491301</v>
      </c>
      <c r="R4017">
        <v>0.20833333333333329</v>
      </c>
      <c r="S4017" s="63">
        <f t="shared" si="350"/>
        <v>9.3169499062491209E-2</v>
      </c>
      <c r="T4017" s="2">
        <v>5</v>
      </c>
    </row>
    <row r="4018" spans="1:20">
      <c r="A4018" s="229" t="s">
        <v>1545</v>
      </c>
      <c r="B4018" t="s">
        <v>1550</v>
      </c>
      <c r="C4018" s="219" t="s">
        <v>1523</v>
      </c>
      <c r="D4018" s="81" t="s">
        <v>44</v>
      </c>
      <c r="E4018" s="93" t="s">
        <v>60</v>
      </c>
      <c r="F4018" s="38" t="s">
        <v>60</v>
      </c>
      <c r="G4018" s="78">
        <v>16</v>
      </c>
      <c r="H4018" s="78">
        <f t="shared" si="348"/>
        <v>8.7912087912087919E-2</v>
      </c>
      <c r="I4018" s="190"/>
      <c r="J4018" s="44"/>
      <c r="K4018" s="44" t="s">
        <v>100</v>
      </c>
      <c r="L4018" s="44"/>
      <c r="M4018" s="2">
        <v>3.36623005477494</v>
      </c>
      <c r="N4018" s="63">
        <v>0.16025641025641155</v>
      </c>
      <c r="O4018" s="63">
        <f t="shared" si="349"/>
        <v>7.1668845432686146E-2</v>
      </c>
      <c r="P4018" s="2">
        <v>5</v>
      </c>
      <c r="Q4018" s="2">
        <v>2.7852345796618199</v>
      </c>
      <c r="R4018">
        <v>0.17633166626974489</v>
      </c>
      <c r="S4018" s="63">
        <f t="shared" si="350"/>
        <v>7.885791847299127E-2</v>
      </c>
      <c r="T4018" s="2">
        <v>5</v>
      </c>
    </row>
    <row r="4019" spans="1:20">
      <c r="A4019" s="229" t="s">
        <v>1545</v>
      </c>
      <c r="B4019" t="s">
        <v>1550</v>
      </c>
      <c r="C4019" s="219" t="s">
        <v>1523</v>
      </c>
      <c r="D4019" s="81" t="s">
        <v>44</v>
      </c>
      <c r="E4019" s="93" t="s">
        <v>60</v>
      </c>
      <c r="F4019" s="38" t="s">
        <v>60</v>
      </c>
      <c r="G4019" s="78">
        <v>32</v>
      </c>
      <c r="H4019" s="78">
        <f t="shared" si="348"/>
        <v>0.17582417582417584</v>
      </c>
      <c r="I4019" s="190"/>
      <c r="J4019" s="44"/>
      <c r="K4019" s="44" t="s">
        <v>100</v>
      </c>
      <c r="L4019" s="44"/>
      <c r="M4019" s="2">
        <v>3.3385091688497202</v>
      </c>
      <c r="N4019" s="63">
        <v>0.17628205128205204</v>
      </c>
      <c r="O4019" s="63">
        <f t="shared" si="349"/>
        <v>7.8835729975954463E-2</v>
      </c>
      <c r="P4019" s="2">
        <v>5</v>
      </c>
      <c r="Q4019" s="2">
        <v>2.72655394141462</v>
      </c>
      <c r="R4019">
        <v>0.17628205128205204</v>
      </c>
      <c r="S4019" s="63">
        <f t="shared" si="350"/>
        <v>7.8835729975954463E-2</v>
      </c>
      <c r="T4019" s="2">
        <v>5</v>
      </c>
    </row>
    <row r="4020" spans="1:20">
      <c r="A4020" s="229" t="s">
        <v>1545</v>
      </c>
      <c r="B4020" t="s">
        <v>1550</v>
      </c>
      <c r="C4020" s="219" t="s">
        <v>1523</v>
      </c>
      <c r="D4020" s="81" t="s">
        <v>44</v>
      </c>
      <c r="E4020" s="93" t="s">
        <v>60</v>
      </c>
      <c r="F4020" s="38" t="s">
        <v>60</v>
      </c>
      <c r="G4020" s="78">
        <v>64</v>
      </c>
      <c r="H4020" s="78">
        <f t="shared" si="348"/>
        <v>0.35164835164835168</v>
      </c>
      <c r="I4020" s="190"/>
      <c r="J4020" s="44"/>
      <c r="K4020" s="44" t="s">
        <v>100</v>
      </c>
      <c r="L4020" s="44"/>
      <c r="M4020" s="2">
        <v>3.4031912360085701</v>
      </c>
      <c r="N4020" s="63">
        <v>0.12820512820512497</v>
      </c>
      <c r="O4020" s="63">
        <f t="shared" si="349"/>
        <v>5.7335076346147006E-2</v>
      </c>
      <c r="P4020" s="2">
        <v>5</v>
      </c>
      <c r="Q4020" s="2">
        <v>1.49816623005477</v>
      </c>
      <c r="R4020">
        <v>0.2724358974358958</v>
      </c>
      <c r="S4020" s="63">
        <f t="shared" si="350"/>
        <v>0.12183703723556473</v>
      </c>
      <c r="T4020" s="2">
        <v>5</v>
      </c>
    </row>
    <row r="4021" spans="1:20">
      <c r="A4021" s="229" t="s">
        <v>1545</v>
      </c>
      <c r="B4021" t="s">
        <v>1550</v>
      </c>
      <c r="C4021" s="219" t="s">
        <v>1523</v>
      </c>
      <c r="D4021" s="81" t="s">
        <v>44</v>
      </c>
      <c r="E4021" s="93" t="s">
        <v>60</v>
      </c>
      <c r="F4021" s="38" t="s">
        <v>60</v>
      </c>
      <c r="G4021" s="78">
        <v>124</v>
      </c>
      <c r="H4021" s="78">
        <f t="shared" si="348"/>
        <v>0.68131868131868134</v>
      </c>
      <c r="I4021" s="190"/>
      <c r="J4021" s="44"/>
      <c r="K4021" s="44" t="s">
        <v>100</v>
      </c>
      <c r="L4021" s="44"/>
      <c r="M4021" s="2">
        <v>2.8515360800190499</v>
      </c>
      <c r="N4021" s="63">
        <v>0.25641025641025528</v>
      </c>
      <c r="O4021" s="63">
        <f t="shared" si="349"/>
        <v>0.1146701526922964</v>
      </c>
      <c r="P4021" s="2">
        <v>5</v>
      </c>
      <c r="Q4021" s="2">
        <v>0.94736842105263297</v>
      </c>
      <c r="R4021">
        <v>0.41666666666666669</v>
      </c>
      <c r="S4021" s="63">
        <f t="shared" si="350"/>
        <v>0.18633899812498247</v>
      </c>
      <c r="T4021" s="2">
        <v>5</v>
      </c>
    </row>
    <row r="4022" spans="1:20">
      <c r="A4022" s="229" t="s">
        <v>1545</v>
      </c>
      <c r="B4022" t="s">
        <v>1550</v>
      </c>
      <c r="C4022" s="219" t="s">
        <v>1523</v>
      </c>
      <c r="D4022" s="81" t="s">
        <v>44</v>
      </c>
      <c r="E4022" s="93" t="s">
        <v>60</v>
      </c>
      <c r="F4022" s="38" t="s">
        <v>60</v>
      </c>
      <c r="G4022" s="78">
        <v>182</v>
      </c>
      <c r="H4022" s="78">
        <f t="shared" si="348"/>
        <v>1</v>
      </c>
      <c r="I4022" s="190"/>
      <c r="J4022" s="44"/>
      <c r="K4022" s="44" t="s">
        <v>100</v>
      </c>
      <c r="L4022" s="44" t="s">
        <v>100</v>
      </c>
      <c r="M4022" s="2">
        <v>1.8391045487020701</v>
      </c>
      <c r="N4022" s="63">
        <v>0.35256410256409887</v>
      </c>
      <c r="O4022" s="63">
        <f t="shared" si="349"/>
        <v>0.1576714599519066</v>
      </c>
      <c r="P4022" s="2">
        <v>5</v>
      </c>
      <c r="Q4022" s="2">
        <v>2.1851869492736302</v>
      </c>
      <c r="R4022">
        <v>0.16025641025640994</v>
      </c>
      <c r="S4022" s="63">
        <f t="shared" si="350"/>
        <v>7.1668845432685424E-2</v>
      </c>
      <c r="T4022" s="2">
        <v>5</v>
      </c>
    </row>
    <row r="4023" spans="1:20">
      <c r="A4023" s="229" t="s">
        <v>1545</v>
      </c>
      <c r="B4023" t="s">
        <v>872</v>
      </c>
      <c r="C4023" s="219" t="s">
        <v>1522</v>
      </c>
      <c r="D4023" s="81" t="s">
        <v>44</v>
      </c>
      <c r="E4023" s="93" t="s">
        <v>60</v>
      </c>
      <c r="F4023" s="38" t="s">
        <v>60</v>
      </c>
      <c r="G4023" s="78">
        <v>1</v>
      </c>
      <c r="H4023" s="78">
        <f t="shared" si="348"/>
        <v>5.4945054945054949E-3</v>
      </c>
      <c r="I4023" s="190"/>
      <c r="J4023" s="44" t="s">
        <v>100</v>
      </c>
      <c r="K4023" s="44" t="s">
        <v>100</v>
      </c>
      <c r="L4023" s="44"/>
      <c r="M4023" s="2">
        <v>3.09375</v>
      </c>
      <c r="N4023" s="63">
        <v>1.07421875</v>
      </c>
      <c r="O4023" s="63">
        <f t="shared" si="349"/>
        <v>0.48040522954097042</v>
      </c>
      <c r="P4023" s="2">
        <v>5</v>
      </c>
      <c r="Q4023" s="2">
        <v>1.734375</v>
      </c>
      <c r="R4023">
        <v>1.025390625</v>
      </c>
      <c r="S4023" s="63">
        <f t="shared" si="350"/>
        <v>0.45856862819819905</v>
      </c>
      <c r="T4023" s="2">
        <v>5</v>
      </c>
    </row>
    <row r="4024" spans="1:20">
      <c r="A4024" s="229" t="s">
        <v>1545</v>
      </c>
      <c r="B4024" t="s">
        <v>872</v>
      </c>
      <c r="C4024" s="219" t="s">
        <v>1522</v>
      </c>
      <c r="D4024" s="81" t="s">
        <v>44</v>
      </c>
      <c r="E4024" s="93" t="s">
        <v>60</v>
      </c>
      <c r="F4024" s="38" t="s">
        <v>60</v>
      </c>
      <c r="G4024" s="78">
        <v>4</v>
      </c>
      <c r="H4024" s="78">
        <f t="shared" si="348"/>
        <v>2.197802197802198E-2</v>
      </c>
      <c r="I4024" s="190"/>
      <c r="J4024" s="44"/>
      <c r="K4024" s="44" t="s">
        <v>100</v>
      </c>
      <c r="L4024" s="44"/>
      <c r="M4024" s="2">
        <v>3.375</v>
      </c>
      <c r="N4024" s="63">
        <v>1.0498046875</v>
      </c>
      <c r="O4024" s="63">
        <f t="shared" si="349"/>
        <v>0.46948692886958471</v>
      </c>
      <c r="P4024" s="2">
        <v>5</v>
      </c>
      <c r="Q4024" s="2">
        <v>1.921875</v>
      </c>
      <c r="R4024">
        <v>0.8544921875</v>
      </c>
      <c r="S4024" s="63">
        <f t="shared" si="350"/>
        <v>0.3821405234984992</v>
      </c>
      <c r="T4024" s="2">
        <v>5</v>
      </c>
    </row>
    <row r="4025" spans="1:20">
      <c r="A4025" s="229" t="s">
        <v>1545</v>
      </c>
      <c r="B4025" t="s">
        <v>872</v>
      </c>
      <c r="C4025" s="219" t="s">
        <v>1522</v>
      </c>
      <c r="D4025" s="81" t="s">
        <v>44</v>
      </c>
      <c r="E4025" s="93" t="s">
        <v>60</v>
      </c>
      <c r="F4025" s="38" t="s">
        <v>60</v>
      </c>
      <c r="G4025" s="78">
        <v>8</v>
      </c>
      <c r="H4025" s="78">
        <f t="shared" si="348"/>
        <v>4.3956043956043959E-2</v>
      </c>
      <c r="I4025" s="190"/>
      <c r="J4025" s="44"/>
      <c r="K4025" s="44" t="s">
        <v>100</v>
      </c>
      <c r="L4025" s="44"/>
      <c r="M4025" s="2">
        <v>3</v>
      </c>
      <c r="N4025" s="63">
        <v>0.9765625</v>
      </c>
      <c r="O4025" s="63">
        <f t="shared" si="349"/>
        <v>0.43673202685542767</v>
      </c>
      <c r="P4025" s="2">
        <v>5</v>
      </c>
      <c r="Q4025" s="2">
        <v>2.0156249999999898</v>
      </c>
      <c r="R4025">
        <v>0.9033203125</v>
      </c>
      <c r="S4025" s="63">
        <f t="shared" si="350"/>
        <v>0.40397712484127057</v>
      </c>
      <c r="T4025" s="2">
        <v>5</v>
      </c>
    </row>
    <row r="4026" spans="1:20">
      <c r="A4026" s="229" t="s">
        <v>1545</v>
      </c>
      <c r="B4026" t="s">
        <v>872</v>
      </c>
      <c r="C4026" s="219" t="s">
        <v>1522</v>
      </c>
      <c r="D4026" s="81" t="s">
        <v>44</v>
      </c>
      <c r="E4026" s="93" t="s">
        <v>60</v>
      </c>
      <c r="F4026" s="38" t="s">
        <v>60</v>
      </c>
      <c r="G4026" s="78">
        <v>16</v>
      </c>
      <c r="H4026" s="78">
        <f t="shared" si="348"/>
        <v>8.7912087912087919E-2</v>
      </c>
      <c r="I4026" s="190"/>
      <c r="J4026" s="44"/>
      <c r="K4026" s="44" t="s">
        <v>100</v>
      </c>
      <c r="L4026" s="44"/>
      <c r="M4026" s="2">
        <v>2.953125</v>
      </c>
      <c r="N4026" s="63">
        <v>0.9765625</v>
      </c>
      <c r="O4026" s="63">
        <f t="shared" si="349"/>
        <v>0.43673202685542767</v>
      </c>
      <c r="P4026" s="2">
        <v>5</v>
      </c>
      <c r="Q4026" s="2">
        <v>2.25</v>
      </c>
      <c r="R4026">
        <v>0.92773437500000533</v>
      </c>
      <c r="S4026" s="63">
        <f t="shared" si="350"/>
        <v>0.41489542551265868</v>
      </c>
      <c r="T4026" s="2">
        <v>5</v>
      </c>
    </row>
    <row r="4027" spans="1:20">
      <c r="A4027" s="229" t="s">
        <v>1545</v>
      </c>
      <c r="B4027" t="s">
        <v>872</v>
      </c>
      <c r="C4027" s="219" t="s">
        <v>1522</v>
      </c>
      <c r="D4027" s="81" t="s">
        <v>44</v>
      </c>
      <c r="E4027" s="93" t="s">
        <v>60</v>
      </c>
      <c r="F4027" s="38" t="s">
        <v>60</v>
      </c>
      <c r="G4027" s="78">
        <v>32</v>
      </c>
      <c r="H4027" s="78">
        <f t="shared" si="348"/>
        <v>0.17582417582417584</v>
      </c>
      <c r="I4027" s="190"/>
      <c r="J4027" s="44"/>
      <c r="K4027" s="44" t="s">
        <v>100</v>
      </c>
      <c r="L4027" s="44"/>
      <c r="M4027" s="2">
        <v>2.71875</v>
      </c>
      <c r="N4027" s="63">
        <v>0.927734375</v>
      </c>
      <c r="O4027" s="63">
        <f t="shared" si="349"/>
        <v>0.41489542551265629</v>
      </c>
      <c r="P4027" s="2">
        <v>5</v>
      </c>
      <c r="Q4027" s="2">
        <v>1.171875</v>
      </c>
      <c r="R4027">
        <v>0.87890625</v>
      </c>
      <c r="S4027" s="63">
        <f t="shared" si="350"/>
        <v>0.39305882416988491</v>
      </c>
      <c r="T4027" s="2">
        <v>5</v>
      </c>
    </row>
    <row r="4028" spans="1:20">
      <c r="A4028" s="229" t="s">
        <v>1545</v>
      </c>
      <c r="B4028" t="s">
        <v>872</v>
      </c>
      <c r="C4028" s="219" t="s">
        <v>1522</v>
      </c>
      <c r="D4028" s="81" t="s">
        <v>44</v>
      </c>
      <c r="E4028" s="93" t="s">
        <v>60</v>
      </c>
      <c r="F4028" s="38" t="s">
        <v>60</v>
      </c>
      <c r="G4028" s="78">
        <v>64</v>
      </c>
      <c r="H4028" s="78">
        <f t="shared" si="348"/>
        <v>0.35164835164835168</v>
      </c>
      <c r="I4028" s="190"/>
      <c r="J4028" s="44"/>
      <c r="K4028" s="44" t="s">
        <v>100</v>
      </c>
      <c r="L4028" s="44"/>
      <c r="M4028" s="2">
        <v>3.09375</v>
      </c>
      <c r="N4028" s="63">
        <v>0.87890625</v>
      </c>
      <c r="O4028" s="63">
        <f t="shared" si="349"/>
        <v>0.39305882416988491</v>
      </c>
      <c r="P4028" s="2">
        <v>5</v>
      </c>
      <c r="Q4028" s="2">
        <v>2.203125</v>
      </c>
      <c r="R4028">
        <v>1.0498046875</v>
      </c>
      <c r="S4028" s="63">
        <f t="shared" si="350"/>
        <v>0.46948692886958471</v>
      </c>
      <c r="T4028" s="2">
        <v>5</v>
      </c>
    </row>
    <row r="4029" spans="1:20">
      <c r="A4029" s="229" t="s">
        <v>1545</v>
      </c>
      <c r="B4029" t="s">
        <v>872</v>
      </c>
      <c r="C4029" s="219" t="s">
        <v>1522</v>
      </c>
      <c r="D4029" s="81" t="s">
        <v>44</v>
      </c>
      <c r="E4029" s="93" t="s">
        <v>60</v>
      </c>
      <c r="F4029" s="38" t="s">
        <v>60</v>
      </c>
      <c r="G4029" s="78">
        <v>124</v>
      </c>
      <c r="H4029" s="78">
        <f t="shared" si="348"/>
        <v>0.68131868131868134</v>
      </c>
      <c r="I4029" s="190"/>
      <c r="J4029" s="44"/>
      <c r="K4029" s="44" t="s">
        <v>100</v>
      </c>
      <c r="L4029" s="44"/>
      <c r="M4029" s="2">
        <v>3.046875</v>
      </c>
      <c r="N4029" s="63">
        <v>0.78125</v>
      </c>
      <c r="O4029" s="63">
        <f t="shared" si="349"/>
        <v>0.3493856214843421</v>
      </c>
      <c r="P4029" s="2">
        <v>5</v>
      </c>
      <c r="Q4029" s="2">
        <v>2.15625</v>
      </c>
      <c r="R4029">
        <v>0.634765625</v>
      </c>
      <c r="S4029" s="63">
        <f t="shared" si="350"/>
        <v>0.28387581745602797</v>
      </c>
      <c r="T4029" s="2">
        <v>5</v>
      </c>
    </row>
    <row r="4030" spans="1:20">
      <c r="A4030" s="229" t="s">
        <v>1545</v>
      </c>
      <c r="B4030" t="s">
        <v>872</v>
      </c>
      <c r="C4030" s="219" t="s">
        <v>1522</v>
      </c>
      <c r="D4030" s="81" t="s">
        <v>44</v>
      </c>
      <c r="E4030" s="93" t="s">
        <v>60</v>
      </c>
      <c r="F4030" s="38" t="s">
        <v>60</v>
      </c>
      <c r="G4030" s="78">
        <v>182</v>
      </c>
      <c r="H4030" s="78">
        <f t="shared" si="348"/>
        <v>1</v>
      </c>
      <c r="I4030" s="190"/>
      <c r="J4030" s="44"/>
      <c r="K4030" s="44" t="s">
        <v>100</v>
      </c>
      <c r="L4030" s="44" t="s">
        <v>100</v>
      </c>
      <c r="M4030" s="2">
        <v>3.09375</v>
      </c>
      <c r="N4030" s="63">
        <v>0.68359375</v>
      </c>
      <c r="O4030" s="63">
        <f t="shared" si="349"/>
        <v>0.30571241879879935</v>
      </c>
      <c r="P4030" s="2">
        <v>5</v>
      </c>
      <c r="Q4030" s="2">
        <v>1.359375</v>
      </c>
      <c r="R4030">
        <v>1.0986328125</v>
      </c>
      <c r="S4030" s="63">
        <f t="shared" si="350"/>
        <v>0.49132353021235609</v>
      </c>
      <c r="T4030" s="2">
        <v>5</v>
      </c>
    </row>
    <row r="4031" spans="1:20">
      <c r="A4031" s="229" t="s">
        <v>1545</v>
      </c>
      <c r="B4031" t="s">
        <v>1551</v>
      </c>
      <c r="C4031" s="219" t="s">
        <v>1521</v>
      </c>
      <c r="D4031" s="81" t="s">
        <v>44</v>
      </c>
      <c r="E4031" s="93" t="s">
        <v>60</v>
      </c>
      <c r="F4031" s="38" t="s">
        <v>60</v>
      </c>
      <c r="G4031" s="78">
        <v>1</v>
      </c>
      <c r="H4031" s="78">
        <f t="shared" ref="H4031:H4062" si="351">G4031/182</f>
        <v>5.4945054945054949E-3</v>
      </c>
      <c r="I4031" s="190"/>
      <c r="J4031" s="44" t="s">
        <v>100</v>
      </c>
      <c r="K4031" s="44" t="s">
        <v>100</v>
      </c>
      <c r="L4031" s="44"/>
      <c r="M4031" s="2">
        <v>2.2300884955752198</v>
      </c>
      <c r="N4031" s="63">
        <v>0.68215339233038041</v>
      </c>
      <c r="O4031" s="63">
        <f t="shared" si="349"/>
        <v>0.30506827126656283</v>
      </c>
      <c r="P4031" s="2">
        <v>5</v>
      </c>
      <c r="Q4031" s="2">
        <v>0.84955752212389501</v>
      </c>
      <c r="R4031">
        <v>0.42404129793510109</v>
      </c>
      <c r="S4031" s="63">
        <f t="shared" si="350"/>
        <v>0.18963703349002545</v>
      </c>
      <c r="T4031" s="2">
        <v>5</v>
      </c>
    </row>
    <row r="4032" spans="1:20">
      <c r="A4032" s="229" t="s">
        <v>1545</v>
      </c>
      <c r="B4032" t="s">
        <v>1551</v>
      </c>
      <c r="C4032" s="219" t="s">
        <v>1521</v>
      </c>
      <c r="D4032" s="81" t="s">
        <v>44</v>
      </c>
      <c r="E4032" s="93" t="s">
        <v>60</v>
      </c>
      <c r="F4032" s="38" t="s">
        <v>60</v>
      </c>
      <c r="G4032" s="78">
        <v>4</v>
      </c>
      <c r="H4032" s="78">
        <f t="shared" si="351"/>
        <v>2.197802197802198E-2</v>
      </c>
      <c r="I4032" s="190"/>
      <c r="J4032" s="44"/>
      <c r="K4032" s="44" t="s">
        <v>100</v>
      </c>
      <c r="L4032" s="44"/>
      <c r="M4032" s="2">
        <v>2.2300884955752198</v>
      </c>
      <c r="N4032" s="63">
        <v>0.77433628318583869</v>
      </c>
      <c r="O4032" s="63">
        <f t="shared" si="349"/>
        <v>0.34629371332961251</v>
      </c>
      <c r="P4032" s="2">
        <v>5</v>
      </c>
      <c r="Q4032" s="2">
        <v>0.53097345132743301</v>
      </c>
      <c r="R4032">
        <v>0.35029498525073705</v>
      </c>
      <c r="S4032" s="63">
        <f t="shared" si="350"/>
        <v>0.15665667983958684</v>
      </c>
      <c r="T4032" s="2">
        <v>5</v>
      </c>
    </row>
    <row r="4033" spans="1:23">
      <c r="A4033" s="229" t="s">
        <v>1545</v>
      </c>
      <c r="B4033" t="s">
        <v>1551</v>
      </c>
      <c r="C4033" s="219" t="s">
        <v>1521</v>
      </c>
      <c r="D4033" s="81" t="s">
        <v>44</v>
      </c>
      <c r="E4033" s="93" t="s">
        <v>60</v>
      </c>
      <c r="F4033" s="38" t="s">
        <v>60</v>
      </c>
      <c r="G4033" s="78">
        <v>8</v>
      </c>
      <c r="H4033" s="78">
        <f t="shared" si="351"/>
        <v>4.3956043956043959E-2</v>
      </c>
      <c r="I4033" s="190"/>
      <c r="J4033" s="44"/>
      <c r="K4033" s="44" t="s">
        <v>100</v>
      </c>
      <c r="L4033" s="44"/>
      <c r="M4033" s="2">
        <v>1.7345132743362801</v>
      </c>
      <c r="N4033" s="63">
        <v>0.53466076696165088</v>
      </c>
      <c r="O4033" s="63">
        <f t="shared" si="349"/>
        <v>0.239107563965685</v>
      </c>
      <c r="P4033" s="2">
        <v>5</v>
      </c>
      <c r="Q4033" s="2">
        <v>0.17699115044247901</v>
      </c>
      <c r="R4033">
        <v>0.38716814159291513</v>
      </c>
      <c r="S4033" s="63">
        <f t="shared" si="350"/>
        <v>0.17314685666480437</v>
      </c>
      <c r="T4033" s="2">
        <v>5</v>
      </c>
    </row>
    <row r="4034" spans="1:23">
      <c r="A4034" s="229" t="s">
        <v>1545</v>
      </c>
      <c r="B4034" t="s">
        <v>1551</v>
      </c>
      <c r="C4034" s="219" t="s">
        <v>1521</v>
      </c>
      <c r="D4034" s="81" t="s">
        <v>44</v>
      </c>
      <c r="E4034" s="93" t="s">
        <v>60</v>
      </c>
      <c r="F4034" s="38" t="s">
        <v>60</v>
      </c>
      <c r="G4034" s="78">
        <v>16</v>
      </c>
      <c r="H4034" s="78">
        <f t="shared" si="351"/>
        <v>8.7912087912087919E-2</v>
      </c>
      <c r="I4034" s="190"/>
      <c r="J4034" s="44"/>
      <c r="K4034" s="44" t="s">
        <v>100</v>
      </c>
      <c r="L4034" s="44"/>
      <c r="M4034" s="2">
        <v>1.69911504424778</v>
      </c>
      <c r="N4034" s="63">
        <v>0.46091445427728639</v>
      </c>
      <c r="O4034" s="63">
        <f t="shared" si="349"/>
        <v>0.2061272103152462</v>
      </c>
      <c r="P4034" s="2">
        <v>5</v>
      </c>
      <c r="Q4034" s="2">
        <v>0</v>
      </c>
      <c r="R4034">
        <v>0.33185840707964531</v>
      </c>
      <c r="S4034" s="63">
        <f t="shared" si="350"/>
        <v>0.14841159142697688</v>
      </c>
      <c r="T4034" s="2">
        <v>5</v>
      </c>
    </row>
    <row r="4035" spans="1:23">
      <c r="A4035" s="229" t="s">
        <v>1545</v>
      </c>
      <c r="B4035" t="s">
        <v>1551</v>
      </c>
      <c r="C4035" s="219" t="s">
        <v>1521</v>
      </c>
      <c r="D4035" s="81" t="s">
        <v>44</v>
      </c>
      <c r="E4035" s="93" t="s">
        <v>60</v>
      </c>
      <c r="F4035" s="38" t="s">
        <v>60</v>
      </c>
      <c r="G4035" s="78">
        <v>32</v>
      </c>
      <c r="H4035" s="78">
        <f t="shared" si="351"/>
        <v>0.17582417582417584</v>
      </c>
      <c r="I4035" s="190"/>
      <c r="J4035" s="44"/>
      <c r="K4035" s="44" t="s">
        <v>100</v>
      </c>
      <c r="L4035" s="44"/>
      <c r="M4035" s="2">
        <v>1.27433628318583</v>
      </c>
      <c r="N4035" s="63">
        <v>0.7005899705014792</v>
      </c>
      <c r="O4035" s="63">
        <f t="shared" si="349"/>
        <v>0.31331335967917595</v>
      </c>
      <c r="P4035" s="2">
        <v>5</v>
      </c>
      <c r="Q4035" s="2">
        <v>0.31858407079645801</v>
      </c>
      <c r="R4035">
        <v>1.8436578171091927E-2</v>
      </c>
      <c r="S4035" s="63">
        <f t="shared" si="350"/>
        <v>8.2450884126100583E-3</v>
      </c>
      <c r="T4035" s="2">
        <v>5</v>
      </c>
    </row>
    <row r="4036" spans="1:23">
      <c r="A4036" s="229" t="s">
        <v>1545</v>
      </c>
      <c r="B4036" t="s">
        <v>1551</v>
      </c>
      <c r="C4036" s="219" t="s">
        <v>1521</v>
      </c>
      <c r="D4036" s="81" t="s">
        <v>44</v>
      </c>
      <c r="E4036" s="93" t="s">
        <v>60</v>
      </c>
      <c r="F4036" s="38" t="s">
        <v>60</v>
      </c>
      <c r="G4036" s="78">
        <v>64</v>
      </c>
      <c r="H4036" s="78">
        <f t="shared" si="351"/>
        <v>0.35164835164835168</v>
      </c>
      <c r="I4036" s="190"/>
      <c r="J4036" s="44"/>
      <c r="K4036" s="44" t="s">
        <v>100</v>
      </c>
      <c r="L4036" s="44"/>
      <c r="M4036" s="2">
        <v>0.99115044247787698</v>
      </c>
      <c r="N4036" s="63">
        <v>0.46091445427728284</v>
      </c>
      <c r="O4036" s="63">
        <f t="shared" si="349"/>
        <v>0.20612721031524461</v>
      </c>
      <c r="P4036" s="2">
        <v>5</v>
      </c>
      <c r="Q4036" s="2">
        <v>0.106194690265489</v>
      </c>
      <c r="R4036">
        <v>0.46091445427728234</v>
      </c>
      <c r="S4036" s="63">
        <f t="shared" si="350"/>
        <v>0.20612721031524439</v>
      </c>
      <c r="T4036" s="2">
        <v>5</v>
      </c>
    </row>
    <row r="4037" spans="1:23">
      <c r="A4037" s="229" t="s">
        <v>1545</v>
      </c>
      <c r="B4037" t="s">
        <v>1551</v>
      </c>
      <c r="C4037" s="219" t="s">
        <v>1521</v>
      </c>
      <c r="D4037" s="81" t="s">
        <v>44</v>
      </c>
      <c r="E4037" s="93" t="s">
        <v>60</v>
      </c>
      <c r="F4037" s="38" t="s">
        <v>60</v>
      </c>
      <c r="G4037" s="78">
        <v>124</v>
      </c>
      <c r="H4037" s="78">
        <f t="shared" si="351"/>
        <v>0.68131868131868134</v>
      </c>
      <c r="I4037" s="190"/>
      <c r="J4037" s="44"/>
      <c r="K4037" s="44" t="s">
        <v>100</v>
      </c>
      <c r="L4037" s="44"/>
      <c r="M4037" s="2">
        <v>0.17699115044247901</v>
      </c>
      <c r="N4037" s="63">
        <v>0.16592920353982188</v>
      </c>
      <c r="O4037" s="63">
        <f t="shared" si="349"/>
        <v>7.4205795713488093E-2</v>
      </c>
      <c r="P4037" s="2">
        <v>5</v>
      </c>
      <c r="Q4037" s="2">
        <v>0.42477876106194701</v>
      </c>
      <c r="R4037">
        <v>0.22123893805309586</v>
      </c>
      <c r="S4037" s="63">
        <f t="shared" si="350"/>
        <v>9.8941060951317453E-2</v>
      </c>
      <c r="T4037" s="2">
        <v>5</v>
      </c>
    </row>
    <row r="4038" spans="1:23">
      <c r="A4038" s="229" t="s">
        <v>1545</v>
      </c>
      <c r="B4038" t="s">
        <v>1551</v>
      </c>
      <c r="C4038" s="219" t="s">
        <v>1521</v>
      </c>
      <c r="D4038" s="81" t="s">
        <v>44</v>
      </c>
      <c r="E4038" s="93" t="s">
        <v>60</v>
      </c>
      <c r="F4038" s="38" t="s">
        <v>60</v>
      </c>
      <c r="G4038" s="78">
        <v>182</v>
      </c>
      <c r="H4038" s="78">
        <f t="shared" si="351"/>
        <v>1</v>
      </c>
      <c r="I4038" s="190"/>
      <c r="J4038" s="44"/>
      <c r="K4038" s="44" t="s">
        <v>100</v>
      </c>
      <c r="L4038" s="44" t="s">
        <v>100</v>
      </c>
      <c r="M4038" s="2">
        <v>0.70796460176991205</v>
      </c>
      <c r="N4038" s="63">
        <v>0.31342182890855108</v>
      </c>
      <c r="O4038" s="63">
        <f t="shared" si="349"/>
        <v>0.14016650301436578</v>
      </c>
      <c r="P4038" s="2">
        <v>5</v>
      </c>
      <c r="Q4038" s="2">
        <v>0.70796460176991205</v>
      </c>
      <c r="R4038">
        <v>0.23967551622418959</v>
      </c>
      <c r="S4038" s="63">
        <f t="shared" si="350"/>
        <v>0.10718614936392833</v>
      </c>
      <c r="T4038" s="2">
        <v>5</v>
      </c>
    </row>
    <row r="4039" spans="1:23">
      <c r="A4039" s="229" t="s">
        <v>1545</v>
      </c>
      <c r="B4039" t="s">
        <v>1552</v>
      </c>
      <c r="C4039" s="219" t="s">
        <v>1498</v>
      </c>
      <c r="D4039" s="81" t="s">
        <v>44</v>
      </c>
      <c r="E4039" s="93" t="s">
        <v>60</v>
      </c>
      <c r="F4039" s="38" t="s">
        <v>60</v>
      </c>
      <c r="G4039" s="78">
        <v>1</v>
      </c>
      <c r="H4039" s="78">
        <f t="shared" si="351"/>
        <v>5.4945054945054949E-3</v>
      </c>
      <c r="I4039" s="190"/>
      <c r="J4039" s="44" t="s">
        <v>100</v>
      </c>
      <c r="K4039" s="44" t="s">
        <v>100</v>
      </c>
      <c r="L4039" s="44"/>
      <c r="M4039" s="2">
        <v>1.55172413793103</v>
      </c>
      <c r="N4039" s="63">
        <v>0.5792025862068958</v>
      </c>
      <c r="O4039" s="63">
        <f t="shared" si="349"/>
        <v>0.2590272711004602</v>
      </c>
      <c r="P4039" s="2">
        <v>5</v>
      </c>
      <c r="Q4039" s="2">
        <v>0.12931034482758699</v>
      </c>
      <c r="R4039">
        <v>0.21551724137931041</v>
      </c>
      <c r="S4039" s="63">
        <f t="shared" si="350"/>
        <v>9.6382240409473727E-2</v>
      </c>
      <c r="T4039" s="2">
        <v>5</v>
      </c>
    </row>
    <row r="4040" spans="1:23">
      <c r="A4040" s="229" t="s">
        <v>1545</v>
      </c>
      <c r="B4040" t="s">
        <v>1552</v>
      </c>
      <c r="C4040" s="219" t="s">
        <v>1498</v>
      </c>
      <c r="D4040" s="81" t="s">
        <v>44</v>
      </c>
      <c r="E4040" s="93" t="s">
        <v>60</v>
      </c>
      <c r="F4040" s="38" t="s">
        <v>60</v>
      </c>
      <c r="G4040" s="78">
        <v>4</v>
      </c>
      <c r="H4040" s="78">
        <f t="shared" si="351"/>
        <v>2.197802197802198E-2</v>
      </c>
      <c r="I4040" s="190"/>
      <c r="J4040" s="44"/>
      <c r="K4040" s="44" t="s">
        <v>100</v>
      </c>
      <c r="L4040" s="44"/>
      <c r="M4040" s="2">
        <v>1.2155172413793101</v>
      </c>
      <c r="N4040" s="63">
        <v>0.45797413793103131</v>
      </c>
      <c r="O4040" s="63">
        <f t="shared" si="349"/>
        <v>0.20481226087013016</v>
      </c>
      <c r="P4040" s="2">
        <v>5</v>
      </c>
      <c r="Q4040" s="2">
        <v>0.41379310344827502</v>
      </c>
      <c r="R4040">
        <v>0.20204741379310315</v>
      </c>
      <c r="S4040" s="63">
        <f t="shared" si="350"/>
        <v>9.0358350383881444E-2</v>
      </c>
      <c r="T4040" s="2">
        <v>5</v>
      </c>
    </row>
    <row r="4041" spans="1:23">
      <c r="A4041" s="229" t="s">
        <v>1545</v>
      </c>
      <c r="B4041" t="s">
        <v>1552</v>
      </c>
      <c r="C4041" s="219" t="s">
        <v>1498</v>
      </c>
      <c r="D4041" s="81" t="s">
        <v>44</v>
      </c>
      <c r="E4041" s="93" t="s">
        <v>60</v>
      </c>
      <c r="F4041" s="38" t="s">
        <v>60</v>
      </c>
      <c r="G4041" s="78">
        <v>8</v>
      </c>
      <c r="H4041" s="78">
        <f t="shared" si="351"/>
        <v>4.3956043956043959E-2</v>
      </c>
      <c r="I4041" s="190"/>
      <c r="J4041" s="44"/>
      <c r="K4041" s="44" t="s">
        <v>100</v>
      </c>
      <c r="L4041" s="44"/>
      <c r="M4041" s="2">
        <v>1.7586206896551699</v>
      </c>
      <c r="N4041" s="63">
        <v>0.26939655172413535</v>
      </c>
      <c r="O4041" s="63">
        <f t="shared" si="349"/>
        <v>0.12047780051184095</v>
      </c>
      <c r="P4041" s="2">
        <v>5</v>
      </c>
      <c r="Q4041" s="2">
        <v>0.62068965517241403</v>
      </c>
      <c r="R4041">
        <v>0.39062499999999739</v>
      </c>
      <c r="S4041" s="63">
        <f t="shared" si="350"/>
        <v>0.17469281074216989</v>
      </c>
      <c r="T4041" s="2">
        <v>5</v>
      </c>
    </row>
    <row r="4042" spans="1:23">
      <c r="A4042" s="229" t="s">
        <v>1545</v>
      </c>
      <c r="B4042" t="s">
        <v>1552</v>
      </c>
      <c r="C4042" s="219" t="s">
        <v>1498</v>
      </c>
      <c r="D4042" s="81" t="s">
        <v>44</v>
      </c>
      <c r="E4042" s="93" t="s">
        <v>60</v>
      </c>
      <c r="F4042" s="38" t="s">
        <v>60</v>
      </c>
      <c r="G4042" s="78">
        <v>16</v>
      </c>
      <c r="H4042" s="78">
        <f t="shared" si="351"/>
        <v>8.7912087912087919E-2</v>
      </c>
      <c r="I4042" s="190"/>
      <c r="J4042" s="44"/>
      <c r="K4042" s="44" t="s">
        <v>100</v>
      </c>
      <c r="L4042" s="44"/>
      <c r="M4042" s="2">
        <v>1.47413793103448</v>
      </c>
      <c r="N4042" s="63">
        <v>0.26939655172413546</v>
      </c>
      <c r="O4042" s="63">
        <f t="shared" si="349"/>
        <v>0.12047780051184101</v>
      </c>
      <c r="P4042" s="2">
        <v>5</v>
      </c>
      <c r="Q4042" s="2">
        <v>0.25862068965517399</v>
      </c>
      <c r="R4042">
        <v>0.40409482758620624</v>
      </c>
      <c r="S4042" s="63">
        <f t="shared" si="350"/>
        <v>0.18071670076776286</v>
      </c>
      <c r="T4042" s="2">
        <v>5</v>
      </c>
    </row>
    <row r="4043" spans="1:23">
      <c r="A4043" s="229" t="s">
        <v>1545</v>
      </c>
      <c r="B4043" t="s">
        <v>1552</v>
      </c>
      <c r="C4043" s="219" t="s">
        <v>1498</v>
      </c>
      <c r="D4043" s="81" t="s">
        <v>44</v>
      </c>
      <c r="E4043" s="93" t="s">
        <v>60</v>
      </c>
      <c r="F4043" s="38" t="s">
        <v>60</v>
      </c>
      <c r="G4043" s="78">
        <v>32</v>
      </c>
      <c r="H4043" s="78">
        <f t="shared" si="351"/>
        <v>0.17582417582417584</v>
      </c>
      <c r="I4043" s="190"/>
      <c r="J4043" s="44"/>
      <c r="K4043" s="44" t="s">
        <v>100</v>
      </c>
      <c r="L4043" s="44"/>
      <c r="M4043" s="2">
        <v>1.6034482758620601</v>
      </c>
      <c r="N4043" s="63">
        <v>0.22898706896552073</v>
      </c>
      <c r="O4043" s="63">
        <f t="shared" si="349"/>
        <v>0.10240613043506736</v>
      </c>
      <c r="P4043" s="2">
        <v>5</v>
      </c>
      <c r="Q4043" s="2">
        <v>0.181034482758622</v>
      </c>
      <c r="R4043">
        <v>0.25592672413793077</v>
      </c>
      <c r="S4043" s="63">
        <f t="shared" si="350"/>
        <v>0.11445391048624989</v>
      </c>
      <c r="T4043" s="2">
        <v>5</v>
      </c>
    </row>
    <row r="4044" spans="1:23">
      <c r="A4044" s="229" t="s">
        <v>1545</v>
      </c>
      <c r="B4044" t="s">
        <v>1552</v>
      </c>
      <c r="C4044" s="219" t="s">
        <v>1498</v>
      </c>
      <c r="D4044" s="81" t="s">
        <v>44</v>
      </c>
      <c r="E4044" s="93" t="s">
        <v>60</v>
      </c>
      <c r="F4044" s="38" t="s">
        <v>60</v>
      </c>
      <c r="G4044" s="78">
        <v>64</v>
      </c>
      <c r="H4044" s="78">
        <f t="shared" si="351"/>
        <v>0.35164835164835168</v>
      </c>
      <c r="I4044" s="190"/>
      <c r="J4044" s="44"/>
      <c r="K4044" s="44" t="s">
        <v>100</v>
      </c>
      <c r="L4044" s="44"/>
      <c r="M4044" s="2">
        <v>1.6034482758620601</v>
      </c>
      <c r="N4044" s="63">
        <v>0.242456896551724</v>
      </c>
      <c r="O4044" s="63">
        <f t="shared" si="349"/>
        <v>0.10843002046065785</v>
      </c>
      <c r="P4044" s="2">
        <v>5</v>
      </c>
      <c r="Q4044" s="2">
        <v>0.12931034482758699</v>
      </c>
      <c r="R4044">
        <v>0.33674568965517243</v>
      </c>
      <c r="S4044" s="63">
        <f t="shared" si="350"/>
        <v>0.15059725063980264</v>
      </c>
      <c r="T4044" s="2">
        <v>5</v>
      </c>
    </row>
    <row r="4045" spans="1:23">
      <c r="A4045" s="229" t="s">
        <v>1545</v>
      </c>
      <c r="B4045" t="s">
        <v>1552</v>
      </c>
      <c r="C4045" s="219" t="s">
        <v>1498</v>
      </c>
      <c r="D4045" s="81" t="s">
        <v>44</v>
      </c>
      <c r="E4045" s="93" t="s">
        <v>60</v>
      </c>
      <c r="F4045" s="38" t="s">
        <v>60</v>
      </c>
      <c r="G4045" s="78">
        <v>124</v>
      </c>
      <c r="H4045" s="78">
        <f t="shared" si="351"/>
        <v>0.68131868131868134</v>
      </c>
      <c r="I4045" s="190"/>
      <c r="J4045" s="44"/>
      <c r="K4045" s="44" t="s">
        <v>100</v>
      </c>
      <c r="L4045" s="44"/>
      <c r="M4045" s="2">
        <v>0.72413793103448398</v>
      </c>
      <c r="N4045" s="63">
        <v>0.41756465517240943</v>
      </c>
      <c r="O4045" s="63">
        <f t="shared" si="349"/>
        <v>0.18674059079335331</v>
      </c>
      <c r="P4045" s="2">
        <v>5</v>
      </c>
      <c r="Q4045" s="2">
        <v>0.465517241379309</v>
      </c>
      <c r="R4045">
        <v>0.20204741379310315</v>
      </c>
      <c r="S4045" s="63">
        <f t="shared" si="350"/>
        <v>9.0358350383881444E-2</v>
      </c>
      <c r="T4045" s="2">
        <v>5</v>
      </c>
    </row>
    <row r="4046" spans="1:23">
      <c r="A4046" s="229" t="s">
        <v>1545</v>
      </c>
      <c r="B4046" t="s">
        <v>1552</v>
      </c>
      <c r="C4046" s="219" t="s">
        <v>1498</v>
      </c>
      <c r="D4046" s="81" t="s">
        <v>44</v>
      </c>
      <c r="E4046" s="93" t="s">
        <v>60</v>
      </c>
      <c r="F4046" s="38" t="s">
        <v>60</v>
      </c>
      <c r="G4046" s="78">
        <v>182</v>
      </c>
      <c r="H4046" s="78">
        <f t="shared" si="351"/>
        <v>1</v>
      </c>
      <c r="I4046" s="190"/>
      <c r="J4046" s="44"/>
      <c r="K4046" s="44" t="s">
        <v>100</v>
      </c>
      <c r="L4046" s="44" t="s">
        <v>100</v>
      </c>
      <c r="M4046" s="2">
        <v>1.2413793103448201</v>
      </c>
      <c r="N4046" s="63">
        <v>0.28286637931034891</v>
      </c>
      <c r="O4046" s="63">
        <f t="shared" si="349"/>
        <v>0.12650169053743604</v>
      </c>
      <c r="P4046" s="2">
        <v>5</v>
      </c>
      <c r="Q4046" s="2">
        <v>0.15517241379310401</v>
      </c>
      <c r="R4046">
        <v>0.30980603448275573</v>
      </c>
      <c r="S4046" s="63">
        <f t="shared" si="350"/>
        <v>0.13854947058861714</v>
      </c>
      <c r="T4046" s="2">
        <v>5</v>
      </c>
    </row>
    <row r="4047" spans="1:23">
      <c r="A4047" s="229" t="s">
        <v>1546</v>
      </c>
      <c r="B4047" t="s">
        <v>1549</v>
      </c>
      <c r="C4047" s="219" t="s">
        <v>1542</v>
      </c>
      <c r="D4047" s="81" t="s">
        <v>44</v>
      </c>
      <c r="E4047" s="93" t="s">
        <v>60</v>
      </c>
      <c r="F4047" s="38" t="s">
        <v>60</v>
      </c>
      <c r="G4047" s="78">
        <v>1</v>
      </c>
      <c r="H4047" s="78">
        <f t="shared" si="351"/>
        <v>5.4945054945054949E-3</v>
      </c>
      <c r="I4047" s="190"/>
      <c r="J4047" s="44" t="s">
        <v>100</v>
      </c>
      <c r="K4047" s="44" t="s">
        <v>100</v>
      </c>
      <c r="L4047" s="44"/>
      <c r="M4047" s="2">
        <v>4.3255813953488396</v>
      </c>
      <c r="N4047" s="63">
        <v>0.26647286821705246</v>
      </c>
      <c r="O4047" s="63">
        <f t="shared" si="349"/>
        <v>0.11917028949853449</v>
      </c>
      <c r="P4047" s="2">
        <v>5</v>
      </c>
      <c r="Q4047" s="2">
        <v>3.0697674418604599</v>
      </c>
      <c r="R4047">
        <v>0.24224806201549992</v>
      </c>
      <c r="S4047" s="63">
        <f t="shared" si="350"/>
        <v>0.1083366268168485</v>
      </c>
      <c r="T4047" s="2">
        <v>5</v>
      </c>
      <c r="W4047" t="s">
        <v>1544</v>
      </c>
    </row>
    <row r="4048" spans="1:23">
      <c r="A4048" s="229" t="s">
        <v>1546</v>
      </c>
      <c r="B4048" t="s">
        <v>1549</v>
      </c>
      <c r="C4048" s="219" t="s">
        <v>1542</v>
      </c>
      <c r="D4048" s="81" t="s">
        <v>44</v>
      </c>
      <c r="E4048" s="93" t="s">
        <v>60</v>
      </c>
      <c r="F4048" s="38" t="s">
        <v>60</v>
      </c>
      <c r="G4048" s="78">
        <v>4</v>
      </c>
      <c r="H4048" s="78">
        <f t="shared" si="351"/>
        <v>2.197802197802198E-2</v>
      </c>
      <c r="I4048" s="190"/>
      <c r="J4048" s="44"/>
      <c r="K4048" s="44" t="s">
        <v>100</v>
      </c>
      <c r="L4048" s="44"/>
      <c r="M4048" s="2">
        <v>4.2790697674418601</v>
      </c>
      <c r="N4048" s="63">
        <v>7.2674418604650834E-2</v>
      </c>
      <c r="O4048" s="63">
        <f t="shared" si="349"/>
        <v>3.2500988045054933E-2</v>
      </c>
      <c r="P4048" s="2">
        <v>5</v>
      </c>
      <c r="Q4048" s="2">
        <v>3.1627906976744198</v>
      </c>
      <c r="R4048">
        <v>0.12112403100775516</v>
      </c>
      <c r="S4048" s="63">
        <f t="shared" si="350"/>
        <v>5.416831340842658E-2</v>
      </c>
      <c r="T4048" s="2">
        <v>5</v>
      </c>
      <c r="W4048" t="s">
        <v>1544</v>
      </c>
    </row>
    <row r="4049" spans="1:23">
      <c r="A4049" s="229" t="s">
        <v>1546</v>
      </c>
      <c r="B4049" t="s">
        <v>1549</v>
      </c>
      <c r="C4049" s="219" t="s">
        <v>1542</v>
      </c>
      <c r="D4049" s="81" t="s">
        <v>44</v>
      </c>
      <c r="E4049" s="93" t="s">
        <v>60</v>
      </c>
      <c r="F4049" s="38" t="s">
        <v>60</v>
      </c>
      <c r="G4049" s="78">
        <v>8</v>
      </c>
      <c r="H4049" s="78">
        <f t="shared" si="351"/>
        <v>4.3956043956043959E-2</v>
      </c>
      <c r="I4049" s="190"/>
      <c r="J4049" s="44"/>
      <c r="K4049" s="44" t="s">
        <v>100</v>
      </c>
      <c r="L4049" s="44"/>
      <c r="M4049" s="2">
        <v>4.1395348837209296</v>
      </c>
      <c r="N4049" s="63">
        <v>0.14534883720930214</v>
      </c>
      <c r="O4049" s="63">
        <f t="shared" si="349"/>
        <v>6.5001976090110075E-2</v>
      </c>
      <c r="P4049" s="2">
        <v>5</v>
      </c>
      <c r="Q4049" s="2">
        <v>2.7906976744185998</v>
      </c>
      <c r="R4049">
        <v>0.19379844961240114</v>
      </c>
      <c r="S4049" s="63">
        <f t="shared" si="350"/>
        <v>8.6669301453479342E-2</v>
      </c>
      <c r="T4049" s="2">
        <v>5</v>
      </c>
      <c r="W4049" t="s">
        <v>1544</v>
      </c>
    </row>
    <row r="4050" spans="1:23">
      <c r="A4050" s="229" t="s">
        <v>1546</v>
      </c>
      <c r="B4050" t="s">
        <v>1549</v>
      </c>
      <c r="C4050" s="219" t="s">
        <v>1542</v>
      </c>
      <c r="D4050" s="81" t="s">
        <v>44</v>
      </c>
      <c r="E4050" s="93" t="s">
        <v>60</v>
      </c>
      <c r="F4050" s="38" t="s">
        <v>60</v>
      </c>
      <c r="G4050" s="78">
        <v>16</v>
      </c>
      <c r="H4050" s="78">
        <f t="shared" si="351"/>
        <v>8.7912087912087919E-2</v>
      </c>
      <c r="I4050" s="190"/>
      <c r="J4050" s="44"/>
      <c r="K4050" s="44" t="s">
        <v>100</v>
      </c>
      <c r="L4050" s="44"/>
      <c r="M4050" s="2">
        <v>4.1860465116279002</v>
      </c>
      <c r="N4050" s="63">
        <v>0.14534883720930214</v>
      </c>
      <c r="O4050" s="63">
        <f t="shared" si="349"/>
        <v>6.5001976090110075E-2</v>
      </c>
      <c r="P4050" s="2">
        <v>5</v>
      </c>
      <c r="Q4050" s="2">
        <v>2.6976744186046502</v>
      </c>
      <c r="R4050">
        <v>0.14534883720930214</v>
      </c>
      <c r="S4050" s="63">
        <f t="shared" si="350"/>
        <v>6.5001976090110075E-2</v>
      </c>
      <c r="T4050" s="2">
        <v>5</v>
      </c>
      <c r="W4050" t="s">
        <v>1544</v>
      </c>
    </row>
    <row r="4051" spans="1:23">
      <c r="A4051" s="229" t="s">
        <v>1546</v>
      </c>
      <c r="B4051" t="s">
        <v>1549</v>
      </c>
      <c r="C4051" s="219" t="s">
        <v>1542</v>
      </c>
      <c r="D4051" s="81" t="s">
        <v>44</v>
      </c>
      <c r="E4051" s="93" t="s">
        <v>60</v>
      </c>
      <c r="F4051" s="38" t="s">
        <v>60</v>
      </c>
      <c r="G4051" s="78">
        <v>32</v>
      </c>
      <c r="H4051" s="78">
        <f t="shared" si="351"/>
        <v>0.17582417582417584</v>
      </c>
      <c r="I4051" s="190"/>
      <c r="J4051" s="44"/>
      <c r="K4051" s="44" t="s">
        <v>100</v>
      </c>
      <c r="L4051" s="44"/>
      <c r="M4051" s="2">
        <v>3.9069767441860401</v>
      </c>
      <c r="N4051" s="63">
        <v>0.12112403100775493</v>
      </c>
      <c r="O4051" s="63">
        <f t="shared" si="349"/>
        <v>5.4168313408426476E-2</v>
      </c>
      <c r="P4051" s="2">
        <v>5</v>
      </c>
      <c r="Q4051" s="2">
        <v>3.0697674418604599</v>
      </c>
      <c r="R4051">
        <v>0.16957364341084885</v>
      </c>
      <c r="S4051" s="63">
        <f t="shared" si="350"/>
        <v>7.5835638771793459E-2</v>
      </c>
      <c r="T4051" s="2">
        <v>5</v>
      </c>
      <c r="W4051" t="s">
        <v>1544</v>
      </c>
    </row>
    <row r="4052" spans="1:23">
      <c r="A4052" s="229" t="s">
        <v>1546</v>
      </c>
      <c r="B4052" t="s">
        <v>1549</v>
      </c>
      <c r="C4052" s="219" t="s">
        <v>1542</v>
      </c>
      <c r="D4052" s="81" t="s">
        <v>44</v>
      </c>
      <c r="E4052" s="93" t="s">
        <v>60</v>
      </c>
      <c r="F4052" s="38" t="s">
        <v>60</v>
      </c>
      <c r="G4052" s="78">
        <v>64</v>
      </c>
      <c r="H4052" s="78">
        <f t="shared" si="351"/>
        <v>0.35164835164835168</v>
      </c>
      <c r="I4052" s="190"/>
      <c r="J4052" s="44"/>
      <c r="K4052" s="44" t="s">
        <v>100</v>
      </c>
      <c r="L4052" s="44"/>
      <c r="M4052" s="2">
        <v>3.48837209302325</v>
      </c>
      <c r="N4052" s="63">
        <v>0.26647286821705729</v>
      </c>
      <c r="O4052" s="63">
        <f t="shared" si="349"/>
        <v>0.11917028949853666</v>
      </c>
      <c r="P4052" s="2">
        <v>5</v>
      </c>
      <c r="Q4052" s="2">
        <v>2.4186046511627901</v>
      </c>
      <c r="R4052">
        <v>0.24224806201550525</v>
      </c>
      <c r="S4052" s="63">
        <f t="shared" si="350"/>
        <v>0.10833662681685088</v>
      </c>
      <c r="T4052" s="2">
        <v>5</v>
      </c>
      <c r="W4052" t="s">
        <v>1544</v>
      </c>
    </row>
    <row r="4053" spans="1:23">
      <c r="A4053" s="229" t="s">
        <v>1546</v>
      </c>
      <c r="B4053" t="s">
        <v>1549</v>
      </c>
      <c r="C4053" s="219" t="s">
        <v>1542</v>
      </c>
      <c r="D4053" s="81" t="s">
        <v>44</v>
      </c>
      <c r="E4053" s="93" t="s">
        <v>60</v>
      </c>
      <c r="F4053" s="38" t="s">
        <v>60</v>
      </c>
      <c r="G4053" s="78">
        <v>124</v>
      </c>
      <c r="H4053" s="78">
        <f t="shared" si="351"/>
        <v>0.68131868131868134</v>
      </c>
      <c r="I4053" s="190"/>
      <c r="J4053" s="44"/>
      <c r="K4053" s="44" t="s">
        <v>100</v>
      </c>
      <c r="L4053" s="44"/>
      <c r="M4053" s="2">
        <v>3.2093023255813899</v>
      </c>
      <c r="N4053" s="63">
        <v>0.31492248062015632</v>
      </c>
      <c r="O4053" s="63">
        <f t="shared" si="349"/>
        <v>0.14083761486190594</v>
      </c>
      <c r="P4053" s="2">
        <v>5</v>
      </c>
      <c r="Q4053" s="2">
        <v>2.1860465116279002</v>
      </c>
      <c r="R4053">
        <v>0.16957364341084885</v>
      </c>
      <c r="S4053" s="63">
        <f t="shared" si="350"/>
        <v>7.5835638771793459E-2</v>
      </c>
      <c r="T4053" s="2">
        <v>5</v>
      </c>
      <c r="W4053" t="s">
        <v>1544</v>
      </c>
    </row>
    <row r="4054" spans="1:23">
      <c r="A4054" s="229" t="s">
        <v>1546</v>
      </c>
      <c r="B4054" t="s">
        <v>1549</v>
      </c>
      <c r="C4054" s="219" t="s">
        <v>1542</v>
      </c>
      <c r="D4054" s="81" t="s">
        <v>44</v>
      </c>
      <c r="E4054" s="93" t="s">
        <v>60</v>
      </c>
      <c r="F4054" s="38" t="s">
        <v>60</v>
      </c>
      <c r="G4054" s="78">
        <v>182</v>
      </c>
      <c r="H4054" s="78">
        <f t="shared" si="351"/>
        <v>1</v>
      </c>
      <c r="I4054" s="190"/>
      <c r="J4054" s="44"/>
      <c r="K4054" s="44" t="s">
        <v>100</v>
      </c>
      <c r="L4054" s="44" t="s">
        <v>100</v>
      </c>
      <c r="M4054" s="2">
        <v>2.3255813953488298</v>
      </c>
      <c r="N4054" s="63">
        <v>0.29069767441860428</v>
      </c>
      <c r="O4054" s="63">
        <f t="shared" si="349"/>
        <v>0.13000395218022015</v>
      </c>
      <c r="P4054" s="2">
        <v>5</v>
      </c>
      <c r="Q4054" s="2">
        <v>4.1176470588235201</v>
      </c>
      <c r="R4054">
        <v>0.77519379844961456</v>
      </c>
      <c r="S4054" s="63">
        <f t="shared" si="350"/>
        <v>0.34667720581392181</v>
      </c>
      <c r="T4054" s="2">
        <v>5</v>
      </c>
      <c r="W4054" t="s">
        <v>1544</v>
      </c>
    </row>
    <row r="4055" spans="1:23">
      <c r="A4055" s="229" t="s">
        <v>1546</v>
      </c>
      <c r="B4055" t="s">
        <v>735</v>
      </c>
      <c r="C4055" s="219" t="s">
        <v>1541</v>
      </c>
      <c r="D4055" s="81" t="s">
        <v>44</v>
      </c>
      <c r="E4055" s="93" t="s">
        <v>60</v>
      </c>
      <c r="F4055" s="38" t="s">
        <v>60</v>
      </c>
      <c r="G4055" s="78">
        <v>1</v>
      </c>
      <c r="H4055" s="78">
        <f t="shared" si="351"/>
        <v>5.4945054945054949E-3</v>
      </c>
      <c r="I4055" s="190"/>
      <c r="J4055" s="44" t="s">
        <v>100</v>
      </c>
      <c r="K4055" s="44" t="s">
        <v>100</v>
      </c>
      <c r="L4055" s="44"/>
      <c r="M4055" s="2">
        <v>5.7058823529411704</v>
      </c>
      <c r="N4055" s="63">
        <v>0.18382352941176544</v>
      </c>
      <c r="O4055" s="63">
        <f t="shared" si="349"/>
        <v>8.2208381525727889E-2</v>
      </c>
      <c r="P4055" s="2">
        <v>5</v>
      </c>
      <c r="Q4055" s="2">
        <v>4.3529411764705799</v>
      </c>
      <c r="R4055">
        <v>0.1531862745098071</v>
      </c>
      <c r="S4055" s="63">
        <f t="shared" si="350"/>
        <v>6.850698460477439E-2</v>
      </c>
      <c r="T4055" s="2">
        <v>5</v>
      </c>
    </row>
    <row r="4056" spans="1:23">
      <c r="A4056" s="229" t="s">
        <v>1546</v>
      </c>
      <c r="B4056" t="s">
        <v>735</v>
      </c>
      <c r="C4056" s="219" t="s">
        <v>1541</v>
      </c>
      <c r="D4056" s="81" t="s">
        <v>44</v>
      </c>
      <c r="E4056" s="93" t="s">
        <v>60</v>
      </c>
      <c r="F4056" s="38" t="s">
        <v>60</v>
      </c>
      <c r="G4056" s="78">
        <v>4</v>
      </c>
      <c r="H4056" s="78">
        <f t="shared" si="351"/>
        <v>2.197802197802198E-2</v>
      </c>
      <c r="I4056" s="190"/>
      <c r="J4056" s="44"/>
      <c r="K4056" s="44" t="s">
        <v>100</v>
      </c>
      <c r="L4056" s="44"/>
      <c r="M4056" s="2">
        <v>5.7058823529411704</v>
      </c>
      <c r="N4056" s="63">
        <v>0.27573529411764564</v>
      </c>
      <c r="O4056" s="63">
        <f t="shared" si="349"/>
        <v>0.1233125722885907</v>
      </c>
      <c r="P4056" s="2">
        <v>5</v>
      </c>
      <c r="Q4056" s="2">
        <v>4.3529411764705799</v>
      </c>
      <c r="R4056">
        <v>0.21446078431372936</v>
      </c>
      <c r="S4056" s="63">
        <f t="shared" si="350"/>
        <v>9.5909778446683885E-2</v>
      </c>
      <c r="T4056" s="2">
        <v>5</v>
      </c>
    </row>
    <row r="4057" spans="1:23">
      <c r="A4057" s="229" t="s">
        <v>1546</v>
      </c>
      <c r="B4057" t="s">
        <v>735</v>
      </c>
      <c r="C4057" s="219" t="s">
        <v>1541</v>
      </c>
      <c r="D4057" s="81" t="s">
        <v>44</v>
      </c>
      <c r="E4057" s="93" t="s">
        <v>60</v>
      </c>
      <c r="F4057" s="38" t="s">
        <v>60</v>
      </c>
      <c r="G4057" s="78">
        <v>8</v>
      </c>
      <c r="H4057" s="78">
        <f t="shared" si="351"/>
        <v>4.3956043956043959E-2</v>
      </c>
      <c r="I4057" s="190"/>
      <c r="J4057" s="44"/>
      <c r="K4057" s="44" t="s">
        <v>100</v>
      </c>
      <c r="L4057" s="44"/>
      <c r="M4057" s="2">
        <v>5.7647058823529402</v>
      </c>
      <c r="N4057" s="63">
        <v>0.21446078431372381</v>
      </c>
      <c r="O4057" s="63">
        <f t="shared" si="349"/>
        <v>9.5909778446681401E-2</v>
      </c>
      <c r="P4057" s="2">
        <v>5</v>
      </c>
      <c r="Q4057" s="2">
        <v>5</v>
      </c>
      <c r="R4057">
        <v>9.1911764705885274E-2</v>
      </c>
      <c r="S4057" s="63">
        <f t="shared" si="350"/>
        <v>4.1104190762865082E-2</v>
      </c>
      <c r="T4057" s="2">
        <v>5</v>
      </c>
    </row>
    <row r="4058" spans="1:23">
      <c r="A4058" s="229" t="s">
        <v>1546</v>
      </c>
      <c r="B4058" t="s">
        <v>735</v>
      </c>
      <c r="C4058" s="219" t="s">
        <v>1541</v>
      </c>
      <c r="D4058" s="81" t="s">
        <v>44</v>
      </c>
      <c r="E4058" s="93" t="s">
        <v>60</v>
      </c>
      <c r="F4058" s="38" t="s">
        <v>60</v>
      </c>
      <c r="G4058" s="78">
        <v>16</v>
      </c>
      <c r="H4058" s="78">
        <f t="shared" si="351"/>
        <v>8.7912087912087919E-2</v>
      </c>
      <c r="I4058" s="190"/>
      <c r="J4058" s="44"/>
      <c r="K4058" s="44" t="s">
        <v>100</v>
      </c>
      <c r="L4058" s="44"/>
      <c r="M4058" s="2">
        <v>5.7647058823529402</v>
      </c>
      <c r="N4058" s="63">
        <v>0.18382352941176036</v>
      </c>
      <c r="O4058" s="63">
        <f t="shared" si="349"/>
        <v>8.2208381525725613E-2</v>
      </c>
      <c r="P4058" s="2">
        <v>5</v>
      </c>
      <c r="Q4058" s="2">
        <v>5.5882352941176396</v>
      </c>
      <c r="R4058">
        <v>0.30637254901960398</v>
      </c>
      <c r="S4058" s="63">
        <f t="shared" si="350"/>
        <v>0.1370139692095442</v>
      </c>
      <c r="T4058" s="2">
        <v>5</v>
      </c>
    </row>
    <row r="4059" spans="1:23">
      <c r="A4059" s="229" t="s">
        <v>1546</v>
      </c>
      <c r="B4059" t="s">
        <v>735</v>
      </c>
      <c r="C4059" s="219" t="s">
        <v>1541</v>
      </c>
      <c r="D4059" s="81" t="s">
        <v>44</v>
      </c>
      <c r="E4059" s="93" t="s">
        <v>60</v>
      </c>
      <c r="F4059" s="38" t="s">
        <v>60</v>
      </c>
      <c r="G4059" s="78">
        <v>32</v>
      </c>
      <c r="H4059" s="78">
        <f t="shared" si="351"/>
        <v>0.17582417582417584</v>
      </c>
      <c r="I4059" s="190"/>
      <c r="J4059" s="44"/>
      <c r="K4059" s="44" t="s">
        <v>100</v>
      </c>
      <c r="L4059" s="44"/>
      <c r="M4059" s="2">
        <v>5.9411764705882302</v>
      </c>
      <c r="N4059" s="63">
        <v>0.12254901960784363</v>
      </c>
      <c r="O4059" s="63">
        <f t="shared" si="349"/>
        <v>5.4805587683818595E-2</v>
      </c>
      <c r="P4059" s="2">
        <v>5</v>
      </c>
      <c r="Q4059" s="2">
        <v>6.4117647058823497</v>
      </c>
      <c r="R4059">
        <v>0.18382352941176591</v>
      </c>
      <c r="S4059" s="63">
        <f t="shared" si="350"/>
        <v>8.2208381525728097E-2</v>
      </c>
      <c r="T4059" s="2">
        <v>5</v>
      </c>
    </row>
    <row r="4060" spans="1:23">
      <c r="A4060" s="229" t="s">
        <v>1546</v>
      </c>
      <c r="B4060" t="s">
        <v>735</v>
      </c>
      <c r="C4060" s="219" t="s">
        <v>1541</v>
      </c>
      <c r="D4060" s="81" t="s">
        <v>44</v>
      </c>
      <c r="E4060" s="93" t="s">
        <v>60</v>
      </c>
      <c r="F4060" s="38" t="s">
        <v>60</v>
      </c>
      <c r="G4060" s="78">
        <v>64</v>
      </c>
      <c r="H4060" s="78">
        <f t="shared" si="351"/>
        <v>0.35164835164835168</v>
      </c>
      <c r="I4060" s="190"/>
      <c r="J4060" s="44"/>
      <c r="K4060" s="44" t="s">
        <v>100</v>
      </c>
      <c r="L4060" s="44"/>
      <c r="M4060" s="2">
        <v>6.1764705882352899</v>
      </c>
      <c r="N4060" s="63">
        <v>0.12254901960784363</v>
      </c>
      <c r="O4060" s="63">
        <f t="shared" si="349"/>
        <v>5.4805587683818595E-2</v>
      </c>
      <c r="P4060" s="2">
        <v>5</v>
      </c>
      <c r="Q4060" s="2">
        <v>6.23529411764705</v>
      </c>
      <c r="R4060">
        <v>0.15318627450980246</v>
      </c>
      <c r="S4060" s="63">
        <f t="shared" si="350"/>
        <v>6.8506984604772309E-2</v>
      </c>
      <c r="T4060" s="2">
        <v>5</v>
      </c>
    </row>
    <row r="4061" spans="1:23">
      <c r="A4061" s="229" t="s">
        <v>1546</v>
      </c>
      <c r="B4061" t="s">
        <v>735</v>
      </c>
      <c r="C4061" s="219" t="s">
        <v>1541</v>
      </c>
      <c r="D4061" s="81" t="s">
        <v>44</v>
      </c>
      <c r="E4061" s="93" t="s">
        <v>60</v>
      </c>
      <c r="F4061" s="38" t="s">
        <v>60</v>
      </c>
      <c r="G4061" s="78">
        <v>124</v>
      </c>
      <c r="H4061" s="78">
        <f t="shared" si="351"/>
        <v>0.68131868131868134</v>
      </c>
      <c r="I4061" s="190"/>
      <c r="J4061" s="44"/>
      <c r="K4061" s="44" t="s">
        <v>100</v>
      </c>
      <c r="L4061" s="44"/>
      <c r="M4061" s="2">
        <v>6.1764705882352899</v>
      </c>
      <c r="N4061" s="63">
        <v>9.1911764705880181E-2</v>
      </c>
      <c r="O4061" s="63">
        <f t="shared" si="349"/>
        <v>4.1104190762862806E-2</v>
      </c>
      <c r="P4061" s="2">
        <v>5</v>
      </c>
      <c r="Q4061" s="2">
        <v>5.8823529411764701</v>
      </c>
      <c r="R4061">
        <v>0.24509803921568774</v>
      </c>
      <c r="S4061" s="63">
        <f t="shared" si="350"/>
        <v>0.1096111753676374</v>
      </c>
      <c r="T4061" s="2">
        <v>5</v>
      </c>
    </row>
    <row r="4062" spans="1:23">
      <c r="A4062" s="229" t="s">
        <v>1546</v>
      </c>
      <c r="B4062" t="s">
        <v>735</v>
      </c>
      <c r="C4062" s="219" t="s">
        <v>1541</v>
      </c>
      <c r="D4062" s="81" t="s">
        <v>44</v>
      </c>
      <c r="E4062" s="93" t="s">
        <v>60</v>
      </c>
      <c r="F4062" s="38" t="s">
        <v>60</v>
      </c>
      <c r="G4062" s="78">
        <v>182</v>
      </c>
      <c r="H4062" s="78">
        <f t="shared" si="351"/>
        <v>1</v>
      </c>
      <c r="I4062" s="190"/>
      <c r="J4062" s="44"/>
      <c r="K4062" s="44" t="s">
        <v>100</v>
      </c>
      <c r="L4062" s="44" t="s">
        <v>100</v>
      </c>
      <c r="M4062" s="2">
        <v>5.9411764705882302</v>
      </c>
      <c r="N4062" s="63">
        <v>0.21446078431372381</v>
      </c>
      <c r="O4062" s="63">
        <f t="shared" si="349"/>
        <v>9.5909778446681401E-2</v>
      </c>
      <c r="P4062" s="2">
        <v>5</v>
      </c>
      <c r="Q4062" s="2">
        <v>2.1547035008335298</v>
      </c>
      <c r="R4062">
        <v>0.24509803921568218</v>
      </c>
      <c r="S4062" s="63">
        <f t="shared" si="350"/>
        <v>0.10961117536763491</v>
      </c>
      <c r="T4062" s="2">
        <v>5</v>
      </c>
    </row>
    <row r="4063" spans="1:23">
      <c r="A4063" s="229" t="s">
        <v>1546</v>
      </c>
      <c r="B4063" t="s">
        <v>1550</v>
      </c>
      <c r="C4063" s="219" t="s">
        <v>1523</v>
      </c>
      <c r="D4063" s="81" t="s">
        <v>44</v>
      </c>
      <c r="E4063" s="93" t="s">
        <v>60</v>
      </c>
      <c r="F4063" s="38" t="s">
        <v>60</v>
      </c>
      <c r="G4063" s="78">
        <v>1</v>
      </c>
      <c r="H4063" s="78">
        <f t="shared" ref="H4063:H4094" si="352">G4063/182</f>
        <v>5.4945054945054949E-3</v>
      </c>
      <c r="I4063" s="190"/>
      <c r="J4063" s="44" t="s">
        <v>100</v>
      </c>
      <c r="K4063" s="44" t="s">
        <v>100</v>
      </c>
      <c r="L4063" s="44"/>
      <c r="M4063" s="2">
        <v>3.20047630388187</v>
      </c>
      <c r="N4063" s="63">
        <v>0.19230769230769279</v>
      </c>
      <c r="O4063" s="63">
        <f t="shared" ref="O4063:O4126" si="353">N4063/SQRT(P4063)</f>
        <v>8.6002614519222892E-2</v>
      </c>
      <c r="P4063" s="2">
        <v>5</v>
      </c>
      <c r="Q4063" s="2">
        <v>2.2834008097165999</v>
      </c>
      <c r="R4063">
        <v>0.28851115344923423</v>
      </c>
      <c r="S4063" s="63">
        <f t="shared" ref="S4063:S4126" si="354">R4063/SQRT(T4063)</f>
        <v>0.12902611027587213</v>
      </c>
      <c r="T4063" s="2">
        <v>5</v>
      </c>
    </row>
    <row r="4064" spans="1:23">
      <c r="A4064" s="229" t="s">
        <v>1546</v>
      </c>
      <c r="B4064" t="s">
        <v>1550</v>
      </c>
      <c r="C4064" s="219" t="s">
        <v>1523</v>
      </c>
      <c r="D4064" s="81" t="s">
        <v>44</v>
      </c>
      <c r="E4064" s="93" t="s">
        <v>60</v>
      </c>
      <c r="F4064" s="38" t="s">
        <v>60</v>
      </c>
      <c r="G4064" s="78">
        <v>4</v>
      </c>
      <c r="H4064" s="78">
        <f t="shared" si="352"/>
        <v>2.197802197802198E-2</v>
      </c>
      <c r="I4064" s="190"/>
      <c r="J4064" s="44"/>
      <c r="K4064" s="44" t="s">
        <v>100</v>
      </c>
      <c r="L4064" s="44"/>
      <c r="M4064" s="2">
        <v>3.0831150273874699</v>
      </c>
      <c r="N4064" s="63">
        <v>0.17623243629435414</v>
      </c>
      <c r="O4064" s="63">
        <f t="shared" si="353"/>
        <v>7.8813541478915394E-2</v>
      </c>
      <c r="P4064" s="2">
        <v>5</v>
      </c>
      <c r="Q4064" s="2">
        <v>2.255584663015</v>
      </c>
      <c r="R4064">
        <v>0.30443756449947934</v>
      </c>
      <c r="S4064" s="63">
        <f t="shared" si="354"/>
        <v>0.13614861782506249</v>
      </c>
      <c r="T4064" s="2">
        <v>5</v>
      </c>
    </row>
    <row r="4065" spans="1:20">
      <c r="A4065" s="229" t="s">
        <v>1546</v>
      </c>
      <c r="B4065" t="s">
        <v>1550</v>
      </c>
      <c r="C4065" s="219" t="s">
        <v>1523</v>
      </c>
      <c r="D4065" s="81" t="s">
        <v>44</v>
      </c>
      <c r="E4065" s="93" t="s">
        <v>60</v>
      </c>
      <c r="F4065" s="38" t="s">
        <v>60</v>
      </c>
      <c r="G4065" s="78">
        <v>8</v>
      </c>
      <c r="H4065" s="78">
        <f t="shared" si="352"/>
        <v>4.3956043956043959E-2</v>
      </c>
      <c r="I4065" s="190"/>
      <c r="J4065" s="44"/>
      <c r="K4065" s="44" t="s">
        <v>100</v>
      </c>
      <c r="L4065" s="44"/>
      <c r="M4065" s="2">
        <v>3.0553941414622501</v>
      </c>
      <c r="N4065" s="63">
        <v>9.6203461141541657E-2</v>
      </c>
      <c r="O4065" s="63">
        <f t="shared" si="353"/>
        <v>4.3023495756649328E-2</v>
      </c>
      <c r="P4065" s="2">
        <v>5</v>
      </c>
      <c r="Q4065" s="2">
        <v>2.1357466063348398</v>
      </c>
      <c r="R4065">
        <v>0.33653846153846362</v>
      </c>
      <c r="S4065" s="63">
        <f t="shared" si="354"/>
        <v>0.15050457540864062</v>
      </c>
      <c r="T4065" s="2">
        <v>5</v>
      </c>
    </row>
    <row r="4066" spans="1:20">
      <c r="A4066" s="229" t="s">
        <v>1546</v>
      </c>
      <c r="B4066" t="s">
        <v>1550</v>
      </c>
      <c r="C4066" s="219" t="s">
        <v>1523</v>
      </c>
      <c r="D4066" s="81" t="s">
        <v>44</v>
      </c>
      <c r="E4066" s="93" t="s">
        <v>60</v>
      </c>
      <c r="F4066" s="38" t="s">
        <v>60</v>
      </c>
      <c r="G4066" s="78">
        <v>16</v>
      </c>
      <c r="H4066" s="78">
        <f t="shared" si="352"/>
        <v>8.7912087912087919E-2</v>
      </c>
      <c r="I4066" s="190"/>
      <c r="J4066" s="44"/>
      <c r="K4066" s="44" t="s">
        <v>100</v>
      </c>
      <c r="L4066" s="44"/>
      <c r="M4066" s="2">
        <v>3.36623005477494</v>
      </c>
      <c r="N4066" s="63">
        <v>0.16025641025641155</v>
      </c>
      <c r="O4066" s="63">
        <f t="shared" si="353"/>
        <v>7.1668845432686146E-2</v>
      </c>
      <c r="P4066" s="2">
        <v>5</v>
      </c>
      <c r="Q4066" s="2">
        <v>2.6618718742557701</v>
      </c>
      <c r="R4066">
        <v>0.16025641025640647</v>
      </c>
      <c r="S4066" s="63">
        <f t="shared" si="354"/>
        <v>7.166884543268387E-2</v>
      </c>
      <c r="T4066" s="2">
        <v>5</v>
      </c>
    </row>
    <row r="4067" spans="1:20">
      <c r="A4067" s="229" t="s">
        <v>1546</v>
      </c>
      <c r="B4067" t="s">
        <v>1550</v>
      </c>
      <c r="C4067" s="219" t="s">
        <v>1523</v>
      </c>
      <c r="D4067" s="81" t="s">
        <v>44</v>
      </c>
      <c r="E4067" s="93" t="s">
        <v>60</v>
      </c>
      <c r="F4067" s="38" t="s">
        <v>60</v>
      </c>
      <c r="G4067" s="78">
        <v>32</v>
      </c>
      <c r="H4067" s="78">
        <f t="shared" si="352"/>
        <v>0.17582417582417584</v>
      </c>
      <c r="I4067" s="190"/>
      <c r="J4067" s="44"/>
      <c r="K4067" s="44" t="s">
        <v>100</v>
      </c>
      <c r="L4067" s="44"/>
      <c r="M4067" s="2">
        <v>3.3385091688497202</v>
      </c>
      <c r="N4067" s="63">
        <v>0.17628205128205204</v>
      </c>
      <c r="O4067" s="63">
        <f t="shared" si="353"/>
        <v>7.8835729975954463E-2</v>
      </c>
      <c r="P4067" s="2">
        <v>5</v>
      </c>
      <c r="Q4067" s="2">
        <v>3.1572279114074702</v>
      </c>
      <c r="R4067">
        <v>0.11217948717948956</v>
      </c>
      <c r="S4067" s="63">
        <f t="shared" si="354"/>
        <v>5.0168191802880957E-2</v>
      </c>
      <c r="T4067" s="2">
        <v>5</v>
      </c>
    </row>
    <row r="4068" spans="1:20">
      <c r="A4068" s="229" t="s">
        <v>1546</v>
      </c>
      <c r="B4068" t="s">
        <v>1550</v>
      </c>
      <c r="C4068" s="219" t="s">
        <v>1523</v>
      </c>
      <c r="D4068" s="81" t="s">
        <v>44</v>
      </c>
      <c r="E4068" s="93" t="s">
        <v>60</v>
      </c>
      <c r="F4068" s="38" t="s">
        <v>60</v>
      </c>
      <c r="G4068" s="78">
        <v>64</v>
      </c>
      <c r="H4068" s="78">
        <f t="shared" si="352"/>
        <v>0.35164835164835168</v>
      </c>
      <c r="I4068" s="190"/>
      <c r="J4068" s="44"/>
      <c r="K4068" s="44" t="s">
        <v>100</v>
      </c>
      <c r="L4068" s="44"/>
      <c r="M4068" s="2">
        <v>3.4031912360085701</v>
      </c>
      <c r="N4068" s="63">
        <v>0.12820512820512497</v>
      </c>
      <c r="O4068" s="63">
        <f t="shared" si="353"/>
        <v>5.7335076346147006E-2</v>
      </c>
      <c r="P4068" s="2">
        <v>5</v>
      </c>
      <c r="Q4068" s="2">
        <v>2.48249583234103</v>
      </c>
      <c r="R4068">
        <v>0.12820512820513008</v>
      </c>
      <c r="S4068" s="63">
        <f t="shared" si="354"/>
        <v>5.7335076346149288E-2</v>
      </c>
      <c r="T4068" s="2">
        <v>5</v>
      </c>
    </row>
    <row r="4069" spans="1:20">
      <c r="A4069" s="229" t="s">
        <v>1546</v>
      </c>
      <c r="B4069" t="s">
        <v>1550</v>
      </c>
      <c r="C4069" s="219" t="s">
        <v>1523</v>
      </c>
      <c r="D4069" s="81" t="s">
        <v>44</v>
      </c>
      <c r="E4069" s="93" t="s">
        <v>60</v>
      </c>
      <c r="F4069" s="38" t="s">
        <v>60</v>
      </c>
      <c r="G4069" s="78">
        <v>124</v>
      </c>
      <c r="H4069" s="78">
        <f t="shared" si="352"/>
        <v>0.68131868131868134</v>
      </c>
      <c r="I4069" s="190"/>
      <c r="J4069" s="44"/>
      <c r="K4069" s="44" t="s">
        <v>100</v>
      </c>
      <c r="L4069" s="44"/>
      <c r="M4069" s="2">
        <v>2.8515360800190499</v>
      </c>
      <c r="N4069" s="63">
        <v>0.25641025641025528</v>
      </c>
      <c r="O4069" s="63">
        <f t="shared" si="353"/>
        <v>0.1146701526922964</v>
      </c>
      <c r="P4069" s="2">
        <v>5</v>
      </c>
      <c r="Q4069" s="2">
        <v>2.0239104548702</v>
      </c>
      <c r="R4069">
        <v>0.35256410256410409</v>
      </c>
      <c r="S4069" s="63">
        <f t="shared" si="354"/>
        <v>0.15767145995190893</v>
      </c>
      <c r="T4069" s="2">
        <v>5</v>
      </c>
    </row>
    <row r="4070" spans="1:20">
      <c r="A4070" s="229" t="s">
        <v>1546</v>
      </c>
      <c r="B4070" t="s">
        <v>1550</v>
      </c>
      <c r="C4070" s="219" t="s">
        <v>1523</v>
      </c>
      <c r="D4070" s="81" t="s">
        <v>44</v>
      </c>
      <c r="E4070" s="93" t="s">
        <v>60</v>
      </c>
      <c r="F4070" s="38" t="s">
        <v>60</v>
      </c>
      <c r="G4070" s="78">
        <v>182</v>
      </c>
      <c r="H4070" s="78">
        <f t="shared" si="352"/>
        <v>1</v>
      </c>
      <c r="I4070" s="190"/>
      <c r="J4070" s="44"/>
      <c r="K4070" s="44" t="s">
        <v>100</v>
      </c>
      <c r="L4070" s="44" t="s">
        <v>100</v>
      </c>
      <c r="M4070" s="2">
        <v>1.8391045487020701</v>
      </c>
      <c r="N4070" s="63">
        <v>0.35256410256409887</v>
      </c>
      <c r="O4070" s="63">
        <f t="shared" si="353"/>
        <v>0.1576714599519066</v>
      </c>
      <c r="P4070" s="2">
        <v>5</v>
      </c>
      <c r="Q4070" s="2">
        <v>1.96875</v>
      </c>
      <c r="R4070">
        <v>0.2884615384615416</v>
      </c>
      <c r="S4070" s="63">
        <f t="shared" si="354"/>
        <v>0.12900392177883541</v>
      </c>
      <c r="T4070" s="2">
        <v>5</v>
      </c>
    </row>
    <row r="4071" spans="1:20">
      <c r="A4071" s="229" t="s">
        <v>1546</v>
      </c>
      <c r="B4071" t="s">
        <v>872</v>
      </c>
      <c r="C4071" s="219" t="s">
        <v>1522</v>
      </c>
      <c r="D4071" s="81" t="s">
        <v>44</v>
      </c>
      <c r="E4071" s="93" t="s">
        <v>60</v>
      </c>
      <c r="F4071" s="38" t="s">
        <v>60</v>
      </c>
      <c r="G4071" s="78">
        <v>1</v>
      </c>
      <c r="H4071" s="78">
        <f t="shared" si="352"/>
        <v>5.4945054945054949E-3</v>
      </c>
      <c r="I4071" s="190"/>
      <c r="J4071" s="44" t="s">
        <v>100</v>
      </c>
      <c r="K4071" s="44" t="s">
        <v>100</v>
      </c>
      <c r="L4071" s="44"/>
      <c r="M4071" s="2">
        <v>3.09375</v>
      </c>
      <c r="N4071" s="63">
        <v>1.07421875</v>
      </c>
      <c r="O4071" s="63">
        <f t="shared" si="353"/>
        <v>0.48040522954097042</v>
      </c>
      <c r="P4071" s="2">
        <v>5</v>
      </c>
      <c r="Q4071" s="2">
        <v>2.15625</v>
      </c>
      <c r="R4071">
        <v>0.634765625</v>
      </c>
      <c r="S4071" s="63">
        <f t="shared" si="354"/>
        <v>0.28387581745602797</v>
      </c>
      <c r="T4071" s="2">
        <v>5</v>
      </c>
    </row>
    <row r="4072" spans="1:20">
      <c r="A4072" s="229" t="s">
        <v>1546</v>
      </c>
      <c r="B4072" t="s">
        <v>872</v>
      </c>
      <c r="C4072" s="219" t="s">
        <v>1522</v>
      </c>
      <c r="D4072" s="81" t="s">
        <v>44</v>
      </c>
      <c r="E4072" s="93" t="s">
        <v>60</v>
      </c>
      <c r="F4072" s="38" t="s">
        <v>60</v>
      </c>
      <c r="G4072" s="78">
        <v>4</v>
      </c>
      <c r="H4072" s="78">
        <f t="shared" si="352"/>
        <v>2.197802197802198E-2</v>
      </c>
      <c r="I4072" s="190"/>
      <c r="J4072" s="44"/>
      <c r="K4072" s="44" t="s">
        <v>100</v>
      </c>
      <c r="L4072" s="44"/>
      <c r="M4072" s="2">
        <v>3.375</v>
      </c>
      <c r="N4072" s="63">
        <v>1.0498046875</v>
      </c>
      <c r="O4072" s="63">
        <f t="shared" si="353"/>
        <v>0.46948692886958471</v>
      </c>
      <c r="P4072" s="2">
        <v>5</v>
      </c>
      <c r="Q4072" s="2">
        <v>2.15625</v>
      </c>
      <c r="R4072">
        <v>0.6103515625</v>
      </c>
      <c r="S4072" s="63">
        <f t="shared" si="354"/>
        <v>0.27295751678464231</v>
      </c>
      <c r="T4072" s="2">
        <v>5</v>
      </c>
    </row>
    <row r="4073" spans="1:20">
      <c r="A4073" s="229" t="s">
        <v>1546</v>
      </c>
      <c r="B4073" t="s">
        <v>872</v>
      </c>
      <c r="C4073" s="219" t="s">
        <v>1522</v>
      </c>
      <c r="D4073" s="81" t="s">
        <v>44</v>
      </c>
      <c r="E4073" s="93" t="s">
        <v>60</v>
      </c>
      <c r="F4073" s="38" t="s">
        <v>60</v>
      </c>
      <c r="G4073" s="78">
        <v>8</v>
      </c>
      <c r="H4073" s="78">
        <f t="shared" si="352"/>
        <v>4.3956043956043959E-2</v>
      </c>
      <c r="I4073" s="190"/>
      <c r="J4073" s="44"/>
      <c r="K4073" s="44" t="s">
        <v>100</v>
      </c>
      <c r="L4073" s="44"/>
      <c r="M4073" s="2">
        <v>3</v>
      </c>
      <c r="N4073" s="63">
        <v>0.9765625</v>
      </c>
      <c r="O4073" s="63">
        <f t="shared" si="353"/>
        <v>0.43673202685542767</v>
      </c>
      <c r="P4073" s="2">
        <v>5</v>
      </c>
      <c r="Q4073" s="2">
        <v>2.15625</v>
      </c>
      <c r="R4073">
        <v>0.6103515625</v>
      </c>
      <c r="S4073" s="63">
        <f t="shared" si="354"/>
        <v>0.27295751678464231</v>
      </c>
      <c r="T4073" s="2">
        <v>5</v>
      </c>
    </row>
    <row r="4074" spans="1:20">
      <c r="A4074" s="229" t="s">
        <v>1546</v>
      </c>
      <c r="B4074" t="s">
        <v>872</v>
      </c>
      <c r="C4074" s="219" t="s">
        <v>1522</v>
      </c>
      <c r="D4074" s="81" t="s">
        <v>44</v>
      </c>
      <c r="E4074" s="93" t="s">
        <v>60</v>
      </c>
      <c r="F4074" s="38" t="s">
        <v>60</v>
      </c>
      <c r="G4074" s="78">
        <v>16</v>
      </c>
      <c r="H4074" s="78">
        <f t="shared" si="352"/>
        <v>8.7912087912087919E-2</v>
      </c>
      <c r="I4074" s="190"/>
      <c r="J4074" s="44"/>
      <c r="K4074" s="44" t="s">
        <v>100</v>
      </c>
      <c r="L4074" s="44"/>
      <c r="M4074" s="2">
        <v>2.953125</v>
      </c>
      <c r="N4074" s="63">
        <v>0.9765625</v>
      </c>
      <c r="O4074" s="63">
        <f t="shared" si="353"/>
        <v>0.43673202685542767</v>
      </c>
      <c r="P4074" s="2">
        <v>5</v>
      </c>
      <c r="Q4074" s="2">
        <v>1.921875</v>
      </c>
      <c r="R4074">
        <v>0.6103515625</v>
      </c>
      <c r="S4074" s="63">
        <f t="shared" si="354"/>
        <v>0.27295751678464231</v>
      </c>
      <c r="T4074" s="2">
        <v>5</v>
      </c>
    </row>
    <row r="4075" spans="1:20">
      <c r="A4075" s="229" t="s">
        <v>1546</v>
      </c>
      <c r="B4075" t="s">
        <v>872</v>
      </c>
      <c r="C4075" s="219" t="s">
        <v>1522</v>
      </c>
      <c r="D4075" s="81" t="s">
        <v>44</v>
      </c>
      <c r="E4075" s="93" t="s">
        <v>60</v>
      </c>
      <c r="F4075" s="38" t="s">
        <v>60</v>
      </c>
      <c r="G4075" s="78">
        <v>32</v>
      </c>
      <c r="H4075" s="78">
        <f t="shared" si="352"/>
        <v>0.17582417582417584</v>
      </c>
      <c r="I4075" s="190"/>
      <c r="J4075" s="44"/>
      <c r="K4075" s="44" t="s">
        <v>100</v>
      </c>
      <c r="L4075" s="44"/>
      <c r="M4075" s="2">
        <v>2.71875</v>
      </c>
      <c r="N4075" s="63">
        <v>0.927734375</v>
      </c>
      <c r="O4075" s="63">
        <f t="shared" si="353"/>
        <v>0.41489542551265629</v>
      </c>
      <c r="P4075" s="2">
        <v>5</v>
      </c>
      <c r="Q4075" s="2">
        <v>2.0625</v>
      </c>
      <c r="R4075">
        <v>0.634765625</v>
      </c>
      <c r="S4075" s="63">
        <f t="shared" si="354"/>
        <v>0.28387581745602797</v>
      </c>
      <c r="T4075" s="2">
        <v>5</v>
      </c>
    </row>
    <row r="4076" spans="1:20">
      <c r="A4076" s="229" t="s">
        <v>1546</v>
      </c>
      <c r="B4076" t="s">
        <v>872</v>
      </c>
      <c r="C4076" s="219" t="s">
        <v>1522</v>
      </c>
      <c r="D4076" s="81" t="s">
        <v>44</v>
      </c>
      <c r="E4076" s="93" t="s">
        <v>60</v>
      </c>
      <c r="F4076" s="38" t="s">
        <v>60</v>
      </c>
      <c r="G4076" s="78">
        <v>64</v>
      </c>
      <c r="H4076" s="78">
        <f t="shared" si="352"/>
        <v>0.35164835164835168</v>
      </c>
      <c r="I4076" s="190"/>
      <c r="J4076" s="44"/>
      <c r="K4076" s="44" t="s">
        <v>100</v>
      </c>
      <c r="L4076" s="44"/>
      <c r="M4076" s="2">
        <v>3.09375</v>
      </c>
      <c r="N4076" s="63">
        <v>0.87890625</v>
      </c>
      <c r="O4076" s="63">
        <f t="shared" si="353"/>
        <v>0.39305882416988491</v>
      </c>
      <c r="P4076" s="2">
        <v>5</v>
      </c>
      <c r="Q4076" s="2">
        <v>1.875</v>
      </c>
      <c r="R4076">
        <v>0.634765625</v>
      </c>
      <c r="S4076" s="63">
        <f t="shared" si="354"/>
        <v>0.28387581745602797</v>
      </c>
      <c r="T4076" s="2">
        <v>5</v>
      </c>
    </row>
    <row r="4077" spans="1:20">
      <c r="A4077" s="229" t="s">
        <v>1546</v>
      </c>
      <c r="B4077" t="s">
        <v>872</v>
      </c>
      <c r="C4077" s="219" t="s">
        <v>1522</v>
      </c>
      <c r="D4077" s="81" t="s">
        <v>44</v>
      </c>
      <c r="E4077" s="93" t="s">
        <v>60</v>
      </c>
      <c r="F4077" s="38" t="s">
        <v>60</v>
      </c>
      <c r="G4077" s="78">
        <v>124</v>
      </c>
      <c r="H4077" s="78">
        <f t="shared" si="352"/>
        <v>0.68131868131868134</v>
      </c>
      <c r="I4077" s="190"/>
      <c r="J4077" s="44"/>
      <c r="K4077" s="44" t="s">
        <v>100</v>
      </c>
      <c r="L4077" s="44"/>
      <c r="M4077" s="2">
        <v>3.046875</v>
      </c>
      <c r="N4077" s="63">
        <v>0.78125</v>
      </c>
      <c r="O4077" s="63">
        <f t="shared" si="353"/>
        <v>0.3493856214843421</v>
      </c>
      <c r="P4077" s="2">
        <v>5</v>
      </c>
      <c r="Q4077" s="2">
        <v>2.34375</v>
      </c>
      <c r="R4077">
        <v>0.5859375</v>
      </c>
      <c r="S4077" s="63">
        <f t="shared" si="354"/>
        <v>0.26203921611325659</v>
      </c>
      <c r="T4077" s="2">
        <v>5</v>
      </c>
    </row>
    <row r="4078" spans="1:20">
      <c r="A4078" s="229" t="s">
        <v>1546</v>
      </c>
      <c r="B4078" t="s">
        <v>872</v>
      </c>
      <c r="C4078" s="219" t="s">
        <v>1522</v>
      </c>
      <c r="D4078" s="81" t="s">
        <v>44</v>
      </c>
      <c r="E4078" s="93" t="s">
        <v>60</v>
      </c>
      <c r="F4078" s="38" t="s">
        <v>60</v>
      </c>
      <c r="G4078" s="78">
        <v>182</v>
      </c>
      <c r="H4078" s="78">
        <f t="shared" si="352"/>
        <v>1</v>
      </c>
      <c r="I4078" s="190"/>
      <c r="J4078" s="44"/>
      <c r="K4078" s="44" t="s">
        <v>100</v>
      </c>
      <c r="L4078" s="44" t="s">
        <v>100</v>
      </c>
      <c r="M4078" s="2">
        <v>3.09375</v>
      </c>
      <c r="N4078" s="63">
        <v>0.68359375</v>
      </c>
      <c r="O4078" s="63">
        <f t="shared" si="353"/>
        <v>0.30571241879879935</v>
      </c>
      <c r="P4078" s="2">
        <v>5</v>
      </c>
      <c r="Q4078" s="2">
        <v>0.60176991150442605</v>
      </c>
      <c r="R4078">
        <v>0.634765625</v>
      </c>
      <c r="S4078" s="63">
        <f t="shared" si="354"/>
        <v>0.28387581745602797</v>
      </c>
      <c r="T4078" s="2">
        <v>5</v>
      </c>
    </row>
    <row r="4079" spans="1:20">
      <c r="A4079" s="229" t="s">
        <v>1546</v>
      </c>
      <c r="B4079" t="s">
        <v>1551</v>
      </c>
      <c r="C4079" s="219" t="s">
        <v>1521</v>
      </c>
      <c r="D4079" s="81" t="s">
        <v>44</v>
      </c>
      <c r="E4079" s="93" t="s">
        <v>60</v>
      </c>
      <c r="F4079" s="38" t="s">
        <v>60</v>
      </c>
      <c r="G4079" s="78">
        <v>1</v>
      </c>
      <c r="H4079" s="78">
        <f t="shared" si="352"/>
        <v>5.4945054945054949E-3</v>
      </c>
      <c r="I4079" s="190"/>
      <c r="J4079" s="44" t="s">
        <v>100</v>
      </c>
      <c r="K4079" s="44" t="s">
        <v>100</v>
      </c>
      <c r="L4079" s="44"/>
      <c r="M4079" s="2">
        <v>2.2300884955752198</v>
      </c>
      <c r="N4079" s="63">
        <v>0.68215339233038041</v>
      </c>
      <c r="O4079" s="63">
        <f t="shared" si="353"/>
        <v>0.30506827126656283</v>
      </c>
      <c r="P4079" s="2">
        <v>5</v>
      </c>
      <c r="Q4079" s="2">
        <v>0.247787610619468</v>
      </c>
      <c r="R4079">
        <v>0.31342182890855108</v>
      </c>
      <c r="S4079" s="63">
        <f t="shared" si="354"/>
        <v>0.14016650301436578</v>
      </c>
      <c r="T4079" s="2">
        <v>5</v>
      </c>
    </row>
    <row r="4080" spans="1:20">
      <c r="A4080" s="229" t="s">
        <v>1546</v>
      </c>
      <c r="B4080" t="s">
        <v>1551</v>
      </c>
      <c r="C4080" s="219" t="s">
        <v>1521</v>
      </c>
      <c r="D4080" s="81" t="s">
        <v>44</v>
      </c>
      <c r="E4080" s="93" t="s">
        <v>60</v>
      </c>
      <c r="F4080" s="38" t="s">
        <v>60</v>
      </c>
      <c r="G4080" s="78">
        <v>4</v>
      </c>
      <c r="H4080" s="78">
        <f t="shared" si="352"/>
        <v>2.197802197802198E-2</v>
      </c>
      <c r="I4080" s="190"/>
      <c r="J4080" s="44"/>
      <c r="K4080" s="44" t="s">
        <v>100</v>
      </c>
      <c r="L4080" s="44"/>
      <c r="M4080" s="2">
        <v>2.2300884955752198</v>
      </c>
      <c r="N4080" s="63">
        <v>0.77433628318583869</v>
      </c>
      <c r="O4080" s="63">
        <f t="shared" si="353"/>
        <v>0.34629371332961251</v>
      </c>
      <c r="P4080" s="2">
        <v>5</v>
      </c>
      <c r="Q4080" s="2">
        <v>0.77876106194690498</v>
      </c>
      <c r="R4080">
        <v>0.25811209439528182</v>
      </c>
      <c r="S4080" s="63">
        <f t="shared" si="354"/>
        <v>0.11543123777653852</v>
      </c>
      <c r="T4080" s="2">
        <v>5</v>
      </c>
    </row>
    <row r="4081" spans="1:20">
      <c r="A4081" s="229" t="s">
        <v>1546</v>
      </c>
      <c r="B4081" t="s">
        <v>1551</v>
      </c>
      <c r="C4081" s="219" t="s">
        <v>1521</v>
      </c>
      <c r="D4081" s="81" t="s">
        <v>44</v>
      </c>
      <c r="E4081" s="93" t="s">
        <v>60</v>
      </c>
      <c r="F4081" s="38" t="s">
        <v>60</v>
      </c>
      <c r="G4081" s="78">
        <v>8</v>
      </c>
      <c r="H4081" s="78">
        <f t="shared" si="352"/>
        <v>4.3956043956043959E-2</v>
      </c>
      <c r="I4081" s="190"/>
      <c r="J4081" s="44"/>
      <c r="K4081" s="44" t="s">
        <v>100</v>
      </c>
      <c r="L4081" s="44"/>
      <c r="M4081" s="2">
        <v>1.7345132743362801</v>
      </c>
      <c r="N4081" s="63">
        <v>0.53466076696165088</v>
      </c>
      <c r="O4081" s="63">
        <f t="shared" si="353"/>
        <v>0.239107563965685</v>
      </c>
      <c r="P4081" s="2">
        <v>5</v>
      </c>
      <c r="Q4081" s="2">
        <v>0.42477876106194701</v>
      </c>
      <c r="R4081">
        <v>0.33185840707964331</v>
      </c>
      <c r="S4081" s="63">
        <f t="shared" si="354"/>
        <v>0.14841159142697596</v>
      </c>
      <c r="T4081" s="2">
        <v>5</v>
      </c>
    </row>
    <row r="4082" spans="1:20">
      <c r="A4082" s="229" t="s">
        <v>1546</v>
      </c>
      <c r="B4082" t="s">
        <v>1551</v>
      </c>
      <c r="C4082" s="219" t="s">
        <v>1521</v>
      </c>
      <c r="D4082" s="81" t="s">
        <v>44</v>
      </c>
      <c r="E4082" s="93" t="s">
        <v>60</v>
      </c>
      <c r="F4082" s="38" t="s">
        <v>60</v>
      </c>
      <c r="G4082" s="78">
        <v>16</v>
      </c>
      <c r="H4082" s="78">
        <f t="shared" si="352"/>
        <v>8.7912087912087919E-2</v>
      </c>
      <c r="I4082" s="190"/>
      <c r="J4082" s="44"/>
      <c r="K4082" s="44" t="s">
        <v>100</v>
      </c>
      <c r="L4082" s="44"/>
      <c r="M4082" s="2">
        <v>1.69911504424778</v>
      </c>
      <c r="N4082" s="63">
        <v>0.46091445427728639</v>
      </c>
      <c r="O4082" s="63">
        <f t="shared" si="353"/>
        <v>0.2061272103152462</v>
      </c>
      <c r="P4082" s="2">
        <v>5</v>
      </c>
      <c r="Q4082" s="2">
        <v>0.28318584070796099</v>
      </c>
      <c r="R4082">
        <v>0.42404129793510048</v>
      </c>
      <c r="S4082" s="63">
        <f t="shared" si="354"/>
        <v>0.18963703349002517</v>
      </c>
      <c r="T4082" s="2">
        <v>5</v>
      </c>
    </row>
    <row r="4083" spans="1:20">
      <c r="A4083" s="229" t="s">
        <v>1546</v>
      </c>
      <c r="B4083" t="s">
        <v>1551</v>
      </c>
      <c r="C4083" s="219" t="s">
        <v>1521</v>
      </c>
      <c r="D4083" s="81" t="s">
        <v>44</v>
      </c>
      <c r="E4083" s="93" t="s">
        <v>60</v>
      </c>
      <c r="F4083" s="38" t="s">
        <v>60</v>
      </c>
      <c r="G4083" s="78">
        <v>32</v>
      </c>
      <c r="H4083" s="78">
        <f t="shared" si="352"/>
        <v>0.17582417582417584</v>
      </c>
      <c r="I4083" s="190"/>
      <c r="J4083" s="44"/>
      <c r="K4083" s="44" t="s">
        <v>100</v>
      </c>
      <c r="L4083" s="44"/>
      <c r="M4083" s="2">
        <v>1.27433628318583</v>
      </c>
      <c r="N4083" s="63">
        <v>0.7005899705014792</v>
      </c>
      <c r="O4083" s="63">
        <f t="shared" si="353"/>
        <v>0.31331335967917595</v>
      </c>
      <c r="P4083" s="2">
        <v>5</v>
      </c>
      <c r="Q4083" s="2">
        <v>0.42477876106194701</v>
      </c>
      <c r="R4083">
        <v>0.40560471976400991</v>
      </c>
      <c r="S4083" s="63">
        <f t="shared" si="354"/>
        <v>0.18139194507741571</v>
      </c>
      <c r="T4083" s="2">
        <v>5</v>
      </c>
    </row>
    <row r="4084" spans="1:20">
      <c r="A4084" s="229" t="s">
        <v>1546</v>
      </c>
      <c r="B4084" t="s">
        <v>1551</v>
      </c>
      <c r="C4084" s="219" t="s">
        <v>1521</v>
      </c>
      <c r="D4084" s="81" t="s">
        <v>44</v>
      </c>
      <c r="E4084" s="93" t="s">
        <v>60</v>
      </c>
      <c r="F4084" s="38" t="s">
        <v>60</v>
      </c>
      <c r="G4084" s="78">
        <v>64</v>
      </c>
      <c r="H4084" s="78">
        <f t="shared" si="352"/>
        <v>0.35164835164835168</v>
      </c>
      <c r="I4084" s="190"/>
      <c r="J4084" s="44"/>
      <c r="K4084" s="44" t="s">
        <v>100</v>
      </c>
      <c r="L4084" s="44"/>
      <c r="M4084" s="2">
        <v>0.99115044247787698</v>
      </c>
      <c r="N4084" s="63">
        <v>0.46091445427728284</v>
      </c>
      <c r="O4084" s="63">
        <f t="shared" si="353"/>
        <v>0.20612721031524461</v>
      </c>
      <c r="P4084" s="2">
        <v>5</v>
      </c>
      <c r="Q4084" s="2">
        <v>0.42477876106194701</v>
      </c>
      <c r="R4084">
        <v>0.60840707964601726</v>
      </c>
      <c r="S4084" s="63">
        <f t="shared" si="354"/>
        <v>0.27208791761612466</v>
      </c>
      <c r="T4084" s="2">
        <v>5</v>
      </c>
    </row>
    <row r="4085" spans="1:20">
      <c r="A4085" s="229" t="s">
        <v>1546</v>
      </c>
      <c r="B4085" t="s">
        <v>1551</v>
      </c>
      <c r="C4085" s="219" t="s">
        <v>1521</v>
      </c>
      <c r="D4085" s="81" t="s">
        <v>44</v>
      </c>
      <c r="E4085" s="93" t="s">
        <v>60</v>
      </c>
      <c r="F4085" s="38" t="s">
        <v>60</v>
      </c>
      <c r="G4085" s="78">
        <v>124</v>
      </c>
      <c r="H4085" s="78">
        <f t="shared" si="352"/>
        <v>0.68131868131868134</v>
      </c>
      <c r="I4085" s="190"/>
      <c r="J4085" s="44"/>
      <c r="K4085" s="44" t="s">
        <v>100</v>
      </c>
      <c r="L4085" s="44"/>
      <c r="M4085" s="2">
        <v>0.17699115044247901</v>
      </c>
      <c r="N4085" s="63">
        <v>0.16592920353982188</v>
      </c>
      <c r="O4085" s="63">
        <f t="shared" si="353"/>
        <v>7.4205795713488093E-2</v>
      </c>
      <c r="P4085" s="2">
        <v>5</v>
      </c>
      <c r="Q4085" s="2">
        <v>0.60176991150442605</v>
      </c>
      <c r="R4085">
        <v>0.6452802359881995</v>
      </c>
      <c r="S4085" s="63">
        <f t="shared" si="354"/>
        <v>0.28857809444134402</v>
      </c>
      <c r="T4085" s="2">
        <v>5</v>
      </c>
    </row>
    <row r="4086" spans="1:20">
      <c r="A4086" s="229" t="s">
        <v>1546</v>
      </c>
      <c r="B4086" t="s">
        <v>1551</v>
      </c>
      <c r="C4086" s="219" t="s">
        <v>1521</v>
      </c>
      <c r="D4086" s="81" t="s">
        <v>44</v>
      </c>
      <c r="E4086" s="93" t="s">
        <v>60</v>
      </c>
      <c r="F4086" s="38" t="s">
        <v>60</v>
      </c>
      <c r="G4086" s="78">
        <v>182</v>
      </c>
      <c r="H4086" s="78">
        <f t="shared" si="352"/>
        <v>1</v>
      </c>
      <c r="I4086" s="190"/>
      <c r="J4086" s="44"/>
      <c r="K4086" s="44" t="s">
        <v>100</v>
      </c>
      <c r="L4086" s="44" t="s">
        <v>100</v>
      </c>
      <c r="M4086" s="2">
        <v>0.70796460176991205</v>
      </c>
      <c r="N4086" s="63">
        <v>0.31342182890855108</v>
      </c>
      <c r="O4086" s="63">
        <f t="shared" si="353"/>
        <v>0.14016650301436578</v>
      </c>
      <c r="P4086" s="2">
        <v>5</v>
      </c>
      <c r="Q4086" s="2">
        <v>0.10344827586206901</v>
      </c>
      <c r="R4086">
        <v>0.35029498525073127</v>
      </c>
      <c r="S4086" s="63">
        <f t="shared" si="354"/>
        <v>0.15665667983958426</v>
      </c>
      <c r="T4086" s="2">
        <v>5</v>
      </c>
    </row>
    <row r="4087" spans="1:20">
      <c r="A4087" s="229" t="s">
        <v>1546</v>
      </c>
      <c r="B4087" t="s">
        <v>1552</v>
      </c>
      <c r="C4087" s="219" t="s">
        <v>1498</v>
      </c>
      <c r="D4087" s="81" t="s">
        <v>44</v>
      </c>
      <c r="E4087" s="93" t="s">
        <v>60</v>
      </c>
      <c r="F4087" s="38" t="s">
        <v>60</v>
      </c>
      <c r="G4087" s="78">
        <v>1</v>
      </c>
      <c r="H4087" s="78">
        <f t="shared" si="352"/>
        <v>5.4945054945054949E-3</v>
      </c>
      <c r="I4087" s="190"/>
      <c r="J4087" s="44" t="s">
        <v>100</v>
      </c>
      <c r="K4087" s="44" t="s">
        <v>100</v>
      </c>
      <c r="L4087" s="44"/>
      <c r="M4087" s="2">
        <v>1.55172413793103</v>
      </c>
      <c r="N4087" s="63">
        <v>0.5792025862068958</v>
      </c>
      <c r="O4087" s="63">
        <f t="shared" si="353"/>
        <v>0.2590272711004602</v>
      </c>
      <c r="P4087" s="2">
        <v>5</v>
      </c>
      <c r="Q4087" s="2">
        <v>0.36206896551723999</v>
      </c>
      <c r="R4087">
        <v>0.18857758620689635</v>
      </c>
      <c r="S4087" s="63">
        <f t="shared" si="354"/>
        <v>8.4334460358289384E-2</v>
      </c>
      <c r="T4087" s="2">
        <v>5</v>
      </c>
    </row>
    <row r="4088" spans="1:20">
      <c r="A4088" s="229" t="s">
        <v>1546</v>
      </c>
      <c r="B4088" t="s">
        <v>1552</v>
      </c>
      <c r="C4088" s="219" t="s">
        <v>1498</v>
      </c>
      <c r="D4088" s="81" t="s">
        <v>44</v>
      </c>
      <c r="E4088" s="93" t="s">
        <v>60</v>
      </c>
      <c r="F4088" s="38" t="s">
        <v>60</v>
      </c>
      <c r="G4088" s="78">
        <v>4</v>
      </c>
      <c r="H4088" s="78">
        <f t="shared" si="352"/>
        <v>2.197802197802198E-2</v>
      </c>
      <c r="I4088" s="190"/>
      <c r="J4088" s="44"/>
      <c r="K4088" s="44" t="s">
        <v>100</v>
      </c>
      <c r="L4088" s="44"/>
      <c r="M4088" s="2">
        <v>1.2155172413793101</v>
      </c>
      <c r="N4088" s="63">
        <v>0.45797413793103131</v>
      </c>
      <c r="O4088" s="63">
        <f t="shared" si="353"/>
        <v>0.20481226087013016</v>
      </c>
      <c r="P4088" s="2">
        <v>5</v>
      </c>
      <c r="Q4088" s="2">
        <v>0.54310344827586099</v>
      </c>
      <c r="R4088">
        <v>0.32327586206896669</v>
      </c>
      <c r="S4088" s="63">
        <f t="shared" si="354"/>
        <v>0.14457336061421105</v>
      </c>
      <c r="T4088" s="2">
        <v>5</v>
      </c>
    </row>
    <row r="4089" spans="1:20">
      <c r="A4089" s="229" t="s">
        <v>1546</v>
      </c>
      <c r="B4089" t="s">
        <v>1552</v>
      </c>
      <c r="C4089" s="219" t="s">
        <v>1498</v>
      </c>
      <c r="D4089" s="81" t="s">
        <v>44</v>
      </c>
      <c r="E4089" s="93" t="s">
        <v>60</v>
      </c>
      <c r="F4089" s="38" t="s">
        <v>60</v>
      </c>
      <c r="G4089" s="78">
        <v>8</v>
      </c>
      <c r="H4089" s="78">
        <f t="shared" si="352"/>
        <v>4.3956043956043959E-2</v>
      </c>
      <c r="I4089" s="190"/>
      <c r="J4089" s="44"/>
      <c r="K4089" s="44" t="s">
        <v>100</v>
      </c>
      <c r="L4089" s="44"/>
      <c r="M4089" s="2">
        <v>1.7586206896551699</v>
      </c>
      <c r="N4089" s="63">
        <v>0.26939655172413535</v>
      </c>
      <c r="O4089" s="63">
        <f t="shared" si="353"/>
        <v>0.12047780051184095</v>
      </c>
      <c r="P4089" s="2">
        <v>5</v>
      </c>
      <c r="Q4089" s="2">
        <v>0.12931034482758699</v>
      </c>
      <c r="R4089">
        <v>0.37715517241379121</v>
      </c>
      <c r="S4089" s="63">
        <f t="shared" si="354"/>
        <v>0.1686689207165781</v>
      </c>
      <c r="T4089" s="2">
        <v>5</v>
      </c>
    </row>
    <row r="4090" spans="1:20">
      <c r="A4090" s="229" t="s">
        <v>1546</v>
      </c>
      <c r="B4090" t="s">
        <v>1552</v>
      </c>
      <c r="C4090" s="219" t="s">
        <v>1498</v>
      </c>
      <c r="D4090" s="81" t="s">
        <v>44</v>
      </c>
      <c r="E4090" s="93" t="s">
        <v>60</v>
      </c>
      <c r="F4090" s="38" t="s">
        <v>60</v>
      </c>
      <c r="G4090" s="78">
        <v>16</v>
      </c>
      <c r="H4090" s="78">
        <f t="shared" si="352"/>
        <v>8.7912087912087919E-2</v>
      </c>
      <c r="I4090" s="190"/>
      <c r="J4090" s="44"/>
      <c r="K4090" s="44" t="s">
        <v>100</v>
      </c>
      <c r="L4090" s="44"/>
      <c r="M4090" s="2">
        <v>1.47413793103448</v>
      </c>
      <c r="N4090" s="63">
        <v>0.26939655172413546</v>
      </c>
      <c r="O4090" s="63">
        <f t="shared" si="353"/>
        <v>0.12047780051184101</v>
      </c>
      <c r="P4090" s="2">
        <v>5</v>
      </c>
      <c r="Q4090" s="2">
        <v>0.62068965517241403</v>
      </c>
      <c r="R4090">
        <v>0.20204741379310315</v>
      </c>
      <c r="S4090" s="63">
        <f t="shared" si="354"/>
        <v>9.0358350383881444E-2</v>
      </c>
      <c r="T4090" s="2">
        <v>5</v>
      </c>
    </row>
    <row r="4091" spans="1:20">
      <c r="A4091" s="229" t="s">
        <v>1546</v>
      </c>
      <c r="B4091" t="s">
        <v>1552</v>
      </c>
      <c r="C4091" s="219" t="s">
        <v>1498</v>
      </c>
      <c r="D4091" s="81" t="s">
        <v>44</v>
      </c>
      <c r="E4091" s="93" t="s">
        <v>60</v>
      </c>
      <c r="F4091" s="38" t="s">
        <v>60</v>
      </c>
      <c r="G4091" s="78">
        <v>32</v>
      </c>
      <c r="H4091" s="78">
        <f t="shared" si="352"/>
        <v>0.17582417582417584</v>
      </c>
      <c r="I4091" s="190"/>
      <c r="J4091" s="44"/>
      <c r="K4091" s="44" t="s">
        <v>100</v>
      </c>
      <c r="L4091" s="44"/>
      <c r="M4091" s="2">
        <v>1.6034482758620601</v>
      </c>
      <c r="N4091" s="63">
        <v>0.22898706896552073</v>
      </c>
      <c r="O4091" s="63">
        <f t="shared" si="353"/>
        <v>0.10240613043506736</v>
      </c>
      <c r="P4091" s="2">
        <v>5</v>
      </c>
      <c r="Q4091" s="2">
        <v>0.77586206896551702</v>
      </c>
      <c r="R4091">
        <v>0.40409482758620624</v>
      </c>
      <c r="S4091" s="63">
        <f t="shared" si="354"/>
        <v>0.18071670076776286</v>
      </c>
      <c r="T4091" s="2">
        <v>5</v>
      </c>
    </row>
    <row r="4092" spans="1:20">
      <c r="A4092" s="229" t="s">
        <v>1546</v>
      </c>
      <c r="B4092" t="s">
        <v>1552</v>
      </c>
      <c r="C4092" s="219" t="s">
        <v>1498</v>
      </c>
      <c r="D4092" s="81" t="s">
        <v>44</v>
      </c>
      <c r="E4092" s="93" t="s">
        <v>60</v>
      </c>
      <c r="F4092" s="38" t="s">
        <v>60</v>
      </c>
      <c r="G4092" s="78">
        <v>64</v>
      </c>
      <c r="H4092" s="78">
        <f t="shared" si="352"/>
        <v>0.35164835164835168</v>
      </c>
      <c r="I4092" s="190"/>
      <c r="J4092" s="44"/>
      <c r="K4092" s="44" t="s">
        <v>100</v>
      </c>
      <c r="L4092" s="44"/>
      <c r="M4092" s="2">
        <v>1.6034482758620601</v>
      </c>
      <c r="N4092" s="63">
        <v>0.242456896551724</v>
      </c>
      <c r="O4092" s="63">
        <f t="shared" si="353"/>
        <v>0.10843002046065785</v>
      </c>
      <c r="P4092" s="2">
        <v>5</v>
      </c>
      <c r="Q4092" s="2">
        <v>0</v>
      </c>
      <c r="R4092">
        <v>0.32327586206896508</v>
      </c>
      <c r="S4092" s="63">
        <f t="shared" si="354"/>
        <v>0.14457336061421033</v>
      </c>
      <c r="T4092" s="2">
        <v>5</v>
      </c>
    </row>
    <row r="4093" spans="1:20">
      <c r="A4093" s="229" t="s">
        <v>1546</v>
      </c>
      <c r="B4093" t="s">
        <v>1552</v>
      </c>
      <c r="C4093" s="219" t="s">
        <v>1498</v>
      </c>
      <c r="D4093" s="81" t="s">
        <v>44</v>
      </c>
      <c r="E4093" s="93" t="s">
        <v>60</v>
      </c>
      <c r="F4093" s="38" t="s">
        <v>60</v>
      </c>
      <c r="G4093" s="78">
        <v>124</v>
      </c>
      <c r="H4093" s="78">
        <f t="shared" si="352"/>
        <v>0.68131868131868134</v>
      </c>
      <c r="I4093" s="190"/>
      <c r="J4093" s="44"/>
      <c r="K4093" s="44" t="s">
        <v>100</v>
      </c>
      <c r="L4093" s="44"/>
      <c r="M4093" s="2">
        <v>0.72413793103448398</v>
      </c>
      <c r="N4093" s="63">
        <v>0.41756465517240943</v>
      </c>
      <c r="O4093" s="63">
        <f t="shared" si="353"/>
        <v>0.18674059079335331</v>
      </c>
      <c r="P4093" s="2">
        <v>5</v>
      </c>
      <c r="Q4093" s="2">
        <v>0.85344827586206895</v>
      </c>
      <c r="R4093">
        <v>2.6939655172414326E-2</v>
      </c>
      <c r="S4093" s="63">
        <f t="shared" si="354"/>
        <v>1.204778005118445E-2</v>
      </c>
      <c r="T4093" s="2">
        <v>5</v>
      </c>
    </row>
    <row r="4094" spans="1:20">
      <c r="A4094" s="229" t="s">
        <v>1546</v>
      </c>
      <c r="B4094" t="s">
        <v>1552</v>
      </c>
      <c r="C4094" s="219" t="s">
        <v>1498</v>
      </c>
      <c r="D4094" s="81" t="s">
        <v>44</v>
      </c>
      <c r="E4094" s="93" t="s">
        <v>60</v>
      </c>
      <c r="F4094" s="38" t="s">
        <v>60</v>
      </c>
      <c r="G4094" s="78">
        <v>182</v>
      </c>
      <c r="H4094" s="78">
        <f t="shared" si="352"/>
        <v>1</v>
      </c>
      <c r="I4094" s="190"/>
      <c r="J4094" s="44"/>
      <c r="K4094" s="44" t="s">
        <v>100</v>
      </c>
      <c r="L4094" s="44" t="s">
        <v>100</v>
      </c>
      <c r="M4094" s="2">
        <v>1.2413793103448201</v>
      </c>
      <c r="N4094" s="63">
        <v>0.28286637931034891</v>
      </c>
      <c r="O4094" s="63">
        <f t="shared" si="353"/>
        <v>0.12650169053743604</v>
      </c>
      <c r="P4094" s="2">
        <v>5</v>
      </c>
      <c r="Q4094" s="2">
        <v>1.7999999999999999E-2</v>
      </c>
      <c r="R4094">
        <v>0.33674568965517243</v>
      </c>
      <c r="S4094" s="63">
        <f t="shared" si="354"/>
        <v>0.15059725063980264</v>
      </c>
      <c r="T4094" s="2">
        <v>5</v>
      </c>
    </row>
    <row r="4095" spans="1:20">
      <c r="A4095" s="229" t="s">
        <v>1555</v>
      </c>
      <c r="B4095" t="s">
        <v>1565</v>
      </c>
      <c r="C4095" s="219" t="s">
        <v>1491</v>
      </c>
      <c r="D4095" s="81" t="s">
        <v>44</v>
      </c>
      <c r="E4095" s="93" t="s">
        <v>600</v>
      </c>
      <c r="F4095" s="38" t="s">
        <v>60</v>
      </c>
      <c r="G4095" s="126">
        <v>183</v>
      </c>
      <c r="H4095" s="123">
        <f t="shared" ref="H4095:H4126" si="355">G4095/824</f>
        <v>0.22208737864077671</v>
      </c>
      <c r="K4095" s="27" t="s">
        <v>100</v>
      </c>
      <c r="M4095" s="2">
        <v>0.17799999999999999</v>
      </c>
      <c r="N4095">
        <v>4.1000000000000002E-2</v>
      </c>
      <c r="O4095" s="63">
        <f t="shared" si="353"/>
        <v>9.66379267621615E-3</v>
      </c>
      <c r="P4095" s="2">
        <v>18</v>
      </c>
      <c r="Q4095" s="2">
        <v>2E-3</v>
      </c>
      <c r="R4095">
        <v>5.0000000000000001E-3</v>
      </c>
      <c r="S4095" s="63">
        <f t="shared" si="354"/>
        <v>1.1785113019775794E-3</v>
      </c>
      <c r="T4095" s="2">
        <v>18</v>
      </c>
    </row>
    <row r="4096" spans="1:20">
      <c r="A4096" s="229" t="s">
        <v>1555</v>
      </c>
      <c r="B4096" t="s">
        <v>1565</v>
      </c>
      <c r="C4096" s="219" t="s">
        <v>1491</v>
      </c>
      <c r="D4096" s="81" t="s">
        <v>44</v>
      </c>
      <c r="E4096" s="93" t="s">
        <v>600</v>
      </c>
      <c r="F4096" s="38" t="s">
        <v>60</v>
      </c>
      <c r="G4096" s="126">
        <v>458</v>
      </c>
      <c r="H4096" s="123">
        <f t="shared" si="355"/>
        <v>0.55582524271844658</v>
      </c>
      <c r="K4096" s="27" t="s">
        <v>100</v>
      </c>
      <c r="M4096" s="2">
        <v>0.17799999999999999</v>
      </c>
      <c r="N4096">
        <v>4.1000000000000002E-2</v>
      </c>
      <c r="O4096" s="63">
        <f t="shared" si="353"/>
        <v>9.66379267621615E-3</v>
      </c>
      <c r="P4096" s="2">
        <v>18</v>
      </c>
      <c r="Q4096" s="2">
        <v>2.4E-2</v>
      </c>
      <c r="R4096">
        <v>0.18</v>
      </c>
      <c r="S4096" s="63">
        <f t="shared" si="354"/>
        <v>4.2426406871192854E-2</v>
      </c>
      <c r="T4096" s="2">
        <v>18</v>
      </c>
    </row>
    <row r="4097" spans="1:20">
      <c r="A4097" s="229" t="s">
        <v>1555</v>
      </c>
      <c r="B4097" t="s">
        <v>1565</v>
      </c>
      <c r="C4097" s="219" t="s">
        <v>1491</v>
      </c>
      <c r="D4097" s="81" t="s">
        <v>44</v>
      </c>
      <c r="E4097" s="93" t="s">
        <v>600</v>
      </c>
      <c r="F4097" s="38" t="s">
        <v>60</v>
      </c>
      <c r="G4097" s="126">
        <v>824</v>
      </c>
      <c r="H4097" s="123">
        <f t="shared" si="355"/>
        <v>1</v>
      </c>
      <c r="K4097" s="27" t="s">
        <v>100</v>
      </c>
      <c r="L4097" t="s">
        <v>100</v>
      </c>
      <c r="M4097" s="2">
        <v>0.17799999999999999</v>
      </c>
      <c r="N4097">
        <v>4.1000000000000002E-2</v>
      </c>
      <c r="O4097" s="63">
        <f t="shared" si="353"/>
        <v>9.66379267621615E-3</v>
      </c>
      <c r="P4097" s="2">
        <v>18</v>
      </c>
      <c r="Q4097" s="2">
        <v>2.5999999999999999E-2</v>
      </c>
      <c r="R4097">
        <v>0.15</v>
      </c>
      <c r="S4097" s="63">
        <f t="shared" si="354"/>
        <v>3.5355339059327376E-2</v>
      </c>
      <c r="T4097" s="2">
        <v>18</v>
      </c>
    </row>
    <row r="4098" spans="1:20">
      <c r="A4098" s="229" t="s">
        <v>1555</v>
      </c>
      <c r="B4098" t="s">
        <v>1566</v>
      </c>
      <c r="C4098" s="219" t="s">
        <v>1491</v>
      </c>
      <c r="D4098" s="81" t="s">
        <v>44</v>
      </c>
      <c r="E4098" s="93" t="s">
        <v>600</v>
      </c>
      <c r="F4098" s="38" t="s">
        <v>60</v>
      </c>
      <c r="G4098" s="126">
        <v>183</v>
      </c>
      <c r="H4098" s="123">
        <f t="shared" si="355"/>
        <v>0.22208737864077671</v>
      </c>
      <c r="K4098" s="27" t="s">
        <v>100</v>
      </c>
      <c r="M4098" s="2">
        <v>4.0000000000000001E-3</v>
      </c>
      <c r="N4098">
        <v>3.0000000000000001E-3</v>
      </c>
      <c r="O4098" s="63">
        <f t="shared" si="353"/>
        <v>7.0710678118654762E-4</v>
      </c>
      <c r="P4098" s="2">
        <v>18</v>
      </c>
      <c r="Q4098" s="2">
        <v>0</v>
      </c>
      <c r="R4098">
        <v>1.9E-2</v>
      </c>
      <c r="S4098" s="63">
        <f t="shared" si="354"/>
        <v>4.4783429475148016E-3</v>
      </c>
      <c r="T4098" s="2">
        <v>18</v>
      </c>
    </row>
    <row r="4099" spans="1:20">
      <c r="A4099" s="229" t="s">
        <v>1555</v>
      </c>
      <c r="B4099" t="s">
        <v>1566</v>
      </c>
      <c r="C4099" s="219" t="s">
        <v>1491</v>
      </c>
      <c r="D4099" s="81" t="s">
        <v>44</v>
      </c>
      <c r="E4099" s="93" t="s">
        <v>600</v>
      </c>
      <c r="F4099" s="38" t="s">
        <v>60</v>
      </c>
      <c r="G4099" s="126">
        <v>458</v>
      </c>
      <c r="H4099" s="123">
        <f t="shared" si="355"/>
        <v>0.55582524271844658</v>
      </c>
      <c r="K4099" s="27" t="s">
        <v>100</v>
      </c>
      <c r="M4099" s="2">
        <v>4.0000000000000001E-3</v>
      </c>
      <c r="N4099">
        <v>3.0000000000000001E-3</v>
      </c>
      <c r="O4099" s="63">
        <f t="shared" si="353"/>
        <v>7.0710678118654762E-4</v>
      </c>
      <c r="P4099" s="2">
        <v>18</v>
      </c>
      <c r="Q4099" s="2">
        <v>5.0000000000000001E-3</v>
      </c>
      <c r="R4099">
        <v>0.03</v>
      </c>
      <c r="S4099" s="63">
        <f t="shared" si="354"/>
        <v>7.0710678118654753E-3</v>
      </c>
      <c r="T4099" s="2">
        <v>18</v>
      </c>
    </row>
    <row r="4100" spans="1:20">
      <c r="A4100" s="229" t="s">
        <v>1555</v>
      </c>
      <c r="B4100" t="s">
        <v>1566</v>
      </c>
      <c r="C4100" s="219" t="s">
        <v>1491</v>
      </c>
      <c r="D4100" s="81" t="s">
        <v>44</v>
      </c>
      <c r="E4100" s="93" t="s">
        <v>600</v>
      </c>
      <c r="F4100" s="38" t="s">
        <v>60</v>
      </c>
      <c r="G4100" s="126">
        <v>824</v>
      </c>
      <c r="H4100" s="123">
        <f t="shared" si="355"/>
        <v>1</v>
      </c>
      <c r="K4100" s="27" t="s">
        <v>100</v>
      </c>
      <c r="L4100" t="s">
        <v>100</v>
      </c>
      <c r="M4100" s="2">
        <v>4.0000000000000001E-3</v>
      </c>
      <c r="N4100">
        <v>3.0000000000000001E-3</v>
      </c>
      <c r="O4100" s="63">
        <f t="shared" si="353"/>
        <v>7.0710678118654762E-4</v>
      </c>
      <c r="P4100" s="2">
        <v>18</v>
      </c>
      <c r="Q4100" s="2">
        <v>1E-3</v>
      </c>
      <c r="R4100">
        <v>6.0000000000000001E-3</v>
      </c>
      <c r="S4100" s="63">
        <f t="shared" si="354"/>
        <v>1.4142135623730952E-3</v>
      </c>
      <c r="T4100" s="2">
        <v>18</v>
      </c>
    </row>
    <row r="4101" spans="1:20">
      <c r="A4101" s="229" t="s">
        <v>1555</v>
      </c>
      <c r="B4101" t="s">
        <v>1567</v>
      </c>
      <c r="C4101" s="219" t="s">
        <v>1491</v>
      </c>
      <c r="D4101" s="81" t="s">
        <v>44</v>
      </c>
      <c r="E4101" s="93" t="s">
        <v>600</v>
      </c>
      <c r="F4101" s="38" t="s">
        <v>60</v>
      </c>
      <c r="G4101" s="126">
        <v>183</v>
      </c>
      <c r="H4101" s="123">
        <f t="shared" si="355"/>
        <v>0.22208737864077671</v>
      </c>
      <c r="K4101" s="27" t="s">
        <v>100</v>
      </c>
      <c r="M4101" s="2">
        <v>8.0000000000000002E-3</v>
      </c>
      <c r="N4101">
        <v>3.0000000000000001E-3</v>
      </c>
      <c r="O4101" s="63">
        <f t="shared" si="353"/>
        <v>7.0710678118654762E-4</v>
      </c>
      <c r="P4101" s="2">
        <v>18</v>
      </c>
      <c r="Q4101" s="2">
        <v>0</v>
      </c>
      <c r="R4101">
        <v>4.0000000000000001E-3</v>
      </c>
      <c r="S4101" s="63">
        <f t="shared" si="354"/>
        <v>9.428090415820635E-4</v>
      </c>
      <c r="T4101" s="2">
        <v>18</v>
      </c>
    </row>
    <row r="4102" spans="1:20">
      <c r="A4102" s="229" t="s">
        <v>1555</v>
      </c>
      <c r="B4102" t="s">
        <v>1567</v>
      </c>
      <c r="C4102" s="219" t="s">
        <v>1491</v>
      </c>
      <c r="D4102" s="81" t="s">
        <v>44</v>
      </c>
      <c r="E4102" s="93" t="s">
        <v>600</v>
      </c>
      <c r="F4102" s="38" t="s">
        <v>60</v>
      </c>
      <c r="G4102" s="126">
        <v>458</v>
      </c>
      <c r="H4102" s="123">
        <f t="shared" si="355"/>
        <v>0.55582524271844658</v>
      </c>
      <c r="K4102" s="27" t="s">
        <v>100</v>
      </c>
      <c r="M4102" s="2">
        <v>8.0000000000000002E-3</v>
      </c>
      <c r="N4102">
        <v>3.0000000000000001E-3</v>
      </c>
      <c r="O4102" s="63">
        <f t="shared" si="353"/>
        <v>7.0710678118654762E-4</v>
      </c>
      <c r="P4102" s="2">
        <v>18</v>
      </c>
      <c r="Q4102" s="2">
        <v>0.252</v>
      </c>
      <c r="R4102">
        <v>3.4000000000000002E-2</v>
      </c>
      <c r="S4102" s="63">
        <f t="shared" si="354"/>
        <v>8.0138768534475397E-3</v>
      </c>
      <c r="T4102" s="2">
        <v>18</v>
      </c>
    </row>
    <row r="4103" spans="1:20">
      <c r="A4103" s="229" t="s">
        <v>1555</v>
      </c>
      <c r="B4103" t="s">
        <v>1567</v>
      </c>
      <c r="C4103" s="219" t="s">
        <v>1491</v>
      </c>
      <c r="D4103" s="81" t="s">
        <v>44</v>
      </c>
      <c r="E4103" s="93" t="s">
        <v>600</v>
      </c>
      <c r="F4103" s="38" t="s">
        <v>60</v>
      </c>
      <c r="G4103" s="126">
        <v>824</v>
      </c>
      <c r="H4103" s="123">
        <f t="shared" si="355"/>
        <v>1</v>
      </c>
      <c r="K4103" s="27" t="s">
        <v>100</v>
      </c>
      <c r="L4103" t="s">
        <v>100</v>
      </c>
      <c r="M4103" s="2">
        <v>8.0000000000000002E-3</v>
      </c>
      <c r="N4103">
        <v>3.0000000000000001E-3</v>
      </c>
      <c r="O4103" s="63">
        <f t="shared" si="353"/>
        <v>7.0710678118654762E-4</v>
      </c>
      <c r="P4103" s="2">
        <v>18</v>
      </c>
      <c r="Q4103" s="2">
        <v>2.2200000000000002</v>
      </c>
      <c r="R4103">
        <v>0.94699999999999995</v>
      </c>
      <c r="S4103" s="63">
        <f t="shared" si="354"/>
        <v>0.22321004059455352</v>
      </c>
      <c r="T4103" s="2">
        <v>18</v>
      </c>
    </row>
    <row r="4104" spans="1:20">
      <c r="A4104" s="229" t="s">
        <v>1555</v>
      </c>
      <c r="B4104" t="s">
        <v>1568</v>
      </c>
      <c r="C4104" s="219" t="s">
        <v>1491</v>
      </c>
      <c r="D4104" s="81" t="s">
        <v>44</v>
      </c>
      <c r="E4104" s="93" t="s">
        <v>600</v>
      </c>
      <c r="F4104" s="38" t="s">
        <v>60</v>
      </c>
      <c r="G4104" s="126">
        <v>183</v>
      </c>
      <c r="H4104" s="123">
        <f t="shared" si="355"/>
        <v>0.22208737864077671</v>
      </c>
      <c r="K4104" s="27" t="s">
        <v>100</v>
      </c>
      <c r="M4104" s="2">
        <v>3.4000000000000002E-2</v>
      </c>
      <c r="N4104">
        <v>1.7000000000000001E-2</v>
      </c>
      <c r="O4104" s="63">
        <f t="shared" si="353"/>
        <v>4.0069384267237699E-3</v>
      </c>
      <c r="P4104" s="2">
        <v>18</v>
      </c>
      <c r="Q4104" s="2">
        <v>1E-3</v>
      </c>
      <c r="R4104">
        <v>0</v>
      </c>
      <c r="S4104" s="63">
        <f t="shared" si="354"/>
        <v>0</v>
      </c>
      <c r="T4104" s="2">
        <v>18</v>
      </c>
    </row>
    <row r="4105" spans="1:20">
      <c r="A4105" s="229" t="s">
        <v>1555</v>
      </c>
      <c r="B4105" t="s">
        <v>1568</v>
      </c>
      <c r="C4105" s="219" t="s">
        <v>1491</v>
      </c>
      <c r="D4105" s="81" t="s">
        <v>44</v>
      </c>
      <c r="E4105" s="93" t="s">
        <v>600</v>
      </c>
      <c r="F4105" s="38" t="s">
        <v>60</v>
      </c>
      <c r="G4105" s="126">
        <v>458</v>
      </c>
      <c r="H4105" s="123">
        <f t="shared" si="355"/>
        <v>0.55582524271844658</v>
      </c>
      <c r="K4105" s="27" t="s">
        <v>100</v>
      </c>
      <c r="M4105" s="2">
        <v>3.4000000000000002E-2</v>
      </c>
      <c r="N4105">
        <v>1.7000000000000001E-2</v>
      </c>
      <c r="O4105" s="63">
        <f t="shared" si="353"/>
        <v>4.0069384267237699E-3</v>
      </c>
      <c r="P4105" s="2">
        <v>18</v>
      </c>
      <c r="Q4105" s="2">
        <v>3.1E-2</v>
      </c>
      <c r="R4105">
        <v>6.0000000000000001E-3</v>
      </c>
      <c r="S4105" s="63">
        <f t="shared" si="354"/>
        <v>1.4142135623730952E-3</v>
      </c>
      <c r="T4105" s="2">
        <v>18</v>
      </c>
    </row>
    <row r="4106" spans="1:20">
      <c r="A4106" s="229" t="s">
        <v>1555</v>
      </c>
      <c r="B4106" t="s">
        <v>1568</v>
      </c>
      <c r="C4106" s="219" t="s">
        <v>1491</v>
      </c>
      <c r="D4106" s="81" t="s">
        <v>44</v>
      </c>
      <c r="E4106" s="93" t="s">
        <v>600</v>
      </c>
      <c r="F4106" s="38" t="s">
        <v>60</v>
      </c>
      <c r="G4106" s="126">
        <v>824</v>
      </c>
      <c r="H4106" s="123">
        <f t="shared" si="355"/>
        <v>1</v>
      </c>
      <c r="K4106" s="27" t="s">
        <v>100</v>
      </c>
      <c r="L4106" t="s">
        <v>100</v>
      </c>
      <c r="M4106" s="2">
        <v>3.4000000000000002E-2</v>
      </c>
      <c r="N4106">
        <v>1.7000000000000001E-2</v>
      </c>
      <c r="O4106" s="63">
        <f t="shared" si="353"/>
        <v>4.0069384267237699E-3</v>
      </c>
      <c r="P4106" s="2">
        <v>18</v>
      </c>
      <c r="Q4106" s="2">
        <v>4.0000000000000001E-3</v>
      </c>
      <c r="R4106">
        <v>0.03</v>
      </c>
      <c r="S4106" s="63">
        <f t="shared" si="354"/>
        <v>7.0710678118654753E-3</v>
      </c>
      <c r="T4106" s="2">
        <v>18</v>
      </c>
    </row>
    <row r="4107" spans="1:20">
      <c r="A4107" s="229" t="s">
        <v>1555</v>
      </c>
      <c r="B4107" t="s">
        <v>1569</v>
      </c>
      <c r="C4107" s="219" t="s">
        <v>1491</v>
      </c>
      <c r="D4107" s="81" t="s">
        <v>44</v>
      </c>
      <c r="E4107" s="93" t="s">
        <v>600</v>
      </c>
      <c r="F4107" s="38" t="s">
        <v>60</v>
      </c>
      <c r="G4107" s="126">
        <v>183</v>
      </c>
      <c r="H4107" s="123">
        <f t="shared" si="355"/>
        <v>0.22208737864077671</v>
      </c>
      <c r="K4107" s="27" t="s">
        <v>100</v>
      </c>
      <c r="M4107" s="2">
        <v>1E-3</v>
      </c>
      <c r="N4107">
        <v>1E-3</v>
      </c>
      <c r="O4107" s="63">
        <f t="shared" si="353"/>
        <v>2.3570226039551587E-4</v>
      </c>
      <c r="P4107" s="2">
        <v>18</v>
      </c>
      <c r="Q4107" s="2">
        <v>0</v>
      </c>
      <c r="R4107">
        <v>0</v>
      </c>
      <c r="S4107" s="63">
        <f t="shared" si="354"/>
        <v>0</v>
      </c>
      <c r="T4107" s="2">
        <v>18</v>
      </c>
    </row>
    <row r="4108" spans="1:20">
      <c r="A4108" s="229" t="s">
        <v>1555</v>
      </c>
      <c r="B4108" t="s">
        <v>1569</v>
      </c>
      <c r="C4108" s="219" t="s">
        <v>1491</v>
      </c>
      <c r="D4108" s="81" t="s">
        <v>44</v>
      </c>
      <c r="E4108" s="93" t="s">
        <v>600</v>
      </c>
      <c r="F4108" s="38" t="s">
        <v>60</v>
      </c>
      <c r="G4108" s="126">
        <v>458</v>
      </c>
      <c r="H4108" s="123">
        <f t="shared" si="355"/>
        <v>0.55582524271844658</v>
      </c>
      <c r="K4108" s="27" t="s">
        <v>100</v>
      </c>
      <c r="M4108" s="2">
        <v>1E-3</v>
      </c>
      <c r="N4108">
        <v>1E-3</v>
      </c>
      <c r="O4108" s="63">
        <f t="shared" si="353"/>
        <v>2.3570226039551587E-4</v>
      </c>
      <c r="P4108" s="2">
        <v>18</v>
      </c>
      <c r="Q4108" s="2">
        <v>2.8000000000000001E-2</v>
      </c>
      <c r="R4108">
        <v>2E-3</v>
      </c>
      <c r="S4108" s="63">
        <f t="shared" si="354"/>
        <v>4.7140452079103175E-4</v>
      </c>
      <c r="T4108" s="2">
        <v>18</v>
      </c>
    </row>
    <row r="4109" spans="1:20">
      <c r="A4109" s="229" t="s">
        <v>1555</v>
      </c>
      <c r="B4109" t="s">
        <v>1569</v>
      </c>
      <c r="C4109" s="219" t="s">
        <v>1491</v>
      </c>
      <c r="D4109" s="81" t="s">
        <v>44</v>
      </c>
      <c r="E4109" s="93" t="s">
        <v>600</v>
      </c>
      <c r="F4109" s="38" t="s">
        <v>60</v>
      </c>
      <c r="G4109" s="126">
        <v>824</v>
      </c>
      <c r="H4109" s="123">
        <f t="shared" si="355"/>
        <v>1</v>
      </c>
      <c r="K4109" s="27" t="s">
        <v>100</v>
      </c>
      <c r="L4109" t="s">
        <v>100</v>
      </c>
      <c r="M4109" s="2">
        <v>1E-3</v>
      </c>
      <c r="N4109">
        <v>1E-3</v>
      </c>
      <c r="O4109" s="63">
        <f t="shared" si="353"/>
        <v>2.3570226039551587E-4</v>
      </c>
      <c r="P4109" s="2">
        <v>18</v>
      </c>
      <c r="Q4109" s="2">
        <v>3.0000000000000001E-3</v>
      </c>
      <c r="R4109">
        <v>0</v>
      </c>
      <c r="S4109" s="63">
        <f t="shared" si="354"/>
        <v>0</v>
      </c>
      <c r="T4109" s="2">
        <v>18</v>
      </c>
    </row>
    <row r="4110" spans="1:20">
      <c r="A4110" s="229" t="s">
        <v>1555</v>
      </c>
      <c r="B4110" t="s">
        <v>1570</v>
      </c>
      <c r="C4110" s="219" t="s">
        <v>1491</v>
      </c>
      <c r="D4110" s="81" t="s">
        <v>44</v>
      </c>
      <c r="E4110" s="93" t="s">
        <v>600</v>
      </c>
      <c r="F4110" s="38" t="s">
        <v>60</v>
      </c>
      <c r="G4110" s="126">
        <v>183</v>
      </c>
      <c r="H4110" s="123">
        <f t="shared" si="355"/>
        <v>0.22208737864077671</v>
      </c>
      <c r="K4110" s="27" t="s">
        <v>100</v>
      </c>
      <c r="M4110" s="2">
        <v>2E-3</v>
      </c>
      <c r="N4110">
        <v>1E-3</v>
      </c>
      <c r="O4110" s="63">
        <f t="shared" si="353"/>
        <v>2.3570226039551587E-4</v>
      </c>
      <c r="P4110" s="2">
        <v>18</v>
      </c>
      <c r="Q4110" s="2">
        <v>0</v>
      </c>
      <c r="R4110">
        <v>1E-3</v>
      </c>
      <c r="S4110" s="63">
        <f t="shared" si="354"/>
        <v>2.3570226039551587E-4</v>
      </c>
      <c r="T4110" s="2">
        <v>18</v>
      </c>
    </row>
    <row r="4111" spans="1:20">
      <c r="A4111" s="229" t="s">
        <v>1555</v>
      </c>
      <c r="B4111" t="s">
        <v>1570</v>
      </c>
      <c r="C4111" s="219" t="s">
        <v>1491</v>
      </c>
      <c r="D4111" s="81" t="s">
        <v>44</v>
      </c>
      <c r="E4111" s="93" t="s">
        <v>600</v>
      </c>
      <c r="F4111" s="38" t="s">
        <v>60</v>
      </c>
      <c r="G4111" s="126">
        <v>458</v>
      </c>
      <c r="H4111" s="123">
        <f t="shared" si="355"/>
        <v>0.55582524271844658</v>
      </c>
      <c r="K4111" s="27" t="s">
        <v>100</v>
      </c>
      <c r="M4111" s="2">
        <v>2E-3</v>
      </c>
      <c r="N4111">
        <v>1E-3</v>
      </c>
      <c r="O4111" s="63">
        <f t="shared" si="353"/>
        <v>2.3570226039551587E-4</v>
      </c>
      <c r="P4111" s="2">
        <v>18</v>
      </c>
      <c r="Q4111" s="2">
        <v>0</v>
      </c>
      <c r="R4111">
        <v>7.0000000000000001E-3</v>
      </c>
      <c r="S4111" s="63">
        <f t="shared" si="354"/>
        <v>1.6499158227686111E-3</v>
      </c>
      <c r="T4111" s="2">
        <v>18</v>
      </c>
    </row>
    <row r="4112" spans="1:20">
      <c r="A4112" s="229" t="s">
        <v>1555</v>
      </c>
      <c r="B4112" t="s">
        <v>1570</v>
      </c>
      <c r="C4112" s="219" t="s">
        <v>1491</v>
      </c>
      <c r="D4112" s="81" t="s">
        <v>44</v>
      </c>
      <c r="E4112" s="93" t="s">
        <v>600</v>
      </c>
      <c r="F4112" s="38" t="s">
        <v>60</v>
      </c>
      <c r="G4112" s="126">
        <v>824</v>
      </c>
      <c r="H4112" s="123">
        <f t="shared" si="355"/>
        <v>1</v>
      </c>
      <c r="K4112" s="27" t="s">
        <v>100</v>
      </c>
      <c r="L4112" t="s">
        <v>100</v>
      </c>
      <c r="M4112" s="2">
        <v>2E-3</v>
      </c>
      <c r="N4112">
        <v>1E-3</v>
      </c>
      <c r="O4112" s="63">
        <f t="shared" si="353"/>
        <v>2.3570226039551587E-4</v>
      </c>
      <c r="P4112" s="2">
        <v>18</v>
      </c>
      <c r="Q4112" s="2">
        <v>1E-3</v>
      </c>
      <c r="R4112">
        <v>1.2999999999999999E-2</v>
      </c>
      <c r="S4112" s="63">
        <f t="shared" si="354"/>
        <v>3.0641293851417059E-3</v>
      </c>
      <c r="T4112" s="2">
        <v>18</v>
      </c>
    </row>
    <row r="4113" spans="1:20">
      <c r="A4113" s="229" t="s">
        <v>1559</v>
      </c>
      <c r="B4113" t="s">
        <v>1565</v>
      </c>
      <c r="C4113" s="219" t="s">
        <v>1491</v>
      </c>
      <c r="D4113" s="81" t="s">
        <v>44</v>
      </c>
      <c r="E4113" s="93" t="s">
        <v>600</v>
      </c>
      <c r="F4113" s="38" t="s">
        <v>60</v>
      </c>
      <c r="G4113" s="126">
        <v>183</v>
      </c>
      <c r="H4113" s="123">
        <f t="shared" si="355"/>
        <v>0.22208737864077671</v>
      </c>
      <c r="K4113" s="27" t="s">
        <v>100</v>
      </c>
      <c r="M4113" s="2">
        <v>0.20100000000000001</v>
      </c>
      <c r="N4113">
        <v>4.2999999999999997E-2</v>
      </c>
      <c r="O4113" s="63">
        <f t="shared" si="353"/>
        <v>1.0135197197007182E-2</v>
      </c>
      <c r="P4113" s="2">
        <v>18</v>
      </c>
      <c r="Q4113" s="2">
        <v>4.5999999999999999E-2</v>
      </c>
      <c r="R4113">
        <v>0.02</v>
      </c>
      <c r="S4113" s="63">
        <f t="shared" si="354"/>
        <v>4.7140452079103175E-3</v>
      </c>
      <c r="T4113" s="2">
        <v>18</v>
      </c>
    </row>
    <row r="4114" spans="1:20">
      <c r="A4114" s="229" t="s">
        <v>1559</v>
      </c>
      <c r="B4114" t="s">
        <v>1565</v>
      </c>
      <c r="C4114" s="219" t="s">
        <v>1491</v>
      </c>
      <c r="D4114" s="81" t="s">
        <v>44</v>
      </c>
      <c r="E4114" s="93" t="s">
        <v>600</v>
      </c>
      <c r="F4114" s="38" t="s">
        <v>60</v>
      </c>
      <c r="G4114" s="126">
        <v>458</v>
      </c>
      <c r="H4114" s="123">
        <f t="shared" si="355"/>
        <v>0.55582524271844658</v>
      </c>
      <c r="K4114" s="27" t="s">
        <v>100</v>
      </c>
      <c r="M4114" s="2">
        <v>0.20100000000000001</v>
      </c>
      <c r="N4114">
        <v>4.2999999999999997E-2</v>
      </c>
      <c r="O4114" s="63">
        <f t="shared" si="353"/>
        <v>1.0135197197007182E-2</v>
      </c>
      <c r="P4114" s="2">
        <v>18</v>
      </c>
      <c r="Q4114" s="2">
        <v>5.0999999999999997E-2</v>
      </c>
      <c r="R4114">
        <v>8.0000000000000002E-3</v>
      </c>
      <c r="S4114" s="63">
        <f t="shared" si="354"/>
        <v>1.885618083164127E-3</v>
      </c>
      <c r="T4114" s="2">
        <v>18</v>
      </c>
    </row>
    <row r="4115" spans="1:20">
      <c r="A4115" s="229" t="s">
        <v>1559</v>
      </c>
      <c r="B4115" t="s">
        <v>1565</v>
      </c>
      <c r="C4115" s="219" t="s">
        <v>1491</v>
      </c>
      <c r="D4115" s="81" t="s">
        <v>44</v>
      </c>
      <c r="E4115" s="93" t="s">
        <v>600</v>
      </c>
      <c r="F4115" s="38" t="s">
        <v>60</v>
      </c>
      <c r="G4115" s="126">
        <v>824</v>
      </c>
      <c r="H4115" s="123">
        <f t="shared" si="355"/>
        <v>1</v>
      </c>
      <c r="K4115" s="27" t="s">
        <v>100</v>
      </c>
      <c r="L4115" t="s">
        <v>100</v>
      </c>
      <c r="M4115" s="2">
        <v>0.20100000000000001</v>
      </c>
      <c r="N4115">
        <v>4.2999999999999997E-2</v>
      </c>
      <c r="O4115" s="63">
        <f t="shared" si="353"/>
        <v>1.0135197197007182E-2</v>
      </c>
      <c r="P4115" s="2">
        <v>18</v>
      </c>
      <c r="Q4115" s="2">
        <v>5.3999999999999999E-2</v>
      </c>
      <c r="R4115">
        <v>6.0000000000000001E-3</v>
      </c>
      <c r="S4115" s="63">
        <f t="shared" si="354"/>
        <v>1.4142135623730952E-3</v>
      </c>
      <c r="T4115" s="2">
        <v>18</v>
      </c>
    </row>
    <row r="4116" spans="1:20">
      <c r="A4116" s="229" t="s">
        <v>1559</v>
      </c>
      <c r="B4116" t="s">
        <v>1566</v>
      </c>
      <c r="C4116" s="219" t="s">
        <v>1491</v>
      </c>
      <c r="D4116" s="81" t="s">
        <v>44</v>
      </c>
      <c r="E4116" s="93" t="s">
        <v>600</v>
      </c>
      <c r="F4116" s="38" t="s">
        <v>60</v>
      </c>
      <c r="G4116" s="126">
        <v>183</v>
      </c>
      <c r="H4116" s="123">
        <f t="shared" si="355"/>
        <v>0.22208737864077671</v>
      </c>
      <c r="K4116" s="27" t="s">
        <v>100</v>
      </c>
      <c r="M4116" s="2">
        <v>1E-3</v>
      </c>
      <c r="N4116">
        <v>1E-3</v>
      </c>
      <c r="O4116" s="63">
        <f t="shared" si="353"/>
        <v>2.3570226039551587E-4</v>
      </c>
      <c r="P4116" s="2">
        <v>18</v>
      </c>
      <c r="Q4116" s="2">
        <v>6.0000000000000001E-3</v>
      </c>
      <c r="R4116">
        <v>0</v>
      </c>
      <c r="S4116" s="63">
        <f t="shared" si="354"/>
        <v>0</v>
      </c>
      <c r="T4116" s="2">
        <v>18</v>
      </c>
    </row>
    <row r="4117" spans="1:20">
      <c r="A4117" s="229" t="s">
        <v>1559</v>
      </c>
      <c r="B4117" t="s">
        <v>1566</v>
      </c>
      <c r="C4117" s="219" t="s">
        <v>1491</v>
      </c>
      <c r="D4117" s="81" t="s">
        <v>44</v>
      </c>
      <c r="E4117" s="93" t="s">
        <v>600</v>
      </c>
      <c r="F4117" s="38" t="s">
        <v>60</v>
      </c>
      <c r="G4117" s="126">
        <v>458</v>
      </c>
      <c r="H4117" s="123">
        <f t="shared" si="355"/>
        <v>0.55582524271844658</v>
      </c>
      <c r="K4117" s="27" t="s">
        <v>100</v>
      </c>
      <c r="M4117" s="2">
        <v>1E-3</v>
      </c>
      <c r="N4117">
        <v>1E-3</v>
      </c>
      <c r="O4117" s="63">
        <f t="shared" si="353"/>
        <v>2.3570226039551587E-4</v>
      </c>
      <c r="P4117" s="2">
        <v>18</v>
      </c>
      <c r="Q4117" s="2">
        <v>1E-3</v>
      </c>
      <c r="R4117">
        <v>3.0000000000000001E-3</v>
      </c>
      <c r="S4117" s="63">
        <f t="shared" si="354"/>
        <v>7.0710678118654762E-4</v>
      </c>
      <c r="T4117" s="2">
        <v>18</v>
      </c>
    </row>
    <row r="4118" spans="1:20">
      <c r="A4118" s="229" t="s">
        <v>1559</v>
      </c>
      <c r="B4118" t="s">
        <v>1566</v>
      </c>
      <c r="C4118" s="219" t="s">
        <v>1491</v>
      </c>
      <c r="D4118" s="81" t="s">
        <v>44</v>
      </c>
      <c r="E4118" s="93" t="s">
        <v>600</v>
      </c>
      <c r="F4118" s="38" t="s">
        <v>60</v>
      </c>
      <c r="G4118" s="126">
        <v>824</v>
      </c>
      <c r="H4118" s="123">
        <f t="shared" si="355"/>
        <v>1</v>
      </c>
      <c r="K4118" s="27" t="s">
        <v>100</v>
      </c>
      <c r="L4118" t="s">
        <v>100</v>
      </c>
      <c r="M4118" s="2">
        <v>1E-3</v>
      </c>
      <c r="N4118">
        <v>1E-3</v>
      </c>
      <c r="O4118" s="63">
        <f t="shared" si="353"/>
        <v>2.3570226039551587E-4</v>
      </c>
      <c r="P4118" s="2">
        <v>18</v>
      </c>
      <c r="Q4118" s="2">
        <v>1E-3</v>
      </c>
      <c r="R4118">
        <v>1E-3</v>
      </c>
      <c r="S4118" s="63">
        <f t="shared" si="354"/>
        <v>2.3570226039551587E-4</v>
      </c>
      <c r="T4118" s="2">
        <v>18</v>
      </c>
    </row>
    <row r="4119" spans="1:20">
      <c r="A4119" s="229" t="s">
        <v>1559</v>
      </c>
      <c r="B4119" t="s">
        <v>1567</v>
      </c>
      <c r="C4119" s="219" t="s">
        <v>1491</v>
      </c>
      <c r="D4119" s="81" t="s">
        <v>44</v>
      </c>
      <c r="E4119" s="93" t="s">
        <v>600</v>
      </c>
      <c r="F4119" s="38" t="s">
        <v>60</v>
      </c>
      <c r="G4119" s="126">
        <v>183</v>
      </c>
      <c r="H4119" s="123">
        <f t="shared" si="355"/>
        <v>0.22208737864077671</v>
      </c>
      <c r="K4119" s="27" t="s">
        <v>100</v>
      </c>
      <c r="M4119" s="2">
        <v>0.35</v>
      </c>
      <c r="N4119">
        <v>0.8</v>
      </c>
      <c r="O4119" s="63">
        <f t="shared" si="353"/>
        <v>0.1885618083164127</v>
      </c>
      <c r="P4119" s="2">
        <v>18</v>
      </c>
      <c r="Q4119" s="2">
        <v>0</v>
      </c>
      <c r="R4119">
        <v>0</v>
      </c>
      <c r="S4119" s="63">
        <f t="shared" si="354"/>
        <v>0</v>
      </c>
      <c r="T4119" s="2">
        <v>18</v>
      </c>
    </row>
    <row r="4120" spans="1:20">
      <c r="A4120" s="229" t="s">
        <v>1559</v>
      </c>
      <c r="B4120" t="s">
        <v>1567</v>
      </c>
      <c r="C4120" s="219" t="s">
        <v>1491</v>
      </c>
      <c r="D4120" s="81" t="s">
        <v>44</v>
      </c>
      <c r="E4120" s="93" t="s">
        <v>600</v>
      </c>
      <c r="F4120" s="38" t="s">
        <v>60</v>
      </c>
      <c r="G4120" s="126">
        <v>458</v>
      </c>
      <c r="H4120" s="123">
        <f t="shared" si="355"/>
        <v>0.55582524271844658</v>
      </c>
      <c r="K4120" s="27" t="s">
        <v>100</v>
      </c>
      <c r="M4120" s="2">
        <v>0.35</v>
      </c>
      <c r="N4120">
        <v>0.8</v>
      </c>
      <c r="O4120" s="63">
        <f t="shared" si="353"/>
        <v>0.1885618083164127</v>
      </c>
      <c r="P4120" s="2">
        <v>18</v>
      </c>
      <c r="Q4120" s="2">
        <v>4.3999999999999997E-2</v>
      </c>
      <c r="R4120">
        <v>0.68</v>
      </c>
      <c r="S4120" s="63">
        <f t="shared" si="354"/>
        <v>0.16027753706895079</v>
      </c>
      <c r="T4120" s="2">
        <v>18</v>
      </c>
    </row>
    <row r="4121" spans="1:20">
      <c r="A4121" s="229" t="s">
        <v>1559</v>
      </c>
      <c r="B4121" t="s">
        <v>1567</v>
      </c>
      <c r="C4121" s="219" t="s">
        <v>1491</v>
      </c>
      <c r="D4121" s="81" t="s">
        <v>44</v>
      </c>
      <c r="E4121" s="93" t="s">
        <v>600</v>
      </c>
      <c r="F4121" s="38" t="s">
        <v>60</v>
      </c>
      <c r="G4121" s="126">
        <v>824</v>
      </c>
      <c r="H4121" s="123">
        <f t="shared" si="355"/>
        <v>1</v>
      </c>
      <c r="K4121" s="27" t="s">
        <v>100</v>
      </c>
      <c r="L4121" t="s">
        <v>100</v>
      </c>
      <c r="M4121" s="2">
        <v>0.35</v>
      </c>
      <c r="N4121">
        <v>0.8</v>
      </c>
      <c r="O4121" s="63">
        <f t="shared" si="353"/>
        <v>0.1885618083164127</v>
      </c>
      <c r="P4121" s="2">
        <v>18</v>
      </c>
      <c r="Q4121" s="2">
        <v>1.2829999999999999</v>
      </c>
      <c r="R4121">
        <v>3.96</v>
      </c>
      <c r="S4121" s="63">
        <f t="shared" si="354"/>
        <v>0.93338095116624276</v>
      </c>
      <c r="T4121" s="2">
        <v>18</v>
      </c>
    </row>
    <row r="4122" spans="1:20">
      <c r="A4122" s="229" t="s">
        <v>1559</v>
      </c>
      <c r="B4122" t="s">
        <v>1568</v>
      </c>
      <c r="C4122" s="219" t="s">
        <v>1491</v>
      </c>
      <c r="D4122" s="81" t="s">
        <v>44</v>
      </c>
      <c r="E4122" s="93" t="s">
        <v>600</v>
      </c>
      <c r="F4122" s="38" t="s">
        <v>60</v>
      </c>
      <c r="G4122" s="126">
        <v>183</v>
      </c>
      <c r="H4122" s="123">
        <f t="shared" si="355"/>
        <v>0.22208737864077671</v>
      </c>
      <c r="K4122" s="27" t="s">
        <v>100</v>
      </c>
      <c r="M4122" s="2">
        <v>3.4000000000000002E-2</v>
      </c>
      <c r="N4122">
        <v>0.11</v>
      </c>
      <c r="O4122" s="63">
        <f t="shared" si="353"/>
        <v>2.5927248643506744E-2</v>
      </c>
      <c r="P4122" s="2">
        <v>18</v>
      </c>
      <c r="Q4122" s="2">
        <v>1E-3</v>
      </c>
      <c r="R4122">
        <v>1E-3</v>
      </c>
      <c r="S4122" s="63">
        <f t="shared" si="354"/>
        <v>2.3570226039551587E-4</v>
      </c>
      <c r="T4122" s="2">
        <v>18</v>
      </c>
    </row>
    <row r="4123" spans="1:20">
      <c r="A4123" s="229" t="s">
        <v>1559</v>
      </c>
      <c r="B4123" t="s">
        <v>1568</v>
      </c>
      <c r="C4123" s="219" t="s">
        <v>1491</v>
      </c>
      <c r="D4123" s="81" t="s">
        <v>44</v>
      </c>
      <c r="E4123" s="93" t="s">
        <v>600</v>
      </c>
      <c r="F4123" s="38" t="s">
        <v>60</v>
      </c>
      <c r="G4123" s="126">
        <v>458</v>
      </c>
      <c r="H4123" s="123">
        <f t="shared" si="355"/>
        <v>0.55582524271844658</v>
      </c>
      <c r="K4123" s="27" t="s">
        <v>100</v>
      </c>
      <c r="M4123" s="2">
        <v>3.4000000000000002E-2</v>
      </c>
      <c r="N4123">
        <v>0.11</v>
      </c>
      <c r="O4123" s="63">
        <f t="shared" si="353"/>
        <v>2.5927248643506744E-2</v>
      </c>
      <c r="P4123" s="2">
        <v>18</v>
      </c>
      <c r="Q4123" s="2">
        <v>4.0000000000000001E-3</v>
      </c>
      <c r="R4123">
        <v>0.12</v>
      </c>
      <c r="S4123" s="63">
        <f t="shared" si="354"/>
        <v>2.8284271247461901E-2</v>
      </c>
      <c r="T4123" s="2">
        <v>18</v>
      </c>
    </row>
    <row r="4124" spans="1:20">
      <c r="A4124" s="229" t="s">
        <v>1559</v>
      </c>
      <c r="B4124" t="s">
        <v>1568</v>
      </c>
      <c r="C4124" s="219" t="s">
        <v>1491</v>
      </c>
      <c r="D4124" s="81" t="s">
        <v>44</v>
      </c>
      <c r="E4124" s="93" t="s">
        <v>600</v>
      </c>
      <c r="F4124" s="38" t="s">
        <v>60</v>
      </c>
      <c r="G4124" s="126">
        <v>824</v>
      </c>
      <c r="H4124" s="123">
        <f t="shared" si="355"/>
        <v>1</v>
      </c>
      <c r="K4124" s="27" t="s">
        <v>100</v>
      </c>
      <c r="L4124" t="s">
        <v>100</v>
      </c>
      <c r="M4124" s="2">
        <v>3.4000000000000002E-2</v>
      </c>
      <c r="N4124">
        <v>0.11</v>
      </c>
      <c r="O4124" s="63">
        <f t="shared" si="353"/>
        <v>2.5927248643506744E-2</v>
      </c>
      <c r="P4124" s="2">
        <v>18</v>
      </c>
      <c r="Q4124" s="2">
        <v>5.0000000000000001E-3</v>
      </c>
      <c r="R4124">
        <v>0.02</v>
      </c>
      <c r="S4124" s="63">
        <f t="shared" si="354"/>
        <v>4.7140452079103175E-3</v>
      </c>
      <c r="T4124" s="2">
        <v>18</v>
      </c>
    </row>
    <row r="4125" spans="1:20">
      <c r="A4125" s="229" t="s">
        <v>1559</v>
      </c>
      <c r="B4125" t="s">
        <v>1569</v>
      </c>
      <c r="C4125" s="219" t="s">
        <v>1491</v>
      </c>
      <c r="D4125" s="81" t="s">
        <v>44</v>
      </c>
      <c r="E4125" s="93" t="s">
        <v>600</v>
      </c>
      <c r="F4125" s="38" t="s">
        <v>60</v>
      </c>
      <c r="G4125" s="126">
        <v>183</v>
      </c>
      <c r="H4125" s="123">
        <f t="shared" si="355"/>
        <v>0.22208737864077671</v>
      </c>
      <c r="K4125" s="27" t="s">
        <v>100</v>
      </c>
      <c r="M4125" s="2">
        <v>4.0000000000000001E-3</v>
      </c>
      <c r="N4125">
        <v>2E-3</v>
      </c>
      <c r="O4125" s="63">
        <f t="shared" si="353"/>
        <v>4.7140452079103175E-4</v>
      </c>
      <c r="P4125" s="2">
        <v>18</v>
      </c>
      <c r="Q4125" s="2">
        <v>0</v>
      </c>
      <c r="R4125">
        <v>0</v>
      </c>
      <c r="S4125" s="63">
        <f t="shared" si="354"/>
        <v>0</v>
      </c>
      <c r="T4125" s="2">
        <v>18</v>
      </c>
    </row>
    <row r="4126" spans="1:20">
      <c r="A4126" s="229" t="s">
        <v>1559</v>
      </c>
      <c r="B4126" t="s">
        <v>1569</v>
      </c>
      <c r="C4126" s="219" t="s">
        <v>1491</v>
      </c>
      <c r="D4126" s="81" t="s">
        <v>44</v>
      </c>
      <c r="E4126" s="93" t="s">
        <v>600</v>
      </c>
      <c r="F4126" s="38" t="s">
        <v>60</v>
      </c>
      <c r="G4126" s="126">
        <v>458</v>
      </c>
      <c r="H4126" s="123">
        <f t="shared" si="355"/>
        <v>0.55582524271844658</v>
      </c>
      <c r="K4126" s="27" t="s">
        <v>100</v>
      </c>
      <c r="M4126" s="2">
        <v>4.0000000000000001E-3</v>
      </c>
      <c r="N4126">
        <v>2E-3</v>
      </c>
      <c r="O4126" s="63">
        <f t="shared" si="353"/>
        <v>4.7140452079103175E-4</v>
      </c>
      <c r="P4126" s="2">
        <v>18</v>
      </c>
      <c r="Q4126" s="2">
        <v>5.0000000000000001E-3</v>
      </c>
      <c r="R4126">
        <v>0.02</v>
      </c>
      <c r="S4126" s="63">
        <f t="shared" si="354"/>
        <v>4.7140452079103175E-3</v>
      </c>
      <c r="T4126" s="2">
        <v>18</v>
      </c>
    </row>
    <row r="4127" spans="1:20">
      <c r="A4127" s="229" t="s">
        <v>1559</v>
      </c>
      <c r="B4127" t="s">
        <v>1569</v>
      </c>
      <c r="C4127" s="219" t="s">
        <v>1491</v>
      </c>
      <c r="D4127" s="81" t="s">
        <v>44</v>
      </c>
      <c r="E4127" s="93" t="s">
        <v>600</v>
      </c>
      <c r="F4127" s="38" t="s">
        <v>60</v>
      </c>
      <c r="G4127" s="126">
        <v>824</v>
      </c>
      <c r="H4127" s="123">
        <f t="shared" ref="H4127:H4158" si="356">G4127/824</f>
        <v>1</v>
      </c>
      <c r="K4127" s="27" t="s">
        <v>100</v>
      </c>
      <c r="L4127" t="s">
        <v>100</v>
      </c>
      <c r="M4127" s="2">
        <v>4.0000000000000001E-3</v>
      </c>
      <c r="N4127">
        <v>2E-3</v>
      </c>
      <c r="O4127" s="63">
        <f t="shared" ref="O4127:O4190" si="357">N4127/SQRT(P4127)</f>
        <v>4.7140452079103175E-4</v>
      </c>
      <c r="P4127" s="2">
        <v>18</v>
      </c>
      <c r="Q4127" s="2">
        <v>0</v>
      </c>
      <c r="R4127">
        <v>2E-3</v>
      </c>
      <c r="S4127" s="63">
        <f t="shared" ref="S4127:S4190" si="358">R4127/SQRT(T4127)</f>
        <v>4.7140452079103175E-4</v>
      </c>
      <c r="T4127" s="2">
        <v>18</v>
      </c>
    </row>
    <row r="4128" spans="1:20">
      <c r="A4128" s="229" t="s">
        <v>1559</v>
      </c>
      <c r="B4128" t="s">
        <v>1570</v>
      </c>
      <c r="C4128" s="219" t="s">
        <v>1491</v>
      </c>
      <c r="D4128" s="81" t="s">
        <v>44</v>
      </c>
      <c r="E4128" s="93" t="s">
        <v>600</v>
      </c>
      <c r="F4128" s="38" t="s">
        <v>60</v>
      </c>
      <c r="G4128" s="126">
        <v>183</v>
      </c>
      <c r="H4128" s="123">
        <f t="shared" si="356"/>
        <v>0.22208737864077671</v>
      </c>
      <c r="K4128" s="27" t="s">
        <v>100</v>
      </c>
      <c r="M4128" s="2">
        <v>3.0000000000000001E-3</v>
      </c>
      <c r="N4128">
        <v>0.01</v>
      </c>
      <c r="O4128" s="63">
        <f t="shared" si="357"/>
        <v>2.3570226039551587E-3</v>
      </c>
      <c r="P4128" s="2">
        <v>18</v>
      </c>
      <c r="Q4128" s="2">
        <v>0</v>
      </c>
      <c r="S4128" s="63">
        <f t="shared" si="358"/>
        <v>0</v>
      </c>
      <c r="T4128" s="2">
        <v>18</v>
      </c>
    </row>
    <row r="4129" spans="1:20">
      <c r="A4129" s="229" t="s">
        <v>1559</v>
      </c>
      <c r="B4129" t="s">
        <v>1570</v>
      </c>
      <c r="C4129" s="219" t="s">
        <v>1491</v>
      </c>
      <c r="D4129" s="81" t="s">
        <v>44</v>
      </c>
      <c r="E4129" s="93" t="s">
        <v>600</v>
      </c>
      <c r="F4129" s="38" t="s">
        <v>60</v>
      </c>
      <c r="G4129" s="126">
        <v>458</v>
      </c>
      <c r="H4129" s="123">
        <f t="shared" si="356"/>
        <v>0.55582524271844658</v>
      </c>
      <c r="K4129" s="27" t="s">
        <v>100</v>
      </c>
      <c r="M4129" s="2">
        <v>3.0000000000000001E-3</v>
      </c>
      <c r="N4129">
        <v>0.01</v>
      </c>
      <c r="O4129" s="63">
        <f t="shared" si="357"/>
        <v>2.3570226039551587E-3</v>
      </c>
      <c r="P4129" s="2">
        <v>18</v>
      </c>
      <c r="Q4129" s="2">
        <v>2E-3</v>
      </c>
      <c r="S4129" s="63">
        <f t="shared" si="358"/>
        <v>0</v>
      </c>
      <c r="T4129" s="2">
        <v>18</v>
      </c>
    </row>
    <row r="4130" spans="1:20">
      <c r="A4130" s="229" t="s">
        <v>1559</v>
      </c>
      <c r="B4130" t="s">
        <v>1570</v>
      </c>
      <c r="C4130" s="219" t="s">
        <v>1491</v>
      </c>
      <c r="D4130" s="81" t="s">
        <v>44</v>
      </c>
      <c r="E4130" s="93" t="s">
        <v>600</v>
      </c>
      <c r="F4130" s="38" t="s">
        <v>60</v>
      </c>
      <c r="G4130" s="126">
        <v>824</v>
      </c>
      <c r="H4130" s="123">
        <f t="shared" si="356"/>
        <v>1</v>
      </c>
      <c r="K4130" s="27" t="s">
        <v>100</v>
      </c>
      <c r="L4130" t="s">
        <v>100</v>
      </c>
      <c r="M4130" s="2">
        <v>3.0000000000000001E-3</v>
      </c>
      <c r="N4130">
        <v>0.01</v>
      </c>
      <c r="O4130" s="63">
        <f t="shared" si="357"/>
        <v>2.3570226039551587E-3</v>
      </c>
      <c r="P4130" s="2">
        <v>18</v>
      </c>
      <c r="Q4130" s="2">
        <v>1.2999999999999999E-2</v>
      </c>
      <c r="R4130">
        <v>1E-3</v>
      </c>
      <c r="S4130" s="63">
        <f t="shared" si="358"/>
        <v>2.3570226039551587E-4</v>
      </c>
      <c r="T4130" s="2">
        <v>18</v>
      </c>
    </row>
    <row r="4131" spans="1:20">
      <c r="A4131" s="229" t="s">
        <v>1560</v>
      </c>
      <c r="B4131" t="s">
        <v>1565</v>
      </c>
      <c r="C4131" s="219" t="s">
        <v>1491</v>
      </c>
      <c r="D4131" s="81" t="s">
        <v>44</v>
      </c>
      <c r="E4131" s="93" t="s">
        <v>600</v>
      </c>
      <c r="F4131" s="38" t="s">
        <v>60</v>
      </c>
      <c r="G4131" s="126">
        <v>183</v>
      </c>
      <c r="H4131" s="123">
        <f t="shared" si="356"/>
        <v>0.22208737864077671</v>
      </c>
      <c r="K4131" s="27" t="s">
        <v>100</v>
      </c>
      <c r="M4131" s="2">
        <v>0.16500000000000001</v>
      </c>
      <c r="N4131">
        <v>0.28999999999999998</v>
      </c>
      <c r="O4131" s="63">
        <f t="shared" si="357"/>
        <v>6.8353655514699602E-2</v>
      </c>
      <c r="P4131" s="2">
        <v>18</v>
      </c>
      <c r="Q4131" s="2">
        <v>6.8000000000000005E-2</v>
      </c>
      <c r="R4131">
        <v>0.18</v>
      </c>
      <c r="S4131" s="63">
        <f t="shared" si="358"/>
        <v>4.3656412506539934E-2</v>
      </c>
      <c r="T4131" s="2">
        <v>17</v>
      </c>
    </row>
    <row r="4132" spans="1:20">
      <c r="A4132" s="229" t="s">
        <v>1560</v>
      </c>
      <c r="B4132" t="s">
        <v>1565</v>
      </c>
      <c r="C4132" s="219" t="s">
        <v>1491</v>
      </c>
      <c r="D4132" s="81" t="s">
        <v>44</v>
      </c>
      <c r="E4132" s="93" t="s">
        <v>600</v>
      </c>
      <c r="F4132" s="38" t="s">
        <v>60</v>
      </c>
      <c r="G4132" s="126">
        <v>458</v>
      </c>
      <c r="H4132" s="123">
        <f t="shared" si="356"/>
        <v>0.55582524271844658</v>
      </c>
      <c r="K4132" s="27" t="s">
        <v>100</v>
      </c>
      <c r="M4132" s="2">
        <v>0.16500000000000001</v>
      </c>
      <c r="N4132">
        <v>0.28999999999999998</v>
      </c>
      <c r="O4132" s="63">
        <f t="shared" si="357"/>
        <v>6.8353655514699602E-2</v>
      </c>
      <c r="P4132" s="2">
        <v>18</v>
      </c>
      <c r="Q4132" s="2">
        <v>0.06</v>
      </c>
      <c r="R4132">
        <v>2.7E-2</v>
      </c>
      <c r="S4132" s="63">
        <f t="shared" si="358"/>
        <v>6.3639610306789286E-3</v>
      </c>
      <c r="T4132" s="2">
        <v>18</v>
      </c>
    </row>
    <row r="4133" spans="1:20">
      <c r="A4133" s="229" t="s">
        <v>1560</v>
      </c>
      <c r="B4133" t="s">
        <v>1565</v>
      </c>
      <c r="C4133" s="219" t="s">
        <v>1491</v>
      </c>
      <c r="D4133" s="81" t="s">
        <v>44</v>
      </c>
      <c r="E4133" s="93" t="s">
        <v>600</v>
      </c>
      <c r="F4133" s="38" t="s">
        <v>60</v>
      </c>
      <c r="G4133" s="126">
        <v>824</v>
      </c>
      <c r="H4133" s="123">
        <f t="shared" si="356"/>
        <v>1</v>
      </c>
      <c r="K4133" s="27" t="s">
        <v>100</v>
      </c>
      <c r="L4133" t="s">
        <v>100</v>
      </c>
      <c r="M4133" s="2">
        <v>0.16500000000000001</v>
      </c>
      <c r="N4133">
        <v>0.28999999999999998</v>
      </c>
      <c r="O4133" s="63">
        <f t="shared" si="357"/>
        <v>6.8353655514699602E-2</v>
      </c>
      <c r="P4133" s="2">
        <v>18</v>
      </c>
      <c r="Q4133" s="2">
        <v>0.128</v>
      </c>
      <c r="R4133">
        <v>2.1999999999999999E-2</v>
      </c>
      <c r="S4133" s="63">
        <f t="shared" si="358"/>
        <v>5.1854497287013484E-3</v>
      </c>
      <c r="T4133" s="2">
        <v>18</v>
      </c>
    </row>
    <row r="4134" spans="1:20">
      <c r="A4134" s="229" t="s">
        <v>1560</v>
      </c>
      <c r="B4134" t="s">
        <v>1566</v>
      </c>
      <c r="C4134" s="219" t="s">
        <v>1491</v>
      </c>
      <c r="D4134" s="81" t="s">
        <v>44</v>
      </c>
      <c r="E4134" s="93" t="s">
        <v>600</v>
      </c>
      <c r="F4134" s="38" t="s">
        <v>60</v>
      </c>
      <c r="G4134" s="126">
        <v>183</v>
      </c>
      <c r="H4134" s="123">
        <f t="shared" si="356"/>
        <v>0.22208737864077671</v>
      </c>
      <c r="K4134" s="27" t="s">
        <v>100</v>
      </c>
      <c r="M4134" s="2">
        <v>0</v>
      </c>
      <c r="N4134"/>
      <c r="O4134" s="63">
        <f t="shared" si="357"/>
        <v>0</v>
      </c>
      <c r="P4134" s="2">
        <v>18</v>
      </c>
      <c r="Q4134" s="2">
        <v>0.13600000000000001</v>
      </c>
      <c r="R4134">
        <v>0.04</v>
      </c>
      <c r="S4134" s="63">
        <f t="shared" si="358"/>
        <v>9.428090415820635E-3</v>
      </c>
      <c r="T4134" s="2">
        <v>18</v>
      </c>
    </row>
    <row r="4135" spans="1:20">
      <c r="A4135" s="229" t="s">
        <v>1560</v>
      </c>
      <c r="B4135" t="s">
        <v>1566</v>
      </c>
      <c r="C4135" s="219" t="s">
        <v>1491</v>
      </c>
      <c r="D4135" s="81" t="s">
        <v>44</v>
      </c>
      <c r="E4135" s="93" t="s">
        <v>600</v>
      </c>
      <c r="F4135" s="38" t="s">
        <v>60</v>
      </c>
      <c r="G4135" s="126">
        <v>458</v>
      </c>
      <c r="H4135" s="123">
        <f t="shared" si="356"/>
        <v>0.55582524271844658</v>
      </c>
      <c r="K4135" s="27" t="s">
        <v>100</v>
      </c>
      <c r="M4135" s="2">
        <v>0</v>
      </c>
      <c r="N4135"/>
      <c r="O4135" s="63">
        <f t="shared" si="357"/>
        <v>0</v>
      </c>
      <c r="P4135" s="2">
        <v>18</v>
      </c>
      <c r="Q4135" s="2">
        <v>2.1000000000000001E-2</v>
      </c>
      <c r="R4135">
        <v>1E-3</v>
      </c>
      <c r="S4135" s="63">
        <f t="shared" si="358"/>
        <v>2.3570226039551587E-4</v>
      </c>
      <c r="T4135" s="2">
        <v>18</v>
      </c>
    </row>
    <row r="4136" spans="1:20">
      <c r="A4136" s="229" t="s">
        <v>1560</v>
      </c>
      <c r="B4136" t="s">
        <v>1566</v>
      </c>
      <c r="C4136" s="219" t="s">
        <v>1491</v>
      </c>
      <c r="D4136" s="81" t="s">
        <v>44</v>
      </c>
      <c r="E4136" s="93" t="s">
        <v>600</v>
      </c>
      <c r="F4136" s="38" t="s">
        <v>60</v>
      </c>
      <c r="G4136" s="126">
        <v>824</v>
      </c>
      <c r="H4136" s="123">
        <f t="shared" si="356"/>
        <v>1</v>
      </c>
      <c r="K4136" s="27" t="s">
        <v>100</v>
      </c>
      <c r="L4136" t="s">
        <v>100</v>
      </c>
      <c r="M4136" s="2">
        <v>0</v>
      </c>
      <c r="N4136"/>
      <c r="O4136" s="63">
        <f t="shared" si="357"/>
        <v>0</v>
      </c>
      <c r="P4136" s="2">
        <v>18</v>
      </c>
      <c r="Q4136" s="2">
        <v>7.0000000000000001E-3</v>
      </c>
      <c r="R4136">
        <v>1E-3</v>
      </c>
      <c r="S4136" s="63">
        <f t="shared" si="358"/>
        <v>2.3570226039551587E-4</v>
      </c>
      <c r="T4136" s="2">
        <v>18</v>
      </c>
    </row>
    <row r="4137" spans="1:20">
      <c r="A4137" s="229" t="s">
        <v>1560</v>
      </c>
      <c r="B4137" t="s">
        <v>1567</v>
      </c>
      <c r="C4137" s="219" t="s">
        <v>1491</v>
      </c>
      <c r="D4137" s="81" t="s">
        <v>44</v>
      </c>
      <c r="E4137" s="93" t="s">
        <v>600</v>
      </c>
      <c r="F4137" s="38" t="s">
        <v>60</v>
      </c>
      <c r="G4137" s="126">
        <v>183</v>
      </c>
      <c r="H4137" s="123">
        <f t="shared" si="356"/>
        <v>0.22208737864077671</v>
      </c>
      <c r="K4137" s="27" t="s">
        <v>100</v>
      </c>
      <c r="M4137" s="2">
        <v>2.992</v>
      </c>
      <c r="N4137">
        <v>0.50800000000000001</v>
      </c>
      <c r="O4137" s="63">
        <f t="shared" si="357"/>
        <v>0.11973674828092205</v>
      </c>
      <c r="P4137" s="2">
        <v>18</v>
      </c>
      <c r="Q4137" s="2">
        <v>0.151</v>
      </c>
      <c r="R4137">
        <v>0</v>
      </c>
      <c r="S4137" s="63">
        <f t="shared" si="358"/>
        <v>0</v>
      </c>
      <c r="T4137" s="2">
        <v>18</v>
      </c>
    </row>
    <row r="4138" spans="1:20">
      <c r="A4138" s="229" t="s">
        <v>1560</v>
      </c>
      <c r="B4138" t="s">
        <v>1567</v>
      </c>
      <c r="C4138" s="219" t="s">
        <v>1491</v>
      </c>
      <c r="D4138" s="81" t="s">
        <v>44</v>
      </c>
      <c r="E4138" s="93" t="s">
        <v>600</v>
      </c>
      <c r="F4138" s="38" t="s">
        <v>60</v>
      </c>
      <c r="G4138" s="126">
        <v>458</v>
      </c>
      <c r="H4138" s="123">
        <f t="shared" si="356"/>
        <v>0.55582524271844658</v>
      </c>
      <c r="K4138" s="27" t="s">
        <v>100</v>
      </c>
      <c r="M4138" s="2">
        <v>2.992</v>
      </c>
      <c r="N4138">
        <v>0.50800000000000001</v>
      </c>
      <c r="O4138" s="63">
        <f t="shared" si="357"/>
        <v>0.11973674828092205</v>
      </c>
      <c r="P4138" s="2">
        <v>18</v>
      </c>
      <c r="Q4138" s="2">
        <v>5.9160000000000004</v>
      </c>
      <c r="R4138">
        <v>0.01</v>
      </c>
      <c r="S4138" s="63">
        <f t="shared" si="358"/>
        <v>2.3570226039551587E-3</v>
      </c>
      <c r="T4138" s="2">
        <v>18</v>
      </c>
    </row>
    <row r="4139" spans="1:20">
      <c r="A4139" s="229" t="s">
        <v>1560</v>
      </c>
      <c r="B4139" t="s">
        <v>1567</v>
      </c>
      <c r="C4139" s="219" t="s">
        <v>1491</v>
      </c>
      <c r="D4139" s="81" t="s">
        <v>44</v>
      </c>
      <c r="E4139" s="93" t="s">
        <v>600</v>
      </c>
      <c r="F4139" s="38" t="s">
        <v>60</v>
      </c>
      <c r="G4139" s="126">
        <v>824</v>
      </c>
      <c r="H4139" s="123">
        <f t="shared" si="356"/>
        <v>1</v>
      </c>
      <c r="K4139" s="27" t="s">
        <v>100</v>
      </c>
      <c r="L4139" t="s">
        <v>100</v>
      </c>
      <c r="M4139" s="2">
        <v>2.992</v>
      </c>
      <c r="N4139">
        <v>0.50800000000000001</v>
      </c>
      <c r="O4139" s="63">
        <f t="shared" si="357"/>
        <v>0.11973674828092205</v>
      </c>
      <c r="P4139" s="2">
        <v>18</v>
      </c>
      <c r="Q4139" s="2">
        <v>0</v>
      </c>
      <c r="R4139">
        <v>1.53</v>
      </c>
      <c r="S4139" s="63">
        <f t="shared" si="358"/>
        <v>0.36062445840513929</v>
      </c>
      <c r="T4139" s="2">
        <v>18</v>
      </c>
    </row>
    <row r="4140" spans="1:20">
      <c r="A4140" s="229" t="s">
        <v>1560</v>
      </c>
      <c r="B4140" t="s">
        <v>1568</v>
      </c>
      <c r="C4140" s="219" t="s">
        <v>1491</v>
      </c>
      <c r="D4140" s="81" t="s">
        <v>44</v>
      </c>
      <c r="E4140" s="93" t="s">
        <v>600</v>
      </c>
      <c r="F4140" s="38" t="s">
        <v>60</v>
      </c>
      <c r="G4140" s="126">
        <v>183</v>
      </c>
      <c r="H4140" s="123">
        <f t="shared" si="356"/>
        <v>0.22208737864077671</v>
      </c>
      <c r="K4140" s="27" t="s">
        <v>100</v>
      </c>
      <c r="M4140" s="2">
        <v>8.0000000000000002E-3</v>
      </c>
      <c r="N4140">
        <v>2E-3</v>
      </c>
      <c r="O4140" s="63">
        <f t="shared" si="357"/>
        <v>4.7140452079103175E-4</v>
      </c>
      <c r="P4140" s="2">
        <v>18</v>
      </c>
      <c r="Q4140" s="2">
        <v>2.1000000000000001E-2</v>
      </c>
      <c r="R4140">
        <v>1E-3</v>
      </c>
      <c r="S4140" s="63">
        <f t="shared" si="358"/>
        <v>2.3570226039551587E-4</v>
      </c>
      <c r="T4140" s="2">
        <v>18</v>
      </c>
    </row>
    <row r="4141" spans="1:20">
      <c r="A4141" s="229" t="s">
        <v>1560</v>
      </c>
      <c r="B4141" t="s">
        <v>1568</v>
      </c>
      <c r="C4141" s="219" t="s">
        <v>1491</v>
      </c>
      <c r="D4141" s="81" t="s">
        <v>44</v>
      </c>
      <c r="E4141" s="93" t="s">
        <v>600</v>
      </c>
      <c r="F4141" s="38" t="s">
        <v>60</v>
      </c>
      <c r="G4141" s="126">
        <v>458</v>
      </c>
      <c r="H4141" s="123">
        <f t="shared" si="356"/>
        <v>0.55582524271844658</v>
      </c>
      <c r="K4141" s="27" t="s">
        <v>100</v>
      </c>
      <c r="M4141" s="2">
        <v>8.0000000000000002E-3</v>
      </c>
      <c r="N4141">
        <v>2E-3</v>
      </c>
      <c r="O4141" s="63">
        <f t="shared" si="357"/>
        <v>4.7140452079103175E-4</v>
      </c>
      <c r="P4141" s="2">
        <v>18</v>
      </c>
      <c r="Q4141" s="2">
        <v>1.2E-2</v>
      </c>
      <c r="R4141">
        <v>1E-3</v>
      </c>
      <c r="S4141" s="63">
        <f t="shared" si="358"/>
        <v>2.3570226039551587E-4</v>
      </c>
      <c r="T4141" s="2">
        <v>18</v>
      </c>
    </row>
    <row r="4142" spans="1:20">
      <c r="A4142" s="229" t="s">
        <v>1560</v>
      </c>
      <c r="B4142" t="s">
        <v>1568</v>
      </c>
      <c r="C4142" s="219" t="s">
        <v>1491</v>
      </c>
      <c r="D4142" s="81" t="s">
        <v>44</v>
      </c>
      <c r="E4142" s="93" t="s">
        <v>600</v>
      </c>
      <c r="F4142" s="38" t="s">
        <v>60</v>
      </c>
      <c r="G4142" s="126">
        <v>824</v>
      </c>
      <c r="H4142" s="123">
        <f t="shared" si="356"/>
        <v>1</v>
      </c>
      <c r="K4142" s="27" t="s">
        <v>100</v>
      </c>
      <c r="L4142" t="s">
        <v>100</v>
      </c>
      <c r="M4142" s="2">
        <v>8.0000000000000002E-3</v>
      </c>
      <c r="N4142">
        <v>2E-3</v>
      </c>
      <c r="O4142" s="63">
        <f t="shared" si="357"/>
        <v>4.7140452079103175E-4</v>
      </c>
      <c r="P4142" s="2">
        <v>18</v>
      </c>
      <c r="Q4142" s="2">
        <v>0</v>
      </c>
      <c r="R4142">
        <v>0.01</v>
      </c>
      <c r="S4142" s="63">
        <f t="shared" si="358"/>
        <v>2.3570226039551587E-3</v>
      </c>
      <c r="T4142" s="2">
        <v>18</v>
      </c>
    </row>
    <row r="4143" spans="1:20">
      <c r="A4143" s="229" t="s">
        <v>1560</v>
      </c>
      <c r="B4143" t="s">
        <v>1569</v>
      </c>
      <c r="C4143" s="219" t="s">
        <v>1491</v>
      </c>
      <c r="D4143" s="81" t="s">
        <v>44</v>
      </c>
      <c r="E4143" s="93" t="s">
        <v>600</v>
      </c>
      <c r="F4143" s="38" t="s">
        <v>60</v>
      </c>
      <c r="G4143" s="126">
        <v>183</v>
      </c>
      <c r="H4143" s="123">
        <f t="shared" si="356"/>
        <v>0.22208737864077671</v>
      </c>
      <c r="K4143" s="27" t="s">
        <v>100</v>
      </c>
      <c r="M4143" s="2">
        <v>0</v>
      </c>
      <c r="N4143">
        <v>0</v>
      </c>
      <c r="O4143" s="63">
        <f t="shared" si="357"/>
        <v>0</v>
      </c>
      <c r="P4143" s="2">
        <v>18</v>
      </c>
      <c r="Q4143" s="2">
        <v>6.0000000000000001E-3</v>
      </c>
      <c r="R4143">
        <v>0</v>
      </c>
      <c r="S4143" s="63">
        <f t="shared" si="358"/>
        <v>0</v>
      </c>
      <c r="T4143" s="2">
        <v>18</v>
      </c>
    </row>
    <row r="4144" spans="1:20">
      <c r="A4144" s="229" t="s">
        <v>1560</v>
      </c>
      <c r="B4144" t="s">
        <v>1569</v>
      </c>
      <c r="C4144" s="219" t="s">
        <v>1491</v>
      </c>
      <c r="D4144" s="81" t="s">
        <v>44</v>
      </c>
      <c r="E4144" s="93" t="s">
        <v>600</v>
      </c>
      <c r="F4144" s="38" t="s">
        <v>60</v>
      </c>
      <c r="G4144" s="126">
        <v>458</v>
      </c>
      <c r="H4144" s="123">
        <f t="shared" si="356"/>
        <v>0.55582524271844658</v>
      </c>
      <c r="K4144" s="27" t="s">
        <v>100</v>
      </c>
      <c r="M4144" s="2">
        <v>0</v>
      </c>
      <c r="N4144">
        <v>0</v>
      </c>
      <c r="O4144" s="63">
        <f t="shared" si="357"/>
        <v>0</v>
      </c>
      <c r="P4144" s="2">
        <v>18</v>
      </c>
      <c r="Q4144" s="2">
        <v>0</v>
      </c>
      <c r="R4144">
        <v>4.0000000000000001E-3</v>
      </c>
      <c r="S4144" s="63">
        <f t="shared" si="358"/>
        <v>9.428090415820635E-4</v>
      </c>
      <c r="T4144" s="2">
        <v>18</v>
      </c>
    </row>
    <row r="4145" spans="1:20">
      <c r="A4145" s="229" t="s">
        <v>1560</v>
      </c>
      <c r="B4145" t="s">
        <v>1569</v>
      </c>
      <c r="C4145" s="219" t="s">
        <v>1491</v>
      </c>
      <c r="D4145" s="81" t="s">
        <v>44</v>
      </c>
      <c r="E4145" s="93" t="s">
        <v>600</v>
      </c>
      <c r="F4145" s="38" t="s">
        <v>60</v>
      </c>
      <c r="G4145" s="126">
        <v>824</v>
      </c>
      <c r="H4145" s="123">
        <f t="shared" si="356"/>
        <v>1</v>
      </c>
      <c r="K4145" s="27" t="s">
        <v>100</v>
      </c>
      <c r="L4145" t="s">
        <v>100</v>
      </c>
      <c r="M4145" s="2">
        <v>0</v>
      </c>
      <c r="N4145">
        <v>0</v>
      </c>
      <c r="O4145" s="63">
        <f t="shared" si="357"/>
        <v>0</v>
      </c>
      <c r="P4145" s="2">
        <v>18</v>
      </c>
      <c r="Q4145" s="2">
        <v>2E-3</v>
      </c>
      <c r="R4145">
        <v>0</v>
      </c>
      <c r="S4145" s="63">
        <f t="shared" si="358"/>
        <v>0</v>
      </c>
      <c r="T4145" s="2">
        <v>18</v>
      </c>
    </row>
    <row r="4146" spans="1:20">
      <c r="A4146" s="229" t="s">
        <v>1560</v>
      </c>
      <c r="B4146" t="s">
        <v>1570</v>
      </c>
      <c r="C4146" s="219" t="s">
        <v>1491</v>
      </c>
      <c r="D4146" s="81" t="s">
        <v>44</v>
      </c>
      <c r="E4146" s="93" t="s">
        <v>600</v>
      </c>
      <c r="F4146" s="38" t="s">
        <v>60</v>
      </c>
      <c r="G4146" s="126">
        <v>183</v>
      </c>
      <c r="H4146" s="123">
        <f t="shared" si="356"/>
        <v>0.22208737864077671</v>
      </c>
      <c r="K4146" s="27" t="s">
        <v>100</v>
      </c>
      <c r="M4146" s="2">
        <v>2.8000000000000001E-2</v>
      </c>
      <c r="N4146">
        <v>1.0999999999999999E-2</v>
      </c>
      <c r="O4146" s="63">
        <f t="shared" si="357"/>
        <v>2.5927248643506742E-3</v>
      </c>
      <c r="P4146" s="2">
        <v>18</v>
      </c>
      <c r="Q4146" s="2">
        <v>11</v>
      </c>
      <c r="S4146" s="63">
        <f t="shared" si="358"/>
        <v>0</v>
      </c>
      <c r="T4146" s="2">
        <v>18</v>
      </c>
    </row>
    <row r="4147" spans="1:20">
      <c r="A4147" s="229" t="s">
        <v>1560</v>
      </c>
      <c r="B4147" t="s">
        <v>1570</v>
      </c>
      <c r="C4147" s="219" t="s">
        <v>1491</v>
      </c>
      <c r="D4147" s="81" t="s">
        <v>44</v>
      </c>
      <c r="E4147" s="93" t="s">
        <v>600</v>
      </c>
      <c r="F4147" s="38" t="s">
        <v>60</v>
      </c>
      <c r="G4147" s="126">
        <v>458</v>
      </c>
      <c r="H4147" s="123">
        <f t="shared" si="356"/>
        <v>0.55582524271844658</v>
      </c>
      <c r="K4147" s="27" t="s">
        <v>100</v>
      </c>
      <c r="M4147" s="2">
        <v>2.8000000000000001E-2</v>
      </c>
      <c r="N4147">
        <v>1.0999999999999999E-2</v>
      </c>
      <c r="O4147" s="63">
        <f t="shared" si="357"/>
        <v>2.5927248643506742E-3</v>
      </c>
      <c r="P4147" s="2">
        <v>18</v>
      </c>
      <c r="Q4147" s="2">
        <v>2.7E-2</v>
      </c>
      <c r="R4147">
        <v>1E-3</v>
      </c>
      <c r="S4147" s="63">
        <f t="shared" si="358"/>
        <v>2.3570226039551587E-4</v>
      </c>
      <c r="T4147" s="2">
        <v>18</v>
      </c>
    </row>
    <row r="4148" spans="1:20">
      <c r="A4148" s="229" t="s">
        <v>1560</v>
      </c>
      <c r="B4148" t="s">
        <v>1570</v>
      </c>
      <c r="C4148" s="219" t="s">
        <v>1491</v>
      </c>
      <c r="D4148" s="81" t="s">
        <v>44</v>
      </c>
      <c r="E4148" s="93" t="s">
        <v>600</v>
      </c>
      <c r="F4148" s="38" t="s">
        <v>60</v>
      </c>
      <c r="G4148" s="126">
        <v>824</v>
      </c>
      <c r="H4148" s="123">
        <f t="shared" si="356"/>
        <v>1</v>
      </c>
      <c r="K4148" s="27" t="s">
        <v>100</v>
      </c>
      <c r="L4148" t="s">
        <v>100</v>
      </c>
      <c r="M4148" s="2">
        <v>2.8000000000000001E-2</v>
      </c>
      <c r="N4148">
        <v>1.0999999999999999E-2</v>
      </c>
      <c r="O4148" s="63">
        <f t="shared" si="357"/>
        <v>2.5927248643506742E-3</v>
      </c>
      <c r="P4148" s="2">
        <v>18</v>
      </c>
      <c r="Q4148" s="2">
        <v>2.7E-2</v>
      </c>
      <c r="R4148">
        <v>7.0000000000000001E-3</v>
      </c>
      <c r="S4148" s="63">
        <f t="shared" si="358"/>
        <v>1.6499158227686111E-3</v>
      </c>
      <c r="T4148" s="2">
        <v>18</v>
      </c>
    </row>
    <row r="4149" spans="1:20">
      <c r="A4149" s="229" t="s">
        <v>1561</v>
      </c>
      <c r="B4149" t="s">
        <v>1565</v>
      </c>
      <c r="C4149" s="219" t="s">
        <v>1491</v>
      </c>
      <c r="D4149" s="81" t="s">
        <v>44</v>
      </c>
      <c r="E4149" s="93" t="s">
        <v>600</v>
      </c>
      <c r="F4149" s="38" t="s">
        <v>60</v>
      </c>
      <c r="G4149" s="126">
        <v>183</v>
      </c>
      <c r="H4149" s="123">
        <f t="shared" si="356"/>
        <v>0.22208737864077671</v>
      </c>
      <c r="K4149" s="27" t="s">
        <v>100</v>
      </c>
      <c r="M4149" s="2">
        <v>0.26</v>
      </c>
      <c r="N4149">
        <v>3.5000000000000003E-2</v>
      </c>
      <c r="O4149" s="63">
        <f t="shared" si="357"/>
        <v>8.2495791138430564E-3</v>
      </c>
      <c r="P4149" s="2">
        <v>18</v>
      </c>
      <c r="Q4149" s="2">
        <v>1E-3</v>
      </c>
      <c r="R4149">
        <v>7.0000000000000001E-3</v>
      </c>
      <c r="S4149" s="63">
        <f t="shared" si="358"/>
        <v>1.6499158227686111E-3</v>
      </c>
      <c r="T4149" s="2">
        <v>18</v>
      </c>
    </row>
    <row r="4150" spans="1:20">
      <c r="A4150" s="229" t="s">
        <v>1561</v>
      </c>
      <c r="B4150" t="s">
        <v>1565</v>
      </c>
      <c r="C4150" s="219" t="s">
        <v>1491</v>
      </c>
      <c r="D4150" s="81" t="s">
        <v>44</v>
      </c>
      <c r="E4150" s="93" t="s">
        <v>600</v>
      </c>
      <c r="F4150" s="38" t="s">
        <v>60</v>
      </c>
      <c r="G4150" s="126">
        <v>458</v>
      </c>
      <c r="H4150" s="123">
        <f t="shared" si="356"/>
        <v>0.55582524271844658</v>
      </c>
      <c r="K4150" s="27" t="s">
        <v>100</v>
      </c>
      <c r="M4150" s="2">
        <v>0.26</v>
      </c>
      <c r="N4150">
        <v>3.5000000000000003E-2</v>
      </c>
      <c r="O4150" s="63">
        <f t="shared" si="357"/>
        <v>8.2495791138430564E-3</v>
      </c>
      <c r="P4150" s="2">
        <v>18</v>
      </c>
      <c r="Q4150" s="2">
        <v>2E-3</v>
      </c>
      <c r="R4150">
        <v>8.9999999999999993E-3</v>
      </c>
      <c r="S4150" s="63">
        <f t="shared" si="358"/>
        <v>2.1213203435596424E-3</v>
      </c>
      <c r="T4150" s="2">
        <v>18</v>
      </c>
    </row>
    <row r="4151" spans="1:20">
      <c r="A4151" s="229" t="s">
        <v>1561</v>
      </c>
      <c r="B4151" t="s">
        <v>1565</v>
      </c>
      <c r="C4151" s="219" t="s">
        <v>1491</v>
      </c>
      <c r="D4151" s="81" t="s">
        <v>44</v>
      </c>
      <c r="E4151" s="93" t="s">
        <v>600</v>
      </c>
      <c r="F4151" s="38" t="s">
        <v>60</v>
      </c>
      <c r="G4151" s="126">
        <v>824</v>
      </c>
      <c r="H4151" s="123">
        <f t="shared" si="356"/>
        <v>1</v>
      </c>
      <c r="K4151" s="27" t="s">
        <v>100</v>
      </c>
      <c r="L4151" t="s">
        <v>100</v>
      </c>
      <c r="M4151" s="2">
        <v>0.26</v>
      </c>
      <c r="N4151">
        <v>3.5000000000000003E-2</v>
      </c>
      <c r="O4151" s="63">
        <f t="shared" si="357"/>
        <v>8.2495791138430564E-3</v>
      </c>
      <c r="P4151" s="2">
        <v>18</v>
      </c>
      <c r="Q4151" s="2">
        <v>1.2999999999999999E-2</v>
      </c>
      <c r="R4151">
        <v>8.0000000000000002E-3</v>
      </c>
      <c r="S4151" s="63">
        <f t="shared" si="358"/>
        <v>1.885618083164127E-3</v>
      </c>
      <c r="T4151" s="2">
        <v>18</v>
      </c>
    </row>
    <row r="4152" spans="1:20">
      <c r="A4152" s="229" t="s">
        <v>1561</v>
      </c>
      <c r="B4152" t="s">
        <v>1566</v>
      </c>
      <c r="C4152" s="219" t="s">
        <v>1491</v>
      </c>
      <c r="D4152" s="81" t="s">
        <v>44</v>
      </c>
      <c r="E4152" s="93" t="s">
        <v>600</v>
      </c>
      <c r="F4152" s="38" t="s">
        <v>60</v>
      </c>
      <c r="G4152" s="126">
        <v>183</v>
      </c>
      <c r="H4152" s="123">
        <f t="shared" si="356"/>
        <v>0.22208737864077671</v>
      </c>
      <c r="K4152" s="27" t="s">
        <v>100</v>
      </c>
      <c r="M4152" s="2">
        <v>1E-3</v>
      </c>
      <c r="N4152">
        <v>1E-3</v>
      </c>
      <c r="O4152" s="63">
        <f t="shared" si="357"/>
        <v>2.3570226039551587E-4</v>
      </c>
      <c r="P4152" s="2">
        <v>18</v>
      </c>
      <c r="Q4152" s="2">
        <v>0</v>
      </c>
      <c r="R4152">
        <v>1E-3</v>
      </c>
      <c r="S4152" s="63">
        <f t="shared" si="358"/>
        <v>2.3570226039551587E-4</v>
      </c>
      <c r="T4152" s="2">
        <v>18</v>
      </c>
    </row>
    <row r="4153" spans="1:20">
      <c r="A4153" s="229" t="s">
        <v>1561</v>
      </c>
      <c r="B4153" t="s">
        <v>1566</v>
      </c>
      <c r="C4153" s="219" t="s">
        <v>1491</v>
      </c>
      <c r="D4153" s="81" t="s">
        <v>44</v>
      </c>
      <c r="E4153" s="93" t="s">
        <v>600</v>
      </c>
      <c r="F4153" s="38" t="s">
        <v>60</v>
      </c>
      <c r="G4153" s="126">
        <v>458</v>
      </c>
      <c r="H4153" s="123">
        <f t="shared" si="356"/>
        <v>0.55582524271844658</v>
      </c>
      <c r="K4153" s="27" t="s">
        <v>100</v>
      </c>
      <c r="M4153" s="2">
        <v>1E-3</v>
      </c>
      <c r="N4153">
        <v>1E-3</v>
      </c>
      <c r="O4153" s="63">
        <f t="shared" si="357"/>
        <v>2.3570226039551587E-4</v>
      </c>
      <c r="P4153" s="2">
        <v>18</v>
      </c>
      <c r="Q4153" s="2">
        <v>0</v>
      </c>
      <c r="R4153">
        <v>1E-3</v>
      </c>
      <c r="S4153" s="63">
        <f t="shared" si="358"/>
        <v>2.3570226039551587E-4</v>
      </c>
      <c r="T4153" s="2">
        <v>18</v>
      </c>
    </row>
    <row r="4154" spans="1:20">
      <c r="A4154" s="229" t="s">
        <v>1561</v>
      </c>
      <c r="B4154" t="s">
        <v>1566</v>
      </c>
      <c r="C4154" s="219" t="s">
        <v>1491</v>
      </c>
      <c r="D4154" s="81" t="s">
        <v>44</v>
      </c>
      <c r="E4154" s="93" t="s">
        <v>600</v>
      </c>
      <c r="F4154" s="38" t="s">
        <v>60</v>
      </c>
      <c r="G4154" s="126">
        <v>824</v>
      </c>
      <c r="H4154" s="123">
        <f t="shared" si="356"/>
        <v>1</v>
      </c>
      <c r="K4154" s="27" t="s">
        <v>100</v>
      </c>
      <c r="L4154" t="s">
        <v>100</v>
      </c>
      <c r="M4154" s="2">
        <v>1E-3</v>
      </c>
      <c r="N4154">
        <v>1E-3</v>
      </c>
      <c r="O4154" s="63">
        <f t="shared" si="357"/>
        <v>2.3570226039551587E-4</v>
      </c>
      <c r="P4154" s="2">
        <v>18</v>
      </c>
      <c r="Q4154" s="2">
        <v>0</v>
      </c>
      <c r="R4154">
        <v>4.0000000000000001E-3</v>
      </c>
      <c r="S4154" s="63">
        <f t="shared" si="358"/>
        <v>9.428090415820635E-4</v>
      </c>
      <c r="T4154" s="2">
        <v>18</v>
      </c>
    </row>
    <row r="4155" spans="1:20">
      <c r="A4155" s="229" t="s">
        <v>1561</v>
      </c>
      <c r="B4155" t="s">
        <v>1567</v>
      </c>
      <c r="C4155" s="219" t="s">
        <v>1491</v>
      </c>
      <c r="D4155" s="81" t="s">
        <v>44</v>
      </c>
      <c r="E4155" s="93" t="s">
        <v>600</v>
      </c>
      <c r="F4155" s="38" t="s">
        <v>60</v>
      </c>
      <c r="G4155" s="126">
        <v>183</v>
      </c>
      <c r="H4155" s="123">
        <f t="shared" si="356"/>
        <v>0.22208737864077671</v>
      </c>
      <c r="K4155" s="27" t="s">
        <v>100</v>
      </c>
      <c r="M4155" s="2">
        <v>6.0000000000000001E-3</v>
      </c>
      <c r="N4155">
        <v>3.0000000000000001E-3</v>
      </c>
      <c r="O4155" s="63">
        <f t="shared" si="357"/>
        <v>7.0710678118654762E-4</v>
      </c>
      <c r="P4155" s="2">
        <v>18</v>
      </c>
      <c r="Q4155" s="2">
        <v>0</v>
      </c>
      <c r="R4155">
        <v>1E-3</v>
      </c>
      <c r="S4155" s="63">
        <f t="shared" si="358"/>
        <v>2.3570226039551587E-4</v>
      </c>
      <c r="T4155" s="2">
        <v>18</v>
      </c>
    </row>
    <row r="4156" spans="1:20">
      <c r="A4156" s="229" t="s">
        <v>1561</v>
      </c>
      <c r="B4156" t="s">
        <v>1567</v>
      </c>
      <c r="C4156" s="219" t="s">
        <v>1491</v>
      </c>
      <c r="D4156" s="81" t="s">
        <v>44</v>
      </c>
      <c r="E4156" s="93" t="s">
        <v>600</v>
      </c>
      <c r="F4156" s="38" t="s">
        <v>60</v>
      </c>
      <c r="G4156" s="126">
        <v>458</v>
      </c>
      <c r="H4156" s="123">
        <f t="shared" si="356"/>
        <v>0.55582524271844658</v>
      </c>
      <c r="K4156" s="27" t="s">
        <v>100</v>
      </c>
      <c r="M4156" s="2">
        <v>6.0000000000000001E-3</v>
      </c>
      <c r="N4156">
        <v>3.0000000000000001E-3</v>
      </c>
      <c r="O4156" s="63">
        <f t="shared" si="357"/>
        <v>7.0710678118654762E-4</v>
      </c>
      <c r="P4156" s="2">
        <v>18</v>
      </c>
      <c r="Q4156" s="2">
        <v>4.5999999999999999E-2</v>
      </c>
      <c r="R4156">
        <v>0.02</v>
      </c>
      <c r="S4156" s="63">
        <f t="shared" si="358"/>
        <v>4.7140452079103175E-3</v>
      </c>
      <c r="T4156" s="2">
        <v>18</v>
      </c>
    </row>
    <row r="4157" spans="1:20">
      <c r="A4157" s="229" t="s">
        <v>1561</v>
      </c>
      <c r="B4157" t="s">
        <v>1567</v>
      </c>
      <c r="C4157" s="219" t="s">
        <v>1491</v>
      </c>
      <c r="D4157" s="81" t="s">
        <v>44</v>
      </c>
      <c r="E4157" s="93" t="s">
        <v>600</v>
      </c>
      <c r="F4157" s="38" t="s">
        <v>60</v>
      </c>
      <c r="G4157" s="126">
        <v>824</v>
      </c>
      <c r="H4157" s="123">
        <f t="shared" si="356"/>
        <v>1</v>
      </c>
      <c r="K4157" s="27" t="s">
        <v>100</v>
      </c>
      <c r="L4157" t="s">
        <v>100</v>
      </c>
      <c r="M4157" s="2">
        <v>6.0000000000000001E-3</v>
      </c>
      <c r="N4157">
        <v>3.0000000000000001E-3</v>
      </c>
      <c r="O4157" s="63">
        <f t="shared" si="357"/>
        <v>7.0710678118654762E-4</v>
      </c>
      <c r="P4157" s="2">
        <v>18</v>
      </c>
      <c r="Q4157" s="2">
        <v>2.3E-2</v>
      </c>
      <c r="R4157">
        <v>0.13600000000000001</v>
      </c>
      <c r="S4157" s="63">
        <f t="shared" si="358"/>
        <v>3.2055507413790159E-2</v>
      </c>
      <c r="T4157" s="2">
        <v>18</v>
      </c>
    </row>
    <row r="4158" spans="1:20">
      <c r="A4158" s="229" t="s">
        <v>1561</v>
      </c>
      <c r="B4158" t="s">
        <v>1568</v>
      </c>
      <c r="C4158" s="219" t="s">
        <v>1491</v>
      </c>
      <c r="D4158" s="81" t="s">
        <v>44</v>
      </c>
      <c r="E4158" s="93" t="s">
        <v>600</v>
      </c>
      <c r="F4158" s="38" t="s">
        <v>60</v>
      </c>
      <c r="G4158" s="126">
        <v>183</v>
      </c>
      <c r="H4158" s="123">
        <f t="shared" si="356"/>
        <v>0.22208737864077671</v>
      </c>
      <c r="K4158" s="27" t="s">
        <v>100</v>
      </c>
      <c r="M4158" s="2">
        <v>7.0000000000000001E-3</v>
      </c>
      <c r="N4158">
        <v>3.0000000000000001E-3</v>
      </c>
      <c r="O4158" s="63">
        <f t="shared" si="357"/>
        <v>7.0710678118654762E-4</v>
      </c>
      <c r="P4158" s="2">
        <v>18</v>
      </c>
      <c r="Q4158" s="2">
        <v>0</v>
      </c>
      <c r="S4158" s="63">
        <f t="shared" si="358"/>
        <v>0</v>
      </c>
      <c r="T4158" s="2">
        <v>18</v>
      </c>
    </row>
    <row r="4159" spans="1:20">
      <c r="A4159" s="229" t="s">
        <v>1561</v>
      </c>
      <c r="B4159" t="s">
        <v>1568</v>
      </c>
      <c r="C4159" s="219" t="s">
        <v>1491</v>
      </c>
      <c r="D4159" s="81" t="s">
        <v>44</v>
      </c>
      <c r="E4159" s="93" t="s">
        <v>600</v>
      </c>
      <c r="F4159" s="38" t="s">
        <v>60</v>
      </c>
      <c r="G4159" s="126">
        <v>458</v>
      </c>
      <c r="H4159" s="123">
        <f t="shared" ref="H4159:H4190" si="359">G4159/824</f>
        <v>0.55582524271844658</v>
      </c>
      <c r="K4159" s="27" t="s">
        <v>100</v>
      </c>
      <c r="M4159" s="2">
        <v>7.0000000000000001E-3</v>
      </c>
      <c r="N4159">
        <v>3.0000000000000001E-3</v>
      </c>
      <c r="O4159" s="63">
        <f t="shared" si="357"/>
        <v>7.0710678118654762E-4</v>
      </c>
      <c r="P4159" s="2">
        <v>18</v>
      </c>
      <c r="Q4159" s="2">
        <v>5.0000000000000001E-3</v>
      </c>
      <c r="R4159">
        <v>3.0000000000000001E-3</v>
      </c>
      <c r="S4159" s="63">
        <f t="shared" si="358"/>
        <v>7.0710678118654762E-4</v>
      </c>
      <c r="T4159" s="2">
        <v>18</v>
      </c>
    </row>
    <row r="4160" spans="1:20">
      <c r="A4160" s="229" t="s">
        <v>1561</v>
      </c>
      <c r="B4160" t="s">
        <v>1568</v>
      </c>
      <c r="C4160" s="219" t="s">
        <v>1491</v>
      </c>
      <c r="D4160" s="81" t="s">
        <v>44</v>
      </c>
      <c r="E4160" s="93" t="s">
        <v>600</v>
      </c>
      <c r="F4160" s="38" t="s">
        <v>60</v>
      </c>
      <c r="G4160" s="126">
        <v>824</v>
      </c>
      <c r="H4160" s="123">
        <f t="shared" si="359"/>
        <v>1</v>
      </c>
      <c r="K4160" s="27" t="s">
        <v>100</v>
      </c>
      <c r="L4160" t="s">
        <v>100</v>
      </c>
      <c r="M4160" s="2">
        <v>7.0000000000000001E-3</v>
      </c>
      <c r="N4160">
        <v>3.0000000000000001E-3</v>
      </c>
      <c r="O4160" s="63">
        <f t="shared" si="357"/>
        <v>7.0710678118654762E-4</v>
      </c>
      <c r="P4160" s="2">
        <v>18</v>
      </c>
      <c r="Q4160" s="2">
        <v>0.01</v>
      </c>
      <c r="R4160">
        <v>8.0000000000000002E-3</v>
      </c>
      <c r="S4160" s="63">
        <f t="shared" si="358"/>
        <v>1.885618083164127E-3</v>
      </c>
      <c r="T4160" s="2">
        <v>18</v>
      </c>
    </row>
    <row r="4161" spans="1:20">
      <c r="A4161" s="229" t="s">
        <v>1561</v>
      </c>
      <c r="B4161" t="s">
        <v>1571</v>
      </c>
      <c r="C4161" s="219" t="s">
        <v>1491</v>
      </c>
      <c r="D4161" s="81" t="s">
        <v>44</v>
      </c>
      <c r="E4161" s="93" t="s">
        <v>600</v>
      </c>
      <c r="F4161" s="38" t="s">
        <v>60</v>
      </c>
      <c r="G4161" s="126">
        <v>183</v>
      </c>
      <c r="H4161" s="123">
        <f t="shared" si="359"/>
        <v>0.22208737864077671</v>
      </c>
      <c r="K4161" s="27" t="s">
        <v>100</v>
      </c>
      <c r="M4161" s="2">
        <v>7.0000000000000001E-3</v>
      </c>
      <c r="N4161">
        <v>3.0000000000000001E-3</v>
      </c>
      <c r="O4161" s="63">
        <f t="shared" si="357"/>
        <v>7.0710678118654762E-4</v>
      </c>
      <c r="P4161" s="2">
        <v>18</v>
      </c>
      <c r="Q4161" s="2">
        <v>0</v>
      </c>
      <c r="S4161" s="63">
        <f t="shared" si="358"/>
        <v>0</v>
      </c>
      <c r="T4161" s="2">
        <v>18</v>
      </c>
    </row>
    <row r="4162" spans="1:20">
      <c r="A4162" s="229" t="s">
        <v>1561</v>
      </c>
      <c r="B4162" t="s">
        <v>1571</v>
      </c>
      <c r="C4162" s="219" t="s">
        <v>1491</v>
      </c>
      <c r="D4162" s="81" t="s">
        <v>44</v>
      </c>
      <c r="E4162" s="93" t="s">
        <v>600</v>
      </c>
      <c r="F4162" s="38" t="s">
        <v>60</v>
      </c>
      <c r="G4162" s="126">
        <v>458</v>
      </c>
      <c r="H4162" s="123">
        <f t="shared" si="359"/>
        <v>0.55582524271844658</v>
      </c>
      <c r="K4162" s="27" t="s">
        <v>100</v>
      </c>
      <c r="M4162" s="2">
        <v>7.0000000000000001E-3</v>
      </c>
      <c r="N4162">
        <v>3.0000000000000001E-3</v>
      </c>
      <c r="O4162" s="63">
        <f t="shared" si="357"/>
        <v>7.0710678118654762E-4</v>
      </c>
      <c r="P4162" s="2">
        <v>18</v>
      </c>
      <c r="Q4162" s="2">
        <v>5.0000000000000001E-3</v>
      </c>
      <c r="R4162">
        <v>2E-3</v>
      </c>
      <c r="S4162" s="63">
        <f t="shared" si="358"/>
        <v>4.7140452079103175E-4</v>
      </c>
      <c r="T4162" s="2">
        <v>18</v>
      </c>
    </row>
    <row r="4163" spans="1:20">
      <c r="A4163" s="229" t="s">
        <v>1561</v>
      </c>
      <c r="B4163" t="s">
        <v>1571</v>
      </c>
      <c r="C4163" s="219" t="s">
        <v>1491</v>
      </c>
      <c r="D4163" s="81" t="s">
        <v>44</v>
      </c>
      <c r="E4163" s="93" t="s">
        <v>600</v>
      </c>
      <c r="F4163" s="38" t="s">
        <v>60</v>
      </c>
      <c r="G4163" s="126">
        <v>824</v>
      </c>
      <c r="H4163" s="123">
        <f t="shared" si="359"/>
        <v>1</v>
      </c>
      <c r="K4163" s="27" t="s">
        <v>100</v>
      </c>
      <c r="L4163" t="s">
        <v>100</v>
      </c>
      <c r="M4163" s="2">
        <v>7.0000000000000001E-3</v>
      </c>
      <c r="N4163">
        <v>3.0000000000000001E-3</v>
      </c>
      <c r="O4163" s="63">
        <f t="shared" si="357"/>
        <v>7.0710678118654762E-4</v>
      </c>
      <c r="P4163" s="2">
        <v>18</v>
      </c>
      <c r="Q4163" s="2">
        <v>1E-3</v>
      </c>
      <c r="R4163">
        <v>1E-3</v>
      </c>
      <c r="S4163" s="63">
        <f t="shared" si="358"/>
        <v>2.3570226039551587E-4</v>
      </c>
      <c r="T4163" s="2">
        <v>18</v>
      </c>
    </row>
    <row r="4164" spans="1:20">
      <c r="A4164" s="229" t="s">
        <v>1561</v>
      </c>
      <c r="B4164" t="s">
        <v>1572</v>
      </c>
      <c r="C4164" s="219" t="s">
        <v>1491</v>
      </c>
      <c r="D4164" s="81" t="s">
        <v>44</v>
      </c>
      <c r="E4164" s="93" t="s">
        <v>600</v>
      </c>
      <c r="F4164" s="38" t="s">
        <v>60</v>
      </c>
      <c r="G4164" s="126">
        <v>183</v>
      </c>
      <c r="H4164" s="123">
        <f t="shared" si="359"/>
        <v>0.22208737864077671</v>
      </c>
      <c r="K4164" s="27" t="s">
        <v>100</v>
      </c>
      <c r="M4164" s="2">
        <v>0</v>
      </c>
      <c r="N4164"/>
      <c r="O4164" s="63">
        <f t="shared" si="357"/>
        <v>0</v>
      </c>
      <c r="P4164" s="2">
        <v>18</v>
      </c>
      <c r="Q4164" s="2">
        <v>0</v>
      </c>
      <c r="S4164" s="63">
        <f t="shared" si="358"/>
        <v>0</v>
      </c>
      <c r="T4164" s="2">
        <v>18</v>
      </c>
    </row>
    <row r="4165" spans="1:20">
      <c r="A4165" s="229" t="s">
        <v>1561</v>
      </c>
      <c r="B4165" t="s">
        <v>1572</v>
      </c>
      <c r="C4165" s="219" t="s">
        <v>1491</v>
      </c>
      <c r="D4165" s="81" t="s">
        <v>44</v>
      </c>
      <c r="E4165" s="93" t="s">
        <v>600</v>
      </c>
      <c r="F4165" s="38" t="s">
        <v>60</v>
      </c>
      <c r="G4165" s="126">
        <v>458</v>
      </c>
      <c r="H4165" s="123">
        <f t="shared" si="359"/>
        <v>0.55582524271844658</v>
      </c>
      <c r="K4165" s="27" t="s">
        <v>100</v>
      </c>
      <c r="M4165" s="2">
        <v>0</v>
      </c>
      <c r="N4165"/>
      <c r="O4165" s="63">
        <f t="shared" si="357"/>
        <v>0</v>
      </c>
      <c r="P4165" s="2">
        <v>18</v>
      </c>
      <c r="Q4165" s="2">
        <v>0</v>
      </c>
      <c r="S4165" s="63">
        <f t="shared" si="358"/>
        <v>0</v>
      </c>
      <c r="T4165" s="2">
        <v>18</v>
      </c>
    </row>
    <row r="4166" spans="1:20">
      <c r="A4166" s="229" t="s">
        <v>1561</v>
      </c>
      <c r="B4166" t="s">
        <v>1572</v>
      </c>
      <c r="C4166" s="219" t="s">
        <v>1491</v>
      </c>
      <c r="D4166" s="81" t="s">
        <v>44</v>
      </c>
      <c r="E4166" s="93" t="s">
        <v>600</v>
      </c>
      <c r="F4166" s="38" t="s">
        <v>60</v>
      </c>
      <c r="G4166" s="126">
        <v>824</v>
      </c>
      <c r="H4166" s="123">
        <f t="shared" si="359"/>
        <v>1</v>
      </c>
      <c r="K4166" s="27" t="s">
        <v>100</v>
      </c>
      <c r="L4166" t="s">
        <v>100</v>
      </c>
      <c r="M4166" s="2">
        <v>0</v>
      </c>
      <c r="N4166"/>
      <c r="O4166" s="63">
        <f t="shared" si="357"/>
        <v>0</v>
      </c>
      <c r="P4166" s="2">
        <v>18</v>
      </c>
      <c r="Q4166" s="2">
        <v>0</v>
      </c>
      <c r="S4166" s="63">
        <f t="shared" si="358"/>
        <v>0</v>
      </c>
      <c r="T4166" s="2">
        <v>18</v>
      </c>
    </row>
    <row r="4167" spans="1:20">
      <c r="A4167" s="229" t="s">
        <v>1561</v>
      </c>
      <c r="B4167" t="s">
        <v>1573</v>
      </c>
      <c r="C4167" s="219" t="s">
        <v>1491</v>
      </c>
      <c r="D4167" s="81" t="s">
        <v>44</v>
      </c>
      <c r="E4167" s="93" t="s">
        <v>600</v>
      </c>
      <c r="F4167" s="38" t="s">
        <v>60</v>
      </c>
      <c r="G4167" s="126">
        <v>183</v>
      </c>
      <c r="H4167" s="123">
        <f t="shared" si="359"/>
        <v>0.22208737864077671</v>
      </c>
      <c r="K4167" s="27" t="s">
        <v>100</v>
      </c>
      <c r="M4167" s="2">
        <v>0.23</v>
      </c>
      <c r="N4167">
        <v>7.0000000000000001E-3</v>
      </c>
      <c r="O4167" s="63">
        <f t="shared" si="357"/>
        <v>1.6499158227686111E-3</v>
      </c>
      <c r="P4167" s="2">
        <v>18</v>
      </c>
      <c r="Q4167" s="2">
        <v>0</v>
      </c>
      <c r="R4167">
        <v>1E-3</v>
      </c>
      <c r="S4167" s="63">
        <f t="shared" si="358"/>
        <v>2.3570226039551587E-4</v>
      </c>
      <c r="T4167" s="2">
        <v>18</v>
      </c>
    </row>
    <row r="4168" spans="1:20">
      <c r="A4168" s="229" t="s">
        <v>1561</v>
      </c>
      <c r="B4168" t="s">
        <v>1573</v>
      </c>
      <c r="C4168" s="219" t="s">
        <v>1491</v>
      </c>
      <c r="D4168" s="81" t="s">
        <v>44</v>
      </c>
      <c r="E4168" s="93" t="s">
        <v>600</v>
      </c>
      <c r="F4168" s="38" t="s">
        <v>60</v>
      </c>
      <c r="G4168" s="126">
        <v>458</v>
      </c>
      <c r="H4168" s="123">
        <f t="shared" si="359"/>
        <v>0.55582524271844658</v>
      </c>
      <c r="K4168" s="27" t="s">
        <v>100</v>
      </c>
      <c r="M4168" s="2">
        <v>0.23</v>
      </c>
      <c r="N4168">
        <v>7.0000000000000001E-3</v>
      </c>
      <c r="O4168" s="63">
        <f t="shared" si="357"/>
        <v>1.6499158227686111E-3</v>
      </c>
      <c r="P4168" s="2">
        <v>18</v>
      </c>
      <c r="Q4168" s="2">
        <v>0.152</v>
      </c>
      <c r="R4168">
        <v>3.4000000000000002E-2</v>
      </c>
      <c r="S4168" s="63">
        <f t="shared" si="358"/>
        <v>8.0138768534475397E-3</v>
      </c>
      <c r="T4168" s="2">
        <v>18</v>
      </c>
    </row>
    <row r="4169" spans="1:20">
      <c r="A4169" s="229" t="s">
        <v>1561</v>
      </c>
      <c r="B4169" t="s">
        <v>1573</v>
      </c>
      <c r="C4169" s="219" t="s">
        <v>1491</v>
      </c>
      <c r="D4169" s="81" t="s">
        <v>44</v>
      </c>
      <c r="E4169" s="93" t="s">
        <v>600</v>
      </c>
      <c r="F4169" s="38" t="s">
        <v>60</v>
      </c>
      <c r="G4169" s="126">
        <v>824</v>
      </c>
      <c r="H4169" s="123">
        <f t="shared" si="359"/>
        <v>1</v>
      </c>
      <c r="K4169" s="27" t="s">
        <v>100</v>
      </c>
      <c r="L4169" t="s">
        <v>100</v>
      </c>
      <c r="M4169" s="2">
        <v>0.23</v>
      </c>
      <c r="N4169">
        <v>7.0000000000000001E-3</v>
      </c>
      <c r="O4169" s="63">
        <f t="shared" si="357"/>
        <v>1.6499158227686111E-3</v>
      </c>
      <c r="P4169" s="2">
        <v>18</v>
      </c>
      <c r="Q4169" s="2">
        <v>0.67300000000000004</v>
      </c>
      <c r="R4169">
        <v>0.112</v>
      </c>
      <c r="S4169" s="63">
        <f t="shared" si="358"/>
        <v>2.6398653164297778E-2</v>
      </c>
      <c r="T4169" s="2">
        <v>18</v>
      </c>
    </row>
    <row r="4170" spans="1:20">
      <c r="A4170" s="229" t="s">
        <v>1561</v>
      </c>
      <c r="B4170" t="s">
        <v>1570</v>
      </c>
      <c r="C4170" s="219" t="s">
        <v>1491</v>
      </c>
      <c r="D4170" s="81" t="s">
        <v>44</v>
      </c>
      <c r="E4170" s="93" t="s">
        <v>600</v>
      </c>
      <c r="F4170" s="38" t="s">
        <v>60</v>
      </c>
      <c r="G4170" s="126">
        <v>183</v>
      </c>
      <c r="H4170" s="123">
        <f t="shared" si="359"/>
        <v>0.22208737864077671</v>
      </c>
      <c r="K4170" s="27" t="s">
        <v>100</v>
      </c>
      <c r="M4170" s="2">
        <v>2E-3</v>
      </c>
      <c r="N4170">
        <v>1E-3</v>
      </c>
      <c r="O4170" s="63">
        <f t="shared" si="357"/>
        <v>2.3570226039551587E-4</v>
      </c>
      <c r="P4170" s="2">
        <v>18</v>
      </c>
      <c r="Q4170" s="2">
        <v>0</v>
      </c>
      <c r="R4170">
        <v>2E-3</v>
      </c>
      <c r="S4170" s="63">
        <f t="shared" si="358"/>
        <v>4.7140452079103175E-4</v>
      </c>
      <c r="T4170" s="2">
        <v>18</v>
      </c>
    </row>
    <row r="4171" spans="1:20">
      <c r="A4171" s="229" t="s">
        <v>1561</v>
      </c>
      <c r="B4171" t="s">
        <v>1570</v>
      </c>
      <c r="C4171" s="219" t="s">
        <v>1491</v>
      </c>
      <c r="D4171" s="81" t="s">
        <v>44</v>
      </c>
      <c r="E4171" s="93" t="s">
        <v>600</v>
      </c>
      <c r="F4171" s="38" t="s">
        <v>60</v>
      </c>
      <c r="G4171" s="126">
        <v>458</v>
      </c>
      <c r="H4171" s="123">
        <f t="shared" si="359"/>
        <v>0.55582524271844658</v>
      </c>
      <c r="K4171" s="27" t="s">
        <v>100</v>
      </c>
      <c r="M4171" s="2">
        <v>2E-3</v>
      </c>
      <c r="N4171">
        <v>1E-3</v>
      </c>
      <c r="O4171" s="63">
        <f t="shared" si="357"/>
        <v>2.3570226039551587E-4</v>
      </c>
      <c r="P4171" s="2">
        <v>18</v>
      </c>
      <c r="Q4171" s="2">
        <v>4.0000000000000001E-3</v>
      </c>
      <c r="R4171">
        <v>1.4E-2</v>
      </c>
      <c r="S4171" s="63">
        <f t="shared" si="358"/>
        <v>3.2998316455372222E-3</v>
      </c>
      <c r="T4171" s="2">
        <v>18</v>
      </c>
    </row>
    <row r="4172" spans="1:20">
      <c r="A4172" s="229" t="s">
        <v>1561</v>
      </c>
      <c r="B4172" t="s">
        <v>1570</v>
      </c>
      <c r="C4172" s="219" t="s">
        <v>1491</v>
      </c>
      <c r="D4172" s="81" t="s">
        <v>44</v>
      </c>
      <c r="E4172" s="93" t="s">
        <v>600</v>
      </c>
      <c r="F4172" s="38" t="s">
        <v>60</v>
      </c>
      <c r="G4172" s="126">
        <v>824</v>
      </c>
      <c r="H4172" s="123">
        <f t="shared" si="359"/>
        <v>1</v>
      </c>
      <c r="K4172" s="27" t="s">
        <v>100</v>
      </c>
      <c r="L4172" t="s">
        <v>100</v>
      </c>
      <c r="M4172" s="2">
        <v>2E-3</v>
      </c>
      <c r="N4172">
        <v>1E-3</v>
      </c>
      <c r="O4172" s="63">
        <f t="shared" si="357"/>
        <v>2.3570226039551587E-4</v>
      </c>
      <c r="P4172" s="2">
        <v>18</v>
      </c>
      <c r="Q4172" s="2">
        <v>8.0000000000000002E-3</v>
      </c>
      <c r="R4172">
        <v>4.9000000000000002E-2</v>
      </c>
      <c r="S4172" s="63">
        <f t="shared" si="358"/>
        <v>1.1549410759380277E-2</v>
      </c>
      <c r="T4172" s="2">
        <v>18</v>
      </c>
    </row>
    <row r="4173" spans="1:20">
      <c r="A4173" s="229" t="s">
        <v>1561</v>
      </c>
      <c r="B4173" t="s">
        <v>1574</v>
      </c>
      <c r="C4173" s="219" t="s">
        <v>1491</v>
      </c>
      <c r="D4173" s="81" t="s">
        <v>44</v>
      </c>
      <c r="E4173" s="93" t="s">
        <v>600</v>
      </c>
      <c r="F4173" s="38" t="s">
        <v>60</v>
      </c>
      <c r="G4173" s="126">
        <v>183</v>
      </c>
      <c r="H4173" s="123">
        <f t="shared" si="359"/>
        <v>0.22208737864077671</v>
      </c>
      <c r="K4173" s="27" t="s">
        <v>100</v>
      </c>
      <c r="M4173" s="2">
        <v>0</v>
      </c>
      <c r="N4173"/>
      <c r="O4173" s="63">
        <f t="shared" si="357"/>
        <v>0</v>
      </c>
      <c r="P4173" s="2">
        <v>18</v>
      </c>
      <c r="Q4173" s="2">
        <v>0</v>
      </c>
      <c r="S4173" s="63">
        <f t="shared" si="358"/>
        <v>0</v>
      </c>
      <c r="T4173" s="2">
        <v>18</v>
      </c>
    </row>
    <row r="4174" spans="1:20">
      <c r="A4174" s="229" t="s">
        <v>1561</v>
      </c>
      <c r="B4174" t="s">
        <v>1574</v>
      </c>
      <c r="C4174" s="219" t="s">
        <v>1491</v>
      </c>
      <c r="D4174" s="81" t="s">
        <v>44</v>
      </c>
      <c r="E4174" s="93" t="s">
        <v>600</v>
      </c>
      <c r="F4174" s="38" t="s">
        <v>60</v>
      </c>
      <c r="G4174" s="126">
        <v>458</v>
      </c>
      <c r="H4174" s="123">
        <f t="shared" si="359"/>
        <v>0.55582524271844658</v>
      </c>
      <c r="K4174" s="27" t="s">
        <v>100</v>
      </c>
      <c r="M4174" s="2">
        <v>0</v>
      </c>
      <c r="N4174"/>
      <c r="O4174" s="63">
        <f t="shared" si="357"/>
        <v>0</v>
      </c>
      <c r="P4174" s="2">
        <v>18</v>
      </c>
      <c r="Q4174" s="2">
        <v>0</v>
      </c>
      <c r="S4174" s="63">
        <f t="shared" si="358"/>
        <v>0</v>
      </c>
      <c r="T4174" s="2">
        <v>18</v>
      </c>
    </row>
    <row r="4175" spans="1:20">
      <c r="A4175" s="229" t="s">
        <v>1561</v>
      </c>
      <c r="B4175" t="s">
        <v>1574</v>
      </c>
      <c r="C4175" s="219" t="s">
        <v>1491</v>
      </c>
      <c r="D4175" s="81" t="s">
        <v>44</v>
      </c>
      <c r="E4175" s="93" t="s">
        <v>600</v>
      </c>
      <c r="F4175" s="38" t="s">
        <v>60</v>
      </c>
      <c r="G4175" s="126">
        <v>824</v>
      </c>
      <c r="H4175" s="123">
        <f t="shared" si="359"/>
        <v>1</v>
      </c>
      <c r="K4175" s="27" t="s">
        <v>100</v>
      </c>
      <c r="L4175" t="s">
        <v>100</v>
      </c>
      <c r="M4175" s="2">
        <v>0</v>
      </c>
      <c r="N4175"/>
      <c r="O4175" s="63">
        <f t="shared" si="357"/>
        <v>0</v>
      </c>
      <c r="P4175" s="2">
        <v>18</v>
      </c>
      <c r="Q4175" s="2">
        <v>0</v>
      </c>
      <c r="S4175" s="63">
        <f t="shared" si="358"/>
        <v>0</v>
      </c>
      <c r="T4175" s="2">
        <v>18</v>
      </c>
    </row>
    <row r="4176" spans="1:20">
      <c r="A4176" s="229" t="s">
        <v>1563</v>
      </c>
      <c r="B4176" t="s">
        <v>1565</v>
      </c>
      <c r="C4176" s="219" t="s">
        <v>1491</v>
      </c>
      <c r="D4176" s="81" t="s">
        <v>44</v>
      </c>
      <c r="E4176" s="93" t="s">
        <v>600</v>
      </c>
      <c r="F4176" s="38" t="s">
        <v>60</v>
      </c>
      <c r="G4176" s="126">
        <v>183</v>
      </c>
      <c r="H4176" s="123">
        <f t="shared" si="359"/>
        <v>0.22208737864077671</v>
      </c>
      <c r="K4176" s="27" t="s">
        <v>100</v>
      </c>
      <c r="M4176" s="2">
        <v>0.28399999999999997</v>
      </c>
      <c r="N4176">
        <v>3.9E-2</v>
      </c>
      <c r="O4176" s="63">
        <f t="shared" si="357"/>
        <v>9.1923881554251182E-3</v>
      </c>
      <c r="P4176" s="2">
        <v>18</v>
      </c>
      <c r="Q4176" s="2">
        <v>5.6000000000000001E-2</v>
      </c>
      <c r="R4176">
        <v>1E-3</v>
      </c>
      <c r="S4176" s="63">
        <f t="shared" si="358"/>
        <v>2.3570226039551587E-4</v>
      </c>
      <c r="T4176" s="2">
        <v>18</v>
      </c>
    </row>
    <row r="4177" spans="1:20">
      <c r="A4177" s="229" t="s">
        <v>1563</v>
      </c>
      <c r="B4177" t="s">
        <v>1565</v>
      </c>
      <c r="C4177" s="219" t="s">
        <v>1491</v>
      </c>
      <c r="D4177" s="81" t="s">
        <v>44</v>
      </c>
      <c r="E4177" s="93" t="s">
        <v>600</v>
      </c>
      <c r="F4177" s="38" t="s">
        <v>60</v>
      </c>
      <c r="G4177" s="126">
        <v>458</v>
      </c>
      <c r="H4177" s="123">
        <f t="shared" si="359"/>
        <v>0.55582524271844658</v>
      </c>
      <c r="K4177" s="27" t="s">
        <v>100</v>
      </c>
      <c r="M4177" s="2">
        <v>0.28399999999999997</v>
      </c>
      <c r="N4177">
        <v>3.9E-2</v>
      </c>
      <c r="O4177" s="63">
        <f t="shared" si="357"/>
        <v>9.1923881554251182E-3</v>
      </c>
      <c r="P4177" s="2">
        <v>18</v>
      </c>
      <c r="Q4177" s="2">
        <v>4.7E-2</v>
      </c>
      <c r="R4177">
        <v>1E-3</v>
      </c>
      <c r="S4177" s="63">
        <f t="shared" si="358"/>
        <v>2.3570226039551587E-4</v>
      </c>
      <c r="T4177" s="2">
        <v>18</v>
      </c>
    </row>
    <row r="4178" spans="1:20">
      <c r="A4178" s="229" t="s">
        <v>1563</v>
      </c>
      <c r="B4178" t="s">
        <v>1565</v>
      </c>
      <c r="C4178" s="219" t="s">
        <v>1491</v>
      </c>
      <c r="D4178" s="81" t="s">
        <v>44</v>
      </c>
      <c r="E4178" s="93" t="s">
        <v>600</v>
      </c>
      <c r="F4178" s="38" t="s">
        <v>60</v>
      </c>
      <c r="G4178" s="126">
        <v>824</v>
      </c>
      <c r="H4178" s="123">
        <f t="shared" si="359"/>
        <v>1</v>
      </c>
      <c r="K4178" s="27" t="s">
        <v>100</v>
      </c>
      <c r="L4178" t="s">
        <v>100</v>
      </c>
      <c r="M4178" s="2">
        <v>0.28399999999999997</v>
      </c>
      <c r="N4178">
        <v>3.9E-2</v>
      </c>
      <c r="O4178" s="63">
        <f t="shared" si="357"/>
        <v>9.1923881554251182E-3</v>
      </c>
      <c r="P4178" s="2">
        <v>18</v>
      </c>
      <c r="Q4178" s="2">
        <v>4.8000000000000001E-2</v>
      </c>
      <c r="R4178">
        <v>4.0000000000000001E-3</v>
      </c>
      <c r="S4178" s="63">
        <f t="shared" si="358"/>
        <v>9.428090415820635E-4</v>
      </c>
      <c r="T4178" s="2">
        <v>18</v>
      </c>
    </row>
    <row r="4179" spans="1:20">
      <c r="A4179" s="229" t="s">
        <v>1563</v>
      </c>
      <c r="B4179" t="s">
        <v>1566</v>
      </c>
      <c r="C4179" s="219" t="s">
        <v>1491</v>
      </c>
      <c r="D4179" s="81" t="s">
        <v>44</v>
      </c>
      <c r="E4179" s="93" t="s">
        <v>600</v>
      </c>
      <c r="F4179" s="38" t="s">
        <v>60</v>
      </c>
      <c r="G4179" s="126">
        <v>183</v>
      </c>
      <c r="H4179" s="123">
        <f t="shared" si="359"/>
        <v>0.22208737864077671</v>
      </c>
      <c r="K4179" s="27" t="s">
        <v>100</v>
      </c>
      <c r="M4179" s="2">
        <v>0</v>
      </c>
      <c r="N4179"/>
      <c r="O4179" s="63">
        <f t="shared" si="357"/>
        <v>0</v>
      </c>
      <c r="P4179" s="2">
        <v>18</v>
      </c>
      <c r="Q4179" s="2">
        <v>3.0000000000000001E-3</v>
      </c>
      <c r="S4179" s="63">
        <f t="shared" si="358"/>
        <v>0</v>
      </c>
      <c r="T4179" s="2">
        <v>18</v>
      </c>
    </row>
    <row r="4180" spans="1:20">
      <c r="A4180" s="229" t="s">
        <v>1563</v>
      </c>
      <c r="B4180" t="s">
        <v>1566</v>
      </c>
      <c r="C4180" s="219" t="s">
        <v>1491</v>
      </c>
      <c r="D4180" s="81" t="s">
        <v>44</v>
      </c>
      <c r="E4180" s="93" t="s">
        <v>600</v>
      </c>
      <c r="F4180" s="38" t="s">
        <v>60</v>
      </c>
      <c r="G4180" s="126">
        <v>458</v>
      </c>
      <c r="H4180" s="123">
        <f t="shared" si="359"/>
        <v>0.55582524271844658</v>
      </c>
      <c r="K4180" s="27" t="s">
        <v>100</v>
      </c>
      <c r="M4180" s="2">
        <v>0</v>
      </c>
      <c r="N4180"/>
      <c r="O4180" s="63">
        <f t="shared" si="357"/>
        <v>0</v>
      </c>
      <c r="P4180" s="2">
        <v>18</v>
      </c>
      <c r="Q4180" s="2">
        <v>1E-3</v>
      </c>
      <c r="S4180" s="63">
        <f t="shared" si="358"/>
        <v>0</v>
      </c>
      <c r="T4180" s="2">
        <v>18</v>
      </c>
    </row>
    <row r="4181" spans="1:20">
      <c r="A4181" s="229" t="s">
        <v>1563</v>
      </c>
      <c r="B4181" t="s">
        <v>1566</v>
      </c>
      <c r="C4181" s="219" t="s">
        <v>1491</v>
      </c>
      <c r="D4181" s="81" t="s">
        <v>44</v>
      </c>
      <c r="E4181" s="93" t="s">
        <v>600</v>
      </c>
      <c r="F4181" s="38" t="s">
        <v>60</v>
      </c>
      <c r="G4181" s="126">
        <v>824</v>
      </c>
      <c r="H4181" s="123">
        <f t="shared" si="359"/>
        <v>1</v>
      </c>
      <c r="K4181" s="27" t="s">
        <v>100</v>
      </c>
      <c r="L4181" t="s">
        <v>100</v>
      </c>
      <c r="M4181" s="2">
        <v>0</v>
      </c>
      <c r="N4181"/>
      <c r="O4181" s="63">
        <f t="shared" si="357"/>
        <v>0</v>
      </c>
      <c r="P4181" s="2">
        <v>18</v>
      </c>
      <c r="Q4181" s="2">
        <v>1E-3</v>
      </c>
      <c r="S4181" s="63">
        <f t="shared" si="358"/>
        <v>0</v>
      </c>
      <c r="T4181" s="2">
        <v>18</v>
      </c>
    </row>
    <row r="4182" spans="1:20">
      <c r="A4182" s="229" t="s">
        <v>1563</v>
      </c>
      <c r="B4182" t="s">
        <v>1567</v>
      </c>
      <c r="C4182" s="219" t="s">
        <v>1491</v>
      </c>
      <c r="D4182" s="81" t="s">
        <v>44</v>
      </c>
      <c r="E4182" s="93" t="s">
        <v>600</v>
      </c>
      <c r="F4182" s="38" t="s">
        <v>60</v>
      </c>
      <c r="G4182" s="126">
        <v>183</v>
      </c>
      <c r="H4182" s="123">
        <f t="shared" si="359"/>
        <v>0.22208737864077671</v>
      </c>
      <c r="K4182" s="27" t="s">
        <v>100</v>
      </c>
      <c r="M4182" s="2">
        <v>2.1999999999999999E-2</v>
      </c>
      <c r="N4182">
        <v>7.0000000000000001E-3</v>
      </c>
      <c r="O4182" s="63">
        <f t="shared" si="357"/>
        <v>1.6499158227686111E-3</v>
      </c>
      <c r="P4182" s="2">
        <v>18</v>
      </c>
      <c r="Q4182" s="2">
        <v>0</v>
      </c>
      <c r="S4182" s="63">
        <f t="shared" si="358"/>
        <v>0</v>
      </c>
      <c r="T4182" s="2">
        <v>18</v>
      </c>
    </row>
    <row r="4183" spans="1:20">
      <c r="A4183" s="229" t="s">
        <v>1563</v>
      </c>
      <c r="B4183" t="s">
        <v>1567</v>
      </c>
      <c r="C4183" s="219" t="s">
        <v>1491</v>
      </c>
      <c r="D4183" s="81" t="s">
        <v>44</v>
      </c>
      <c r="E4183" s="93" t="s">
        <v>600</v>
      </c>
      <c r="F4183" s="38" t="s">
        <v>60</v>
      </c>
      <c r="G4183" s="126">
        <v>458</v>
      </c>
      <c r="H4183" s="123">
        <f t="shared" si="359"/>
        <v>0.55582524271844658</v>
      </c>
      <c r="K4183" s="27" t="s">
        <v>100</v>
      </c>
      <c r="M4183" s="2">
        <v>2.1999999999999999E-2</v>
      </c>
      <c r="N4183">
        <v>7.0000000000000001E-3</v>
      </c>
      <c r="O4183" s="63">
        <f t="shared" si="357"/>
        <v>1.6499158227686111E-3</v>
      </c>
      <c r="P4183" s="2">
        <v>18</v>
      </c>
      <c r="Q4183" s="2">
        <v>8.9999999999999993E-3</v>
      </c>
      <c r="R4183">
        <v>2.9000000000000001E-2</v>
      </c>
      <c r="S4183" s="63">
        <f t="shared" si="358"/>
        <v>6.8353655514699603E-3</v>
      </c>
      <c r="T4183" s="2">
        <v>18</v>
      </c>
    </row>
    <row r="4184" spans="1:20">
      <c r="A4184" s="229" t="s">
        <v>1563</v>
      </c>
      <c r="B4184" t="s">
        <v>1567</v>
      </c>
      <c r="C4184" s="219" t="s">
        <v>1491</v>
      </c>
      <c r="D4184" s="81" t="s">
        <v>44</v>
      </c>
      <c r="E4184" s="93" t="s">
        <v>600</v>
      </c>
      <c r="F4184" s="38" t="s">
        <v>60</v>
      </c>
      <c r="G4184" s="126">
        <v>824</v>
      </c>
      <c r="H4184" s="123">
        <f t="shared" si="359"/>
        <v>1</v>
      </c>
      <c r="K4184" s="27" t="s">
        <v>100</v>
      </c>
      <c r="L4184" t="s">
        <v>100</v>
      </c>
      <c r="M4184" s="2">
        <v>2.1999999999999999E-2</v>
      </c>
      <c r="N4184">
        <v>7.0000000000000001E-3</v>
      </c>
      <c r="O4184" s="63">
        <f t="shared" si="357"/>
        <v>1.6499158227686111E-3</v>
      </c>
      <c r="P4184" s="2">
        <v>18</v>
      </c>
      <c r="Q4184" s="2">
        <v>4.8000000000000001E-2</v>
      </c>
      <c r="R4184">
        <v>7.0000000000000001E-3</v>
      </c>
      <c r="S4184" s="63">
        <f t="shared" si="358"/>
        <v>1.6499158227686111E-3</v>
      </c>
      <c r="T4184" s="2">
        <v>18</v>
      </c>
    </row>
    <row r="4185" spans="1:20">
      <c r="A4185" s="229" t="s">
        <v>1563</v>
      </c>
      <c r="B4185" t="s">
        <v>1568</v>
      </c>
      <c r="C4185" s="219" t="s">
        <v>1491</v>
      </c>
      <c r="D4185" s="81" t="s">
        <v>44</v>
      </c>
      <c r="E4185" s="93" t="s">
        <v>600</v>
      </c>
      <c r="F4185" s="38" t="s">
        <v>60</v>
      </c>
      <c r="G4185" s="126">
        <v>183</v>
      </c>
      <c r="H4185" s="123">
        <f t="shared" si="359"/>
        <v>0.22208737864077671</v>
      </c>
      <c r="K4185" s="27" t="s">
        <v>100</v>
      </c>
      <c r="M4185" s="2">
        <v>2.8000000000000001E-2</v>
      </c>
      <c r="N4185">
        <v>8.9999999999999993E-3</v>
      </c>
      <c r="O4185" s="63">
        <f t="shared" si="357"/>
        <v>2.1213203435596424E-3</v>
      </c>
      <c r="P4185" s="2">
        <v>18</v>
      </c>
      <c r="Q4185" s="2">
        <v>1E-3</v>
      </c>
      <c r="S4185" s="63">
        <f t="shared" si="358"/>
        <v>0</v>
      </c>
      <c r="T4185" s="2">
        <v>18</v>
      </c>
    </row>
    <row r="4186" spans="1:20">
      <c r="A4186" s="229" t="s">
        <v>1563</v>
      </c>
      <c r="B4186" t="s">
        <v>1568</v>
      </c>
      <c r="C4186" s="219" t="s">
        <v>1491</v>
      </c>
      <c r="D4186" s="81" t="s">
        <v>44</v>
      </c>
      <c r="E4186" s="93" t="s">
        <v>600</v>
      </c>
      <c r="F4186" s="38" t="s">
        <v>60</v>
      </c>
      <c r="G4186" s="126">
        <v>458</v>
      </c>
      <c r="H4186" s="123">
        <f t="shared" si="359"/>
        <v>0.55582524271844658</v>
      </c>
      <c r="K4186" s="27" t="s">
        <v>100</v>
      </c>
      <c r="M4186" s="2">
        <v>2.8000000000000001E-2</v>
      </c>
      <c r="N4186">
        <v>8.9999999999999993E-3</v>
      </c>
      <c r="O4186" s="63">
        <f t="shared" si="357"/>
        <v>2.1213203435596424E-3</v>
      </c>
      <c r="P4186" s="2">
        <v>18</v>
      </c>
      <c r="Q4186" s="2">
        <v>4.0000000000000001E-3</v>
      </c>
      <c r="R4186">
        <v>3.0000000000000001E-3</v>
      </c>
      <c r="S4186" s="63">
        <f t="shared" si="358"/>
        <v>7.0710678118654762E-4</v>
      </c>
      <c r="T4186" s="2">
        <v>18</v>
      </c>
    </row>
    <row r="4187" spans="1:20">
      <c r="A4187" s="229" t="s">
        <v>1563</v>
      </c>
      <c r="B4187" t="s">
        <v>1568</v>
      </c>
      <c r="C4187" s="219" t="s">
        <v>1491</v>
      </c>
      <c r="D4187" s="81" t="s">
        <v>44</v>
      </c>
      <c r="E4187" s="93" t="s">
        <v>600</v>
      </c>
      <c r="F4187" s="38" t="s">
        <v>60</v>
      </c>
      <c r="G4187" s="126">
        <v>824</v>
      </c>
      <c r="H4187" s="123">
        <f t="shared" si="359"/>
        <v>1</v>
      </c>
      <c r="K4187" s="27" t="s">
        <v>100</v>
      </c>
      <c r="L4187" t="s">
        <v>100</v>
      </c>
      <c r="M4187" s="2">
        <v>2.8000000000000001E-2</v>
      </c>
      <c r="N4187">
        <v>8.9999999999999993E-3</v>
      </c>
      <c r="O4187" s="63">
        <f t="shared" si="357"/>
        <v>2.1213203435596424E-3</v>
      </c>
      <c r="P4187" s="2">
        <v>18</v>
      </c>
      <c r="Q4187" s="2">
        <v>7.0000000000000001E-3</v>
      </c>
      <c r="R4187">
        <v>4.0000000000000001E-3</v>
      </c>
      <c r="S4187" s="63">
        <f t="shared" si="358"/>
        <v>9.428090415820635E-4</v>
      </c>
      <c r="T4187" s="2">
        <v>18</v>
      </c>
    </row>
    <row r="4188" spans="1:20">
      <c r="A4188" s="229" t="s">
        <v>1563</v>
      </c>
      <c r="B4188" t="s">
        <v>1571</v>
      </c>
      <c r="C4188" s="219" t="s">
        <v>1491</v>
      </c>
      <c r="D4188" s="81" t="s">
        <v>44</v>
      </c>
      <c r="E4188" s="93" t="s">
        <v>600</v>
      </c>
      <c r="F4188" s="38" t="s">
        <v>60</v>
      </c>
      <c r="G4188" s="126">
        <v>183</v>
      </c>
      <c r="H4188" s="123">
        <f t="shared" si="359"/>
        <v>0.22208737864077671</v>
      </c>
      <c r="K4188" s="27" t="s">
        <v>100</v>
      </c>
      <c r="M4188" s="2">
        <v>3.0000000000000001E-3</v>
      </c>
      <c r="N4188">
        <v>1E-3</v>
      </c>
      <c r="O4188" s="63">
        <f t="shared" si="357"/>
        <v>2.3570226039551587E-4</v>
      </c>
      <c r="P4188" s="2">
        <v>18</v>
      </c>
      <c r="Q4188" s="2">
        <v>3.0000000000000001E-3</v>
      </c>
      <c r="S4188" s="63">
        <f t="shared" si="358"/>
        <v>0</v>
      </c>
      <c r="T4188" s="2">
        <v>18</v>
      </c>
    </row>
    <row r="4189" spans="1:20">
      <c r="A4189" s="229" t="s">
        <v>1563</v>
      </c>
      <c r="B4189" t="s">
        <v>1571</v>
      </c>
      <c r="C4189" s="219" t="s">
        <v>1491</v>
      </c>
      <c r="D4189" s="81" t="s">
        <v>44</v>
      </c>
      <c r="E4189" s="93" t="s">
        <v>600</v>
      </c>
      <c r="F4189" s="38" t="s">
        <v>60</v>
      </c>
      <c r="G4189" s="126">
        <v>458</v>
      </c>
      <c r="H4189" s="123">
        <f t="shared" si="359"/>
        <v>0.55582524271844658</v>
      </c>
      <c r="K4189" s="27" t="s">
        <v>100</v>
      </c>
      <c r="M4189" s="2">
        <v>3.0000000000000001E-3</v>
      </c>
      <c r="N4189">
        <v>1E-3</v>
      </c>
      <c r="O4189" s="63">
        <f t="shared" si="357"/>
        <v>2.3570226039551587E-4</v>
      </c>
      <c r="P4189" s="2">
        <v>18</v>
      </c>
      <c r="Q4189" s="2">
        <v>1E-3</v>
      </c>
      <c r="R4189">
        <v>3.0000000000000001E-3</v>
      </c>
      <c r="S4189" s="63">
        <f t="shared" si="358"/>
        <v>7.0710678118654762E-4</v>
      </c>
      <c r="T4189" s="2">
        <v>18</v>
      </c>
    </row>
    <row r="4190" spans="1:20">
      <c r="A4190" s="229" t="s">
        <v>1563</v>
      </c>
      <c r="B4190" t="s">
        <v>1571</v>
      </c>
      <c r="C4190" s="219" t="s">
        <v>1491</v>
      </c>
      <c r="D4190" s="81" t="s">
        <v>44</v>
      </c>
      <c r="E4190" s="93" t="s">
        <v>600</v>
      </c>
      <c r="F4190" s="38" t="s">
        <v>60</v>
      </c>
      <c r="G4190" s="126">
        <v>824</v>
      </c>
      <c r="H4190" s="123">
        <f t="shared" si="359"/>
        <v>1</v>
      </c>
      <c r="K4190" s="27" t="s">
        <v>100</v>
      </c>
      <c r="L4190" t="s">
        <v>100</v>
      </c>
      <c r="M4190" s="2">
        <v>3.0000000000000001E-3</v>
      </c>
      <c r="N4190">
        <v>1E-3</v>
      </c>
      <c r="O4190" s="63">
        <f t="shared" si="357"/>
        <v>2.3570226039551587E-4</v>
      </c>
      <c r="P4190" s="2">
        <v>18</v>
      </c>
      <c r="Q4190" s="2">
        <v>1E-3</v>
      </c>
      <c r="R4190">
        <v>1E-3</v>
      </c>
      <c r="S4190" s="63">
        <f t="shared" si="358"/>
        <v>2.3570226039551587E-4</v>
      </c>
      <c r="T4190" s="2">
        <v>18</v>
      </c>
    </row>
    <row r="4191" spans="1:20">
      <c r="A4191" s="229" t="s">
        <v>1563</v>
      </c>
      <c r="B4191" t="s">
        <v>1572</v>
      </c>
      <c r="C4191" s="219" t="s">
        <v>1491</v>
      </c>
      <c r="D4191" s="81" t="s">
        <v>44</v>
      </c>
      <c r="E4191" s="93" t="s">
        <v>600</v>
      </c>
      <c r="F4191" s="38" t="s">
        <v>60</v>
      </c>
      <c r="G4191" s="126">
        <v>183</v>
      </c>
      <c r="H4191" s="123">
        <f t="shared" ref="H4191:H4222" si="360">G4191/824</f>
        <v>0.22208737864077671</v>
      </c>
      <c r="K4191" s="27" t="s">
        <v>100</v>
      </c>
      <c r="M4191" s="2">
        <v>0</v>
      </c>
      <c r="N4191"/>
      <c r="O4191" s="63">
        <f t="shared" ref="O4191:O4229" si="361">N4191/SQRT(P4191)</f>
        <v>0</v>
      </c>
      <c r="P4191" s="2">
        <v>18</v>
      </c>
      <c r="Q4191" s="2">
        <v>0</v>
      </c>
      <c r="S4191" s="63">
        <f t="shared" ref="S4191:S4229" si="362">R4191/SQRT(T4191)</f>
        <v>0</v>
      </c>
      <c r="T4191" s="2">
        <v>18</v>
      </c>
    </row>
    <row r="4192" spans="1:20">
      <c r="A4192" s="229" t="s">
        <v>1563</v>
      </c>
      <c r="B4192" t="s">
        <v>1572</v>
      </c>
      <c r="C4192" s="219" t="s">
        <v>1491</v>
      </c>
      <c r="D4192" s="81" t="s">
        <v>44</v>
      </c>
      <c r="E4192" s="93" t="s">
        <v>600</v>
      </c>
      <c r="F4192" s="38" t="s">
        <v>60</v>
      </c>
      <c r="G4192" s="126">
        <v>458</v>
      </c>
      <c r="H4192" s="123">
        <f t="shared" si="360"/>
        <v>0.55582524271844658</v>
      </c>
      <c r="K4192" s="27" t="s">
        <v>100</v>
      </c>
      <c r="M4192" s="2">
        <v>0</v>
      </c>
      <c r="N4192"/>
      <c r="O4192" s="63">
        <f t="shared" si="361"/>
        <v>0</v>
      </c>
      <c r="P4192" s="2">
        <v>18</v>
      </c>
      <c r="Q4192" s="2">
        <v>0</v>
      </c>
      <c r="S4192" s="63">
        <f t="shared" si="362"/>
        <v>0</v>
      </c>
      <c r="T4192" s="2">
        <v>18</v>
      </c>
    </row>
    <row r="4193" spans="1:20">
      <c r="A4193" s="229" t="s">
        <v>1563</v>
      </c>
      <c r="B4193" t="s">
        <v>1572</v>
      </c>
      <c r="C4193" s="219" t="s">
        <v>1491</v>
      </c>
      <c r="D4193" s="81" t="s">
        <v>44</v>
      </c>
      <c r="E4193" s="93" t="s">
        <v>600</v>
      </c>
      <c r="F4193" s="38" t="s">
        <v>60</v>
      </c>
      <c r="G4193" s="126">
        <v>824</v>
      </c>
      <c r="H4193" s="123">
        <f t="shared" si="360"/>
        <v>1</v>
      </c>
      <c r="K4193" s="27" t="s">
        <v>100</v>
      </c>
      <c r="L4193" t="s">
        <v>100</v>
      </c>
      <c r="M4193" s="2">
        <v>0</v>
      </c>
      <c r="N4193"/>
      <c r="O4193" s="63">
        <f t="shared" si="361"/>
        <v>0</v>
      </c>
      <c r="P4193" s="2">
        <v>18</v>
      </c>
      <c r="Q4193" s="2">
        <v>8.9999999999999993E-3</v>
      </c>
      <c r="S4193" s="63">
        <f t="shared" si="362"/>
        <v>0</v>
      </c>
      <c r="T4193" s="2">
        <v>18</v>
      </c>
    </row>
    <row r="4194" spans="1:20">
      <c r="A4194" s="229" t="s">
        <v>1563</v>
      </c>
      <c r="B4194" t="s">
        <v>1573</v>
      </c>
      <c r="C4194" s="219" t="s">
        <v>1491</v>
      </c>
      <c r="D4194" s="81" t="s">
        <v>44</v>
      </c>
      <c r="E4194" s="93" t="s">
        <v>600</v>
      </c>
      <c r="F4194" s="38" t="s">
        <v>60</v>
      </c>
      <c r="G4194" s="126">
        <v>183</v>
      </c>
      <c r="H4194" s="123">
        <f t="shared" si="360"/>
        <v>0.22208737864077671</v>
      </c>
      <c r="K4194" s="27" t="s">
        <v>100</v>
      </c>
      <c r="M4194" s="2">
        <v>8.8999999999999996E-2</v>
      </c>
      <c r="N4194">
        <v>0.02</v>
      </c>
      <c r="O4194" s="63">
        <f t="shared" si="361"/>
        <v>4.7140452079103175E-3</v>
      </c>
      <c r="P4194" s="2">
        <v>18</v>
      </c>
      <c r="Q4194" s="2">
        <v>2E-3</v>
      </c>
      <c r="S4194" s="63">
        <f t="shared" si="362"/>
        <v>0</v>
      </c>
      <c r="T4194" s="2">
        <v>18</v>
      </c>
    </row>
    <row r="4195" spans="1:20">
      <c r="A4195" s="229" t="s">
        <v>1563</v>
      </c>
      <c r="B4195" t="s">
        <v>1573</v>
      </c>
      <c r="C4195" s="219" t="s">
        <v>1491</v>
      </c>
      <c r="D4195" s="81" t="s">
        <v>44</v>
      </c>
      <c r="E4195" s="93" t="s">
        <v>600</v>
      </c>
      <c r="F4195" s="38" t="s">
        <v>60</v>
      </c>
      <c r="G4195" s="126">
        <v>458</v>
      </c>
      <c r="H4195" s="123">
        <f t="shared" si="360"/>
        <v>0.55582524271844658</v>
      </c>
      <c r="K4195" s="27" t="s">
        <v>100</v>
      </c>
      <c r="M4195" s="2">
        <v>8.8999999999999996E-2</v>
      </c>
      <c r="N4195">
        <v>0.02</v>
      </c>
      <c r="O4195" s="63">
        <f t="shared" si="361"/>
        <v>4.7140452079103175E-3</v>
      </c>
      <c r="P4195" s="2">
        <v>18</v>
      </c>
      <c r="Q4195" s="2">
        <v>6.6000000000000003E-2</v>
      </c>
      <c r="R4195">
        <v>3.4000000000000002E-2</v>
      </c>
      <c r="S4195" s="63">
        <f t="shared" si="362"/>
        <v>8.0138768534475397E-3</v>
      </c>
      <c r="T4195" s="2">
        <v>18</v>
      </c>
    </row>
    <row r="4196" spans="1:20">
      <c r="A4196" s="229" t="s">
        <v>1563</v>
      </c>
      <c r="B4196" t="s">
        <v>1573</v>
      </c>
      <c r="C4196" s="219" t="s">
        <v>1491</v>
      </c>
      <c r="D4196" s="81" t="s">
        <v>44</v>
      </c>
      <c r="E4196" s="93" t="s">
        <v>600</v>
      </c>
      <c r="F4196" s="38" t="s">
        <v>60</v>
      </c>
      <c r="G4196" s="126">
        <v>824</v>
      </c>
      <c r="H4196" s="123">
        <f t="shared" si="360"/>
        <v>1</v>
      </c>
      <c r="K4196" s="27" t="s">
        <v>100</v>
      </c>
      <c r="L4196" t="s">
        <v>100</v>
      </c>
      <c r="M4196" s="2">
        <v>8.8999999999999996E-2</v>
      </c>
      <c r="N4196">
        <v>0.02</v>
      </c>
      <c r="O4196" s="63">
        <f t="shared" si="361"/>
        <v>4.7140452079103175E-3</v>
      </c>
      <c r="P4196" s="2">
        <v>18</v>
      </c>
      <c r="Q4196" s="2">
        <v>0.24</v>
      </c>
      <c r="R4196">
        <v>0.15</v>
      </c>
      <c r="S4196" s="63">
        <f t="shared" si="362"/>
        <v>3.5355339059327376E-2</v>
      </c>
      <c r="T4196" s="2">
        <v>18</v>
      </c>
    </row>
    <row r="4197" spans="1:20">
      <c r="A4197" s="229" t="s">
        <v>1563</v>
      </c>
      <c r="B4197" t="s">
        <v>1570</v>
      </c>
      <c r="C4197" s="219" t="s">
        <v>1491</v>
      </c>
      <c r="D4197" s="81" t="s">
        <v>44</v>
      </c>
      <c r="E4197" s="93" t="s">
        <v>600</v>
      </c>
      <c r="F4197" s="38" t="s">
        <v>60</v>
      </c>
      <c r="G4197" s="126">
        <v>183</v>
      </c>
      <c r="H4197" s="123">
        <f t="shared" si="360"/>
        <v>0.22208737864077671</v>
      </c>
      <c r="K4197" s="27" t="s">
        <v>100</v>
      </c>
      <c r="M4197" s="2">
        <v>6.0000000000000001E-3</v>
      </c>
      <c r="N4197">
        <v>3.0000000000000001E-3</v>
      </c>
      <c r="O4197" s="63">
        <f t="shared" si="361"/>
        <v>7.0710678118654762E-4</v>
      </c>
      <c r="P4197" s="2">
        <v>18</v>
      </c>
      <c r="Q4197" s="2">
        <v>1E-3</v>
      </c>
      <c r="S4197" s="63">
        <f t="shared" si="362"/>
        <v>0</v>
      </c>
      <c r="T4197" s="2">
        <v>18</v>
      </c>
    </row>
    <row r="4198" spans="1:20">
      <c r="A4198" s="229" t="s">
        <v>1563</v>
      </c>
      <c r="B4198" t="s">
        <v>1570</v>
      </c>
      <c r="C4198" s="219" t="s">
        <v>1491</v>
      </c>
      <c r="D4198" s="81" t="s">
        <v>44</v>
      </c>
      <c r="E4198" s="93" t="s">
        <v>600</v>
      </c>
      <c r="F4198" s="38" t="s">
        <v>60</v>
      </c>
      <c r="G4198" s="126">
        <v>458</v>
      </c>
      <c r="H4198" s="123">
        <f t="shared" si="360"/>
        <v>0.55582524271844658</v>
      </c>
      <c r="K4198" s="27" t="s">
        <v>100</v>
      </c>
      <c r="M4198" s="2">
        <v>6.0000000000000001E-3</v>
      </c>
      <c r="N4198">
        <v>3.0000000000000001E-3</v>
      </c>
      <c r="O4198" s="63">
        <f t="shared" si="361"/>
        <v>7.0710678118654762E-4</v>
      </c>
      <c r="P4198" s="2">
        <v>18</v>
      </c>
      <c r="Q4198" s="2">
        <v>1E-3</v>
      </c>
      <c r="R4198">
        <v>2E-3</v>
      </c>
      <c r="S4198" s="63">
        <f t="shared" si="362"/>
        <v>4.7140452079103175E-4</v>
      </c>
      <c r="T4198" s="2">
        <v>18</v>
      </c>
    </row>
    <row r="4199" spans="1:20">
      <c r="A4199" s="229" t="s">
        <v>1563</v>
      </c>
      <c r="B4199" t="s">
        <v>1570</v>
      </c>
      <c r="C4199" s="219" t="s">
        <v>1491</v>
      </c>
      <c r="D4199" s="81" t="s">
        <v>44</v>
      </c>
      <c r="E4199" s="93" t="s">
        <v>600</v>
      </c>
      <c r="F4199" s="38" t="s">
        <v>60</v>
      </c>
      <c r="G4199" s="126">
        <v>824</v>
      </c>
      <c r="H4199" s="123">
        <f t="shared" si="360"/>
        <v>1</v>
      </c>
      <c r="K4199" s="27" t="s">
        <v>100</v>
      </c>
      <c r="L4199" t="s">
        <v>100</v>
      </c>
      <c r="M4199" s="2">
        <v>6.0000000000000001E-3</v>
      </c>
      <c r="N4199">
        <v>3.0000000000000001E-3</v>
      </c>
      <c r="O4199" s="63">
        <f t="shared" si="361"/>
        <v>7.0710678118654762E-4</v>
      </c>
      <c r="P4199" s="2">
        <v>18</v>
      </c>
      <c r="Q4199" s="2">
        <v>7.0000000000000001E-3</v>
      </c>
      <c r="R4199">
        <v>3.0000000000000001E-3</v>
      </c>
      <c r="S4199" s="63">
        <f t="shared" si="362"/>
        <v>7.0710678118654762E-4</v>
      </c>
      <c r="T4199" s="2">
        <v>18</v>
      </c>
    </row>
    <row r="4200" spans="1:20">
      <c r="A4200" s="229" t="s">
        <v>1563</v>
      </c>
      <c r="B4200" t="s">
        <v>1574</v>
      </c>
      <c r="C4200" s="219" t="s">
        <v>1491</v>
      </c>
      <c r="D4200" s="81" t="s">
        <v>44</v>
      </c>
      <c r="E4200" s="93" t="s">
        <v>600</v>
      </c>
      <c r="F4200" s="38" t="s">
        <v>60</v>
      </c>
      <c r="G4200" s="126">
        <v>183</v>
      </c>
      <c r="H4200" s="123">
        <f t="shared" si="360"/>
        <v>0.22208737864077671</v>
      </c>
      <c r="K4200" s="27" t="s">
        <v>100</v>
      </c>
      <c r="M4200" s="2">
        <v>0</v>
      </c>
      <c r="N4200"/>
      <c r="O4200" s="63">
        <f t="shared" si="361"/>
        <v>0</v>
      </c>
      <c r="P4200" s="2">
        <v>18</v>
      </c>
      <c r="Q4200" s="2">
        <v>0</v>
      </c>
      <c r="S4200" s="63">
        <f t="shared" si="362"/>
        <v>0</v>
      </c>
      <c r="T4200" s="2">
        <v>18</v>
      </c>
    </row>
    <row r="4201" spans="1:20">
      <c r="A4201" s="229" t="s">
        <v>1563</v>
      </c>
      <c r="B4201" t="s">
        <v>1574</v>
      </c>
      <c r="C4201" s="219" t="s">
        <v>1491</v>
      </c>
      <c r="D4201" s="81" t="s">
        <v>44</v>
      </c>
      <c r="E4201" s="93" t="s">
        <v>600</v>
      </c>
      <c r="F4201" s="38" t="s">
        <v>60</v>
      </c>
      <c r="G4201" s="126">
        <v>458</v>
      </c>
      <c r="H4201" s="123">
        <f t="shared" si="360"/>
        <v>0.55582524271844658</v>
      </c>
      <c r="K4201" s="27" t="s">
        <v>100</v>
      </c>
      <c r="M4201" s="2">
        <v>0</v>
      </c>
      <c r="N4201"/>
      <c r="O4201" s="63">
        <f t="shared" si="361"/>
        <v>0</v>
      </c>
      <c r="P4201" s="2">
        <v>18</v>
      </c>
      <c r="Q4201" s="2">
        <v>0</v>
      </c>
      <c r="S4201" s="63">
        <f t="shared" si="362"/>
        <v>0</v>
      </c>
      <c r="T4201" s="2">
        <v>18</v>
      </c>
    </row>
    <row r="4202" spans="1:20">
      <c r="A4202" s="229" t="s">
        <v>1563</v>
      </c>
      <c r="B4202" t="s">
        <v>1574</v>
      </c>
      <c r="C4202" s="219" t="s">
        <v>1491</v>
      </c>
      <c r="D4202" s="81" t="s">
        <v>44</v>
      </c>
      <c r="E4202" s="93" t="s">
        <v>600</v>
      </c>
      <c r="F4202" s="38" t="s">
        <v>60</v>
      </c>
      <c r="G4202" s="126">
        <v>824</v>
      </c>
      <c r="H4202" s="123">
        <f t="shared" si="360"/>
        <v>1</v>
      </c>
      <c r="K4202" s="27" t="s">
        <v>100</v>
      </c>
      <c r="L4202" t="s">
        <v>100</v>
      </c>
      <c r="M4202" s="2">
        <v>0</v>
      </c>
      <c r="N4202"/>
      <c r="O4202" s="63">
        <f t="shared" si="361"/>
        <v>0</v>
      </c>
      <c r="P4202" s="2">
        <v>18</v>
      </c>
      <c r="Q4202" s="2">
        <v>0</v>
      </c>
      <c r="S4202" s="63">
        <f t="shared" si="362"/>
        <v>0</v>
      </c>
      <c r="T4202" s="2">
        <v>18</v>
      </c>
    </row>
    <row r="4203" spans="1:20">
      <c r="A4203" s="229" t="s">
        <v>1564</v>
      </c>
      <c r="B4203" t="s">
        <v>1565</v>
      </c>
      <c r="C4203" s="219" t="s">
        <v>1491</v>
      </c>
      <c r="D4203" s="81" t="s">
        <v>44</v>
      </c>
      <c r="E4203" s="93" t="s">
        <v>600</v>
      </c>
      <c r="F4203" s="38" t="s">
        <v>60</v>
      </c>
      <c r="G4203" s="126">
        <v>183</v>
      </c>
      <c r="H4203" s="123">
        <f t="shared" si="360"/>
        <v>0.22208737864077671</v>
      </c>
      <c r="K4203" s="27" t="s">
        <v>100</v>
      </c>
      <c r="M4203" s="2">
        <v>0.255</v>
      </c>
      <c r="N4203">
        <v>0.04</v>
      </c>
      <c r="O4203" s="63">
        <f t="shared" si="361"/>
        <v>9.428090415820635E-3</v>
      </c>
      <c r="P4203" s="2">
        <v>18</v>
      </c>
      <c r="Q4203" s="2">
        <v>4.1000000000000002E-2</v>
      </c>
      <c r="R4203">
        <v>1.4E-2</v>
      </c>
      <c r="S4203" s="63">
        <f t="shared" si="362"/>
        <v>3.2998316455372222E-3</v>
      </c>
      <c r="T4203" s="2">
        <v>18</v>
      </c>
    </row>
    <row r="4204" spans="1:20">
      <c r="A4204" s="229" t="s">
        <v>1564</v>
      </c>
      <c r="B4204" t="s">
        <v>1565</v>
      </c>
      <c r="C4204" s="219" t="s">
        <v>1491</v>
      </c>
      <c r="D4204" s="81" t="s">
        <v>44</v>
      </c>
      <c r="E4204" s="93" t="s">
        <v>600</v>
      </c>
      <c r="F4204" s="38" t="s">
        <v>60</v>
      </c>
      <c r="G4204" s="126">
        <v>458</v>
      </c>
      <c r="H4204" s="123">
        <f t="shared" si="360"/>
        <v>0.55582524271844658</v>
      </c>
      <c r="K4204" s="27" t="s">
        <v>100</v>
      </c>
      <c r="M4204" s="2">
        <v>0.255</v>
      </c>
      <c r="N4204">
        <v>0.04</v>
      </c>
      <c r="O4204" s="63">
        <f t="shared" si="361"/>
        <v>9.428090415820635E-3</v>
      </c>
      <c r="P4204" s="2">
        <v>18</v>
      </c>
      <c r="Q4204" s="2">
        <v>0.43</v>
      </c>
      <c r="R4204">
        <v>0.02</v>
      </c>
      <c r="S4204" s="63">
        <f t="shared" si="362"/>
        <v>4.7140452079103175E-3</v>
      </c>
      <c r="T4204" s="2">
        <v>18</v>
      </c>
    </row>
    <row r="4205" spans="1:20">
      <c r="A4205" s="229" t="s">
        <v>1564</v>
      </c>
      <c r="B4205" t="s">
        <v>1565</v>
      </c>
      <c r="C4205" s="219" t="s">
        <v>1491</v>
      </c>
      <c r="D4205" s="81" t="s">
        <v>44</v>
      </c>
      <c r="E4205" s="93" t="s">
        <v>600</v>
      </c>
      <c r="F4205" s="38" t="s">
        <v>60</v>
      </c>
      <c r="G4205" s="126">
        <v>824</v>
      </c>
      <c r="H4205" s="123">
        <f t="shared" si="360"/>
        <v>1</v>
      </c>
      <c r="K4205" s="27" t="s">
        <v>100</v>
      </c>
      <c r="L4205" t="s">
        <v>100</v>
      </c>
      <c r="M4205" s="2">
        <v>0.255</v>
      </c>
      <c r="N4205">
        <v>0.04</v>
      </c>
      <c r="O4205" s="63">
        <f t="shared" si="361"/>
        <v>9.428090415820635E-3</v>
      </c>
      <c r="P4205" s="2">
        <v>18</v>
      </c>
      <c r="Q4205" s="2">
        <v>1E-3</v>
      </c>
      <c r="R4205">
        <v>2.3E-2</v>
      </c>
      <c r="S4205" s="63">
        <f t="shared" si="362"/>
        <v>5.4211519890968651E-3</v>
      </c>
      <c r="T4205" s="2">
        <v>18</v>
      </c>
    </row>
    <row r="4206" spans="1:20">
      <c r="A4206" s="229" t="s">
        <v>1564</v>
      </c>
      <c r="B4206" t="s">
        <v>1566</v>
      </c>
      <c r="C4206" s="219" t="s">
        <v>1491</v>
      </c>
      <c r="D4206" s="81" t="s">
        <v>44</v>
      </c>
      <c r="E4206" s="93" t="s">
        <v>600</v>
      </c>
      <c r="F4206" s="38" t="s">
        <v>60</v>
      </c>
      <c r="G4206" s="126">
        <v>183</v>
      </c>
      <c r="H4206" s="123">
        <f t="shared" si="360"/>
        <v>0.22208737864077671</v>
      </c>
      <c r="K4206" s="27" t="s">
        <v>100</v>
      </c>
      <c r="M4206" s="2">
        <v>0</v>
      </c>
      <c r="N4206"/>
      <c r="O4206" s="63">
        <f t="shared" si="361"/>
        <v>0</v>
      </c>
      <c r="P4206" s="2">
        <v>18</v>
      </c>
      <c r="Q4206" s="2">
        <v>1E-3</v>
      </c>
      <c r="R4206">
        <v>2E-3</v>
      </c>
      <c r="S4206" s="63">
        <f t="shared" si="362"/>
        <v>4.7140452079103175E-4</v>
      </c>
      <c r="T4206" s="2">
        <v>18</v>
      </c>
    </row>
    <row r="4207" spans="1:20">
      <c r="A4207" s="229" t="s">
        <v>1564</v>
      </c>
      <c r="B4207" t="s">
        <v>1566</v>
      </c>
      <c r="C4207" s="219" t="s">
        <v>1491</v>
      </c>
      <c r="D4207" s="81" t="s">
        <v>44</v>
      </c>
      <c r="E4207" s="93" t="s">
        <v>600</v>
      </c>
      <c r="F4207" s="38" t="s">
        <v>60</v>
      </c>
      <c r="G4207" s="126">
        <v>458</v>
      </c>
      <c r="H4207" s="123">
        <f t="shared" si="360"/>
        <v>0.55582524271844658</v>
      </c>
      <c r="K4207" s="27" t="s">
        <v>100</v>
      </c>
      <c r="M4207" s="2">
        <v>0</v>
      </c>
      <c r="N4207"/>
      <c r="O4207" s="63">
        <f t="shared" si="361"/>
        <v>0</v>
      </c>
      <c r="P4207" s="2">
        <v>18</v>
      </c>
      <c r="Q4207" s="2">
        <v>6.0000000000000001E-3</v>
      </c>
      <c r="R4207">
        <v>1E-3</v>
      </c>
      <c r="S4207" s="63">
        <f t="shared" si="362"/>
        <v>2.3570226039551587E-4</v>
      </c>
      <c r="T4207" s="2">
        <v>18</v>
      </c>
    </row>
    <row r="4208" spans="1:20">
      <c r="A4208" s="229" t="s">
        <v>1564</v>
      </c>
      <c r="B4208" t="s">
        <v>1566</v>
      </c>
      <c r="C4208" s="219" t="s">
        <v>1491</v>
      </c>
      <c r="D4208" s="81" t="s">
        <v>44</v>
      </c>
      <c r="E4208" s="93" t="s">
        <v>600</v>
      </c>
      <c r="F4208" s="38" t="s">
        <v>60</v>
      </c>
      <c r="G4208" s="126">
        <v>824</v>
      </c>
      <c r="H4208" s="123">
        <f t="shared" si="360"/>
        <v>1</v>
      </c>
      <c r="K4208" s="27" t="s">
        <v>100</v>
      </c>
      <c r="L4208" t="s">
        <v>100</v>
      </c>
      <c r="M4208" s="2">
        <v>0</v>
      </c>
      <c r="N4208"/>
      <c r="O4208" s="63">
        <f t="shared" si="361"/>
        <v>0</v>
      </c>
      <c r="P4208" s="2">
        <v>18</v>
      </c>
      <c r="Q4208" s="2">
        <v>1E-3</v>
      </c>
      <c r="R4208">
        <v>1E-3</v>
      </c>
      <c r="S4208" s="63">
        <f t="shared" si="362"/>
        <v>2.3570226039551587E-4</v>
      </c>
      <c r="T4208" s="2">
        <v>18</v>
      </c>
    </row>
    <row r="4209" spans="1:20">
      <c r="A4209" s="229" t="s">
        <v>1564</v>
      </c>
      <c r="B4209" t="s">
        <v>1567</v>
      </c>
      <c r="C4209" s="219" t="s">
        <v>1491</v>
      </c>
      <c r="D4209" s="81" t="s">
        <v>44</v>
      </c>
      <c r="E4209" s="93" t="s">
        <v>600</v>
      </c>
      <c r="F4209" s="38" t="s">
        <v>60</v>
      </c>
      <c r="G4209" s="126">
        <v>183</v>
      </c>
      <c r="H4209" s="123">
        <f t="shared" si="360"/>
        <v>0.22208737864077671</v>
      </c>
      <c r="K4209" s="27" t="s">
        <v>100</v>
      </c>
      <c r="M4209" s="2">
        <v>0.151</v>
      </c>
      <c r="N4209">
        <v>3.7999999999999999E-2</v>
      </c>
      <c r="O4209" s="63">
        <f t="shared" si="361"/>
        <v>8.9566858950296032E-3</v>
      </c>
      <c r="P4209" s="2">
        <v>18</v>
      </c>
      <c r="Q4209" s="2">
        <v>6.8000000000000005E-2</v>
      </c>
      <c r="S4209" s="63">
        <f t="shared" si="362"/>
        <v>0</v>
      </c>
      <c r="T4209" s="2">
        <v>18</v>
      </c>
    </row>
    <row r="4210" spans="1:20">
      <c r="A4210" s="229" t="s">
        <v>1564</v>
      </c>
      <c r="B4210" t="s">
        <v>1567</v>
      </c>
      <c r="C4210" s="219" t="s">
        <v>1491</v>
      </c>
      <c r="D4210" s="81" t="s">
        <v>44</v>
      </c>
      <c r="E4210" s="93" t="s">
        <v>600</v>
      </c>
      <c r="F4210" s="38" t="s">
        <v>60</v>
      </c>
      <c r="G4210" s="126">
        <v>458</v>
      </c>
      <c r="H4210" s="123">
        <f t="shared" si="360"/>
        <v>0.55582524271844658</v>
      </c>
      <c r="K4210" s="27" t="s">
        <v>100</v>
      </c>
      <c r="M4210" s="2">
        <v>0.151</v>
      </c>
      <c r="N4210">
        <v>3.7999999999999999E-2</v>
      </c>
      <c r="O4210" s="63">
        <f t="shared" si="361"/>
        <v>8.9566858950296032E-3</v>
      </c>
      <c r="P4210" s="2">
        <v>18</v>
      </c>
      <c r="Q4210" s="2">
        <v>0.437</v>
      </c>
      <c r="R4210">
        <v>4.0000000000000001E-3</v>
      </c>
      <c r="S4210" s="63">
        <f t="shared" si="362"/>
        <v>9.428090415820635E-4</v>
      </c>
      <c r="T4210" s="2">
        <v>18</v>
      </c>
    </row>
    <row r="4211" spans="1:20">
      <c r="A4211" s="229" t="s">
        <v>1564</v>
      </c>
      <c r="B4211" t="s">
        <v>1567</v>
      </c>
      <c r="C4211" s="219" t="s">
        <v>1491</v>
      </c>
      <c r="D4211" s="81" t="s">
        <v>44</v>
      </c>
      <c r="E4211" s="93" t="s">
        <v>600</v>
      </c>
      <c r="F4211" s="38" t="s">
        <v>60</v>
      </c>
      <c r="G4211" s="126">
        <v>824</v>
      </c>
      <c r="H4211" s="123">
        <f t="shared" si="360"/>
        <v>1</v>
      </c>
      <c r="K4211" s="27" t="s">
        <v>100</v>
      </c>
      <c r="L4211" t="s">
        <v>100</v>
      </c>
      <c r="M4211" s="2">
        <v>0.151</v>
      </c>
      <c r="N4211">
        <v>3.7999999999999999E-2</v>
      </c>
      <c r="O4211" s="63">
        <f t="shared" si="361"/>
        <v>8.9566858950296032E-3</v>
      </c>
      <c r="P4211" s="2">
        <v>18</v>
      </c>
      <c r="Q4211" s="2">
        <v>0</v>
      </c>
      <c r="R4211">
        <v>1.6E-2</v>
      </c>
      <c r="S4211" s="63">
        <f t="shared" si="362"/>
        <v>3.771236166328254E-3</v>
      </c>
      <c r="T4211" s="2">
        <v>18</v>
      </c>
    </row>
    <row r="4212" spans="1:20">
      <c r="A4212" s="229" t="s">
        <v>1564</v>
      </c>
      <c r="B4212" t="s">
        <v>1568</v>
      </c>
      <c r="C4212" s="219" t="s">
        <v>1491</v>
      </c>
      <c r="D4212" s="81" t="s">
        <v>44</v>
      </c>
      <c r="E4212" s="93" t="s">
        <v>600</v>
      </c>
      <c r="F4212" s="38" t="s">
        <v>60</v>
      </c>
      <c r="G4212" s="126">
        <v>183</v>
      </c>
      <c r="H4212" s="123">
        <f t="shared" si="360"/>
        <v>0.22208737864077671</v>
      </c>
      <c r="K4212" s="27" t="s">
        <v>100</v>
      </c>
      <c r="M4212" s="2">
        <v>5.3999999999999999E-2</v>
      </c>
      <c r="N4212">
        <v>1.7000000000000001E-2</v>
      </c>
      <c r="O4212" s="63">
        <f t="shared" si="361"/>
        <v>4.0069384267237699E-3</v>
      </c>
      <c r="P4212" s="2">
        <v>18</v>
      </c>
      <c r="Q4212" s="2">
        <v>8.9999999999999993E-3</v>
      </c>
      <c r="R4212">
        <v>1E-3</v>
      </c>
      <c r="S4212" s="63">
        <f t="shared" si="362"/>
        <v>2.3570226039551587E-4</v>
      </c>
      <c r="T4212" s="2">
        <v>18</v>
      </c>
    </row>
    <row r="4213" spans="1:20" ht="15" customHeight="1">
      <c r="A4213" s="229" t="s">
        <v>1564</v>
      </c>
      <c r="B4213" t="s">
        <v>1568</v>
      </c>
      <c r="C4213" s="219" t="s">
        <v>1491</v>
      </c>
      <c r="D4213" s="81" t="s">
        <v>44</v>
      </c>
      <c r="E4213" s="93" t="s">
        <v>600</v>
      </c>
      <c r="F4213" s="38" t="s">
        <v>60</v>
      </c>
      <c r="G4213" s="126">
        <v>458</v>
      </c>
      <c r="H4213" s="123">
        <f t="shared" si="360"/>
        <v>0.55582524271844658</v>
      </c>
      <c r="K4213" s="27" t="s">
        <v>100</v>
      </c>
      <c r="M4213" s="2">
        <v>5.3999999999999999E-2</v>
      </c>
      <c r="N4213">
        <v>1.7000000000000001E-2</v>
      </c>
      <c r="O4213" s="63">
        <f t="shared" si="361"/>
        <v>4.0069384267237699E-3</v>
      </c>
      <c r="P4213" s="2">
        <v>18</v>
      </c>
      <c r="Q4213" s="2">
        <v>3.3000000000000002E-2</v>
      </c>
      <c r="R4213">
        <v>2E-3</v>
      </c>
      <c r="S4213" s="63">
        <f t="shared" si="362"/>
        <v>4.7140452079103175E-4</v>
      </c>
      <c r="T4213" s="2">
        <v>18</v>
      </c>
    </row>
    <row r="4214" spans="1:20">
      <c r="A4214" s="229" t="s">
        <v>1564</v>
      </c>
      <c r="B4214" t="s">
        <v>1568</v>
      </c>
      <c r="C4214" s="219" t="s">
        <v>1491</v>
      </c>
      <c r="D4214" s="81" t="s">
        <v>44</v>
      </c>
      <c r="E4214" s="93" t="s">
        <v>600</v>
      </c>
      <c r="F4214" s="38" t="s">
        <v>60</v>
      </c>
      <c r="G4214" s="126">
        <v>824</v>
      </c>
      <c r="H4214" s="123">
        <f t="shared" si="360"/>
        <v>1</v>
      </c>
      <c r="K4214" s="27" t="s">
        <v>100</v>
      </c>
      <c r="L4214" t="s">
        <v>100</v>
      </c>
      <c r="M4214" s="2">
        <v>5.3999999999999999E-2</v>
      </c>
      <c r="N4214">
        <v>1.7000000000000001E-2</v>
      </c>
      <c r="O4214" s="63">
        <f t="shared" si="361"/>
        <v>4.0069384267237699E-3</v>
      </c>
      <c r="P4214" s="2">
        <v>18</v>
      </c>
      <c r="Q4214" s="2">
        <v>0</v>
      </c>
      <c r="R4214">
        <v>2E-3</v>
      </c>
      <c r="S4214" s="63">
        <f t="shared" si="362"/>
        <v>4.7140452079103175E-4</v>
      </c>
      <c r="T4214" s="2">
        <v>18</v>
      </c>
    </row>
    <row r="4215" spans="1:20">
      <c r="A4215" s="229" t="s">
        <v>1564</v>
      </c>
      <c r="B4215" t="s">
        <v>1571</v>
      </c>
      <c r="C4215" s="219" t="s">
        <v>1491</v>
      </c>
      <c r="D4215" s="81" t="s">
        <v>44</v>
      </c>
      <c r="E4215" s="93" t="s">
        <v>600</v>
      </c>
      <c r="F4215" s="38" t="s">
        <v>60</v>
      </c>
      <c r="G4215" s="126">
        <v>183</v>
      </c>
      <c r="H4215" s="123">
        <f t="shared" si="360"/>
        <v>0.22208737864077671</v>
      </c>
      <c r="K4215" s="27" t="s">
        <v>100</v>
      </c>
      <c r="M4215" s="2">
        <v>6.0000000000000001E-3</v>
      </c>
      <c r="N4215">
        <v>2E-3</v>
      </c>
      <c r="O4215" s="63">
        <f t="shared" si="361"/>
        <v>4.7140452079103175E-4</v>
      </c>
      <c r="P4215" s="2">
        <v>18</v>
      </c>
      <c r="Q4215" s="2">
        <v>3.0000000000000001E-3</v>
      </c>
      <c r="R4215">
        <v>1E-3</v>
      </c>
      <c r="S4215" s="63">
        <f t="shared" si="362"/>
        <v>2.3570226039551587E-4</v>
      </c>
      <c r="T4215" s="2">
        <v>18</v>
      </c>
    </row>
    <row r="4216" spans="1:20">
      <c r="A4216" s="229" t="s">
        <v>1564</v>
      </c>
      <c r="B4216" t="s">
        <v>1571</v>
      </c>
      <c r="C4216" s="219" t="s">
        <v>1491</v>
      </c>
      <c r="D4216" s="81" t="s">
        <v>44</v>
      </c>
      <c r="E4216" s="93" t="s">
        <v>600</v>
      </c>
      <c r="F4216" s="38" t="s">
        <v>60</v>
      </c>
      <c r="G4216" s="126">
        <v>458</v>
      </c>
      <c r="H4216" s="123">
        <f t="shared" si="360"/>
        <v>0.55582524271844658</v>
      </c>
      <c r="K4216" s="27" t="s">
        <v>100</v>
      </c>
      <c r="M4216" s="2">
        <v>6.0000000000000001E-3</v>
      </c>
      <c r="N4216">
        <v>2E-3</v>
      </c>
      <c r="O4216" s="63">
        <f t="shared" si="361"/>
        <v>4.7140452079103175E-4</v>
      </c>
      <c r="P4216" s="2">
        <v>18</v>
      </c>
      <c r="Q4216" s="2">
        <v>3.0000000000000001E-3</v>
      </c>
      <c r="R4216">
        <v>1E-3</v>
      </c>
      <c r="S4216" s="63">
        <f t="shared" si="362"/>
        <v>2.3570226039551587E-4</v>
      </c>
      <c r="T4216" s="2">
        <v>18</v>
      </c>
    </row>
    <row r="4217" spans="1:20">
      <c r="A4217" s="229" t="s">
        <v>1564</v>
      </c>
      <c r="B4217" t="s">
        <v>1571</v>
      </c>
      <c r="C4217" s="219" t="s">
        <v>1491</v>
      </c>
      <c r="D4217" s="81" t="s">
        <v>44</v>
      </c>
      <c r="E4217" s="93" t="s">
        <v>600</v>
      </c>
      <c r="F4217" s="38" t="s">
        <v>60</v>
      </c>
      <c r="G4217" s="126">
        <v>824</v>
      </c>
      <c r="H4217" s="123">
        <f t="shared" si="360"/>
        <v>1</v>
      </c>
      <c r="K4217" s="27" t="s">
        <v>100</v>
      </c>
      <c r="L4217" t="s">
        <v>100</v>
      </c>
      <c r="M4217" s="2">
        <v>6.0000000000000001E-3</v>
      </c>
      <c r="N4217">
        <v>2E-3</v>
      </c>
      <c r="O4217" s="63">
        <f t="shared" si="361"/>
        <v>4.7140452079103175E-4</v>
      </c>
      <c r="P4217" s="2">
        <v>18</v>
      </c>
      <c r="Q4217" s="2">
        <v>0</v>
      </c>
      <c r="R4217">
        <v>1E-3</v>
      </c>
      <c r="S4217" s="63">
        <f t="shared" si="362"/>
        <v>2.3570226039551587E-4</v>
      </c>
      <c r="T4217" s="2">
        <v>18</v>
      </c>
    </row>
    <row r="4218" spans="1:20">
      <c r="A4218" s="229" t="s">
        <v>1564</v>
      </c>
      <c r="B4218" t="s">
        <v>1572</v>
      </c>
      <c r="C4218" s="219" t="s">
        <v>1491</v>
      </c>
      <c r="D4218" s="81" t="s">
        <v>44</v>
      </c>
      <c r="E4218" s="93" t="s">
        <v>600</v>
      </c>
      <c r="F4218" s="38" t="s">
        <v>60</v>
      </c>
      <c r="G4218" s="126">
        <v>183</v>
      </c>
      <c r="H4218" s="123">
        <f t="shared" si="360"/>
        <v>0.22208737864077671</v>
      </c>
      <c r="K4218" s="27" t="s">
        <v>100</v>
      </c>
      <c r="M4218" s="2">
        <v>0</v>
      </c>
      <c r="N4218"/>
      <c r="O4218" s="63">
        <f t="shared" si="361"/>
        <v>0</v>
      </c>
      <c r="P4218" s="2">
        <v>18</v>
      </c>
      <c r="Q4218" s="2">
        <v>0</v>
      </c>
      <c r="S4218" s="63">
        <f t="shared" si="362"/>
        <v>0</v>
      </c>
      <c r="T4218" s="2">
        <v>18</v>
      </c>
    </row>
    <row r="4219" spans="1:20">
      <c r="A4219" s="229" t="s">
        <v>1564</v>
      </c>
      <c r="B4219" t="s">
        <v>1572</v>
      </c>
      <c r="C4219" s="219" t="s">
        <v>1491</v>
      </c>
      <c r="D4219" s="81" t="s">
        <v>44</v>
      </c>
      <c r="E4219" s="93" t="s">
        <v>600</v>
      </c>
      <c r="F4219" s="38" t="s">
        <v>60</v>
      </c>
      <c r="G4219" s="126">
        <v>458</v>
      </c>
      <c r="H4219" s="123">
        <f t="shared" si="360"/>
        <v>0.55582524271844658</v>
      </c>
      <c r="K4219" s="27" t="s">
        <v>100</v>
      </c>
      <c r="M4219" s="2">
        <v>0</v>
      </c>
      <c r="N4219"/>
      <c r="O4219" s="63">
        <f t="shared" si="361"/>
        <v>0</v>
      </c>
      <c r="P4219" s="2">
        <v>18</v>
      </c>
      <c r="Q4219" s="2">
        <v>0</v>
      </c>
      <c r="S4219" s="63">
        <f t="shared" si="362"/>
        <v>0</v>
      </c>
      <c r="T4219" s="2">
        <v>18</v>
      </c>
    </row>
    <row r="4220" spans="1:20">
      <c r="A4220" s="229" t="s">
        <v>1564</v>
      </c>
      <c r="B4220" t="s">
        <v>1572</v>
      </c>
      <c r="C4220" s="219" t="s">
        <v>1491</v>
      </c>
      <c r="D4220" s="81" t="s">
        <v>44</v>
      </c>
      <c r="E4220" s="93" t="s">
        <v>600</v>
      </c>
      <c r="F4220" s="38" t="s">
        <v>60</v>
      </c>
      <c r="G4220" s="126">
        <v>824</v>
      </c>
      <c r="H4220" s="123">
        <f t="shared" si="360"/>
        <v>1</v>
      </c>
      <c r="K4220" s="27" t="s">
        <v>100</v>
      </c>
      <c r="L4220" t="s">
        <v>100</v>
      </c>
      <c r="M4220" s="2">
        <v>0</v>
      </c>
      <c r="N4220"/>
      <c r="O4220" s="63">
        <f t="shared" si="361"/>
        <v>0</v>
      </c>
      <c r="P4220" s="2">
        <v>18</v>
      </c>
      <c r="Q4220" s="2">
        <v>1E-3</v>
      </c>
      <c r="R4220">
        <v>8.9999999999999993E-3</v>
      </c>
      <c r="S4220" s="63">
        <f t="shared" si="362"/>
        <v>2.1213203435596424E-3</v>
      </c>
      <c r="T4220" s="2">
        <v>18</v>
      </c>
    </row>
    <row r="4221" spans="1:20">
      <c r="A4221" s="229" t="s">
        <v>1564</v>
      </c>
      <c r="B4221" t="s">
        <v>1573</v>
      </c>
      <c r="C4221" s="219" t="s">
        <v>1491</v>
      </c>
      <c r="D4221" s="81" t="s">
        <v>44</v>
      </c>
      <c r="E4221" s="93" t="s">
        <v>600</v>
      </c>
      <c r="F4221" s="38" t="s">
        <v>60</v>
      </c>
      <c r="G4221" s="126">
        <v>183</v>
      </c>
      <c r="H4221" s="123">
        <f t="shared" si="360"/>
        <v>0.22208737864077671</v>
      </c>
      <c r="K4221" s="27" t="s">
        <v>100</v>
      </c>
      <c r="M4221" s="2">
        <v>0.432</v>
      </c>
      <c r="N4221">
        <v>8.8999999999999996E-2</v>
      </c>
      <c r="O4221" s="63">
        <f t="shared" si="361"/>
        <v>2.0977501175200912E-2</v>
      </c>
      <c r="P4221" s="2">
        <v>18</v>
      </c>
      <c r="Q4221" s="2">
        <v>0.214</v>
      </c>
      <c r="R4221">
        <v>1E-3</v>
      </c>
      <c r="S4221" s="63">
        <f t="shared" si="362"/>
        <v>2.3570226039551587E-4</v>
      </c>
      <c r="T4221" s="2">
        <v>18</v>
      </c>
    </row>
    <row r="4222" spans="1:20">
      <c r="A4222" s="229" t="s">
        <v>1564</v>
      </c>
      <c r="B4222" t="s">
        <v>1573</v>
      </c>
      <c r="C4222" s="219" t="s">
        <v>1491</v>
      </c>
      <c r="D4222" s="81" t="s">
        <v>44</v>
      </c>
      <c r="E4222" s="93" t="s">
        <v>600</v>
      </c>
      <c r="F4222" s="38" t="s">
        <v>60</v>
      </c>
      <c r="G4222" s="126">
        <v>458</v>
      </c>
      <c r="H4222" s="123">
        <f t="shared" si="360"/>
        <v>0.55582524271844658</v>
      </c>
      <c r="K4222" s="27" t="s">
        <v>100</v>
      </c>
      <c r="M4222" s="2">
        <v>0.432</v>
      </c>
      <c r="N4222">
        <v>8.8999999999999996E-2</v>
      </c>
      <c r="O4222" s="63">
        <f t="shared" si="361"/>
        <v>2.0977501175200912E-2</v>
      </c>
      <c r="P4222" s="2">
        <v>18</v>
      </c>
      <c r="Q4222" s="2">
        <v>0.79300000000000004</v>
      </c>
      <c r="R4222">
        <v>1.4999999999999999E-2</v>
      </c>
      <c r="S4222" s="63">
        <f t="shared" si="362"/>
        <v>3.5355339059327377E-3</v>
      </c>
      <c r="T4222" s="2">
        <v>18</v>
      </c>
    </row>
    <row r="4223" spans="1:20">
      <c r="A4223" s="229" t="s">
        <v>1564</v>
      </c>
      <c r="B4223" t="s">
        <v>1573</v>
      </c>
      <c r="C4223" s="219" t="s">
        <v>1491</v>
      </c>
      <c r="D4223" s="81" t="s">
        <v>44</v>
      </c>
      <c r="E4223" s="93" t="s">
        <v>600</v>
      </c>
      <c r="F4223" s="38" t="s">
        <v>60</v>
      </c>
      <c r="G4223" s="126">
        <v>824</v>
      </c>
      <c r="H4223" s="123">
        <f t="shared" ref="H4223:H4229" si="363">G4223/824</f>
        <v>1</v>
      </c>
      <c r="K4223" s="27" t="s">
        <v>100</v>
      </c>
      <c r="L4223" t="s">
        <v>100</v>
      </c>
      <c r="M4223" s="2">
        <v>0.432</v>
      </c>
      <c r="N4223">
        <v>8.8999999999999996E-2</v>
      </c>
      <c r="O4223" s="63">
        <f t="shared" si="361"/>
        <v>2.0977501175200912E-2</v>
      </c>
      <c r="P4223" s="2">
        <v>18</v>
      </c>
      <c r="Q4223" s="2">
        <v>3.0000000000000001E-3</v>
      </c>
      <c r="R4223">
        <v>0.06</v>
      </c>
      <c r="S4223" s="63">
        <f t="shared" si="362"/>
        <v>1.4142135623730951E-2</v>
      </c>
      <c r="T4223" s="2">
        <v>18</v>
      </c>
    </row>
    <row r="4224" spans="1:20">
      <c r="A4224" s="229" t="s">
        <v>1564</v>
      </c>
      <c r="B4224" t="s">
        <v>1570</v>
      </c>
      <c r="C4224" s="219" t="s">
        <v>1491</v>
      </c>
      <c r="D4224" s="81" t="s">
        <v>44</v>
      </c>
      <c r="E4224" s="93" t="s">
        <v>600</v>
      </c>
      <c r="F4224" s="38" t="s">
        <v>60</v>
      </c>
      <c r="G4224" s="126">
        <v>183</v>
      </c>
      <c r="H4224" s="123">
        <f t="shared" si="363"/>
        <v>0.22208737864077671</v>
      </c>
      <c r="K4224" s="27" t="s">
        <v>100</v>
      </c>
      <c r="M4224" s="2">
        <v>4.8000000000000001E-2</v>
      </c>
      <c r="N4224">
        <v>1.6E-2</v>
      </c>
      <c r="O4224" s="63">
        <f t="shared" si="361"/>
        <v>3.771236166328254E-3</v>
      </c>
      <c r="P4224" s="2">
        <v>18</v>
      </c>
      <c r="Q4224" s="2">
        <v>3.5999999999999997E-2</v>
      </c>
      <c r="R4224">
        <v>1E-3</v>
      </c>
      <c r="S4224" s="63">
        <f t="shared" si="362"/>
        <v>2.3570226039551587E-4</v>
      </c>
      <c r="T4224" s="2">
        <v>18</v>
      </c>
    </row>
    <row r="4225" spans="1:22">
      <c r="A4225" s="229" t="s">
        <v>1564</v>
      </c>
      <c r="B4225" t="s">
        <v>1570</v>
      </c>
      <c r="C4225" s="219" t="s">
        <v>1491</v>
      </c>
      <c r="D4225" s="81" t="s">
        <v>44</v>
      </c>
      <c r="E4225" s="93" t="s">
        <v>600</v>
      </c>
      <c r="F4225" s="38" t="s">
        <v>60</v>
      </c>
      <c r="G4225" s="126">
        <v>458</v>
      </c>
      <c r="H4225" s="123">
        <f t="shared" si="363"/>
        <v>0.55582524271844658</v>
      </c>
      <c r="K4225" s="27" t="s">
        <v>100</v>
      </c>
      <c r="M4225" s="2">
        <v>4.8000000000000001E-2</v>
      </c>
      <c r="N4225">
        <v>1.6E-2</v>
      </c>
      <c r="O4225" s="63">
        <f t="shared" si="361"/>
        <v>3.771236166328254E-3</v>
      </c>
      <c r="P4225" s="2">
        <v>18</v>
      </c>
      <c r="Q4225" s="2">
        <v>0.24199999999999999</v>
      </c>
      <c r="R4225">
        <v>1E-3</v>
      </c>
      <c r="S4225" s="63">
        <f t="shared" si="362"/>
        <v>2.3570226039551587E-4</v>
      </c>
      <c r="T4225" s="2">
        <v>18</v>
      </c>
    </row>
    <row r="4226" spans="1:22">
      <c r="A4226" s="229" t="s">
        <v>1564</v>
      </c>
      <c r="B4226" t="s">
        <v>1570</v>
      </c>
      <c r="C4226" s="219" t="s">
        <v>1491</v>
      </c>
      <c r="D4226" s="81" t="s">
        <v>44</v>
      </c>
      <c r="E4226" s="93" t="s">
        <v>600</v>
      </c>
      <c r="F4226" s="38" t="s">
        <v>60</v>
      </c>
      <c r="G4226" s="126">
        <v>824</v>
      </c>
      <c r="H4226" s="123">
        <f t="shared" si="363"/>
        <v>1</v>
      </c>
      <c r="K4226" s="27" t="s">
        <v>100</v>
      </c>
      <c r="L4226" t="s">
        <v>100</v>
      </c>
      <c r="M4226" s="2">
        <v>4.8000000000000001E-2</v>
      </c>
      <c r="N4226">
        <v>1.6E-2</v>
      </c>
      <c r="O4226" s="63">
        <f t="shared" si="361"/>
        <v>3.771236166328254E-3</v>
      </c>
      <c r="P4226" s="2">
        <v>18</v>
      </c>
      <c r="Q4226" s="2">
        <v>0</v>
      </c>
      <c r="R4226">
        <v>3.0000000000000001E-3</v>
      </c>
      <c r="S4226" s="63">
        <f t="shared" si="362"/>
        <v>7.0710678118654762E-4</v>
      </c>
      <c r="T4226" s="2">
        <v>18</v>
      </c>
    </row>
    <row r="4227" spans="1:22">
      <c r="A4227" s="229" t="s">
        <v>1564</v>
      </c>
      <c r="B4227" t="s">
        <v>1574</v>
      </c>
      <c r="C4227" s="219" t="s">
        <v>1491</v>
      </c>
      <c r="D4227" s="81" t="s">
        <v>44</v>
      </c>
      <c r="E4227" s="93" t="s">
        <v>600</v>
      </c>
      <c r="F4227" s="38" t="s">
        <v>60</v>
      </c>
      <c r="G4227" s="126">
        <v>183</v>
      </c>
      <c r="H4227" s="123">
        <f t="shared" si="363"/>
        <v>0.22208737864077671</v>
      </c>
      <c r="K4227" s="27" t="s">
        <v>100</v>
      </c>
      <c r="M4227" s="2">
        <v>0</v>
      </c>
      <c r="N4227"/>
      <c r="O4227" s="63">
        <f t="shared" si="361"/>
        <v>0</v>
      </c>
      <c r="P4227" s="2">
        <v>18</v>
      </c>
      <c r="Q4227" s="2">
        <v>1E-3</v>
      </c>
      <c r="R4227">
        <v>1E-3</v>
      </c>
      <c r="S4227" s="63">
        <f t="shared" si="362"/>
        <v>2.3570226039551587E-4</v>
      </c>
      <c r="T4227" s="2">
        <v>18</v>
      </c>
    </row>
    <row r="4228" spans="1:22">
      <c r="A4228" s="229" t="s">
        <v>1564</v>
      </c>
      <c r="B4228" t="s">
        <v>1574</v>
      </c>
      <c r="C4228" s="219" t="s">
        <v>1491</v>
      </c>
      <c r="D4228" s="81" t="s">
        <v>44</v>
      </c>
      <c r="E4228" s="93" t="s">
        <v>600</v>
      </c>
      <c r="F4228" s="38" t="s">
        <v>60</v>
      </c>
      <c r="G4228" s="126">
        <v>458</v>
      </c>
      <c r="H4228" s="123">
        <f t="shared" si="363"/>
        <v>0.55582524271844658</v>
      </c>
      <c r="K4228" s="27" t="s">
        <v>100</v>
      </c>
      <c r="M4228" s="2">
        <v>0</v>
      </c>
      <c r="N4228"/>
      <c r="O4228" s="63">
        <f t="shared" si="361"/>
        <v>0</v>
      </c>
      <c r="P4228" s="2">
        <v>18</v>
      </c>
      <c r="Q4228" s="2">
        <v>0</v>
      </c>
      <c r="S4228" s="63">
        <f t="shared" si="362"/>
        <v>0</v>
      </c>
      <c r="T4228" s="2">
        <v>18</v>
      </c>
    </row>
    <row r="4229" spans="1:22">
      <c r="A4229" s="229" t="s">
        <v>1564</v>
      </c>
      <c r="B4229" t="s">
        <v>1574</v>
      </c>
      <c r="C4229" s="219" t="s">
        <v>1491</v>
      </c>
      <c r="D4229" s="81" t="s">
        <v>44</v>
      </c>
      <c r="E4229" s="93" t="s">
        <v>600</v>
      </c>
      <c r="F4229" s="26" t="s">
        <v>60</v>
      </c>
      <c r="G4229" s="31">
        <v>824</v>
      </c>
      <c r="H4229" s="123">
        <f t="shared" si="363"/>
        <v>1</v>
      </c>
      <c r="K4229" s="27" t="s">
        <v>100</v>
      </c>
      <c r="L4229" t="s">
        <v>100</v>
      </c>
      <c r="M4229" s="2">
        <v>0</v>
      </c>
      <c r="N4229"/>
      <c r="O4229" s="63">
        <f t="shared" si="361"/>
        <v>0</v>
      </c>
      <c r="P4229" s="2">
        <v>18</v>
      </c>
      <c r="Q4229" s="2">
        <v>0</v>
      </c>
      <c r="S4229" s="63">
        <f t="shared" si="362"/>
        <v>0</v>
      </c>
      <c r="T4229" s="2">
        <v>18</v>
      </c>
    </row>
    <row r="4230" spans="1:22">
      <c r="A4230" s="119" t="s">
        <v>1026</v>
      </c>
      <c r="B4230" s="9" t="s">
        <v>1025</v>
      </c>
      <c r="C4230" s="99" t="s">
        <v>123</v>
      </c>
      <c r="D4230" s="81" t="s">
        <v>44</v>
      </c>
      <c r="E4230" s="93" t="s">
        <v>600</v>
      </c>
      <c r="F4230" s="93" t="s">
        <v>60</v>
      </c>
      <c r="G4230">
        <v>0</v>
      </c>
      <c r="H4230" s="123">
        <f t="shared" ref="H4230:H4247" si="364">G4230/21</f>
        <v>0</v>
      </c>
      <c r="I4230" s="2" t="s">
        <v>100</v>
      </c>
      <c r="M4230" s="2">
        <v>1190.0826446280901</v>
      </c>
      <c r="N4230" s="63">
        <v>99.173553719009988</v>
      </c>
      <c r="O4230" s="63">
        <f t="shared" ref="O4230:O4291" si="365">N4230*SQRT(P4230)</f>
        <v>171.77363380848666</v>
      </c>
      <c r="P4230" s="2">
        <v>3</v>
      </c>
      <c r="Q4230" s="2">
        <v>1190.0826446280901</v>
      </c>
      <c r="R4230">
        <v>396.69421487603995</v>
      </c>
      <c r="S4230">
        <f t="shared" ref="S4230:S4291" si="366">R4230*SQRT(T4230)</f>
        <v>687.09453523394666</v>
      </c>
      <c r="T4230" s="2">
        <v>3</v>
      </c>
      <c r="U4230" s="339">
        <f t="shared" ref="U4230:U4291" si="367">LN(Q4230/M4230)</f>
        <v>0</v>
      </c>
      <c r="V4230" s="4">
        <f t="shared" ref="V4230:V4291" si="368">M4230^2/(P4230*M4230^2)+S4230^2/(T4230*Q4230^2)</f>
        <v>0.44444444444444997</v>
      </c>
    </row>
    <row r="4231" spans="1:22">
      <c r="A4231" s="119" t="s">
        <v>1026</v>
      </c>
      <c r="B4231" s="9" t="s">
        <v>1025</v>
      </c>
      <c r="C4231" s="99" t="s">
        <v>123</v>
      </c>
      <c r="D4231" s="81" t="s">
        <v>44</v>
      </c>
      <c r="E4231" s="93" t="s">
        <v>600</v>
      </c>
      <c r="F4231" s="93" t="s">
        <v>60</v>
      </c>
      <c r="G4231">
        <v>1</v>
      </c>
      <c r="H4231" s="123">
        <f t="shared" si="364"/>
        <v>4.7619047619047616E-2</v>
      </c>
      <c r="J4231" t="s">
        <v>100</v>
      </c>
      <c r="M4231" s="2">
        <v>2181.8181818181802</v>
      </c>
      <c r="N4231" s="63">
        <v>198.34710743800997</v>
      </c>
      <c r="O4231" s="63">
        <f t="shared" si="365"/>
        <v>343.54726761695599</v>
      </c>
      <c r="P4231" s="2">
        <v>3</v>
      </c>
      <c r="Q4231" s="2">
        <v>1685.95041322314</v>
      </c>
      <c r="R4231">
        <v>198.34710743800997</v>
      </c>
      <c r="S4231">
        <f t="shared" si="366"/>
        <v>343.54726761695599</v>
      </c>
      <c r="T4231" s="2">
        <v>3</v>
      </c>
      <c r="U4231" s="339">
        <f t="shared" si="367"/>
        <v>-0.25782910930209935</v>
      </c>
      <c r="V4231" s="4">
        <f t="shared" si="368"/>
        <v>0.34717416378315941</v>
      </c>
    </row>
    <row r="4232" spans="1:22">
      <c r="A4232" s="119" t="s">
        <v>1026</v>
      </c>
      <c r="B4232" s="9" t="s">
        <v>1025</v>
      </c>
      <c r="C4232" s="99" t="s">
        <v>123</v>
      </c>
      <c r="D4232" s="81" t="s">
        <v>44</v>
      </c>
      <c r="E4232" s="93" t="s">
        <v>600</v>
      </c>
      <c r="F4232" s="93" t="s">
        <v>60</v>
      </c>
      <c r="G4232">
        <v>3</v>
      </c>
      <c r="H4232" s="123">
        <f t="shared" si="364"/>
        <v>0.14285714285714285</v>
      </c>
      <c r="K4232" s="22" t="s">
        <v>100</v>
      </c>
      <c r="M4232" s="2">
        <v>2280.9917355371899</v>
      </c>
      <c r="N4232" s="63">
        <v>495.86776859504016</v>
      </c>
      <c r="O4232" s="63">
        <f t="shared" si="365"/>
        <v>858.86816904241641</v>
      </c>
      <c r="P4232" s="2">
        <v>3</v>
      </c>
      <c r="Q4232" s="2">
        <v>1884.29752066115</v>
      </c>
      <c r="R4232">
        <v>198.34710743801998</v>
      </c>
      <c r="S4232">
        <f t="shared" si="366"/>
        <v>343.54726761697333</v>
      </c>
      <c r="T4232" s="2">
        <v>3</v>
      </c>
      <c r="U4232" s="339">
        <f t="shared" si="367"/>
        <v>-0.19105523676271285</v>
      </c>
      <c r="V4232" s="4">
        <f t="shared" si="368"/>
        <v>0.34441366574330612</v>
      </c>
    </row>
    <row r="4233" spans="1:22">
      <c r="A4233" s="119" t="s">
        <v>1026</v>
      </c>
      <c r="B4233" s="9" t="s">
        <v>1025</v>
      </c>
      <c r="C4233" s="99" t="s">
        <v>123</v>
      </c>
      <c r="D4233" s="81" t="s">
        <v>44</v>
      </c>
      <c r="E4233" s="93" t="s">
        <v>600</v>
      </c>
      <c r="F4233" s="93" t="s">
        <v>60</v>
      </c>
      <c r="G4233">
        <v>7</v>
      </c>
      <c r="H4233" s="123">
        <f t="shared" si="364"/>
        <v>0.33333333333333331</v>
      </c>
      <c r="K4233" s="22" t="s">
        <v>100</v>
      </c>
      <c r="M4233" s="2">
        <v>4066.1157024793301</v>
      </c>
      <c r="N4233" s="63">
        <v>495.86776859504971</v>
      </c>
      <c r="O4233" s="63">
        <f t="shared" si="365"/>
        <v>858.86816904243301</v>
      </c>
      <c r="P4233" s="2">
        <v>3</v>
      </c>
      <c r="Q4233" s="2">
        <v>2776.8595041322301</v>
      </c>
      <c r="R4233">
        <v>595.04132231404992</v>
      </c>
      <c r="S4233">
        <f t="shared" si="366"/>
        <v>1030.6418028509026</v>
      </c>
      <c r="T4233" s="2">
        <v>3</v>
      </c>
      <c r="U4233" s="339">
        <f t="shared" si="367"/>
        <v>-0.3813675565291022</v>
      </c>
      <c r="V4233" s="4">
        <f t="shared" si="368"/>
        <v>0.3792517006802722</v>
      </c>
    </row>
    <row r="4234" spans="1:22">
      <c r="A4234" s="119" t="s">
        <v>1026</v>
      </c>
      <c r="B4234" s="9" t="s">
        <v>1025</v>
      </c>
      <c r="C4234" s="99" t="s">
        <v>123</v>
      </c>
      <c r="D4234" s="81" t="s">
        <v>44</v>
      </c>
      <c r="E4234" s="93" t="s">
        <v>600</v>
      </c>
      <c r="F4234" s="93" t="s">
        <v>60</v>
      </c>
      <c r="G4234">
        <v>14</v>
      </c>
      <c r="H4234" s="123">
        <f t="shared" si="364"/>
        <v>0.66666666666666663</v>
      </c>
      <c r="K4234" s="22" t="s">
        <v>100</v>
      </c>
      <c r="M4234" s="2">
        <v>5652.8925619834699</v>
      </c>
      <c r="N4234" s="63">
        <v>1289.2561983471005</v>
      </c>
      <c r="O4234" s="63">
        <f t="shared" si="365"/>
        <v>2233.0572395102758</v>
      </c>
      <c r="P4234" s="2">
        <v>3</v>
      </c>
      <c r="Q4234" s="2">
        <v>5950.4132231404901</v>
      </c>
      <c r="R4234">
        <v>1388.4297520661203</v>
      </c>
      <c r="S4234">
        <f t="shared" si="366"/>
        <v>2404.8308733187796</v>
      </c>
      <c r="T4234" s="2">
        <v>3</v>
      </c>
      <c r="U4234" s="339">
        <f t="shared" si="367"/>
        <v>5.1293294387549843E-2</v>
      </c>
      <c r="V4234" s="4">
        <f t="shared" si="368"/>
        <v>0.38777777777777822</v>
      </c>
    </row>
    <row r="4235" spans="1:22">
      <c r="A4235" s="119" t="s">
        <v>1026</v>
      </c>
      <c r="B4235" s="9" t="s">
        <v>1025</v>
      </c>
      <c r="C4235" s="99" t="s">
        <v>123</v>
      </c>
      <c r="D4235" s="81" t="s">
        <v>44</v>
      </c>
      <c r="E4235" s="93" t="s">
        <v>600</v>
      </c>
      <c r="F4235" s="93" t="s">
        <v>60</v>
      </c>
      <c r="G4235">
        <v>21</v>
      </c>
      <c r="H4235" s="123">
        <f t="shared" si="364"/>
        <v>1</v>
      </c>
      <c r="K4235" s="22" t="s">
        <v>100</v>
      </c>
      <c r="L4235" t="s">
        <v>100</v>
      </c>
      <c r="M4235" s="2">
        <v>10016.528925619799</v>
      </c>
      <c r="N4235" s="63">
        <v>595.04132231400035</v>
      </c>
      <c r="O4235" s="63">
        <f t="shared" si="365"/>
        <v>1030.6418028508169</v>
      </c>
      <c r="P4235" s="2">
        <v>3</v>
      </c>
      <c r="Q4235" s="2">
        <v>8330.5785123966907</v>
      </c>
      <c r="R4235">
        <v>1487.60330578512</v>
      </c>
      <c r="S4235">
        <f t="shared" si="366"/>
        <v>2576.6045071272483</v>
      </c>
      <c r="T4235" s="2">
        <v>3</v>
      </c>
      <c r="U4235" s="339">
        <f t="shared" si="367"/>
        <v>-0.18430371799794268</v>
      </c>
      <c r="V4235" s="4">
        <f t="shared" si="368"/>
        <v>0.36522108843537404</v>
      </c>
    </row>
    <row r="4236" spans="1:22">
      <c r="A4236" s="119" t="s">
        <v>1026</v>
      </c>
      <c r="B4236" s="9" t="s">
        <v>1031</v>
      </c>
      <c r="C4236" s="99" t="s">
        <v>123</v>
      </c>
      <c r="D4236" s="81" t="s">
        <v>44</v>
      </c>
      <c r="E4236" s="93" t="s">
        <v>600</v>
      </c>
      <c r="F4236" s="93" t="s">
        <v>60</v>
      </c>
      <c r="G4236">
        <v>0</v>
      </c>
      <c r="H4236" s="123">
        <f t="shared" si="364"/>
        <v>0</v>
      </c>
      <c r="I4236" s="2" t="s">
        <v>100</v>
      </c>
      <c r="M4236" s="2">
        <v>1311.47540983606</v>
      </c>
      <c r="N4236">
        <v>131.14754098361004</v>
      </c>
      <c r="O4236" s="63">
        <f t="shared" si="365"/>
        <v>227.15420427133418</v>
      </c>
      <c r="P4236" s="2">
        <v>3</v>
      </c>
      <c r="Q4236" s="2">
        <v>1049.1803278688501</v>
      </c>
      <c r="R4236">
        <v>393.4426229508199</v>
      </c>
      <c r="S4236">
        <f t="shared" si="366"/>
        <v>681.46261281398483</v>
      </c>
      <c r="T4236" s="2">
        <v>3</v>
      </c>
      <c r="U4236" s="339">
        <f t="shared" si="367"/>
        <v>-0.22314355131420777</v>
      </c>
      <c r="V4236" s="4">
        <f t="shared" si="368"/>
        <v>0.47395833333333409</v>
      </c>
    </row>
    <row r="4237" spans="1:22">
      <c r="A4237" s="119" t="s">
        <v>1026</v>
      </c>
      <c r="B4237" s="9" t="s">
        <v>1031</v>
      </c>
      <c r="C4237" s="99" t="s">
        <v>123</v>
      </c>
      <c r="D4237" s="81" t="s">
        <v>44</v>
      </c>
      <c r="E4237" s="93" t="s">
        <v>600</v>
      </c>
      <c r="F4237" s="93" t="s">
        <v>60</v>
      </c>
      <c r="G4237">
        <v>1</v>
      </c>
      <c r="H4237" s="123">
        <f t="shared" si="364"/>
        <v>4.7619047619047616E-2</v>
      </c>
      <c r="J4237" t="s">
        <v>100</v>
      </c>
      <c r="M4237" s="2">
        <v>5114.7540983606496</v>
      </c>
      <c r="N4237">
        <v>1049.1803278688503</v>
      </c>
      <c r="O4237" s="63">
        <f t="shared" si="365"/>
        <v>1817.2336341706216</v>
      </c>
      <c r="P4237" s="2">
        <v>3</v>
      </c>
      <c r="Q4237" s="2">
        <v>2885.24590163934</v>
      </c>
      <c r="R4237">
        <v>524.59016393443017</v>
      </c>
      <c r="S4237">
        <f t="shared" si="366"/>
        <v>908.61681708531944</v>
      </c>
      <c r="T4237" s="2">
        <v>3</v>
      </c>
      <c r="U4237" s="339">
        <f t="shared" si="367"/>
        <v>-0.57251919277133079</v>
      </c>
      <c r="V4237" s="4">
        <f t="shared" si="368"/>
        <v>0.36639118457300335</v>
      </c>
    </row>
    <row r="4238" spans="1:22">
      <c r="A4238" s="119" t="s">
        <v>1026</v>
      </c>
      <c r="B4238" s="9" t="s">
        <v>1031</v>
      </c>
      <c r="C4238" s="99" t="s">
        <v>123</v>
      </c>
      <c r="D4238" s="81" t="s">
        <v>44</v>
      </c>
      <c r="E4238" s="93" t="s">
        <v>600</v>
      </c>
      <c r="F4238" s="93" t="s">
        <v>60</v>
      </c>
      <c r="G4238">
        <v>3</v>
      </c>
      <c r="H4238" s="123">
        <f t="shared" si="364"/>
        <v>0.14285714285714285</v>
      </c>
      <c r="K4238" s="22" t="s">
        <v>100</v>
      </c>
      <c r="M4238" s="2">
        <v>4721.3114754098297</v>
      </c>
      <c r="N4238">
        <v>1442.6229508196702</v>
      </c>
      <c r="O4238" s="63">
        <f t="shared" si="365"/>
        <v>2498.6962469846062</v>
      </c>
      <c r="P4238" s="2">
        <v>3</v>
      </c>
      <c r="Q4238" s="2">
        <v>2754.0983606557302</v>
      </c>
      <c r="R4238">
        <v>524.59016393442971</v>
      </c>
      <c r="S4238">
        <f t="shared" si="366"/>
        <v>908.61681708531864</v>
      </c>
      <c r="T4238" s="2">
        <v>3</v>
      </c>
      <c r="U4238" s="339">
        <f t="shared" si="367"/>
        <v>-0.53899650073268845</v>
      </c>
      <c r="V4238" s="4">
        <f t="shared" si="368"/>
        <v>0.369614512471656</v>
      </c>
    </row>
    <row r="4239" spans="1:22">
      <c r="A4239" s="119" t="s">
        <v>1026</v>
      </c>
      <c r="B4239" s="9" t="s">
        <v>1031</v>
      </c>
      <c r="C4239" s="99" t="s">
        <v>123</v>
      </c>
      <c r="D4239" s="81" t="s">
        <v>44</v>
      </c>
      <c r="E4239" s="93" t="s">
        <v>600</v>
      </c>
      <c r="F4239" s="93" t="s">
        <v>60</v>
      </c>
      <c r="G4239">
        <v>7</v>
      </c>
      <c r="H4239" s="123">
        <f t="shared" si="364"/>
        <v>0.33333333333333331</v>
      </c>
      <c r="K4239" s="22" t="s">
        <v>100</v>
      </c>
      <c r="M4239" s="2">
        <v>4065.5737704918001</v>
      </c>
      <c r="N4239">
        <v>1049.1803278688494</v>
      </c>
      <c r="O4239" s="63">
        <f t="shared" si="365"/>
        <v>1817.23363417062</v>
      </c>
      <c r="P4239" s="2">
        <v>3</v>
      </c>
      <c r="Q4239" s="2">
        <v>3147.5409836065501</v>
      </c>
      <c r="R4239">
        <v>524.59016393442971</v>
      </c>
      <c r="S4239">
        <f t="shared" si="366"/>
        <v>908.61681708531864</v>
      </c>
      <c r="T4239" s="2">
        <v>3</v>
      </c>
      <c r="U4239" s="339">
        <f t="shared" si="367"/>
        <v>-0.25593337413720224</v>
      </c>
      <c r="V4239" s="4">
        <f t="shared" si="368"/>
        <v>0.3611111111111116</v>
      </c>
    </row>
    <row r="4240" spans="1:22">
      <c r="A4240" s="119" t="s">
        <v>1026</v>
      </c>
      <c r="B4240" s="9" t="s">
        <v>1031</v>
      </c>
      <c r="C4240" s="99" t="s">
        <v>123</v>
      </c>
      <c r="D4240" s="81" t="s">
        <v>44</v>
      </c>
      <c r="E4240" s="93" t="s">
        <v>600</v>
      </c>
      <c r="F4240" s="93" t="s">
        <v>60</v>
      </c>
      <c r="G4240">
        <v>14</v>
      </c>
      <c r="H4240" s="123">
        <f t="shared" si="364"/>
        <v>0.66666666666666663</v>
      </c>
      <c r="K4240" s="22" t="s">
        <v>100</v>
      </c>
      <c r="M4240" s="2">
        <v>4983.6065573770402</v>
      </c>
      <c r="N4240">
        <v>131.14754098360936</v>
      </c>
      <c r="O4240" s="63">
        <f t="shared" si="365"/>
        <v>227.15420427133301</v>
      </c>
      <c r="P4240" s="2">
        <v>3</v>
      </c>
      <c r="Q4240" s="2">
        <v>5114.7540983606496</v>
      </c>
      <c r="R4240">
        <v>918.03278688525006</v>
      </c>
      <c r="S4240">
        <f t="shared" si="366"/>
        <v>1590.0794298993044</v>
      </c>
      <c r="T4240" s="2">
        <v>3</v>
      </c>
      <c r="U4240" s="339">
        <f t="shared" si="367"/>
        <v>2.597548640326117E-2</v>
      </c>
      <c r="V4240" s="4">
        <f t="shared" si="368"/>
        <v>0.36554898093359667</v>
      </c>
    </row>
    <row r="4241" spans="1:22">
      <c r="A4241" s="119" t="s">
        <v>1026</v>
      </c>
      <c r="B4241" s="9" t="s">
        <v>1031</v>
      </c>
      <c r="C4241" s="99" t="s">
        <v>123</v>
      </c>
      <c r="D4241" s="81" t="s">
        <v>44</v>
      </c>
      <c r="E4241" s="93" t="s">
        <v>600</v>
      </c>
      <c r="F4241" s="93" t="s">
        <v>60</v>
      </c>
      <c r="G4241">
        <v>21</v>
      </c>
      <c r="H4241" s="123">
        <f t="shared" si="364"/>
        <v>1</v>
      </c>
      <c r="K4241" s="22" t="s">
        <v>100</v>
      </c>
      <c r="L4241" t="s">
        <v>100</v>
      </c>
      <c r="M4241" s="2">
        <v>10098.360655737701</v>
      </c>
      <c r="N4241">
        <v>393.44262295079898</v>
      </c>
      <c r="O4241" s="63">
        <f t="shared" si="365"/>
        <v>681.46261281394868</v>
      </c>
      <c r="P4241" s="2">
        <v>3</v>
      </c>
      <c r="Q4241" s="2">
        <v>8918.0327868852401</v>
      </c>
      <c r="R4241">
        <v>1180.3278688524606</v>
      </c>
      <c r="S4241">
        <f t="shared" si="366"/>
        <v>2044.3878384419561</v>
      </c>
      <c r="T4241" s="2">
        <v>3</v>
      </c>
      <c r="U4241" s="339">
        <f t="shared" si="367"/>
        <v>-0.12429771667757744</v>
      </c>
      <c r="V4241" s="4">
        <f t="shared" si="368"/>
        <v>0.35085063437139569</v>
      </c>
    </row>
    <row r="4242" spans="1:22">
      <c r="A4242" s="119" t="s">
        <v>1026</v>
      </c>
      <c r="B4242" s="9" t="s">
        <v>1032</v>
      </c>
      <c r="C4242" s="99" t="s">
        <v>123</v>
      </c>
      <c r="D4242" s="81" t="s">
        <v>44</v>
      </c>
      <c r="E4242" s="93" t="s">
        <v>600</v>
      </c>
      <c r="F4242" s="93" t="s">
        <v>60</v>
      </c>
      <c r="G4242">
        <v>0</v>
      </c>
      <c r="H4242" s="123">
        <f t="shared" si="364"/>
        <v>0</v>
      </c>
      <c r="I4242" s="2" t="s">
        <v>100</v>
      </c>
      <c r="M4242" s="2">
        <v>117.85714285714199</v>
      </c>
      <c r="N4242" s="63">
        <v>53.571428571428996</v>
      </c>
      <c r="O4242" s="63">
        <f t="shared" si="365"/>
        <v>92.788436119762011</v>
      </c>
      <c r="P4242" s="2">
        <v>3</v>
      </c>
      <c r="Q4242" s="2">
        <v>155.357142857143</v>
      </c>
      <c r="R4242">
        <v>48.214285714284983</v>
      </c>
      <c r="S4242">
        <f t="shared" si="366"/>
        <v>83.509592507783879</v>
      </c>
      <c r="T4242" s="2">
        <v>3</v>
      </c>
      <c r="U4242" s="339">
        <f t="shared" si="367"/>
        <v>0.2762533766281664</v>
      </c>
      <c r="V4242" s="4">
        <f t="shared" si="368"/>
        <v>0.42964724534284265</v>
      </c>
    </row>
    <row r="4243" spans="1:22">
      <c r="A4243" s="119" t="s">
        <v>1026</v>
      </c>
      <c r="B4243" s="9" t="s">
        <v>1032</v>
      </c>
      <c r="C4243" s="99" t="s">
        <v>123</v>
      </c>
      <c r="D4243" s="81" t="s">
        <v>44</v>
      </c>
      <c r="E4243" s="93" t="s">
        <v>600</v>
      </c>
      <c r="F4243" s="93" t="s">
        <v>60</v>
      </c>
      <c r="G4243">
        <v>1</v>
      </c>
      <c r="H4243" s="123">
        <f t="shared" si="364"/>
        <v>4.7619047619047616E-2</v>
      </c>
      <c r="J4243" t="s">
        <v>100</v>
      </c>
      <c r="M4243" s="2">
        <v>198.21428571428501</v>
      </c>
      <c r="N4243" s="63">
        <v>21.428571428571985</v>
      </c>
      <c r="O4243" s="63">
        <f t="shared" si="365"/>
        <v>37.115374447905474</v>
      </c>
      <c r="P4243" s="2">
        <v>3</v>
      </c>
      <c r="Q4243" s="2">
        <v>150</v>
      </c>
      <c r="R4243">
        <v>48.214285714285012</v>
      </c>
      <c r="S4243">
        <f t="shared" si="366"/>
        <v>83.509592507783935</v>
      </c>
      <c r="T4243" s="2">
        <v>3</v>
      </c>
      <c r="U4243" s="339">
        <f t="shared" si="367"/>
        <v>-0.27871340246901694</v>
      </c>
      <c r="V4243" s="4">
        <f t="shared" si="368"/>
        <v>0.43664965986394255</v>
      </c>
    </row>
    <row r="4244" spans="1:22">
      <c r="A4244" s="119" t="s">
        <v>1026</v>
      </c>
      <c r="B4244" s="9" t="s">
        <v>1032</v>
      </c>
      <c r="C4244" s="99" t="s">
        <v>123</v>
      </c>
      <c r="D4244" s="81" t="s">
        <v>44</v>
      </c>
      <c r="E4244" s="93" t="s">
        <v>600</v>
      </c>
      <c r="F4244" s="93" t="s">
        <v>60</v>
      </c>
      <c r="G4244">
        <v>3</v>
      </c>
      <c r="H4244" s="123">
        <f t="shared" si="364"/>
        <v>0.14285714285714285</v>
      </c>
      <c r="K4244" s="22" t="s">
        <v>100</v>
      </c>
      <c r="M4244" s="2">
        <v>192.85714285714201</v>
      </c>
      <c r="N4244" s="63">
        <v>64.285714285714988</v>
      </c>
      <c r="O4244" s="63">
        <f t="shared" si="365"/>
        <v>111.34612334371475</v>
      </c>
      <c r="P4244" s="2">
        <v>3</v>
      </c>
      <c r="Q4244" s="2">
        <v>117.85714285714199</v>
      </c>
      <c r="R4244">
        <v>21.428571428571999</v>
      </c>
      <c r="S4244">
        <f t="shared" si="366"/>
        <v>37.115374447905502</v>
      </c>
      <c r="T4244" s="2">
        <v>3</v>
      </c>
      <c r="U4244" s="339">
        <f t="shared" si="367"/>
        <v>-0.49247648509779718</v>
      </c>
      <c r="V4244" s="4">
        <f t="shared" si="368"/>
        <v>0.36639118457300496</v>
      </c>
    </row>
    <row r="4245" spans="1:22">
      <c r="A4245" s="119" t="s">
        <v>1026</v>
      </c>
      <c r="B4245" s="9" t="s">
        <v>1032</v>
      </c>
      <c r="C4245" s="99" t="s">
        <v>123</v>
      </c>
      <c r="D4245" s="81" t="s">
        <v>44</v>
      </c>
      <c r="E4245" s="93" t="s">
        <v>600</v>
      </c>
      <c r="F4245" s="93" t="s">
        <v>60</v>
      </c>
      <c r="G4245">
        <v>7</v>
      </c>
      <c r="H4245" s="123">
        <f t="shared" si="364"/>
        <v>0.33333333333333331</v>
      </c>
      <c r="K4245" s="22" t="s">
        <v>100</v>
      </c>
      <c r="M4245" s="2">
        <v>283.92857142857099</v>
      </c>
      <c r="N4245" s="63">
        <v>16.07142857142901</v>
      </c>
      <c r="O4245" s="63">
        <f t="shared" si="365"/>
        <v>27.836530835929143</v>
      </c>
      <c r="P4245" s="2">
        <v>3</v>
      </c>
      <c r="Q4245" s="2">
        <v>192.85714285714201</v>
      </c>
      <c r="R4245">
        <v>26.785714285714988</v>
      </c>
      <c r="S4245">
        <f t="shared" si="366"/>
        <v>46.394218059881858</v>
      </c>
      <c r="T4245" s="2">
        <v>3</v>
      </c>
      <c r="U4245" s="339">
        <f t="shared" si="367"/>
        <v>-0.38677297509601466</v>
      </c>
      <c r="V4245" s="4">
        <f t="shared" si="368"/>
        <v>0.35262345679012463</v>
      </c>
    </row>
    <row r="4246" spans="1:22">
      <c r="A4246" s="119" t="s">
        <v>1026</v>
      </c>
      <c r="B4246" s="9" t="s">
        <v>1032</v>
      </c>
      <c r="C4246" s="99" t="s">
        <v>123</v>
      </c>
      <c r="D4246" s="81" t="s">
        <v>44</v>
      </c>
      <c r="E4246" s="93" t="s">
        <v>600</v>
      </c>
      <c r="F4246" s="93" t="s">
        <v>60</v>
      </c>
      <c r="G4246">
        <v>14</v>
      </c>
      <c r="H4246" s="123">
        <f t="shared" si="364"/>
        <v>0.66666666666666663</v>
      </c>
      <c r="K4246" s="22" t="s">
        <v>100</v>
      </c>
      <c r="M4246" s="2">
        <v>535.71428571428498</v>
      </c>
      <c r="N4246" s="63">
        <v>58.928571428572013</v>
      </c>
      <c r="O4246" s="63">
        <f t="shared" si="365"/>
        <v>102.06727973173842</v>
      </c>
      <c r="P4246" s="2">
        <v>3</v>
      </c>
      <c r="Q4246" s="2">
        <v>380.35714285714198</v>
      </c>
      <c r="R4246">
        <v>128.57142857142901</v>
      </c>
      <c r="S4246">
        <f t="shared" si="366"/>
        <v>222.69224668742783</v>
      </c>
      <c r="T4246" s="2">
        <v>3</v>
      </c>
      <c r="U4246" s="339">
        <f t="shared" si="367"/>
        <v>-0.34249030894677696</v>
      </c>
      <c r="V4246" s="4">
        <f t="shared" si="368"/>
        <v>0.4475963763803491</v>
      </c>
    </row>
    <row r="4247" spans="1:22">
      <c r="A4247" s="119" t="s">
        <v>1026</v>
      </c>
      <c r="B4247" s="9" t="s">
        <v>1032</v>
      </c>
      <c r="C4247" s="99" t="s">
        <v>123</v>
      </c>
      <c r="D4247" s="81" t="s">
        <v>44</v>
      </c>
      <c r="E4247" s="93" t="s">
        <v>600</v>
      </c>
      <c r="F4247" s="93" t="s">
        <v>60</v>
      </c>
      <c r="G4247">
        <v>21</v>
      </c>
      <c r="H4247" s="123">
        <f t="shared" si="364"/>
        <v>1</v>
      </c>
      <c r="K4247" s="22" t="s">
        <v>100</v>
      </c>
      <c r="L4247" t="s">
        <v>100</v>
      </c>
      <c r="M4247" s="2">
        <v>283.92857142857099</v>
      </c>
      <c r="N4247" s="63">
        <v>75</v>
      </c>
      <c r="O4247" s="63">
        <f t="shared" si="365"/>
        <v>129.9038105676658</v>
      </c>
      <c r="P4247" s="2">
        <v>3</v>
      </c>
      <c r="Q4247" s="2">
        <v>310.71428571428498</v>
      </c>
      <c r="R4247">
        <v>69.642857142856997</v>
      </c>
      <c r="S4247">
        <f t="shared" si="366"/>
        <v>120.6249669556894</v>
      </c>
      <c r="T4247" s="2">
        <v>3</v>
      </c>
      <c r="U4247" s="339">
        <f t="shared" si="367"/>
        <v>9.0151096994296673E-2</v>
      </c>
      <c r="V4247" s="4">
        <f t="shared" si="368"/>
        <v>0.38357114546175186</v>
      </c>
    </row>
    <row r="4248" spans="1:22">
      <c r="A4248" s="122" t="s">
        <v>1026</v>
      </c>
      <c r="B4248" s="107" t="s">
        <v>1033</v>
      </c>
      <c r="C4248" s="99" t="s">
        <v>123</v>
      </c>
      <c r="D4248" s="81" t="s">
        <v>44</v>
      </c>
      <c r="E4248" s="93" t="s">
        <v>600</v>
      </c>
      <c r="F4248" s="93" t="s">
        <v>60</v>
      </c>
      <c r="G4248" s="22">
        <v>3</v>
      </c>
      <c r="H4248" s="202">
        <v>0.14285713999999999</v>
      </c>
      <c r="I4248" s="64"/>
      <c r="J4248" s="22"/>
      <c r="K4248" s="22" t="s">
        <v>100</v>
      </c>
      <c r="L4248" s="22"/>
      <c r="M4248" s="2">
        <v>0</v>
      </c>
      <c r="N4248">
        <v>30.434782608696398</v>
      </c>
      <c r="O4248" s="63">
        <f t="shared" si="365"/>
        <v>52.714589795575819</v>
      </c>
      <c r="P4248" s="2">
        <v>3</v>
      </c>
      <c r="Q4248" s="2">
        <v>0</v>
      </c>
      <c r="R4248">
        <v>60.869565217391099</v>
      </c>
      <c r="S4248">
        <f t="shared" si="366"/>
        <v>105.4291795911487</v>
      </c>
      <c r="T4248" s="2">
        <v>3</v>
      </c>
      <c r="U4248" s="339" t="e">
        <f t="shared" si="367"/>
        <v>#DIV/0!</v>
      </c>
      <c r="V4248" s="4" t="e">
        <f t="shared" si="368"/>
        <v>#DIV/0!</v>
      </c>
    </row>
    <row r="4249" spans="1:22">
      <c r="A4249" s="122" t="s">
        <v>1026</v>
      </c>
      <c r="B4249" s="107" t="s">
        <v>1033</v>
      </c>
      <c r="C4249" s="99" t="s">
        <v>123</v>
      </c>
      <c r="D4249" s="81" t="s">
        <v>44</v>
      </c>
      <c r="E4249" s="93" t="s">
        <v>600</v>
      </c>
      <c r="F4249" s="93" t="s">
        <v>60</v>
      </c>
      <c r="G4249" s="22">
        <v>14</v>
      </c>
      <c r="H4249" s="202">
        <v>0.66666667000000002</v>
      </c>
      <c r="I4249" s="64"/>
      <c r="J4249" s="22"/>
      <c r="K4249" s="22" t="s">
        <v>100</v>
      </c>
      <c r="L4249" s="22"/>
      <c r="M4249" s="2" t="s">
        <v>16</v>
      </c>
      <c r="N4249" t="s">
        <v>16</v>
      </c>
      <c r="O4249" s="63" t="e">
        <f t="shared" si="365"/>
        <v>#VALUE!</v>
      </c>
      <c r="P4249" s="2">
        <v>3</v>
      </c>
      <c r="Q4249" s="2">
        <v>365.21739130434702</v>
      </c>
      <c r="R4249">
        <v>213.04347826087002</v>
      </c>
      <c r="S4249">
        <f t="shared" si="366"/>
        <v>369.00212856902243</v>
      </c>
      <c r="T4249" s="2">
        <v>3</v>
      </c>
      <c r="U4249" s="339" t="e">
        <f t="shared" si="367"/>
        <v>#VALUE!</v>
      </c>
      <c r="V4249" s="4" t="e">
        <f t="shared" si="368"/>
        <v>#VALUE!</v>
      </c>
    </row>
    <row r="4250" spans="1:22">
      <c r="A4250" s="122" t="s">
        <v>1026</v>
      </c>
      <c r="B4250" s="107" t="s">
        <v>1033</v>
      </c>
      <c r="C4250" s="99" t="s">
        <v>123</v>
      </c>
      <c r="D4250" s="81" t="s">
        <v>44</v>
      </c>
      <c r="E4250" s="93" t="s">
        <v>600</v>
      </c>
      <c r="F4250" s="93" t="s">
        <v>60</v>
      </c>
      <c r="G4250" s="22">
        <v>21</v>
      </c>
      <c r="H4250" s="202">
        <v>1</v>
      </c>
      <c r="I4250" s="64"/>
      <c r="J4250" s="22"/>
      <c r="K4250" s="22" t="s">
        <v>100</v>
      </c>
      <c r="L4250" s="22" t="s">
        <v>100</v>
      </c>
      <c r="M4250" s="2">
        <v>426.08695652173998</v>
      </c>
      <c r="N4250">
        <v>334.78260869565003</v>
      </c>
      <c r="O4250" s="63">
        <f t="shared" si="365"/>
        <v>579.86048775131599</v>
      </c>
      <c r="P4250" s="2">
        <v>3</v>
      </c>
      <c r="Q4250" s="2">
        <v>913.04347826086905</v>
      </c>
      <c r="R4250">
        <v>182.60869565217104</v>
      </c>
      <c r="S4250">
        <f t="shared" si="366"/>
        <v>316.28753877344218</v>
      </c>
      <c r="T4250" s="2">
        <v>3</v>
      </c>
      <c r="U4250" s="339">
        <f t="shared" si="367"/>
        <v>0.76214005204689428</v>
      </c>
      <c r="V4250" s="4">
        <f t="shared" si="368"/>
        <v>0.37333333333333218</v>
      </c>
    </row>
    <row r="4251" spans="1:22">
      <c r="A4251" s="119" t="s">
        <v>1026</v>
      </c>
      <c r="B4251" s="9" t="s">
        <v>1034</v>
      </c>
      <c r="C4251" s="99" t="s">
        <v>123</v>
      </c>
      <c r="D4251" s="81" t="s">
        <v>44</v>
      </c>
      <c r="E4251" s="93" t="s">
        <v>600</v>
      </c>
      <c r="F4251" s="93" t="s">
        <v>60</v>
      </c>
      <c r="G4251">
        <v>0</v>
      </c>
      <c r="H4251" s="123">
        <f t="shared" ref="H4251:H4280" si="369">G4251/21</f>
        <v>0</v>
      </c>
      <c r="I4251" s="2" t="s">
        <v>100</v>
      </c>
      <c r="M4251" s="2">
        <v>128</v>
      </c>
      <c r="N4251" s="63">
        <v>104</v>
      </c>
      <c r="O4251" s="63">
        <f t="shared" si="365"/>
        <v>180.13328398716322</v>
      </c>
      <c r="P4251" s="2">
        <v>3</v>
      </c>
      <c r="Q4251" s="2">
        <v>48.000000000000298</v>
      </c>
      <c r="R4251">
        <v>24.000000000000199</v>
      </c>
      <c r="S4251">
        <f t="shared" si="366"/>
        <v>41.569219381653397</v>
      </c>
      <c r="T4251" s="2">
        <v>3</v>
      </c>
      <c r="U4251" s="339">
        <f t="shared" si="367"/>
        <v>-0.98082925301171997</v>
      </c>
      <c r="V4251" s="4">
        <f t="shared" si="368"/>
        <v>0.58333333333333437</v>
      </c>
    </row>
    <row r="4252" spans="1:22">
      <c r="A4252" s="119" t="s">
        <v>1026</v>
      </c>
      <c r="B4252" s="9" t="s">
        <v>1034</v>
      </c>
      <c r="C4252" s="99" t="s">
        <v>123</v>
      </c>
      <c r="D4252" s="81" t="s">
        <v>44</v>
      </c>
      <c r="E4252" s="93" t="s">
        <v>600</v>
      </c>
      <c r="F4252" s="93" t="s">
        <v>60</v>
      </c>
      <c r="G4252">
        <v>1</v>
      </c>
      <c r="H4252" s="123">
        <f t="shared" si="369"/>
        <v>4.7619047619047616E-2</v>
      </c>
      <c r="J4252" t="s">
        <v>100</v>
      </c>
      <c r="M4252" s="2">
        <v>232</v>
      </c>
      <c r="N4252" s="63">
        <v>104</v>
      </c>
      <c r="O4252" s="63">
        <f t="shared" si="365"/>
        <v>180.13328398716322</v>
      </c>
      <c r="P4252" s="2">
        <v>3</v>
      </c>
      <c r="Q4252" s="2">
        <v>40.000000000000597</v>
      </c>
      <c r="R4252">
        <v>23.999999999999702</v>
      </c>
      <c r="S4252">
        <f t="shared" si="366"/>
        <v>41.569219381652537</v>
      </c>
      <c r="T4252" s="2">
        <v>3</v>
      </c>
      <c r="U4252" s="339">
        <f t="shared" si="367"/>
        <v>-1.7578579175523588</v>
      </c>
      <c r="V4252" s="4">
        <f t="shared" si="368"/>
        <v>0.6933333333333136</v>
      </c>
    </row>
    <row r="4253" spans="1:22">
      <c r="A4253" s="119" t="s">
        <v>1026</v>
      </c>
      <c r="B4253" s="9" t="s">
        <v>1034</v>
      </c>
      <c r="C4253" s="99" t="s">
        <v>123</v>
      </c>
      <c r="D4253" s="81" t="s">
        <v>44</v>
      </c>
      <c r="E4253" s="93" t="s">
        <v>600</v>
      </c>
      <c r="F4253" s="93" t="s">
        <v>60</v>
      </c>
      <c r="G4253">
        <v>3</v>
      </c>
      <c r="H4253" s="123">
        <f t="shared" si="369"/>
        <v>0.14285714285714285</v>
      </c>
      <c r="K4253" s="22" t="s">
        <v>100</v>
      </c>
      <c r="M4253" s="2">
        <v>368</v>
      </c>
      <c r="N4253" s="63">
        <v>112</v>
      </c>
      <c r="O4253" s="63">
        <f t="shared" si="365"/>
        <v>193.98969044771425</v>
      </c>
      <c r="P4253" s="2">
        <v>3</v>
      </c>
      <c r="Q4253" s="2">
        <v>48.000000000000298</v>
      </c>
      <c r="R4253">
        <v>24.000000000000199</v>
      </c>
      <c r="S4253">
        <f t="shared" si="366"/>
        <v>41.569219381653397</v>
      </c>
      <c r="T4253" s="2">
        <v>3</v>
      </c>
      <c r="U4253" s="339">
        <f t="shared" si="367"/>
        <v>-2.0368819272610339</v>
      </c>
      <c r="V4253" s="4">
        <f t="shared" si="368"/>
        <v>0.58333333333333437</v>
      </c>
    </row>
    <row r="4254" spans="1:22">
      <c r="A4254" s="119" t="s">
        <v>1026</v>
      </c>
      <c r="B4254" s="9" t="s">
        <v>1034</v>
      </c>
      <c r="C4254" s="99" t="s">
        <v>123</v>
      </c>
      <c r="D4254" s="81" t="s">
        <v>44</v>
      </c>
      <c r="E4254" s="93" t="s">
        <v>600</v>
      </c>
      <c r="F4254" s="93" t="s">
        <v>60</v>
      </c>
      <c r="G4254">
        <v>7</v>
      </c>
      <c r="H4254" s="123">
        <f t="shared" si="369"/>
        <v>0.33333333333333331</v>
      </c>
      <c r="K4254" s="22" t="s">
        <v>100</v>
      </c>
      <c r="M4254" s="2">
        <v>240</v>
      </c>
      <c r="N4254" s="63">
        <v>112</v>
      </c>
      <c r="O4254" s="63">
        <f t="shared" si="365"/>
        <v>193.98969044771425</v>
      </c>
      <c r="P4254" s="2">
        <v>3</v>
      </c>
      <c r="Q4254" s="2">
        <v>0</v>
      </c>
      <c r="R4254">
        <v>0</v>
      </c>
      <c r="S4254">
        <f t="shared" si="366"/>
        <v>0</v>
      </c>
      <c r="T4254" s="2">
        <v>3</v>
      </c>
      <c r="U4254" s="339" t="e">
        <f t="shared" si="367"/>
        <v>#NUM!</v>
      </c>
      <c r="V4254" s="4" t="e">
        <f t="shared" si="368"/>
        <v>#DIV/0!</v>
      </c>
    </row>
    <row r="4255" spans="1:22">
      <c r="A4255" s="119" t="s">
        <v>1026</v>
      </c>
      <c r="B4255" s="9" t="s">
        <v>1034</v>
      </c>
      <c r="C4255" s="99" t="s">
        <v>123</v>
      </c>
      <c r="D4255" s="81" t="s">
        <v>44</v>
      </c>
      <c r="E4255" s="93" t="s">
        <v>600</v>
      </c>
      <c r="F4255" s="93" t="s">
        <v>60</v>
      </c>
      <c r="G4255">
        <v>14</v>
      </c>
      <c r="H4255" s="123">
        <f t="shared" si="369"/>
        <v>0.66666666666666663</v>
      </c>
      <c r="K4255" s="22" t="s">
        <v>100</v>
      </c>
      <c r="M4255" s="2">
        <v>504</v>
      </c>
      <c r="N4255" s="63">
        <v>112</v>
      </c>
      <c r="O4255" s="63">
        <f t="shared" si="365"/>
        <v>193.98969044771425</v>
      </c>
      <c r="P4255" s="2">
        <v>3</v>
      </c>
      <c r="Q4255" s="2">
        <v>8.0000000000002096</v>
      </c>
      <c r="R4255">
        <v>8.0000000000001918</v>
      </c>
      <c r="S4255">
        <f t="shared" si="366"/>
        <v>13.85640646055135</v>
      </c>
      <c r="T4255" s="2">
        <v>3</v>
      </c>
      <c r="U4255" s="339">
        <f t="shared" si="367"/>
        <v>-4.1431347263915068</v>
      </c>
      <c r="V4255" s="4">
        <f t="shared" si="368"/>
        <v>1.3333333333333288</v>
      </c>
    </row>
    <row r="4256" spans="1:22">
      <c r="A4256" s="119" t="s">
        <v>1026</v>
      </c>
      <c r="B4256" s="9" t="s">
        <v>1034</v>
      </c>
      <c r="C4256" s="99" t="s">
        <v>123</v>
      </c>
      <c r="D4256" s="81" t="s">
        <v>44</v>
      </c>
      <c r="E4256" s="93" t="s">
        <v>600</v>
      </c>
      <c r="F4256" s="93" t="s">
        <v>60</v>
      </c>
      <c r="G4256">
        <v>21</v>
      </c>
      <c r="H4256" s="123">
        <f t="shared" si="369"/>
        <v>1</v>
      </c>
      <c r="K4256" s="22" t="s">
        <v>100</v>
      </c>
      <c r="L4256" t="s">
        <v>100</v>
      </c>
      <c r="M4256" s="2">
        <v>864</v>
      </c>
      <c r="N4256" s="63">
        <v>104</v>
      </c>
      <c r="O4256" s="63">
        <f t="shared" si="365"/>
        <v>180.13328398716322</v>
      </c>
      <c r="P4256" s="2">
        <v>3</v>
      </c>
      <c r="Q4256" s="2">
        <v>16.000000000000401</v>
      </c>
      <c r="R4256">
        <v>24.000000000000195</v>
      </c>
      <c r="S4256">
        <f t="shared" si="366"/>
        <v>41.56921938165339</v>
      </c>
      <c r="T4256" s="2">
        <v>3</v>
      </c>
      <c r="U4256" s="339">
        <f t="shared" si="367"/>
        <v>-3.9889840465642492</v>
      </c>
      <c r="V4256" s="4">
        <f t="shared" si="368"/>
        <v>2.5833333333332571</v>
      </c>
    </row>
    <row r="4257" spans="1:22">
      <c r="A4257" s="119" t="s">
        <v>1026</v>
      </c>
      <c r="B4257" s="9" t="s">
        <v>1035</v>
      </c>
      <c r="C4257" s="99" t="s">
        <v>123</v>
      </c>
      <c r="D4257" s="81" t="s">
        <v>44</v>
      </c>
      <c r="E4257" s="93" t="s">
        <v>600</v>
      </c>
      <c r="F4257" s="93" t="s">
        <v>60</v>
      </c>
      <c r="G4257">
        <v>0</v>
      </c>
      <c r="H4257" s="123">
        <f t="shared" si="369"/>
        <v>0</v>
      </c>
      <c r="I4257" s="2" t="s">
        <v>100</v>
      </c>
      <c r="M4257" s="64">
        <v>100</v>
      </c>
      <c r="N4257" s="63">
        <v>64.285714285713993</v>
      </c>
      <c r="O4257" s="63">
        <f t="shared" si="365"/>
        <v>111.34612334371303</v>
      </c>
      <c r="P4257" s="2">
        <v>3</v>
      </c>
      <c r="Q4257" s="2">
        <v>39.285714285714299</v>
      </c>
      <c r="R4257">
        <v>21.428571428571303</v>
      </c>
      <c r="S4257">
        <f t="shared" si="366"/>
        <v>37.115374447904294</v>
      </c>
      <c r="T4257" s="2">
        <v>3</v>
      </c>
      <c r="U4257" s="339">
        <f t="shared" si="367"/>
        <v>-0.93430923737683302</v>
      </c>
      <c r="V4257" s="4">
        <f t="shared" si="368"/>
        <v>0.6308539944903544</v>
      </c>
    </row>
    <row r="4258" spans="1:22">
      <c r="A4258" s="119" t="s">
        <v>1026</v>
      </c>
      <c r="B4258" s="9" t="s">
        <v>1035</v>
      </c>
      <c r="C4258" s="99" t="s">
        <v>123</v>
      </c>
      <c r="D4258" s="81" t="s">
        <v>44</v>
      </c>
      <c r="E4258" s="93" t="s">
        <v>600</v>
      </c>
      <c r="F4258" s="93" t="s">
        <v>60</v>
      </c>
      <c r="G4258">
        <v>1</v>
      </c>
      <c r="H4258" s="123">
        <f t="shared" si="369"/>
        <v>4.7619047619047616E-2</v>
      </c>
      <c r="J4258" t="s">
        <v>100</v>
      </c>
      <c r="M4258" s="64">
        <v>128.57142899999999</v>
      </c>
      <c r="N4258" s="63">
        <v>10.714285714286007</v>
      </c>
      <c r="O4258" s="63">
        <f t="shared" si="365"/>
        <v>18.557687223952762</v>
      </c>
      <c r="P4258" s="2">
        <v>3</v>
      </c>
      <c r="Q4258" s="2">
        <v>32.142857142856897</v>
      </c>
      <c r="R4258">
        <v>14.285714285714505</v>
      </c>
      <c r="S4258">
        <f t="shared" si="366"/>
        <v>24.743582965270054</v>
      </c>
      <c r="T4258" s="2">
        <v>3</v>
      </c>
      <c r="U4258" s="339">
        <f t="shared" si="367"/>
        <v>-1.3862943644532315</v>
      </c>
      <c r="V4258" s="4">
        <f t="shared" si="368"/>
        <v>0.53086419753087333</v>
      </c>
    </row>
    <row r="4259" spans="1:22">
      <c r="A4259" s="119" t="s">
        <v>1026</v>
      </c>
      <c r="B4259" s="9" t="s">
        <v>1035</v>
      </c>
      <c r="C4259" s="99" t="s">
        <v>123</v>
      </c>
      <c r="D4259" s="81" t="s">
        <v>44</v>
      </c>
      <c r="E4259" s="93" t="s">
        <v>600</v>
      </c>
      <c r="F4259" s="93" t="s">
        <v>60</v>
      </c>
      <c r="G4259">
        <v>3</v>
      </c>
      <c r="H4259" s="123">
        <f t="shared" si="369"/>
        <v>0.14285714285714285</v>
      </c>
      <c r="K4259" s="22" t="s">
        <v>100</v>
      </c>
      <c r="M4259" s="64">
        <v>150</v>
      </c>
      <c r="N4259" s="63">
        <v>60.714285714286007</v>
      </c>
      <c r="O4259" s="63">
        <f t="shared" si="365"/>
        <v>105.16022760239662</v>
      </c>
      <c r="P4259" s="2">
        <v>3</v>
      </c>
      <c r="Q4259" s="2">
        <v>60.714285714285602</v>
      </c>
      <c r="R4259">
        <v>35.714285714285701</v>
      </c>
      <c r="S4259">
        <f t="shared" si="366"/>
        <v>61.85895741317416</v>
      </c>
      <c r="T4259" s="2">
        <v>3</v>
      </c>
      <c r="U4259" s="339">
        <f t="shared" si="367"/>
        <v>-0.90445627422715413</v>
      </c>
      <c r="V4259" s="4">
        <f t="shared" si="368"/>
        <v>0.67935409457900897</v>
      </c>
    </row>
    <row r="4260" spans="1:22">
      <c r="A4260" s="119" t="s">
        <v>1026</v>
      </c>
      <c r="B4260" s="9" t="s">
        <v>1035</v>
      </c>
      <c r="C4260" s="99" t="s">
        <v>123</v>
      </c>
      <c r="D4260" s="81" t="s">
        <v>44</v>
      </c>
      <c r="E4260" s="93" t="s">
        <v>600</v>
      </c>
      <c r="F4260" s="93" t="s">
        <v>60</v>
      </c>
      <c r="G4260">
        <v>7</v>
      </c>
      <c r="H4260" s="123">
        <f t="shared" si="369"/>
        <v>0.33333333333333331</v>
      </c>
      <c r="K4260" s="22" t="s">
        <v>100</v>
      </c>
      <c r="M4260" s="64">
        <v>135.71428599999999</v>
      </c>
      <c r="N4260" s="63">
        <v>14.285714285713993</v>
      </c>
      <c r="O4260" s="63">
        <f t="shared" si="365"/>
        <v>24.743582965269169</v>
      </c>
      <c r="P4260" s="2">
        <v>3</v>
      </c>
      <c r="Q4260" s="2">
        <v>35.714285714285602</v>
      </c>
      <c r="R4260">
        <v>14.285714285714199</v>
      </c>
      <c r="S4260">
        <f t="shared" si="366"/>
        <v>24.743582965269525</v>
      </c>
      <c r="T4260" s="2">
        <v>3</v>
      </c>
      <c r="U4260" s="339">
        <f t="shared" si="367"/>
        <v>-1.3350010688376062</v>
      </c>
      <c r="V4260" s="4">
        <f t="shared" si="368"/>
        <v>0.4933333333333324</v>
      </c>
    </row>
    <row r="4261" spans="1:22">
      <c r="A4261" s="119" t="s">
        <v>1026</v>
      </c>
      <c r="B4261" s="9" t="s">
        <v>1035</v>
      </c>
      <c r="C4261" s="99" t="s">
        <v>123</v>
      </c>
      <c r="D4261" s="81" t="s">
        <v>44</v>
      </c>
      <c r="E4261" s="93" t="s">
        <v>600</v>
      </c>
      <c r="F4261" s="93" t="s">
        <v>60</v>
      </c>
      <c r="G4261">
        <v>14</v>
      </c>
      <c r="H4261" s="123">
        <f t="shared" si="369"/>
        <v>0.66666666666666663</v>
      </c>
      <c r="K4261" s="22" t="s">
        <v>100</v>
      </c>
      <c r="M4261" s="64">
        <v>150</v>
      </c>
      <c r="N4261" s="63">
        <v>14.285714285714988</v>
      </c>
      <c r="O4261" s="63">
        <f t="shared" si="365"/>
        <v>24.743582965270893</v>
      </c>
      <c r="P4261" s="2">
        <v>3</v>
      </c>
      <c r="Q4261" s="2">
        <v>28.571428571428498</v>
      </c>
      <c r="R4261">
        <v>32.142857142857103</v>
      </c>
      <c r="S4261">
        <f t="shared" si="366"/>
        <v>55.673061671856701</v>
      </c>
      <c r="T4261" s="2">
        <v>3</v>
      </c>
      <c r="U4261" s="339">
        <f t="shared" si="367"/>
        <v>-1.6582280766035349</v>
      </c>
      <c r="V4261" s="4">
        <f t="shared" si="368"/>
        <v>1.5989583333333366</v>
      </c>
    </row>
    <row r="4262" spans="1:22">
      <c r="A4262" s="119" t="s">
        <v>1026</v>
      </c>
      <c r="B4262" s="9" t="s">
        <v>1035</v>
      </c>
      <c r="C4262" s="99" t="s">
        <v>123</v>
      </c>
      <c r="D4262" s="81" t="s">
        <v>44</v>
      </c>
      <c r="E4262" s="93" t="s">
        <v>600</v>
      </c>
      <c r="F4262" s="93" t="s">
        <v>60</v>
      </c>
      <c r="G4262">
        <v>21</v>
      </c>
      <c r="H4262" s="123">
        <f t="shared" si="369"/>
        <v>1</v>
      </c>
      <c r="K4262" s="22" t="s">
        <v>100</v>
      </c>
      <c r="L4262" t="s">
        <v>100</v>
      </c>
      <c r="M4262" s="64">
        <v>178.57142899999999</v>
      </c>
      <c r="N4262" s="63">
        <v>32.142857142857025</v>
      </c>
      <c r="O4262" s="63">
        <f t="shared" si="365"/>
        <v>55.673061671856566</v>
      </c>
      <c r="P4262" s="2">
        <v>3</v>
      </c>
      <c r="Q4262" s="2">
        <v>185.71428571428501</v>
      </c>
      <c r="R4262">
        <v>25</v>
      </c>
      <c r="S4262">
        <f t="shared" si="366"/>
        <v>43.301270189221931</v>
      </c>
      <c r="T4262" s="2">
        <v>3</v>
      </c>
      <c r="U4262" s="339">
        <f t="shared" si="367"/>
        <v>3.9220710753277627E-2</v>
      </c>
      <c r="V4262" s="4">
        <f t="shared" si="368"/>
        <v>0.35145463510848141</v>
      </c>
    </row>
    <row r="4263" spans="1:22">
      <c r="A4263" s="119" t="s">
        <v>1026</v>
      </c>
      <c r="B4263" s="9" t="s">
        <v>1036</v>
      </c>
      <c r="C4263" s="99" t="s">
        <v>123</v>
      </c>
      <c r="D4263" s="81" t="s">
        <v>44</v>
      </c>
      <c r="E4263" s="93" t="s">
        <v>600</v>
      </c>
      <c r="F4263" s="93" t="s">
        <v>60</v>
      </c>
      <c r="G4263">
        <v>0</v>
      </c>
      <c r="H4263" s="123">
        <f t="shared" si="369"/>
        <v>0</v>
      </c>
      <c r="I4263" s="2" t="s">
        <v>100</v>
      </c>
      <c r="M4263" s="2">
        <v>56.140350877192802</v>
      </c>
      <c r="N4263" s="63">
        <v>105.26315789473621</v>
      </c>
      <c r="O4263" s="63">
        <f t="shared" si="365"/>
        <v>182.32113763882808</v>
      </c>
      <c r="P4263" s="2">
        <v>3</v>
      </c>
      <c r="Q4263" s="2">
        <v>98.245614035087101</v>
      </c>
      <c r="R4263">
        <v>70.175438596490892</v>
      </c>
      <c r="S4263">
        <f t="shared" si="366"/>
        <v>121.5474250925522</v>
      </c>
      <c r="T4263" s="2">
        <v>3</v>
      </c>
      <c r="U4263" s="339">
        <f t="shared" si="367"/>
        <v>0.55961578793541966</v>
      </c>
      <c r="V4263" s="4">
        <f t="shared" si="368"/>
        <v>0.843537414965988</v>
      </c>
    </row>
    <row r="4264" spans="1:22">
      <c r="A4264" s="119" t="s">
        <v>1026</v>
      </c>
      <c r="B4264" s="9" t="s">
        <v>1036</v>
      </c>
      <c r="C4264" s="99" t="s">
        <v>123</v>
      </c>
      <c r="D4264" s="81" t="s">
        <v>44</v>
      </c>
      <c r="E4264" s="93" t="s">
        <v>600</v>
      </c>
      <c r="F4264" s="93" t="s">
        <v>60</v>
      </c>
      <c r="G4264">
        <v>1</v>
      </c>
      <c r="H4264" s="123">
        <f t="shared" si="369"/>
        <v>4.7619047619047616E-2</v>
      </c>
      <c r="J4264" t="s">
        <v>100</v>
      </c>
      <c r="M4264" s="2">
        <v>189.47368421052499</v>
      </c>
      <c r="N4264" s="63">
        <v>98.24561403508801</v>
      </c>
      <c r="O4264" s="63">
        <f t="shared" si="365"/>
        <v>170.1663951295744</v>
      </c>
      <c r="P4264" s="2">
        <v>3</v>
      </c>
      <c r="Q4264" s="2">
        <v>56.140350877192802</v>
      </c>
      <c r="R4264">
        <v>56.140350877192205</v>
      </c>
      <c r="S4264">
        <f t="shared" si="366"/>
        <v>97.237940074040878</v>
      </c>
      <c r="T4264" s="2">
        <v>3</v>
      </c>
      <c r="U4264" s="339">
        <f t="shared" si="367"/>
        <v>-1.2163953243244894</v>
      </c>
      <c r="V4264" s="4">
        <f t="shared" si="368"/>
        <v>1.3333333333333122</v>
      </c>
    </row>
    <row r="4265" spans="1:22">
      <c r="A4265" s="119" t="s">
        <v>1026</v>
      </c>
      <c r="B4265" s="9" t="s">
        <v>1036</v>
      </c>
      <c r="C4265" s="99" t="s">
        <v>123</v>
      </c>
      <c r="D4265" s="81" t="s">
        <v>44</v>
      </c>
      <c r="E4265" s="93" t="s">
        <v>600</v>
      </c>
      <c r="F4265" s="93" t="s">
        <v>60</v>
      </c>
      <c r="G4265">
        <v>3</v>
      </c>
      <c r="H4265" s="123">
        <f t="shared" si="369"/>
        <v>0.14285714285714285</v>
      </c>
      <c r="K4265" s="22" t="s">
        <v>100</v>
      </c>
      <c r="M4265" s="2">
        <v>203.50877192982401</v>
      </c>
      <c r="N4265" s="63">
        <v>91.228070175439001</v>
      </c>
      <c r="O4265" s="63">
        <f t="shared" si="365"/>
        <v>158.01165262031932</v>
      </c>
      <c r="P4265" s="2">
        <v>3</v>
      </c>
      <c r="Q4265" s="2">
        <v>84.210526315789295</v>
      </c>
      <c r="R4265">
        <v>56.140350877192716</v>
      </c>
      <c r="S4265">
        <f t="shared" si="366"/>
        <v>97.237940074041774</v>
      </c>
      <c r="T4265" s="2">
        <v>3</v>
      </c>
      <c r="U4265" s="339">
        <f t="shared" si="367"/>
        <v>-0.88238918019847301</v>
      </c>
      <c r="V4265" s="4">
        <f t="shared" si="368"/>
        <v>0.77777777777777546</v>
      </c>
    </row>
    <row r="4266" spans="1:22">
      <c r="A4266" s="119" t="s">
        <v>1026</v>
      </c>
      <c r="B4266" s="9" t="s">
        <v>1036</v>
      </c>
      <c r="C4266" s="99" t="s">
        <v>123</v>
      </c>
      <c r="D4266" s="81" t="s">
        <v>44</v>
      </c>
      <c r="E4266" s="93" t="s">
        <v>600</v>
      </c>
      <c r="F4266" s="93" t="s">
        <v>60</v>
      </c>
      <c r="G4266">
        <v>7</v>
      </c>
      <c r="H4266" s="123">
        <f t="shared" si="369"/>
        <v>0.33333333333333331</v>
      </c>
      <c r="K4266" s="22" t="s">
        <v>100</v>
      </c>
      <c r="M4266" s="2">
        <v>210.52631578947299</v>
      </c>
      <c r="N4266" s="63">
        <v>91.228070175439001</v>
      </c>
      <c r="O4266" s="63">
        <f t="shared" si="365"/>
        <v>158.01165262031932</v>
      </c>
      <c r="P4266" s="2">
        <v>3</v>
      </c>
      <c r="Q4266" s="2">
        <v>154.38596491228</v>
      </c>
      <c r="R4266">
        <v>21.052631578947995</v>
      </c>
      <c r="S4266">
        <f t="shared" si="366"/>
        <v>36.464227527766923</v>
      </c>
      <c r="T4266" s="2">
        <v>3</v>
      </c>
      <c r="U4266" s="339">
        <f t="shared" si="367"/>
        <v>-0.31015492830384078</v>
      </c>
      <c r="V4266" s="4">
        <f t="shared" si="368"/>
        <v>0.35192837465564863</v>
      </c>
    </row>
    <row r="4267" spans="1:22">
      <c r="A4267" s="119" t="s">
        <v>1026</v>
      </c>
      <c r="B4267" s="9" t="s">
        <v>1036</v>
      </c>
      <c r="C4267" s="99" t="s">
        <v>123</v>
      </c>
      <c r="D4267" s="81" t="s">
        <v>44</v>
      </c>
      <c r="E4267" s="93" t="s">
        <v>600</v>
      </c>
      <c r="F4267" s="93" t="s">
        <v>60</v>
      </c>
      <c r="G4267">
        <v>14</v>
      </c>
      <c r="H4267" s="123">
        <f t="shared" si="369"/>
        <v>0.66666666666666663</v>
      </c>
      <c r="K4267" s="22" t="s">
        <v>100</v>
      </c>
      <c r="M4267" s="2">
        <v>329.82456140350803</v>
      </c>
      <c r="N4267" s="63">
        <v>98.245614035087954</v>
      </c>
      <c r="O4267" s="63">
        <f t="shared" si="365"/>
        <v>170.16639512957431</v>
      </c>
      <c r="P4267" s="2">
        <v>3</v>
      </c>
      <c r="Q4267" s="2">
        <v>343.85964912280599</v>
      </c>
      <c r="R4267">
        <v>84.210526315789991</v>
      </c>
      <c r="S4267">
        <f t="shared" si="366"/>
        <v>145.85691011106425</v>
      </c>
      <c r="T4267" s="2">
        <v>3</v>
      </c>
      <c r="U4267" s="339">
        <f t="shared" si="367"/>
        <v>4.1672696400567227E-2</v>
      </c>
      <c r="V4267" s="4">
        <f t="shared" si="368"/>
        <v>0.3933083437456627</v>
      </c>
    </row>
    <row r="4268" spans="1:22">
      <c r="A4268" s="119" t="s">
        <v>1026</v>
      </c>
      <c r="B4268" s="9" t="s">
        <v>1036</v>
      </c>
      <c r="C4268" s="99" t="s">
        <v>123</v>
      </c>
      <c r="D4268" s="81" t="s">
        <v>44</v>
      </c>
      <c r="E4268" s="93" t="s">
        <v>600</v>
      </c>
      <c r="F4268" s="93" t="s">
        <v>60</v>
      </c>
      <c r="G4268">
        <v>21</v>
      </c>
      <c r="H4268" s="123">
        <f t="shared" si="369"/>
        <v>1</v>
      </c>
      <c r="K4268" s="22" t="s">
        <v>100</v>
      </c>
      <c r="L4268" t="s">
        <v>100</v>
      </c>
      <c r="M4268" s="2">
        <v>736.84210526315701</v>
      </c>
      <c r="N4268" s="63">
        <v>98.24561403508801</v>
      </c>
      <c r="O4268" s="63">
        <f t="shared" si="365"/>
        <v>170.1663951295744</v>
      </c>
      <c r="P4268" s="2">
        <v>3</v>
      </c>
      <c r="Q4268" s="2">
        <v>449.12280701754401</v>
      </c>
      <c r="R4268">
        <v>175.43859649122794</v>
      </c>
      <c r="S4268">
        <f t="shared" si="366"/>
        <v>303.86856273138176</v>
      </c>
      <c r="T4268" s="2">
        <v>3</v>
      </c>
      <c r="U4268" s="339">
        <f t="shared" si="367"/>
        <v>-0.49507726679784997</v>
      </c>
      <c r="V4268" s="4">
        <f t="shared" si="368"/>
        <v>0.48592122395833304</v>
      </c>
    </row>
    <row r="4269" spans="1:22">
      <c r="A4269" s="119" t="s">
        <v>1026</v>
      </c>
      <c r="B4269" s="9" t="s">
        <v>1037</v>
      </c>
      <c r="C4269" s="99" t="s">
        <v>123</v>
      </c>
      <c r="D4269" s="81" t="s">
        <v>44</v>
      </c>
      <c r="E4269" s="93" t="s">
        <v>600</v>
      </c>
      <c r="F4269" s="93" t="s">
        <v>60</v>
      </c>
      <c r="G4269">
        <v>0</v>
      </c>
      <c r="H4269" s="123">
        <f t="shared" si="369"/>
        <v>0</v>
      </c>
      <c r="I4269" s="2" t="s">
        <v>100</v>
      </c>
      <c r="M4269" s="2">
        <v>148.07692307692301</v>
      </c>
      <c r="N4269" s="63">
        <v>47.115384615383988</v>
      </c>
      <c r="O4269" s="63">
        <f t="shared" si="365"/>
        <v>81.606239971994086</v>
      </c>
      <c r="P4269" s="2">
        <v>3</v>
      </c>
      <c r="Q4269" s="2">
        <v>26.923076923076898</v>
      </c>
      <c r="R4269">
        <v>6.7307692307690985</v>
      </c>
      <c r="S4269">
        <f t="shared" si="366"/>
        <v>11.658034281713368</v>
      </c>
      <c r="T4269" s="2">
        <v>3</v>
      </c>
      <c r="U4269" s="339">
        <f t="shared" si="367"/>
        <v>-1.7047480922384257</v>
      </c>
      <c r="V4269" s="4">
        <f t="shared" si="368"/>
        <v>0.39583333333333098</v>
      </c>
    </row>
    <row r="4270" spans="1:22">
      <c r="A4270" s="119" t="s">
        <v>1026</v>
      </c>
      <c r="B4270" s="9" t="s">
        <v>1037</v>
      </c>
      <c r="C4270" s="99" t="s">
        <v>123</v>
      </c>
      <c r="D4270" s="81" t="s">
        <v>44</v>
      </c>
      <c r="E4270" s="93" t="s">
        <v>600</v>
      </c>
      <c r="F4270" s="93" t="s">
        <v>60</v>
      </c>
      <c r="G4270">
        <v>1</v>
      </c>
      <c r="H4270" s="123">
        <f t="shared" si="369"/>
        <v>4.7619047619047616E-2</v>
      </c>
      <c r="J4270" t="s">
        <v>100</v>
      </c>
      <c r="M4270" s="2">
        <v>141.34615384615299</v>
      </c>
      <c r="N4270" s="63">
        <v>47.115384615385011</v>
      </c>
      <c r="O4270" s="63">
        <f t="shared" si="365"/>
        <v>81.606239971995862</v>
      </c>
      <c r="P4270" s="2">
        <v>3</v>
      </c>
      <c r="Q4270" s="2">
        <v>67.307692307692193</v>
      </c>
      <c r="R4270">
        <v>40.384615384614804</v>
      </c>
      <c r="S4270">
        <f t="shared" si="366"/>
        <v>69.948205690280574</v>
      </c>
      <c r="T4270" s="2">
        <v>3</v>
      </c>
      <c r="U4270" s="339">
        <f t="shared" si="367"/>
        <v>-0.74193734472937289</v>
      </c>
      <c r="V4270" s="4">
        <f t="shared" si="368"/>
        <v>0.69333333333332425</v>
      </c>
    </row>
    <row r="4271" spans="1:22">
      <c r="A4271" s="119" t="s">
        <v>1026</v>
      </c>
      <c r="B4271" s="9" t="s">
        <v>1037</v>
      </c>
      <c r="C4271" s="99" t="s">
        <v>123</v>
      </c>
      <c r="D4271" s="81" t="s">
        <v>44</v>
      </c>
      <c r="E4271" s="93" t="s">
        <v>600</v>
      </c>
      <c r="F4271" s="93" t="s">
        <v>60</v>
      </c>
      <c r="G4271">
        <v>3</v>
      </c>
      <c r="H4271" s="123">
        <f t="shared" si="369"/>
        <v>0.14285714285714285</v>
      </c>
      <c r="K4271" s="22" t="s">
        <v>100</v>
      </c>
      <c r="M4271" s="2">
        <v>195.192307692307</v>
      </c>
      <c r="N4271" s="63">
        <v>74.038461538462002</v>
      </c>
      <c r="O4271" s="63">
        <f t="shared" si="365"/>
        <v>128.23837709885038</v>
      </c>
      <c r="P4271" s="2">
        <v>3</v>
      </c>
      <c r="Q4271" s="2">
        <v>67.307692307692193</v>
      </c>
      <c r="R4271">
        <v>53.846153846153811</v>
      </c>
      <c r="S4271">
        <f t="shared" si="366"/>
        <v>93.264274253708706</v>
      </c>
      <c r="T4271" s="2">
        <v>3</v>
      </c>
      <c r="U4271" s="339">
        <f t="shared" si="367"/>
        <v>-1.0647107369924265</v>
      </c>
      <c r="V4271" s="4">
        <f t="shared" si="368"/>
        <v>0.97333333333333449</v>
      </c>
    </row>
    <row r="4272" spans="1:22">
      <c r="A4272" s="119" t="s">
        <v>1026</v>
      </c>
      <c r="B4272" s="9" t="s">
        <v>1037</v>
      </c>
      <c r="C4272" s="99" t="s">
        <v>123</v>
      </c>
      <c r="D4272" s="81" t="s">
        <v>44</v>
      </c>
      <c r="E4272" s="93" t="s">
        <v>600</v>
      </c>
      <c r="F4272" s="93" t="s">
        <v>60</v>
      </c>
      <c r="G4272">
        <v>7</v>
      </c>
      <c r="H4272" s="123">
        <f t="shared" si="369"/>
        <v>0.33333333333333331</v>
      </c>
      <c r="K4272" s="22" t="s">
        <v>100</v>
      </c>
      <c r="M4272" s="2">
        <v>107.692307692307</v>
      </c>
      <c r="N4272" s="63">
        <v>40.384615384616012</v>
      </c>
      <c r="O4272" s="63">
        <f t="shared" si="365"/>
        <v>69.948205690282663</v>
      </c>
      <c r="P4272" s="2">
        <v>3</v>
      </c>
      <c r="Q4272" s="2">
        <v>47.1153846153845</v>
      </c>
      <c r="R4272">
        <v>26.923076923077005</v>
      </c>
      <c r="S4272">
        <f t="shared" si="366"/>
        <v>46.632137126854531</v>
      </c>
      <c r="T4272" s="2">
        <v>3</v>
      </c>
      <c r="U4272" s="339">
        <f t="shared" si="367"/>
        <v>-0.82667857318446403</v>
      </c>
      <c r="V4272" s="4">
        <f t="shared" si="368"/>
        <v>0.65986394557823491</v>
      </c>
    </row>
    <row r="4273" spans="1:22">
      <c r="A4273" s="119" t="s">
        <v>1026</v>
      </c>
      <c r="B4273" s="9" t="s">
        <v>1037</v>
      </c>
      <c r="C4273" s="99" t="s">
        <v>123</v>
      </c>
      <c r="D4273" s="81" t="s">
        <v>44</v>
      </c>
      <c r="E4273" s="93" t="s">
        <v>600</v>
      </c>
      <c r="F4273" s="93" t="s">
        <v>60</v>
      </c>
      <c r="G4273">
        <v>14</v>
      </c>
      <c r="H4273" s="123">
        <f t="shared" si="369"/>
        <v>0.66666666666666663</v>
      </c>
      <c r="K4273" s="22" t="s">
        <v>100</v>
      </c>
      <c r="M4273" s="2">
        <v>215.38461538461499</v>
      </c>
      <c r="N4273" s="63">
        <v>134.61538461538399</v>
      </c>
      <c r="O4273" s="63">
        <f t="shared" si="365"/>
        <v>233.16068563427083</v>
      </c>
      <c r="P4273" s="2">
        <v>3</v>
      </c>
      <c r="Q4273" s="2">
        <v>114.423076923076</v>
      </c>
      <c r="R4273">
        <v>33.653846153847013</v>
      </c>
      <c r="S4273">
        <f t="shared" si="366"/>
        <v>58.290171408569471</v>
      </c>
      <c r="T4273" s="2">
        <v>3</v>
      </c>
      <c r="U4273" s="339">
        <f t="shared" si="367"/>
        <v>-0.63252255874351671</v>
      </c>
      <c r="V4273" s="4">
        <f t="shared" si="368"/>
        <v>0.41983852364475788</v>
      </c>
    </row>
    <row r="4274" spans="1:22">
      <c r="A4274" s="119" t="s">
        <v>1026</v>
      </c>
      <c r="B4274" s="9" t="s">
        <v>1037</v>
      </c>
      <c r="C4274" s="99" t="s">
        <v>123</v>
      </c>
      <c r="D4274" s="81" t="s">
        <v>44</v>
      </c>
      <c r="E4274" s="93" t="s">
        <v>600</v>
      </c>
      <c r="F4274" s="93" t="s">
        <v>60</v>
      </c>
      <c r="G4274">
        <v>21</v>
      </c>
      <c r="H4274" s="123">
        <f t="shared" si="369"/>
        <v>1</v>
      </c>
      <c r="K4274" s="22" t="s">
        <v>100</v>
      </c>
      <c r="L4274" t="s">
        <v>100</v>
      </c>
      <c r="M4274" s="2">
        <v>424.03846153846098</v>
      </c>
      <c r="N4274" s="63">
        <v>309.61538461538498</v>
      </c>
      <c r="O4274" s="63">
        <f t="shared" si="365"/>
        <v>536.26957695882606</v>
      </c>
      <c r="P4274" s="2">
        <v>3</v>
      </c>
      <c r="Q4274" s="2">
        <v>80.769230769230703</v>
      </c>
      <c r="R4274">
        <v>20.192307692307295</v>
      </c>
      <c r="S4274">
        <f t="shared" si="366"/>
        <v>34.974102845140102</v>
      </c>
      <c r="T4274" s="2">
        <v>3</v>
      </c>
      <c r="U4274" s="339">
        <f t="shared" si="367"/>
        <v>-1.6582280766035318</v>
      </c>
      <c r="V4274" s="4">
        <f t="shared" si="368"/>
        <v>0.39583333333333104</v>
      </c>
    </row>
    <row r="4275" spans="1:22">
      <c r="A4275" s="119" t="s">
        <v>1026</v>
      </c>
      <c r="B4275" s="9" t="s">
        <v>1038</v>
      </c>
      <c r="C4275" s="99" t="s">
        <v>123</v>
      </c>
      <c r="D4275" s="81" t="s">
        <v>44</v>
      </c>
      <c r="E4275" s="93" t="s">
        <v>600</v>
      </c>
      <c r="F4275" s="93" t="s">
        <v>60</v>
      </c>
      <c r="G4275">
        <v>0</v>
      </c>
      <c r="H4275" s="123">
        <f t="shared" si="369"/>
        <v>0</v>
      </c>
      <c r="I4275" s="2" t="s">
        <v>100</v>
      </c>
      <c r="M4275" s="2">
        <v>312</v>
      </c>
      <c r="N4275" s="63">
        <v>71.999999999998977</v>
      </c>
      <c r="O4275" s="63">
        <f t="shared" si="365"/>
        <v>124.70765814495739</v>
      </c>
      <c r="P4275" s="2">
        <v>3</v>
      </c>
      <c r="Q4275" s="2">
        <v>432</v>
      </c>
      <c r="R4275">
        <v>216</v>
      </c>
      <c r="S4275">
        <f t="shared" si="366"/>
        <v>374.12297443487745</v>
      </c>
      <c r="T4275" s="2">
        <v>3</v>
      </c>
      <c r="U4275" s="339">
        <f t="shared" si="367"/>
        <v>0.32542240043462795</v>
      </c>
      <c r="V4275" s="4">
        <f t="shared" si="368"/>
        <v>0.58333333333333326</v>
      </c>
    </row>
    <row r="4276" spans="1:22">
      <c r="A4276" s="119" t="s">
        <v>1026</v>
      </c>
      <c r="B4276" s="9" t="s">
        <v>1038</v>
      </c>
      <c r="C4276" s="99" t="s">
        <v>123</v>
      </c>
      <c r="D4276" s="81" t="s">
        <v>44</v>
      </c>
      <c r="E4276" s="93" t="s">
        <v>600</v>
      </c>
      <c r="F4276" s="93" t="s">
        <v>60</v>
      </c>
      <c r="G4276">
        <v>1</v>
      </c>
      <c r="H4276" s="123">
        <f t="shared" si="369"/>
        <v>4.7619047619047616E-2</v>
      </c>
      <c r="J4276" t="s">
        <v>100</v>
      </c>
      <c r="M4276" s="2">
        <v>528</v>
      </c>
      <c r="N4276" s="63">
        <v>192</v>
      </c>
      <c r="O4276" s="63">
        <f t="shared" si="365"/>
        <v>332.55375505322445</v>
      </c>
      <c r="P4276" s="2">
        <v>3</v>
      </c>
      <c r="Q4276" s="2">
        <v>516</v>
      </c>
      <c r="R4276">
        <v>168</v>
      </c>
      <c r="S4276">
        <f t="shared" si="366"/>
        <v>290.98453567157139</v>
      </c>
      <c r="T4276" s="2">
        <v>3</v>
      </c>
      <c r="U4276" s="339">
        <f t="shared" si="367"/>
        <v>-2.2989518224698718E-2</v>
      </c>
      <c r="V4276" s="4">
        <f t="shared" si="368"/>
        <v>0.43933657833062917</v>
      </c>
    </row>
    <row r="4277" spans="1:22">
      <c r="A4277" s="119" t="s">
        <v>1026</v>
      </c>
      <c r="B4277" s="9" t="s">
        <v>1038</v>
      </c>
      <c r="C4277" s="99" t="s">
        <v>123</v>
      </c>
      <c r="D4277" s="81" t="s">
        <v>44</v>
      </c>
      <c r="E4277" s="93" t="s">
        <v>600</v>
      </c>
      <c r="F4277" s="93" t="s">
        <v>60</v>
      </c>
      <c r="G4277">
        <v>3</v>
      </c>
      <c r="H4277" s="123">
        <f t="shared" si="369"/>
        <v>0.14285714285714285</v>
      </c>
      <c r="K4277" s="22" t="s">
        <v>100</v>
      </c>
      <c r="M4277" s="2">
        <v>456</v>
      </c>
      <c r="N4277" s="63">
        <v>168</v>
      </c>
      <c r="O4277" s="63">
        <f t="shared" si="365"/>
        <v>290.98453567157139</v>
      </c>
      <c r="P4277" s="2">
        <v>3</v>
      </c>
      <c r="Q4277" s="2">
        <v>420</v>
      </c>
      <c r="R4277">
        <v>144</v>
      </c>
      <c r="S4277">
        <f t="shared" si="366"/>
        <v>249.41531628991831</v>
      </c>
      <c r="T4277" s="2">
        <v>3</v>
      </c>
      <c r="U4277" s="339">
        <f t="shared" si="367"/>
        <v>-8.2238098236972118E-2</v>
      </c>
      <c r="V4277" s="4">
        <f t="shared" si="368"/>
        <v>0.45088435374149655</v>
      </c>
    </row>
    <row r="4278" spans="1:22">
      <c r="A4278" s="119" t="s">
        <v>1026</v>
      </c>
      <c r="B4278" s="9" t="s">
        <v>1038</v>
      </c>
      <c r="C4278" s="99" t="s">
        <v>123</v>
      </c>
      <c r="D4278" s="81" t="s">
        <v>44</v>
      </c>
      <c r="E4278" s="93" t="s">
        <v>600</v>
      </c>
      <c r="F4278" s="93" t="s">
        <v>60</v>
      </c>
      <c r="G4278">
        <v>7</v>
      </c>
      <c r="H4278" s="123">
        <f t="shared" si="369"/>
        <v>0.33333333333333331</v>
      </c>
      <c r="K4278" s="22" t="s">
        <v>100</v>
      </c>
      <c r="M4278" s="2">
        <v>552</v>
      </c>
      <c r="N4278" s="63">
        <v>84</v>
      </c>
      <c r="O4278" s="63">
        <f t="shared" si="365"/>
        <v>145.4922678357857</v>
      </c>
      <c r="P4278" s="2">
        <v>3</v>
      </c>
      <c r="Q4278" s="2">
        <v>216</v>
      </c>
      <c r="R4278">
        <v>36</v>
      </c>
      <c r="S4278">
        <f t="shared" si="366"/>
        <v>62.353829072479577</v>
      </c>
      <c r="T4278" s="2">
        <v>3</v>
      </c>
      <c r="U4278" s="339">
        <f t="shared" si="367"/>
        <v>-0.93826963859293022</v>
      </c>
      <c r="V4278" s="4">
        <f t="shared" si="368"/>
        <v>0.3611111111111111</v>
      </c>
    </row>
    <row r="4279" spans="1:22" s="11" customFormat="1">
      <c r="A4279" s="120" t="s">
        <v>1026</v>
      </c>
      <c r="B4279" s="166" t="s">
        <v>1038</v>
      </c>
      <c r="C4279" s="226" t="s">
        <v>123</v>
      </c>
      <c r="D4279" s="83" t="s">
        <v>44</v>
      </c>
      <c r="E4279" s="100" t="s">
        <v>600</v>
      </c>
      <c r="F4279" s="100" t="s">
        <v>60</v>
      </c>
      <c r="G4279" s="11">
        <v>14</v>
      </c>
      <c r="H4279" s="172">
        <f t="shared" si="369"/>
        <v>0.66666666666666663</v>
      </c>
      <c r="I4279" s="12"/>
      <c r="K4279" s="24" t="s">
        <v>100</v>
      </c>
      <c r="M4279" s="12">
        <v>396</v>
      </c>
      <c r="N4279" s="70">
        <v>24</v>
      </c>
      <c r="O4279" s="70">
        <f t="shared" si="365"/>
        <v>41.569219381653056</v>
      </c>
      <c r="P4279" s="12">
        <v>3</v>
      </c>
      <c r="Q4279" s="12">
        <v>456</v>
      </c>
      <c r="R4279" s="11">
        <v>132</v>
      </c>
      <c r="S4279" s="11">
        <f t="shared" si="366"/>
        <v>228.63070659909178</v>
      </c>
      <c r="T4279" s="12">
        <v>3</v>
      </c>
      <c r="U4279" s="341">
        <f t="shared" si="367"/>
        <v>0.1410785982599056</v>
      </c>
      <c r="V4279" s="116">
        <f t="shared" si="368"/>
        <v>0.4171283471837488</v>
      </c>
    </row>
    <row r="4280" spans="1:22">
      <c r="A4280" s="119" t="s">
        <v>1026</v>
      </c>
      <c r="B4280" s="9" t="s">
        <v>1038</v>
      </c>
      <c r="C4280" s="99" t="s">
        <v>123</v>
      </c>
      <c r="D4280" s="81" t="s">
        <v>44</v>
      </c>
      <c r="E4280" s="93" t="s">
        <v>600</v>
      </c>
      <c r="F4280" s="93" t="s">
        <v>60</v>
      </c>
      <c r="G4280">
        <v>21</v>
      </c>
      <c r="H4280" s="123">
        <f t="shared" si="369"/>
        <v>1</v>
      </c>
      <c r="K4280" s="22" t="s">
        <v>100</v>
      </c>
      <c r="L4280" t="s">
        <v>100</v>
      </c>
      <c r="M4280" s="2">
        <v>1044</v>
      </c>
      <c r="N4280" s="63">
        <v>48</v>
      </c>
      <c r="O4280" s="63">
        <f t="shared" si="365"/>
        <v>83.138438763306112</v>
      </c>
      <c r="P4280" s="2">
        <v>3</v>
      </c>
      <c r="Q4280" s="2">
        <v>792</v>
      </c>
      <c r="R4280">
        <v>384</v>
      </c>
      <c r="S4280">
        <f t="shared" si="366"/>
        <v>665.1075101064489</v>
      </c>
      <c r="T4280" s="2">
        <v>3</v>
      </c>
      <c r="U4280" s="339">
        <f t="shared" si="367"/>
        <v>-0.27625337662815824</v>
      </c>
      <c r="V4280" s="4">
        <f t="shared" si="368"/>
        <v>0.56841138659320478</v>
      </c>
    </row>
    <row r="4281" spans="1:22">
      <c r="A4281" s="119" t="s">
        <v>1026</v>
      </c>
      <c r="B4281" s="9" t="s">
        <v>1039</v>
      </c>
      <c r="C4281" s="99" t="s">
        <v>123</v>
      </c>
      <c r="D4281" s="81" t="s">
        <v>44</v>
      </c>
      <c r="E4281" s="93" t="s">
        <v>600</v>
      </c>
      <c r="F4281" s="93" t="s">
        <v>60</v>
      </c>
      <c r="G4281">
        <v>0</v>
      </c>
      <c r="H4281" s="123">
        <f t="shared" ref="H4281:H4312" si="370">G4281/21</f>
        <v>0</v>
      </c>
      <c r="I4281" s="2" t="s">
        <v>100</v>
      </c>
      <c r="M4281" s="2">
        <v>79.999999999999901</v>
      </c>
      <c r="N4281" s="63">
        <v>39.999999999999105</v>
      </c>
      <c r="O4281" s="63">
        <f t="shared" si="365"/>
        <v>69.282032302753535</v>
      </c>
      <c r="P4281" s="2">
        <v>3</v>
      </c>
      <c r="Q4281" s="2">
        <v>29.090909090909101</v>
      </c>
      <c r="R4281">
        <v>18.181818181818201</v>
      </c>
      <c r="S4281">
        <f t="shared" si="366"/>
        <v>31.49183286488871</v>
      </c>
      <c r="T4281" s="2">
        <v>3</v>
      </c>
      <c r="U4281" s="339">
        <f t="shared" si="367"/>
        <v>-1.0116009116784783</v>
      </c>
      <c r="V4281" s="4">
        <f t="shared" si="368"/>
        <v>0.72395833333333393</v>
      </c>
    </row>
    <row r="4282" spans="1:22">
      <c r="A4282" s="119" t="s">
        <v>1026</v>
      </c>
      <c r="B4282" s="9" t="s">
        <v>1039</v>
      </c>
      <c r="C4282" s="99" t="s">
        <v>123</v>
      </c>
      <c r="D4282" s="81" t="s">
        <v>44</v>
      </c>
      <c r="E4282" s="93" t="s">
        <v>600</v>
      </c>
      <c r="F4282" s="93" t="s">
        <v>60</v>
      </c>
      <c r="G4282">
        <v>1</v>
      </c>
      <c r="H4282" s="123">
        <f t="shared" si="370"/>
        <v>4.7619047619047616E-2</v>
      </c>
      <c r="J4282" t="s">
        <v>100</v>
      </c>
      <c r="M4282" s="2">
        <v>90.909090909090907</v>
      </c>
      <c r="N4282" s="63">
        <v>14.545454545454092</v>
      </c>
      <c r="O4282" s="63">
        <f t="shared" si="365"/>
        <v>25.193466291910156</v>
      </c>
      <c r="P4282" s="2">
        <v>3</v>
      </c>
      <c r="Q4282" s="2">
        <v>90.909090909090907</v>
      </c>
      <c r="R4282">
        <v>29.090909090908099</v>
      </c>
      <c r="S4282">
        <f t="shared" si="366"/>
        <v>50.386932583820162</v>
      </c>
      <c r="T4282" s="2">
        <v>3</v>
      </c>
      <c r="U4282" s="339">
        <f t="shared" si="367"/>
        <v>0</v>
      </c>
      <c r="V4282" s="4">
        <f t="shared" si="368"/>
        <v>0.43573333333332637</v>
      </c>
    </row>
    <row r="4283" spans="1:22">
      <c r="A4283" s="119" t="s">
        <v>1026</v>
      </c>
      <c r="B4283" s="9" t="s">
        <v>1039</v>
      </c>
      <c r="C4283" s="99" t="s">
        <v>123</v>
      </c>
      <c r="D4283" s="81" t="s">
        <v>44</v>
      </c>
      <c r="E4283" s="93" t="s">
        <v>600</v>
      </c>
      <c r="F4283" s="93" t="s">
        <v>60</v>
      </c>
      <c r="G4283">
        <v>3</v>
      </c>
      <c r="H4283" s="123">
        <f t="shared" si="370"/>
        <v>0.14285714285714285</v>
      </c>
      <c r="K4283" s="22" t="s">
        <v>100</v>
      </c>
      <c r="M4283" s="2">
        <v>156.363636363636</v>
      </c>
      <c r="N4283" s="63">
        <v>40</v>
      </c>
      <c r="O4283" s="63">
        <f t="shared" si="365"/>
        <v>69.282032302755084</v>
      </c>
      <c r="P4283" s="2">
        <v>3</v>
      </c>
      <c r="Q4283" s="2">
        <v>156.363636363636</v>
      </c>
      <c r="R4283">
        <v>61.818181818181984</v>
      </c>
      <c r="S4283">
        <f t="shared" si="366"/>
        <v>107.07223174062179</v>
      </c>
      <c r="T4283" s="2">
        <v>3</v>
      </c>
      <c r="U4283" s="339">
        <f t="shared" si="367"/>
        <v>0</v>
      </c>
      <c r="V4283" s="4">
        <f t="shared" si="368"/>
        <v>0.48963403641608227</v>
      </c>
    </row>
    <row r="4284" spans="1:22">
      <c r="A4284" s="119" t="s">
        <v>1026</v>
      </c>
      <c r="B4284" s="9" t="s">
        <v>1039</v>
      </c>
      <c r="C4284" s="99" t="s">
        <v>123</v>
      </c>
      <c r="D4284" s="81" t="s">
        <v>44</v>
      </c>
      <c r="E4284" s="93" t="s">
        <v>600</v>
      </c>
      <c r="F4284" s="93" t="s">
        <v>60</v>
      </c>
      <c r="G4284">
        <v>7</v>
      </c>
      <c r="H4284" s="123">
        <f t="shared" si="370"/>
        <v>0.33333333333333331</v>
      </c>
      <c r="K4284" s="22" t="s">
        <v>100</v>
      </c>
      <c r="M4284" s="2">
        <v>156.363636363636</v>
      </c>
      <c r="N4284" s="63">
        <v>3.6363636363630008</v>
      </c>
      <c r="O4284" s="63">
        <f t="shared" si="365"/>
        <v>6.2983665729766347</v>
      </c>
      <c r="P4284" s="2">
        <v>3</v>
      </c>
      <c r="Q4284" s="2">
        <v>18.181818181818102</v>
      </c>
      <c r="R4284">
        <v>21.8181818181816</v>
      </c>
      <c r="S4284">
        <f t="shared" si="366"/>
        <v>37.790199437866036</v>
      </c>
      <c r="T4284" s="2">
        <v>3</v>
      </c>
      <c r="U4284" s="339">
        <f t="shared" si="367"/>
        <v>-2.1517622032594641</v>
      </c>
      <c r="V4284" s="4">
        <f t="shared" si="368"/>
        <v>1.7733333333333172</v>
      </c>
    </row>
    <row r="4285" spans="1:22">
      <c r="A4285" s="119" t="s">
        <v>1026</v>
      </c>
      <c r="B4285" s="9" t="s">
        <v>1039</v>
      </c>
      <c r="C4285" s="99" t="s">
        <v>123</v>
      </c>
      <c r="D4285" s="81" t="s">
        <v>44</v>
      </c>
      <c r="E4285" s="93" t="s">
        <v>600</v>
      </c>
      <c r="F4285" s="93" t="s">
        <v>60</v>
      </c>
      <c r="G4285">
        <v>14</v>
      </c>
      <c r="H4285" s="123">
        <f t="shared" si="370"/>
        <v>0.66666666666666663</v>
      </c>
      <c r="K4285" s="22" t="s">
        <v>100</v>
      </c>
      <c r="M4285" s="2">
        <v>174.54545454545399</v>
      </c>
      <c r="N4285" s="63">
        <v>14.545454545455016</v>
      </c>
      <c r="O4285" s="63">
        <f t="shared" si="365"/>
        <v>25.193466291911754</v>
      </c>
      <c r="P4285" s="2">
        <v>3</v>
      </c>
      <c r="Q4285" s="2">
        <v>134.54545454545399</v>
      </c>
      <c r="R4285">
        <v>76.363636363636004</v>
      </c>
      <c r="S4285">
        <f t="shared" si="366"/>
        <v>132.26569803253182</v>
      </c>
      <c r="T4285" s="2">
        <v>3</v>
      </c>
      <c r="U4285" s="339">
        <f t="shared" si="367"/>
        <v>-0.26028309826366747</v>
      </c>
      <c r="V4285" s="4">
        <f t="shared" si="368"/>
        <v>0.65546627708789829</v>
      </c>
    </row>
    <row r="4286" spans="1:22">
      <c r="A4286" s="119" t="s">
        <v>1026</v>
      </c>
      <c r="B4286" s="9" t="s">
        <v>1039</v>
      </c>
      <c r="C4286" s="99" t="s">
        <v>123</v>
      </c>
      <c r="D4286" s="81" t="s">
        <v>44</v>
      </c>
      <c r="E4286" s="93" t="s">
        <v>600</v>
      </c>
      <c r="F4286" s="93" t="s">
        <v>60</v>
      </c>
      <c r="G4286">
        <v>21</v>
      </c>
      <c r="H4286" s="123">
        <f t="shared" si="370"/>
        <v>1</v>
      </c>
      <c r="K4286" s="22" t="s">
        <v>100</v>
      </c>
      <c r="L4286" t="s">
        <v>100</v>
      </c>
      <c r="M4286" s="2">
        <v>218.18181818181799</v>
      </c>
      <c r="N4286" s="63">
        <v>3.6363636363630008</v>
      </c>
      <c r="O4286" s="63">
        <f t="shared" si="365"/>
        <v>6.2983665729766347</v>
      </c>
      <c r="P4286" s="2">
        <v>3</v>
      </c>
      <c r="Q4286" s="2">
        <v>207.272727272727</v>
      </c>
      <c r="R4286">
        <v>163.63636363636303</v>
      </c>
      <c r="S4286">
        <f t="shared" si="366"/>
        <v>283.42649578399704</v>
      </c>
      <c r="T4286" s="2">
        <v>3</v>
      </c>
      <c r="U4286" s="339">
        <f t="shared" si="367"/>
        <v>-5.1293294387550932E-2</v>
      </c>
      <c r="V4286" s="4">
        <f t="shared" si="368"/>
        <v>0.95660203139427213</v>
      </c>
    </row>
    <row r="4287" spans="1:22">
      <c r="A4287" s="119" t="s">
        <v>1026</v>
      </c>
      <c r="B4287" s="9" t="s">
        <v>1040</v>
      </c>
      <c r="C4287" s="99" t="s">
        <v>123</v>
      </c>
      <c r="D4287" s="81" t="s">
        <v>44</v>
      </c>
      <c r="E4287" s="93" t="s">
        <v>600</v>
      </c>
      <c r="F4287" s="93" t="s">
        <v>60</v>
      </c>
      <c r="G4287">
        <v>0</v>
      </c>
      <c r="H4287" s="123">
        <f t="shared" si="370"/>
        <v>0</v>
      </c>
      <c r="I4287" s="2" t="s">
        <v>100</v>
      </c>
      <c r="M4287" s="2">
        <v>219.230769230768</v>
      </c>
      <c r="N4287" s="63">
        <v>23.076923076923009</v>
      </c>
      <c r="O4287" s="63">
        <f t="shared" si="365"/>
        <v>39.970403251589353</v>
      </c>
      <c r="P4287" s="2">
        <v>3</v>
      </c>
      <c r="Q4287" s="2">
        <v>380.769230769231</v>
      </c>
      <c r="R4287">
        <v>149.99999999999903</v>
      </c>
      <c r="S4287">
        <f t="shared" si="366"/>
        <v>259.8076211353299</v>
      </c>
      <c r="T4287" s="2">
        <v>3</v>
      </c>
      <c r="U4287" s="339">
        <f t="shared" si="367"/>
        <v>0.55206858230004596</v>
      </c>
      <c r="V4287" s="4">
        <f t="shared" si="368"/>
        <v>0.4885215794306681</v>
      </c>
    </row>
    <row r="4288" spans="1:22">
      <c r="A4288" s="119" t="s">
        <v>1026</v>
      </c>
      <c r="B4288" s="9" t="s">
        <v>1040</v>
      </c>
      <c r="C4288" s="99" t="s">
        <v>123</v>
      </c>
      <c r="D4288" s="81" t="s">
        <v>44</v>
      </c>
      <c r="E4288" s="93" t="s">
        <v>600</v>
      </c>
      <c r="F4288" s="93" t="s">
        <v>60</v>
      </c>
      <c r="G4288">
        <v>1</v>
      </c>
      <c r="H4288" s="123">
        <f t="shared" si="370"/>
        <v>4.7619047619047616E-2</v>
      </c>
      <c r="J4288" t="s">
        <v>100</v>
      </c>
      <c r="M4288" s="2">
        <v>438.461538461538</v>
      </c>
      <c r="N4288" s="63">
        <v>103.84615384615404</v>
      </c>
      <c r="O4288" s="63">
        <f t="shared" si="365"/>
        <v>179.86681463215297</v>
      </c>
      <c r="P4288" s="2">
        <v>3</v>
      </c>
      <c r="Q4288" s="2">
        <v>842.30769230769101</v>
      </c>
      <c r="R4288">
        <v>334.61538461537907</v>
      </c>
      <c r="S4288">
        <f t="shared" si="366"/>
        <v>579.57084714803773</v>
      </c>
      <c r="T4288" s="2">
        <v>3</v>
      </c>
      <c r="U4288" s="339">
        <f t="shared" si="367"/>
        <v>0.65287328142200485</v>
      </c>
      <c r="V4288" s="4">
        <f t="shared" si="368"/>
        <v>0.49114905861011593</v>
      </c>
    </row>
    <row r="4289" spans="1:22">
      <c r="A4289" s="119" t="s">
        <v>1026</v>
      </c>
      <c r="B4289" s="9" t="s">
        <v>1040</v>
      </c>
      <c r="C4289" s="99" t="s">
        <v>123</v>
      </c>
      <c r="D4289" s="81" t="s">
        <v>44</v>
      </c>
      <c r="E4289" s="93" t="s">
        <v>600</v>
      </c>
      <c r="F4289" s="93" t="s">
        <v>60</v>
      </c>
      <c r="G4289">
        <v>3</v>
      </c>
      <c r="H4289" s="123">
        <f t="shared" si="370"/>
        <v>0.14285714285714285</v>
      </c>
      <c r="K4289" s="22" t="s">
        <v>100</v>
      </c>
      <c r="M4289" s="2">
        <v>473.07692307692201</v>
      </c>
      <c r="N4289" s="63">
        <v>161.53846153846195</v>
      </c>
      <c r="O4289" s="63">
        <f t="shared" si="365"/>
        <v>279.79282276112701</v>
      </c>
      <c r="P4289" s="2">
        <v>3</v>
      </c>
      <c r="Q4289" s="2">
        <v>646.15384615384505</v>
      </c>
      <c r="R4289">
        <v>150</v>
      </c>
      <c r="S4289">
        <f t="shared" si="366"/>
        <v>259.8076211353316</v>
      </c>
      <c r="T4289" s="2">
        <v>3</v>
      </c>
      <c r="U4289" s="339">
        <f t="shared" si="367"/>
        <v>0.31177962403084197</v>
      </c>
      <c r="V4289" s="4">
        <f t="shared" si="368"/>
        <v>0.38722363945578248</v>
      </c>
    </row>
    <row r="4290" spans="1:22">
      <c r="A4290" s="119" t="s">
        <v>1026</v>
      </c>
      <c r="B4290" s="9" t="s">
        <v>1040</v>
      </c>
      <c r="C4290" s="99" t="s">
        <v>123</v>
      </c>
      <c r="D4290" s="81" t="s">
        <v>44</v>
      </c>
      <c r="E4290" s="93" t="s">
        <v>600</v>
      </c>
      <c r="F4290" s="93" t="s">
        <v>60</v>
      </c>
      <c r="G4290">
        <v>7</v>
      </c>
      <c r="H4290" s="123">
        <f t="shared" si="370"/>
        <v>0.33333333333333331</v>
      </c>
      <c r="K4290" s="22" t="s">
        <v>100</v>
      </c>
      <c r="M4290" s="2">
        <v>369.230769230769</v>
      </c>
      <c r="N4290" s="63">
        <v>138.461538461538</v>
      </c>
      <c r="O4290" s="63">
        <f t="shared" si="365"/>
        <v>239.82241950953605</v>
      </c>
      <c r="P4290" s="2">
        <v>3</v>
      </c>
      <c r="Q4290" s="2">
        <v>634.61538461538396</v>
      </c>
      <c r="R4290">
        <v>403.84615384614597</v>
      </c>
      <c r="S4290">
        <f t="shared" si="366"/>
        <v>699.48205690280213</v>
      </c>
      <c r="T4290" s="2">
        <v>3</v>
      </c>
      <c r="U4290" s="339">
        <f t="shared" si="367"/>
        <v>0.54159728243274396</v>
      </c>
      <c r="V4290" s="4">
        <f t="shared" si="368"/>
        <v>0.73829201101926878</v>
      </c>
    </row>
    <row r="4291" spans="1:22">
      <c r="A4291" s="119" t="s">
        <v>1026</v>
      </c>
      <c r="B4291" s="9" t="s">
        <v>1040</v>
      </c>
      <c r="C4291" s="99" t="s">
        <v>123</v>
      </c>
      <c r="D4291" s="81" t="s">
        <v>44</v>
      </c>
      <c r="E4291" s="93" t="s">
        <v>600</v>
      </c>
      <c r="F4291" s="93" t="s">
        <v>60</v>
      </c>
      <c r="G4291">
        <v>14</v>
      </c>
      <c r="H4291" s="123">
        <f t="shared" si="370"/>
        <v>0.66666666666666663</v>
      </c>
      <c r="K4291" s="22" t="s">
        <v>100</v>
      </c>
      <c r="M4291" s="2">
        <v>242.30769230769101</v>
      </c>
      <c r="N4291" s="63">
        <v>46.153846153846985</v>
      </c>
      <c r="O4291" s="63">
        <f t="shared" si="365"/>
        <v>79.940806503180383</v>
      </c>
      <c r="P4291" s="2">
        <v>3</v>
      </c>
      <c r="Q4291" s="2">
        <v>519.23076923076906</v>
      </c>
      <c r="R4291">
        <v>161.53846153846098</v>
      </c>
      <c r="S4291">
        <f t="shared" si="366"/>
        <v>279.79282276112536</v>
      </c>
      <c r="T4291" s="2">
        <v>3</v>
      </c>
      <c r="U4291" s="339">
        <f t="shared" si="367"/>
        <v>0.76214005204690172</v>
      </c>
      <c r="V4291" s="4">
        <f t="shared" si="368"/>
        <v>0.43012345679012287</v>
      </c>
    </row>
    <row r="4292" spans="1:22">
      <c r="A4292" s="119" t="s">
        <v>1026</v>
      </c>
      <c r="B4292" s="9" t="s">
        <v>1040</v>
      </c>
      <c r="C4292" s="99" t="s">
        <v>123</v>
      </c>
      <c r="D4292" s="81" t="s">
        <v>44</v>
      </c>
      <c r="E4292" s="93" t="s">
        <v>600</v>
      </c>
      <c r="F4292" s="93" t="s">
        <v>60</v>
      </c>
      <c r="G4292">
        <v>21</v>
      </c>
      <c r="H4292" s="123">
        <f t="shared" si="370"/>
        <v>1</v>
      </c>
      <c r="K4292" s="22" t="s">
        <v>100</v>
      </c>
      <c r="L4292" t="s">
        <v>100</v>
      </c>
      <c r="M4292" s="2">
        <v>334.61538461538402</v>
      </c>
      <c r="N4292" s="63">
        <v>196.15384615384602</v>
      </c>
      <c r="O4292" s="63">
        <f t="shared" ref="O4292:O4354" si="371">N4292*SQRT(P4292)</f>
        <v>339.74842763851029</v>
      </c>
      <c r="P4292" s="2">
        <v>3</v>
      </c>
      <c r="Q4292" s="2">
        <v>265.38461538461502</v>
      </c>
      <c r="R4292">
        <v>92.30769230769198</v>
      </c>
      <c r="S4292">
        <f t="shared" ref="S4292:S4354" si="372">R4292*SQRT(T4292)</f>
        <v>159.88161300635733</v>
      </c>
      <c r="T4292" s="2">
        <v>3</v>
      </c>
      <c r="U4292" s="339">
        <f t="shared" ref="U4292:U4354" si="373">LN(Q4292/M4292)</f>
        <v>-0.23180161405732388</v>
      </c>
      <c r="V4292" s="4">
        <f t="shared" ref="V4292:V4354" si="374">M4292^2/(P4292*M4292^2)+S4292^2/(T4292*Q4292^2)</f>
        <v>0.45431632010081857</v>
      </c>
    </row>
    <row r="4293" spans="1:22">
      <c r="A4293" s="119" t="s">
        <v>1026</v>
      </c>
      <c r="B4293" s="9" t="s">
        <v>1041</v>
      </c>
      <c r="C4293" s="99" t="s">
        <v>123</v>
      </c>
      <c r="D4293" s="81" t="s">
        <v>44</v>
      </c>
      <c r="E4293" s="93" t="s">
        <v>600</v>
      </c>
      <c r="F4293" s="93" t="s">
        <v>60</v>
      </c>
      <c r="G4293">
        <v>0</v>
      </c>
      <c r="H4293" s="123">
        <f t="shared" si="370"/>
        <v>0</v>
      </c>
      <c r="I4293" s="2" t="s">
        <v>100</v>
      </c>
      <c r="M4293" s="321">
        <v>952.38095238095195</v>
      </c>
      <c r="N4293" s="124">
        <v>342.857142857138</v>
      </c>
      <c r="O4293" s="125">
        <f t="shared" si="371"/>
        <v>593.84599116646382</v>
      </c>
      <c r="P4293" s="326">
        <v>3</v>
      </c>
      <c r="Q4293" s="326">
        <v>1523.80952380952</v>
      </c>
      <c r="R4293" s="123">
        <v>457.14285714286007</v>
      </c>
      <c r="S4293">
        <f t="shared" si="372"/>
        <v>791.79465488863468</v>
      </c>
      <c r="T4293" s="2">
        <v>3</v>
      </c>
      <c r="U4293" s="339">
        <f t="shared" si="373"/>
        <v>0.47000362924573352</v>
      </c>
      <c r="V4293" s="4">
        <f t="shared" si="374"/>
        <v>0.42333333333333495</v>
      </c>
    </row>
    <row r="4294" spans="1:22">
      <c r="A4294" s="119" t="s">
        <v>1026</v>
      </c>
      <c r="B4294" s="9" t="s">
        <v>1041</v>
      </c>
      <c r="C4294" s="99" t="s">
        <v>123</v>
      </c>
      <c r="D4294" s="81" t="s">
        <v>44</v>
      </c>
      <c r="E4294" s="93" t="s">
        <v>600</v>
      </c>
      <c r="F4294" s="93" t="s">
        <v>60</v>
      </c>
      <c r="G4294">
        <v>1</v>
      </c>
      <c r="H4294" s="123">
        <f t="shared" si="370"/>
        <v>4.7619047619047616E-2</v>
      </c>
      <c r="J4294" t="s">
        <v>100</v>
      </c>
      <c r="M4294" s="321">
        <v>1333.3333333333301</v>
      </c>
      <c r="N4294" s="124">
        <v>228.57142857143003</v>
      </c>
      <c r="O4294" s="125">
        <f t="shared" si="371"/>
        <v>395.89732744431734</v>
      </c>
      <c r="P4294" s="326">
        <v>3</v>
      </c>
      <c r="Q4294" s="326">
        <v>1066.6666666666599</v>
      </c>
      <c r="R4294" s="123">
        <v>190.47619047619014</v>
      </c>
      <c r="S4294">
        <f t="shared" si="372"/>
        <v>329.9144395369284</v>
      </c>
      <c r="T4294" s="2">
        <v>3</v>
      </c>
      <c r="U4294" s="339">
        <f t="shared" si="373"/>
        <v>-0.2231435513142136</v>
      </c>
      <c r="V4294" s="4">
        <f t="shared" si="374"/>
        <v>0.36522108843537443</v>
      </c>
    </row>
    <row r="4295" spans="1:22">
      <c r="A4295" s="119" t="s">
        <v>1026</v>
      </c>
      <c r="B4295" s="9" t="s">
        <v>1041</v>
      </c>
      <c r="C4295" s="99" t="s">
        <v>123</v>
      </c>
      <c r="D4295" s="81" t="s">
        <v>44</v>
      </c>
      <c r="E4295" s="93" t="s">
        <v>600</v>
      </c>
      <c r="F4295" s="93" t="s">
        <v>60</v>
      </c>
      <c r="G4295">
        <v>3</v>
      </c>
      <c r="H4295" s="123">
        <f t="shared" si="370"/>
        <v>0.14285714285714285</v>
      </c>
      <c r="K4295" s="22" t="s">
        <v>100</v>
      </c>
      <c r="M4295" s="321">
        <v>1333.3333333333301</v>
      </c>
      <c r="N4295" s="124">
        <v>380.95238095237983</v>
      </c>
      <c r="O4295" s="125">
        <f t="shared" si="371"/>
        <v>659.828879073856</v>
      </c>
      <c r="P4295" s="326">
        <v>3</v>
      </c>
      <c r="Q4295" s="326">
        <v>838.09523809523705</v>
      </c>
      <c r="R4295" s="123">
        <v>152.38095238095298</v>
      </c>
      <c r="S4295">
        <f t="shared" si="372"/>
        <v>263.93155162954423</v>
      </c>
      <c r="T4295" s="2">
        <v>3</v>
      </c>
      <c r="U4295" s="339">
        <f t="shared" si="373"/>
        <v>-0.46430560813109661</v>
      </c>
      <c r="V4295" s="4">
        <f t="shared" si="374"/>
        <v>0.36639118457300307</v>
      </c>
    </row>
    <row r="4296" spans="1:22">
      <c r="A4296" s="119" t="s">
        <v>1026</v>
      </c>
      <c r="B4296" s="9" t="s">
        <v>1041</v>
      </c>
      <c r="C4296" s="99" t="s">
        <v>123</v>
      </c>
      <c r="D4296" s="81" t="s">
        <v>44</v>
      </c>
      <c r="E4296" s="93" t="s">
        <v>600</v>
      </c>
      <c r="F4296" s="93" t="s">
        <v>60</v>
      </c>
      <c r="G4296">
        <v>7</v>
      </c>
      <c r="H4296" s="123">
        <f t="shared" si="370"/>
        <v>0.33333333333333331</v>
      </c>
      <c r="K4296" s="22" t="s">
        <v>100</v>
      </c>
      <c r="M4296" s="321">
        <v>2552.38095238095</v>
      </c>
      <c r="N4296" s="124">
        <v>1371.4285714285702</v>
      </c>
      <c r="O4296" s="125">
        <f t="shared" si="371"/>
        <v>2375.3839646658867</v>
      </c>
      <c r="P4296" s="326">
        <v>3</v>
      </c>
      <c r="Q4296" s="326">
        <v>990.47619047619003</v>
      </c>
      <c r="R4296" s="123">
        <v>228.57142857141991</v>
      </c>
      <c r="S4296">
        <f t="shared" si="372"/>
        <v>395.89732744429978</v>
      </c>
      <c r="T4296" s="2">
        <v>3</v>
      </c>
      <c r="U4296" s="339">
        <f t="shared" si="373"/>
        <v>-0.94659608136948359</v>
      </c>
      <c r="V4296" s="4">
        <f t="shared" si="374"/>
        <v>0.3865877712031518</v>
      </c>
    </row>
    <row r="4297" spans="1:22">
      <c r="A4297" s="119" t="s">
        <v>1026</v>
      </c>
      <c r="B4297" s="9" t="s">
        <v>1041</v>
      </c>
      <c r="C4297" s="99" t="s">
        <v>123</v>
      </c>
      <c r="D4297" s="81" t="s">
        <v>44</v>
      </c>
      <c r="E4297" s="93" t="s">
        <v>600</v>
      </c>
      <c r="F4297" s="93" t="s">
        <v>60</v>
      </c>
      <c r="G4297">
        <v>14</v>
      </c>
      <c r="H4297" s="123">
        <f t="shared" si="370"/>
        <v>0.66666666666666663</v>
      </c>
      <c r="K4297" s="22" t="s">
        <v>100</v>
      </c>
      <c r="M4297" s="321">
        <v>1980.9523809523801</v>
      </c>
      <c r="N4297" s="124">
        <v>723.80952380951999</v>
      </c>
      <c r="O4297" s="125">
        <f t="shared" si="371"/>
        <v>1253.6748702403236</v>
      </c>
      <c r="P4297" s="326">
        <v>3</v>
      </c>
      <c r="Q4297" s="326">
        <v>1028.57142857142</v>
      </c>
      <c r="R4297" s="123">
        <v>266.66666666666993</v>
      </c>
      <c r="S4297">
        <f t="shared" si="372"/>
        <v>461.88021535170623</v>
      </c>
      <c r="T4297" s="2">
        <v>3</v>
      </c>
      <c r="U4297" s="339">
        <f t="shared" si="373"/>
        <v>-0.65540685257710607</v>
      </c>
      <c r="V4297" s="4">
        <f t="shared" si="374"/>
        <v>0.40054869684499583</v>
      </c>
    </row>
    <row r="4298" spans="1:22">
      <c r="A4298" s="119" t="s">
        <v>1026</v>
      </c>
      <c r="B4298" s="9" t="s">
        <v>1041</v>
      </c>
      <c r="C4298" s="99" t="s">
        <v>123</v>
      </c>
      <c r="D4298" s="81" t="s">
        <v>44</v>
      </c>
      <c r="E4298" s="93" t="s">
        <v>600</v>
      </c>
      <c r="F4298" s="93" t="s">
        <v>60</v>
      </c>
      <c r="G4298">
        <v>21</v>
      </c>
      <c r="H4298" s="123">
        <f t="shared" si="370"/>
        <v>1</v>
      </c>
      <c r="K4298" s="22" t="s">
        <v>100</v>
      </c>
      <c r="L4298" t="s">
        <v>100</v>
      </c>
      <c r="M4298" s="321">
        <v>2171.4285714285702</v>
      </c>
      <c r="N4298" s="124">
        <v>266.66666666665969</v>
      </c>
      <c r="O4298" s="125">
        <f t="shared" si="371"/>
        <v>461.88021535168849</v>
      </c>
      <c r="P4298" s="326">
        <v>3</v>
      </c>
      <c r="Q4298" s="326">
        <v>1180.9523809523801</v>
      </c>
      <c r="R4298" s="123">
        <v>495.23809523808995</v>
      </c>
      <c r="S4298">
        <f t="shared" si="372"/>
        <v>857.77754279600617</v>
      </c>
      <c r="T4298" s="2">
        <v>3</v>
      </c>
      <c r="U4298" s="339">
        <f t="shared" si="373"/>
        <v>-0.60906406334940411</v>
      </c>
      <c r="V4298" s="4">
        <f t="shared" si="374"/>
        <v>0.50919181408254943</v>
      </c>
    </row>
    <row r="4299" spans="1:22">
      <c r="A4299" s="119" t="s">
        <v>1026</v>
      </c>
      <c r="B4299" s="9" t="s">
        <v>1042</v>
      </c>
      <c r="C4299" s="99" t="s">
        <v>123</v>
      </c>
      <c r="D4299" s="81" t="s">
        <v>44</v>
      </c>
      <c r="E4299" s="93" t="s">
        <v>600</v>
      </c>
      <c r="F4299" s="93" t="s">
        <v>60</v>
      </c>
      <c r="G4299">
        <v>0</v>
      </c>
      <c r="H4299" s="123">
        <f t="shared" si="370"/>
        <v>0</v>
      </c>
      <c r="I4299" s="2" t="s">
        <v>100</v>
      </c>
      <c r="M4299" s="2">
        <v>576.27118644067696</v>
      </c>
      <c r="N4299" s="63">
        <v>366.10169491525403</v>
      </c>
      <c r="O4299" s="125">
        <f t="shared" si="371"/>
        <v>634.10673633030046</v>
      </c>
      <c r="P4299" s="326">
        <v>3</v>
      </c>
      <c r="Q4299" s="2">
        <v>264.40677966101703</v>
      </c>
      <c r="R4299">
        <v>108.474576</v>
      </c>
      <c r="S4299">
        <f t="shared" si="372"/>
        <v>187.88347696149154</v>
      </c>
      <c r="T4299" s="2">
        <v>3</v>
      </c>
      <c r="U4299" s="339">
        <f t="shared" si="373"/>
        <v>-0.77908961036066804</v>
      </c>
      <c r="V4299" s="4">
        <f t="shared" si="374"/>
        <v>0.50164365464825766</v>
      </c>
    </row>
    <row r="4300" spans="1:22">
      <c r="A4300" s="119" t="s">
        <v>1026</v>
      </c>
      <c r="B4300" s="9" t="s">
        <v>1042</v>
      </c>
      <c r="C4300" s="99" t="s">
        <v>123</v>
      </c>
      <c r="D4300" s="81" t="s">
        <v>44</v>
      </c>
      <c r="E4300" s="93" t="s">
        <v>600</v>
      </c>
      <c r="F4300" s="93" t="s">
        <v>60</v>
      </c>
      <c r="G4300">
        <v>1</v>
      </c>
      <c r="H4300" s="123">
        <f t="shared" si="370"/>
        <v>4.7619047619047616E-2</v>
      </c>
      <c r="J4300" t="s">
        <v>100</v>
      </c>
      <c r="M4300" s="2">
        <v>576.27118644067696</v>
      </c>
      <c r="N4300" s="63">
        <v>311.86440677966107</v>
      </c>
      <c r="O4300" s="125">
        <f t="shared" si="371"/>
        <v>540.16499761470072</v>
      </c>
      <c r="P4300" s="326">
        <v>3</v>
      </c>
      <c r="Q4300" s="2">
        <v>67.796610169490904</v>
      </c>
      <c r="R4300">
        <v>13.559322</v>
      </c>
      <c r="S4300">
        <f t="shared" si="372"/>
        <v>23.485434620186442</v>
      </c>
      <c r="T4300" s="2">
        <v>3</v>
      </c>
      <c r="U4300" s="339">
        <f t="shared" si="373"/>
        <v>-2.1400661634962783</v>
      </c>
      <c r="V4300" s="4">
        <f t="shared" si="374"/>
        <v>0.37333333313333406</v>
      </c>
    </row>
    <row r="4301" spans="1:22">
      <c r="A4301" s="119" t="s">
        <v>1026</v>
      </c>
      <c r="B4301" s="9" t="s">
        <v>1042</v>
      </c>
      <c r="C4301" s="99" t="s">
        <v>123</v>
      </c>
      <c r="D4301" s="81" t="s">
        <v>44</v>
      </c>
      <c r="E4301" s="93" t="s">
        <v>600</v>
      </c>
      <c r="F4301" s="93" t="s">
        <v>60</v>
      </c>
      <c r="G4301">
        <v>3</v>
      </c>
      <c r="H4301" s="123">
        <f t="shared" si="370"/>
        <v>0.14285714285714285</v>
      </c>
      <c r="K4301" s="22" t="s">
        <v>100</v>
      </c>
      <c r="M4301" s="2">
        <v>596.61016949152395</v>
      </c>
      <c r="N4301" s="63">
        <v>338.983050847458</v>
      </c>
      <c r="O4301" s="125">
        <f t="shared" si="371"/>
        <v>587.13586697250139</v>
      </c>
      <c r="P4301" s="326">
        <v>3</v>
      </c>
      <c r="Q4301" s="2">
        <v>27.118644067795799</v>
      </c>
      <c r="R4301">
        <v>27.118644100000001</v>
      </c>
      <c r="S4301">
        <f t="shared" si="372"/>
        <v>46.970869413577965</v>
      </c>
      <c r="T4301" s="2">
        <v>3</v>
      </c>
      <c r="U4301" s="339">
        <f t="shared" si="373"/>
        <v>-3.0910424533583432</v>
      </c>
      <c r="V4301" s="4">
        <f t="shared" si="374"/>
        <v>1.3333333357083927</v>
      </c>
    </row>
    <row r="4302" spans="1:22">
      <c r="A4302" s="119" t="s">
        <v>1026</v>
      </c>
      <c r="B4302" s="9" t="s">
        <v>1042</v>
      </c>
      <c r="C4302" s="99" t="s">
        <v>123</v>
      </c>
      <c r="D4302" s="81" t="s">
        <v>44</v>
      </c>
      <c r="E4302" s="93" t="s">
        <v>600</v>
      </c>
      <c r="F4302" s="93" t="s">
        <v>60</v>
      </c>
      <c r="G4302">
        <v>7</v>
      </c>
      <c r="H4302" s="123">
        <f t="shared" si="370"/>
        <v>0.33333333333333331</v>
      </c>
      <c r="K4302" s="22" t="s">
        <v>100</v>
      </c>
      <c r="M4302" s="2">
        <v>203.38983050847301</v>
      </c>
      <c r="N4302" s="63">
        <v>27.118644067796993</v>
      </c>
      <c r="O4302" s="125">
        <f t="shared" si="371"/>
        <v>46.970869357800723</v>
      </c>
      <c r="P4302" s="326">
        <v>3</v>
      </c>
      <c r="Q4302" s="2">
        <v>74.576271186440593</v>
      </c>
      <c r="R4302">
        <v>20.3389831</v>
      </c>
      <c r="S4302">
        <f t="shared" si="372"/>
        <v>35.228152103484746</v>
      </c>
      <c r="T4302" s="2">
        <v>3</v>
      </c>
      <c r="U4302" s="339">
        <f t="shared" si="373"/>
        <v>-1.0033021088637781</v>
      </c>
      <c r="V4302" s="4">
        <f t="shared" si="374"/>
        <v>0.40771349898209386</v>
      </c>
    </row>
    <row r="4303" spans="1:22">
      <c r="A4303" s="119" t="s">
        <v>1026</v>
      </c>
      <c r="B4303" s="9" t="s">
        <v>1042</v>
      </c>
      <c r="C4303" s="99" t="s">
        <v>123</v>
      </c>
      <c r="D4303" s="81" t="s">
        <v>44</v>
      </c>
      <c r="E4303" s="93" t="s">
        <v>600</v>
      </c>
      <c r="F4303" s="93" t="s">
        <v>60</v>
      </c>
      <c r="G4303">
        <v>14</v>
      </c>
      <c r="H4303" s="123">
        <f t="shared" si="370"/>
        <v>0.66666666666666663</v>
      </c>
      <c r="K4303" s="22" t="s">
        <v>100</v>
      </c>
      <c r="M4303" s="2">
        <v>467.79661016949098</v>
      </c>
      <c r="N4303" s="63">
        <v>298.30508474576203</v>
      </c>
      <c r="O4303" s="125">
        <f t="shared" si="371"/>
        <v>516.67956293579948</v>
      </c>
      <c r="P4303" s="326">
        <v>3</v>
      </c>
      <c r="Q4303" s="2">
        <v>108.474576271186</v>
      </c>
      <c r="R4303">
        <v>54.237288100000001</v>
      </c>
      <c r="S4303">
        <f t="shared" si="372"/>
        <v>93.94173865395085</v>
      </c>
      <c r="T4303" s="2">
        <v>3</v>
      </c>
      <c r="U4303" s="339">
        <f t="shared" si="373"/>
        <v>-1.4615177823574812</v>
      </c>
      <c r="V4303" s="4">
        <f t="shared" si="374"/>
        <v>0.5833333330052104</v>
      </c>
    </row>
    <row r="4304" spans="1:22">
      <c r="A4304" s="119" t="s">
        <v>1026</v>
      </c>
      <c r="B4304" s="9" t="s">
        <v>1042</v>
      </c>
      <c r="C4304" s="99" t="s">
        <v>123</v>
      </c>
      <c r="D4304" s="81" t="s">
        <v>44</v>
      </c>
      <c r="E4304" s="93" t="s">
        <v>600</v>
      </c>
      <c r="F4304" s="93" t="s">
        <v>60</v>
      </c>
      <c r="G4304">
        <v>21</v>
      </c>
      <c r="H4304" s="123">
        <f t="shared" si="370"/>
        <v>1</v>
      </c>
      <c r="K4304" s="22" t="s">
        <v>100</v>
      </c>
      <c r="L4304" t="s">
        <v>100</v>
      </c>
      <c r="M4304" s="2">
        <v>338.98305084745698</v>
      </c>
      <c r="N4304" s="63">
        <v>223.72881355932202</v>
      </c>
      <c r="O4304" s="125">
        <f t="shared" si="371"/>
        <v>387.50967220185049</v>
      </c>
      <c r="P4304" s="326">
        <v>3</v>
      </c>
      <c r="Q4304" s="2">
        <v>311.86440677965999</v>
      </c>
      <c r="R4304">
        <v>162.71186399999999</v>
      </c>
      <c r="S4304">
        <f t="shared" si="372"/>
        <v>281.82521544223732</v>
      </c>
      <c r="T4304" s="2">
        <v>3</v>
      </c>
      <c r="U4304" s="339">
        <f t="shared" si="373"/>
        <v>-8.3381608939052457E-2</v>
      </c>
      <c r="V4304" s="4">
        <f t="shared" si="374"/>
        <v>0.60554505219911958</v>
      </c>
    </row>
    <row r="4305" spans="1:22">
      <c r="A4305" s="119" t="s">
        <v>1027</v>
      </c>
      <c r="B4305" s="9" t="s">
        <v>1025</v>
      </c>
      <c r="C4305" s="99" t="s">
        <v>123</v>
      </c>
      <c r="D4305" s="81" t="s">
        <v>44</v>
      </c>
      <c r="E4305" s="93" t="s">
        <v>600</v>
      </c>
      <c r="F4305" s="93" t="s">
        <v>60</v>
      </c>
      <c r="G4305">
        <v>0</v>
      </c>
      <c r="H4305" s="123">
        <f t="shared" si="370"/>
        <v>0</v>
      </c>
      <c r="I4305" s="2" t="s">
        <v>100</v>
      </c>
      <c r="M4305" s="2">
        <v>1190.0826446280901</v>
      </c>
      <c r="N4305" s="63">
        <v>99.173553719009988</v>
      </c>
      <c r="O4305" s="63">
        <f t="shared" si="371"/>
        <v>171.77363380848666</v>
      </c>
      <c r="P4305" s="2">
        <v>3</v>
      </c>
      <c r="Q4305" s="2">
        <v>2479.3388429751999</v>
      </c>
      <c r="R4305">
        <v>1190.0826446281003</v>
      </c>
      <c r="S4305">
        <f t="shared" si="372"/>
        <v>2061.2836057018062</v>
      </c>
      <c r="T4305" s="2">
        <v>3</v>
      </c>
      <c r="U4305" s="339">
        <f t="shared" si="373"/>
        <v>0.73396917508020543</v>
      </c>
      <c r="V4305" s="4">
        <f t="shared" si="374"/>
        <v>0.56373333333333497</v>
      </c>
    </row>
    <row r="4306" spans="1:22">
      <c r="A4306" s="119" t="s">
        <v>1027</v>
      </c>
      <c r="B4306" s="9" t="s">
        <v>1025</v>
      </c>
      <c r="C4306" s="99" t="s">
        <v>123</v>
      </c>
      <c r="D4306" s="81" t="s">
        <v>44</v>
      </c>
      <c r="E4306" s="93" t="s">
        <v>600</v>
      </c>
      <c r="F4306" s="93" t="s">
        <v>60</v>
      </c>
      <c r="G4306">
        <v>1</v>
      </c>
      <c r="H4306" s="123">
        <f t="shared" si="370"/>
        <v>4.7619047619047616E-2</v>
      </c>
      <c r="J4306" t="s">
        <v>100</v>
      </c>
      <c r="M4306" s="2">
        <v>2181.8181818181802</v>
      </c>
      <c r="N4306" s="63">
        <v>198.34710743800997</v>
      </c>
      <c r="O4306" s="63">
        <f t="shared" si="371"/>
        <v>343.54726761695599</v>
      </c>
      <c r="P4306" s="2">
        <v>3</v>
      </c>
      <c r="Q4306" s="2">
        <v>3371.90082644628</v>
      </c>
      <c r="R4306">
        <v>1289.2561983470996</v>
      </c>
      <c r="S4306">
        <f t="shared" si="372"/>
        <v>2233.0572395102745</v>
      </c>
      <c r="T4306" s="2">
        <v>3</v>
      </c>
      <c r="U4306" s="339">
        <f t="shared" si="373"/>
        <v>0.43531807125784594</v>
      </c>
      <c r="V4306" s="4">
        <f t="shared" si="374"/>
        <v>0.47952710495962914</v>
      </c>
    </row>
    <row r="4307" spans="1:22">
      <c r="A4307" s="119" t="s">
        <v>1027</v>
      </c>
      <c r="B4307" s="9" t="s">
        <v>1025</v>
      </c>
      <c r="C4307" s="99" t="s">
        <v>123</v>
      </c>
      <c r="D4307" s="81" t="s">
        <v>44</v>
      </c>
      <c r="E4307" s="93" t="s">
        <v>600</v>
      </c>
      <c r="F4307" s="93" t="s">
        <v>60</v>
      </c>
      <c r="G4307">
        <v>3</v>
      </c>
      <c r="H4307" s="123">
        <f t="shared" si="370"/>
        <v>0.14285714285714285</v>
      </c>
      <c r="K4307" s="22" t="s">
        <v>100</v>
      </c>
      <c r="M4307" s="2">
        <v>2280.9917355371899</v>
      </c>
      <c r="N4307" s="63">
        <v>495.86776859504016</v>
      </c>
      <c r="O4307" s="63">
        <f t="shared" si="371"/>
        <v>858.86816904241641</v>
      </c>
      <c r="P4307" s="2">
        <v>3</v>
      </c>
      <c r="Q4307" s="2">
        <v>3471.0743801652802</v>
      </c>
      <c r="R4307">
        <v>1785.1239669421498</v>
      </c>
      <c r="S4307">
        <f t="shared" si="372"/>
        <v>3091.9254085527082</v>
      </c>
      <c r="T4307" s="2">
        <v>3</v>
      </c>
      <c r="U4307" s="339">
        <f t="shared" si="373"/>
        <v>0.41985384556026145</v>
      </c>
      <c r="V4307" s="4">
        <f t="shared" si="374"/>
        <v>0.59782312925170233</v>
      </c>
    </row>
    <row r="4308" spans="1:22">
      <c r="A4308" s="119" t="s">
        <v>1027</v>
      </c>
      <c r="B4308" s="9" t="s">
        <v>1025</v>
      </c>
      <c r="C4308" s="99" t="s">
        <v>123</v>
      </c>
      <c r="D4308" s="81" t="s">
        <v>44</v>
      </c>
      <c r="E4308" s="93" t="s">
        <v>600</v>
      </c>
      <c r="F4308" s="93" t="s">
        <v>60</v>
      </c>
      <c r="G4308">
        <v>7</v>
      </c>
      <c r="H4308" s="123">
        <f t="shared" si="370"/>
        <v>0.33333333333333331</v>
      </c>
      <c r="K4308" s="22" t="s">
        <v>100</v>
      </c>
      <c r="M4308" s="2">
        <v>4066.1157024793301</v>
      </c>
      <c r="N4308" s="63">
        <v>495.86776859504971</v>
      </c>
      <c r="O4308" s="63">
        <f t="shared" si="371"/>
        <v>858.86816904243301</v>
      </c>
      <c r="P4308" s="2">
        <v>3</v>
      </c>
      <c r="Q4308" s="2">
        <v>3471.0743801652802</v>
      </c>
      <c r="R4308">
        <v>1388.4297520661198</v>
      </c>
      <c r="S4308">
        <f t="shared" si="372"/>
        <v>2404.8308733187787</v>
      </c>
      <c r="T4308" s="2">
        <v>3</v>
      </c>
      <c r="U4308" s="339">
        <f t="shared" si="373"/>
        <v>-0.15822400521489455</v>
      </c>
      <c r="V4308" s="4">
        <f t="shared" si="374"/>
        <v>0.49333333333333507</v>
      </c>
    </row>
    <row r="4309" spans="1:22">
      <c r="A4309" s="119" t="s">
        <v>1027</v>
      </c>
      <c r="B4309" s="9" t="s">
        <v>1025</v>
      </c>
      <c r="C4309" s="99" t="s">
        <v>123</v>
      </c>
      <c r="D4309" s="81" t="s">
        <v>44</v>
      </c>
      <c r="E4309" s="93" t="s">
        <v>600</v>
      </c>
      <c r="F4309" s="93" t="s">
        <v>60</v>
      </c>
      <c r="G4309">
        <v>14</v>
      </c>
      <c r="H4309" s="123">
        <f t="shared" si="370"/>
        <v>0.66666666666666663</v>
      </c>
      <c r="K4309" s="22" t="s">
        <v>100</v>
      </c>
      <c r="M4309" s="2">
        <v>5652.8925619834699</v>
      </c>
      <c r="N4309" s="63">
        <v>1289.2561983471005</v>
      </c>
      <c r="O4309" s="63">
        <f t="shared" si="371"/>
        <v>2233.0572395102758</v>
      </c>
      <c r="P4309" s="2">
        <v>3</v>
      </c>
      <c r="Q4309" s="2">
        <v>5157.0247933884302</v>
      </c>
      <c r="R4309">
        <v>2181.8181818181802</v>
      </c>
      <c r="S4309">
        <f t="shared" si="372"/>
        <v>3779.0199437866381</v>
      </c>
      <c r="T4309" s="2">
        <v>3</v>
      </c>
      <c r="U4309" s="339">
        <f t="shared" si="373"/>
        <v>-9.1807549253122483E-2</v>
      </c>
      <c r="V4309" s="4">
        <f t="shared" si="374"/>
        <v>0.51232741617356969</v>
      </c>
    </row>
    <row r="4310" spans="1:22">
      <c r="A4310" s="119" t="s">
        <v>1027</v>
      </c>
      <c r="B4310" s="9" t="s">
        <v>1025</v>
      </c>
      <c r="C4310" s="99" t="s">
        <v>123</v>
      </c>
      <c r="D4310" s="81" t="s">
        <v>44</v>
      </c>
      <c r="E4310" s="93" t="s">
        <v>600</v>
      </c>
      <c r="F4310" s="93" t="s">
        <v>60</v>
      </c>
      <c r="G4310">
        <v>21</v>
      </c>
      <c r="H4310" s="123">
        <f t="shared" si="370"/>
        <v>1</v>
      </c>
      <c r="K4310" s="22" t="s">
        <v>100</v>
      </c>
      <c r="L4310" t="s">
        <v>100</v>
      </c>
      <c r="M4310" s="2">
        <v>10016.528925619799</v>
      </c>
      <c r="N4310" s="63">
        <v>595.04132231400035</v>
      </c>
      <c r="O4310" s="63">
        <f t="shared" si="371"/>
        <v>1030.6418028508169</v>
      </c>
      <c r="P4310" s="2">
        <v>3</v>
      </c>
      <c r="Q4310" s="2">
        <v>7140.49586776859</v>
      </c>
      <c r="R4310">
        <v>2776.8595041322296</v>
      </c>
      <c r="S4310">
        <f t="shared" si="372"/>
        <v>4809.6617466375401</v>
      </c>
      <c r="T4310" s="2">
        <v>3</v>
      </c>
      <c r="U4310" s="339">
        <f t="shared" si="373"/>
        <v>-0.33845439782520137</v>
      </c>
      <c r="V4310" s="4">
        <f t="shared" si="374"/>
        <v>0.48456790123456794</v>
      </c>
    </row>
    <row r="4311" spans="1:22">
      <c r="A4311" s="119" t="s">
        <v>1027</v>
      </c>
      <c r="B4311" s="9" t="s">
        <v>1031</v>
      </c>
      <c r="C4311" s="99" t="s">
        <v>123</v>
      </c>
      <c r="D4311" s="81" t="s">
        <v>44</v>
      </c>
      <c r="E4311" s="93" t="s">
        <v>600</v>
      </c>
      <c r="F4311" s="93" t="s">
        <v>60</v>
      </c>
      <c r="G4311">
        <v>0</v>
      </c>
      <c r="H4311" s="123">
        <f t="shared" si="370"/>
        <v>0</v>
      </c>
      <c r="I4311" s="2" t="s">
        <v>100</v>
      </c>
      <c r="M4311" s="2">
        <v>1311.47540983606</v>
      </c>
      <c r="N4311">
        <v>131.14754098361004</v>
      </c>
      <c r="O4311" s="63">
        <f t="shared" si="371"/>
        <v>227.15420427133418</v>
      </c>
      <c r="P4311" s="2">
        <v>3</v>
      </c>
      <c r="Q4311" s="2">
        <v>1704.9180327868801</v>
      </c>
      <c r="R4311">
        <v>524.59016393442994</v>
      </c>
      <c r="S4311">
        <f t="shared" si="372"/>
        <v>908.6168170853191</v>
      </c>
      <c r="T4311" s="2">
        <v>3</v>
      </c>
      <c r="U4311" s="339">
        <f t="shared" si="373"/>
        <v>0.26236426446749228</v>
      </c>
      <c r="V4311" s="4">
        <f t="shared" si="374"/>
        <v>0.42800788954635299</v>
      </c>
    </row>
    <row r="4312" spans="1:22">
      <c r="A4312" s="119" t="s">
        <v>1027</v>
      </c>
      <c r="B4312" s="9" t="s">
        <v>1031</v>
      </c>
      <c r="C4312" s="99" t="s">
        <v>123</v>
      </c>
      <c r="D4312" s="81" t="s">
        <v>44</v>
      </c>
      <c r="E4312" s="93" t="s">
        <v>600</v>
      </c>
      <c r="F4312" s="93" t="s">
        <v>60</v>
      </c>
      <c r="G4312">
        <v>1</v>
      </c>
      <c r="H4312" s="123">
        <f t="shared" si="370"/>
        <v>4.7619047619047616E-2</v>
      </c>
      <c r="J4312" t="s">
        <v>100</v>
      </c>
      <c r="M4312" s="2">
        <v>5114.7540983606496</v>
      </c>
      <c r="N4312">
        <v>1049.1803278688503</v>
      </c>
      <c r="O4312" s="63">
        <f t="shared" si="371"/>
        <v>1817.2336341706216</v>
      </c>
      <c r="P4312" s="2">
        <v>3</v>
      </c>
      <c r="Q4312" s="2">
        <v>3147.5409836065501</v>
      </c>
      <c r="R4312">
        <v>918.03278688525006</v>
      </c>
      <c r="S4312">
        <f t="shared" si="372"/>
        <v>1590.0794298993044</v>
      </c>
      <c r="T4312" s="2">
        <v>3</v>
      </c>
      <c r="U4312" s="339">
        <f t="shared" si="373"/>
        <v>-0.48550781578170182</v>
      </c>
      <c r="V4312" s="4">
        <f t="shared" si="374"/>
        <v>0.4184027777777789</v>
      </c>
    </row>
    <row r="4313" spans="1:22">
      <c r="A4313" s="119" t="s">
        <v>1027</v>
      </c>
      <c r="B4313" s="9" t="s">
        <v>1031</v>
      </c>
      <c r="C4313" s="99" t="s">
        <v>123</v>
      </c>
      <c r="D4313" s="81" t="s">
        <v>44</v>
      </c>
      <c r="E4313" s="93" t="s">
        <v>600</v>
      </c>
      <c r="F4313" s="93" t="s">
        <v>60</v>
      </c>
      <c r="G4313">
        <v>3</v>
      </c>
      <c r="H4313" s="123">
        <f t="shared" ref="H4313:H4322" si="375">G4313/21</f>
        <v>0.14285714285714285</v>
      </c>
      <c r="K4313" s="22" t="s">
        <v>100</v>
      </c>
      <c r="M4313" s="2">
        <v>4721.3114754098297</v>
      </c>
      <c r="N4313">
        <v>1442.6229508196702</v>
      </c>
      <c r="O4313" s="63">
        <f t="shared" si="371"/>
        <v>2498.6962469846062</v>
      </c>
      <c r="P4313" s="2">
        <v>3</v>
      </c>
      <c r="Q4313" s="2">
        <v>2754.0983606557302</v>
      </c>
      <c r="R4313">
        <v>393.4426229508199</v>
      </c>
      <c r="S4313">
        <f t="shared" si="372"/>
        <v>681.46261281398483</v>
      </c>
      <c r="T4313" s="2">
        <v>3</v>
      </c>
      <c r="U4313" s="339">
        <f t="shared" si="373"/>
        <v>-0.53899650073268845</v>
      </c>
      <c r="V4313" s="4">
        <f t="shared" si="374"/>
        <v>0.35374149659863957</v>
      </c>
    </row>
    <row r="4314" spans="1:22">
      <c r="A4314" s="119" t="s">
        <v>1027</v>
      </c>
      <c r="B4314" s="9" t="s">
        <v>1031</v>
      </c>
      <c r="C4314" s="99" t="s">
        <v>123</v>
      </c>
      <c r="D4314" s="81" t="s">
        <v>44</v>
      </c>
      <c r="E4314" s="93" t="s">
        <v>600</v>
      </c>
      <c r="F4314" s="93" t="s">
        <v>60</v>
      </c>
      <c r="G4314">
        <v>7</v>
      </c>
      <c r="H4314" s="123">
        <f t="shared" si="375"/>
        <v>0.33333333333333331</v>
      </c>
      <c r="K4314" s="22" t="s">
        <v>100</v>
      </c>
      <c r="M4314" s="2">
        <v>4065.5737704918001</v>
      </c>
      <c r="N4314">
        <v>1049.1803278688494</v>
      </c>
      <c r="O4314" s="63">
        <f t="shared" si="371"/>
        <v>1817.23363417062</v>
      </c>
      <c r="P4314" s="2">
        <v>3</v>
      </c>
      <c r="Q4314" s="2">
        <v>3409.8360655737702</v>
      </c>
      <c r="R4314">
        <v>786.88524590164025</v>
      </c>
      <c r="S4314">
        <f t="shared" si="372"/>
        <v>1362.9252256279706</v>
      </c>
      <c r="T4314" s="2">
        <v>3</v>
      </c>
      <c r="U4314" s="339">
        <f t="shared" si="373"/>
        <v>-0.1758906664636635</v>
      </c>
      <c r="V4314" s="4">
        <f t="shared" si="374"/>
        <v>0.38658777120315591</v>
      </c>
    </row>
    <row r="4315" spans="1:22">
      <c r="A4315" s="119" t="s">
        <v>1027</v>
      </c>
      <c r="B4315" s="9" t="s">
        <v>1031</v>
      </c>
      <c r="C4315" s="99" t="s">
        <v>123</v>
      </c>
      <c r="D4315" s="81" t="s">
        <v>44</v>
      </c>
      <c r="E4315" s="93" t="s">
        <v>600</v>
      </c>
      <c r="F4315" s="93" t="s">
        <v>60</v>
      </c>
      <c r="G4315">
        <v>14</v>
      </c>
      <c r="H4315" s="123">
        <f t="shared" si="375"/>
        <v>0.66666666666666663</v>
      </c>
      <c r="K4315" s="22" t="s">
        <v>100</v>
      </c>
      <c r="M4315" s="2">
        <v>4983.6065573770402</v>
      </c>
      <c r="N4315">
        <v>131.14754098360936</v>
      </c>
      <c r="O4315" s="63">
        <f t="shared" si="371"/>
        <v>227.15420427133301</v>
      </c>
      <c r="P4315" s="2">
        <v>3</v>
      </c>
      <c r="Q4315" s="2">
        <v>6426.2295081967204</v>
      </c>
      <c r="R4315">
        <v>1573.7704918032796</v>
      </c>
      <c r="S4315">
        <f t="shared" si="372"/>
        <v>2725.8504512559393</v>
      </c>
      <c r="T4315" s="2">
        <v>3</v>
      </c>
      <c r="U4315" s="339">
        <f t="shared" si="373"/>
        <v>0.25423413838424258</v>
      </c>
      <c r="V4315" s="4">
        <f t="shared" si="374"/>
        <v>0.39330834374566159</v>
      </c>
    </row>
    <row r="4316" spans="1:22">
      <c r="A4316" s="119" t="s">
        <v>1027</v>
      </c>
      <c r="B4316" s="9" t="s">
        <v>1031</v>
      </c>
      <c r="C4316" s="99" t="s">
        <v>123</v>
      </c>
      <c r="D4316" s="81" t="s">
        <v>44</v>
      </c>
      <c r="E4316" s="93" t="s">
        <v>600</v>
      </c>
      <c r="F4316" s="93" t="s">
        <v>60</v>
      </c>
      <c r="G4316">
        <v>21</v>
      </c>
      <c r="H4316" s="123">
        <f t="shared" si="375"/>
        <v>1</v>
      </c>
      <c r="K4316" s="22" t="s">
        <v>100</v>
      </c>
      <c r="L4316" t="s">
        <v>100</v>
      </c>
      <c r="M4316" s="2">
        <v>10098.360655737701</v>
      </c>
      <c r="N4316">
        <v>393.44262295079898</v>
      </c>
      <c r="O4316" s="63">
        <f t="shared" si="371"/>
        <v>681.46261281394868</v>
      </c>
      <c r="P4316" s="2">
        <v>3</v>
      </c>
      <c r="Q4316" s="2">
        <v>11803.2786885245</v>
      </c>
      <c r="R4316">
        <v>3278.6885245901994</v>
      </c>
      <c r="S4316">
        <f t="shared" si="372"/>
        <v>5678.855106783265</v>
      </c>
      <c r="T4316" s="2">
        <v>3</v>
      </c>
      <c r="U4316" s="339">
        <f t="shared" si="373"/>
        <v>0.15600424847657396</v>
      </c>
      <c r="V4316" s="4">
        <f t="shared" si="374"/>
        <v>0.41049382716049665</v>
      </c>
    </row>
    <row r="4317" spans="1:22">
      <c r="A4317" s="119" t="s">
        <v>1027</v>
      </c>
      <c r="B4317" s="9" t="s">
        <v>1032</v>
      </c>
      <c r="C4317" s="99" t="s">
        <v>123</v>
      </c>
      <c r="D4317" s="81" t="s">
        <v>44</v>
      </c>
      <c r="E4317" s="93" t="s">
        <v>600</v>
      </c>
      <c r="F4317" s="93" t="s">
        <v>60</v>
      </c>
      <c r="G4317">
        <v>0</v>
      </c>
      <c r="H4317" s="123">
        <f t="shared" si="375"/>
        <v>0</v>
      </c>
      <c r="I4317" s="2" t="s">
        <v>100</v>
      </c>
      <c r="M4317" s="2">
        <v>117.85714285714199</v>
      </c>
      <c r="N4317" s="63">
        <v>53.571428571428996</v>
      </c>
      <c r="O4317" s="63">
        <f t="shared" si="371"/>
        <v>92.788436119762011</v>
      </c>
      <c r="P4317" s="2">
        <v>3</v>
      </c>
      <c r="Q4317" s="2">
        <v>257.142857142857</v>
      </c>
      <c r="R4317">
        <v>58.92857142857099</v>
      </c>
      <c r="S4317">
        <f t="shared" si="372"/>
        <v>102.06727973173665</v>
      </c>
      <c r="T4317" s="2">
        <v>3</v>
      </c>
      <c r="U4317" s="339">
        <f t="shared" si="373"/>
        <v>0.78015855754958197</v>
      </c>
      <c r="V4317" s="4">
        <f t="shared" si="374"/>
        <v>0.3858506944444437</v>
      </c>
    </row>
    <row r="4318" spans="1:22">
      <c r="A4318" s="119" t="s">
        <v>1027</v>
      </c>
      <c r="B4318" s="9" t="s">
        <v>1032</v>
      </c>
      <c r="C4318" s="99" t="s">
        <v>123</v>
      </c>
      <c r="D4318" s="81" t="s">
        <v>44</v>
      </c>
      <c r="E4318" s="93" t="s">
        <v>600</v>
      </c>
      <c r="F4318" s="93" t="s">
        <v>60</v>
      </c>
      <c r="G4318">
        <v>1</v>
      </c>
      <c r="H4318" s="123">
        <f t="shared" si="375"/>
        <v>4.7619047619047616E-2</v>
      </c>
      <c r="J4318" t="s">
        <v>100</v>
      </c>
      <c r="M4318" s="2">
        <v>198.21428571428501</v>
      </c>
      <c r="N4318" s="63">
        <v>21.428571428571985</v>
      </c>
      <c r="O4318" s="63">
        <f t="shared" si="371"/>
        <v>37.115374447905474</v>
      </c>
      <c r="P4318" s="2">
        <v>3</v>
      </c>
      <c r="Q4318" s="2">
        <v>310.71428571428498</v>
      </c>
      <c r="R4318">
        <v>26.785714285715017</v>
      </c>
      <c r="S4318">
        <f t="shared" si="372"/>
        <v>46.394218059881908</v>
      </c>
      <c r="T4318" s="2">
        <v>3</v>
      </c>
      <c r="U4318" s="339">
        <f t="shared" si="373"/>
        <v>0.44952509790219614</v>
      </c>
      <c r="V4318" s="4">
        <f t="shared" si="374"/>
        <v>0.3407649623464134</v>
      </c>
    </row>
    <row r="4319" spans="1:22">
      <c r="A4319" s="119" t="s">
        <v>1027</v>
      </c>
      <c r="B4319" s="9" t="s">
        <v>1032</v>
      </c>
      <c r="C4319" s="99" t="s">
        <v>123</v>
      </c>
      <c r="D4319" s="81" t="s">
        <v>44</v>
      </c>
      <c r="E4319" s="93" t="s">
        <v>600</v>
      </c>
      <c r="F4319" s="93" t="s">
        <v>60</v>
      </c>
      <c r="G4319">
        <v>3</v>
      </c>
      <c r="H4319" s="123">
        <f t="shared" si="375"/>
        <v>0.14285714285714285</v>
      </c>
      <c r="K4319" s="22" t="s">
        <v>100</v>
      </c>
      <c r="M4319" s="2">
        <v>192.85714285714201</v>
      </c>
      <c r="N4319" s="63">
        <v>64.285714285714988</v>
      </c>
      <c r="O4319" s="63">
        <f t="shared" si="371"/>
        <v>111.34612334371475</v>
      </c>
      <c r="P4319" s="2">
        <v>3</v>
      </c>
      <c r="Q4319" s="2">
        <v>316.07142857142799</v>
      </c>
      <c r="R4319">
        <v>96.428571428572013</v>
      </c>
      <c r="S4319">
        <f t="shared" si="372"/>
        <v>167.01918501557131</v>
      </c>
      <c r="T4319" s="2">
        <v>3</v>
      </c>
      <c r="U4319" s="339">
        <f t="shared" si="373"/>
        <v>0.49401850544961201</v>
      </c>
      <c r="V4319" s="4">
        <f t="shared" si="374"/>
        <v>0.42641003543043332</v>
      </c>
    </row>
    <row r="4320" spans="1:22">
      <c r="A4320" s="119" t="s">
        <v>1027</v>
      </c>
      <c r="B4320" s="9" t="s">
        <v>1032</v>
      </c>
      <c r="C4320" s="99" t="s">
        <v>123</v>
      </c>
      <c r="D4320" s="81" t="s">
        <v>44</v>
      </c>
      <c r="E4320" s="93" t="s">
        <v>600</v>
      </c>
      <c r="F4320" s="93" t="s">
        <v>60</v>
      </c>
      <c r="G4320">
        <v>7</v>
      </c>
      <c r="H4320" s="123">
        <f t="shared" si="375"/>
        <v>0.33333333333333331</v>
      </c>
      <c r="K4320" s="22" t="s">
        <v>100</v>
      </c>
      <c r="M4320" s="2">
        <v>283.92857142857099</v>
      </c>
      <c r="N4320" s="63">
        <v>16.07142857142901</v>
      </c>
      <c r="O4320" s="63">
        <f t="shared" si="371"/>
        <v>27.836530835929143</v>
      </c>
      <c r="P4320" s="2">
        <v>3</v>
      </c>
      <c r="Q4320" s="2">
        <v>380.35714285714198</v>
      </c>
      <c r="R4320">
        <v>117.857142857143</v>
      </c>
      <c r="S4320">
        <f t="shared" si="372"/>
        <v>204.13455946347506</v>
      </c>
      <c r="T4320" s="2">
        <v>3</v>
      </c>
      <c r="U4320" s="339">
        <f t="shared" si="373"/>
        <v>0.29238796348919288</v>
      </c>
      <c r="V4320" s="4">
        <f t="shared" si="374"/>
        <v>0.42934602922700582</v>
      </c>
    </row>
    <row r="4321" spans="1:22">
      <c r="A4321" s="119" t="s">
        <v>1027</v>
      </c>
      <c r="B4321" s="9" t="s">
        <v>1032</v>
      </c>
      <c r="C4321" s="99" t="s">
        <v>123</v>
      </c>
      <c r="D4321" s="81" t="s">
        <v>44</v>
      </c>
      <c r="E4321" s="93" t="s">
        <v>600</v>
      </c>
      <c r="F4321" s="93" t="s">
        <v>60</v>
      </c>
      <c r="G4321">
        <v>14</v>
      </c>
      <c r="H4321" s="123">
        <f t="shared" si="375"/>
        <v>0.66666666666666663</v>
      </c>
      <c r="K4321" s="22" t="s">
        <v>100</v>
      </c>
      <c r="M4321" s="2">
        <v>535.71428571428498</v>
      </c>
      <c r="N4321" s="63">
        <v>58.928571428572013</v>
      </c>
      <c r="O4321" s="63">
        <f t="shared" si="371"/>
        <v>102.06727973173842</v>
      </c>
      <c r="P4321" s="2">
        <v>3</v>
      </c>
      <c r="Q4321" s="2">
        <v>407.142857142857</v>
      </c>
      <c r="R4321">
        <v>112.5</v>
      </c>
      <c r="S4321">
        <f t="shared" si="372"/>
        <v>194.85571585149867</v>
      </c>
      <c r="T4321" s="2">
        <v>3</v>
      </c>
      <c r="U4321" s="339">
        <f t="shared" si="373"/>
        <v>-0.27443684570175925</v>
      </c>
      <c r="V4321" s="4">
        <f t="shared" si="374"/>
        <v>0.40968374884579878</v>
      </c>
    </row>
    <row r="4322" spans="1:22">
      <c r="A4322" s="119" t="s">
        <v>1027</v>
      </c>
      <c r="B4322" s="9" t="s">
        <v>1032</v>
      </c>
      <c r="C4322" s="99" t="s">
        <v>123</v>
      </c>
      <c r="D4322" s="81" t="s">
        <v>44</v>
      </c>
      <c r="E4322" s="93" t="s">
        <v>600</v>
      </c>
      <c r="F4322" s="93" t="s">
        <v>60</v>
      </c>
      <c r="G4322">
        <v>21</v>
      </c>
      <c r="H4322" s="123">
        <f t="shared" si="375"/>
        <v>1</v>
      </c>
      <c r="K4322" s="22" t="s">
        <v>100</v>
      </c>
      <c r="L4322" t="s">
        <v>100</v>
      </c>
      <c r="M4322" s="2">
        <v>283.92857142857099</v>
      </c>
      <c r="N4322" s="63">
        <v>75</v>
      </c>
      <c r="O4322" s="63">
        <f t="shared" si="371"/>
        <v>129.9038105676658</v>
      </c>
      <c r="P4322" s="2">
        <v>3</v>
      </c>
      <c r="Q4322" s="2">
        <v>369.642857142857</v>
      </c>
      <c r="R4322">
        <v>48.214285714284983</v>
      </c>
      <c r="S4322">
        <f t="shared" si="372"/>
        <v>83.509592507783879</v>
      </c>
      <c r="T4322" s="2">
        <v>3</v>
      </c>
      <c r="U4322" s="339">
        <f t="shared" si="373"/>
        <v>0.26381459104513871</v>
      </c>
      <c r="V4322" s="4">
        <f t="shared" si="374"/>
        <v>0.3503465658475105</v>
      </c>
    </row>
    <row r="4323" spans="1:22">
      <c r="A4323" s="122" t="s">
        <v>1027</v>
      </c>
      <c r="B4323" s="107" t="s">
        <v>1033</v>
      </c>
      <c r="C4323" s="99" t="s">
        <v>123</v>
      </c>
      <c r="D4323" s="81" t="s">
        <v>44</v>
      </c>
      <c r="E4323" s="93" t="s">
        <v>600</v>
      </c>
      <c r="F4323" s="93" t="s">
        <v>60</v>
      </c>
      <c r="G4323" s="22">
        <v>14</v>
      </c>
      <c r="H4323" s="202">
        <v>0.66666667000000002</v>
      </c>
      <c r="I4323" s="64"/>
      <c r="J4323" s="22"/>
      <c r="K4323" s="22" t="s">
        <v>100</v>
      </c>
      <c r="L4323" s="22"/>
      <c r="M4323" s="2" t="s">
        <v>16</v>
      </c>
      <c r="N4323" s="63" t="s">
        <v>16</v>
      </c>
      <c r="O4323" s="63" t="e">
        <f t="shared" si="371"/>
        <v>#VALUE!</v>
      </c>
      <c r="P4323" s="2">
        <v>3</v>
      </c>
      <c r="Q4323" s="2">
        <v>395.65217391304299</v>
      </c>
      <c r="R4323">
        <v>121.739130434782</v>
      </c>
      <c r="S4323">
        <f t="shared" si="372"/>
        <v>210.85835918229702</v>
      </c>
      <c r="T4323" s="2">
        <v>3</v>
      </c>
      <c r="U4323" s="339" t="e">
        <f t="shared" si="373"/>
        <v>#VALUE!</v>
      </c>
      <c r="V4323" s="4" t="e">
        <f t="shared" si="374"/>
        <v>#VALUE!</v>
      </c>
    </row>
    <row r="4324" spans="1:22">
      <c r="A4324" s="122" t="s">
        <v>1027</v>
      </c>
      <c r="B4324" s="107" t="s">
        <v>1033</v>
      </c>
      <c r="C4324" s="99" t="s">
        <v>123</v>
      </c>
      <c r="D4324" s="81" t="s">
        <v>44</v>
      </c>
      <c r="E4324" s="93" t="s">
        <v>600</v>
      </c>
      <c r="F4324" s="93" t="s">
        <v>60</v>
      </c>
      <c r="G4324" s="22">
        <v>21</v>
      </c>
      <c r="H4324" s="202">
        <v>1</v>
      </c>
      <c r="I4324" s="64"/>
      <c r="J4324" s="22"/>
      <c r="K4324" s="22" t="s">
        <v>100</v>
      </c>
      <c r="L4324" s="22" t="s">
        <v>100</v>
      </c>
      <c r="M4324" s="2">
        <v>426.08695652173998</v>
      </c>
      <c r="N4324" s="63">
        <v>334.78260869565003</v>
      </c>
      <c r="O4324" s="63">
        <f t="shared" si="371"/>
        <v>579.86048775131599</v>
      </c>
      <c r="P4324" s="2">
        <v>3</v>
      </c>
      <c r="Q4324" s="2">
        <v>913.04347826086905</v>
      </c>
      <c r="R4324">
        <v>639.13043478260101</v>
      </c>
      <c r="S4324">
        <f t="shared" si="372"/>
        <v>1107.0063857070518</v>
      </c>
      <c r="T4324" s="2">
        <v>3</v>
      </c>
      <c r="U4324" s="339">
        <f t="shared" si="373"/>
        <v>0.76214005204689428</v>
      </c>
      <c r="V4324" s="4">
        <f t="shared" si="374"/>
        <v>0.82333333333332215</v>
      </c>
    </row>
    <row r="4325" spans="1:22">
      <c r="A4325" s="119" t="s">
        <v>1027</v>
      </c>
      <c r="B4325" s="9" t="s">
        <v>1034</v>
      </c>
      <c r="C4325" s="99" t="s">
        <v>123</v>
      </c>
      <c r="D4325" s="81" t="s">
        <v>44</v>
      </c>
      <c r="E4325" s="93" t="s">
        <v>600</v>
      </c>
      <c r="F4325" s="93" t="s">
        <v>60</v>
      </c>
      <c r="G4325">
        <v>0</v>
      </c>
      <c r="H4325" s="123">
        <f t="shared" ref="H4325:H4354" si="376">G4325/21</f>
        <v>0</v>
      </c>
      <c r="I4325" s="2" t="s">
        <v>100</v>
      </c>
      <c r="M4325" s="2">
        <v>128</v>
      </c>
      <c r="N4325" s="63">
        <v>104</v>
      </c>
      <c r="O4325" s="63">
        <f t="shared" si="371"/>
        <v>180.13328398716322</v>
      </c>
      <c r="P4325" s="2">
        <v>3</v>
      </c>
      <c r="Q4325" s="2">
        <v>88.000000000000398</v>
      </c>
      <c r="R4325" s="22">
        <v>104</v>
      </c>
      <c r="S4325">
        <f t="shared" si="372"/>
        <v>180.13328398716322</v>
      </c>
      <c r="T4325" s="2">
        <v>3</v>
      </c>
      <c r="U4325" s="339">
        <f t="shared" si="373"/>
        <v>-0.37469344944140615</v>
      </c>
      <c r="V4325" s="4">
        <f t="shared" si="374"/>
        <v>1.7300275482093534</v>
      </c>
    </row>
    <row r="4326" spans="1:22">
      <c r="A4326" s="119" t="s">
        <v>1027</v>
      </c>
      <c r="B4326" s="9" t="s">
        <v>1034</v>
      </c>
      <c r="C4326" s="99" t="s">
        <v>123</v>
      </c>
      <c r="D4326" s="81" t="s">
        <v>44</v>
      </c>
      <c r="E4326" s="93" t="s">
        <v>600</v>
      </c>
      <c r="F4326" s="93" t="s">
        <v>60</v>
      </c>
      <c r="G4326">
        <v>1</v>
      </c>
      <c r="H4326" s="123">
        <f t="shared" si="376"/>
        <v>4.7619047619047616E-2</v>
      </c>
      <c r="J4326" t="s">
        <v>100</v>
      </c>
      <c r="M4326" s="2">
        <v>232</v>
      </c>
      <c r="N4326" s="63">
        <v>104</v>
      </c>
      <c r="O4326" s="63">
        <f t="shared" si="371"/>
        <v>180.13328398716322</v>
      </c>
      <c r="P4326" s="2">
        <v>3</v>
      </c>
      <c r="Q4326" s="2">
        <v>112</v>
      </c>
      <c r="R4326" s="22">
        <v>104</v>
      </c>
      <c r="S4326">
        <f t="shared" si="372"/>
        <v>180.13328398716322</v>
      </c>
      <c r="T4326" s="2">
        <v>3</v>
      </c>
      <c r="U4326" s="339">
        <f t="shared" si="373"/>
        <v>-0.7282385003712154</v>
      </c>
      <c r="V4326" s="4">
        <f t="shared" si="374"/>
        <v>1.1955782312925169</v>
      </c>
    </row>
    <row r="4327" spans="1:22">
      <c r="A4327" s="119" t="s">
        <v>1027</v>
      </c>
      <c r="B4327" s="9" t="s">
        <v>1034</v>
      </c>
      <c r="C4327" s="99" t="s">
        <v>123</v>
      </c>
      <c r="D4327" s="81" t="s">
        <v>44</v>
      </c>
      <c r="E4327" s="93" t="s">
        <v>600</v>
      </c>
      <c r="F4327" s="93" t="s">
        <v>60</v>
      </c>
      <c r="G4327">
        <v>3</v>
      </c>
      <c r="H4327" s="123">
        <f t="shared" si="376"/>
        <v>0.14285714285714285</v>
      </c>
      <c r="K4327" s="22" t="s">
        <v>100</v>
      </c>
      <c r="M4327" s="2">
        <v>368</v>
      </c>
      <c r="N4327" s="63">
        <v>112</v>
      </c>
      <c r="O4327" s="63">
        <f t="shared" si="371"/>
        <v>193.98969044771425</v>
      </c>
      <c r="P4327" s="2">
        <v>3</v>
      </c>
      <c r="Q4327" s="2">
        <v>80.000000000000199</v>
      </c>
      <c r="R4327" s="22">
        <v>112</v>
      </c>
      <c r="S4327">
        <f t="shared" si="372"/>
        <v>193.98969044771425</v>
      </c>
      <c r="T4327" s="2">
        <v>3</v>
      </c>
      <c r="U4327" s="339">
        <f t="shared" si="373"/>
        <v>-1.5260563034950467</v>
      </c>
      <c r="V4327" s="4">
        <f t="shared" si="374"/>
        <v>2.2933333333333237</v>
      </c>
    </row>
    <row r="4328" spans="1:22">
      <c r="A4328" s="119" t="s">
        <v>1027</v>
      </c>
      <c r="B4328" s="9" t="s">
        <v>1034</v>
      </c>
      <c r="C4328" s="99" t="s">
        <v>123</v>
      </c>
      <c r="D4328" s="81" t="s">
        <v>44</v>
      </c>
      <c r="E4328" s="93" t="s">
        <v>600</v>
      </c>
      <c r="F4328" s="93" t="s">
        <v>60</v>
      </c>
      <c r="G4328">
        <v>7</v>
      </c>
      <c r="H4328" s="123">
        <f t="shared" si="376"/>
        <v>0.33333333333333331</v>
      </c>
      <c r="K4328" s="22" t="s">
        <v>100</v>
      </c>
      <c r="M4328" s="2">
        <v>240</v>
      </c>
      <c r="N4328" s="63">
        <v>112</v>
      </c>
      <c r="O4328" s="63">
        <f t="shared" si="371"/>
        <v>193.98969044771425</v>
      </c>
      <c r="P4328" s="2">
        <v>3</v>
      </c>
      <c r="Q4328" s="2">
        <v>80.000000000000199</v>
      </c>
      <c r="R4328" s="22">
        <v>112</v>
      </c>
      <c r="S4328">
        <f t="shared" si="372"/>
        <v>193.98969044771425</v>
      </c>
      <c r="T4328" s="2">
        <v>3</v>
      </c>
      <c r="U4328" s="339">
        <f t="shared" si="373"/>
        <v>-1.0986122886681073</v>
      </c>
      <c r="V4328" s="4">
        <f t="shared" si="374"/>
        <v>2.2933333333333237</v>
      </c>
    </row>
    <row r="4329" spans="1:22">
      <c r="A4329" s="403" t="s">
        <v>1027</v>
      </c>
      <c r="B4329" s="9" t="s">
        <v>1034</v>
      </c>
      <c r="C4329" s="99" t="s">
        <v>123</v>
      </c>
      <c r="D4329" s="81" t="s">
        <v>44</v>
      </c>
      <c r="E4329" s="93" t="s">
        <v>600</v>
      </c>
      <c r="F4329" s="93" t="s">
        <v>60</v>
      </c>
      <c r="G4329">
        <v>14</v>
      </c>
      <c r="H4329" s="123">
        <f t="shared" si="376"/>
        <v>0.66666666666666663</v>
      </c>
      <c r="K4329" s="22" t="s">
        <v>100</v>
      </c>
      <c r="M4329" s="2">
        <v>504</v>
      </c>
      <c r="N4329" s="63">
        <v>112</v>
      </c>
      <c r="O4329" s="63">
        <f t="shared" si="371"/>
        <v>193.98969044771425</v>
      </c>
      <c r="P4329" s="2">
        <v>3</v>
      </c>
      <c r="Q4329" s="2">
        <v>64.000000000000298</v>
      </c>
      <c r="R4329" s="22">
        <v>112</v>
      </c>
      <c r="S4329">
        <f t="shared" si="372"/>
        <v>193.98969044771425</v>
      </c>
      <c r="T4329" s="2">
        <v>3</v>
      </c>
      <c r="U4329" s="339">
        <f t="shared" si="373"/>
        <v>-2.0636931847116919</v>
      </c>
      <c r="V4329" s="4">
        <f t="shared" si="374"/>
        <v>3.3958333333333051</v>
      </c>
    </row>
    <row r="4330" spans="1:22">
      <c r="A4330" s="403" t="s">
        <v>1027</v>
      </c>
      <c r="B4330" s="9" t="s">
        <v>1034</v>
      </c>
      <c r="C4330" s="99" t="s">
        <v>123</v>
      </c>
      <c r="D4330" s="81" t="s">
        <v>44</v>
      </c>
      <c r="E4330" s="93" t="s">
        <v>600</v>
      </c>
      <c r="F4330" s="93" t="s">
        <v>60</v>
      </c>
      <c r="G4330">
        <v>21</v>
      </c>
      <c r="H4330" s="123">
        <f t="shared" si="376"/>
        <v>1</v>
      </c>
      <c r="K4330" s="22" t="s">
        <v>100</v>
      </c>
      <c r="L4330" t="s">
        <v>100</v>
      </c>
      <c r="M4330" s="2">
        <v>864</v>
      </c>
      <c r="N4330" s="63">
        <v>104</v>
      </c>
      <c r="O4330" s="63">
        <f t="shared" si="371"/>
        <v>180.13328398716322</v>
      </c>
      <c r="P4330" s="2">
        <v>3</v>
      </c>
      <c r="Q4330" s="2">
        <v>48.000000000000298</v>
      </c>
      <c r="R4330" s="22">
        <v>104</v>
      </c>
      <c r="S4330">
        <f t="shared" si="372"/>
        <v>180.13328398716322</v>
      </c>
      <c r="T4330" s="2">
        <v>3</v>
      </c>
      <c r="U4330" s="339">
        <f t="shared" si="373"/>
        <v>-2.8903717578961583</v>
      </c>
      <c r="V4330" s="4">
        <f t="shared" si="374"/>
        <v>5.0277777777777191</v>
      </c>
    </row>
    <row r="4331" spans="1:22">
      <c r="A4331" s="403" t="s">
        <v>1027</v>
      </c>
      <c r="B4331" s="9" t="s">
        <v>1035</v>
      </c>
      <c r="C4331" s="99" t="s">
        <v>123</v>
      </c>
      <c r="D4331" s="81" t="s">
        <v>44</v>
      </c>
      <c r="E4331" s="93" t="s">
        <v>600</v>
      </c>
      <c r="F4331" s="93" t="s">
        <v>60</v>
      </c>
      <c r="G4331">
        <v>0</v>
      </c>
      <c r="H4331" s="123">
        <f t="shared" si="376"/>
        <v>0</v>
      </c>
      <c r="I4331" s="2" t="s">
        <v>100</v>
      </c>
      <c r="M4331" s="64">
        <v>100</v>
      </c>
      <c r="N4331" s="63">
        <v>64.285714285713993</v>
      </c>
      <c r="O4331" s="63">
        <f t="shared" si="371"/>
        <v>111.34612334371303</v>
      </c>
      <c r="P4331" s="2">
        <v>3</v>
      </c>
      <c r="Q4331" s="2">
        <v>153.57142857142799</v>
      </c>
      <c r="R4331">
        <v>103.57142857142901</v>
      </c>
      <c r="S4331">
        <f t="shared" si="372"/>
        <v>179.3909764982059</v>
      </c>
      <c r="T4331" s="2">
        <v>3</v>
      </c>
      <c r="U4331" s="339">
        <f t="shared" si="373"/>
        <v>0.42899560551835464</v>
      </c>
      <c r="V4331" s="4">
        <f t="shared" si="374"/>
        <v>0.78817378763296198</v>
      </c>
    </row>
    <row r="4332" spans="1:22">
      <c r="A4332" s="403" t="s">
        <v>1027</v>
      </c>
      <c r="B4332" s="9" t="s">
        <v>1035</v>
      </c>
      <c r="C4332" s="99" t="s">
        <v>123</v>
      </c>
      <c r="D4332" s="81" t="s">
        <v>44</v>
      </c>
      <c r="E4332" s="93" t="s">
        <v>600</v>
      </c>
      <c r="F4332" s="93" t="s">
        <v>60</v>
      </c>
      <c r="G4332">
        <v>1</v>
      </c>
      <c r="H4332" s="123">
        <f t="shared" si="376"/>
        <v>4.7619047619047616E-2</v>
      </c>
      <c r="J4332" t="s">
        <v>100</v>
      </c>
      <c r="M4332" s="64">
        <v>128.57142899999999</v>
      </c>
      <c r="N4332" s="63">
        <v>10.714285714286007</v>
      </c>
      <c r="O4332" s="63">
        <f t="shared" si="371"/>
        <v>18.557687223952762</v>
      </c>
      <c r="P4332" s="2">
        <v>3</v>
      </c>
      <c r="Q4332" s="2">
        <v>10.7142857142855</v>
      </c>
      <c r="R4332">
        <v>7.1428571428573999</v>
      </c>
      <c r="S4332">
        <f t="shared" si="372"/>
        <v>12.371791482635283</v>
      </c>
      <c r="T4332" s="2">
        <v>3</v>
      </c>
      <c r="U4332" s="339">
        <f t="shared" si="373"/>
        <v>-2.4849066531213535</v>
      </c>
      <c r="V4332" s="4">
        <f t="shared" si="374"/>
        <v>0.77777777777782753</v>
      </c>
    </row>
    <row r="4333" spans="1:22">
      <c r="A4333" s="403" t="s">
        <v>1027</v>
      </c>
      <c r="B4333" s="9" t="s">
        <v>1035</v>
      </c>
      <c r="C4333" s="99" t="s">
        <v>123</v>
      </c>
      <c r="D4333" s="81" t="s">
        <v>44</v>
      </c>
      <c r="E4333" s="93" t="s">
        <v>600</v>
      </c>
      <c r="F4333" s="93" t="s">
        <v>60</v>
      </c>
      <c r="G4333">
        <v>3</v>
      </c>
      <c r="H4333" s="123">
        <f t="shared" si="376"/>
        <v>0.14285714285714285</v>
      </c>
      <c r="K4333" s="22" t="s">
        <v>100</v>
      </c>
      <c r="M4333" s="64">
        <v>150</v>
      </c>
      <c r="N4333" s="63">
        <v>60.714285714286007</v>
      </c>
      <c r="O4333" s="63">
        <f t="shared" si="371"/>
        <v>105.16022760239662</v>
      </c>
      <c r="P4333" s="2">
        <v>3</v>
      </c>
      <c r="Q4333" s="2">
        <v>78.571428571428399</v>
      </c>
      <c r="R4333">
        <v>10.714285714285808</v>
      </c>
      <c r="S4333">
        <f t="shared" si="372"/>
        <v>18.557687223952417</v>
      </c>
      <c r="T4333" s="2">
        <v>3</v>
      </c>
      <c r="U4333" s="339">
        <f t="shared" si="373"/>
        <v>-0.64662716492505479</v>
      </c>
      <c r="V4333" s="4">
        <f t="shared" si="374"/>
        <v>0.35192837465564775</v>
      </c>
    </row>
    <row r="4334" spans="1:22">
      <c r="A4334" s="403" t="s">
        <v>1027</v>
      </c>
      <c r="B4334" s="9" t="s">
        <v>1035</v>
      </c>
      <c r="C4334" s="99" t="s">
        <v>123</v>
      </c>
      <c r="D4334" s="81" t="s">
        <v>44</v>
      </c>
      <c r="E4334" s="93" t="s">
        <v>600</v>
      </c>
      <c r="F4334" s="93" t="s">
        <v>60</v>
      </c>
      <c r="G4334">
        <v>7</v>
      </c>
      <c r="H4334" s="123">
        <f t="shared" si="376"/>
        <v>0.33333333333333331</v>
      </c>
      <c r="K4334" s="22" t="s">
        <v>100</v>
      </c>
      <c r="M4334" s="64">
        <v>135.71428599999999</v>
      </c>
      <c r="N4334" s="63">
        <v>14.285714285713993</v>
      </c>
      <c r="O4334" s="63">
        <f t="shared" si="371"/>
        <v>24.743582965269169</v>
      </c>
      <c r="P4334" s="2">
        <v>3</v>
      </c>
      <c r="Q4334" s="2">
        <v>35.714285714285602</v>
      </c>
      <c r="R4334">
        <v>14.285714285714199</v>
      </c>
      <c r="S4334">
        <f t="shared" si="372"/>
        <v>24.743582965269525</v>
      </c>
      <c r="T4334" s="2">
        <v>3</v>
      </c>
      <c r="U4334" s="339">
        <f t="shared" si="373"/>
        <v>-1.3350010688376062</v>
      </c>
      <c r="V4334" s="4">
        <f t="shared" si="374"/>
        <v>0.4933333333333324</v>
      </c>
    </row>
    <row r="4335" spans="1:22">
      <c r="A4335" s="403" t="s">
        <v>1027</v>
      </c>
      <c r="B4335" s="9" t="s">
        <v>1035</v>
      </c>
      <c r="C4335" s="99" t="s">
        <v>123</v>
      </c>
      <c r="D4335" s="81" t="s">
        <v>44</v>
      </c>
      <c r="E4335" s="93" t="s">
        <v>600</v>
      </c>
      <c r="F4335" s="93" t="s">
        <v>60</v>
      </c>
      <c r="G4335">
        <v>14</v>
      </c>
      <c r="H4335" s="123">
        <f t="shared" si="376"/>
        <v>0.66666666666666663</v>
      </c>
      <c r="K4335" s="22" t="s">
        <v>100</v>
      </c>
      <c r="M4335" s="64">
        <v>150</v>
      </c>
      <c r="N4335" s="63">
        <v>14.285714285714988</v>
      </c>
      <c r="O4335" s="63">
        <f t="shared" si="371"/>
        <v>24.743582965270893</v>
      </c>
      <c r="P4335" s="2">
        <v>3</v>
      </c>
      <c r="Q4335" s="2">
        <v>71.428571428571203</v>
      </c>
      <c r="R4335">
        <v>17.857142857143003</v>
      </c>
      <c r="S4335">
        <f t="shared" si="372"/>
        <v>30.929478706587346</v>
      </c>
      <c r="T4335" s="2">
        <v>3</v>
      </c>
      <c r="U4335" s="339">
        <f t="shared" si="373"/>
        <v>-0.74193734472938055</v>
      </c>
      <c r="V4335" s="4">
        <f t="shared" si="374"/>
        <v>0.3958333333333347</v>
      </c>
    </row>
    <row r="4336" spans="1:22">
      <c r="A4336" s="121" t="s">
        <v>1027</v>
      </c>
      <c r="B4336" s="9" t="s">
        <v>1035</v>
      </c>
      <c r="C4336" s="99" t="s">
        <v>123</v>
      </c>
      <c r="D4336" s="81" t="s">
        <v>44</v>
      </c>
      <c r="E4336" s="93" t="s">
        <v>600</v>
      </c>
      <c r="F4336" s="93" t="s">
        <v>60</v>
      </c>
      <c r="G4336">
        <v>21</v>
      </c>
      <c r="H4336" s="123">
        <f t="shared" si="376"/>
        <v>1</v>
      </c>
      <c r="K4336" s="22" t="s">
        <v>100</v>
      </c>
      <c r="L4336" t="s">
        <v>100</v>
      </c>
      <c r="M4336" s="64">
        <v>178.57142899999999</v>
      </c>
      <c r="N4336" s="63">
        <v>32.142857142857025</v>
      </c>
      <c r="O4336" s="63">
        <f t="shared" si="371"/>
        <v>55.673061671856566</v>
      </c>
      <c r="P4336" s="2">
        <v>3</v>
      </c>
      <c r="Q4336" s="2">
        <v>228.57142857142799</v>
      </c>
      <c r="R4336">
        <v>28.57142857142901</v>
      </c>
      <c r="S4336">
        <f t="shared" si="372"/>
        <v>49.487165930540108</v>
      </c>
      <c r="T4336" s="2">
        <v>3</v>
      </c>
      <c r="U4336" s="339">
        <f t="shared" si="373"/>
        <v>0.24686007553152323</v>
      </c>
      <c r="V4336" s="4">
        <f t="shared" si="374"/>
        <v>0.34895833333333387</v>
      </c>
    </row>
    <row r="4337" spans="1:22" s="16" customFormat="1">
      <c r="A4337" s="403" t="s">
        <v>1027</v>
      </c>
      <c r="B4337" s="15" t="s">
        <v>1036</v>
      </c>
      <c r="C4337" s="99" t="s">
        <v>123</v>
      </c>
      <c r="D4337" s="85" t="s">
        <v>44</v>
      </c>
      <c r="E4337" s="97" t="s">
        <v>600</v>
      </c>
      <c r="F4337" s="97" t="s">
        <v>60</v>
      </c>
      <c r="G4337" s="16">
        <v>0</v>
      </c>
      <c r="H4337" s="173">
        <f t="shared" si="376"/>
        <v>0</v>
      </c>
      <c r="I4337" s="19" t="s">
        <v>100</v>
      </c>
      <c r="M4337" s="2">
        <v>56.140350877192802</v>
      </c>
      <c r="N4337" s="69">
        <v>105.26315789473621</v>
      </c>
      <c r="O4337" s="63">
        <f t="shared" si="371"/>
        <v>182.32113763882808</v>
      </c>
      <c r="P4337" s="2">
        <v>3</v>
      </c>
      <c r="Q4337" s="2">
        <v>91.228070175438603</v>
      </c>
      <c r="R4337" s="16">
        <v>28.070175438596394</v>
      </c>
      <c r="S4337">
        <f t="shared" si="372"/>
        <v>48.618970037020944</v>
      </c>
      <c r="T4337" s="2">
        <v>3</v>
      </c>
      <c r="U4337" s="339">
        <f t="shared" si="373"/>
        <v>0.4855078157817041</v>
      </c>
      <c r="V4337" s="4">
        <f t="shared" si="374"/>
        <v>0.42800788954635044</v>
      </c>
    </row>
    <row r="4338" spans="1:22">
      <c r="A4338" s="403" t="s">
        <v>1027</v>
      </c>
      <c r="B4338" s="15" t="s">
        <v>1036</v>
      </c>
      <c r="C4338" s="99" t="s">
        <v>123</v>
      </c>
      <c r="D4338" s="81" t="s">
        <v>44</v>
      </c>
      <c r="E4338" s="93" t="s">
        <v>600</v>
      </c>
      <c r="F4338" s="93" t="s">
        <v>60</v>
      </c>
      <c r="G4338">
        <v>1</v>
      </c>
      <c r="H4338" s="123">
        <f t="shared" si="376"/>
        <v>4.7619047619047616E-2</v>
      </c>
      <c r="J4338" t="s">
        <v>100</v>
      </c>
      <c r="M4338" s="2">
        <v>189.47368421052499</v>
      </c>
      <c r="N4338" s="63">
        <v>98.24561403508801</v>
      </c>
      <c r="O4338" s="63">
        <f t="shared" si="371"/>
        <v>170.1663951295744</v>
      </c>
      <c r="P4338" s="2">
        <v>3</v>
      </c>
      <c r="Q4338" s="2">
        <v>77.192982456140001</v>
      </c>
      <c r="R4338">
        <v>49.122807017542996</v>
      </c>
      <c r="S4338">
        <f t="shared" si="372"/>
        <v>85.083197564785451</v>
      </c>
      <c r="T4338" s="2">
        <v>3</v>
      </c>
      <c r="U4338" s="339">
        <f t="shared" si="373"/>
        <v>-0.89794159320595612</v>
      </c>
      <c r="V4338" s="4">
        <f t="shared" si="374"/>
        <v>0.73829201101927311</v>
      </c>
    </row>
    <row r="4339" spans="1:22">
      <c r="A4339" s="403" t="s">
        <v>1027</v>
      </c>
      <c r="B4339" s="15" t="s">
        <v>1036</v>
      </c>
      <c r="C4339" s="99" t="s">
        <v>123</v>
      </c>
      <c r="D4339" s="81" t="s">
        <v>44</v>
      </c>
      <c r="E4339" s="93" t="s">
        <v>600</v>
      </c>
      <c r="F4339" s="93" t="s">
        <v>60</v>
      </c>
      <c r="G4339">
        <v>3</v>
      </c>
      <c r="H4339" s="123">
        <f t="shared" si="376"/>
        <v>0.14285714285714285</v>
      </c>
      <c r="K4339" s="22" t="s">
        <v>100</v>
      </c>
      <c r="M4339" s="2">
        <v>203.50877192982401</v>
      </c>
      <c r="N4339" s="63">
        <v>91.228070175439001</v>
      </c>
      <c r="O4339" s="63">
        <f t="shared" si="371"/>
        <v>158.01165262031932</v>
      </c>
      <c r="P4339" s="2">
        <v>3</v>
      </c>
      <c r="Q4339" s="2">
        <v>70.175438596490693</v>
      </c>
      <c r="R4339">
        <v>21.05263157894791</v>
      </c>
      <c r="S4339">
        <f t="shared" si="372"/>
        <v>36.464227527766774</v>
      </c>
      <c r="T4339" s="2">
        <v>3</v>
      </c>
      <c r="U4339" s="339">
        <f t="shared" si="373"/>
        <v>-1.0647107369924333</v>
      </c>
      <c r="V4339" s="4">
        <f t="shared" si="374"/>
        <v>0.42333333333333933</v>
      </c>
    </row>
    <row r="4340" spans="1:22">
      <c r="A4340" s="403" t="s">
        <v>1027</v>
      </c>
      <c r="B4340" s="15" t="s">
        <v>1036</v>
      </c>
      <c r="C4340" s="99" t="s">
        <v>123</v>
      </c>
      <c r="D4340" s="81" t="s">
        <v>44</v>
      </c>
      <c r="E4340" s="93" t="s">
        <v>600</v>
      </c>
      <c r="F4340" s="93" t="s">
        <v>60</v>
      </c>
      <c r="G4340">
        <v>7</v>
      </c>
      <c r="H4340" s="123">
        <f t="shared" si="376"/>
        <v>0.33333333333333331</v>
      </c>
      <c r="K4340" s="22" t="s">
        <v>100</v>
      </c>
      <c r="M4340" s="2">
        <v>210.52631578947299</v>
      </c>
      <c r="N4340" s="63">
        <v>91.228070175439001</v>
      </c>
      <c r="O4340" s="63">
        <f t="shared" si="371"/>
        <v>158.01165262031932</v>
      </c>
      <c r="P4340" s="2">
        <v>3</v>
      </c>
      <c r="Q4340" s="2">
        <v>126.315789473683</v>
      </c>
      <c r="R4340">
        <v>70.175438596492</v>
      </c>
      <c r="S4340">
        <f t="shared" si="372"/>
        <v>121.54742509255412</v>
      </c>
      <c r="T4340" s="2">
        <v>3</v>
      </c>
      <c r="U4340" s="339">
        <f t="shared" si="373"/>
        <v>-0.51082562376599705</v>
      </c>
      <c r="V4340" s="4">
        <f t="shared" si="374"/>
        <v>0.64197530864198793</v>
      </c>
    </row>
    <row r="4341" spans="1:22">
      <c r="A4341" s="403" t="s">
        <v>1027</v>
      </c>
      <c r="B4341" s="15" t="s">
        <v>1036</v>
      </c>
      <c r="C4341" s="99" t="s">
        <v>123</v>
      </c>
      <c r="D4341" s="81" t="s">
        <v>44</v>
      </c>
      <c r="E4341" s="93" t="s">
        <v>600</v>
      </c>
      <c r="F4341" s="93" t="s">
        <v>60</v>
      </c>
      <c r="G4341">
        <v>14</v>
      </c>
      <c r="H4341" s="123">
        <f t="shared" si="376"/>
        <v>0.66666666666666663</v>
      </c>
      <c r="K4341" s="22" t="s">
        <v>100</v>
      </c>
      <c r="M4341" s="2">
        <v>329.82456140350803</v>
      </c>
      <c r="N4341" s="63">
        <v>98.245614035087954</v>
      </c>
      <c r="O4341" s="63">
        <f t="shared" si="371"/>
        <v>170.16639512957431</v>
      </c>
      <c r="P4341" s="2">
        <v>3</v>
      </c>
      <c r="Q4341" s="2">
        <v>210.52631578947299</v>
      </c>
      <c r="R4341">
        <v>35.08771929824502</v>
      </c>
      <c r="S4341">
        <f t="shared" si="372"/>
        <v>60.773712546275362</v>
      </c>
      <c r="T4341" s="2">
        <v>3</v>
      </c>
      <c r="U4341" s="339">
        <f t="shared" si="373"/>
        <v>-0.44895022004790419</v>
      </c>
      <c r="V4341" s="4">
        <f t="shared" si="374"/>
        <v>0.36111111111111038</v>
      </c>
    </row>
    <row r="4342" spans="1:22">
      <c r="A4342" s="403" t="s">
        <v>1027</v>
      </c>
      <c r="B4342" s="15" t="s">
        <v>1036</v>
      </c>
      <c r="C4342" s="99" t="s">
        <v>123</v>
      </c>
      <c r="D4342" s="81" t="s">
        <v>44</v>
      </c>
      <c r="E4342" s="93" t="s">
        <v>600</v>
      </c>
      <c r="F4342" s="93" t="s">
        <v>60</v>
      </c>
      <c r="G4342">
        <v>21</v>
      </c>
      <c r="H4342" s="123">
        <f t="shared" si="376"/>
        <v>1</v>
      </c>
      <c r="K4342" s="22" t="s">
        <v>100</v>
      </c>
      <c r="L4342" t="s">
        <v>100</v>
      </c>
      <c r="M4342" s="2">
        <v>736.84210526315701</v>
      </c>
      <c r="N4342" s="63">
        <v>98.24561403508801</v>
      </c>
      <c r="O4342" s="63">
        <f t="shared" si="371"/>
        <v>170.1663951295744</v>
      </c>
      <c r="P4342" s="2">
        <v>3</v>
      </c>
      <c r="Q4342" s="2">
        <v>252.63157894736801</v>
      </c>
      <c r="R4342">
        <v>49.122807017543977</v>
      </c>
      <c r="S4342">
        <f t="shared" si="372"/>
        <v>85.083197564787156</v>
      </c>
      <c r="T4342" s="2">
        <v>3</v>
      </c>
      <c r="U4342" s="339">
        <f t="shared" si="373"/>
        <v>-1.0704414117014138</v>
      </c>
      <c r="V4342" s="4">
        <f t="shared" si="374"/>
        <v>0.37114197530864224</v>
      </c>
    </row>
    <row r="4343" spans="1:22">
      <c r="A4343" s="403" t="s">
        <v>1027</v>
      </c>
      <c r="B4343" s="15" t="s">
        <v>1037</v>
      </c>
      <c r="C4343" s="99" t="s">
        <v>123</v>
      </c>
      <c r="D4343" s="81" t="s">
        <v>44</v>
      </c>
      <c r="E4343" s="93" t="s">
        <v>600</v>
      </c>
      <c r="F4343" s="93" t="s">
        <v>60</v>
      </c>
      <c r="G4343">
        <v>0</v>
      </c>
      <c r="H4343" s="123">
        <f t="shared" si="376"/>
        <v>0</v>
      </c>
      <c r="I4343" s="2" t="s">
        <v>100</v>
      </c>
      <c r="M4343" s="2">
        <v>148.07692307692301</v>
      </c>
      <c r="N4343" s="63">
        <v>47.115384615383988</v>
      </c>
      <c r="O4343" s="63">
        <f t="shared" si="371"/>
        <v>81.606239971994086</v>
      </c>
      <c r="P4343" s="2">
        <v>3</v>
      </c>
      <c r="Q4343" s="2">
        <v>94.230769230769098</v>
      </c>
      <c r="R4343">
        <v>47.115384615383888</v>
      </c>
      <c r="S4343">
        <f t="shared" si="372"/>
        <v>81.606239971993915</v>
      </c>
      <c r="T4343" s="2">
        <v>3</v>
      </c>
      <c r="U4343" s="339">
        <f t="shared" si="373"/>
        <v>-0.4519851237430581</v>
      </c>
      <c r="V4343" s="4">
        <f t="shared" si="374"/>
        <v>0.58333333333332626</v>
      </c>
    </row>
    <row r="4344" spans="1:22">
      <c r="A4344" s="403" t="s">
        <v>1027</v>
      </c>
      <c r="B4344" s="15" t="s">
        <v>1037</v>
      </c>
      <c r="C4344" s="99" t="s">
        <v>123</v>
      </c>
      <c r="D4344" s="81" t="s">
        <v>44</v>
      </c>
      <c r="E4344" s="93" t="s">
        <v>600</v>
      </c>
      <c r="F4344" s="93" t="s">
        <v>60</v>
      </c>
      <c r="G4344">
        <v>1</v>
      </c>
      <c r="H4344" s="123">
        <f t="shared" si="376"/>
        <v>4.7619047619047616E-2</v>
      </c>
      <c r="J4344" t="s">
        <v>100</v>
      </c>
      <c r="M4344" s="2">
        <v>141.34615384615299</v>
      </c>
      <c r="N4344" s="63">
        <v>47.115384615385011</v>
      </c>
      <c r="O4344" s="63">
        <f t="shared" si="371"/>
        <v>81.606239971995862</v>
      </c>
      <c r="P4344" s="2">
        <v>3</v>
      </c>
      <c r="Q4344" s="2">
        <v>6.73076923076915</v>
      </c>
      <c r="R4344">
        <v>13.461538461538451</v>
      </c>
      <c r="S4344">
        <f t="shared" si="372"/>
        <v>23.316068563427176</v>
      </c>
      <c r="T4344" s="2">
        <v>3</v>
      </c>
      <c r="U4344" s="339">
        <f t="shared" si="373"/>
        <v>-3.0445224377234288</v>
      </c>
      <c r="V4344" s="4">
        <f t="shared" si="374"/>
        <v>4.3333333333334227</v>
      </c>
    </row>
    <row r="4345" spans="1:22">
      <c r="A4345" s="403" t="s">
        <v>1027</v>
      </c>
      <c r="B4345" s="15" t="s">
        <v>1037</v>
      </c>
      <c r="C4345" s="99" t="s">
        <v>123</v>
      </c>
      <c r="D4345" s="81" t="s">
        <v>44</v>
      </c>
      <c r="E4345" s="93" t="s">
        <v>600</v>
      </c>
      <c r="F4345" s="93" t="s">
        <v>60</v>
      </c>
      <c r="G4345" s="16">
        <v>3</v>
      </c>
      <c r="H4345" s="173">
        <f t="shared" si="376"/>
        <v>0.14285714285714285</v>
      </c>
      <c r="I4345" s="19"/>
      <c r="J4345" s="16"/>
      <c r="K4345" s="98" t="s">
        <v>100</v>
      </c>
      <c r="L4345" s="16"/>
      <c r="M4345" s="2">
        <v>195.192307692307</v>
      </c>
      <c r="N4345" s="63">
        <v>74.038461538462002</v>
      </c>
      <c r="O4345" s="63">
        <f t="shared" si="371"/>
        <v>128.23837709885038</v>
      </c>
      <c r="P4345" s="2">
        <v>3</v>
      </c>
      <c r="Q4345" s="2">
        <v>33.653846153845997</v>
      </c>
      <c r="R4345">
        <v>20.1923076923078</v>
      </c>
      <c r="S4345">
        <f t="shared" si="372"/>
        <v>34.974102845140976</v>
      </c>
      <c r="T4345" s="2">
        <v>3</v>
      </c>
      <c r="U4345" s="339">
        <f t="shared" si="373"/>
        <v>-1.7578579175523747</v>
      </c>
      <c r="V4345" s="4">
        <f t="shared" si="374"/>
        <v>0.69333333333334046</v>
      </c>
    </row>
    <row r="4346" spans="1:22">
      <c r="A4346" s="403" t="s">
        <v>1027</v>
      </c>
      <c r="B4346" s="15" t="s">
        <v>1037</v>
      </c>
      <c r="C4346" s="99" t="s">
        <v>123</v>
      </c>
      <c r="D4346" s="81" t="s">
        <v>44</v>
      </c>
      <c r="E4346" s="93" t="s">
        <v>600</v>
      </c>
      <c r="F4346" s="93" t="s">
        <v>60</v>
      </c>
      <c r="G4346">
        <v>7</v>
      </c>
      <c r="H4346" s="123">
        <f t="shared" si="376"/>
        <v>0.33333333333333331</v>
      </c>
      <c r="K4346" s="22" t="s">
        <v>100</v>
      </c>
      <c r="M4346" s="2">
        <v>107.692307692307</v>
      </c>
      <c r="N4346" s="63">
        <v>40.384615384616012</v>
      </c>
      <c r="O4346" s="63">
        <f t="shared" si="371"/>
        <v>69.948205690282663</v>
      </c>
      <c r="P4346" s="2">
        <v>3</v>
      </c>
      <c r="Q4346" s="2">
        <v>80.769230769230703</v>
      </c>
      <c r="R4346">
        <v>40.384615384615302</v>
      </c>
      <c r="S4346">
        <f t="shared" si="372"/>
        <v>69.948205690281441</v>
      </c>
      <c r="T4346" s="2">
        <v>3</v>
      </c>
      <c r="U4346" s="339">
        <f t="shared" si="373"/>
        <v>-0.28768207245177529</v>
      </c>
      <c r="V4346" s="4">
        <f t="shared" si="374"/>
        <v>0.58333333333333282</v>
      </c>
    </row>
    <row r="4347" spans="1:22">
      <c r="A4347" s="403" t="s">
        <v>1027</v>
      </c>
      <c r="B4347" s="15" t="s">
        <v>1037</v>
      </c>
      <c r="C4347" s="99" t="s">
        <v>123</v>
      </c>
      <c r="D4347" s="81" t="s">
        <v>44</v>
      </c>
      <c r="E4347" s="93" t="s">
        <v>600</v>
      </c>
      <c r="F4347" s="93" t="s">
        <v>60</v>
      </c>
      <c r="G4347">
        <v>14</v>
      </c>
      <c r="H4347" s="123">
        <f t="shared" si="376"/>
        <v>0.66666666666666663</v>
      </c>
      <c r="K4347" s="22" t="s">
        <v>100</v>
      </c>
      <c r="M4347" s="2">
        <v>215.38461538461499</v>
      </c>
      <c r="N4347" s="63">
        <v>134.61538461538399</v>
      </c>
      <c r="O4347" s="63">
        <f t="shared" si="371"/>
        <v>233.16068563427083</v>
      </c>
      <c r="P4347" s="2">
        <v>3</v>
      </c>
      <c r="Q4347" s="2">
        <v>107.692307692307</v>
      </c>
      <c r="R4347">
        <v>80.769230769231001</v>
      </c>
      <c r="S4347">
        <f t="shared" si="372"/>
        <v>139.89641138056356</v>
      </c>
      <c r="T4347" s="2">
        <v>3</v>
      </c>
      <c r="U4347" s="339">
        <f t="shared" si="373"/>
        <v>-0.69314718055994995</v>
      </c>
      <c r="V4347" s="4">
        <f t="shared" si="374"/>
        <v>0.89583333333334381</v>
      </c>
    </row>
    <row r="4348" spans="1:22">
      <c r="A4348" s="403" t="s">
        <v>1027</v>
      </c>
      <c r="B4348" s="15" t="s">
        <v>1037</v>
      </c>
      <c r="C4348" s="99" t="s">
        <v>123</v>
      </c>
      <c r="D4348" s="81" t="s">
        <v>44</v>
      </c>
      <c r="E4348" s="93" t="s">
        <v>600</v>
      </c>
      <c r="F4348" s="93" t="s">
        <v>60</v>
      </c>
      <c r="G4348">
        <v>21</v>
      </c>
      <c r="H4348" s="123">
        <f t="shared" si="376"/>
        <v>1</v>
      </c>
      <c r="K4348" s="22" t="s">
        <v>100</v>
      </c>
      <c r="L4348" t="s">
        <v>100</v>
      </c>
      <c r="M4348" s="2">
        <v>424.03846153846098</v>
      </c>
      <c r="N4348" s="63">
        <v>309.61538461538498</v>
      </c>
      <c r="O4348" s="63">
        <f t="shared" si="371"/>
        <v>536.26957695882606</v>
      </c>
      <c r="P4348" s="2">
        <v>3</v>
      </c>
      <c r="Q4348" s="2">
        <v>60.576923076922903</v>
      </c>
      <c r="R4348">
        <v>47.115384615384095</v>
      </c>
      <c r="S4348">
        <f t="shared" si="372"/>
        <v>81.60623997199427</v>
      </c>
      <c r="T4348" s="2">
        <v>3</v>
      </c>
      <c r="U4348" s="339">
        <f t="shared" si="373"/>
        <v>-1.945910149055315</v>
      </c>
      <c r="V4348" s="4">
        <f t="shared" si="374"/>
        <v>0.93827160493826156</v>
      </c>
    </row>
    <row r="4349" spans="1:22">
      <c r="A4349" s="403" t="s">
        <v>1027</v>
      </c>
      <c r="B4349" s="15" t="s">
        <v>1038</v>
      </c>
      <c r="C4349" s="99" t="s">
        <v>123</v>
      </c>
      <c r="D4349" s="81" t="s">
        <v>44</v>
      </c>
      <c r="E4349" s="93" t="s">
        <v>600</v>
      </c>
      <c r="F4349" s="93" t="s">
        <v>60</v>
      </c>
      <c r="G4349">
        <v>0</v>
      </c>
      <c r="H4349" s="123">
        <f t="shared" si="376"/>
        <v>0</v>
      </c>
      <c r="I4349" s="2" t="s">
        <v>100</v>
      </c>
      <c r="M4349" s="2">
        <v>312</v>
      </c>
      <c r="N4349" s="63">
        <v>71.999999999998977</v>
      </c>
      <c r="O4349" s="63">
        <f t="shared" si="371"/>
        <v>124.70765814495739</v>
      </c>
      <c r="P4349" s="2">
        <v>3</v>
      </c>
      <c r="Q4349" s="2">
        <v>323.99999999999898</v>
      </c>
      <c r="R4349">
        <v>48.000000000001023</v>
      </c>
      <c r="S4349">
        <f t="shared" si="372"/>
        <v>83.138438763307875</v>
      </c>
      <c r="T4349" s="2">
        <v>3</v>
      </c>
      <c r="U4349" s="339">
        <f t="shared" si="373"/>
        <v>3.7740327982843901E-2</v>
      </c>
      <c r="V4349" s="4">
        <f t="shared" si="374"/>
        <v>0.35528120713306005</v>
      </c>
    </row>
    <row r="4350" spans="1:22">
      <c r="A4350" s="403" t="s">
        <v>1027</v>
      </c>
      <c r="B4350" s="15" t="s">
        <v>1038</v>
      </c>
      <c r="C4350" s="99" t="s">
        <v>123</v>
      </c>
      <c r="D4350" s="81" t="s">
        <v>44</v>
      </c>
      <c r="E4350" s="93" t="s">
        <v>600</v>
      </c>
      <c r="F4350" s="93" t="s">
        <v>60</v>
      </c>
      <c r="G4350">
        <v>1</v>
      </c>
      <c r="H4350" s="123">
        <f t="shared" si="376"/>
        <v>4.7619047619047616E-2</v>
      </c>
      <c r="J4350" t="s">
        <v>100</v>
      </c>
      <c r="M4350" s="2">
        <v>528</v>
      </c>
      <c r="N4350" s="63">
        <v>192</v>
      </c>
      <c r="O4350" s="63">
        <f t="shared" si="371"/>
        <v>332.55375505322445</v>
      </c>
      <c r="P4350" s="2">
        <v>3</v>
      </c>
      <c r="Q4350" s="2">
        <v>180</v>
      </c>
      <c r="R4350">
        <v>47.999999999999005</v>
      </c>
      <c r="S4350">
        <f t="shared" si="372"/>
        <v>83.138438763304379</v>
      </c>
      <c r="T4350" s="2">
        <v>3</v>
      </c>
      <c r="U4350" s="339">
        <f t="shared" si="373"/>
        <v>-1.0761394328160512</v>
      </c>
      <c r="V4350" s="4">
        <f t="shared" si="374"/>
        <v>0.40444444444444144</v>
      </c>
    </row>
    <row r="4351" spans="1:22">
      <c r="A4351" s="403" t="s">
        <v>1027</v>
      </c>
      <c r="B4351" s="15" t="s">
        <v>1038</v>
      </c>
      <c r="C4351" s="99" t="s">
        <v>123</v>
      </c>
      <c r="D4351" s="81" t="s">
        <v>44</v>
      </c>
      <c r="E4351" s="93" t="s">
        <v>600</v>
      </c>
      <c r="F4351" s="93" t="s">
        <v>60</v>
      </c>
      <c r="G4351">
        <v>3</v>
      </c>
      <c r="H4351" s="123">
        <f t="shared" si="376"/>
        <v>0.14285714285714285</v>
      </c>
      <c r="K4351" s="22" t="s">
        <v>100</v>
      </c>
      <c r="M4351" s="2">
        <v>456</v>
      </c>
      <c r="N4351" s="63">
        <v>168</v>
      </c>
      <c r="O4351" s="63">
        <f t="shared" si="371"/>
        <v>290.98453567157139</v>
      </c>
      <c r="P4351" s="2">
        <v>3</v>
      </c>
      <c r="Q4351" s="2">
        <v>156</v>
      </c>
      <c r="R4351">
        <v>60</v>
      </c>
      <c r="S4351">
        <f t="shared" si="372"/>
        <v>103.92304845413263</v>
      </c>
      <c r="T4351" s="2">
        <v>3</v>
      </c>
      <c r="U4351" s="339">
        <f t="shared" si="373"/>
        <v>-1.0726368022648489</v>
      </c>
      <c r="V4351" s="4">
        <f t="shared" si="374"/>
        <v>0.48126232741617353</v>
      </c>
    </row>
    <row r="4352" spans="1:22">
      <c r="A4352" s="403" t="s">
        <v>1027</v>
      </c>
      <c r="B4352" s="15" t="s">
        <v>1038</v>
      </c>
      <c r="C4352" s="99" t="s">
        <v>123</v>
      </c>
      <c r="D4352" s="81" t="s">
        <v>44</v>
      </c>
      <c r="E4352" s="93" t="s">
        <v>600</v>
      </c>
      <c r="F4352" s="93" t="s">
        <v>60</v>
      </c>
      <c r="G4352">
        <v>7</v>
      </c>
      <c r="H4352" s="123">
        <f t="shared" si="376"/>
        <v>0.33333333333333331</v>
      </c>
      <c r="K4352" s="22" t="s">
        <v>100</v>
      </c>
      <c r="M4352" s="2">
        <v>552</v>
      </c>
      <c r="N4352" s="63">
        <v>84</v>
      </c>
      <c r="O4352" s="63">
        <f t="shared" si="371"/>
        <v>145.4922678357857</v>
      </c>
      <c r="P4352" s="2">
        <v>3</v>
      </c>
      <c r="Q4352" s="2">
        <v>156</v>
      </c>
      <c r="R4352">
        <v>60</v>
      </c>
      <c r="S4352">
        <f t="shared" si="372"/>
        <v>103.92304845413263</v>
      </c>
      <c r="T4352" s="2">
        <v>3</v>
      </c>
      <c r="U4352" s="339">
        <f t="shared" si="373"/>
        <v>-1.2636920390275583</v>
      </c>
      <c r="V4352" s="4">
        <f t="shared" si="374"/>
        <v>0.48126232741617353</v>
      </c>
    </row>
    <row r="4353" spans="1:22">
      <c r="A4353" s="403" t="s">
        <v>1027</v>
      </c>
      <c r="B4353" s="9" t="s">
        <v>1038</v>
      </c>
      <c r="C4353" s="99" t="s">
        <v>123</v>
      </c>
      <c r="D4353" s="81" t="s">
        <v>44</v>
      </c>
      <c r="E4353" s="93" t="s">
        <v>600</v>
      </c>
      <c r="F4353" s="93" t="s">
        <v>60</v>
      </c>
      <c r="G4353" s="16">
        <v>14</v>
      </c>
      <c r="H4353" s="173">
        <f t="shared" si="376"/>
        <v>0.66666666666666663</v>
      </c>
      <c r="I4353" s="19"/>
      <c r="J4353" s="16"/>
      <c r="K4353" s="98" t="s">
        <v>100</v>
      </c>
      <c r="L4353" s="16"/>
      <c r="M4353" s="2">
        <v>396</v>
      </c>
      <c r="N4353" s="63">
        <v>24</v>
      </c>
      <c r="O4353" s="63">
        <f t="shared" si="371"/>
        <v>41.569219381653056</v>
      </c>
      <c r="P4353" s="2">
        <v>3</v>
      </c>
      <c r="Q4353" s="2">
        <v>227.99999999999901</v>
      </c>
      <c r="R4353">
        <v>72.000000000000995</v>
      </c>
      <c r="S4353">
        <f t="shared" si="372"/>
        <v>124.70765814496087</v>
      </c>
      <c r="T4353" s="2">
        <v>3</v>
      </c>
      <c r="U4353" s="339">
        <f t="shared" si="373"/>
        <v>-0.55206858230004419</v>
      </c>
      <c r="V4353" s="4">
        <f t="shared" si="374"/>
        <v>0.43305632502308761</v>
      </c>
    </row>
    <row r="4354" spans="1:22">
      <c r="A4354" s="403" t="s">
        <v>1027</v>
      </c>
      <c r="B4354" s="9" t="s">
        <v>1038</v>
      </c>
      <c r="C4354" s="99" t="s">
        <v>123</v>
      </c>
      <c r="D4354" s="81" t="s">
        <v>44</v>
      </c>
      <c r="E4354" s="93" t="s">
        <v>600</v>
      </c>
      <c r="F4354" s="93" t="s">
        <v>60</v>
      </c>
      <c r="G4354">
        <v>21</v>
      </c>
      <c r="H4354" s="123">
        <f t="shared" si="376"/>
        <v>1</v>
      </c>
      <c r="K4354" s="22" t="s">
        <v>100</v>
      </c>
      <c r="L4354" t="s">
        <v>100</v>
      </c>
      <c r="M4354" s="2">
        <v>1044</v>
      </c>
      <c r="N4354" s="63">
        <v>48</v>
      </c>
      <c r="O4354" s="63">
        <f t="shared" si="371"/>
        <v>83.138438763306112</v>
      </c>
      <c r="P4354" s="2">
        <v>3</v>
      </c>
      <c r="Q4354" s="2">
        <v>540</v>
      </c>
      <c r="R4354">
        <v>72</v>
      </c>
      <c r="S4354">
        <f t="shared" si="372"/>
        <v>124.70765814495915</v>
      </c>
      <c r="T4354" s="2">
        <v>3</v>
      </c>
      <c r="U4354" s="339">
        <f t="shared" si="373"/>
        <v>-0.65924562888426386</v>
      </c>
      <c r="V4354" s="4">
        <f t="shared" si="374"/>
        <v>0.3511111111111111</v>
      </c>
    </row>
    <row r="4355" spans="1:22">
      <c r="A4355" s="403" t="s">
        <v>1027</v>
      </c>
      <c r="B4355" s="9" t="s">
        <v>1039</v>
      </c>
      <c r="C4355" s="99" t="s">
        <v>123</v>
      </c>
      <c r="D4355" s="81" t="s">
        <v>44</v>
      </c>
      <c r="E4355" s="93" t="s">
        <v>600</v>
      </c>
      <c r="F4355" s="93" t="s">
        <v>60</v>
      </c>
      <c r="G4355">
        <v>0</v>
      </c>
      <c r="H4355" s="123">
        <f t="shared" ref="H4355:H4386" si="377">G4355/21</f>
        <v>0</v>
      </c>
      <c r="I4355" s="2" t="s">
        <v>100</v>
      </c>
      <c r="M4355" s="2">
        <v>79.999999999999901</v>
      </c>
      <c r="N4355" s="63">
        <v>39.999999999999105</v>
      </c>
      <c r="O4355" s="63">
        <f t="shared" ref="O4355:O4417" si="378">N4355*SQRT(P4355)</f>
        <v>69.282032302753535</v>
      </c>
      <c r="P4355" s="2">
        <v>3</v>
      </c>
      <c r="Q4355" s="2">
        <v>109.09090909090899</v>
      </c>
      <c r="R4355">
        <v>65.454545454544999</v>
      </c>
      <c r="S4355">
        <f t="shared" ref="S4355:S4417" si="379">R4355*SQRT(T4355)</f>
        <v>113.37059831359845</v>
      </c>
      <c r="T4355" s="2">
        <v>3</v>
      </c>
      <c r="U4355" s="339">
        <f t="shared" ref="U4355:U4417" si="380">LN(Q4355/M4355)</f>
        <v>0.31015492830383995</v>
      </c>
      <c r="V4355" s="4">
        <f t="shared" ref="V4355:V4417" si="381">M4355^2/(P4355*M4355^2)+S4355^2/(T4355*Q4355^2)</f>
        <v>0.69333333333332903</v>
      </c>
    </row>
    <row r="4356" spans="1:22">
      <c r="A4356" s="403" t="s">
        <v>1027</v>
      </c>
      <c r="B4356" s="9" t="s">
        <v>1039</v>
      </c>
      <c r="C4356" s="99" t="s">
        <v>123</v>
      </c>
      <c r="D4356" s="81" t="s">
        <v>44</v>
      </c>
      <c r="E4356" s="93" t="s">
        <v>600</v>
      </c>
      <c r="F4356" s="93" t="s">
        <v>60</v>
      </c>
      <c r="G4356">
        <v>1</v>
      </c>
      <c r="H4356" s="123">
        <f t="shared" si="377"/>
        <v>4.7619047619047616E-2</v>
      </c>
      <c r="J4356" t="s">
        <v>100</v>
      </c>
      <c r="M4356" s="2">
        <v>90.909090909090907</v>
      </c>
      <c r="N4356" s="63">
        <v>14.545454545454092</v>
      </c>
      <c r="O4356" s="65">
        <f t="shared" si="378"/>
        <v>25.193466291910156</v>
      </c>
      <c r="P4356" s="2">
        <v>3</v>
      </c>
      <c r="Q4356" s="2">
        <v>47.272727272727302</v>
      </c>
      <c r="R4356">
        <v>50.9090909090908</v>
      </c>
      <c r="S4356" s="2">
        <f t="shared" si="379"/>
        <v>88.177132021688109</v>
      </c>
      <c r="T4356" s="2">
        <v>3</v>
      </c>
      <c r="U4356" s="339">
        <f t="shared" si="380"/>
        <v>-0.65392646740666338</v>
      </c>
      <c r="V4356" s="4">
        <f t="shared" si="381"/>
        <v>1.4930966469427944</v>
      </c>
    </row>
    <row r="4357" spans="1:22">
      <c r="A4357" s="403" t="s">
        <v>1027</v>
      </c>
      <c r="B4357" s="9" t="s">
        <v>1039</v>
      </c>
      <c r="C4357" s="99" t="s">
        <v>123</v>
      </c>
      <c r="D4357" s="81" t="s">
        <v>44</v>
      </c>
      <c r="E4357" s="93" t="s">
        <v>600</v>
      </c>
      <c r="F4357" s="93" t="s">
        <v>60</v>
      </c>
      <c r="G4357">
        <v>3</v>
      </c>
      <c r="H4357" s="123">
        <f t="shared" si="377"/>
        <v>0.14285714285714285</v>
      </c>
      <c r="K4357" s="22" t="s">
        <v>100</v>
      </c>
      <c r="M4357" s="2">
        <v>156.363636363636</v>
      </c>
      <c r="N4357" s="63">
        <v>40</v>
      </c>
      <c r="O4357" s="65">
        <f t="shared" si="378"/>
        <v>69.282032302755084</v>
      </c>
      <c r="P4357" s="2">
        <v>3</v>
      </c>
      <c r="Q4357" s="2">
        <v>29.090909090909101</v>
      </c>
      <c r="R4357">
        <v>18.181818181818201</v>
      </c>
      <c r="S4357" s="2">
        <f t="shared" si="379"/>
        <v>31.49183286488871</v>
      </c>
      <c r="T4357" s="2">
        <v>3</v>
      </c>
      <c r="U4357" s="339">
        <f t="shared" si="380"/>
        <v>-1.6817585740137238</v>
      </c>
      <c r="V4357" s="4">
        <f t="shared" si="381"/>
        <v>0.72395833333333393</v>
      </c>
    </row>
    <row r="4358" spans="1:22">
      <c r="A4358" s="403" t="s">
        <v>1027</v>
      </c>
      <c r="B4358" s="9" t="s">
        <v>1039</v>
      </c>
      <c r="C4358" s="99" t="s">
        <v>123</v>
      </c>
      <c r="D4358" s="81" t="s">
        <v>44</v>
      </c>
      <c r="E4358" s="93" t="s">
        <v>600</v>
      </c>
      <c r="F4358" s="93" t="s">
        <v>60</v>
      </c>
      <c r="G4358">
        <v>7</v>
      </c>
      <c r="H4358" s="123">
        <f t="shared" si="377"/>
        <v>0.33333333333333331</v>
      </c>
      <c r="K4358" s="22" t="s">
        <v>100</v>
      </c>
      <c r="M4358" s="2">
        <v>156.363636363636</v>
      </c>
      <c r="N4358" s="63">
        <v>3.6363636363630008</v>
      </c>
      <c r="O4358" s="65">
        <f t="shared" si="378"/>
        <v>6.2983665729766347</v>
      </c>
      <c r="P4358" s="2">
        <v>3</v>
      </c>
      <c r="Q4358" s="2">
        <v>109.09090909090899</v>
      </c>
      <c r="R4358">
        <v>61.818181818181003</v>
      </c>
      <c r="S4358" s="2">
        <f t="shared" si="379"/>
        <v>107.07223174062008</v>
      </c>
      <c r="T4358" s="2">
        <v>3</v>
      </c>
      <c r="U4358" s="339">
        <f t="shared" si="380"/>
        <v>-0.36000273403140559</v>
      </c>
      <c r="V4358" s="4">
        <f t="shared" si="381"/>
        <v>0.6544444444444365</v>
      </c>
    </row>
    <row r="4359" spans="1:22">
      <c r="A4359" s="403" t="s">
        <v>1027</v>
      </c>
      <c r="B4359" s="9" t="s">
        <v>1039</v>
      </c>
      <c r="C4359" s="99" t="s">
        <v>123</v>
      </c>
      <c r="D4359" s="81" t="s">
        <v>44</v>
      </c>
      <c r="E4359" s="93" t="s">
        <v>600</v>
      </c>
      <c r="F4359" s="93" t="s">
        <v>60</v>
      </c>
      <c r="G4359" s="16">
        <v>14</v>
      </c>
      <c r="H4359" s="173">
        <f t="shared" si="377"/>
        <v>0.66666666666666663</v>
      </c>
      <c r="I4359" s="19"/>
      <c r="J4359" s="16"/>
      <c r="K4359" s="98" t="s">
        <v>100</v>
      </c>
      <c r="L4359" s="16"/>
      <c r="M4359" s="2">
        <v>174.54545454545399</v>
      </c>
      <c r="N4359" s="63">
        <v>14.545454545455016</v>
      </c>
      <c r="O4359" s="65">
        <f t="shared" si="378"/>
        <v>25.193466291911754</v>
      </c>
      <c r="P4359" s="2">
        <v>3</v>
      </c>
      <c r="Q4359" s="2">
        <v>134.54545454545399</v>
      </c>
      <c r="R4359">
        <v>36.363636363636004</v>
      </c>
      <c r="S4359" s="2">
        <f t="shared" si="379"/>
        <v>62.983665729776732</v>
      </c>
      <c r="T4359" s="2">
        <v>3</v>
      </c>
      <c r="U4359" s="339">
        <f t="shared" si="380"/>
        <v>-0.26028309826366747</v>
      </c>
      <c r="V4359" s="4">
        <f t="shared" si="381"/>
        <v>0.40637935232529743</v>
      </c>
    </row>
    <row r="4360" spans="1:22">
      <c r="A4360" s="403" t="s">
        <v>1027</v>
      </c>
      <c r="B4360" s="9" t="s">
        <v>1039</v>
      </c>
      <c r="C4360" s="99" t="s">
        <v>123</v>
      </c>
      <c r="D4360" s="81" t="s">
        <v>44</v>
      </c>
      <c r="E4360" s="93" t="s">
        <v>600</v>
      </c>
      <c r="F4360" s="93" t="s">
        <v>60</v>
      </c>
      <c r="G4360">
        <v>21</v>
      </c>
      <c r="H4360" s="123">
        <f t="shared" si="377"/>
        <v>1</v>
      </c>
      <c r="K4360" s="22" t="s">
        <v>100</v>
      </c>
      <c r="L4360" t="s">
        <v>100</v>
      </c>
      <c r="M4360" s="2">
        <v>218.18181818181799</v>
      </c>
      <c r="N4360" s="63">
        <v>3.6363636363630008</v>
      </c>
      <c r="O4360" s="65">
        <f t="shared" si="378"/>
        <v>6.2983665729766347</v>
      </c>
      <c r="P4360" s="2">
        <v>3</v>
      </c>
      <c r="Q4360" s="2">
        <v>18.181818181818102</v>
      </c>
      <c r="R4360">
        <v>10.909090909090999</v>
      </c>
      <c r="S4360" s="2">
        <f t="shared" si="379"/>
        <v>18.895099718933363</v>
      </c>
      <c r="T4360" s="2">
        <v>3</v>
      </c>
      <c r="U4360" s="339">
        <f t="shared" si="380"/>
        <v>-2.4849066497880039</v>
      </c>
      <c r="V4360" s="4">
        <f t="shared" si="381"/>
        <v>0.69333333333334246</v>
      </c>
    </row>
    <row r="4361" spans="1:22">
      <c r="A4361" s="403" t="s">
        <v>1027</v>
      </c>
      <c r="B4361" s="9" t="s">
        <v>1040</v>
      </c>
      <c r="C4361" s="99" t="s">
        <v>123</v>
      </c>
      <c r="D4361" s="81" t="s">
        <v>44</v>
      </c>
      <c r="E4361" s="93" t="s">
        <v>600</v>
      </c>
      <c r="F4361" s="93" t="s">
        <v>60</v>
      </c>
      <c r="G4361">
        <v>0</v>
      </c>
      <c r="H4361" s="123">
        <f t="shared" si="377"/>
        <v>0</v>
      </c>
      <c r="I4361" s="2" t="s">
        <v>100</v>
      </c>
      <c r="M4361" s="2">
        <v>219.230769230768</v>
      </c>
      <c r="N4361" s="63">
        <v>23.076923076923009</v>
      </c>
      <c r="O4361" s="65">
        <f t="shared" si="378"/>
        <v>39.970403251589353</v>
      </c>
      <c r="P4361" s="2">
        <v>3</v>
      </c>
      <c r="Q4361" s="2">
        <v>484.61538461538402</v>
      </c>
      <c r="R4361">
        <v>92.307692307693003</v>
      </c>
      <c r="S4361" s="2">
        <f t="shared" si="379"/>
        <v>159.88161300635909</v>
      </c>
      <c r="T4361" s="2">
        <v>3</v>
      </c>
      <c r="U4361" s="339">
        <f t="shared" si="380"/>
        <v>0.79323063911693215</v>
      </c>
      <c r="V4361" s="4">
        <f t="shared" si="381"/>
        <v>0.36961451247165594</v>
      </c>
    </row>
    <row r="4362" spans="1:22">
      <c r="A4362" s="403" t="s">
        <v>1027</v>
      </c>
      <c r="B4362" s="9" t="s">
        <v>1040</v>
      </c>
      <c r="C4362" s="99" t="s">
        <v>123</v>
      </c>
      <c r="D4362" s="81" t="s">
        <v>44</v>
      </c>
      <c r="E4362" s="93" t="s">
        <v>600</v>
      </c>
      <c r="F4362" s="93" t="s">
        <v>60</v>
      </c>
      <c r="G4362">
        <v>1</v>
      </c>
      <c r="H4362" s="123">
        <f t="shared" si="377"/>
        <v>4.7619047619047616E-2</v>
      </c>
      <c r="J4362" t="s">
        <v>100</v>
      </c>
      <c r="M4362" s="2">
        <v>438.461538461538</v>
      </c>
      <c r="N4362" s="63">
        <v>103.84615384615404</v>
      </c>
      <c r="O4362" s="65">
        <f t="shared" si="378"/>
        <v>179.86681463215297</v>
      </c>
      <c r="P4362" s="2">
        <v>3</v>
      </c>
      <c r="Q4362" s="2">
        <v>357.692307692307</v>
      </c>
      <c r="R4362">
        <v>173.07692307692304</v>
      </c>
      <c r="S4362" s="2">
        <f t="shared" si="379"/>
        <v>299.778024386921</v>
      </c>
      <c r="T4362" s="2">
        <v>3</v>
      </c>
      <c r="U4362" s="339">
        <f t="shared" si="380"/>
        <v>-0.20359895524124036</v>
      </c>
      <c r="V4362" s="4">
        <f t="shared" si="381"/>
        <v>0.56746444675685126</v>
      </c>
    </row>
    <row r="4363" spans="1:22">
      <c r="A4363" s="403" t="s">
        <v>1027</v>
      </c>
      <c r="B4363" s="9" t="s">
        <v>1040</v>
      </c>
      <c r="C4363" s="99" t="s">
        <v>123</v>
      </c>
      <c r="D4363" s="81" t="s">
        <v>44</v>
      </c>
      <c r="E4363" s="93" t="s">
        <v>600</v>
      </c>
      <c r="F4363" s="93" t="s">
        <v>60</v>
      </c>
      <c r="G4363">
        <v>3</v>
      </c>
      <c r="H4363" s="123">
        <f t="shared" si="377"/>
        <v>0.14285714285714285</v>
      </c>
      <c r="K4363" s="22" t="s">
        <v>100</v>
      </c>
      <c r="M4363" s="2">
        <v>473.07692307692201</v>
      </c>
      <c r="N4363" s="63">
        <v>161.53846153846195</v>
      </c>
      <c r="O4363" s="65">
        <f t="shared" si="378"/>
        <v>279.79282276112701</v>
      </c>
      <c r="P4363" s="2">
        <v>3</v>
      </c>
      <c r="Q4363" s="2">
        <v>542.30769230769204</v>
      </c>
      <c r="R4363">
        <v>161.53846153846098</v>
      </c>
      <c r="S4363" s="2">
        <f t="shared" si="379"/>
        <v>279.79282276112536</v>
      </c>
      <c r="T4363" s="2">
        <v>3</v>
      </c>
      <c r="U4363" s="339">
        <f t="shared" si="380"/>
        <v>0.13657553500575245</v>
      </c>
      <c r="V4363" s="4">
        <f t="shared" si="381"/>
        <v>0.42206126452391679</v>
      </c>
    </row>
    <row r="4364" spans="1:22">
      <c r="A4364" s="403" t="s">
        <v>1027</v>
      </c>
      <c r="B4364" s="9" t="s">
        <v>1040</v>
      </c>
      <c r="C4364" s="99" t="s">
        <v>123</v>
      </c>
      <c r="D4364" s="81" t="s">
        <v>44</v>
      </c>
      <c r="E4364" s="93" t="s">
        <v>600</v>
      </c>
      <c r="F4364" s="93" t="s">
        <v>60</v>
      </c>
      <c r="G4364">
        <v>7</v>
      </c>
      <c r="H4364" s="123">
        <f t="shared" si="377"/>
        <v>0.33333333333333331</v>
      </c>
      <c r="K4364" s="22" t="s">
        <v>100</v>
      </c>
      <c r="M4364" s="2">
        <v>369.230769230769</v>
      </c>
      <c r="N4364" s="63">
        <v>138.461538461538</v>
      </c>
      <c r="O4364" s="65">
        <f t="shared" si="378"/>
        <v>239.82241950953605</v>
      </c>
      <c r="P4364" s="2">
        <v>3</v>
      </c>
      <c r="Q4364" s="2">
        <v>611.538461538462</v>
      </c>
      <c r="R4364">
        <v>161.53846153846098</v>
      </c>
      <c r="S4364" s="2">
        <f t="shared" si="379"/>
        <v>279.79282276112536</v>
      </c>
      <c r="T4364" s="2">
        <v>3</v>
      </c>
      <c r="U4364" s="339">
        <f t="shared" si="380"/>
        <v>0.50455601075239664</v>
      </c>
      <c r="V4364" s="4">
        <f t="shared" si="381"/>
        <v>0.40310905423044913</v>
      </c>
    </row>
    <row r="4365" spans="1:22">
      <c r="A4365" s="403" t="s">
        <v>1027</v>
      </c>
      <c r="B4365" s="9" t="s">
        <v>1040</v>
      </c>
      <c r="C4365" s="99" t="s">
        <v>123</v>
      </c>
      <c r="D4365" s="81" t="s">
        <v>44</v>
      </c>
      <c r="E4365" s="93" t="s">
        <v>600</v>
      </c>
      <c r="F4365" s="93" t="s">
        <v>60</v>
      </c>
      <c r="G4365">
        <v>14</v>
      </c>
      <c r="H4365" s="123">
        <f t="shared" si="377"/>
        <v>0.66666666666666663</v>
      </c>
      <c r="K4365" s="22" t="s">
        <v>100</v>
      </c>
      <c r="M4365" s="2">
        <v>242.30769230769101</v>
      </c>
      <c r="N4365" s="63">
        <v>46.153846153846985</v>
      </c>
      <c r="O4365" s="65">
        <f t="shared" si="378"/>
        <v>79.940806503180383</v>
      </c>
      <c r="P4365" s="2">
        <v>3</v>
      </c>
      <c r="Q4365" s="2">
        <v>669.23076923076803</v>
      </c>
      <c r="R4365">
        <v>184.61538461538498</v>
      </c>
      <c r="S4365" s="2">
        <f t="shared" si="379"/>
        <v>319.76322601271642</v>
      </c>
      <c r="T4365" s="2">
        <v>3</v>
      </c>
      <c r="U4365" s="339">
        <f t="shared" si="380"/>
        <v>1.0159205728229999</v>
      </c>
      <c r="V4365" s="4">
        <f t="shared" si="381"/>
        <v>0.40943321442726965</v>
      </c>
    </row>
    <row r="4366" spans="1:22">
      <c r="A4366" s="403" t="s">
        <v>1027</v>
      </c>
      <c r="B4366" s="9" t="s">
        <v>1040</v>
      </c>
      <c r="C4366" s="99" t="s">
        <v>123</v>
      </c>
      <c r="D4366" s="81" t="s">
        <v>44</v>
      </c>
      <c r="E4366" s="93" t="s">
        <v>600</v>
      </c>
      <c r="F4366" s="93" t="s">
        <v>60</v>
      </c>
      <c r="G4366">
        <v>21</v>
      </c>
      <c r="H4366" s="123">
        <f t="shared" si="377"/>
        <v>1</v>
      </c>
      <c r="K4366" s="22" t="s">
        <v>100</v>
      </c>
      <c r="L4366" t="s">
        <v>100</v>
      </c>
      <c r="M4366" s="2">
        <v>334.61538461538402</v>
      </c>
      <c r="N4366" s="63">
        <v>196.15384615384602</v>
      </c>
      <c r="O4366" s="65">
        <f t="shared" si="378"/>
        <v>339.74842763851029</v>
      </c>
      <c r="P4366" s="2">
        <v>3</v>
      </c>
      <c r="Q4366" s="2">
        <v>415.38461538461399</v>
      </c>
      <c r="R4366">
        <v>46.153846153846985</v>
      </c>
      <c r="S4366" s="2">
        <f t="shared" si="379"/>
        <v>79.940806503180383</v>
      </c>
      <c r="T4366" s="2">
        <v>3</v>
      </c>
      <c r="U4366" s="339">
        <f t="shared" si="380"/>
        <v>0.21622310846963438</v>
      </c>
      <c r="V4366" s="4">
        <f t="shared" si="381"/>
        <v>0.34567901234567949</v>
      </c>
    </row>
    <row r="4367" spans="1:22">
      <c r="A4367" s="403" t="s">
        <v>1027</v>
      </c>
      <c r="B4367" s="9" t="s">
        <v>1041</v>
      </c>
      <c r="C4367" s="99" t="s">
        <v>123</v>
      </c>
      <c r="D4367" s="81" t="s">
        <v>44</v>
      </c>
      <c r="E4367" s="93" t="s">
        <v>600</v>
      </c>
      <c r="F4367" s="93" t="s">
        <v>60</v>
      </c>
      <c r="G4367" s="16">
        <v>0</v>
      </c>
      <c r="H4367" s="173">
        <f t="shared" si="377"/>
        <v>0</v>
      </c>
      <c r="I4367" s="19" t="s">
        <v>100</v>
      </c>
      <c r="J4367" s="16"/>
      <c r="K4367" s="16"/>
      <c r="L4367" s="16"/>
      <c r="M4367" s="321">
        <v>952.38095238095195</v>
      </c>
      <c r="N4367" s="124">
        <v>342.857142857138</v>
      </c>
      <c r="O4367" s="176">
        <f t="shared" si="378"/>
        <v>593.84599116646382</v>
      </c>
      <c r="P4367" s="326">
        <v>3</v>
      </c>
      <c r="Q4367" s="326">
        <v>571.42857142856997</v>
      </c>
      <c r="R4367" s="123">
        <v>342.85714285714403</v>
      </c>
      <c r="S4367" s="2">
        <f t="shared" si="379"/>
        <v>593.84599116647416</v>
      </c>
      <c r="T4367" s="2">
        <v>3</v>
      </c>
      <c r="U4367" s="339">
        <f t="shared" si="380"/>
        <v>-0.51082562376599272</v>
      </c>
      <c r="V4367" s="4">
        <f t="shared" si="381"/>
        <v>0.69333333333333758</v>
      </c>
    </row>
    <row r="4368" spans="1:22">
      <c r="A4368" s="403" t="s">
        <v>1027</v>
      </c>
      <c r="B4368" s="9" t="s">
        <v>1041</v>
      </c>
      <c r="C4368" s="99" t="s">
        <v>123</v>
      </c>
      <c r="D4368" s="81" t="s">
        <v>44</v>
      </c>
      <c r="E4368" s="93" t="s">
        <v>600</v>
      </c>
      <c r="F4368" s="93" t="s">
        <v>60</v>
      </c>
      <c r="G4368">
        <v>1</v>
      </c>
      <c r="H4368" s="123">
        <f t="shared" si="377"/>
        <v>4.7619047619047616E-2</v>
      </c>
      <c r="J4368" t="s">
        <v>100</v>
      </c>
      <c r="M4368" s="321">
        <v>1333.3333333333301</v>
      </c>
      <c r="N4368" s="124">
        <v>228.57142857143003</v>
      </c>
      <c r="O4368" s="176">
        <f t="shared" si="378"/>
        <v>395.89732744431734</v>
      </c>
      <c r="P4368" s="326">
        <v>3</v>
      </c>
      <c r="Q4368" s="326">
        <v>1180.9523809523801</v>
      </c>
      <c r="R4368" s="123">
        <v>152.38095238095002</v>
      </c>
      <c r="S4368" s="2">
        <f t="shared" si="379"/>
        <v>263.93155162953911</v>
      </c>
      <c r="T4368" s="2">
        <v>3</v>
      </c>
      <c r="U4368" s="339">
        <f t="shared" si="380"/>
        <v>-0.12136085700426572</v>
      </c>
      <c r="V4368" s="4">
        <f t="shared" si="381"/>
        <v>0.34998265695456071</v>
      </c>
    </row>
    <row r="4369" spans="1:22">
      <c r="A4369" s="403" t="s">
        <v>1027</v>
      </c>
      <c r="B4369" s="9" t="s">
        <v>1041</v>
      </c>
      <c r="C4369" s="99" t="s">
        <v>123</v>
      </c>
      <c r="D4369" s="81" t="s">
        <v>44</v>
      </c>
      <c r="E4369" s="93" t="s">
        <v>600</v>
      </c>
      <c r="F4369" s="93" t="s">
        <v>60</v>
      </c>
      <c r="G4369">
        <v>3</v>
      </c>
      <c r="H4369" s="123">
        <f t="shared" si="377"/>
        <v>0.14285714285714285</v>
      </c>
      <c r="K4369" s="22" t="s">
        <v>100</v>
      </c>
      <c r="M4369" s="321">
        <v>1333.3333333333301</v>
      </c>
      <c r="N4369" s="124">
        <v>380.95238095237983</v>
      </c>
      <c r="O4369" s="176">
        <f t="shared" si="378"/>
        <v>659.828879073856</v>
      </c>
      <c r="P4369" s="326">
        <v>3</v>
      </c>
      <c r="Q4369" s="326">
        <v>1180.9523809523801</v>
      </c>
      <c r="R4369" s="123">
        <v>76.190476190470008</v>
      </c>
      <c r="S4369" s="2">
        <f t="shared" si="379"/>
        <v>131.96577581476089</v>
      </c>
      <c r="T4369" s="2">
        <v>3</v>
      </c>
      <c r="U4369" s="339">
        <f t="shared" si="380"/>
        <v>-0.12136085700426572</v>
      </c>
      <c r="V4369" s="4">
        <f t="shared" si="381"/>
        <v>0.33749566423863964</v>
      </c>
    </row>
    <row r="4370" spans="1:22">
      <c r="A4370" s="403" t="s">
        <v>1027</v>
      </c>
      <c r="B4370" s="9" t="s">
        <v>1041</v>
      </c>
      <c r="C4370" s="99" t="s">
        <v>123</v>
      </c>
      <c r="D4370" s="81" t="s">
        <v>44</v>
      </c>
      <c r="E4370" s="93" t="s">
        <v>600</v>
      </c>
      <c r="F4370" s="93" t="s">
        <v>60</v>
      </c>
      <c r="G4370">
        <v>7</v>
      </c>
      <c r="H4370" s="123">
        <f t="shared" si="377"/>
        <v>0.33333333333333331</v>
      </c>
      <c r="K4370" s="22" t="s">
        <v>100</v>
      </c>
      <c r="M4370" s="321">
        <v>2552.38095238095</v>
      </c>
      <c r="N4370" s="124">
        <v>1371.4285714285702</v>
      </c>
      <c r="O4370" s="176">
        <f t="shared" si="378"/>
        <v>2375.3839646658867</v>
      </c>
      <c r="P4370" s="326">
        <v>3</v>
      </c>
      <c r="Q4370" s="326">
        <v>1180.9523809523801</v>
      </c>
      <c r="R4370" s="123">
        <v>228.57142857142003</v>
      </c>
      <c r="S4370" s="2">
        <f t="shared" si="379"/>
        <v>395.8973274443</v>
      </c>
      <c r="T4370" s="2">
        <v>3</v>
      </c>
      <c r="U4370" s="339">
        <f t="shared" si="380"/>
        <v>-0.77070541490581967</v>
      </c>
      <c r="V4370" s="4">
        <f t="shared" si="381"/>
        <v>0.37079431148109332</v>
      </c>
    </row>
    <row r="4371" spans="1:22">
      <c r="A4371" s="403" t="s">
        <v>1027</v>
      </c>
      <c r="B4371" s="9" t="s">
        <v>1041</v>
      </c>
      <c r="C4371" s="99" t="s">
        <v>123</v>
      </c>
      <c r="D4371" s="81" t="s">
        <v>44</v>
      </c>
      <c r="E4371" s="93" t="s">
        <v>600</v>
      </c>
      <c r="F4371" s="93" t="s">
        <v>60</v>
      </c>
      <c r="G4371">
        <v>14</v>
      </c>
      <c r="H4371" s="123">
        <f t="shared" si="377"/>
        <v>0.66666666666666663</v>
      </c>
      <c r="K4371" s="22" t="s">
        <v>100</v>
      </c>
      <c r="M4371" s="321">
        <v>1980.9523809523801</v>
      </c>
      <c r="N4371" s="124">
        <v>723.80952380951999</v>
      </c>
      <c r="O4371" s="176">
        <f t="shared" si="378"/>
        <v>1253.6748702403236</v>
      </c>
      <c r="P4371" s="326">
        <v>3</v>
      </c>
      <c r="Q4371" s="326">
        <v>1104.7619047619</v>
      </c>
      <c r="R4371" s="123">
        <v>304.76190476190004</v>
      </c>
      <c r="S4371" s="2">
        <f t="shared" si="379"/>
        <v>527.86310325907823</v>
      </c>
      <c r="T4371" s="2">
        <v>3</v>
      </c>
      <c r="U4371" s="339">
        <f t="shared" si="380"/>
        <v>-0.58394788859495705</v>
      </c>
      <c r="V4371" s="4">
        <f t="shared" si="381"/>
        <v>0.40943321442726738</v>
      </c>
    </row>
    <row r="4372" spans="1:22">
      <c r="A4372" s="403" t="s">
        <v>1027</v>
      </c>
      <c r="B4372" s="9" t="s">
        <v>1041</v>
      </c>
      <c r="C4372" s="99" t="s">
        <v>123</v>
      </c>
      <c r="D4372" s="81" t="s">
        <v>44</v>
      </c>
      <c r="E4372" s="93" t="s">
        <v>600</v>
      </c>
      <c r="F4372" s="93" t="s">
        <v>60</v>
      </c>
      <c r="G4372">
        <v>21</v>
      </c>
      <c r="H4372" s="123">
        <f t="shared" si="377"/>
        <v>1</v>
      </c>
      <c r="K4372" s="22" t="s">
        <v>100</v>
      </c>
      <c r="L4372" t="s">
        <v>100</v>
      </c>
      <c r="M4372" s="321">
        <v>2171.4285714285702</v>
      </c>
      <c r="N4372" s="124">
        <v>266.66666666665969</v>
      </c>
      <c r="O4372" s="176">
        <f t="shared" si="378"/>
        <v>461.88021535168849</v>
      </c>
      <c r="P4372" s="326">
        <v>3</v>
      </c>
      <c r="Q4372" s="326">
        <v>4533.3333333333303</v>
      </c>
      <c r="R4372" s="123">
        <v>3085.7142857142799</v>
      </c>
      <c r="S4372" s="2">
        <f t="shared" si="379"/>
        <v>5344.6139204982392</v>
      </c>
      <c r="T4372" s="2">
        <v>3</v>
      </c>
      <c r="U4372" s="339">
        <f t="shared" si="380"/>
        <v>0.73607222527697913</v>
      </c>
      <c r="V4372" s="4">
        <f t="shared" si="381"/>
        <v>0.79664807099310198</v>
      </c>
    </row>
    <row r="4373" spans="1:22">
      <c r="A4373" s="403" t="s">
        <v>1027</v>
      </c>
      <c r="B4373" s="9" t="s">
        <v>1042</v>
      </c>
      <c r="C4373" s="99" t="s">
        <v>123</v>
      </c>
      <c r="D4373" s="81" t="s">
        <v>44</v>
      </c>
      <c r="E4373" s="93" t="s">
        <v>600</v>
      </c>
      <c r="F4373" s="93" t="s">
        <v>60</v>
      </c>
      <c r="G4373">
        <v>0</v>
      </c>
      <c r="H4373" s="123">
        <f t="shared" si="377"/>
        <v>0</v>
      </c>
      <c r="I4373" s="2" t="s">
        <v>100</v>
      </c>
      <c r="M4373" s="2">
        <v>576.27118644067696</v>
      </c>
      <c r="N4373" s="63">
        <v>366.10169491525403</v>
      </c>
      <c r="O4373" s="176">
        <f t="shared" si="378"/>
        <v>634.10673633030046</v>
      </c>
      <c r="P4373" s="326">
        <v>3</v>
      </c>
      <c r="Q4373" s="2">
        <v>454.237288135592</v>
      </c>
      <c r="R4373">
        <v>237.28813600000001</v>
      </c>
      <c r="S4373" s="2">
        <f t="shared" si="379"/>
        <v>410.99510758531358</v>
      </c>
      <c r="T4373" s="2">
        <v>3</v>
      </c>
      <c r="U4373" s="339">
        <f t="shared" si="380"/>
        <v>-0.23795863709935128</v>
      </c>
      <c r="V4373" s="4">
        <f t="shared" si="381"/>
        <v>0.60622261918764542</v>
      </c>
    </row>
    <row r="4374" spans="1:22">
      <c r="A4374" s="403" t="s">
        <v>1027</v>
      </c>
      <c r="B4374" s="9" t="s">
        <v>1042</v>
      </c>
      <c r="C4374" s="99" t="s">
        <v>123</v>
      </c>
      <c r="D4374" s="81" t="s">
        <v>44</v>
      </c>
      <c r="E4374" s="93" t="s">
        <v>600</v>
      </c>
      <c r="F4374" s="93" t="s">
        <v>60</v>
      </c>
      <c r="G4374">
        <v>1</v>
      </c>
      <c r="H4374" s="123">
        <f t="shared" si="377"/>
        <v>4.7619047619047616E-2</v>
      </c>
      <c r="J4374" t="s">
        <v>100</v>
      </c>
      <c r="M4374" s="2">
        <v>576.27118644067696</v>
      </c>
      <c r="N4374" s="63">
        <v>311.86440677966107</v>
      </c>
      <c r="O4374" s="176">
        <f t="shared" si="378"/>
        <v>540.16499761470072</v>
      </c>
      <c r="P4374" s="326">
        <v>3</v>
      </c>
      <c r="Q4374" s="2">
        <v>366.10169491525301</v>
      </c>
      <c r="R4374">
        <v>142.37288100000001</v>
      </c>
      <c r="S4374" s="2">
        <f t="shared" si="379"/>
        <v>246.59706351195766</v>
      </c>
      <c r="T4374" s="2">
        <v>3</v>
      </c>
      <c r="U4374" s="339">
        <f t="shared" si="380"/>
        <v>-0.4536672099260437</v>
      </c>
      <c r="V4374" s="4">
        <f t="shared" si="381"/>
        <v>0.48456790047839604</v>
      </c>
    </row>
    <row r="4375" spans="1:22">
      <c r="A4375" s="403" t="s">
        <v>1027</v>
      </c>
      <c r="B4375" s="9" t="s">
        <v>1042</v>
      </c>
      <c r="C4375" s="99" t="s">
        <v>123</v>
      </c>
      <c r="D4375" s="81" t="s">
        <v>44</v>
      </c>
      <c r="E4375" s="93" t="s">
        <v>600</v>
      </c>
      <c r="F4375" s="93" t="s">
        <v>60</v>
      </c>
      <c r="G4375" s="16">
        <v>3</v>
      </c>
      <c r="H4375" s="173">
        <f t="shared" si="377"/>
        <v>0.14285714285714285</v>
      </c>
      <c r="I4375" s="19"/>
      <c r="J4375" s="16"/>
      <c r="K4375" s="98" t="s">
        <v>100</v>
      </c>
      <c r="L4375" s="16"/>
      <c r="M4375" s="2">
        <v>596.61016949152395</v>
      </c>
      <c r="N4375" s="63">
        <v>338.983050847458</v>
      </c>
      <c r="O4375" s="176">
        <f t="shared" si="378"/>
        <v>587.13586697250139</v>
      </c>
      <c r="P4375" s="326">
        <v>3</v>
      </c>
      <c r="Q4375" s="2">
        <v>413.55932203389801</v>
      </c>
      <c r="R4375">
        <v>169.491525</v>
      </c>
      <c r="S4375" s="2">
        <f t="shared" si="379"/>
        <v>293.56793275233053</v>
      </c>
      <c r="T4375" s="2">
        <v>3</v>
      </c>
      <c r="U4375" s="339">
        <f t="shared" si="380"/>
        <v>-0.3664629503048934</v>
      </c>
      <c r="V4375" s="4">
        <f t="shared" si="381"/>
        <v>0.50129893313849339</v>
      </c>
    </row>
    <row r="4376" spans="1:22">
      <c r="A4376" s="403" t="s">
        <v>1027</v>
      </c>
      <c r="B4376" s="9" t="s">
        <v>1042</v>
      </c>
      <c r="C4376" s="99" t="s">
        <v>123</v>
      </c>
      <c r="D4376" s="81" t="s">
        <v>44</v>
      </c>
      <c r="E4376" s="93" t="s">
        <v>600</v>
      </c>
      <c r="F4376" s="93" t="s">
        <v>60</v>
      </c>
      <c r="G4376">
        <v>7</v>
      </c>
      <c r="H4376" s="123">
        <f t="shared" si="377"/>
        <v>0.33333333333333331</v>
      </c>
      <c r="K4376" s="22" t="s">
        <v>100</v>
      </c>
      <c r="M4376" s="2">
        <v>203.38983050847301</v>
      </c>
      <c r="N4376" s="63">
        <v>27.118644067796993</v>
      </c>
      <c r="O4376" s="176">
        <f t="shared" si="378"/>
        <v>46.970869357800723</v>
      </c>
      <c r="P4376" s="326">
        <v>3</v>
      </c>
      <c r="Q4376" s="2">
        <v>74.576271186440593</v>
      </c>
      <c r="R4376">
        <v>20.3389831</v>
      </c>
      <c r="S4376" s="2">
        <f t="shared" si="379"/>
        <v>35.228152103484746</v>
      </c>
      <c r="T4376" s="2">
        <v>3</v>
      </c>
      <c r="U4376" s="339">
        <f t="shared" si="380"/>
        <v>-1.0033021088637781</v>
      </c>
      <c r="V4376" s="4">
        <f t="shared" si="381"/>
        <v>0.40771349898209386</v>
      </c>
    </row>
    <row r="4377" spans="1:22">
      <c r="A4377" s="403" t="s">
        <v>1027</v>
      </c>
      <c r="B4377" s="9" t="s">
        <v>1042</v>
      </c>
      <c r="C4377" s="99" t="s">
        <v>123</v>
      </c>
      <c r="D4377" s="81" t="s">
        <v>44</v>
      </c>
      <c r="E4377" s="93" t="s">
        <v>600</v>
      </c>
      <c r="F4377" s="93" t="s">
        <v>60</v>
      </c>
      <c r="G4377">
        <v>14</v>
      </c>
      <c r="H4377" s="123">
        <f t="shared" si="377"/>
        <v>0.66666666666666663</v>
      </c>
      <c r="K4377" s="22" t="s">
        <v>100</v>
      </c>
      <c r="M4377" s="2">
        <v>467.79661016949098</v>
      </c>
      <c r="N4377" s="63">
        <v>298.30508474576203</v>
      </c>
      <c r="O4377" s="176">
        <f t="shared" si="378"/>
        <v>516.67956293579948</v>
      </c>
      <c r="P4377" s="326">
        <v>3</v>
      </c>
      <c r="Q4377" s="2">
        <v>47.457627118643799</v>
      </c>
      <c r="R4377">
        <v>13.559322</v>
      </c>
      <c r="S4377" s="2">
        <f t="shared" si="379"/>
        <v>23.485434620186442</v>
      </c>
      <c r="T4377" s="2">
        <v>3</v>
      </c>
      <c r="U4377" s="339">
        <f t="shared" si="380"/>
        <v>-2.2881963555419507</v>
      </c>
      <c r="V4377" s="4">
        <f t="shared" si="381"/>
        <v>0.4149659859863955</v>
      </c>
    </row>
    <row r="4378" spans="1:22">
      <c r="A4378" s="403" t="s">
        <v>1027</v>
      </c>
      <c r="B4378" s="9" t="s">
        <v>1042</v>
      </c>
      <c r="C4378" s="99" t="s">
        <v>123</v>
      </c>
      <c r="D4378" s="81" t="s">
        <v>44</v>
      </c>
      <c r="E4378" s="93" t="s">
        <v>600</v>
      </c>
      <c r="F4378" s="93" t="s">
        <v>60</v>
      </c>
      <c r="G4378">
        <v>21</v>
      </c>
      <c r="H4378" s="123">
        <f t="shared" si="377"/>
        <v>1</v>
      </c>
      <c r="K4378" s="22" t="s">
        <v>100</v>
      </c>
      <c r="L4378" t="s">
        <v>100</v>
      </c>
      <c r="M4378" s="2">
        <v>338.98305084745698</v>
      </c>
      <c r="N4378" s="63">
        <v>223.72881355932202</v>
      </c>
      <c r="O4378" s="176">
        <f t="shared" si="378"/>
        <v>387.50967220185049</v>
      </c>
      <c r="P4378" s="326">
        <v>3</v>
      </c>
      <c r="Q4378" s="2">
        <v>223.728813559321</v>
      </c>
      <c r="R4378">
        <v>176.271186</v>
      </c>
      <c r="S4378" s="2">
        <f t="shared" si="379"/>
        <v>305.31065006242375</v>
      </c>
      <c r="T4378" s="2">
        <v>3</v>
      </c>
      <c r="U4378" s="339">
        <f t="shared" si="380"/>
        <v>-0.41551544396166845</v>
      </c>
      <c r="V4378" s="4">
        <f t="shared" si="381"/>
        <v>0.95408631461892202</v>
      </c>
    </row>
    <row r="4379" spans="1:22">
      <c r="A4379" s="403" t="s">
        <v>1028</v>
      </c>
      <c r="B4379" s="9" t="s">
        <v>1025</v>
      </c>
      <c r="C4379" s="99" t="s">
        <v>123</v>
      </c>
      <c r="D4379" s="81" t="s">
        <v>44</v>
      </c>
      <c r="E4379" s="93" t="s">
        <v>600</v>
      </c>
      <c r="F4379" s="93" t="s">
        <v>60</v>
      </c>
      <c r="G4379">
        <v>0</v>
      </c>
      <c r="H4379" s="123">
        <f t="shared" si="377"/>
        <v>0</v>
      </c>
      <c r="I4379" s="2" t="s">
        <v>100</v>
      </c>
      <c r="M4379" s="2">
        <v>1190.0826446280901</v>
      </c>
      <c r="N4379" s="63">
        <v>99.173553719009988</v>
      </c>
      <c r="O4379" s="65">
        <f t="shared" si="378"/>
        <v>171.77363380848666</v>
      </c>
      <c r="P4379" s="2">
        <v>3</v>
      </c>
      <c r="Q4379" s="2">
        <v>2677.6859504132199</v>
      </c>
      <c r="R4379">
        <v>991.73553719008032</v>
      </c>
      <c r="S4379" s="2">
        <f t="shared" si="379"/>
        <v>1717.7363380848328</v>
      </c>
      <c r="T4379" s="2">
        <v>3</v>
      </c>
      <c r="U4379" s="339">
        <f t="shared" si="380"/>
        <v>0.81093021621633532</v>
      </c>
      <c r="V4379" s="4">
        <f t="shared" si="381"/>
        <v>0.47050754458161831</v>
      </c>
    </row>
    <row r="4380" spans="1:22">
      <c r="A4380" s="403" t="s">
        <v>1028</v>
      </c>
      <c r="B4380" s="9" t="s">
        <v>1025</v>
      </c>
      <c r="C4380" s="99" t="s">
        <v>123</v>
      </c>
      <c r="D4380" s="81" t="s">
        <v>44</v>
      </c>
      <c r="E4380" s="93" t="s">
        <v>600</v>
      </c>
      <c r="F4380" s="93" t="s">
        <v>60</v>
      </c>
      <c r="G4380">
        <v>1</v>
      </c>
      <c r="H4380" s="123">
        <f t="shared" si="377"/>
        <v>4.7619047619047616E-2</v>
      </c>
      <c r="J4380" t="s">
        <v>100</v>
      </c>
      <c r="M4380" s="2">
        <v>2181.8181818181802</v>
      </c>
      <c r="N4380" s="63">
        <v>198.34710743800997</v>
      </c>
      <c r="O4380" s="65">
        <f t="shared" si="378"/>
        <v>343.54726761695599</v>
      </c>
      <c r="P4380" s="2">
        <v>3</v>
      </c>
      <c r="Q4380" s="2">
        <v>2082.6446280991699</v>
      </c>
      <c r="R4380">
        <v>793.3884297520699</v>
      </c>
      <c r="S4380" s="2">
        <f t="shared" si="379"/>
        <v>1374.189070467876</v>
      </c>
      <c r="T4380" s="2">
        <v>3</v>
      </c>
      <c r="U4380" s="339">
        <f t="shared" si="380"/>
        <v>-4.6520015634893865E-2</v>
      </c>
      <c r="V4380" s="4">
        <f t="shared" si="381"/>
        <v>0.47845804988662316</v>
      </c>
    </row>
    <row r="4381" spans="1:22">
      <c r="A4381" s="403" t="s">
        <v>1028</v>
      </c>
      <c r="B4381" s="9" t="s">
        <v>1025</v>
      </c>
      <c r="C4381" s="99" t="s">
        <v>123</v>
      </c>
      <c r="D4381" s="81" t="s">
        <v>44</v>
      </c>
      <c r="E4381" s="93" t="s">
        <v>600</v>
      </c>
      <c r="F4381" s="93" t="s">
        <v>60</v>
      </c>
      <c r="G4381">
        <v>3</v>
      </c>
      <c r="H4381" s="123">
        <f t="shared" si="377"/>
        <v>0.14285714285714285</v>
      </c>
      <c r="K4381" s="22" t="s">
        <v>100</v>
      </c>
      <c r="M4381" s="2">
        <v>2280.9917355371899</v>
      </c>
      <c r="N4381" s="63">
        <v>495.86776859504016</v>
      </c>
      <c r="O4381" s="65">
        <f t="shared" si="378"/>
        <v>858.86816904241641</v>
      </c>
      <c r="P4381" s="2">
        <v>3</v>
      </c>
      <c r="Q4381" s="2">
        <v>1983.47107438016</v>
      </c>
      <c r="R4381">
        <v>396.69421487603017</v>
      </c>
      <c r="S4381" s="2">
        <f t="shared" si="379"/>
        <v>687.09453523392972</v>
      </c>
      <c r="T4381" s="2">
        <v>3</v>
      </c>
      <c r="U4381" s="339">
        <f t="shared" si="380"/>
        <v>-0.13976194237516129</v>
      </c>
      <c r="V4381" s="4">
        <f t="shared" si="381"/>
        <v>0.37333333333333302</v>
      </c>
    </row>
    <row r="4382" spans="1:22">
      <c r="A4382" s="403" t="s">
        <v>1028</v>
      </c>
      <c r="B4382" s="9" t="s">
        <v>1025</v>
      </c>
      <c r="C4382" s="99" t="s">
        <v>123</v>
      </c>
      <c r="D4382" s="81" t="s">
        <v>44</v>
      </c>
      <c r="E4382" s="93" t="s">
        <v>600</v>
      </c>
      <c r="F4382" s="93" t="s">
        <v>60</v>
      </c>
      <c r="G4382">
        <v>7</v>
      </c>
      <c r="H4382" s="123">
        <f t="shared" si="377"/>
        <v>0.33333333333333331</v>
      </c>
      <c r="K4382" s="22" t="s">
        <v>100</v>
      </c>
      <c r="M4382" s="2">
        <v>4066.1157024793301</v>
      </c>
      <c r="N4382" s="63">
        <v>495.86776859504971</v>
      </c>
      <c r="O4382" s="65">
        <f t="shared" si="378"/>
        <v>858.86816904243301</v>
      </c>
      <c r="P4382" s="2">
        <v>3</v>
      </c>
      <c r="Q4382" s="2">
        <v>1487.60330578512</v>
      </c>
      <c r="R4382">
        <v>396.69421487602995</v>
      </c>
      <c r="S4382" s="2">
        <f t="shared" si="379"/>
        <v>687.09453523392938</v>
      </c>
      <c r="T4382" s="2">
        <v>3</v>
      </c>
      <c r="U4382" s="339">
        <f t="shared" si="380"/>
        <v>-1.0055218656020981</v>
      </c>
      <c r="V4382" s="4">
        <f t="shared" si="381"/>
        <v>0.40444444444444366</v>
      </c>
    </row>
    <row r="4383" spans="1:22">
      <c r="A4383" s="403" t="s">
        <v>1028</v>
      </c>
      <c r="B4383" s="9" t="s">
        <v>1025</v>
      </c>
      <c r="C4383" s="99" t="s">
        <v>123</v>
      </c>
      <c r="D4383" s="81" t="s">
        <v>44</v>
      </c>
      <c r="E4383" s="93" t="s">
        <v>600</v>
      </c>
      <c r="F4383" s="93" t="s">
        <v>60</v>
      </c>
      <c r="G4383" s="16">
        <v>14</v>
      </c>
      <c r="H4383" s="173">
        <f t="shared" si="377"/>
        <v>0.66666666666666663</v>
      </c>
      <c r="I4383" s="19"/>
      <c r="J4383" s="16"/>
      <c r="K4383" s="98" t="s">
        <v>100</v>
      </c>
      <c r="L4383" s="16"/>
      <c r="M4383" s="2">
        <v>5652.8925619834699</v>
      </c>
      <c r="N4383" s="63">
        <v>1289.2561983471005</v>
      </c>
      <c r="O4383" s="65">
        <f t="shared" si="378"/>
        <v>2233.0572395102758</v>
      </c>
      <c r="P4383" s="2">
        <v>3</v>
      </c>
      <c r="Q4383" s="2">
        <v>2181.8181818181802</v>
      </c>
      <c r="R4383">
        <v>297.52066115701973</v>
      </c>
      <c r="S4383" s="2">
        <f t="shared" si="379"/>
        <v>515.32090142544234</v>
      </c>
      <c r="T4383" s="2">
        <v>3</v>
      </c>
      <c r="U4383" s="339">
        <f t="shared" si="380"/>
        <v>-0.95200881447623475</v>
      </c>
      <c r="V4383" s="4">
        <f t="shared" si="381"/>
        <v>0.35192837465564675</v>
      </c>
    </row>
    <row r="4384" spans="1:22">
      <c r="A4384" s="403" t="s">
        <v>1028</v>
      </c>
      <c r="B4384" s="9" t="s">
        <v>1025</v>
      </c>
      <c r="C4384" s="99" t="s">
        <v>123</v>
      </c>
      <c r="D4384" s="81" t="s">
        <v>44</v>
      </c>
      <c r="E4384" s="93" t="s">
        <v>600</v>
      </c>
      <c r="F4384" s="93" t="s">
        <v>60</v>
      </c>
      <c r="G4384">
        <v>21</v>
      </c>
      <c r="H4384" s="123">
        <f t="shared" si="377"/>
        <v>1</v>
      </c>
      <c r="K4384" s="22" t="s">
        <v>100</v>
      </c>
      <c r="L4384" t="s">
        <v>100</v>
      </c>
      <c r="M4384" s="2">
        <v>10016.528925619799</v>
      </c>
      <c r="N4384" s="63">
        <v>595.04132231400035</v>
      </c>
      <c r="O4384" s="65">
        <f t="shared" si="378"/>
        <v>1030.6418028508169</v>
      </c>
      <c r="P4384" s="2">
        <v>3</v>
      </c>
      <c r="Q4384" s="2">
        <v>2280.9917355371899</v>
      </c>
      <c r="R4384">
        <v>297.52066115702019</v>
      </c>
      <c r="S4384" s="2">
        <f t="shared" si="379"/>
        <v>515.32090142544314</v>
      </c>
      <c r="T4384" s="2">
        <v>3</v>
      </c>
      <c r="U4384" s="339">
        <f t="shared" si="380"/>
        <v>-1.4796263009121062</v>
      </c>
      <c r="V4384" s="4">
        <f t="shared" si="381"/>
        <v>0.35034656584751056</v>
      </c>
    </row>
    <row r="4385" spans="1:22">
      <c r="A4385" s="403" t="s">
        <v>1028</v>
      </c>
      <c r="B4385" s="9" t="s">
        <v>1031</v>
      </c>
      <c r="C4385" s="99" t="s">
        <v>123</v>
      </c>
      <c r="D4385" s="81" t="s">
        <v>44</v>
      </c>
      <c r="E4385" s="93" t="s">
        <v>600</v>
      </c>
      <c r="F4385" s="93" t="s">
        <v>60</v>
      </c>
      <c r="G4385">
        <v>0</v>
      </c>
      <c r="H4385" s="123">
        <f t="shared" si="377"/>
        <v>0</v>
      </c>
      <c r="I4385" s="2" t="s">
        <v>100</v>
      </c>
      <c r="M4385" s="2">
        <v>1311.47540983606</v>
      </c>
      <c r="N4385">
        <v>131.14754098361004</v>
      </c>
      <c r="O4385" s="65">
        <f t="shared" si="378"/>
        <v>227.15420427133418</v>
      </c>
      <c r="P4385" s="2">
        <v>3</v>
      </c>
      <c r="Q4385" s="2">
        <v>1442.62295081967</v>
      </c>
      <c r="R4385">
        <v>262.29508196721008</v>
      </c>
      <c r="S4385" s="2">
        <f t="shared" si="379"/>
        <v>454.30840854265108</v>
      </c>
      <c r="T4385" s="2">
        <v>3</v>
      </c>
      <c r="U4385" s="339">
        <f t="shared" si="380"/>
        <v>9.5310179804327572E-2</v>
      </c>
      <c r="V4385" s="4">
        <f t="shared" si="381"/>
        <v>0.36639118457300207</v>
      </c>
    </row>
    <row r="4386" spans="1:22">
      <c r="A4386" s="403" t="s">
        <v>1028</v>
      </c>
      <c r="B4386" s="9" t="s">
        <v>1031</v>
      </c>
      <c r="C4386" s="99" t="s">
        <v>123</v>
      </c>
      <c r="D4386" s="81" t="s">
        <v>44</v>
      </c>
      <c r="E4386" s="93" t="s">
        <v>600</v>
      </c>
      <c r="F4386" s="93" t="s">
        <v>60</v>
      </c>
      <c r="G4386">
        <v>1</v>
      </c>
      <c r="H4386" s="123">
        <f t="shared" si="377"/>
        <v>4.7619047619047616E-2</v>
      </c>
      <c r="J4386" t="s">
        <v>100</v>
      </c>
      <c r="M4386" s="2">
        <v>5114.7540983606496</v>
      </c>
      <c r="N4386">
        <v>1049.1803278688503</v>
      </c>
      <c r="O4386" s="65">
        <f t="shared" si="378"/>
        <v>1817.2336341706216</v>
      </c>
      <c r="P4386" s="2">
        <v>3</v>
      </c>
      <c r="Q4386" s="2">
        <v>3016.3934426229498</v>
      </c>
      <c r="R4386">
        <v>1049.1803278688503</v>
      </c>
      <c r="S4386" s="2">
        <f t="shared" si="379"/>
        <v>1817.2336341706216</v>
      </c>
      <c r="T4386" s="2">
        <v>3</v>
      </c>
      <c r="U4386" s="339">
        <f t="shared" si="380"/>
        <v>-0.52806743020049574</v>
      </c>
      <c r="V4386" s="4">
        <f t="shared" si="381"/>
        <v>0.45431632010081868</v>
      </c>
    </row>
    <row r="4387" spans="1:22">
      <c r="A4387" s="403" t="s">
        <v>1028</v>
      </c>
      <c r="B4387" s="9" t="s">
        <v>1031</v>
      </c>
      <c r="C4387" s="99" t="s">
        <v>123</v>
      </c>
      <c r="D4387" s="81" t="s">
        <v>44</v>
      </c>
      <c r="E4387" s="93" t="s">
        <v>600</v>
      </c>
      <c r="F4387" s="93" t="s">
        <v>60</v>
      </c>
      <c r="G4387">
        <v>3</v>
      </c>
      <c r="H4387" s="123">
        <f t="shared" ref="H4387:H4396" si="382">G4387/21</f>
        <v>0.14285714285714285</v>
      </c>
      <c r="K4387" s="22" t="s">
        <v>100</v>
      </c>
      <c r="M4387" s="2">
        <v>4721.3114754098297</v>
      </c>
      <c r="N4387">
        <v>1442.6229508196702</v>
      </c>
      <c r="O4387" s="65">
        <f t="shared" si="378"/>
        <v>2498.6962469846062</v>
      </c>
      <c r="P4387" s="2">
        <v>3</v>
      </c>
      <c r="Q4387" s="2">
        <v>2360.6557377049098</v>
      </c>
      <c r="R4387">
        <v>393.44262295082035</v>
      </c>
      <c r="S4387" s="2">
        <f t="shared" si="379"/>
        <v>681.46261281398563</v>
      </c>
      <c r="T4387" s="2">
        <v>3</v>
      </c>
      <c r="U4387" s="339">
        <f t="shared" si="380"/>
        <v>-0.6931471805599474</v>
      </c>
      <c r="V4387" s="4">
        <f t="shared" si="381"/>
        <v>0.36111111111111138</v>
      </c>
    </row>
    <row r="4388" spans="1:22">
      <c r="A4388" s="403" t="s">
        <v>1028</v>
      </c>
      <c r="B4388" s="9" t="s">
        <v>1031</v>
      </c>
      <c r="C4388" s="99" t="s">
        <v>123</v>
      </c>
      <c r="D4388" s="81" t="s">
        <v>44</v>
      </c>
      <c r="E4388" s="93" t="s">
        <v>600</v>
      </c>
      <c r="F4388" s="93" t="s">
        <v>60</v>
      </c>
      <c r="G4388">
        <v>7</v>
      </c>
      <c r="H4388" s="123">
        <f t="shared" si="382"/>
        <v>0.33333333333333331</v>
      </c>
      <c r="K4388" s="22" t="s">
        <v>100</v>
      </c>
      <c r="M4388" s="2">
        <v>4065.5737704918001</v>
      </c>
      <c r="N4388">
        <v>1049.1803278688494</v>
      </c>
      <c r="O4388" s="65">
        <f t="shared" si="378"/>
        <v>1817.23363417062</v>
      </c>
      <c r="P4388" s="2">
        <v>3</v>
      </c>
      <c r="Q4388" s="2">
        <v>1836.0655737704899</v>
      </c>
      <c r="R4388">
        <v>655.7377049180302</v>
      </c>
      <c r="S4388" s="2">
        <f t="shared" si="379"/>
        <v>1135.7710213566363</v>
      </c>
      <c r="T4388" s="2">
        <v>3</v>
      </c>
      <c r="U4388" s="339">
        <f t="shared" si="380"/>
        <v>-0.79492987486988786</v>
      </c>
      <c r="V4388" s="4">
        <f t="shared" si="381"/>
        <v>0.46088435374149583</v>
      </c>
    </row>
    <row r="4389" spans="1:22">
      <c r="A4389" s="403" t="s">
        <v>1028</v>
      </c>
      <c r="B4389" s="9" t="s">
        <v>1031</v>
      </c>
      <c r="C4389" s="99" t="s">
        <v>123</v>
      </c>
      <c r="D4389" s="81" t="s">
        <v>44</v>
      </c>
      <c r="E4389" s="93" t="s">
        <v>600</v>
      </c>
      <c r="F4389" s="93" t="s">
        <v>60</v>
      </c>
      <c r="G4389">
        <v>14</v>
      </c>
      <c r="H4389" s="123">
        <f t="shared" si="382"/>
        <v>0.66666666666666663</v>
      </c>
      <c r="K4389" s="22" t="s">
        <v>100</v>
      </c>
      <c r="M4389" s="2">
        <v>4983.6065573770402</v>
      </c>
      <c r="N4389">
        <v>131.14754098360936</v>
      </c>
      <c r="O4389" s="65">
        <f t="shared" si="378"/>
        <v>227.15420427133301</v>
      </c>
      <c r="P4389" s="2">
        <v>3</v>
      </c>
      <c r="Q4389" s="2">
        <v>3672.1311475409798</v>
      </c>
      <c r="R4389">
        <v>1049.1803278688499</v>
      </c>
      <c r="S4389" s="2">
        <f t="shared" si="379"/>
        <v>1817.2336341706207</v>
      </c>
      <c r="T4389" s="2">
        <v>3</v>
      </c>
      <c r="U4389" s="339">
        <f t="shared" si="380"/>
        <v>-0.30538164955118113</v>
      </c>
      <c r="V4389" s="4">
        <f t="shared" si="381"/>
        <v>0.41496598639455756</v>
      </c>
    </row>
    <row r="4390" spans="1:22">
      <c r="A4390" s="403" t="s">
        <v>1028</v>
      </c>
      <c r="B4390" s="9" t="s">
        <v>1031</v>
      </c>
      <c r="C4390" s="99" t="s">
        <v>123</v>
      </c>
      <c r="D4390" s="81" t="s">
        <v>44</v>
      </c>
      <c r="E4390" s="93" t="s">
        <v>600</v>
      </c>
      <c r="F4390" s="93" t="s">
        <v>60</v>
      </c>
      <c r="G4390">
        <v>21</v>
      </c>
      <c r="H4390" s="123">
        <f t="shared" si="382"/>
        <v>1</v>
      </c>
      <c r="K4390" s="22" t="s">
        <v>100</v>
      </c>
      <c r="L4390" t="s">
        <v>100</v>
      </c>
      <c r="M4390" s="2">
        <v>10098.360655737701</v>
      </c>
      <c r="N4390">
        <v>393.44262295079898</v>
      </c>
      <c r="O4390" s="65">
        <f t="shared" si="378"/>
        <v>681.46261281394868</v>
      </c>
      <c r="P4390" s="2">
        <v>3</v>
      </c>
      <c r="Q4390" s="2">
        <v>10098.360655737701</v>
      </c>
      <c r="R4390">
        <v>524.59016393439924</v>
      </c>
      <c r="S4390" s="2">
        <f t="shared" si="379"/>
        <v>908.61681708526589</v>
      </c>
      <c r="T4390" s="2">
        <v>3</v>
      </c>
      <c r="U4390" s="339">
        <f t="shared" si="380"/>
        <v>0</v>
      </c>
      <c r="V4390" s="4">
        <f t="shared" si="381"/>
        <v>0.33603193343453053</v>
      </c>
    </row>
    <row r="4391" spans="1:22">
      <c r="A4391" s="403" t="s">
        <v>1028</v>
      </c>
      <c r="B4391" s="9" t="s">
        <v>1032</v>
      </c>
      <c r="C4391" s="99" t="s">
        <v>123</v>
      </c>
      <c r="D4391" s="81" t="s">
        <v>44</v>
      </c>
      <c r="E4391" s="93" t="s">
        <v>600</v>
      </c>
      <c r="F4391" s="93" t="s">
        <v>60</v>
      </c>
      <c r="G4391" s="16">
        <v>0</v>
      </c>
      <c r="H4391" s="173">
        <f t="shared" si="382"/>
        <v>0</v>
      </c>
      <c r="I4391" s="19" t="s">
        <v>100</v>
      </c>
      <c r="J4391" s="16"/>
      <c r="K4391" s="16"/>
      <c r="L4391" s="16"/>
      <c r="M4391" s="2">
        <v>117.85714285714199</v>
      </c>
      <c r="N4391" s="63">
        <v>53.571428571428996</v>
      </c>
      <c r="O4391" s="65">
        <f t="shared" si="378"/>
        <v>92.788436119762011</v>
      </c>
      <c r="P4391" s="2">
        <v>3</v>
      </c>
      <c r="Q4391" s="2">
        <v>139.28571428571399</v>
      </c>
      <c r="R4391">
        <v>16.07142857142901</v>
      </c>
      <c r="S4391" s="2">
        <f t="shared" si="379"/>
        <v>27.836530835929143</v>
      </c>
      <c r="T4391" s="2">
        <v>3</v>
      </c>
      <c r="U4391" s="339">
        <f t="shared" si="380"/>
        <v>0.16705408466317151</v>
      </c>
      <c r="V4391" s="4">
        <f t="shared" si="381"/>
        <v>0.34664694280078973</v>
      </c>
    </row>
    <row r="4392" spans="1:22">
      <c r="A4392" s="403" t="s">
        <v>1028</v>
      </c>
      <c r="B4392" s="9" t="s">
        <v>1032</v>
      </c>
      <c r="C4392" s="99" t="s">
        <v>123</v>
      </c>
      <c r="D4392" s="81" t="s">
        <v>44</v>
      </c>
      <c r="E4392" s="93" t="s">
        <v>600</v>
      </c>
      <c r="F4392" s="93" t="s">
        <v>60</v>
      </c>
      <c r="G4392">
        <v>1</v>
      </c>
      <c r="H4392" s="123">
        <f t="shared" si="382"/>
        <v>4.7619047619047616E-2</v>
      </c>
      <c r="J4392" t="s">
        <v>100</v>
      </c>
      <c r="M4392" s="2">
        <v>198.21428571428501</v>
      </c>
      <c r="N4392" s="63">
        <v>21.428571428571985</v>
      </c>
      <c r="O4392" s="65">
        <f t="shared" si="378"/>
        <v>37.115374447905474</v>
      </c>
      <c r="P4392" s="2">
        <v>3</v>
      </c>
      <c r="Q4392" s="2">
        <v>166.07142857142799</v>
      </c>
      <c r="R4392">
        <v>69.642857142857025</v>
      </c>
      <c r="S4392" s="2">
        <f t="shared" si="379"/>
        <v>120.62496695568946</v>
      </c>
      <c r="T4392" s="2">
        <v>3</v>
      </c>
      <c r="U4392" s="339">
        <f t="shared" si="380"/>
        <v>-0.17693070815907821</v>
      </c>
      <c r="V4392" s="4">
        <f t="shared" si="381"/>
        <v>0.50919181408255354</v>
      </c>
    </row>
    <row r="4393" spans="1:22">
      <c r="A4393" s="403" t="s">
        <v>1028</v>
      </c>
      <c r="B4393" s="9" t="s">
        <v>1032</v>
      </c>
      <c r="C4393" s="99" t="s">
        <v>123</v>
      </c>
      <c r="D4393" s="81" t="s">
        <v>44</v>
      </c>
      <c r="E4393" s="93" t="s">
        <v>600</v>
      </c>
      <c r="F4393" s="93" t="s">
        <v>60</v>
      </c>
      <c r="G4393">
        <v>3</v>
      </c>
      <c r="H4393" s="123">
        <f t="shared" si="382"/>
        <v>0.14285714285714285</v>
      </c>
      <c r="K4393" s="22" t="s">
        <v>100</v>
      </c>
      <c r="M4393" s="2">
        <v>192.85714285714201</v>
      </c>
      <c r="N4393" s="63">
        <v>64.285714285714988</v>
      </c>
      <c r="O4393" s="65">
        <f t="shared" si="378"/>
        <v>111.34612334371475</v>
      </c>
      <c r="P4393" s="2">
        <v>3</v>
      </c>
      <c r="Q4393" s="2">
        <v>171.42857142857099</v>
      </c>
      <c r="R4393">
        <v>53.57142857142901</v>
      </c>
      <c r="S4393" s="2">
        <f t="shared" si="379"/>
        <v>92.788436119762039</v>
      </c>
      <c r="T4393" s="2">
        <v>3</v>
      </c>
      <c r="U4393" s="339">
        <f t="shared" si="380"/>
        <v>-0.11778303565638164</v>
      </c>
      <c r="V4393" s="4">
        <f t="shared" si="381"/>
        <v>0.43098958333333542</v>
      </c>
    </row>
    <row r="4394" spans="1:22">
      <c r="A4394" s="403" t="s">
        <v>1028</v>
      </c>
      <c r="B4394" s="9" t="s">
        <v>1032</v>
      </c>
      <c r="C4394" s="99" t="s">
        <v>123</v>
      </c>
      <c r="D4394" s="81" t="s">
        <v>44</v>
      </c>
      <c r="E4394" s="93" t="s">
        <v>600</v>
      </c>
      <c r="F4394" s="93" t="s">
        <v>60</v>
      </c>
      <c r="G4394">
        <v>7</v>
      </c>
      <c r="H4394" s="123">
        <f t="shared" si="382"/>
        <v>0.33333333333333331</v>
      </c>
      <c r="K4394" s="22" t="s">
        <v>100</v>
      </c>
      <c r="M4394" s="2">
        <v>283.92857142857099</v>
      </c>
      <c r="N4394" s="63">
        <v>16.07142857142901</v>
      </c>
      <c r="O4394" s="65">
        <f t="shared" si="378"/>
        <v>27.836530835929143</v>
      </c>
      <c r="P4394" s="2">
        <v>3</v>
      </c>
      <c r="Q4394" s="2">
        <v>423.21428571428498</v>
      </c>
      <c r="R4394">
        <v>58.928571428572013</v>
      </c>
      <c r="S4394" s="2">
        <f t="shared" si="379"/>
        <v>102.06727973173842</v>
      </c>
      <c r="T4394" s="2">
        <v>3</v>
      </c>
      <c r="U4394" s="339">
        <f t="shared" si="380"/>
        <v>0.39915593891489942</v>
      </c>
      <c r="V4394" s="4">
        <f t="shared" si="381"/>
        <v>0.3527212519361218</v>
      </c>
    </row>
    <row r="4395" spans="1:22">
      <c r="A4395" s="403" t="s">
        <v>1028</v>
      </c>
      <c r="B4395" s="9" t="s">
        <v>1032</v>
      </c>
      <c r="C4395" s="99" t="s">
        <v>123</v>
      </c>
      <c r="D4395" s="81" t="s">
        <v>44</v>
      </c>
      <c r="E4395" s="93" t="s">
        <v>600</v>
      </c>
      <c r="F4395" s="93" t="s">
        <v>60</v>
      </c>
      <c r="G4395">
        <v>14</v>
      </c>
      <c r="H4395" s="123">
        <f t="shared" si="382"/>
        <v>0.66666666666666663</v>
      </c>
      <c r="K4395" s="22" t="s">
        <v>100</v>
      </c>
      <c r="M4395" s="2">
        <v>535.71428571428498</v>
      </c>
      <c r="N4395" s="63">
        <v>58.928571428572013</v>
      </c>
      <c r="O4395" s="65">
        <f t="shared" si="378"/>
        <v>102.06727973173842</v>
      </c>
      <c r="P4395" s="2">
        <v>3</v>
      </c>
      <c r="Q4395" s="2">
        <v>391.07142857142799</v>
      </c>
      <c r="R4395">
        <v>69.642857142856997</v>
      </c>
      <c r="S4395" s="2">
        <f t="shared" si="379"/>
        <v>120.6249669556894</v>
      </c>
      <c r="T4395" s="2">
        <v>3</v>
      </c>
      <c r="U4395" s="339">
        <f t="shared" si="380"/>
        <v>-0.31471074483970041</v>
      </c>
      <c r="V4395" s="4">
        <f t="shared" si="381"/>
        <v>0.36504660036279479</v>
      </c>
    </row>
    <row r="4396" spans="1:22">
      <c r="A4396" s="403" t="s">
        <v>1028</v>
      </c>
      <c r="B4396" s="9" t="s">
        <v>1032</v>
      </c>
      <c r="C4396" s="99" t="s">
        <v>123</v>
      </c>
      <c r="D4396" s="81" t="s">
        <v>44</v>
      </c>
      <c r="E4396" s="93" t="s">
        <v>600</v>
      </c>
      <c r="F4396" s="93" t="s">
        <v>60</v>
      </c>
      <c r="G4396">
        <v>21</v>
      </c>
      <c r="H4396" s="123">
        <f t="shared" si="382"/>
        <v>1</v>
      </c>
      <c r="K4396" s="22" t="s">
        <v>100</v>
      </c>
      <c r="L4396" t="s">
        <v>100</v>
      </c>
      <c r="M4396" s="2">
        <v>283.92857142857099</v>
      </c>
      <c r="N4396" s="63">
        <v>75</v>
      </c>
      <c r="O4396" s="65">
        <f t="shared" si="378"/>
        <v>129.9038105676658</v>
      </c>
      <c r="P4396" s="2">
        <v>3</v>
      </c>
      <c r="Q4396" s="2">
        <v>214.28571428571399</v>
      </c>
      <c r="R4396">
        <v>48.214285714284983</v>
      </c>
      <c r="S4396" s="2">
        <f t="shared" si="379"/>
        <v>83.509592507783879</v>
      </c>
      <c r="T4396" s="2">
        <v>3</v>
      </c>
      <c r="U4396" s="339">
        <f t="shared" si="380"/>
        <v>-0.28141245943818533</v>
      </c>
      <c r="V4396" s="4">
        <f t="shared" si="381"/>
        <v>0.3839583333333319</v>
      </c>
    </row>
    <row r="4397" spans="1:22">
      <c r="A4397" s="419" t="s">
        <v>1028</v>
      </c>
      <c r="B4397" s="107" t="s">
        <v>1033</v>
      </c>
      <c r="C4397" s="99" t="s">
        <v>123</v>
      </c>
      <c r="D4397" s="81" t="s">
        <v>44</v>
      </c>
      <c r="E4397" s="93" t="s">
        <v>600</v>
      </c>
      <c r="F4397" s="93" t="s">
        <v>60</v>
      </c>
      <c r="G4397" s="22">
        <v>14</v>
      </c>
      <c r="H4397" s="202">
        <v>0.66666667000000002</v>
      </c>
      <c r="I4397" s="64"/>
      <c r="J4397" s="22"/>
      <c r="K4397" s="22" t="s">
        <v>100</v>
      </c>
      <c r="L4397" s="22"/>
      <c r="M4397" s="2" t="s">
        <v>16</v>
      </c>
      <c r="N4397" s="63" t="s">
        <v>16</v>
      </c>
      <c r="O4397" s="65" t="e">
        <f t="shared" si="378"/>
        <v>#VALUE!</v>
      </c>
      <c r="P4397" s="2">
        <v>3</v>
      </c>
      <c r="Q4397" s="2">
        <v>182.608695652173</v>
      </c>
      <c r="R4397">
        <v>121.73913043478203</v>
      </c>
      <c r="S4397" s="2">
        <f t="shared" si="379"/>
        <v>210.85835918229708</v>
      </c>
      <c r="T4397" s="2">
        <v>3</v>
      </c>
      <c r="U4397" s="339" t="e">
        <f t="shared" si="380"/>
        <v>#VALUE!</v>
      </c>
      <c r="V4397" s="4" t="e">
        <f t="shared" si="381"/>
        <v>#VALUE!</v>
      </c>
    </row>
    <row r="4398" spans="1:22">
      <c r="A4398" s="419" t="s">
        <v>1028</v>
      </c>
      <c r="B4398" s="107" t="s">
        <v>1033</v>
      </c>
      <c r="C4398" s="99" t="s">
        <v>123</v>
      </c>
      <c r="D4398" s="81" t="s">
        <v>44</v>
      </c>
      <c r="E4398" s="93" t="s">
        <v>600</v>
      </c>
      <c r="F4398" s="93" t="s">
        <v>60</v>
      </c>
      <c r="G4398" s="22">
        <v>21</v>
      </c>
      <c r="H4398" s="202">
        <v>1</v>
      </c>
      <c r="I4398" s="64"/>
      <c r="J4398" s="22"/>
      <c r="K4398" s="22" t="s">
        <v>100</v>
      </c>
      <c r="L4398" s="22" t="s">
        <v>100</v>
      </c>
      <c r="M4398" s="2">
        <v>426.08695652173998</v>
      </c>
      <c r="N4398" s="63">
        <v>334.78260869565003</v>
      </c>
      <c r="O4398" s="65">
        <f t="shared" si="378"/>
        <v>579.86048775131599</v>
      </c>
      <c r="P4398" s="2">
        <v>3</v>
      </c>
      <c r="Q4398" s="2">
        <v>395.65217391304299</v>
      </c>
      <c r="R4398">
        <v>91.304347826088019</v>
      </c>
      <c r="S4398" s="2">
        <f t="shared" si="379"/>
        <v>158.14376938672541</v>
      </c>
      <c r="T4398" s="2">
        <v>3</v>
      </c>
      <c r="U4398" s="339">
        <f t="shared" si="380"/>
        <v>-7.4107972153725069E-2</v>
      </c>
      <c r="V4398" s="4">
        <f t="shared" si="381"/>
        <v>0.38658777120315724</v>
      </c>
    </row>
    <row r="4399" spans="1:22">
      <c r="A4399" s="403" t="s">
        <v>1028</v>
      </c>
      <c r="B4399" s="9" t="s">
        <v>1034</v>
      </c>
      <c r="C4399" s="99" t="s">
        <v>123</v>
      </c>
      <c r="D4399" s="81" t="s">
        <v>44</v>
      </c>
      <c r="E4399" s="93" t="s">
        <v>600</v>
      </c>
      <c r="F4399" s="93" t="s">
        <v>60</v>
      </c>
      <c r="G4399" s="16">
        <v>0</v>
      </c>
      <c r="H4399" s="173">
        <f t="shared" ref="H4399:H4428" si="383">G4399/21</f>
        <v>0</v>
      </c>
      <c r="I4399" s="19" t="s">
        <v>100</v>
      </c>
      <c r="J4399" s="16"/>
      <c r="K4399" s="16"/>
      <c r="L4399" s="16"/>
      <c r="M4399" s="2">
        <v>128</v>
      </c>
      <c r="N4399" s="63">
        <v>104</v>
      </c>
      <c r="O4399" s="65">
        <f t="shared" si="378"/>
        <v>180.13328398716322</v>
      </c>
      <c r="P4399" s="2">
        <v>3</v>
      </c>
      <c r="Q4399" s="2">
        <v>96.000000000000199</v>
      </c>
      <c r="R4399" s="22">
        <v>104</v>
      </c>
      <c r="S4399" s="2">
        <f t="shared" si="379"/>
        <v>180.13328398716322</v>
      </c>
      <c r="T4399" s="2">
        <v>3</v>
      </c>
      <c r="U4399" s="339">
        <f t="shared" si="380"/>
        <v>-0.28768207245177885</v>
      </c>
      <c r="V4399" s="4">
        <f t="shared" si="381"/>
        <v>1.5069444444444393</v>
      </c>
    </row>
    <row r="4400" spans="1:22">
      <c r="A4400" s="403" t="s">
        <v>1028</v>
      </c>
      <c r="B4400" s="9" t="s">
        <v>1034</v>
      </c>
      <c r="C4400" s="99" t="s">
        <v>123</v>
      </c>
      <c r="D4400" s="81" t="s">
        <v>44</v>
      </c>
      <c r="E4400" s="93" t="s">
        <v>600</v>
      </c>
      <c r="F4400" s="93" t="s">
        <v>60</v>
      </c>
      <c r="G4400">
        <v>1</v>
      </c>
      <c r="H4400" s="123">
        <f t="shared" si="383"/>
        <v>4.7619047619047616E-2</v>
      </c>
      <c r="J4400" t="s">
        <v>100</v>
      </c>
      <c r="M4400" s="2">
        <v>232</v>
      </c>
      <c r="N4400" s="63">
        <v>104</v>
      </c>
      <c r="O4400" s="65">
        <f t="shared" si="378"/>
        <v>180.13328398716322</v>
      </c>
      <c r="P4400" s="2">
        <v>3</v>
      </c>
      <c r="Q4400" s="2">
        <v>176</v>
      </c>
      <c r="R4400" s="22">
        <v>104</v>
      </c>
      <c r="S4400" s="2">
        <f t="shared" si="379"/>
        <v>180.13328398716322</v>
      </c>
      <c r="T4400" s="2">
        <v>3</v>
      </c>
      <c r="U4400" s="339">
        <f t="shared" si="380"/>
        <v>-0.27625337662815824</v>
      </c>
      <c r="V4400" s="4">
        <f t="shared" si="381"/>
        <v>0.68250688705234153</v>
      </c>
    </row>
    <row r="4401" spans="1:22">
      <c r="A4401" s="403" t="s">
        <v>1028</v>
      </c>
      <c r="B4401" s="9" t="s">
        <v>1034</v>
      </c>
      <c r="C4401" s="99" t="s">
        <v>123</v>
      </c>
      <c r="D4401" s="81" t="s">
        <v>44</v>
      </c>
      <c r="E4401" s="93" t="s">
        <v>600</v>
      </c>
      <c r="F4401" s="93" t="s">
        <v>60</v>
      </c>
      <c r="G4401">
        <v>3</v>
      </c>
      <c r="H4401" s="123">
        <f t="shared" si="383"/>
        <v>0.14285714285714285</v>
      </c>
      <c r="K4401" s="22" t="s">
        <v>100</v>
      </c>
      <c r="M4401" s="2">
        <v>368</v>
      </c>
      <c r="N4401" s="63">
        <v>112</v>
      </c>
      <c r="O4401" s="65">
        <f t="shared" si="378"/>
        <v>193.98969044771425</v>
      </c>
      <c r="P4401" s="2">
        <v>3</v>
      </c>
      <c r="Q4401" s="2">
        <v>88.000000000000398</v>
      </c>
      <c r="R4401" s="22">
        <v>112</v>
      </c>
      <c r="S4401" s="2">
        <f t="shared" si="379"/>
        <v>193.98969044771425</v>
      </c>
      <c r="T4401" s="2">
        <v>3</v>
      </c>
      <c r="U4401" s="339">
        <f t="shared" si="380"/>
        <v>-1.43074612369072</v>
      </c>
      <c r="V4401" s="4">
        <f t="shared" si="381"/>
        <v>1.9531680440771202</v>
      </c>
    </row>
    <row r="4402" spans="1:22">
      <c r="A4402" s="403" t="s">
        <v>1028</v>
      </c>
      <c r="B4402" s="9" t="s">
        <v>1034</v>
      </c>
      <c r="C4402" s="99" t="s">
        <v>123</v>
      </c>
      <c r="D4402" s="81" t="s">
        <v>44</v>
      </c>
      <c r="E4402" s="93" t="s">
        <v>600</v>
      </c>
      <c r="F4402" s="93" t="s">
        <v>60</v>
      </c>
      <c r="G4402">
        <v>7</v>
      </c>
      <c r="H4402" s="123">
        <f t="shared" si="383"/>
        <v>0.33333333333333331</v>
      </c>
      <c r="K4402" s="22" t="s">
        <v>100</v>
      </c>
      <c r="M4402" s="2">
        <v>240</v>
      </c>
      <c r="N4402" s="63">
        <v>112</v>
      </c>
      <c r="O4402" s="65">
        <f t="shared" si="378"/>
        <v>193.98969044771425</v>
      </c>
      <c r="P4402" s="2">
        <v>3</v>
      </c>
      <c r="Q4402" s="2">
        <v>80.000000000000199</v>
      </c>
      <c r="R4402" s="22">
        <v>112</v>
      </c>
      <c r="S4402" s="2">
        <f t="shared" si="379"/>
        <v>193.98969044771425</v>
      </c>
      <c r="T4402" s="2">
        <v>3</v>
      </c>
      <c r="U4402" s="339">
        <f t="shared" si="380"/>
        <v>-1.0986122886681073</v>
      </c>
      <c r="V4402" s="4">
        <f t="shared" si="381"/>
        <v>2.2933333333333237</v>
      </c>
    </row>
    <row r="4403" spans="1:22">
      <c r="A4403" s="403" t="s">
        <v>1028</v>
      </c>
      <c r="B4403" s="9" t="s">
        <v>1034</v>
      </c>
      <c r="C4403" s="99" t="s">
        <v>123</v>
      </c>
      <c r="D4403" s="81" t="s">
        <v>44</v>
      </c>
      <c r="E4403" s="93" t="s">
        <v>600</v>
      </c>
      <c r="F4403" s="93" t="s">
        <v>60</v>
      </c>
      <c r="G4403">
        <v>14</v>
      </c>
      <c r="H4403" s="123">
        <f t="shared" si="383"/>
        <v>0.66666666666666663</v>
      </c>
      <c r="K4403" s="22" t="s">
        <v>100</v>
      </c>
      <c r="M4403" s="2">
        <v>504</v>
      </c>
      <c r="N4403" s="63">
        <v>112</v>
      </c>
      <c r="O4403" s="65">
        <f t="shared" si="378"/>
        <v>193.98969044771425</v>
      </c>
      <c r="P4403" s="2">
        <v>3</v>
      </c>
      <c r="Q4403" s="2">
        <v>216</v>
      </c>
      <c r="R4403" s="22">
        <v>112</v>
      </c>
      <c r="S4403" s="2">
        <f t="shared" si="379"/>
        <v>193.98969044771425</v>
      </c>
      <c r="T4403" s="2">
        <v>3</v>
      </c>
      <c r="U4403" s="339">
        <f t="shared" si="380"/>
        <v>-0.84729786038720367</v>
      </c>
      <c r="V4403" s="4">
        <f t="shared" si="381"/>
        <v>0.60219478737997256</v>
      </c>
    </row>
    <row r="4404" spans="1:22">
      <c r="A4404" s="403" t="s">
        <v>1028</v>
      </c>
      <c r="B4404" s="9" t="s">
        <v>1034</v>
      </c>
      <c r="C4404" s="99" t="s">
        <v>123</v>
      </c>
      <c r="D4404" s="81" t="s">
        <v>44</v>
      </c>
      <c r="E4404" s="93" t="s">
        <v>600</v>
      </c>
      <c r="F4404" s="93" t="s">
        <v>60</v>
      </c>
      <c r="G4404">
        <v>21</v>
      </c>
      <c r="H4404" s="123">
        <f t="shared" si="383"/>
        <v>1</v>
      </c>
      <c r="K4404" s="22" t="s">
        <v>100</v>
      </c>
      <c r="L4404" t="s">
        <v>100</v>
      </c>
      <c r="M4404" s="2">
        <v>864</v>
      </c>
      <c r="N4404" s="63">
        <v>104</v>
      </c>
      <c r="O4404" s="65">
        <f t="shared" si="378"/>
        <v>180.13328398716322</v>
      </c>
      <c r="P4404" s="2">
        <v>3</v>
      </c>
      <c r="Q4404" s="2">
        <v>136</v>
      </c>
      <c r="R4404" s="22">
        <v>104</v>
      </c>
      <c r="S4404" s="2">
        <f t="shared" si="379"/>
        <v>180.13328398716322</v>
      </c>
      <c r="T4404" s="2">
        <v>3</v>
      </c>
      <c r="U4404" s="339">
        <f t="shared" si="380"/>
        <v>-1.8489178830680035</v>
      </c>
      <c r="V4404" s="4">
        <f t="shared" si="381"/>
        <v>0.91810841983852365</v>
      </c>
    </row>
    <row r="4405" spans="1:22">
      <c r="A4405" s="403" t="s">
        <v>1028</v>
      </c>
      <c r="B4405" s="9" t="s">
        <v>1035</v>
      </c>
      <c r="C4405" s="99" t="s">
        <v>123</v>
      </c>
      <c r="D4405" s="81" t="s">
        <v>44</v>
      </c>
      <c r="E4405" s="93" t="s">
        <v>600</v>
      </c>
      <c r="F4405" s="93" t="s">
        <v>60</v>
      </c>
      <c r="G4405">
        <v>0</v>
      </c>
      <c r="H4405" s="123">
        <f t="shared" si="383"/>
        <v>0</v>
      </c>
      <c r="I4405" s="2" t="s">
        <v>100</v>
      </c>
      <c r="M4405" s="64">
        <v>100</v>
      </c>
      <c r="N4405" s="63">
        <v>64.285714285713993</v>
      </c>
      <c r="O4405" s="65">
        <f t="shared" si="378"/>
        <v>111.34612334371303</v>
      </c>
      <c r="P4405" s="2">
        <v>3</v>
      </c>
      <c r="Q4405" s="2">
        <v>210.71428571428501</v>
      </c>
      <c r="R4405">
        <v>199.99999999999997</v>
      </c>
      <c r="S4405" s="2">
        <f t="shared" si="379"/>
        <v>346.41016151377539</v>
      </c>
      <c r="T4405" s="2">
        <v>3</v>
      </c>
      <c r="U4405" s="339">
        <f t="shared" si="380"/>
        <v>0.74533293373051224</v>
      </c>
      <c r="V4405" s="4">
        <f t="shared" si="381"/>
        <v>1.2342238820262434</v>
      </c>
    </row>
    <row r="4406" spans="1:22">
      <c r="A4406" s="403" t="s">
        <v>1028</v>
      </c>
      <c r="B4406" s="9" t="s">
        <v>1035</v>
      </c>
      <c r="C4406" s="99" t="s">
        <v>123</v>
      </c>
      <c r="D4406" s="81" t="s">
        <v>44</v>
      </c>
      <c r="E4406" s="93" t="s">
        <v>600</v>
      </c>
      <c r="F4406" s="93" t="s">
        <v>60</v>
      </c>
      <c r="G4406">
        <v>1</v>
      </c>
      <c r="H4406" s="123">
        <f t="shared" si="383"/>
        <v>4.7619047619047616E-2</v>
      </c>
      <c r="J4406" t="s">
        <v>100</v>
      </c>
      <c r="M4406" s="64">
        <v>128.57142899999999</v>
      </c>
      <c r="N4406" s="63">
        <v>10.714285714286007</v>
      </c>
      <c r="O4406" s="65">
        <f t="shared" si="378"/>
        <v>18.557687223952762</v>
      </c>
      <c r="P4406" s="2">
        <v>3</v>
      </c>
      <c r="Q4406" s="2">
        <v>49.999999999999801</v>
      </c>
      <c r="R4406">
        <v>10.714285714285801</v>
      </c>
      <c r="S4406" s="2">
        <f t="shared" si="379"/>
        <v>18.557687223952406</v>
      </c>
      <c r="T4406" s="2">
        <v>3</v>
      </c>
      <c r="U4406" s="339">
        <f t="shared" si="380"/>
        <v>-0.94446161217418867</v>
      </c>
      <c r="V4406" s="4">
        <f t="shared" si="381"/>
        <v>0.37925170068027325</v>
      </c>
    </row>
    <row r="4407" spans="1:22">
      <c r="A4407" s="119" t="s">
        <v>1028</v>
      </c>
      <c r="B4407" s="9" t="s">
        <v>1035</v>
      </c>
      <c r="C4407" s="99" t="s">
        <v>123</v>
      </c>
      <c r="D4407" s="81" t="s">
        <v>44</v>
      </c>
      <c r="E4407" s="93" t="s">
        <v>600</v>
      </c>
      <c r="F4407" s="93" t="s">
        <v>60</v>
      </c>
      <c r="G4407">
        <v>3</v>
      </c>
      <c r="H4407" s="123">
        <f t="shared" si="383"/>
        <v>0.14285714285714285</v>
      </c>
      <c r="I4407" s="19"/>
      <c r="J4407" s="16"/>
      <c r="K4407" s="98" t="s">
        <v>100</v>
      </c>
      <c r="L4407" s="16"/>
      <c r="M4407" s="64">
        <v>150</v>
      </c>
      <c r="N4407" s="65">
        <v>60.714285714286007</v>
      </c>
      <c r="O4407" s="65">
        <f t="shared" si="378"/>
        <v>105.16022760239662</v>
      </c>
      <c r="P4407" s="2">
        <v>3</v>
      </c>
      <c r="Q4407" s="2">
        <v>67.857142857142804</v>
      </c>
      <c r="R4407" s="2">
        <v>42.857142857142193</v>
      </c>
      <c r="S4407" s="2">
        <f t="shared" si="379"/>
        <v>74.230748895807878</v>
      </c>
      <c r="T4407" s="2">
        <v>3</v>
      </c>
      <c r="U4407" s="339">
        <f t="shared" si="380"/>
        <v>-0.79323063911692859</v>
      </c>
      <c r="V4407" s="4">
        <f t="shared" si="381"/>
        <v>0.73222530009232434</v>
      </c>
    </row>
    <row r="4408" spans="1:22">
      <c r="A4408" s="119" t="s">
        <v>1028</v>
      </c>
      <c r="B4408" s="9" t="s">
        <v>1035</v>
      </c>
      <c r="C4408" s="99" t="s">
        <v>123</v>
      </c>
      <c r="D4408" s="81" t="s">
        <v>44</v>
      </c>
      <c r="E4408" s="93" t="s">
        <v>600</v>
      </c>
      <c r="F4408" s="93" t="s">
        <v>60</v>
      </c>
      <c r="G4408">
        <v>7</v>
      </c>
      <c r="H4408" s="123">
        <f t="shared" si="383"/>
        <v>0.33333333333333331</v>
      </c>
      <c r="K4408" s="22" t="s">
        <v>100</v>
      </c>
      <c r="M4408" s="64">
        <v>135.71428599999999</v>
      </c>
      <c r="N4408" s="65">
        <v>14.285714285713993</v>
      </c>
      <c r="O4408" s="65">
        <f t="shared" si="378"/>
        <v>24.743582965269169</v>
      </c>
      <c r="P4408" s="2">
        <v>3</v>
      </c>
      <c r="Q4408" s="2">
        <v>17.8571428571429</v>
      </c>
      <c r="R4408" s="2">
        <v>21.428571428571399</v>
      </c>
      <c r="S4408" s="2">
        <f t="shared" si="379"/>
        <v>37.115374447904458</v>
      </c>
      <c r="T4408" s="2">
        <v>3</v>
      </c>
      <c r="U4408" s="339">
        <f t="shared" si="380"/>
        <v>-2.028148249397546</v>
      </c>
      <c r="V4408" s="4">
        <f t="shared" si="381"/>
        <v>1.7733333333333219</v>
      </c>
    </row>
    <row r="4409" spans="1:22">
      <c r="A4409" s="119" t="s">
        <v>1028</v>
      </c>
      <c r="B4409" s="9" t="s">
        <v>1035</v>
      </c>
      <c r="C4409" s="99" t="s">
        <v>123</v>
      </c>
      <c r="D4409" s="81" t="s">
        <v>44</v>
      </c>
      <c r="E4409" s="93" t="s">
        <v>600</v>
      </c>
      <c r="F4409" s="93" t="s">
        <v>60</v>
      </c>
      <c r="G4409">
        <v>14</v>
      </c>
      <c r="H4409" s="123">
        <f t="shared" si="383"/>
        <v>0.66666666666666663</v>
      </c>
      <c r="K4409" s="22" t="s">
        <v>100</v>
      </c>
      <c r="M4409" s="64">
        <v>150</v>
      </c>
      <c r="N4409" s="65">
        <v>14.285714285714988</v>
      </c>
      <c r="O4409" s="65">
        <f t="shared" si="378"/>
        <v>24.743582965270893</v>
      </c>
      <c r="P4409" s="2">
        <v>3</v>
      </c>
      <c r="Q4409" s="2">
        <v>17.8571428571429</v>
      </c>
      <c r="R4409" s="2">
        <v>14.285714285713997</v>
      </c>
      <c r="S4409" s="2">
        <f t="shared" si="379"/>
        <v>24.743582965269173</v>
      </c>
      <c r="T4409" s="2">
        <v>3</v>
      </c>
      <c r="U4409" s="339">
        <f t="shared" si="380"/>
        <v>-2.1282317058492657</v>
      </c>
      <c r="V4409" s="4">
        <f t="shared" si="381"/>
        <v>0.9733333333333043</v>
      </c>
    </row>
    <row r="4410" spans="1:22">
      <c r="A4410" s="119" t="s">
        <v>1028</v>
      </c>
      <c r="B4410" s="9" t="s">
        <v>1035</v>
      </c>
      <c r="C4410" s="99" t="s">
        <v>123</v>
      </c>
      <c r="D4410" s="81" t="s">
        <v>44</v>
      </c>
      <c r="E4410" s="93" t="s">
        <v>600</v>
      </c>
      <c r="F4410" s="93" t="s">
        <v>60</v>
      </c>
      <c r="G4410">
        <v>21</v>
      </c>
      <c r="H4410" s="123">
        <f t="shared" si="383"/>
        <v>1</v>
      </c>
      <c r="K4410" s="22" t="s">
        <v>100</v>
      </c>
      <c r="L4410" t="s">
        <v>100</v>
      </c>
      <c r="M4410" s="64">
        <v>178.57142899999999</v>
      </c>
      <c r="N4410" s="65">
        <v>32.142857142857025</v>
      </c>
      <c r="O4410" s="65">
        <f t="shared" si="378"/>
        <v>55.673061671856566</v>
      </c>
      <c r="P4410" s="2">
        <v>3</v>
      </c>
      <c r="Q4410" s="2">
        <v>185.71428571428501</v>
      </c>
      <c r="R4410" s="2">
        <v>53.571428571428982</v>
      </c>
      <c r="S4410" s="2">
        <f t="shared" si="379"/>
        <v>92.788436119761982</v>
      </c>
      <c r="T4410" s="2">
        <v>3</v>
      </c>
      <c r="U4410" s="339">
        <f t="shared" si="380"/>
        <v>3.9220710753277627E-2</v>
      </c>
      <c r="V4410" s="4">
        <f t="shared" si="381"/>
        <v>0.41654339250493283</v>
      </c>
    </row>
    <row r="4411" spans="1:22">
      <c r="A4411" s="119" t="s">
        <v>1028</v>
      </c>
      <c r="B4411" s="9" t="s">
        <v>1036</v>
      </c>
      <c r="C4411" s="99" t="s">
        <v>123</v>
      </c>
      <c r="D4411" s="81" t="s">
        <v>44</v>
      </c>
      <c r="E4411" s="93" t="s">
        <v>600</v>
      </c>
      <c r="F4411" s="93" t="s">
        <v>60</v>
      </c>
      <c r="G4411">
        <v>0</v>
      </c>
      <c r="H4411" s="123">
        <f t="shared" si="383"/>
        <v>0</v>
      </c>
      <c r="I4411" s="2" t="s">
        <v>100</v>
      </c>
      <c r="M4411" s="2">
        <v>56.140350877192802</v>
      </c>
      <c r="N4411" s="65">
        <v>105.26315789473621</v>
      </c>
      <c r="O4411" s="65">
        <f t="shared" si="378"/>
        <v>182.32113763882808</v>
      </c>
      <c r="P4411" s="2">
        <v>3</v>
      </c>
      <c r="Q4411" s="2">
        <v>129.82456140349899</v>
      </c>
      <c r="R4411" s="2">
        <v>87.719298245623008</v>
      </c>
      <c r="S4411" s="2">
        <f t="shared" si="379"/>
        <v>151.93428136570651</v>
      </c>
      <c r="T4411" s="2">
        <v>3</v>
      </c>
      <c r="U4411" s="339">
        <f t="shared" si="380"/>
        <v>0.83832919040437104</v>
      </c>
      <c r="V4411" s="4">
        <f t="shared" si="381"/>
        <v>0.78987095203327629</v>
      </c>
    </row>
    <row r="4412" spans="1:22">
      <c r="A4412" s="119" t="s">
        <v>1028</v>
      </c>
      <c r="B4412" s="9" t="s">
        <v>1036</v>
      </c>
      <c r="C4412" s="99" t="s">
        <v>123</v>
      </c>
      <c r="D4412" s="81" t="s">
        <v>44</v>
      </c>
      <c r="E4412" s="93" t="s">
        <v>600</v>
      </c>
      <c r="F4412" s="93" t="s">
        <v>60</v>
      </c>
      <c r="G4412">
        <v>1</v>
      </c>
      <c r="H4412" s="123">
        <f t="shared" si="383"/>
        <v>4.7619047619047616E-2</v>
      </c>
      <c r="J4412" t="s">
        <v>100</v>
      </c>
      <c r="M4412" s="2">
        <v>189.47368421052499</v>
      </c>
      <c r="N4412" s="65">
        <v>98.24561403508801</v>
      </c>
      <c r="O4412" s="65">
        <f t="shared" si="378"/>
        <v>170.1663951295744</v>
      </c>
      <c r="P4412" s="2">
        <v>3</v>
      </c>
      <c r="Q4412" s="2">
        <v>70.1754385964866</v>
      </c>
      <c r="R4412" s="2">
        <v>21.052631578952003</v>
      </c>
      <c r="S4412" s="2">
        <f t="shared" si="379"/>
        <v>36.464227527773865</v>
      </c>
      <c r="T4412" s="2">
        <v>3</v>
      </c>
      <c r="U4412" s="339">
        <f t="shared" si="380"/>
        <v>-0.9932517730103424</v>
      </c>
      <c r="V4412" s="4">
        <f t="shared" si="381"/>
        <v>0.42333333333338485</v>
      </c>
    </row>
    <row r="4413" spans="1:22">
      <c r="A4413" s="119" t="s">
        <v>1028</v>
      </c>
      <c r="B4413" s="9" t="s">
        <v>1036</v>
      </c>
      <c r="C4413" s="99" t="s">
        <v>123</v>
      </c>
      <c r="D4413" s="81" t="s">
        <v>44</v>
      </c>
      <c r="E4413" s="93" t="s">
        <v>600</v>
      </c>
      <c r="F4413" s="93" t="s">
        <v>60</v>
      </c>
      <c r="G4413">
        <v>3</v>
      </c>
      <c r="H4413" s="123">
        <f t="shared" si="383"/>
        <v>0.14285714285714285</v>
      </c>
      <c r="K4413" s="22" t="s">
        <v>100</v>
      </c>
      <c r="M4413" s="2">
        <v>203.50877192982401</v>
      </c>
      <c r="N4413" s="65">
        <v>91.228070175439001</v>
      </c>
      <c r="O4413" s="65">
        <f t="shared" si="378"/>
        <v>158.01165262031932</v>
      </c>
      <c r="P4413" s="2">
        <v>3</v>
      </c>
      <c r="Q4413" s="2">
        <v>63.157894736841399</v>
      </c>
      <c r="R4413" s="2">
        <v>56.140350877193598</v>
      </c>
      <c r="S4413" s="2">
        <f t="shared" si="379"/>
        <v>97.237940074043294</v>
      </c>
      <c r="T4413" s="2">
        <v>3</v>
      </c>
      <c r="U4413" s="339">
        <f t="shared" si="380"/>
        <v>-1.170071252650263</v>
      </c>
      <c r="V4413" s="4">
        <f t="shared" si="381"/>
        <v>1.1234567901234918</v>
      </c>
    </row>
    <row r="4414" spans="1:22">
      <c r="A4414" s="119" t="s">
        <v>1028</v>
      </c>
      <c r="B4414" s="9" t="s">
        <v>1036</v>
      </c>
      <c r="C4414" s="99" t="s">
        <v>123</v>
      </c>
      <c r="D4414" s="81" t="s">
        <v>44</v>
      </c>
      <c r="E4414" s="93" t="s">
        <v>600</v>
      </c>
      <c r="F4414" s="93" t="s">
        <v>60</v>
      </c>
      <c r="G4414">
        <v>7</v>
      </c>
      <c r="H4414" s="123">
        <f t="shared" si="383"/>
        <v>0.33333333333333331</v>
      </c>
      <c r="I4414" s="19"/>
      <c r="J4414" s="16"/>
      <c r="K4414" s="98" t="s">
        <v>100</v>
      </c>
      <c r="L4414" s="16"/>
      <c r="M4414" s="2">
        <v>210.52631578947299</v>
      </c>
      <c r="N4414" s="65">
        <v>91.228070175439001</v>
      </c>
      <c r="O4414" s="65">
        <f t="shared" si="378"/>
        <v>158.01165262031932</v>
      </c>
      <c r="P4414" s="2">
        <v>3</v>
      </c>
      <c r="Q4414" s="2">
        <v>140.35087719298201</v>
      </c>
      <c r="R4414" s="2">
        <v>77.192982456139987</v>
      </c>
      <c r="S4414" s="2">
        <f t="shared" si="379"/>
        <v>133.70216760180745</v>
      </c>
      <c r="T4414" s="2">
        <v>3</v>
      </c>
      <c r="U4414" s="339">
        <f t="shared" si="380"/>
        <v>-0.40546510810816427</v>
      </c>
      <c r="V4414" s="4">
        <f t="shared" si="381"/>
        <v>0.63583333333333236</v>
      </c>
    </row>
    <row r="4415" spans="1:22">
      <c r="A4415" s="119" t="s">
        <v>1028</v>
      </c>
      <c r="B4415" s="9" t="s">
        <v>1036</v>
      </c>
      <c r="C4415" s="99" t="s">
        <v>123</v>
      </c>
      <c r="D4415" s="81" t="s">
        <v>44</v>
      </c>
      <c r="E4415" s="93" t="s">
        <v>600</v>
      </c>
      <c r="F4415" s="93" t="s">
        <v>60</v>
      </c>
      <c r="G4415">
        <v>14</v>
      </c>
      <c r="H4415" s="123">
        <f t="shared" si="383"/>
        <v>0.66666666666666663</v>
      </c>
      <c r="K4415" s="22" t="s">
        <v>100</v>
      </c>
      <c r="M4415" s="2">
        <v>329.82456140350803</v>
      </c>
      <c r="N4415" s="65">
        <v>98.245614035087954</v>
      </c>
      <c r="O4415" s="65">
        <f t="shared" si="378"/>
        <v>170.16639512957431</v>
      </c>
      <c r="P4415" s="2">
        <v>3</v>
      </c>
      <c r="Q4415" s="2">
        <v>350.87719298245599</v>
      </c>
      <c r="R4415" s="2">
        <v>231.57894736842002</v>
      </c>
      <c r="S4415" s="2">
        <f t="shared" si="379"/>
        <v>401.10650280542239</v>
      </c>
      <c r="T4415" s="2">
        <v>3</v>
      </c>
      <c r="U4415" s="339">
        <f t="shared" si="380"/>
        <v>6.1875403718089333E-2</v>
      </c>
      <c r="V4415" s="4">
        <f t="shared" si="381"/>
        <v>0.76893333333332969</v>
      </c>
    </row>
    <row r="4416" spans="1:22">
      <c r="A4416" s="119" t="s">
        <v>1028</v>
      </c>
      <c r="B4416" s="9" t="s">
        <v>1036</v>
      </c>
      <c r="C4416" s="99" t="s">
        <v>123</v>
      </c>
      <c r="D4416" s="81" t="s">
        <v>44</v>
      </c>
      <c r="E4416" s="93" t="s">
        <v>600</v>
      </c>
      <c r="F4416" s="93" t="s">
        <v>60</v>
      </c>
      <c r="G4416">
        <v>21</v>
      </c>
      <c r="H4416" s="123">
        <f t="shared" si="383"/>
        <v>1</v>
      </c>
      <c r="K4416" s="22" t="s">
        <v>100</v>
      </c>
      <c r="L4416" t="s">
        <v>100</v>
      </c>
      <c r="M4416" s="2">
        <v>736.84210526315701</v>
      </c>
      <c r="N4416" s="65">
        <v>98.24561403508801</v>
      </c>
      <c r="O4416" s="65">
        <f t="shared" si="378"/>
        <v>170.1663951295744</v>
      </c>
      <c r="P4416" s="2">
        <v>3</v>
      </c>
      <c r="Q4416" s="2">
        <v>140.35087719298201</v>
      </c>
      <c r="R4416" s="2">
        <v>21.052631578947</v>
      </c>
      <c r="S4416" s="2">
        <f t="shared" si="379"/>
        <v>36.464227527765196</v>
      </c>
      <c r="T4416" s="2">
        <v>3</v>
      </c>
      <c r="U4416" s="339">
        <f t="shared" si="380"/>
        <v>-1.6582280766035342</v>
      </c>
      <c r="V4416" s="4">
        <f t="shared" si="381"/>
        <v>0.35583333333333267</v>
      </c>
    </row>
    <row r="4417" spans="1:22">
      <c r="A4417" s="119" t="s">
        <v>1028</v>
      </c>
      <c r="B4417" s="9" t="s">
        <v>1037</v>
      </c>
      <c r="C4417" s="99" t="s">
        <v>123</v>
      </c>
      <c r="D4417" s="81" t="s">
        <v>44</v>
      </c>
      <c r="E4417" s="93" t="s">
        <v>600</v>
      </c>
      <c r="F4417" s="93" t="s">
        <v>60</v>
      </c>
      <c r="G4417">
        <v>0</v>
      </c>
      <c r="H4417" s="123">
        <f t="shared" si="383"/>
        <v>0</v>
      </c>
      <c r="I4417" s="2" t="s">
        <v>100</v>
      </c>
      <c r="M4417" s="2">
        <v>148.07692307692301</v>
      </c>
      <c r="N4417" s="65">
        <v>47.115384615383988</v>
      </c>
      <c r="O4417" s="65">
        <f t="shared" si="378"/>
        <v>81.606239971994086</v>
      </c>
      <c r="P4417" s="2">
        <v>3</v>
      </c>
      <c r="Q4417" s="2">
        <v>87.499999999999901</v>
      </c>
      <c r="R4417" s="2">
        <v>67.307692307692108</v>
      </c>
      <c r="S4417" s="2">
        <f t="shared" si="379"/>
        <v>116.58034281713562</v>
      </c>
      <c r="T4417" s="2">
        <v>3</v>
      </c>
      <c r="U4417" s="339">
        <f t="shared" si="380"/>
        <v>-0.52609309589677977</v>
      </c>
      <c r="V4417" s="4">
        <f t="shared" si="381"/>
        <v>0.9250493096646919</v>
      </c>
    </row>
    <row r="4418" spans="1:22">
      <c r="A4418" s="119" t="s">
        <v>1028</v>
      </c>
      <c r="B4418" s="9" t="s">
        <v>1037</v>
      </c>
      <c r="C4418" s="99" t="s">
        <v>123</v>
      </c>
      <c r="D4418" s="81" t="s">
        <v>44</v>
      </c>
      <c r="E4418" s="93" t="s">
        <v>600</v>
      </c>
      <c r="F4418" s="93" t="s">
        <v>60</v>
      </c>
      <c r="G4418">
        <v>1</v>
      </c>
      <c r="H4418" s="123">
        <f t="shared" si="383"/>
        <v>4.7619047619047616E-2</v>
      </c>
      <c r="J4418" t="s">
        <v>100</v>
      </c>
      <c r="M4418" s="2">
        <v>141.34615384615299</v>
      </c>
      <c r="N4418" s="65">
        <v>47.115384615385011</v>
      </c>
      <c r="O4418" s="65">
        <f t="shared" ref="O4418:O4479" si="384">N4418*SQRT(P4418)</f>
        <v>81.606239971995862</v>
      </c>
      <c r="P4418" s="2">
        <v>3</v>
      </c>
      <c r="Q4418" s="2">
        <v>40.384615384615302</v>
      </c>
      <c r="R4418" s="2">
        <v>13.461538461538495</v>
      </c>
      <c r="S4418" s="2">
        <f t="shared" ref="S4418:S4479" si="385">R4418*SQRT(T4418)</f>
        <v>23.316068563427251</v>
      </c>
      <c r="T4418" s="2">
        <v>3</v>
      </c>
      <c r="U4418" s="339">
        <f t="shared" ref="U4418:U4479" si="386">LN(Q4418/M4418)</f>
        <v>-1.2527629684953641</v>
      </c>
      <c r="V4418" s="4">
        <f t="shared" ref="V4418:V4479" si="387">M4418^2/(P4418*M4418^2)+S4418^2/(T4418*Q4418^2)</f>
        <v>0.44444444444444542</v>
      </c>
    </row>
    <row r="4419" spans="1:22">
      <c r="A4419" s="119" t="s">
        <v>1028</v>
      </c>
      <c r="B4419" s="9" t="s">
        <v>1037</v>
      </c>
      <c r="C4419" s="99" t="s">
        <v>123</v>
      </c>
      <c r="D4419" s="81" t="s">
        <v>44</v>
      </c>
      <c r="E4419" s="93" t="s">
        <v>600</v>
      </c>
      <c r="F4419" s="93" t="s">
        <v>60</v>
      </c>
      <c r="G4419">
        <v>3</v>
      </c>
      <c r="H4419" s="123">
        <f t="shared" si="383"/>
        <v>0.14285714285714285</v>
      </c>
      <c r="K4419" s="22" t="s">
        <v>100</v>
      </c>
      <c r="M4419" s="2">
        <v>195.192307692307</v>
      </c>
      <c r="N4419" s="65">
        <v>74.038461538462002</v>
      </c>
      <c r="O4419" s="65">
        <f t="shared" si="384"/>
        <v>128.23837709885038</v>
      </c>
      <c r="P4419" s="2">
        <v>3</v>
      </c>
      <c r="Q4419" s="2">
        <v>0</v>
      </c>
      <c r="R4419" s="2">
        <v>0</v>
      </c>
      <c r="S4419" s="2">
        <f t="shared" si="385"/>
        <v>0</v>
      </c>
      <c r="T4419" s="2">
        <v>3</v>
      </c>
      <c r="U4419" s="339" t="e">
        <f t="shared" si="386"/>
        <v>#NUM!</v>
      </c>
      <c r="V4419" s="4" t="e">
        <f t="shared" si="387"/>
        <v>#DIV/0!</v>
      </c>
    </row>
    <row r="4420" spans="1:22">
      <c r="A4420" s="119" t="s">
        <v>1028</v>
      </c>
      <c r="B4420" s="9" t="s">
        <v>1037</v>
      </c>
      <c r="C4420" s="99" t="s">
        <v>123</v>
      </c>
      <c r="D4420" s="81" t="s">
        <v>44</v>
      </c>
      <c r="E4420" s="93" t="s">
        <v>600</v>
      </c>
      <c r="F4420" s="93" t="s">
        <v>60</v>
      </c>
      <c r="G4420">
        <v>7</v>
      </c>
      <c r="H4420" s="123">
        <f t="shared" si="383"/>
        <v>0.33333333333333331</v>
      </c>
      <c r="K4420" s="22" t="s">
        <v>100</v>
      </c>
      <c r="M4420" s="2">
        <v>107.692307692307</v>
      </c>
      <c r="N4420" s="65">
        <v>40.384615384616012</v>
      </c>
      <c r="O4420" s="65">
        <f t="shared" si="384"/>
        <v>69.948205690282663</v>
      </c>
      <c r="P4420" s="2">
        <v>3</v>
      </c>
      <c r="Q4420" s="2">
        <v>6.73076923076915</v>
      </c>
      <c r="R4420" s="2">
        <v>13.461538461538451</v>
      </c>
      <c r="S4420" s="2">
        <f t="shared" si="385"/>
        <v>23.316068563427176</v>
      </c>
      <c r="T4420" s="2">
        <v>3</v>
      </c>
      <c r="U4420" s="339">
        <f t="shared" si="386"/>
        <v>-2.7725887222397869</v>
      </c>
      <c r="V4420" s="4">
        <f t="shared" si="387"/>
        <v>4.3333333333334227</v>
      </c>
    </row>
    <row r="4421" spans="1:22">
      <c r="A4421" s="119" t="s">
        <v>1028</v>
      </c>
      <c r="B4421" s="9" t="s">
        <v>1037</v>
      </c>
      <c r="C4421" s="99" t="s">
        <v>123</v>
      </c>
      <c r="D4421" s="81" t="s">
        <v>44</v>
      </c>
      <c r="E4421" s="93" t="s">
        <v>600</v>
      </c>
      <c r="F4421" s="93" t="s">
        <v>60</v>
      </c>
      <c r="G4421">
        <v>14</v>
      </c>
      <c r="H4421" s="123">
        <f t="shared" si="383"/>
        <v>0.66666666666666663</v>
      </c>
      <c r="I4421" s="19"/>
      <c r="J4421" s="16"/>
      <c r="K4421" s="98" t="s">
        <v>100</v>
      </c>
      <c r="L4421" s="16"/>
      <c r="M4421" s="2">
        <v>215.38461538461499</v>
      </c>
      <c r="N4421" s="65">
        <v>134.61538461538399</v>
      </c>
      <c r="O4421" s="65">
        <f t="shared" si="384"/>
        <v>233.16068563427083</v>
      </c>
      <c r="P4421" s="2">
        <v>3</v>
      </c>
      <c r="Q4421" s="2">
        <v>53.846153846153797</v>
      </c>
      <c r="R4421" s="2">
        <v>40.384615384615302</v>
      </c>
      <c r="S4421" s="2">
        <f t="shared" si="385"/>
        <v>69.948205690281441</v>
      </c>
      <c r="T4421" s="2">
        <v>3</v>
      </c>
      <c r="U4421" s="339">
        <f t="shared" si="386"/>
        <v>-1.3862943611198897</v>
      </c>
      <c r="V4421" s="4">
        <f t="shared" si="387"/>
        <v>0.89583333333333204</v>
      </c>
    </row>
    <row r="4422" spans="1:22">
      <c r="A4422" s="119" t="s">
        <v>1028</v>
      </c>
      <c r="B4422" s="9" t="s">
        <v>1037</v>
      </c>
      <c r="C4422" s="99" t="s">
        <v>123</v>
      </c>
      <c r="D4422" s="81" t="s">
        <v>44</v>
      </c>
      <c r="E4422" s="93" t="s">
        <v>600</v>
      </c>
      <c r="F4422" s="93" t="s">
        <v>60</v>
      </c>
      <c r="G4422">
        <v>21</v>
      </c>
      <c r="H4422" s="123">
        <f t="shared" si="383"/>
        <v>1</v>
      </c>
      <c r="K4422" s="22" t="s">
        <v>100</v>
      </c>
      <c r="L4422" t="s">
        <v>100</v>
      </c>
      <c r="M4422" s="2">
        <v>424.03846153846098</v>
      </c>
      <c r="N4422" s="65">
        <v>309.61538461538498</v>
      </c>
      <c r="O4422" s="65">
        <f t="shared" si="384"/>
        <v>536.26957695882606</v>
      </c>
      <c r="P4422" s="2">
        <v>3</v>
      </c>
      <c r="Q4422" s="2">
        <v>174.99999999999901</v>
      </c>
      <c r="R4422" s="2">
        <v>47.115384615384983</v>
      </c>
      <c r="S4422" s="2">
        <f t="shared" si="385"/>
        <v>81.606239971995805</v>
      </c>
      <c r="T4422" s="2">
        <v>3</v>
      </c>
      <c r="U4422" s="339">
        <f t="shared" si="386"/>
        <v>-0.88503818837005499</v>
      </c>
      <c r="V4422" s="4">
        <f t="shared" si="387"/>
        <v>0.40581854043392701</v>
      </c>
    </row>
    <row r="4423" spans="1:22">
      <c r="A4423" s="119" t="s">
        <v>1028</v>
      </c>
      <c r="B4423" s="9" t="s">
        <v>1038</v>
      </c>
      <c r="C4423" s="99" t="s">
        <v>123</v>
      </c>
      <c r="D4423" s="81" t="s">
        <v>44</v>
      </c>
      <c r="E4423" s="93" t="s">
        <v>600</v>
      </c>
      <c r="F4423" s="93" t="s">
        <v>60</v>
      </c>
      <c r="G4423">
        <v>0</v>
      </c>
      <c r="H4423" s="123">
        <f t="shared" si="383"/>
        <v>0</v>
      </c>
      <c r="I4423" s="2" t="s">
        <v>100</v>
      </c>
      <c r="M4423" s="2">
        <v>312</v>
      </c>
      <c r="N4423" s="65">
        <v>71.999999999998977</v>
      </c>
      <c r="O4423" s="65">
        <f t="shared" si="384"/>
        <v>124.70765814495739</v>
      </c>
      <c r="P4423" s="2">
        <v>3</v>
      </c>
      <c r="Q4423" s="2">
        <v>348</v>
      </c>
      <c r="R4423" s="2">
        <v>60</v>
      </c>
      <c r="S4423" s="2">
        <f t="shared" si="385"/>
        <v>103.92304845413263</v>
      </c>
      <c r="T4423" s="2">
        <v>3</v>
      </c>
      <c r="U4423" s="339">
        <f t="shared" si="386"/>
        <v>0.10919929196499201</v>
      </c>
      <c r="V4423" s="4">
        <f t="shared" si="387"/>
        <v>0.363059849385652</v>
      </c>
    </row>
    <row r="4424" spans="1:22">
      <c r="A4424" s="119" t="s">
        <v>1028</v>
      </c>
      <c r="B4424" s="9" t="s">
        <v>1038</v>
      </c>
      <c r="C4424" s="99" t="s">
        <v>123</v>
      </c>
      <c r="D4424" s="81" t="s">
        <v>44</v>
      </c>
      <c r="E4424" s="93" t="s">
        <v>600</v>
      </c>
      <c r="F4424" s="93" t="s">
        <v>60</v>
      </c>
      <c r="G4424">
        <v>1</v>
      </c>
      <c r="H4424" s="123">
        <f t="shared" si="383"/>
        <v>4.7619047619047616E-2</v>
      </c>
      <c r="J4424" t="s">
        <v>100</v>
      </c>
      <c r="M4424" s="2">
        <v>528</v>
      </c>
      <c r="N4424" s="65">
        <v>192</v>
      </c>
      <c r="O4424" s="65">
        <f t="shared" si="384"/>
        <v>332.55375505322445</v>
      </c>
      <c r="P4424" s="2">
        <v>3</v>
      </c>
      <c r="Q4424" s="2">
        <v>156</v>
      </c>
      <c r="R4424" s="2">
        <v>60</v>
      </c>
      <c r="S4424" s="2">
        <f t="shared" si="385"/>
        <v>103.92304845413263</v>
      </c>
      <c r="T4424" s="2">
        <v>3</v>
      </c>
      <c r="U4424" s="339">
        <f t="shared" si="386"/>
        <v>-1.2192402764567243</v>
      </c>
      <c r="V4424" s="4">
        <f t="shared" si="387"/>
        <v>0.48126232741617353</v>
      </c>
    </row>
    <row r="4425" spans="1:22">
      <c r="A4425" s="119" t="s">
        <v>1028</v>
      </c>
      <c r="B4425" s="9" t="s">
        <v>1038</v>
      </c>
      <c r="C4425" s="99" t="s">
        <v>123</v>
      </c>
      <c r="D4425" s="81" t="s">
        <v>44</v>
      </c>
      <c r="E4425" s="93" t="s">
        <v>600</v>
      </c>
      <c r="F4425" s="93" t="s">
        <v>60</v>
      </c>
      <c r="G4425">
        <v>3</v>
      </c>
      <c r="H4425" s="123">
        <f t="shared" si="383"/>
        <v>0.14285714285714285</v>
      </c>
      <c r="K4425" s="22" t="s">
        <v>100</v>
      </c>
      <c r="M4425" s="2">
        <v>456</v>
      </c>
      <c r="N4425" s="65">
        <v>168</v>
      </c>
      <c r="O4425" s="65">
        <f t="shared" si="384"/>
        <v>290.98453567157139</v>
      </c>
      <c r="P4425" s="2">
        <v>3</v>
      </c>
      <c r="Q4425" s="2">
        <v>156</v>
      </c>
      <c r="R4425" s="2">
        <v>71.999999999999005</v>
      </c>
      <c r="S4425" s="2">
        <f t="shared" si="385"/>
        <v>124.70765814495743</v>
      </c>
      <c r="T4425" s="2">
        <v>3</v>
      </c>
      <c r="U4425" s="339">
        <f t="shared" si="386"/>
        <v>-1.0726368022648489</v>
      </c>
      <c r="V4425" s="4">
        <f t="shared" si="387"/>
        <v>0.5463510848126174</v>
      </c>
    </row>
    <row r="4426" spans="1:22">
      <c r="A4426" s="119" t="s">
        <v>1028</v>
      </c>
      <c r="B4426" s="9" t="s">
        <v>1038</v>
      </c>
      <c r="C4426" s="99" t="s">
        <v>123</v>
      </c>
      <c r="D4426" s="81" t="s">
        <v>44</v>
      </c>
      <c r="E4426" s="93" t="s">
        <v>600</v>
      </c>
      <c r="F4426" s="93" t="s">
        <v>60</v>
      </c>
      <c r="G4426">
        <v>7</v>
      </c>
      <c r="H4426" s="123">
        <f t="shared" si="383"/>
        <v>0.33333333333333331</v>
      </c>
      <c r="K4426" s="22" t="s">
        <v>100</v>
      </c>
      <c r="M4426" s="2">
        <v>552</v>
      </c>
      <c r="N4426" s="65">
        <v>84</v>
      </c>
      <c r="O4426" s="65">
        <f t="shared" si="384"/>
        <v>145.4922678357857</v>
      </c>
      <c r="P4426" s="2">
        <v>3</v>
      </c>
      <c r="Q4426" s="2">
        <v>23.999999999999702</v>
      </c>
      <c r="R4426" s="2">
        <v>12.000000000000597</v>
      </c>
      <c r="S4426" s="2">
        <f t="shared" si="385"/>
        <v>20.784609690827558</v>
      </c>
      <c r="T4426" s="2">
        <v>3</v>
      </c>
      <c r="U4426" s="339">
        <f t="shared" si="386"/>
        <v>-3.1354942159291621</v>
      </c>
      <c r="V4426" s="4">
        <f t="shared" si="387"/>
        <v>0.58333333333336435</v>
      </c>
    </row>
    <row r="4427" spans="1:22">
      <c r="A4427" s="119" t="s">
        <v>1028</v>
      </c>
      <c r="B4427" s="9" t="s">
        <v>1038</v>
      </c>
      <c r="C4427" s="99" t="s">
        <v>123</v>
      </c>
      <c r="D4427" s="81" t="s">
        <v>44</v>
      </c>
      <c r="E4427" s="93" t="s">
        <v>600</v>
      </c>
      <c r="F4427" s="93" t="s">
        <v>60</v>
      </c>
      <c r="G4427">
        <v>14</v>
      </c>
      <c r="H4427" s="123">
        <f t="shared" si="383"/>
        <v>0.66666666666666663</v>
      </c>
      <c r="K4427" s="22" t="s">
        <v>100</v>
      </c>
      <c r="M4427" s="2">
        <v>396</v>
      </c>
      <c r="N4427" s="65">
        <v>24</v>
      </c>
      <c r="O4427" s="65">
        <f t="shared" si="384"/>
        <v>41.569219381653056</v>
      </c>
      <c r="P4427" s="2">
        <v>3</v>
      </c>
      <c r="Q4427" s="2">
        <v>131.99999999999901</v>
      </c>
      <c r="R4427" s="2">
        <v>72.000000000000995</v>
      </c>
      <c r="S4427" s="2">
        <f t="shared" si="385"/>
        <v>124.70765814496087</v>
      </c>
      <c r="T4427" s="2">
        <v>3</v>
      </c>
      <c r="U4427" s="339">
        <f t="shared" si="386"/>
        <v>-1.0986122886681173</v>
      </c>
      <c r="V4427" s="4">
        <f t="shared" si="387"/>
        <v>0.63085399449037072</v>
      </c>
    </row>
    <row r="4428" spans="1:22">
      <c r="A4428" s="119" t="s">
        <v>1028</v>
      </c>
      <c r="B4428" s="9" t="s">
        <v>1038</v>
      </c>
      <c r="C4428" s="99" t="s">
        <v>123</v>
      </c>
      <c r="D4428" s="81" t="s">
        <v>44</v>
      </c>
      <c r="E4428" s="93" t="s">
        <v>600</v>
      </c>
      <c r="F4428" s="93" t="s">
        <v>60</v>
      </c>
      <c r="G4428">
        <v>21</v>
      </c>
      <c r="H4428" s="123">
        <f t="shared" si="383"/>
        <v>1</v>
      </c>
      <c r="I4428" s="19"/>
      <c r="J4428" s="16"/>
      <c r="K4428" s="98" t="s">
        <v>100</v>
      </c>
      <c r="L4428" s="16" t="s">
        <v>100</v>
      </c>
      <c r="M4428" s="2">
        <v>1044</v>
      </c>
      <c r="N4428" s="65">
        <v>48</v>
      </c>
      <c r="O4428" s="65">
        <f t="shared" si="384"/>
        <v>83.138438763306112</v>
      </c>
      <c r="P4428" s="2">
        <v>3</v>
      </c>
      <c r="Q4428" s="2">
        <v>288</v>
      </c>
      <c r="R4428" s="2">
        <v>108</v>
      </c>
      <c r="S4428" s="2">
        <f t="shared" si="385"/>
        <v>187.06148721743872</v>
      </c>
      <c r="T4428" s="2">
        <v>3</v>
      </c>
      <c r="U4428" s="339">
        <f t="shared" si="386"/>
        <v>-1.2878542883066382</v>
      </c>
      <c r="V4428" s="4">
        <f t="shared" si="387"/>
        <v>0.47395833333333326</v>
      </c>
    </row>
    <row r="4429" spans="1:22">
      <c r="A4429" s="119" t="s">
        <v>1028</v>
      </c>
      <c r="B4429" s="9" t="s">
        <v>1039</v>
      </c>
      <c r="C4429" s="99" t="s">
        <v>123</v>
      </c>
      <c r="D4429" s="81" t="s">
        <v>44</v>
      </c>
      <c r="E4429" s="93" t="s">
        <v>600</v>
      </c>
      <c r="F4429" s="93" t="s">
        <v>60</v>
      </c>
      <c r="G4429">
        <v>0</v>
      </c>
      <c r="H4429" s="123">
        <f t="shared" ref="H4429:H4460" si="388">G4429/21</f>
        <v>0</v>
      </c>
      <c r="I4429" s="2" t="s">
        <v>100</v>
      </c>
      <c r="M4429" s="2">
        <v>79.999999999999901</v>
      </c>
      <c r="N4429" s="65">
        <v>39.999999999999105</v>
      </c>
      <c r="O4429" s="65">
        <f t="shared" si="384"/>
        <v>69.282032302753535</v>
      </c>
      <c r="P4429" s="2">
        <v>3</v>
      </c>
      <c r="Q4429" s="2">
        <v>79.999999999999901</v>
      </c>
      <c r="R4429" s="2">
        <v>18.181818181818201</v>
      </c>
      <c r="S4429" s="2">
        <f t="shared" si="385"/>
        <v>31.49183286488871</v>
      </c>
      <c r="T4429" s="2">
        <v>3</v>
      </c>
      <c r="U4429" s="339">
        <f t="shared" si="386"/>
        <v>0</v>
      </c>
      <c r="V4429" s="4">
        <f t="shared" si="387"/>
        <v>0.38498622589531706</v>
      </c>
    </row>
    <row r="4430" spans="1:22">
      <c r="A4430" s="119" t="s">
        <v>1028</v>
      </c>
      <c r="B4430" s="9" t="s">
        <v>1039</v>
      </c>
      <c r="C4430" s="99" t="s">
        <v>123</v>
      </c>
      <c r="D4430" s="81" t="s">
        <v>44</v>
      </c>
      <c r="E4430" s="93" t="s">
        <v>600</v>
      </c>
      <c r="F4430" s="93" t="s">
        <v>60</v>
      </c>
      <c r="G4430">
        <v>1</v>
      </c>
      <c r="H4430" s="123">
        <f t="shared" si="388"/>
        <v>4.7619047619047616E-2</v>
      </c>
      <c r="J4430" t="s">
        <v>100</v>
      </c>
      <c r="M4430" s="2">
        <v>90.909090909090907</v>
      </c>
      <c r="N4430" s="65">
        <v>14.545454545454092</v>
      </c>
      <c r="O4430" s="65">
        <f t="shared" si="384"/>
        <v>25.193466291910156</v>
      </c>
      <c r="P4430" s="2">
        <v>3</v>
      </c>
      <c r="Q4430" s="2">
        <v>18.181818181818102</v>
      </c>
      <c r="R4430" s="2">
        <v>25.454545454545396</v>
      </c>
      <c r="S4430" s="2">
        <f t="shared" si="385"/>
        <v>44.088566010844048</v>
      </c>
      <c r="T4430" s="2">
        <v>3</v>
      </c>
      <c r="U4430" s="339">
        <f t="shared" si="386"/>
        <v>-1.6094379124341047</v>
      </c>
      <c r="V4430" s="4">
        <f t="shared" si="387"/>
        <v>2.2933333333333419</v>
      </c>
    </row>
    <row r="4431" spans="1:22">
      <c r="A4431" s="119" t="s">
        <v>1028</v>
      </c>
      <c r="B4431" s="9" t="s">
        <v>1039</v>
      </c>
      <c r="C4431" s="99" t="s">
        <v>123</v>
      </c>
      <c r="D4431" s="81" t="s">
        <v>44</v>
      </c>
      <c r="E4431" s="93" t="s">
        <v>600</v>
      </c>
      <c r="F4431" s="93" t="s">
        <v>60</v>
      </c>
      <c r="G4431">
        <v>3</v>
      </c>
      <c r="H4431" s="123">
        <f t="shared" si="388"/>
        <v>0.14285714285714285</v>
      </c>
      <c r="K4431" s="22" t="s">
        <v>100</v>
      </c>
      <c r="M4431" s="2">
        <v>156.363636363636</v>
      </c>
      <c r="N4431" s="65">
        <v>40</v>
      </c>
      <c r="O4431" s="65">
        <f t="shared" si="384"/>
        <v>69.282032302755084</v>
      </c>
      <c r="P4431" s="2">
        <v>3</v>
      </c>
      <c r="Q4431" s="2">
        <v>10.909090909090899</v>
      </c>
      <c r="R4431" s="2">
        <v>10.909090909090601</v>
      </c>
      <c r="S4431" s="2">
        <f t="shared" si="385"/>
        <v>18.895099718932673</v>
      </c>
      <c r="T4431" s="2">
        <v>3</v>
      </c>
      <c r="U4431" s="339">
        <f t="shared" si="386"/>
        <v>-2.6625878270254515</v>
      </c>
      <c r="V4431" s="4">
        <f t="shared" si="387"/>
        <v>1.3333333333332786</v>
      </c>
    </row>
    <row r="4432" spans="1:22">
      <c r="A4432" s="119" t="s">
        <v>1028</v>
      </c>
      <c r="B4432" s="9" t="s">
        <v>1039</v>
      </c>
      <c r="C4432" s="99" t="s">
        <v>123</v>
      </c>
      <c r="D4432" s="81" t="s">
        <v>44</v>
      </c>
      <c r="E4432" s="93" t="s">
        <v>600</v>
      </c>
      <c r="F4432" s="93" t="s">
        <v>60</v>
      </c>
      <c r="G4432">
        <v>7</v>
      </c>
      <c r="H4432" s="123">
        <f t="shared" si="388"/>
        <v>0.33333333333333331</v>
      </c>
      <c r="K4432" s="22" t="s">
        <v>100</v>
      </c>
      <c r="M4432" s="2">
        <v>156.363636363636</v>
      </c>
      <c r="N4432" s="65">
        <v>3.6363636363630008</v>
      </c>
      <c r="O4432" s="65">
        <f t="shared" si="384"/>
        <v>6.2983665729766347</v>
      </c>
      <c r="P4432" s="2">
        <v>3</v>
      </c>
      <c r="Q4432" s="2">
        <v>0</v>
      </c>
      <c r="R4432" s="2">
        <v>0</v>
      </c>
      <c r="S4432" s="2">
        <f t="shared" si="385"/>
        <v>0</v>
      </c>
      <c r="T4432" s="2">
        <v>3</v>
      </c>
      <c r="U4432" s="339" t="e">
        <f t="shared" si="386"/>
        <v>#NUM!</v>
      </c>
      <c r="V4432" s="4" t="e">
        <f t="shared" si="387"/>
        <v>#DIV/0!</v>
      </c>
    </row>
    <row r="4433" spans="1:22">
      <c r="A4433" s="119" t="s">
        <v>1028</v>
      </c>
      <c r="B4433" s="9" t="s">
        <v>1039</v>
      </c>
      <c r="C4433" s="99" t="s">
        <v>123</v>
      </c>
      <c r="D4433" s="81" t="s">
        <v>44</v>
      </c>
      <c r="E4433" s="93" t="s">
        <v>600</v>
      </c>
      <c r="F4433" s="93" t="s">
        <v>60</v>
      </c>
      <c r="G4433">
        <v>14</v>
      </c>
      <c r="H4433" s="123">
        <f t="shared" si="388"/>
        <v>0.66666666666666663</v>
      </c>
      <c r="I4433" s="19"/>
      <c r="J4433" s="16"/>
      <c r="K4433" s="98" t="s">
        <v>100</v>
      </c>
      <c r="L4433" s="16"/>
      <c r="M4433" s="2">
        <v>174.54545454545399</v>
      </c>
      <c r="N4433" s="65">
        <v>14.545454545455016</v>
      </c>
      <c r="O4433" s="65">
        <f t="shared" si="384"/>
        <v>25.193466291911754</v>
      </c>
      <c r="P4433" s="2">
        <v>3</v>
      </c>
      <c r="Q4433" s="2">
        <v>58.181818181817903</v>
      </c>
      <c r="R4433" s="2">
        <v>18.181818181818201</v>
      </c>
      <c r="S4433" s="2">
        <f t="shared" si="385"/>
        <v>31.49183286488871</v>
      </c>
      <c r="T4433" s="2">
        <v>3</v>
      </c>
      <c r="U4433" s="339">
        <f t="shared" si="386"/>
        <v>-1.0986122886681113</v>
      </c>
      <c r="V4433" s="4">
        <f t="shared" si="387"/>
        <v>0.43098958333333448</v>
      </c>
    </row>
    <row r="4434" spans="1:22">
      <c r="A4434" s="119" t="s">
        <v>1028</v>
      </c>
      <c r="B4434" s="9" t="s">
        <v>1039</v>
      </c>
      <c r="C4434" s="99" t="s">
        <v>123</v>
      </c>
      <c r="D4434" s="81" t="s">
        <v>44</v>
      </c>
      <c r="E4434" s="93" t="s">
        <v>600</v>
      </c>
      <c r="F4434" s="93" t="s">
        <v>60</v>
      </c>
      <c r="G4434">
        <v>21</v>
      </c>
      <c r="H4434" s="123">
        <f t="shared" si="388"/>
        <v>1</v>
      </c>
      <c r="K4434" s="22" t="s">
        <v>100</v>
      </c>
      <c r="L4434" t="s">
        <v>100</v>
      </c>
      <c r="M4434" s="2">
        <v>218.18181818181799</v>
      </c>
      <c r="N4434" s="65">
        <v>3.6363636363630008</v>
      </c>
      <c r="O4434" s="65">
        <f t="shared" si="384"/>
        <v>6.2983665729766347</v>
      </c>
      <c r="P4434" s="2">
        <v>3</v>
      </c>
      <c r="Q4434" s="2">
        <v>79.999999999999901</v>
      </c>
      <c r="R4434" s="2">
        <v>21.818181818181102</v>
      </c>
      <c r="S4434" s="2">
        <f t="shared" si="385"/>
        <v>37.790199437865169</v>
      </c>
      <c r="T4434" s="2">
        <v>3</v>
      </c>
      <c r="U4434" s="339">
        <f t="shared" si="386"/>
        <v>-1.0033021088637852</v>
      </c>
      <c r="V4434" s="4">
        <f t="shared" si="387"/>
        <v>0.40771349862258488</v>
      </c>
    </row>
    <row r="4435" spans="1:22">
      <c r="A4435" s="119" t="s">
        <v>1028</v>
      </c>
      <c r="B4435" s="9" t="s">
        <v>1040</v>
      </c>
      <c r="C4435" s="99" t="s">
        <v>123</v>
      </c>
      <c r="D4435" s="81" t="s">
        <v>44</v>
      </c>
      <c r="E4435" s="93" t="s">
        <v>600</v>
      </c>
      <c r="F4435" s="93" t="s">
        <v>60</v>
      </c>
      <c r="G4435">
        <v>0</v>
      </c>
      <c r="H4435" s="123">
        <f t="shared" si="388"/>
        <v>0</v>
      </c>
      <c r="I4435" s="2" t="s">
        <v>100</v>
      </c>
      <c r="M4435" s="2">
        <v>219.230769230768</v>
      </c>
      <c r="N4435" s="65">
        <v>23.076923076923009</v>
      </c>
      <c r="O4435" s="65">
        <f t="shared" si="384"/>
        <v>39.970403251589353</v>
      </c>
      <c r="P4435" s="2">
        <v>3</v>
      </c>
      <c r="Q4435" s="2">
        <v>346.15384615384602</v>
      </c>
      <c r="R4435" s="2">
        <v>57.692307692307963</v>
      </c>
      <c r="S4435" s="2">
        <f t="shared" si="385"/>
        <v>99.926008128974161</v>
      </c>
      <c r="T4435" s="2">
        <v>3</v>
      </c>
      <c r="U4435" s="339">
        <f t="shared" si="386"/>
        <v>0.45675840249572014</v>
      </c>
      <c r="V4435" s="4">
        <f t="shared" si="387"/>
        <v>0.36111111111111138</v>
      </c>
    </row>
    <row r="4436" spans="1:22">
      <c r="A4436" s="119" t="s">
        <v>1028</v>
      </c>
      <c r="B4436" s="9" t="s">
        <v>1040</v>
      </c>
      <c r="C4436" s="99" t="s">
        <v>123</v>
      </c>
      <c r="D4436" s="81" t="s">
        <v>44</v>
      </c>
      <c r="E4436" s="93" t="s">
        <v>600</v>
      </c>
      <c r="F4436" s="93" t="s">
        <v>60</v>
      </c>
      <c r="G4436">
        <v>1</v>
      </c>
      <c r="H4436" s="123">
        <f t="shared" si="388"/>
        <v>4.7619047619047616E-2</v>
      </c>
      <c r="J4436" t="s">
        <v>100</v>
      </c>
      <c r="M4436" s="2">
        <v>438.461538461538</v>
      </c>
      <c r="N4436" s="65">
        <v>103.84615384615404</v>
      </c>
      <c r="O4436" s="65">
        <f t="shared" si="384"/>
        <v>179.86681463215297</v>
      </c>
      <c r="P4436" s="2">
        <v>3</v>
      </c>
      <c r="Q4436" s="2">
        <v>519.23076923076906</v>
      </c>
      <c r="R4436" s="2">
        <v>57.692307692307963</v>
      </c>
      <c r="S4436" s="2">
        <f t="shared" si="385"/>
        <v>99.926008128974161</v>
      </c>
      <c r="T4436" s="2">
        <v>3</v>
      </c>
      <c r="U4436" s="339">
        <f t="shared" si="386"/>
        <v>0.16907633004393466</v>
      </c>
      <c r="V4436" s="4">
        <f t="shared" si="387"/>
        <v>0.3456790123456791</v>
      </c>
    </row>
    <row r="4437" spans="1:22">
      <c r="A4437" s="119" t="s">
        <v>1028</v>
      </c>
      <c r="B4437" s="9" t="s">
        <v>1040</v>
      </c>
      <c r="C4437" s="99" t="s">
        <v>123</v>
      </c>
      <c r="D4437" s="81" t="s">
        <v>44</v>
      </c>
      <c r="E4437" s="93" t="s">
        <v>600</v>
      </c>
      <c r="F4437" s="93" t="s">
        <v>60</v>
      </c>
      <c r="G4437">
        <v>3</v>
      </c>
      <c r="H4437" s="123">
        <f t="shared" si="388"/>
        <v>0.14285714285714285</v>
      </c>
      <c r="K4437" s="22" t="s">
        <v>100</v>
      </c>
      <c r="M4437" s="2">
        <v>473.07692307692201</v>
      </c>
      <c r="N4437" s="65">
        <v>161.53846153846195</v>
      </c>
      <c r="O4437" s="65">
        <f t="shared" si="384"/>
        <v>279.79282276112701</v>
      </c>
      <c r="P4437" s="2">
        <v>3</v>
      </c>
      <c r="Q4437" s="2">
        <v>657.69230769230705</v>
      </c>
      <c r="R4437" s="2">
        <v>207.69230769230796</v>
      </c>
      <c r="S4437" s="2">
        <f t="shared" si="385"/>
        <v>359.7336292643057</v>
      </c>
      <c r="T4437" s="2">
        <v>3</v>
      </c>
      <c r="U4437" s="339">
        <f t="shared" si="386"/>
        <v>0.32947920113024354</v>
      </c>
      <c r="V4437" s="4">
        <f t="shared" si="387"/>
        <v>0.43305632502308444</v>
      </c>
    </row>
    <row r="4438" spans="1:22">
      <c r="A4438" s="119" t="s">
        <v>1028</v>
      </c>
      <c r="B4438" s="9" t="s">
        <v>1040</v>
      </c>
      <c r="C4438" s="99" t="s">
        <v>123</v>
      </c>
      <c r="D4438" s="81" t="s">
        <v>44</v>
      </c>
      <c r="E4438" s="93" t="s">
        <v>600</v>
      </c>
      <c r="F4438" s="93" t="s">
        <v>60</v>
      </c>
      <c r="G4438">
        <v>7</v>
      </c>
      <c r="H4438" s="123">
        <f t="shared" si="388"/>
        <v>0.33333333333333331</v>
      </c>
      <c r="K4438" s="22" t="s">
        <v>100</v>
      </c>
      <c r="M4438" s="2">
        <v>369.230769230769</v>
      </c>
      <c r="N4438" s="65">
        <v>138.461538461538</v>
      </c>
      <c r="O4438" s="65">
        <f t="shared" si="384"/>
        <v>239.82241950953605</v>
      </c>
      <c r="P4438" s="2">
        <v>3</v>
      </c>
      <c r="Q4438" s="2">
        <v>323.07692307692298</v>
      </c>
      <c r="R4438" s="2">
        <v>80.769230769231001</v>
      </c>
      <c r="S4438" s="2">
        <f t="shared" si="385"/>
        <v>139.89641138056356</v>
      </c>
      <c r="T4438" s="2">
        <v>3</v>
      </c>
      <c r="U4438" s="339">
        <f t="shared" si="386"/>
        <v>-0.13353139262452224</v>
      </c>
      <c r="V4438" s="4">
        <f t="shared" si="387"/>
        <v>0.3958333333333337</v>
      </c>
    </row>
    <row r="4439" spans="1:22">
      <c r="A4439" s="119" t="s">
        <v>1028</v>
      </c>
      <c r="B4439" s="9" t="s">
        <v>1040</v>
      </c>
      <c r="C4439" s="99" t="s">
        <v>123</v>
      </c>
      <c r="D4439" s="81" t="s">
        <v>44</v>
      </c>
      <c r="E4439" s="93" t="s">
        <v>600</v>
      </c>
      <c r="F4439" s="93" t="s">
        <v>60</v>
      </c>
      <c r="G4439">
        <v>14</v>
      </c>
      <c r="H4439" s="123">
        <f t="shared" si="388"/>
        <v>0.66666666666666663</v>
      </c>
      <c r="K4439" s="22" t="s">
        <v>100</v>
      </c>
      <c r="M4439" s="2">
        <v>242.30769230769101</v>
      </c>
      <c r="N4439" s="65">
        <v>46.153846153846985</v>
      </c>
      <c r="O4439" s="65">
        <f t="shared" si="384"/>
        <v>79.940806503180383</v>
      </c>
      <c r="P4439" s="2">
        <v>3</v>
      </c>
      <c r="Q4439" s="2">
        <v>438.461538461538</v>
      </c>
      <c r="R4439" s="2">
        <v>219.23076923076906</v>
      </c>
      <c r="S4439" s="2">
        <f t="shared" si="385"/>
        <v>379.7188308900997</v>
      </c>
      <c r="T4439" s="2">
        <v>3</v>
      </c>
      <c r="U4439" s="339">
        <f t="shared" si="386"/>
        <v>0.59306372200296709</v>
      </c>
      <c r="V4439" s="4">
        <f t="shared" si="387"/>
        <v>0.58333333333333348</v>
      </c>
    </row>
    <row r="4440" spans="1:22">
      <c r="A4440" s="119" t="s">
        <v>1028</v>
      </c>
      <c r="B4440" s="9" t="s">
        <v>1040</v>
      </c>
      <c r="C4440" s="99" t="s">
        <v>123</v>
      </c>
      <c r="D4440" s="81" t="s">
        <v>44</v>
      </c>
      <c r="E4440" s="93" t="s">
        <v>600</v>
      </c>
      <c r="F4440" s="93" t="s">
        <v>60</v>
      </c>
      <c r="G4440">
        <v>21</v>
      </c>
      <c r="H4440" s="123">
        <f t="shared" si="388"/>
        <v>1</v>
      </c>
      <c r="I4440" s="19"/>
      <c r="J4440" s="16"/>
      <c r="K4440" s="98" t="s">
        <v>100</v>
      </c>
      <c r="L4440" s="16" t="s">
        <v>100</v>
      </c>
      <c r="M4440" s="2">
        <v>334.61538461538402</v>
      </c>
      <c r="N4440" s="65">
        <v>196.15384615384602</v>
      </c>
      <c r="O4440" s="65">
        <f t="shared" si="384"/>
        <v>339.74842763851029</v>
      </c>
      <c r="P4440" s="2">
        <v>3</v>
      </c>
      <c r="Q4440" s="2">
        <v>288.461538461538</v>
      </c>
      <c r="R4440" s="2">
        <v>69.230769230768999</v>
      </c>
      <c r="S4440" s="2">
        <f t="shared" si="385"/>
        <v>119.91120975476802</v>
      </c>
      <c r="T4440" s="2">
        <v>3</v>
      </c>
      <c r="U4440" s="339">
        <f t="shared" si="386"/>
        <v>-0.14842000511827308</v>
      </c>
      <c r="V4440" s="4">
        <f t="shared" si="387"/>
        <v>0.39093333333333313</v>
      </c>
    </row>
    <row r="4441" spans="1:22">
      <c r="A4441" s="119" t="s">
        <v>1028</v>
      </c>
      <c r="B4441" s="9" t="s">
        <v>1041</v>
      </c>
      <c r="C4441" s="99" t="s">
        <v>123</v>
      </c>
      <c r="D4441" s="81" t="s">
        <v>44</v>
      </c>
      <c r="E4441" s="93" t="s">
        <v>600</v>
      </c>
      <c r="F4441" s="93" t="s">
        <v>60</v>
      </c>
      <c r="G4441">
        <v>0</v>
      </c>
      <c r="H4441" s="123">
        <f t="shared" si="388"/>
        <v>0</v>
      </c>
      <c r="I4441" s="2" t="s">
        <v>100</v>
      </c>
      <c r="M4441" s="321">
        <v>952.38095238095195</v>
      </c>
      <c r="N4441" s="446">
        <v>342.857142857138</v>
      </c>
      <c r="O4441" s="176">
        <f t="shared" si="384"/>
        <v>593.84599116646382</v>
      </c>
      <c r="P4441" s="326">
        <v>3</v>
      </c>
      <c r="Q4441" s="326">
        <v>914.28571428571399</v>
      </c>
      <c r="R4441" s="326">
        <v>571.4285714285661</v>
      </c>
      <c r="S4441" s="2">
        <f t="shared" si="385"/>
        <v>989.74331861077769</v>
      </c>
      <c r="T4441" s="2">
        <v>3</v>
      </c>
      <c r="U4441" s="339">
        <f t="shared" si="386"/>
        <v>-4.0821994520255048E-2</v>
      </c>
      <c r="V4441" s="4">
        <f t="shared" si="387"/>
        <v>0.72395833333332626</v>
      </c>
    </row>
    <row r="4442" spans="1:22">
      <c r="A4442" s="119" t="s">
        <v>1028</v>
      </c>
      <c r="B4442" s="9" t="s">
        <v>1041</v>
      </c>
      <c r="C4442" s="99" t="s">
        <v>123</v>
      </c>
      <c r="D4442" s="81" t="s">
        <v>44</v>
      </c>
      <c r="E4442" s="93" t="s">
        <v>600</v>
      </c>
      <c r="F4442" s="93" t="s">
        <v>60</v>
      </c>
      <c r="G4442">
        <v>1</v>
      </c>
      <c r="H4442" s="123">
        <f t="shared" si="388"/>
        <v>4.7619047619047616E-2</v>
      </c>
      <c r="J4442" t="s">
        <v>100</v>
      </c>
      <c r="M4442" s="321">
        <v>1333.3333333333301</v>
      </c>
      <c r="N4442" s="446">
        <v>228.57142857143003</v>
      </c>
      <c r="O4442" s="176">
        <f t="shared" si="384"/>
        <v>395.89732744431734</v>
      </c>
      <c r="P4442" s="326">
        <v>3</v>
      </c>
      <c r="Q4442" s="326">
        <v>2247.61904761904</v>
      </c>
      <c r="R4442" s="326">
        <v>914.28571428572013</v>
      </c>
      <c r="S4442" s="2">
        <f t="shared" si="385"/>
        <v>1583.5893097772694</v>
      </c>
      <c r="T4442" s="2">
        <v>3</v>
      </c>
      <c r="U4442" s="339">
        <f t="shared" si="386"/>
        <v>0.52218938241630486</v>
      </c>
      <c r="V4442" s="4">
        <f t="shared" si="387"/>
        <v>0.4988030259504006</v>
      </c>
    </row>
    <row r="4443" spans="1:22">
      <c r="A4443" s="119" t="s">
        <v>1028</v>
      </c>
      <c r="B4443" s="9" t="s">
        <v>1041</v>
      </c>
      <c r="C4443" s="99" t="s">
        <v>123</v>
      </c>
      <c r="D4443" s="81" t="s">
        <v>44</v>
      </c>
      <c r="E4443" s="93" t="s">
        <v>600</v>
      </c>
      <c r="F4443" s="93" t="s">
        <v>60</v>
      </c>
      <c r="G4443">
        <v>3</v>
      </c>
      <c r="H4443" s="123">
        <f t="shared" si="388"/>
        <v>0.14285714285714285</v>
      </c>
      <c r="K4443" s="22" t="s">
        <v>100</v>
      </c>
      <c r="M4443" s="321">
        <v>1333.3333333333301</v>
      </c>
      <c r="N4443" s="446">
        <v>380.95238095237983</v>
      </c>
      <c r="O4443" s="176">
        <f t="shared" si="384"/>
        <v>659.828879073856</v>
      </c>
      <c r="P4443" s="326">
        <v>3</v>
      </c>
      <c r="Q4443" s="326">
        <v>799.99999999999898</v>
      </c>
      <c r="R4443" s="326">
        <v>76.190476190476033</v>
      </c>
      <c r="S4443" s="2">
        <f t="shared" si="385"/>
        <v>131.96577581477132</v>
      </c>
      <c r="T4443" s="2">
        <v>3</v>
      </c>
      <c r="U4443" s="339">
        <f t="shared" si="386"/>
        <v>-0.51082562376598961</v>
      </c>
      <c r="V4443" s="4">
        <f t="shared" si="387"/>
        <v>0.34240362811791381</v>
      </c>
    </row>
    <row r="4444" spans="1:22">
      <c r="A4444" s="119" t="s">
        <v>1028</v>
      </c>
      <c r="B4444" s="9" t="s">
        <v>1041</v>
      </c>
      <c r="C4444" s="99" t="s">
        <v>123</v>
      </c>
      <c r="D4444" s="81" t="s">
        <v>44</v>
      </c>
      <c r="E4444" s="93" t="s">
        <v>600</v>
      </c>
      <c r="F4444" s="93" t="s">
        <v>60</v>
      </c>
      <c r="G4444">
        <v>7</v>
      </c>
      <c r="H4444" s="123">
        <f t="shared" si="388"/>
        <v>0.33333333333333331</v>
      </c>
      <c r="K4444" s="22" t="s">
        <v>100</v>
      </c>
      <c r="M4444" s="321">
        <v>2552.38095238095</v>
      </c>
      <c r="N4444" s="446">
        <v>1371.4285714285702</v>
      </c>
      <c r="O4444" s="176">
        <f t="shared" si="384"/>
        <v>2375.3839646658867</v>
      </c>
      <c r="P4444" s="326">
        <v>3</v>
      </c>
      <c r="Q4444" s="326">
        <v>723.80952380952294</v>
      </c>
      <c r="R4444" s="326">
        <v>342.85714285713698</v>
      </c>
      <c r="S4444" s="2">
        <f t="shared" si="385"/>
        <v>593.845991166462</v>
      </c>
      <c r="T4444" s="2">
        <v>3</v>
      </c>
      <c r="U4444" s="339">
        <f t="shared" si="386"/>
        <v>-1.2602536402245259</v>
      </c>
      <c r="V4444" s="4">
        <f t="shared" si="387"/>
        <v>0.55771006463526518</v>
      </c>
    </row>
    <row r="4445" spans="1:22">
      <c r="A4445" s="119" t="s">
        <v>1028</v>
      </c>
      <c r="B4445" s="9" t="s">
        <v>1041</v>
      </c>
      <c r="C4445" s="99" t="s">
        <v>123</v>
      </c>
      <c r="D4445" s="81" t="s">
        <v>44</v>
      </c>
      <c r="E4445" s="93" t="s">
        <v>600</v>
      </c>
      <c r="F4445" s="93" t="s">
        <v>60</v>
      </c>
      <c r="G4445">
        <v>14</v>
      </c>
      <c r="H4445" s="123">
        <f t="shared" si="388"/>
        <v>0.66666666666666663</v>
      </c>
      <c r="K4445" s="22" t="s">
        <v>100</v>
      </c>
      <c r="M4445" s="321">
        <v>1980.9523809523801</v>
      </c>
      <c r="N4445" s="446">
        <v>723.80952380951999</v>
      </c>
      <c r="O4445" s="176">
        <f t="shared" si="384"/>
        <v>1253.6748702403236</v>
      </c>
      <c r="P4445" s="326">
        <v>3</v>
      </c>
      <c r="Q4445" s="326">
        <v>876.19047619047501</v>
      </c>
      <c r="R4445" s="326">
        <v>533.33333333332507</v>
      </c>
      <c r="S4445" s="2">
        <f t="shared" si="385"/>
        <v>923.76043070338687</v>
      </c>
      <c r="T4445" s="2">
        <v>3</v>
      </c>
      <c r="U4445" s="339">
        <f t="shared" si="386"/>
        <v>-0.81574950265227864</v>
      </c>
      <c r="V4445" s="4">
        <f t="shared" si="387"/>
        <v>0.70384373030874814</v>
      </c>
    </row>
    <row r="4446" spans="1:22">
      <c r="A4446" s="119" t="s">
        <v>1028</v>
      </c>
      <c r="B4446" s="9" t="s">
        <v>1041</v>
      </c>
      <c r="C4446" s="99" t="s">
        <v>123</v>
      </c>
      <c r="D4446" s="81" t="s">
        <v>44</v>
      </c>
      <c r="E4446" s="93" t="s">
        <v>600</v>
      </c>
      <c r="F4446" s="93" t="s">
        <v>60</v>
      </c>
      <c r="G4446">
        <v>21</v>
      </c>
      <c r="H4446" s="123">
        <f t="shared" si="388"/>
        <v>1</v>
      </c>
      <c r="K4446" s="22" t="s">
        <v>100</v>
      </c>
      <c r="L4446" t="s">
        <v>100</v>
      </c>
      <c r="M4446" s="321">
        <v>2171.4285714285702</v>
      </c>
      <c r="N4446" s="446">
        <v>266.66666666665969</v>
      </c>
      <c r="O4446" s="176">
        <f t="shared" si="384"/>
        <v>461.88021535168849</v>
      </c>
      <c r="P4446" s="326">
        <v>3</v>
      </c>
      <c r="Q4446" s="326">
        <v>1904.7619047619</v>
      </c>
      <c r="R4446" s="326">
        <v>495.23809523809996</v>
      </c>
      <c r="S4446" s="2">
        <f t="shared" si="385"/>
        <v>857.77754279602357</v>
      </c>
      <c r="T4446" s="2">
        <v>3</v>
      </c>
      <c r="U4446" s="339">
        <f t="shared" si="386"/>
        <v>-0.13102826240640605</v>
      </c>
      <c r="V4446" s="4">
        <f t="shared" si="387"/>
        <v>0.40093333333333497</v>
      </c>
    </row>
    <row r="4447" spans="1:22">
      <c r="A4447" s="119" t="s">
        <v>1028</v>
      </c>
      <c r="B4447" s="9" t="s">
        <v>1042</v>
      </c>
      <c r="C4447" s="99" t="s">
        <v>123</v>
      </c>
      <c r="D4447" s="81" t="s">
        <v>44</v>
      </c>
      <c r="E4447" s="93" t="s">
        <v>600</v>
      </c>
      <c r="F4447" s="93" t="s">
        <v>60</v>
      </c>
      <c r="G4447">
        <v>0</v>
      </c>
      <c r="H4447" s="123">
        <f t="shared" si="388"/>
        <v>0</v>
      </c>
      <c r="I4447" s="19" t="s">
        <v>100</v>
      </c>
      <c r="J4447" s="16"/>
      <c r="K4447" s="16"/>
      <c r="L4447" s="16"/>
      <c r="M4447" s="2">
        <v>576.27118644067696</v>
      </c>
      <c r="N4447" s="65">
        <v>366.10169491525403</v>
      </c>
      <c r="O4447" s="176">
        <f t="shared" si="384"/>
        <v>634.10673633030046</v>
      </c>
      <c r="P4447" s="326">
        <v>3</v>
      </c>
      <c r="Q4447" s="2">
        <v>230.50847457627</v>
      </c>
      <c r="R4447" s="2">
        <v>203.38983099999999</v>
      </c>
      <c r="S4447" s="2">
        <f t="shared" si="385"/>
        <v>352.28152103484746</v>
      </c>
      <c r="T4447" s="2">
        <v>3</v>
      </c>
      <c r="U4447" s="339">
        <f t="shared" si="386"/>
        <v>-0.91629073187415844</v>
      </c>
      <c r="V4447" s="4">
        <f t="shared" si="387"/>
        <v>1.1118800498990851</v>
      </c>
    </row>
    <row r="4448" spans="1:22">
      <c r="A4448" s="119" t="s">
        <v>1028</v>
      </c>
      <c r="B4448" s="9" t="s">
        <v>1042</v>
      </c>
      <c r="C4448" s="99" t="s">
        <v>123</v>
      </c>
      <c r="D4448" s="81" t="s">
        <v>44</v>
      </c>
      <c r="E4448" s="93" t="s">
        <v>600</v>
      </c>
      <c r="F4448" s="93" t="s">
        <v>60</v>
      </c>
      <c r="G4448">
        <v>1</v>
      </c>
      <c r="H4448" s="123">
        <f t="shared" si="388"/>
        <v>4.7619047619047616E-2</v>
      </c>
      <c r="J4448" t="s">
        <v>100</v>
      </c>
      <c r="M4448" s="2">
        <v>576.27118644067696</v>
      </c>
      <c r="N4448" s="65">
        <v>311.86440677966107</v>
      </c>
      <c r="O4448" s="176">
        <f t="shared" si="384"/>
        <v>540.16499761470072</v>
      </c>
      <c r="P4448" s="326">
        <v>3</v>
      </c>
      <c r="Q4448" s="2">
        <v>1010.16949152542</v>
      </c>
      <c r="R4448" s="2">
        <v>433.89830499999999</v>
      </c>
      <c r="S4448" s="2">
        <f t="shared" si="385"/>
        <v>751.53390957801696</v>
      </c>
      <c r="T4448" s="2">
        <v>3</v>
      </c>
      <c r="U4448" s="339">
        <f t="shared" si="386"/>
        <v>0.56129504945514075</v>
      </c>
      <c r="V4448" s="4">
        <f t="shared" si="387"/>
        <v>0.51782952712640706</v>
      </c>
    </row>
    <row r="4449" spans="1:22">
      <c r="A4449" s="119" t="s">
        <v>1028</v>
      </c>
      <c r="B4449" s="9" t="s">
        <v>1042</v>
      </c>
      <c r="C4449" s="99" t="s">
        <v>123</v>
      </c>
      <c r="D4449" s="81" t="s">
        <v>44</v>
      </c>
      <c r="E4449" s="93" t="s">
        <v>600</v>
      </c>
      <c r="F4449" s="93" t="s">
        <v>60</v>
      </c>
      <c r="G4449">
        <v>3</v>
      </c>
      <c r="H4449" s="123">
        <f t="shared" si="388"/>
        <v>0.14285714285714285</v>
      </c>
      <c r="K4449" s="22" t="s">
        <v>100</v>
      </c>
      <c r="M4449" s="2">
        <v>596.61016949152395</v>
      </c>
      <c r="N4449" s="65">
        <v>338.983050847458</v>
      </c>
      <c r="O4449" s="176">
        <f t="shared" si="384"/>
        <v>587.13586697250139</v>
      </c>
      <c r="P4449" s="326">
        <v>3</v>
      </c>
      <c r="Q4449" s="2">
        <v>474.57627118644001</v>
      </c>
      <c r="R4449" s="2">
        <v>257.62711899999999</v>
      </c>
      <c r="S4449" s="2">
        <f t="shared" si="385"/>
        <v>446.22325951559321</v>
      </c>
      <c r="T4449" s="2">
        <v>3</v>
      </c>
      <c r="U4449" s="339">
        <f t="shared" si="386"/>
        <v>-0.22884157242884642</v>
      </c>
      <c r="V4449" s="4">
        <f t="shared" si="387"/>
        <v>0.62802721169864018</v>
      </c>
    </row>
    <row r="4450" spans="1:22">
      <c r="A4450" s="119" t="s">
        <v>1028</v>
      </c>
      <c r="B4450" s="9" t="s">
        <v>1042</v>
      </c>
      <c r="C4450" s="99" t="s">
        <v>123</v>
      </c>
      <c r="D4450" s="81" t="s">
        <v>44</v>
      </c>
      <c r="E4450" s="93" t="s">
        <v>600</v>
      </c>
      <c r="F4450" s="93" t="s">
        <v>60</v>
      </c>
      <c r="G4450">
        <v>7</v>
      </c>
      <c r="H4450" s="123">
        <f t="shared" si="388"/>
        <v>0.33333333333333331</v>
      </c>
      <c r="K4450" s="22" t="s">
        <v>100</v>
      </c>
      <c r="M4450" s="2">
        <v>203.38983050847301</v>
      </c>
      <c r="N4450" s="65">
        <v>27.118644067796993</v>
      </c>
      <c r="O4450" s="176">
        <f t="shared" si="384"/>
        <v>46.970869357800723</v>
      </c>
      <c r="P4450" s="326">
        <v>3</v>
      </c>
      <c r="Q4450" s="2">
        <v>101.694915254237</v>
      </c>
      <c r="R4450" s="2">
        <v>61.016949199999999</v>
      </c>
      <c r="S4450" s="2">
        <f t="shared" si="385"/>
        <v>105.68445613724916</v>
      </c>
      <c r="T4450" s="2">
        <v>3</v>
      </c>
      <c r="U4450" s="339">
        <f t="shared" si="386"/>
        <v>-0.6931471805599404</v>
      </c>
      <c r="V4450" s="4">
        <f t="shared" si="387"/>
        <v>0.6933333338933354</v>
      </c>
    </row>
    <row r="4451" spans="1:22">
      <c r="A4451" s="119" t="s">
        <v>1028</v>
      </c>
      <c r="B4451" s="9" t="s">
        <v>1042</v>
      </c>
      <c r="C4451" s="99" t="s">
        <v>123</v>
      </c>
      <c r="D4451" s="81" t="s">
        <v>44</v>
      </c>
      <c r="E4451" s="93" t="s">
        <v>600</v>
      </c>
      <c r="F4451" s="93" t="s">
        <v>60</v>
      </c>
      <c r="G4451">
        <v>14</v>
      </c>
      <c r="H4451" s="123">
        <f t="shared" si="388"/>
        <v>0.66666666666666663</v>
      </c>
      <c r="K4451" s="22" t="s">
        <v>100</v>
      </c>
      <c r="M4451" s="2">
        <v>467.79661016949098</v>
      </c>
      <c r="N4451" s="65">
        <v>298.30508474576203</v>
      </c>
      <c r="O4451" s="176">
        <f t="shared" si="384"/>
        <v>516.67956293579948</v>
      </c>
      <c r="P4451" s="326">
        <v>3</v>
      </c>
      <c r="Q4451" s="2">
        <v>189.83050847457599</v>
      </c>
      <c r="R4451" s="2">
        <v>61.016949199999999</v>
      </c>
      <c r="S4451" s="2">
        <f t="shared" si="385"/>
        <v>105.68445613724916</v>
      </c>
      <c r="T4451" s="2">
        <v>3</v>
      </c>
      <c r="U4451" s="339">
        <f t="shared" si="386"/>
        <v>-0.90190199442205576</v>
      </c>
      <c r="V4451" s="4">
        <f t="shared" si="387"/>
        <v>0.43664966002466021</v>
      </c>
    </row>
    <row r="4452" spans="1:22">
      <c r="A4452" s="119" t="s">
        <v>1028</v>
      </c>
      <c r="B4452" s="9" t="s">
        <v>1042</v>
      </c>
      <c r="C4452" s="99" t="s">
        <v>123</v>
      </c>
      <c r="D4452" s="81" t="s">
        <v>44</v>
      </c>
      <c r="E4452" s="93" t="s">
        <v>600</v>
      </c>
      <c r="F4452" s="93" t="s">
        <v>60</v>
      </c>
      <c r="G4452">
        <v>21</v>
      </c>
      <c r="H4452" s="123">
        <f t="shared" si="388"/>
        <v>1</v>
      </c>
      <c r="K4452" s="22" t="s">
        <v>100</v>
      </c>
      <c r="L4452" t="s">
        <v>100</v>
      </c>
      <c r="M4452" s="2">
        <v>338.98305084745698</v>
      </c>
      <c r="N4452" s="65">
        <v>223.72881355932202</v>
      </c>
      <c r="O4452" s="176">
        <f t="shared" si="384"/>
        <v>387.50967220185049</v>
      </c>
      <c r="P4452" s="326">
        <v>3</v>
      </c>
      <c r="Q4452" s="2">
        <v>88.135593220339004</v>
      </c>
      <c r="R4452" s="2">
        <v>40.677966099999999</v>
      </c>
      <c r="S4452" s="2">
        <f t="shared" si="385"/>
        <v>70.456304033764411</v>
      </c>
      <c r="T4452" s="2">
        <v>3</v>
      </c>
      <c r="U4452" s="339">
        <f t="shared" si="386"/>
        <v>-1.3470736479666072</v>
      </c>
      <c r="V4452" s="4">
        <f t="shared" si="387"/>
        <v>0.5463510847948716</v>
      </c>
    </row>
    <row r="4453" spans="1:22">
      <c r="A4453" s="119" t="s">
        <v>1029</v>
      </c>
      <c r="B4453" s="9" t="s">
        <v>1025</v>
      </c>
      <c r="C4453" s="99" t="s">
        <v>123</v>
      </c>
      <c r="D4453" s="81" t="s">
        <v>44</v>
      </c>
      <c r="E4453" s="93" t="s">
        <v>600</v>
      </c>
      <c r="F4453" s="93" t="s">
        <v>60</v>
      </c>
      <c r="G4453">
        <v>0</v>
      </c>
      <c r="H4453" s="123">
        <f t="shared" si="388"/>
        <v>0</v>
      </c>
      <c r="I4453" s="2" t="s">
        <v>100</v>
      </c>
      <c r="M4453" s="2">
        <v>1190.0826446280901</v>
      </c>
      <c r="N4453" s="65">
        <v>99.173553719009988</v>
      </c>
      <c r="O4453" s="65">
        <f t="shared" si="384"/>
        <v>171.77363380848666</v>
      </c>
      <c r="P4453" s="2">
        <v>3</v>
      </c>
      <c r="Q4453" s="2">
        <v>1388.42975206611</v>
      </c>
      <c r="R4453" s="2">
        <v>396.69421487602995</v>
      </c>
      <c r="S4453" s="2">
        <f t="shared" si="385"/>
        <v>687.09453523392938</v>
      </c>
      <c r="T4453" s="2">
        <v>3</v>
      </c>
      <c r="U4453" s="339">
        <f t="shared" si="386"/>
        <v>0.1541506798272618</v>
      </c>
      <c r="V4453" s="4">
        <f t="shared" si="387"/>
        <v>0.41496598639455717</v>
      </c>
    </row>
    <row r="4454" spans="1:22">
      <c r="A4454" s="119" t="s">
        <v>1029</v>
      </c>
      <c r="B4454" s="9" t="s">
        <v>1025</v>
      </c>
      <c r="C4454" s="99" t="s">
        <v>123</v>
      </c>
      <c r="D4454" s="81" t="s">
        <v>44</v>
      </c>
      <c r="E4454" s="93" t="s">
        <v>600</v>
      </c>
      <c r="F4454" s="93" t="s">
        <v>60</v>
      </c>
      <c r="G4454">
        <v>1</v>
      </c>
      <c r="H4454" s="123">
        <f t="shared" si="388"/>
        <v>4.7619047619047616E-2</v>
      </c>
      <c r="J4454" t="s">
        <v>100</v>
      </c>
      <c r="M4454" s="2">
        <v>2181.8181818181802</v>
      </c>
      <c r="N4454" s="65">
        <v>198.34710743800997</v>
      </c>
      <c r="O4454" s="65">
        <f t="shared" si="384"/>
        <v>343.54726761695599</v>
      </c>
      <c r="P4454" s="2">
        <v>3</v>
      </c>
      <c r="Q4454" s="2">
        <v>1487.60330578512</v>
      </c>
      <c r="R4454" s="2">
        <v>198.34710743801998</v>
      </c>
      <c r="S4454" s="2">
        <f t="shared" si="385"/>
        <v>343.54726761697333</v>
      </c>
      <c r="T4454" s="2">
        <v>3</v>
      </c>
      <c r="U4454" s="339">
        <f t="shared" si="386"/>
        <v>-0.38299225225610767</v>
      </c>
      <c r="V4454" s="4">
        <f t="shared" si="387"/>
        <v>0.35111111111111182</v>
      </c>
    </row>
    <row r="4455" spans="1:22">
      <c r="A4455" s="119" t="s">
        <v>1029</v>
      </c>
      <c r="B4455" s="9" t="s">
        <v>1025</v>
      </c>
      <c r="C4455" s="99" t="s">
        <v>123</v>
      </c>
      <c r="D4455" s="81" t="s">
        <v>44</v>
      </c>
      <c r="E4455" s="93" t="s">
        <v>600</v>
      </c>
      <c r="F4455" s="93" t="s">
        <v>60</v>
      </c>
      <c r="G4455">
        <v>3</v>
      </c>
      <c r="H4455" s="123">
        <f t="shared" si="388"/>
        <v>0.14285714285714285</v>
      </c>
      <c r="K4455" s="22" t="s">
        <v>100</v>
      </c>
      <c r="M4455" s="2">
        <v>2280.9917355371899</v>
      </c>
      <c r="N4455" s="65">
        <v>495.86776859504016</v>
      </c>
      <c r="O4455" s="65">
        <f t="shared" si="384"/>
        <v>858.86816904241641</v>
      </c>
      <c r="P4455" s="2">
        <v>3</v>
      </c>
      <c r="Q4455" s="2">
        <v>1090.9090909090901</v>
      </c>
      <c r="R4455" s="2">
        <v>595.04132231404992</v>
      </c>
      <c r="S4455" s="2">
        <f t="shared" si="385"/>
        <v>1030.6418028509026</v>
      </c>
      <c r="T4455" s="2">
        <v>3</v>
      </c>
      <c r="U4455" s="339">
        <f t="shared" si="386"/>
        <v>-0.73759894313077978</v>
      </c>
      <c r="V4455" s="4">
        <f t="shared" si="387"/>
        <v>0.63085399449035884</v>
      </c>
    </row>
    <row r="4456" spans="1:22">
      <c r="A4456" s="119" t="s">
        <v>1029</v>
      </c>
      <c r="B4456" s="9" t="s">
        <v>1025</v>
      </c>
      <c r="C4456" s="99" t="s">
        <v>123</v>
      </c>
      <c r="D4456" s="81" t="s">
        <v>44</v>
      </c>
      <c r="E4456" s="93" t="s">
        <v>600</v>
      </c>
      <c r="F4456" s="93" t="s">
        <v>60</v>
      </c>
      <c r="G4456">
        <v>7</v>
      </c>
      <c r="H4456" s="123">
        <f t="shared" si="388"/>
        <v>0.33333333333333331</v>
      </c>
      <c r="K4456" s="22" t="s">
        <v>100</v>
      </c>
      <c r="M4456" s="2">
        <v>4066.1157024793301</v>
      </c>
      <c r="N4456" s="65">
        <v>495.86776859504971</v>
      </c>
      <c r="O4456" s="65">
        <f t="shared" si="384"/>
        <v>858.86816904243301</v>
      </c>
      <c r="P4456" s="2">
        <v>3</v>
      </c>
      <c r="Q4456" s="2">
        <v>793.38842975206705</v>
      </c>
      <c r="R4456" s="2">
        <v>297.52066115702303</v>
      </c>
      <c r="S4456" s="2">
        <f t="shared" si="385"/>
        <v>515.32090142544803</v>
      </c>
      <c r="T4456" s="2">
        <v>3</v>
      </c>
      <c r="U4456" s="339">
        <f t="shared" si="386"/>
        <v>-1.6341305250244686</v>
      </c>
      <c r="V4456" s="4">
        <f t="shared" si="387"/>
        <v>0.47395833333333132</v>
      </c>
    </row>
    <row r="4457" spans="1:22">
      <c r="A4457" s="119" t="s">
        <v>1029</v>
      </c>
      <c r="B4457" s="9" t="s">
        <v>1025</v>
      </c>
      <c r="C4457" s="99" t="s">
        <v>123</v>
      </c>
      <c r="D4457" s="81" t="s">
        <v>44</v>
      </c>
      <c r="E4457" s="93" t="s">
        <v>600</v>
      </c>
      <c r="F4457" s="93" t="s">
        <v>60</v>
      </c>
      <c r="G4457">
        <v>14</v>
      </c>
      <c r="H4457" s="123">
        <f t="shared" si="388"/>
        <v>0.66666666666666663</v>
      </c>
      <c r="K4457" s="22" t="s">
        <v>100</v>
      </c>
      <c r="M4457" s="2">
        <v>5652.8925619834699</v>
      </c>
      <c r="N4457" s="65">
        <v>1289.2561983471005</v>
      </c>
      <c r="O4457" s="65">
        <f t="shared" si="384"/>
        <v>2233.0572395102758</v>
      </c>
      <c r="P4457" s="2">
        <v>3</v>
      </c>
      <c r="Q4457" s="2">
        <v>892.561983471075</v>
      </c>
      <c r="R4457" s="2">
        <v>595.04132231404503</v>
      </c>
      <c r="S4457" s="2">
        <f t="shared" si="385"/>
        <v>1030.6418028508942</v>
      </c>
      <c r="T4457" s="2">
        <v>3</v>
      </c>
      <c r="U4457" s="339">
        <f t="shared" si="386"/>
        <v>-1.84582669049833</v>
      </c>
      <c r="V4457" s="4">
        <f t="shared" si="387"/>
        <v>0.77777777777777035</v>
      </c>
    </row>
    <row r="4458" spans="1:22">
      <c r="A4458" s="119" t="s">
        <v>1029</v>
      </c>
      <c r="B4458" s="9" t="s">
        <v>1025</v>
      </c>
      <c r="C4458" s="99" t="s">
        <v>123</v>
      </c>
      <c r="D4458" s="81" t="s">
        <v>44</v>
      </c>
      <c r="E4458" s="93" t="s">
        <v>600</v>
      </c>
      <c r="F4458" s="93" t="s">
        <v>60</v>
      </c>
      <c r="G4458">
        <v>21</v>
      </c>
      <c r="H4458" s="123">
        <f t="shared" si="388"/>
        <v>1</v>
      </c>
      <c r="K4458" s="22" t="s">
        <v>100</v>
      </c>
      <c r="L4458" t="s">
        <v>100</v>
      </c>
      <c r="M4458" s="2">
        <v>10016.528925619799</v>
      </c>
      <c r="N4458" s="65">
        <v>595.04132231400035</v>
      </c>
      <c r="O4458" s="65">
        <f t="shared" si="384"/>
        <v>1030.6418028508169</v>
      </c>
      <c r="P4458" s="2">
        <v>3</v>
      </c>
      <c r="Q4458" s="2">
        <v>793.38842975206705</v>
      </c>
      <c r="R4458" s="2">
        <v>297.52066115702303</v>
      </c>
      <c r="S4458" s="2">
        <f t="shared" si="385"/>
        <v>515.32090142544803</v>
      </c>
      <c r="T4458" s="2">
        <v>3</v>
      </c>
      <c r="U4458" s="339">
        <f t="shared" si="386"/>
        <v>-2.5356789751614186</v>
      </c>
      <c r="V4458" s="4">
        <f t="shared" si="387"/>
        <v>0.47395833333333137</v>
      </c>
    </row>
    <row r="4459" spans="1:22">
      <c r="A4459" s="119" t="s">
        <v>1029</v>
      </c>
      <c r="B4459" s="9" t="s">
        <v>1031</v>
      </c>
      <c r="C4459" s="99" t="s">
        <v>123</v>
      </c>
      <c r="D4459" s="81" t="s">
        <v>44</v>
      </c>
      <c r="E4459" s="93" t="s">
        <v>600</v>
      </c>
      <c r="F4459" s="93" t="s">
        <v>60</v>
      </c>
      <c r="G4459">
        <v>0</v>
      </c>
      <c r="H4459" s="123">
        <f t="shared" si="388"/>
        <v>0</v>
      </c>
      <c r="I4459" s="2" t="s">
        <v>100</v>
      </c>
      <c r="M4459" s="2">
        <v>1311.47540983606</v>
      </c>
      <c r="N4459" s="2">
        <v>131.14754098361004</v>
      </c>
      <c r="O4459" s="65">
        <f t="shared" si="384"/>
        <v>227.15420427133418</v>
      </c>
      <c r="P4459" s="2">
        <v>3</v>
      </c>
      <c r="Q4459" s="2">
        <v>1180.3278688524599</v>
      </c>
      <c r="R4459" s="2">
        <v>524.59016393442016</v>
      </c>
      <c r="S4459" s="2">
        <f t="shared" si="385"/>
        <v>908.61681708530216</v>
      </c>
      <c r="T4459" s="2">
        <v>3</v>
      </c>
      <c r="U4459" s="339">
        <f t="shared" si="386"/>
        <v>-0.10536051565782122</v>
      </c>
      <c r="V4459" s="4">
        <f t="shared" si="387"/>
        <v>0.53086419753085934</v>
      </c>
    </row>
    <row r="4460" spans="1:22">
      <c r="A4460" s="119" t="s">
        <v>1029</v>
      </c>
      <c r="B4460" s="9" t="s">
        <v>1031</v>
      </c>
      <c r="C4460" s="99" t="s">
        <v>123</v>
      </c>
      <c r="D4460" s="81" t="s">
        <v>44</v>
      </c>
      <c r="E4460" s="93" t="s">
        <v>600</v>
      </c>
      <c r="F4460" s="93" t="s">
        <v>60</v>
      </c>
      <c r="G4460">
        <v>1</v>
      </c>
      <c r="H4460" s="123">
        <f t="shared" si="388"/>
        <v>4.7619047619047616E-2</v>
      </c>
      <c r="J4460" t="s">
        <v>100</v>
      </c>
      <c r="M4460" s="2">
        <v>5114.7540983606496</v>
      </c>
      <c r="N4460" s="2">
        <v>1049.1803278688503</v>
      </c>
      <c r="O4460" s="65">
        <f t="shared" si="384"/>
        <v>1817.2336341706216</v>
      </c>
      <c r="P4460" s="2">
        <v>3</v>
      </c>
      <c r="Q4460" s="2">
        <v>2360.6557377049098</v>
      </c>
      <c r="R4460" s="2">
        <v>393.44262295082035</v>
      </c>
      <c r="S4460" s="2">
        <f t="shared" si="385"/>
        <v>681.46261281398563</v>
      </c>
      <c r="T4460" s="2">
        <v>3</v>
      </c>
      <c r="U4460" s="339">
        <f t="shared" si="386"/>
        <v>-0.773189888233484</v>
      </c>
      <c r="V4460" s="4">
        <f t="shared" si="387"/>
        <v>0.36111111111111138</v>
      </c>
    </row>
    <row r="4461" spans="1:22">
      <c r="A4461" s="119" t="s">
        <v>1029</v>
      </c>
      <c r="B4461" s="9" t="s">
        <v>1031</v>
      </c>
      <c r="C4461" s="99" t="s">
        <v>123</v>
      </c>
      <c r="D4461" s="81" t="s">
        <v>44</v>
      </c>
      <c r="E4461" s="93" t="s">
        <v>600</v>
      </c>
      <c r="F4461" s="93" t="s">
        <v>60</v>
      </c>
      <c r="G4461">
        <v>3</v>
      </c>
      <c r="H4461" s="123">
        <f t="shared" ref="H4461:H4470" si="389">G4461/21</f>
        <v>0.14285714285714285</v>
      </c>
      <c r="K4461" s="22" t="s">
        <v>100</v>
      </c>
      <c r="M4461" s="2">
        <v>4721.3114754098297</v>
      </c>
      <c r="N4461" s="2">
        <v>1442.6229508196702</v>
      </c>
      <c r="O4461" s="65">
        <f t="shared" si="384"/>
        <v>2498.6962469846062</v>
      </c>
      <c r="P4461" s="2">
        <v>3</v>
      </c>
      <c r="Q4461" s="2">
        <v>1967.2131147540899</v>
      </c>
      <c r="R4461" s="2">
        <v>786.88524590164025</v>
      </c>
      <c r="S4461" s="2">
        <f t="shared" si="385"/>
        <v>1362.9252256279706</v>
      </c>
      <c r="T4461" s="2">
        <v>3</v>
      </c>
      <c r="U4461" s="339">
        <f t="shared" si="386"/>
        <v>-0.87546873735390285</v>
      </c>
      <c r="V4461" s="4">
        <f t="shared" si="387"/>
        <v>0.49333333333333507</v>
      </c>
    </row>
    <row r="4462" spans="1:22">
      <c r="A4462" s="119" t="s">
        <v>1029</v>
      </c>
      <c r="B4462" s="9" t="s">
        <v>1031</v>
      </c>
      <c r="C4462" s="99" t="s">
        <v>123</v>
      </c>
      <c r="D4462" s="81" t="s">
        <v>44</v>
      </c>
      <c r="E4462" s="93" t="s">
        <v>600</v>
      </c>
      <c r="F4462" s="93" t="s">
        <v>60</v>
      </c>
      <c r="G4462">
        <v>7</v>
      </c>
      <c r="H4462" s="123">
        <f t="shared" si="389"/>
        <v>0.33333333333333331</v>
      </c>
      <c r="K4462" s="22" t="s">
        <v>100</v>
      </c>
      <c r="M4462" s="2">
        <v>4065.5737704918001</v>
      </c>
      <c r="N4462" s="2">
        <v>1049.1803278688494</v>
      </c>
      <c r="O4462" s="65">
        <f t="shared" si="384"/>
        <v>1817.23363417062</v>
      </c>
      <c r="P4462" s="2">
        <v>3</v>
      </c>
      <c r="Q4462" s="2">
        <v>1311.47540983606</v>
      </c>
      <c r="R4462" s="2">
        <v>393.44262295082012</v>
      </c>
      <c r="S4462" s="2">
        <f t="shared" si="385"/>
        <v>681.46261281398529</v>
      </c>
      <c r="T4462" s="2">
        <v>3</v>
      </c>
      <c r="U4462" s="339">
        <f t="shared" si="386"/>
        <v>-1.1314021114911039</v>
      </c>
      <c r="V4462" s="4">
        <f t="shared" si="387"/>
        <v>0.42333333333333428</v>
      </c>
    </row>
    <row r="4463" spans="1:22">
      <c r="A4463" s="119" t="s">
        <v>1029</v>
      </c>
      <c r="B4463" s="9" t="s">
        <v>1031</v>
      </c>
      <c r="C4463" s="99" t="s">
        <v>123</v>
      </c>
      <c r="D4463" s="81" t="s">
        <v>44</v>
      </c>
      <c r="E4463" s="93" t="s">
        <v>600</v>
      </c>
      <c r="F4463" s="93" t="s">
        <v>60</v>
      </c>
      <c r="G4463">
        <v>14</v>
      </c>
      <c r="H4463" s="123">
        <f t="shared" si="389"/>
        <v>0.66666666666666663</v>
      </c>
      <c r="K4463" s="22" t="s">
        <v>100</v>
      </c>
      <c r="M4463" s="2">
        <v>4983.6065573770402</v>
      </c>
      <c r="N4463" s="2">
        <v>131.14754098360936</v>
      </c>
      <c r="O4463" s="65">
        <f t="shared" si="384"/>
        <v>227.15420427133301</v>
      </c>
      <c r="P4463" s="2">
        <v>3</v>
      </c>
      <c r="Q4463" s="2">
        <v>4721.3114754098297</v>
      </c>
      <c r="R4463" s="2">
        <v>918.03278688525006</v>
      </c>
      <c r="S4463" s="2">
        <f t="shared" si="385"/>
        <v>1590.0794298993044</v>
      </c>
      <c r="T4463" s="2">
        <v>3</v>
      </c>
      <c r="U4463" s="339">
        <f t="shared" si="386"/>
        <v>-5.4067221270275356E-2</v>
      </c>
      <c r="V4463" s="4">
        <f t="shared" si="387"/>
        <v>0.3711419753086424</v>
      </c>
    </row>
    <row r="4464" spans="1:22">
      <c r="A4464" s="119" t="s">
        <v>1029</v>
      </c>
      <c r="B4464" s="9" t="s">
        <v>1031</v>
      </c>
      <c r="C4464" s="99" t="s">
        <v>123</v>
      </c>
      <c r="D4464" s="81" t="s">
        <v>44</v>
      </c>
      <c r="E4464" s="93" t="s">
        <v>600</v>
      </c>
      <c r="F4464" s="93" t="s">
        <v>60</v>
      </c>
      <c r="G4464">
        <v>21</v>
      </c>
      <c r="H4464" s="123">
        <f t="shared" si="389"/>
        <v>1</v>
      </c>
      <c r="K4464" s="22" t="s">
        <v>100</v>
      </c>
      <c r="L4464" t="s">
        <v>100</v>
      </c>
      <c r="M4464" s="2">
        <v>10098.360655737701</v>
      </c>
      <c r="N4464" s="2">
        <v>393.44262295079898</v>
      </c>
      <c r="O4464" s="65">
        <f t="shared" si="384"/>
        <v>681.46261281394868</v>
      </c>
      <c r="P4464" s="2">
        <v>3</v>
      </c>
      <c r="Q4464" s="2">
        <v>8000</v>
      </c>
      <c r="R4464" s="2">
        <v>1836.0655737704892</v>
      </c>
      <c r="S4464" s="2">
        <f t="shared" si="385"/>
        <v>3180.1588597985897</v>
      </c>
      <c r="T4464" s="2">
        <v>3</v>
      </c>
      <c r="U4464" s="339">
        <f t="shared" si="386"/>
        <v>-0.23293155768037213</v>
      </c>
      <c r="V4464" s="4">
        <f t="shared" si="387"/>
        <v>0.38600734569560136</v>
      </c>
    </row>
    <row r="4465" spans="1:22">
      <c r="A4465" s="119" t="s">
        <v>1029</v>
      </c>
      <c r="B4465" s="9" t="s">
        <v>1032</v>
      </c>
      <c r="C4465" s="99" t="s">
        <v>123</v>
      </c>
      <c r="D4465" s="81" t="s">
        <v>44</v>
      </c>
      <c r="E4465" s="93" t="s">
        <v>600</v>
      </c>
      <c r="F4465" s="93" t="s">
        <v>60</v>
      </c>
      <c r="G4465">
        <v>0</v>
      </c>
      <c r="H4465" s="123">
        <f t="shared" si="389"/>
        <v>0</v>
      </c>
      <c r="I4465" s="2" t="s">
        <v>100</v>
      </c>
      <c r="M4465" s="2">
        <v>117.85714285714199</v>
      </c>
      <c r="N4465" s="65">
        <v>53.571428571428996</v>
      </c>
      <c r="O4465" s="65">
        <f t="shared" si="384"/>
        <v>92.788436119762011</v>
      </c>
      <c r="P4465" s="2">
        <v>3</v>
      </c>
      <c r="Q4465" s="2">
        <v>144.642857142857</v>
      </c>
      <c r="R4465" s="2">
        <v>32.142857142856997</v>
      </c>
      <c r="S4465" s="2">
        <f t="shared" si="385"/>
        <v>55.673061671856516</v>
      </c>
      <c r="T4465" s="2">
        <v>3</v>
      </c>
      <c r="U4465" s="339">
        <f t="shared" si="386"/>
        <v>0.20479441264601958</v>
      </c>
      <c r="V4465" s="4">
        <f t="shared" si="387"/>
        <v>0.3827160493827157</v>
      </c>
    </row>
    <row r="4466" spans="1:22">
      <c r="A4466" s="119" t="s">
        <v>1029</v>
      </c>
      <c r="B4466" s="9" t="s">
        <v>1032</v>
      </c>
      <c r="C4466" s="99" t="s">
        <v>123</v>
      </c>
      <c r="D4466" s="81" t="s">
        <v>44</v>
      </c>
      <c r="E4466" s="93" t="s">
        <v>600</v>
      </c>
      <c r="F4466" s="93" t="s">
        <v>60</v>
      </c>
      <c r="G4466">
        <v>1</v>
      </c>
      <c r="H4466" s="123">
        <f t="shared" si="389"/>
        <v>4.7619047619047616E-2</v>
      </c>
      <c r="J4466" t="s">
        <v>100</v>
      </c>
      <c r="M4466" s="2">
        <v>198.21428571428501</v>
      </c>
      <c r="N4466" s="65">
        <v>21.428571428571985</v>
      </c>
      <c r="O4466" s="65">
        <f t="shared" si="384"/>
        <v>37.115374447905474</v>
      </c>
      <c r="P4466" s="2">
        <v>3</v>
      </c>
      <c r="Q4466" s="2">
        <v>133.92857142857099</v>
      </c>
      <c r="R4466" s="2">
        <v>37.5</v>
      </c>
      <c r="S4466" s="2">
        <f t="shared" si="385"/>
        <v>64.9519052838329</v>
      </c>
      <c r="T4466" s="2">
        <v>3</v>
      </c>
      <c r="U4466" s="339">
        <f t="shared" si="386"/>
        <v>-0.3920420877760234</v>
      </c>
      <c r="V4466" s="4">
        <f t="shared" si="387"/>
        <v>0.41173333333333384</v>
      </c>
    </row>
    <row r="4467" spans="1:22">
      <c r="A4467" s="119" t="s">
        <v>1029</v>
      </c>
      <c r="B4467" s="9" t="s">
        <v>1032</v>
      </c>
      <c r="C4467" s="99" t="s">
        <v>123</v>
      </c>
      <c r="D4467" s="81" t="s">
        <v>44</v>
      </c>
      <c r="E4467" s="93" t="s">
        <v>600</v>
      </c>
      <c r="F4467" s="93" t="s">
        <v>60</v>
      </c>
      <c r="G4467">
        <v>3</v>
      </c>
      <c r="H4467" s="123">
        <f t="shared" si="389"/>
        <v>0.14285714285714285</v>
      </c>
      <c r="K4467" s="22" t="s">
        <v>100</v>
      </c>
      <c r="M4467" s="2">
        <v>192.85714285714201</v>
      </c>
      <c r="N4467" s="65">
        <v>64.285714285714988</v>
      </c>
      <c r="O4467" s="65">
        <f t="shared" si="384"/>
        <v>111.34612334371475</v>
      </c>
      <c r="P4467" s="2">
        <v>3</v>
      </c>
      <c r="Q4467" s="2">
        <v>69.642857142857096</v>
      </c>
      <c r="R4467" s="2">
        <v>26.785714285714405</v>
      </c>
      <c r="S4467" s="2">
        <f t="shared" si="385"/>
        <v>46.394218059880849</v>
      </c>
      <c r="T4467" s="2">
        <v>3</v>
      </c>
      <c r="U4467" s="339">
        <f t="shared" si="386"/>
        <v>-1.0185695809945696</v>
      </c>
      <c r="V4467" s="4">
        <f t="shared" si="387"/>
        <v>0.48126232741617508</v>
      </c>
    </row>
    <row r="4468" spans="1:22">
      <c r="A4468" s="119" t="s">
        <v>1029</v>
      </c>
      <c r="B4468" s="9" t="s">
        <v>1032</v>
      </c>
      <c r="C4468" s="99" t="s">
        <v>123</v>
      </c>
      <c r="D4468" s="81" t="s">
        <v>44</v>
      </c>
      <c r="E4468" s="93" t="s">
        <v>600</v>
      </c>
      <c r="F4468" s="93" t="s">
        <v>60</v>
      </c>
      <c r="G4468">
        <v>7</v>
      </c>
      <c r="H4468" s="123">
        <f t="shared" si="389"/>
        <v>0.33333333333333331</v>
      </c>
      <c r="K4468" s="22" t="s">
        <v>100</v>
      </c>
      <c r="M4468" s="2">
        <v>283.92857142857099</v>
      </c>
      <c r="N4468" s="65">
        <v>16.07142857142901</v>
      </c>
      <c r="O4468" s="65">
        <f t="shared" si="384"/>
        <v>27.836530835929143</v>
      </c>
      <c r="P4468" s="2">
        <v>3</v>
      </c>
      <c r="Q4468" s="2">
        <v>144.642857142857</v>
      </c>
      <c r="R4468" s="2">
        <v>37.5</v>
      </c>
      <c r="S4468" s="2">
        <f t="shared" si="385"/>
        <v>64.9519052838329</v>
      </c>
      <c r="T4468" s="2">
        <v>3</v>
      </c>
      <c r="U4468" s="339">
        <f t="shared" si="386"/>
        <v>-0.67445504754779229</v>
      </c>
      <c r="V4468" s="4">
        <f t="shared" si="387"/>
        <v>0.40054869684499328</v>
      </c>
    </row>
    <row r="4469" spans="1:22">
      <c r="A4469" s="119" t="s">
        <v>1029</v>
      </c>
      <c r="B4469" s="9" t="s">
        <v>1032</v>
      </c>
      <c r="C4469" s="99" t="s">
        <v>123</v>
      </c>
      <c r="D4469" s="81" t="s">
        <v>44</v>
      </c>
      <c r="E4469" s="93" t="s">
        <v>600</v>
      </c>
      <c r="F4469" s="93" t="s">
        <v>60</v>
      </c>
      <c r="G4469">
        <v>14</v>
      </c>
      <c r="H4469" s="123">
        <f t="shared" si="389"/>
        <v>0.66666666666666663</v>
      </c>
      <c r="K4469" s="22" t="s">
        <v>100</v>
      </c>
      <c r="M4469" s="2">
        <v>535.71428571428498</v>
      </c>
      <c r="N4469" s="65">
        <v>58.928571428572013</v>
      </c>
      <c r="O4469" s="65">
        <f t="shared" si="384"/>
        <v>102.06727973173842</v>
      </c>
      <c r="P4469" s="2">
        <v>3</v>
      </c>
      <c r="Q4469" s="2">
        <v>133.92857142857099</v>
      </c>
      <c r="R4469" s="2">
        <v>26.785714285714022</v>
      </c>
      <c r="S4469" s="2">
        <f t="shared" si="385"/>
        <v>46.394218059880181</v>
      </c>
      <c r="T4469" s="2">
        <v>3</v>
      </c>
      <c r="U4469" s="339">
        <f t="shared" si="386"/>
        <v>-1.3862943611198926</v>
      </c>
      <c r="V4469" s="4">
        <f t="shared" si="387"/>
        <v>0.37333333333333285</v>
      </c>
    </row>
    <row r="4470" spans="1:22">
      <c r="A4470" s="119" t="s">
        <v>1029</v>
      </c>
      <c r="B4470" s="9" t="s">
        <v>1032</v>
      </c>
      <c r="C4470" s="99" t="s">
        <v>123</v>
      </c>
      <c r="D4470" s="81" t="s">
        <v>44</v>
      </c>
      <c r="E4470" s="93" t="s">
        <v>600</v>
      </c>
      <c r="F4470" s="93" t="s">
        <v>60</v>
      </c>
      <c r="G4470">
        <v>21</v>
      </c>
      <c r="H4470" s="123">
        <f t="shared" si="389"/>
        <v>1</v>
      </c>
      <c r="K4470" s="22" t="s">
        <v>100</v>
      </c>
      <c r="L4470" t="s">
        <v>100</v>
      </c>
      <c r="M4470" s="2">
        <v>283.92857142857099</v>
      </c>
      <c r="N4470" s="65">
        <v>75</v>
      </c>
      <c r="O4470" s="65">
        <f t="shared" si="384"/>
        <v>129.9038105676658</v>
      </c>
      <c r="P4470" s="2">
        <v>3</v>
      </c>
      <c r="Q4470" s="2">
        <v>225</v>
      </c>
      <c r="R4470" s="2">
        <v>80.35714285714198</v>
      </c>
      <c r="S4470" s="2">
        <f t="shared" si="385"/>
        <v>139.18265417964039</v>
      </c>
      <c r="T4470" s="2">
        <v>3</v>
      </c>
      <c r="U4470" s="339">
        <f t="shared" si="386"/>
        <v>-0.23262229526875192</v>
      </c>
      <c r="V4470" s="4">
        <f t="shared" si="387"/>
        <v>0.46088435374149378</v>
      </c>
    </row>
    <row r="4471" spans="1:22">
      <c r="A4471" s="122" t="s">
        <v>1029</v>
      </c>
      <c r="B4471" s="107" t="s">
        <v>1033</v>
      </c>
      <c r="C4471" s="99" t="s">
        <v>123</v>
      </c>
      <c r="D4471" s="81" t="s">
        <v>44</v>
      </c>
      <c r="E4471" s="93" t="s">
        <v>600</v>
      </c>
      <c r="F4471" s="93" t="s">
        <v>60</v>
      </c>
      <c r="G4471" s="22">
        <v>3</v>
      </c>
      <c r="H4471" s="202">
        <v>0.14285713999999999</v>
      </c>
      <c r="I4471" s="64"/>
      <c r="J4471" s="22"/>
      <c r="K4471" s="22" t="s">
        <v>100</v>
      </c>
      <c r="L4471" s="22"/>
      <c r="M4471" s="2">
        <v>0</v>
      </c>
      <c r="N4471" s="2">
        <v>30.434782608696398</v>
      </c>
      <c r="O4471" s="65">
        <f t="shared" si="384"/>
        <v>52.714589795575819</v>
      </c>
      <c r="P4471" s="2">
        <v>3</v>
      </c>
      <c r="Q4471" s="2">
        <v>30.434782608696398</v>
      </c>
      <c r="R4471" s="2">
        <v>60.869565217391198</v>
      </c>
      <c r="S4471" s="2">
        <f t="shared" si="385"/>
        <v>105.42917959114887</v>
      </c>
      <c r="T4471" s="2">
        <v>3</v>
      </c>
      <c r="U4471" s="339" t="e">
        <f t="shared" si="386"/>
        <v>#DIV/0!</v>
      </c>
      <c r="V4471" s="4" t="e">
        <f t="shared" si="387"/>
        <v>#DIV/0!</v>
      </c>
    </row>
    <row r="4472" spans="1:22">
      <c r="A4472" s="122" t="s">
        <v>1029</v>
      </c>
      <c r="B4472" s="107" t="s">
        <v>1033</v>
      </c>
      <c r="C4472" s="99" t="s">
        <v>123</v>
      </c>
      <c r="D4472" s="81" t="s">
        <v>44</v>
      </c>
      <c r="E4472" s="93" t="s">
        <v>600</v>
      </c>
      <c r="F4472" s="93" t="s">
        <v>60</v>
      </c>
      <c r="G4472" s="22">
        <v>7</v>
      </c>
      <c r="H4472" s="202">
        <v>0.33333332999999998</v>
      </c>
      <c r="I4472" s="64"/>
      <c r="J4472" s="22"/>
      <c r="K4472" s="22" t="s">
        <v>100</v>
      </c>
      <c r="L4472" s="22"/>
      <c r="M4472" s="2" t="s">
        <v>16</v>
      </c>
      <c r="N4472" s="2" t="s">
        <v>16</v>
      </c>
      <c r="O4472" s="65" t="e">
        <f t="shared" si="384"/>
        <v>#VALUE!</v>
      </c>
      <c r="P4472" s="2">
        <v>3</v>
      </c>
      <c r="Q4472" s="2">
        <v>60.869565217391099</v>
      </c>
      <c r="R4472" s="2">
        <v>30.434782608696494</v>
      </c>
      <c r="S4472" s="2">
        <f t="shared" si="385"/>
        <v>52.714589795575982</v>
      </c>
      <c r="T4472" s="2">
        <v>3</v>
      </c>
      <c r="U4472" s="339" t="e">
        <f t="shared" si="386"/>
        <v>#VALUE!</v>
      </c>
      <c r="V4472" s="4" t="e">
        <f t="shared" si="387"/>
        <v>#VALUE!</v>
      </c>
    </row>
    <row r="4473" spans="1:22">
      <c r="A4473" s="122" t="s">
        <v>1029</v>
      </c>
      <c r="B4473" s="107" t="s">
        <v>1033</v>
      </c>
      <c r="C4473" s="99" t="s">
        <v>123</v>
      </c>
      <c r="D4473" s="81" t="s">
        <v>44</v>
      </c>
      <c r="E4473" s="93" t="s">
        <v>600</v>
      </c>
      <c r="F4473" s="93" t="s">
        <v>60</v>
      </c>
      <c r="G4473" s="22">
        <v>14</v>
      </c>
      <c r="H4473" s="202">
        <v>0.66666667000000002</v>
      </c>
      <c r="I4473" s="64"/>
      <c r="J4473" s="22"/>
      <c r="K4473" s="22" t="s">
        <v>100</v>
      </c>
      <c r="L4473" s="22"/>
      <c r="M4473" s="2" t="s">
        <v>16</v>
      </c>
      <c r="N4473" s="2" t="s">
        <v>16</v>
      </c>
      <c r="O4473" s="65" t="e">
        <f t="shared" si="384"/>
        <v>#VALUE!</v>
      </c>
      <c r="P4473" s="2">
        <v>3</v>
      </c>
      <c r="Q4473" s="2">
        <v>1065.21739130434</v>
      </c>
      <c r="R4473" s="2">
        <v>182.6086956521799</v>
      </c>
      <c r="S4473" s="2">
        <f t="shared" si="385"/>
        <v>316.28753877345753</v>
      </c>
      <c r="T4473" s="2">
        <v>3</v>
      </c>
      <c r="U4473" s="339" t="e">
        <f t="shared" si="386"/>
        <v>#VALUE!</v>
      </c>
      <c r="V4473" s="4" t="e">
        <f t="shared" si="387"/>
        <v>#VALUE!</v>
      </c>
    </row>
    <row r="4474" spans="1:22">
      <c r="A4474" s="122" t="s">
        <v>1029</v>
      </c>
      <c r="B4474" s="107" t="s">
        <v>1033</v>
      </c>
      <c r="C4474" s="99" t="s">
        <v>123</v>
      </c>
      <c r="D4474" s="81" t="s">
        <v>44</v>
      </c>
      <c r="E4474" s="93" t="s">
        <v>600</v>
      </c>
      <c r="F4474" s="93" t="s">
        <v>60</v>
      </c>
      <c r="G4474" s="22">
        <v>21</v>
      </c>
      <c r="H4474" s="202">
        <v>1</v>
      </c>
      <c r="I4474" s="64"/>
      <c r="J4474" s="22"/>
      <c r="K4474" s="22" t="s">
        <v>100</v>
      </c>
      <c r="L4474" s="22" t="s">
        <v>100</v>
      </c>
      <c r="M4474" s="2">
        <v>426.08695652173998</v>
      </c>
      <c r="N4474" s="2">
        <v>334.78260869565003</v>
      </c>
      <c r="O4474" s="65">
        <f t="shared" si="384"/>
        <v>579.86048775131599</v>
      </c>
      <c r="P4474" s="2">
        <v>3</v>
      </c>
      <c r="Q4474" s="2">
        <v>1734.78260869565</v>
      </c>
      <c r="R4474" s="2">
        <v>456.52173913043021</v>
      </c>
      <c r="S4474" s="2">
        <f t="shared" si="385"/>
        <v>790.71884693360994</v>
      </c>
      <c r="T4474" s="2">
        <v>3</v>
      </c>
      <c r="U4474" s="339">
        <f t="shared" si="386"/>
        <v>1.4039939382192883</v>
      </c>
      <c r="V4474" s="4">
        <f t="shared" si="387"/>
        <v>0.40258541089565902</v>
      </c>
    </row>
    <row r="4475" spans="1:22">
      <c r="A4475" s="119" t="s">
        <v>1029</v>
      </c>
      <c r="B4475" s="9" t="s">
        <v>1034</v>
      </c>
      <c r="C4475" s="99" t="s">
        <v>123</v>
      </c>
      <c r="D4475" s="81" t="s">
        <v>44</v>
      </c>
      <c r="E4475" s="93" t="s">
        <v>600</v>
      </c>
      <c r="F4475" s="93" t="s">
        <v>60</v>
      </c>
      <c r="G4475">
        <v>0</v>
      </c>
      <c r="H4475" s="123">
        <f t="shared" ref="H4475:H4504" si="390">G4475/21</f>
        <v>0</v>
      </c>
      <c r="I4475" s="2" t="s">
        <v>100</v>
      </c>
      <c r="M4475" s="2">
        <v>128</v>
      </c>
      <c r="N4475" s="65">
        <v>104</v>
      </c>
      <c r="O4475" s="65">
        <f t="shared" si="384"/>
        <v>180.13328398716322</v>
      </c>
      <c r="P4475" s="2">
        <v>3</v>
      </c>
      <c r="Q4475" s="2">
        <v>88.000000000000398</v>
      </c>
      <c r="R4475" s="64">
        <v>104</v>
      </c>
      <c r="S4475" s="2">
        <f t="shared" si="385"/>
        <v>180.13328398716322</v>
      </c>
      <c r="T4475" s="2">
        <v>3</v>
      </c>
      <c r="U4475" s="339">
        <f t="shared" si="386"/>
        <v>-0.37469344944140615</v>
      </c>
      <c r="V4475" s="4">
        <f t="shared" si="387"/>
        <v>1.7300275482093534</v>
      </c>
    </row>
    <row r="4476" spans="1:22">
      <c r="A4476" s="119" t="s">
        <v>1029</v>
      </c>
      <c r="B4476" s="9" t="s">
        <v>1034</v>
      </c>
      <c r="C4476" s="99" t="s">
        <v>123</v>
      </c>
      <c r="D4476" s="81" t="s">
        <v>44</v>
      </c>
      <c r="E4476" s="93" t="s">
        <v>600</v>
      </c>
      <c r="F4476" s="93" t="s">
        <v>60</v>
      </c>
      <c r="G4476">
        <v>1</v>
      </c>
      <c r="H4476" s="123">
        <f t="shared" si="390"/>
        <v>4.7619047619047616E-2</v>
      </c>
      <c r="J4476" t="s">
        <v>100</v>
      </c>
      <c r="M4476" s="2">
        <v>232</v>
      </c>
      <c r="N4476" s="65">
        <v>104</v>
      </c>
      <c r="O4476" s="65">
        <f t="shared" si="384"/>
        <v>180.13328398716322</v>
      </c>
      <c r="P4476" s="2">
        <v>3</v>
      </c>
      <c r="Q4476" s="2">
        <v>32.000000000000298</v>
      </c>
      <c r="R4476" s="64">
        <v>104</v>
      </c>
      <c r="S4476" s="2">
        <f t="shared" si="385"/>
        <v>180.13328398716322</v>
      </c>
      <c r="T4476" s="2">
        <v>3</v>
      </c>
      <c r="U4476" s="339">
        <f t="shared" si="386"/>
        <v>-1.9810014688665742</v>
      </c>
      <c r="V4476" s="4">
        <f t="shared" si="387"/>
        <v>10.895833333333135</v>
      </c>
    </row>
    <row r="4477" spans="1:22">
      <c r="A4477" s="119" t="s">
        <v>1029</v>
      </c>
      <c r="B4477" s="9" t="s">
        <v>1034</v>
      </c>
      <c r="C4477" s="99" t="s">
        <v>123</v>
      </c>
      <c r="D4477" s="81" t="s">
        <v>44</v>
      </c>
      <c r="E4477" s="93" t="s">
        <v>600</v>
      </c>
      <c r="F4477" s="93" t="s">
        <v>60</v>
      </c>
      <c r="G4477">
        <v>3</v>
      </c>
      <c r="H4477" s="123">
        <f t="shared" si="390"/>
        <v>0.14285714285714285</v>
      </c>
      <c r="K4477" s="22" t="s">
        <v>100</v>
      </c>
      <c r="M4477" s="2">
        <v>368</v>
      </c>
      <c r="N4477" s="65">
        <v>112</v>
      </c>
      <c r="O4477" s="65">
        <f t="shared" si="384"/>
        <v>193.98969044771425</v>
      </c>
      <c r="P4477" s="2">
        <v>3</v>
      </c>
      <c r="Q4477" s="2">
        <v>48.000000000000298</v>
      </c>
      <c r="R4477" s="64">
        <v>112</v>
      </c>
      <c r="S4477" s="2">
        <f t="shared" si="385"/>
        <v>193.98969044771425</v>
      </c>
      <c r="T4477" s="2">
        <v>3</v>
      </c>
      <c r="U4477" s="339">
        <f t="shared" si="386"/>
        <v>-2.0368819272610339</v>
      </c>
      <c r="V4477" s="4">
        <f t="shared" si="387"/>
        <v>5.7777777777777102</v>
      </c>
    </row>
    <row r="4478" spans="1:22">
      <c r="A4478" s="119" t="s">
        <v>1029</v>
      </c>
      <c r="B4478" s="9" t="s">
        <v>1034</v>
      </c>
      <c r="C4478" s="99" t="s">
        <v>123</v>
      </c>
      <c r="D4478" s="81" t="s">
        <v>44</v>
      </c>
      <c r="E4478" s="93" t="s">
        <v>600</v>
      </c>
      <c r="F4478" s="93" t="s">
        <v>60</v>
      </c>
      <c r="G4478">
        <v>7</v>
      </c>
      <c r="H4478" s="123">
        <f t="shared" si="390"/>
        <v>0.33333333333333331</v>
      </c>
      <c r="K4478" s="22" t="s">
        <v>100</v>
      </c>
      <c r="M4478" s="2">
        <v>240</v>
      </c>
      <c r="N4478" s="65">
        <v>112</v>
      </c>
      <c r="O4478" s="65">
        <f t="shared" si="384"/>
        <v>193.98969044771425</v>
      </c>
      <c r="P4478" s="2">
        <v>3</v>
      </c>
      <c r="Q4478" s="2">
        <v>8.0000000000002096</v>
      </c>
      <c r="R4478" s="64">
        <v>112</v>
      </c>
      <c r="S4478" s="2">
        <f t="shared" si="385"/>
        <v>193.98969044771425</v>
      </c>
      <c r="T4478" s="2">
        <v>3</v>
      </c>
      <c r="U4478" s="339">
        <f t="shared" si="386"/>
        <v>-3.4011973816621293</v>
      </c>
      <c r="V4478" s="4">
        <f t="shared" si="387"/>
        <v>196.33333333332308</v>
      </c>
    </row>
    <row r="4479" spans="1:22">
      <c r="A4479" s="119" t="s">
        <v>1029</v>
      </c>
      <c r="B4479" s="9" t="s">
        <v>1034</v>
      </c>
      <c r="C4479" s="99" t="s">
        <v>123</v>
      </c>
      <c r="D4479" s="81" t="s">
        <v>44</v>
      </c>
      <c r="E4479" s="93" t="s">
        <v>600</v>
      </c>
      <c r="F4479" s="93" t="s">
        <v>60</v>
      </c>
      <c r="G4479">
        <v>14</v>
      </c>
      <c r="H4479" s="123">
        <f t="shared" si="390"/>
        <v>0.66666666666666663</v>
      </c>
      <c r="K4479" s="22" t="s">
        <v>100</v>
      </c>
      <c r="M4479" s="2">
        <v>504</v>
      </c>
      <c r="N4479" s="65">
        <v>112</v>
      </c>
      <c r="O4479" s="65">
        <f t="shared" si="384"/>
        <v>193.98969044771425</v>
      </c>
      <c r="P4479" s="2">
        <v>3</v>
      </c>
      <c r="Q4479" s="2">
        <v>16.000000000000401</v>
      </c>
      <c r="R4479" s="64">
        <v>112</v>
      </c>
      <c r="S4479" s="2">
        <f t="shared" si="385"/>
        <v>193.98969044771425</v>
      </c>
      <c r="T4479" s="2">
        <v>3</v>
      </c>
      <c r="U4479" s="339">
        <f t="shared" si="386"/>
        <v>-3.4499875458315623</v>
      </c>
      <c r="V4479" s="4">
        <f t="shared" si="387"/>
        <v>49.333333333330877</v>
      </c>
    </row>
    <row r="4480" spans="1:22">
      <c r="A4480" s="119" t="s">
        <v>1029</v>
      </c>
      <c r="B4480" s="9" t="s">
        <v>1034</v>
      </c>
      <c r="C4480" s="99" t="s">
        <v>123</v>
      </c>
      <c r="D4480" s="81" t="s">
        <v>44</v>
      </c>
      <c r="E4480" s="93" t="s">
        <v>600</v>
      </c>
      <c r="F4480" s="93" t="s">
        <v>60</v>
      </c>
      <c r="G4480">
        <v>21</v>
      </c>
      <c r="H4480" s="123">
        <f t="shared" si="390"/>
        <v>1</v>
      </c>
      <c r="K4480" s="22" t="s">
        <v>100</v>
      </c>
      <c r="L4480" t="s">
        <v>100</v>
      </c>
      <c r="M4480" s="2">
        <v>864</v>
      </c>
      <c r="N4480" s="65">
        <v>104</v>
      </c>
      <c r="O4480" s="65">
        <f t="shared" ref="O4480:O4541" si="391">N4480*SQRT(P4480)</f>
        <v>180.13328398716322</v>
      </c>
      <c r="P4480" s="2">
        <v>3</v>
      </c>
      <c r="Q4480" s="2">
        <v>32.000000000000298</v>
      </c>
      <c r="R4480" s="64">
        <v>104</v>
      </c>
      <c r="S4480" s="2">
        <f t="shared" ref="S4480:S4541" si="392">R4480*SQRT(T4480)</f>
        <v>180.13328398716322</v>
      </c>
      <c r="T4480" s="2">
        <v>3</v>
      </c>
      <c r="U4480" s="339">
        <f t="shared" ref="U4480:U4541" si="393">LN(Q4480/M4480)</f>
        <v>-3.2958368660043198</v>
      </c>
      <c r="V4480" s="4">
        <f t="shared" ref="V4480:V4541" si="394">M4480^2/(P4480*M4480^2)+S4480^2/(T4480*Q4480^2)</f>
        <v>10.895833333333135</v>
      </c>
    </row>
    <row r="4481" spans="1:23">
      <c r="A4481" s="119" t="s">
        <v>1029</v>
      </c>
      <c r="B4481" s="9" t="s">
        <v>1035</v>
      </c>
      <c r="C4481" s="99" t="s">
        <v>123</v>
      </c>
      <c r="D4481" s="81" t="s">
        <v>44</v>
      </c>
      <c r="E4481" s="93" t="s">
        <v>600</v>
      </c>
      <c r="F4481" s="93" t="s">
        <v>60</v>
      </c>
      <c r="G4481">
        <v>0</v>
      </c>
      <c r="H4481" s="123">
        <f t="shared" si="390"/>
        <v>0</v>
      </c>
      <c r="I4481" s="2" t="s">
        <v>100</v>
      </c>
      <c r="M4481" s="64">
        <v>100</v>
      </c>
      <c r="N4481" s="65">
        <v>64.285714285713993</v>
      </c>
      <c r="O4481" s="65">
        <f t="shared" si="391"/>
        <v>111.34612334371303</v>
      </c>
      <c r="P4481" s="2">
        <v>3</v>
      </c>
      <c r="Q4481" s="2">
        <v>21.4285714285711</v>
      </c>
      <c r="R4481" s="2">
        <v>10.714285714285797</v>
      </c>
      <c r="S4481" s="2">
        <f t="shared" si="392"/>
        <v>18.557687223952399</v>
      </c>
      <c r="T4481" s="2">
        <v>3</v>
      </c>
      <c r="U4481" s="339">
        <f t="shared" si="393"/>
        <v>-1.5404450409471642</v>
      </c>
      <c r="V4481" s="4">
        <f t="shared" si="394"/>
        <v>0.58333333333334481</v>
      </c>
    </row>
    <row r="4482" spans="1:23">
      <c r="A4482" s="119" t="s">
        <v>1029</v>
      </c>
      <c r="B4482" s="9" t="s">
        <v>1035</v>
      </c>
      <c r="C4482" s="99" t="s">
        <v>123</v>
      </c>
      <c r="D4482" s="81" t="s">
        <v>44</v>
      </c>
      <c r="E4482" s="93" t="s">
        <v>600</v>
      </c>
      <c r="F4482" s="93" t="s">
        <v>60</v>
      </c>
      <c r="G4482">
        <v>1</v>
      </c>
      <c r="H4482" s="123">
        <f t="shared" si="390"/>
        <v>4.7619047619047616E-2</v>
      </c>
      <c r="J4482" t="s">
        <v>100</v>
      </c>
      <c r="M4482" s="64">
        <v>128.57142899999999</v>
      </c>
      <c r="N4482" s="65">
        <v>10.714285714286007</v>
      </c>
      <c r="O4482" s="65">
        <f t="shared" si="391"/>
        <v>18.557687223952762</v>
      </c>
      <c r="P4482" s="2">
        <v>3</v>
      </c>
      <c r="Q4482" s="2">
        <v>21.4285714285711</v>
      </c>
      <c r="R4482" s="2">
        <v>10.714285714285797</v>
      </c>
      <c r="S4482" s="2">
        <f t="shared" si="392"/>
        <v>18.557687223952399</v>
      </c>
      <c r="T4482" s="2">
        <v>3</v>
      </c>
      <c r="U4482" s="339">
        <f t="shared" si="393"/>
        <v>-1.7917594725614037</v>
      </c>
      <c r="V4482" s="4">
        <f t="shared" si="394"/>
        <v>0.58333333333334481</v>
      </c>
    </row>
    <row r="4483" spans="1:23">
      <c r="A4483" s="119" t="s">
        <v>1029</v>
      </c>
      <c r="B4483" s="9" t="s">
        <v>1035</v>
      </c>
      <c r="C4483" s="99" t="s">
        <v>123</v>
      </c>
      <c r="D4483" s="81" t="s">
        <v>44</v>
      </c>
      <c r="E4483" s="93" t="s">
        <v>600</v>
      </c>
      <c r="F4483" s="93" t="s">
        <v>60</v>
      </c>
      <c r="G4483">
        <v>3</v>
      </c>
      <c r="H4483" s="123">
        <f t="shared" si="390"/>
        <v>0.14285714285714285</v>
      </c>
      <c r="K4483" s="22" t="s">
        <v>100</v>
      </c>
      <c r="M4483" s="64">
        <v>150</v>
      </c>
      <c r="N4483" s="65">
        <v>60.714285714286007</v>
      </c>
      <c r="O4483" s="65">
        <f t="shared" si="391"/>
        <v>105.16022760239662</v>
      </c>
      <c r="P4483" s="2">
        <v>3</v>
      </c>
      <c r="Q4483" s="2">
        <v>71.428571428571203</v>
      </c>
      <c r="R4483" s="2">
        <v>53.571428571427802</v>
      </c>
      <c r="S4483" s="2">
        <f t="shared" si="392"/>
        <v>92.78843611975995</v>
      </c>
      <c r="T4483" s="2">
        <v>3</v>
      </c>
      <c r="U4483" s="339">
        <f t="shared" si="393"/>
        <v>-0.74193734472938055</v>
      </c>
      <c r="V4483" s="4">
        <f t="shared" si="394"/>
        <v>0.89583333333332082</v>
      </c>
    </row>
    <row r="4484" spans="1:23">
      <c r="A4484" s="119" t="s">
        <v>1029</v>
      </c>
      <c r="B4484" s="9" t="s">
        <v>1035</v>
      </c>
      <c r="C4484" s="99" t="s">
        <v>123</v>
      </c>
      <c r="D4484" s="81" t="s">
        <v>44</v>
      </c>
      <c r="E4484" s="93" t="s">
        <v>600</v>
      </c>
      <c r="F4484" s="93" t="s">
        <v>60</v>
      </c>
      <c r="G4484">
        <v>7</v>
      </c>
      <c r="H4484" s="123">
        <f t="shared" si="390"/>
        <v>0.33333333333333331</v>
      </c>
      <c r="K4484" s="22" t="s">
        <v>100</v>
      </c>
      <c r="M4484" s="64">
        <v>135.71428599999999</v>
      </c>
      <c r="N4484" s="65">
        <v>14.285714285713993</v>
      </c>
      <c r="O4484" s="65">
        <f t="shared" si="391"/>
        <v>24.743582965269169</v>
      </c>
      <c r="P4484" s="2">
        <v>3</v>
      </c>
      <c r="Q4484" s="2">
        <v>10.7142857142855</v>
      </c>
      <c r="R4484" s="2">
        <v>10.7142857142856</v>
      </c>
      <c r="S4484" s="2">
        <f t="shared" si="392"/>
        <v>18.557687223952058</v>
      </c>
      <c r="T4484" s="2">
        <v>3</v>
      </c>
      <c r="U4484" s="339">
        <f t="shared" si="393"/>
        <v>-2.5389738731635592</v>
      </c>
      <c r="V4484" s="4">
        <f t="shared" si="394"/>
        <v>1.3333333333333517</v>
      </c>
    </row>
    <row r="4485" spans="1:23">
      <c r="A4485" s="119" t="s">
        <v>1029</v>
      </c>
      <c r="B4485" s="9" t="s">
        <v>1035</v>
      </c>
      <c r="C4485" s="99" t="s">
        <v>123</v>
      </c>
      <c r="D4485" s="81" t="s">
        <v>44</v>
      </c>
      <c r="E4485" s="93" t="s">
        <v>600</v>
      </c>
      <c r="F4485" s="93" t="s">
        <v>60</v>
      </c>
      <c r="G4485">
        <v>14</v>
      </c>
      <c r="H4485" s="123">
        <f t="shared" si="390"/>
        <v>0.66666666666666663</v>
      </c>
      <c r="K4485" s="22" t="s">
        <v>100</v>
      </c>
      <c r="M4485" s="64">
        <v>150</v>
      </c>
      <c r="N4485" s="65">
        <v>14.285714285714988</v>
      </c>
      <c r="O4485" s="65">
        <f t="shared" si="391"/>
        <v>24.743582965270893</v>
      </c>
      <c r="P4485" s="2">
        <v>3</v>
      </c>
      <c r="Q4485" s="2">
        <v>0</v>
      </c>
      <c r="R4485" s="2">
        <v>0</v>
      </c>
      <c r="S4485" s="2">
        <f t="shared" si="392"/>
        <v>0</v>
      </c>
      <c r="T4485" s="2">
        <v>3</v>
      </c>
      <c r="U4485" s="339" t="e">
        <f t="shared" si="393"/>
        <v>#NUM!</v>
      </c>
      <c r="V4485" s="4" t="e">
        <f t="shared" si="394"/>
        <v>#DIV/0!</v>
      </c>
    </row>
    <row r="4486" spans="1:23">
      <c r="A4486" s="119" t="s">
        <v>1029</v>
      </c>
      <c r="B4486" s="9" t="s">
        <v>1035</v>
      </c>
      <c r="C4486" s="99" t="s">
        <v>123</v>
      </c>
      <c r="D4486" s="81" t="s">
        <v>44</v>
      </c>
      <c r="E4486" s="93" t="s">
        <v>600</v>
      </c>
      <c r="F4486" s="93" t="s">
        <v>60</v>
      </c>
      <c r="G4486">
        <v>21</v>
      </c>
      <c r="H4486" s="123">
        <f t="shared" si="390"/>
        <v>1</v>
      </c>
      <c r="K4486" s="22" t="s">
        <v>100</v>
      </c>
      <c r="L4486" t="s">
        <v>100</v>
      </c>
      <c r="M4486" s="64">
        <v>178.57142899999999</v>
      </c>
      <c r="N4486" s="65">
        <v>32.142857142857025</v>
      </c>
      <c r="O4486" s="65">
        <f t="shared" si="391"/>
        <v>55.673061671856566</v>
      </c>
      <c r="P4486" s="2">
        <v>3</v>
      </c>
      <c r="Q4486" s="2">
        <v>96.428571428571303</v>
      </c>
      <c r="R4486" s="2">
        <v>53.571428571427703</v>
      </c>
      <c r="S4486" s="2">
        <f t="shared" si="392"/>
        <v>92.78843611975978</v>
      </c>
      <c r="T4486" s="2">
        <v>3</v>
      </c>
      <c r="U4486" s="339">
        <f t="shared" si="393"/>
        <v>-0.61618614182381837</v>
      </c>
      <c r="V4486" s="4">
        <f t="shared" si="394"/>
        <v>0.64197530864196606</v>
      </c>
    </row>
    <row r="4487" spans="1:23">
      <c r="A4487" s="119" t="s">
        <v>1029</v>
      </c>
      <c r="B4487" s="9" t="s">
        <v>1036</v>
      </c>
      <c r="C4487" s="99" t="s">
        <v>123</v>
      </c>
      <c r="D4487" s="81" t="s">
        <v>44</v>
      </c>
      <c r="E4487" s="93" t="s">
        <v>600</v>
      </c>
      <c r="F4487" s="93" t="s">
        <v>60</v>
      </c>
      <c r="G4487">
        <v>0</v>
      </c>
      <c r="H4487" s="123">
        <f t="shared" si="390"/>
        <v>0</v>
      </c>
      <c r="I4487" s="2" t="s">
        <v>100</v>
      </c>
      <c r="M4487" s="2">
        <v>56.140350877192802</v>
      </c>
      <c r="N4487" s="65">
        <v>105.26315789473621</v>
      </c>
      <c r="O4487" s="65">
        <f t="shared" si="391"/>
        <v>182.32113763882808</v>
      </c>
      <c r="P4487" s="2">
        <v>3</v>
      </c>
      <c r="Q4487" s="2">
        <v>21.0526315789471</v>
      </c>
      <c r="R4487" s="2">
        <v>28.070175438596401</v>
      </c>
      <c r="S4487" s="2">
        <f t="shared" si="392"/>
        <v>48.618970037020958</v>
      </c>
      <c r="T4487" s="2">
        <v>3</v>
      </c>
      <c r="U4487" s="339">
        <f t="shared" si="393"/>
        <v>-0.98082925301173574</v>
      </c>
      <c r="V4487" s="4">
        <f t="shared" si="394"/>
        <v>2.1111111111111449</v>
      </c>
    </row>
    <row r="4488" spans="1:23">
      <c r="A4488" s="119" t="s">
        <v>1029</v>
      </c>
      <c r="B4488" s="9" t="s">
        <v>1036</v>
      </c>
      <c r="C4488" s="99" t="s">
        <v>123</v>
      </c>
      <c r="D4488" s="81" t="s">
        <v>44</v>
      </c>
      <c r="E4488" s="93" t="s">
        <v>600</v>
      </c>
      <c r="F4488" s="93" t="s">
        <v>60</v>
      </c>
      <c r="G4488">
        <v>1</v>
      </c>
      <c r="H4488" s="123">
        <f t="shared" si="390"/>
        <v>4.7619047619047616E-2</v>
      </c>
      <c r="J4488" t="s">
        <v>100</v>
      </c>
      <c r="M4488" s="2">
        <v>189.47368421052499</v>
      </c>
      <c r="N4488" s="65">
        <v>98.24561403508801</v>
      </c>
      <c r="O4488" s="65">
        <f t="shared" si="391"/>
        <v>170.1663951295744</v>
      </c>
      <c r="P4488" s="2">
        <v>3</v>
      </c>
      <c r="Q4488" s="2">
        <v>28.070175438596401</v>
      </c>
      <c r="R4488" s="2">
        <v>7.017543859648498</v>
      </c>
      <c r="S4488" s="2">
        <f t="shared" si="392"/>
        <v>12.154742509254197</v>
      </c>
      <c r="T4488" s="2">
        <v>3</v>
      </c>
      <c r="U4488" s="339">
        <f t="shared" si="393"/>
        <v>-1.9095425048844348</v>
      </c>
      <c r="V4488" s="4">
        <f t="shared" si="394"/>
        <v>0.39583333333332266</v>
      </c>
    </row>
    <row r="4489" spans="1:23">
      <c r="A4489" s="119" t="s">
        <v>1029</v>
      </c>
      <c r="B4489" s="9" t="s">
        <v>1036</v>
      </c>
      <c r="C4489" s="99" t="s">
        <v>123</v>
      </c>
      <c r="D4489" s="81" t="s">
        <v>44</v>
      </c>
      <c r="E4489" s="93" t="s">
        <v>600</v>
      </c>
      <c r="F4489" s="93" t="s">
        <v>60</v>
      </c>
      <c r="G4489">
        <v>3</v>
      </c>
      <c r="H4489" s="123">
        <f t="shared" si="390"/>
        <v>0.14285714285714285</v>
      </c>
      <c r="K4489" s="22" t="s">
        <v>100</v>
      </c>
      <c r="M4489" s="2">
        <v>203.50877192982401</v>
      </c>
      <c r="N4489" s="65">
        <v>91.228070175439001</v>
      </c>
      <c r="O4489" s="65">
        <f t="shared" si="391"/>
        <v>158.01165262031932</v>
      </c>
      <c r="P4489" s="2">
        <v>3</v>
      </c>
      <c r="Q4489" s="2">
        <v>14.035087719297801</v>
      </c>
      <c r="R4489" s="2">
        <v>0</v>
      </c>
      <c r="S4489" s="2">
        <f t="shared" si="392"/>
        <v>0</v>
      </c>
      <c r="T4489" s="2">
        <v>3</v>
      </c>
      <c r="U4489" s="339">
        <f t="shared" si="393"/>
        <v>-2.6741486494265576</v>
      </c>
      <c r="V4489" s="4">
        <f t="shared" si="394"/>
        <v>0.33333333333333331</v>
      </c>
    </row>
    <row r="4490" spans="1:23">
      <c r="A4490" s="119" t="s">
        <v>1029</v>
      </c>
      <c r="B4490" s="9" t="s">
        <v>1036</v>
      </c>
      <c r="C4490" s="99" t="s">
        <v>123</v>
      </c>
      <c r="D4490" s="81" t="s">
        <v>44</v>
      </c>
      <c r="E4490" s="93" t="s">
        <v>600</v>
      </c>
      <c r="F4490" s="93" t="s">
        <v>60</v>
      </c>
      <c r="G4490">
        <v>7</v>
      </c>
      <c r="H4490" s="123">
        <f t="shared" si="390"/>
        <v>0.33333333333333331</v>
      </c>
      <c r="K4490" s="22" t="s">
        <v>100</v>
      </c>
      <c r="M4490" s="2">
        <v>210.52631578947299</v>
      </c>
      <c r="N4490" s="65">
        <v>91.228070175439001</v>
      </c>
      <c r="O4490" s="65">
        <f t="shared" si="391"/>
        <v>158.01165262031932</v>
      </c>
      <c r="P4490" s="2">
        <v>3</v>
      </c>
      <c r="Q4490" s="2">
        <v>77.192982456140001</v>
      </c>
      <c r="R4490" s="2">
        <v>28.070175438595996</v>
      </c>
      <c r="S4490" s="2">
        <f t="shared" si="392"/>
        <v>48.618970037020254</v>
      </c>
      <c r="T4490" s="2">
        <v>3</v>
      </c>
      <c r="U4490" s="339">
        <f t="shared" si="393"/>
        <v>-1.0033021088637861</v>
      </c>
      <c r="V4490" s="4">
        <f t="shared" si="394"/>
        <v>0.46556473829200751</v>
      </c>
    </row>
    <row r="4491" spans="1:23">
      <c r="A4491" s="119" t="s">
        <v>1029</v>
      </c>
      <c r="B4491" s="9" t="s">
        <v>1036</v>
      </c>
      <c r="C4491" s="99" t="s">
        <v>123</v>
      </c>
      <c r="D4491" s="81" t="s">
        <v>44</v>
      </c>
      <c r="E4491" s="93" t="s">
        <v>600</v>
      </c>
      <c r="F4491" s="93" t="s">
        <v>60</v>
      </c>
      <c r="G4491">
        <v>14</v>
      </c>
      <c r="H4491" s="123">
        <f t="shared" si="390"/>
        <v>0.66666666666666663</v>
      </c>
      <c r="K4491" s="22" t="s">
        <v>100</v>
      </c>
      <c r="M4491" s="2">
        <v>329.82456140350803</v>
      </c>
      <c r="N4491" s="65">
        <v>98.245614035087954</v>
      </c>
      <c r="O4491" s="65">
        <f t="shared" si="391"/>
        <v>170.16639512957431</v>
      </c>
      <c r="P4491" s="2">
        <v>3</v>
      </c>
      <c r="Q4491" s="2">
        <v>196.491228070175</v>
      </c>
      <c r="R4491" s="2">
        <v>84.210526315789025</v>
      </c>
      <c r="S4491" s="2">
        <f t="shared" si="392"/>
        <v>145.85691011106258</v>
      </c>
      <c r="T4491" s="2">
        <v>3</v>
      </c>
      <c r="U4491" s="339">
        <f t="shared" si="393"/>
        <v>-0.51794309153485474</v>
      </c>
      <c r="V4491" s="4">
        <f t="shared" si="394"/>
        <v>0.51700680272108734</v>
      </c>
    </row>
    <row r="4492" spans="1:23">
      <c r="A4492" s="119" t="s">
        <v>1029</v>
      </c>
      <c r="B4492" s="9" t="s">
        <v>1036</v>
      </c>
      <c r="C4492" s="99" t="s">
        <v>123</v>
      </c>
      <c r="D4492" s="81" t="s">
        <v>44</v>
      </c>
      <c r="E4492" s="93" t="s">
        <v>600</v>
      </c>
      <c r="F4492" s="93" t="s">
        <v>60</v>
      </c>
      <c r="G4492">
        <v>21</v>
      </c>
      <c r="H4492" s="123">
        <f t="shared" si="390"/>
        <v>1</v>
      </c>
      <c r="K4492" s="22" t="s">
        <v>100</v>
      </c>
      <c r="L4492" t="s">
        <v>100</v>
      </c>
      <c r="M4492" s="2">
        <v>736.84210526315701</v>
      </c>
      <c r="N4492" s="65">
        <v>98.24561403508801</v>
      </c>
      <c r="O4492" s="65">
        <f t="shared" si="391"/>
        <v>170.1663951295744</v>
      </c>
      <c r="P4492" s="2">
        <v>3</v>
      </c>
      <c r="Q4492" s="2">
        <v>266.666666666666</v>
      </c>
      <c r="R4492" s="2">
        <v>42.105263157894001</v>
      </c>
      <c r="S4492" s="2">
        <f t="shared" si="392"/>
        <v>72.928455055530392</v>
      </c>
      <c r="T4492" s="2">
        <v>3</v>
      </c>
      <c r="U4492" s="339">
        <f t="shared" si="393"/>
        <v>-1.0163741904311387</v>
      </c>
      <c r="V4492" s="4">
        <f t="shared" si="394"/>
        <v>0.35826408125577025</v>
      </c>
    </row>
    <row r="4493" spans="1:23">
      <c r="A4493" s="119" t="s">
        <v>1029</v>
      </c>
      <c r="B4493" s="9" t="s">
        <v>1037</v>
      </c>
      <c r="C4493" s="99" t="s">
        <v>123</v>
      </c>
      <c r="D4493" s="81" t="s">
        <v>44</v>
      </c>
      <c r="E4493" s="93" t="s">
        <v>600</v>
      </c>
      <c r="F4493" s="93" t="s">
        <v>60</v>
      </c>
      <c r="G4493">
        <v>0</v>
      </c>
      <c r="H4493" s="123">
        <f t="shared" si="390"/>
        <v>0</v>
      </c>
      <c r="I4493" s="2" t="s">
        <v>100</v>
      </c>
      <c r="M4493" s="2">
        <v>148.07692307692301</v>
      </c>
      <c r="N4493" s="65">
        <v>47.115384615383988</v>
      </c>
      <c r="O4493" s="65">
        <f t="shared" si="391"/>
        <v>81.606239971994086</v>
      </c>
      <c r="P4493" s="2">
        <v>3</v>
      </c>
      <c r="Q4493" s="2">
        <v>47.1153846153845</v>
      </c>
      <c r="R4493" s="2">
        <v>20.192307692307693</v>
      </c>
      <c r="S4493" s="2">
        <f t="shared" si="392"/>
        <v>34.974102845140791</v>
      </c>
      <c r="T4493" s="2">
        <v>3</v>
      </c>
      <c r="U4493" s="339">
        <f t="shared" si="393"/>
        <v>-1.1451323043030044</v>
      </c>
      <c r="V4493" s="4">
        <f t="shared" si="394"/>
        <v>0.51700680272108934</v>
      </c>
    </row>
    <row r="4494" spans="1:23" s="133" customFormat="1">
      <c r="A4494" s="119" t="s">
        <v>1029</v>
      </c>
      <c r="B4494" s="9" t="s">
        <v>1037</v>
      </c>
      <c r="C4494" s="99" t="s">
        <v>123</v>
      </c>
      <c r="D4494" s="81" t="s">
        <v>44</v>
      </c>
      <c r="E4494" s="93" t="s">
        <v>600</v>
      </c>
      <c r="F4494" s="93" t="s">
        <v>60</v>
      </c>
      <c r="G4494">
        <v>1</v>
      </c>
      <c r="H4494" s="123">
        <f t="shared" si="390"/>
        <v>4.7619047619047616E-2</v>
      </c>
      <c r="I4494" s="2"/>
      <c r="J4494" t="s">
        <v>100</v>
      </c>
      <c r="K4494"/>
      <c r="L4494"/>
      <c r="M4494" s="2">
        <v>141.34615384615299</v>
      </c>
      <c r="N4494" s="65">
        <v>47.115384615385011</v>
      </c>
      <c r="O4494" s="65">
        <f t="shared" si="391"/>
        <v>81.606239971995862</v>
      </c>
      <c r="P4494" s="2">
        <v>3</v>
      </c>
      <c r="Q4494" s="2">
        <v>0</v>
      </c>
      <c r="R4494" s="2">
        <v>6.73076923076915</v>
      </c>
      <c r="S4494" s="2">
        <f t="shared" si="392"/>
        <v>11.658034281713457</v>
      </c>
      <c r="T4494" s="2">
        <v>3</v>
      </c>
      <c r="U4494" s="339" t="e">
        <f t="shared" si="393"/>
        <v>#NUM!</v>
      </c>
      <c r="V4494" s="4" t="e">
        <f t="shared" si="394"/>
        <v>#DIV/0!</v>
      </c>
      <c r="W4494"/>
    </row>
    <row r="4495" spans="1:23">
      <c r="A4495" s="119" t="s">
        <v>1029</v>
      </c>
      <c r="B4495" s="9" t="s">
        <v>1037</v>
      </c>
      <c r="C4495" s="99" t="s">
        <v>123</v>
      </c>
      <c r="D4495" s="81" t="s">
        <v>44</v>
      </c>
      <c r="E4495" s="93" t="s">
        <v>600</v>
      </c>
      <c r="F4495" s="93" t="s">
        <v>60</v>
      </c>
      <c r="G4495">
        <v>3</v>
      </c>
      <c r="H4495" s="123">
        <f t="shared" si="390"/>
        <v>0.14285714285714285</v>
      </c>
      <c r="K4495" s="22" t="s">
        <v>100</v>
      </c>
      <c r="M4495" s="2">
        <v>195.192307692307</v>
      </c>
      <c r="N4495" s="65">
        <v>74.038461538462002</v>
      </c>
      <c r="O4495" s="65">
        <f t="shared" si="391"/>
        <v>128.23837709885038</v>
      </c>
      <c r="P4495" s="2">
        <v>3</v>
      </c>
      <c r="Q4495" s="2">
        <v>20.192307692307601</v>
      </c>
      <c r="R4495" s="2">
        <v>13.461538461538396</v>
      </c>
      <c r="S4495" s="2">
        <f t="shared" si="392"/>
        <v>23.316068563427081</v>
      </c>
      <c r="T4495" s="2">
        <v>3</v>
      </c>
      <c r="U4495" s="339">
        <f t="shared" si="393"/>
        <v>-2.2686835413183655</v>
      </c>
      <c r="V4495" s="4">
        <f t="shared" si="394"/>
        <v>0.77777777777777746</v>
      </c>
    </row>
    <row r="4496" spans="1:23">
      <c r="A4496" s="119" t="s">
        <v>1029</v>
      </c>
      <c r="B4496" s="9" t="s">
        <v>1037</v>
      </c>
      <c r="C4496" s="99" t="s">
        <v>123</v>
      </c>
      <c r="D4496" s="81" t="s">
        <v>44</v>
      </c>
      <c r="E4496" s="93" t="s">
        <v>600</v>
      </c>
      <c r="F4496" s="93" t="s">
        <v>60</v>
      </c>
      <c r="G4496">
        <v>7</v>
      </c>
      <c r="H4496" s="123">
        <f t="shared" si="390"/>
        <v>0.33333333333333331</v>
      </c>
      <c r="K4496" s="22" t="s">
        <v>100</v>
      </c>
      <c r="M4496" s="2">
        <v>107.692307692307</v>
      </c>
      <c r="N4496" s="65">
        <v>40.384615384616012</v>
      </c>
      <c r="O4496" s="65">
        <f t="shared" si="391"/>
        <v>69.948205690282663</v>
      </c>
      <c r="P4496" s="2">
        <v>3</v>
      </c>
      <c r="Q4496" s="2">
        <v>33.653846153845997</v>
      </c>
      <c r="R4496" s="2">
        <v>20.1923076923078</v>
      </c>
      <c r="S4496" s="2">
        <f t="shared" si="392"/>
        <v>34.974102845140976</v>
      </c>
      <c r="T4496" s="2">
        <v>3</v>
      </c>
      <c r="U4496" s="339">
        <f t="shared" si="393"/>
        <v>-1.1631508098056791</v>
      </c>
      <c r="V4496" s="4">
        <f t="shared" si="394"/>
        <v>0.69333333333334057</v>
      </c>
    </row>
    <row r="4497" spans="1:22">
      <c r="A4497" s="119" t="s">
        <v>1029</v>
      </c>
      <c r="B4497" s="9" t="s">
        <v>1037</v>
      </c>
      <c r="C4497" s="99" t="s">
        <v>123</v>
      </c>
      <c r="D4497" s="81" t="s">
        <v>44</v>
      </c>
      <c r="E4497" s="93" t="s">
        <v>600</v>
      </c>
      <c r="F4497" s="93" t="s">
        <v>60</v>
      </c>
      <c r="G4497">
        <v>14</v>
      </c>
      <c r="H4497" s="123">
        <f t="shared" si="390"/>
        <v>0.66666666666666663</v>
      </c>
      <c r="K4497" s="22" t="s">
        <v>100</v>
      </c>
      <c r="M4497" s="2">
        <v>215.38461538461499</v>
      </c>
      <c r="N4497" s="65">
        <v>134.61538461538399</v>
      </c>
      <c r="O4497" s="65">
        <f t="shared" si="391"/>
        <v>233.16068563427083</v>
      </c>
      <c r="P4497" s="2">
        <v>3</v>
      </c>
      <c r="Q4497" s="2">
        <v>6.73076923076915</v>
      </c>
      <c r="R4497" s="2">
        <v>13.461538461538451</v>
      </c>
      <c r="S4497" s="2">
        <f t="shared" si="392"/>
        <v>23.316068563427176</v>
      </c>
      <c r="T4497" s="2">
        <v>3</v>
      </c>
      <c r="U4497" s="339">
        <f t="shared" si="393"/>
        <v>-3.4657359027997368</v>
      </c>
      <c r="V4497" s="4">
        <f t="shared" si="394"/>
        <v>4.3333333333334227</v>
      </c>
    </row>
    <row r="4498" spans="1:22">
      <c r="A4498" s="119" t="s">
        <v>1029</v>
      </c>
      <c r="B4498" s="9" t="s">
        <v>1037</v>
      </c>
      <c r="C4498" s="99" t="s">
        <v>123</v>
      </c>
      <c r="D4498" s="81" t="s">
        <v>44</v>
      </c>
      <c r="E4498" s="93" t="s">
        <v>600</v>
      </c>
      <c r="F4498" s="93" t="s">
        <v>60</v>
      </c>
      <c r="G4498">
        <v>21</v>
      </c>
      <c r="H4498" s="123">
        <f t="shared" si="390"/>
        <v>1</v>
      </c>
      <c r="K4498" s="22" t="s">
        <v>100</v>
      </c>
      <c r="L4498" t="s">
        <v>100</v>
      </c>
      <c r="M4498" s="2">
        <v>424.03846153846098</v>
      </c>
      <c r="N4498" s="65">
        <v>309.61538461538498</v>
      </c>
      <c r="O4498" s="65">
        <f t="shared" si="391"/>
        <v>536.26957695882606</v>
      </c>
      <c r="P4498" s="2">
        <v>3</v>
      </c>
      <c r="Q4498" s="2">
        <v>134.61538461538399</v>
      </c>
      <c r="R4498" s="2">
        <v>74.038461538462002</v>
      </c>
      <c r="S4498" s="2">
        <f t="shared" si="392"/>
        <v>128.23837709885038</v>
      </c>
      <c r="T4498" s="2">
        <v>3</v>
      </c>
      <c r="U4498" s="339">
        <f t="shared" si="393"/>
        <v>-1.1474024528375451</v>
      </c>
      <c r="V4498" s="4">
        <f t="shared" si="394"/>
        <v>0.63583333333333991</v>
      </c>
    </row>
    <row r="4499" spans="1:22">
      <c r="A4499" s="119" t="s">
        <v>1029</v>
      </c>
      <c r="B4499" s="9" t="s">
        <v>1038</v>
      </c>
      <c r="C4499" s="99" t="s">
        <v>123</v>
      </c>
      <c r="D4499" s="81" t="s">
        <v>44</v>
      </c>
      <c r="E4499" s="93" t="s">
        <v>600</v>
      </c>
      <c r="F4499" s="93" t="s">
        <v>60</v>
      </c>
      <c r="G4499">
        <v>0</v>
      </c>
      <c r="H4499" s="123">
        <f t="shared" si="390"/>
        <v>0</v>
      </c>
      <c r="I4499" s="2" t="s">
        <v>100</v>
      </c>
      <c r="M4499" s="2">
        <v>312</v>
      </c>
      <c r="N4499" s="65">
        <v>71.999999999998977</v>
      </c>
      <c r="O4499" s="65">
        <f t="shared" si="391"/>
        <v>124.70765814495739</v>
      </c>
      <c r="P4499" s="2">
        <v>3</v>
      </c>
      <c r="Q4499" s="2">
        <v>432</v>
      </c>
      <c r="R4499" s="2">
        <v>168</v>
      </c>
      <c r="S4499" s="2">
        <f t="shared" si="392"/>
        <v>290.98453567157139</v>
      </c>
      <c r="T4499" s="2">
        <v>3</v>
      </c>
      <c r="U4499" s="339">
        <f t="shared" si="393"/>
        <v>0.32542240043462795</v>
      </c>
      <c r="V4499" s="4">
        <f t="shared" si="394"/>
        <v>0.48456790123456789</v>
      </c>
    </row>
    <row r="4500" spans="1:22">
      <c r="A4500" s="119" t="s">
        <v>1029</v>
      </c>
      <c r="B4500" s="9" t="s">
        <v>1038</v>
      </c>
      <c r="C4500" s="99" t="s">
        <v>123</v>
      </c>
      <c r="D4500" s="81" t="s">
        <v>44</v>
      </c>
      <c r="E4500" s="93" t="s">
        <v>600</v>
      </c>
      <c r="F4500" s="93" t="s">
        <v>60</v>
      </c>
      <c r="G4500">
        <v>1</v>
      </c>
      <c r="H4500" s="123">
        <f t="shared" si="390"/>
        <v>4.7619047619047616E-2</v>
      </c>
      <c r="J4500" t="s">
        <v>100</v>
      </c>
      <c r="M4500" s="2">
        <v>528</v>
      </c>
      <c r="N4500" s="65">
        <v>192</v>
      </c>
      <c r="O4500" s="65">
        <f t="shared" si="391"/>
        <v>332.55375505322445</v>
      </c>
      <c r="P4500" s="2">
        <v>3</v>
      </c>
      <c r="Q4500" s="2">
        <v>191.99999999999901</v>
      </c>
      <c r="R4500" s="2">
        <v>131.99999999999997</v>
      </c>
      <c r="S4500" s="2">
        <f t="shared" si="392"/>
        <v>228.63070659909175</v>
      </c>
      <c r="T4500" s="2">
        <v>3</v>
      </c>
      <c r="U4500" s="339">
        <f t="shared" si="393"/>
        <v>-1.011600911678485</v>
      </c>
      <c r="V4500" s="4">
        <f t="shared" si="394"/>
        <v>0.80598958333333792</v>
      </c>
    </row>
    <row r="4501" spans="1:22">
      <c r="A4501" s="119" t="s">
        <v>1029</v>
      </c>
      <c r="B4501" s="9" t="s">
        <v>1038</v>
      </c>
      <c r="C4501" s="99" t="s">
        <v>123</v>
      </c>
      <c r="D4501" s="81" t="s">
        <v>44</v>
      </c>
      <c r="E4501" s="93" t="s">
        <v>600</v>
      </c>
      <c r="F4501" s="93" t="s">
        <v>60</v>
      </c>
      <c r="G4501">
        <v>3</v>
      </c>
      <c r="H4501" s="123">
        <f t="shared" si="390"/>
        <v>0.14285714285714285</v>
      </c>
      <c r="K4501" s="22" t="s">
        <v>100</v>
      </c>
      <c r="M4501" s="2">
        <v>456</v>
      </c>
      <c r="N4501" s="65">
        <v>168</v>
      </c>
      <c r="O4501" s="65">
        <f t="shared" si="391"/>
        <v>290.98453567157139</v>
      </c>
      <c r="P4501" s="2">
        <v>3</v>
      </c>
      <c r="Q4501" s="2">
        <v>120</v>
      </c>
      <c r="R4501" s="2">
        <v>47.999999999999005</v>
      </c>
      <c r="S4501" s="2">
        <f t="shared" si="392"/>
        <v>83.138438763304379</v>
      </c>
      <c r="T4501" s="2">
        <v>3</v>
      </c>
      <c r="U4501" s="339">
        <f t="shared" si="393"/>
        <v>-1.3350010667323402</v>
      </c>
      <c r="V4501" s="4">
        <f t="shared" si="394"/>
        <v>0.49333333333332663</v>
      </c>
    </row>
    <row r="4502" spans="1:22">
      <c r="A4502" s="119" t="s">
        <v>1029</v>
      </c>
      <c r="B4502" s="9" t="s">
        <v>1038</v>
      </c>
      <c r="C4502" s="99" t="s">
        <v>123</v>
      </c>
      <c r="D4502" s="81" t="s">
        <v>44</v>
      </c>
      <c r="E4502" s="93" t="s">
        <v>600</v>
      </c>
      <c r="F4502" s="93" t="s">
        <v>60</v>
      </c>
      <c r="G4502">
        <v>7</v>
      </c>
      <c r="H4502" s="123">
        <f t="shared" si="390"/>
        <v>0.33333333333333331</v>
      </c>
      <c r="K4502" s="22" t="s">
        <v>100</v>
      </c>
      <c r="M4502" s="2">
        <v>552</v>
      </c>
      <c r="N4502" s="65">
        <v>84</v>
      </c>
      <c r="O4502" s="65">
        <f t="shared" si="391"/>
        <v>145.4922678357857</v>
      </c>
      <c r="P4502" s="2">
        <v>3</v>
      </c>
      <c r="Q4502" s="2">
        <v>167.99999999999901</v>
      </c>
      <c r="R4502" s="2">
        <v>24</v>
      </c>
      <c r="S4502" s="2">
        <f t="shared" si="392"/>
        <v>41.569219381653056</v>
      </c>
      <c r="T4502" s="2">
        <v>3</v>
      </c>
      <c r="U4502" s="339">
        <f t="shared" si="393"/>
        <v>-1.1895840668738424</v>
      </c>
      <c r="V4502" s="4">
        <f t="shared" si="394"/>
        <v>0.35374149659863968</v>
      </c>
    </row>
    <row r="4503" spans="1:22">
      <c r="A4503" s="119" t="s">
        <v>1029</v>
      </c>
      <c r="B4503" s="9" t="s">
        <v>1038</v>
      </c>
      <c r="C4503" s="99" t="s">
        <v>123</v>
      </c>
      <c r="D4503" s="81" t="s">
        <v>44</v>
      </c>
      <c r="E4503" s="93" t="s">
        <v>600</v>
      </c>
      <c r="F4503" s="93" t="s">
        <v>60</v>
      </c>
      <c r="G4503">
        <v>14</v>
      </c>
      <c r="H4503" s="123">
        <f t="shared" si="390"/>
        <v>0.66666666666666663</v>
      </c>
      <c r="K4503" s="22" t="s">
        <v>100</v>
      </c>
      <c r="M4503" s="2">
        <v>396</v>
      </c>
      <c r="N4503" s="65">
        <v>24</v>
      </c>
      <c r="O4503" s="65">
        <f t="shared" si="391"/>
        <v>41.569219381653056</v>
      </c>
      <c r="P4503" s="2">
        <v>3</v>
      </c>
      <c r="Q4503" s="2">
        <v>191.99999999999901</v>
      </c>
      <c r="R4503" s="2">
        <v>60.000000000000995</v>
      </c>
      <c r="S4503" s="2">
        <f t="shared" si="392"/>
        <v>103.92304845413436</v>
      </c>
      <c r="T4503" s="2">
        <v>3</v>
      </c>
      <c r="U4503" s="339">
        <f t="shared" si="393"/>
        <v>-0.72391883922670408</v>
      </c>
      <c r="V4503" s="4">
        <f t="shared" si="394"/>
        <v>0.43098958333333759</v>
      </c>
    </row>
    <row r="4504" spans="1:22">
      <c r="A4504" s="119" t="s">
        <v>1029</v>
      </c>
      <c r="B4504" s="9" t="s">
        <v>1038</v>
      </c>
      <c r="C4504" s="99" t="s">
        <v>123</v>
      </c>
      <c r="D4504" s="81" t="s">
        <v>44</v>
      </c>
      <c r="E4504" s="93" t="s">
        <v>600</v>
      </c>
      <c r="F4504" s="93" t="s">
        <v>60</v>
      </c>
      <c r="G4504">
        <v>21</v>
      </c>
      <c r="H4504" s="123">
        <f t="shared" si="390"/>
        <v>1</v>
      </c>
      <c r="K4504" s="22" t="s">
        <v>100</v>
      </c>
      <c r="L4504" t="s">
        <v>100</v>
      </c>
      <c r="M4504" s="2">
        <v>1044</v>
      </c>
      <c r="N4504" s="65">
        <v>48</v>
      </c>
      <c r="O4504" s="65">
        <f t="shared" si="391"/>
        <v>83.138438763306112</v>
      </c>
      <c r="P4504" s="2">
        <v>3</v>
      </c>
      <c r="Q4504" s="2">
        <v>504</v>
      </c>
      <c r="R4504" s="2">
        <v>144</v>
      </c>
      <c r="S4504" s="2">
        <f t="shared" si="392"/>
        <v>249.41531628991831</v>
      </c>
      <c r="T4504" s="2">
        <v>3</v>
      </c>
      <c r="U4504" s="339">
        <f t="shared" si="393"/>
        <v>-0.7282385003712154</v>
      </c>
      <c r="V4504" s="4">
        <f t="shared" si="394"/>
        <v>0.41496598639455778</v>
      </c>
    </row>
    <row r="4505" spans="1:22">
      <c r="A4505" s="119" t="s">
        <v>1029</v>
      </c>
      <c r="B4505" s="9" t="s">
        <v>1039</v>
      </c>
      <c r="C4505" s="99" t="s">
        <v>123</v>
      </c>
      <c r="D4505" s="81" t="s">
        <v>44</v>
      </c>
      <c r="E4505" s="93" t="s">
        <v>600</v>
      </c>
      <c r="F4505" s="93" t="s">
        <v>60</v>
      </c>
      <c r="G4505">
        <v>0</v>
      </c>
      <c r="H4505" s="123">
        <f t="shared" ref="H4505:H4536" si="395">G4505/21</f>
        <v>0</v>
      </c>
      <c r="I4505" s="2" t="s">
        <v>100</v>
      </c>
      <c r="M4505" s="2">
        <v>79.999999999999901</v>
      </c>
      <c r="N4505" s="65">
        <v>39.999999999999105</v>
      </c>
      <c r="O4505" s="65">
        <f t="shared" si="391"/>
        <v>69.282032302753535</v>
      </c>
      <c r="P4505" s="2">
        <v>3</v>
      </c>
      <c r="Q4505" s="2">
        <v>39.999999999999702</v>
      </c>
      <c r="R4505" s="2">
        <v>25.454545454545794</v>
      </c>
      <c r="S4505" s="2">
        <f t="shared" si="392"/>
        <v>44.088566010844737</v>
      </c>
      <c r="T4505" s="2">
        <v>3</v>
      </c>
      <c r="U4505" s="339">
        <f t="shared" si="393"/>
        <v>-0.6931471805599515</v>
      </c>
      <c r="V4505" s="4">
        <f t="shared" si="394"/>
        <v>0.73829201101930064</v>
      </c>
    </row>
    <row r="4506" spans="1:22">
      <c r="A4506" s="119" t="s">
        <v>1029</v>
      </c>
      <c r="B4506" s="9" t="s">
        <v>1039</v>
      </c>
      <c r="C4506" s="99" t="s">
        <v>123</v>
      </c>
      <c r="D4506" s="81" t="s">
        <v>44</v>
      </c>
      <c r="E4506" s="93" t="s">
        <v>600</v>
      </c>
      <c r="F4506" s="93" t="s">
        <v>60</v>
      </c>
      <c r="G4506">
        <v>1</v>
      </c>
      <c r="H4506" s="123">
        <f t="shared" si="395"/>
        <v>4.7619047619047616E-2</v>
      </c>
      <c r="J4506" t="s">
        <v>100</v>
      </c>
      <c r="M4506" s="2">
        <v>90.909090909090907</v>
      </c>
      <c r="N4506" s="65">
        <v>14.545454545454092</v>
      </c>
      <c r="O4506" s="65">
        <f t="shared" si="391"/>
        <v>25.193466291910156</v>
      </c>
      <c r="P4506" s="2">
        <v>3</v>
      </c>
      <c r="Q4506" s="2">
        <v>7.2727272727271899</v>
      </c>
      <c r="R4506" s="2">
        <v>14.54545454545431</v>
      </c>
      <c r="S4506" s="2">
        <f t="shared" si="392"/>
        <v>25.193466291910536</v>
      </c>
      <c r="T4506" s="2">
        <v>3</v>
      </c>
      <c r="U4506" s="339">
        <f t="shared" si="393"/>
        <v>-2.5257286443082667</v>
      </c>
      <c r="V4506" s="4">
        <f t="shared" si="394"/>
        <v>4.3333333333332948</v>
      </c>
    </row>
    <row r="4507" spans="1:22">
      <c r="A4507" s="119" t="s">
        <v>1029</v>
      </c>
      <c r="B4507" s="9" t="s">
        <v>1039</v>
      </c>
      <c r="C4507" s="99" t="s">
        <v>123</v>
      </c>
      <c r="D4507" s="81" t="s">
        <v>44</v>
      </c>
      <c r="E4507" s="93" t="s">
        <v>600</v>
      </c>
      <c r="F4507" s="93" t="s">
        <v>60</v>
      </c>
      <c r="G4507">
        <v>3</v>
      </c>
      <c r="H4507" s="123">
        <f t="shared" si="395"/>
        <v>0.14285714285714285</v>
      </c>
      <c r="K4507" s="22" t="s">
        <v>100</v>
      </c>
      <c r="M4507" s="2">
        <v>156.363636363636</v>
      </c>
      <c r="N4507" s="65">
        <v>40</v>
      </c>
      <c r="O4507" s="65">
        <f t="shared" si="391"/>
        <v>69.282032302755084</v>
      </c>
      <c r="P4507" s="2">
        <v>3</v>
      </c>
      <c r="Q4507" s="2">
        <v>21.8181818181815</v>
      </c>
      <c r="R4507" s="2">
        <v>10.909090909090999</v>
      </c>
      <c r="S4507" s="2">
        <f t="shared" si="392"/>
        <v>18.895099718933363</v>
      </c>
      <c r="T4507" s="2">
        <v>3</v>
      </c>
      <c r="U4507" s="339">
        <f t="shared" si="393"/>
        <v>-1.9694406464655199</v>
      </c>
      <c r="V4507" s="4">
        <f t="shared" si="394"/>
        <v>0.58333333333334469</v>
      </c>
    </row>
    <row r="4508" spans="1:22">
      <c r="A4508" s="119" t="s">
        <v>1029</v>
      </c>
      <c r="B4508" s="9" t="s">
        <v>1039</v>
      </c>
      <c r="C4508" s="99" t="s">
        <v>123</v>
      </c>
      <c r="D4508" s="81" t="s">
        <v>44</v>
      </c>
      <c r="E4508" s="93" t="s">
        <v>600</v>
      </c>
      <c r="F4508" s="93" t="s">
        <v>60</v>
      </c>
      <c r="G4508">
        <v>7</v>
      </c>
      <c r="H4508" s="123">
        <f t="shared" si="395"/>
        <v>0.33333333333333331</v>
      </c>
      <c r="K4508" s="22" t="s">
        <v>100</v>
      </c>
      <c r="M4508" s="2">
        <v>156.363636363636</v>
      </c>
      <c r="N4508" s="65">
        <v>3.6363636363630008</v>
      </c>
      <c r="O4508" s="65">
        <f t="shared" si="391"/>
        <v>6.2983665729766347</v>
      </c>
      <c r="P4508" s="2">
        <v>3</v>
      </c>
      <c r="Q4508" s="2">
        <v>69.090909090908895</v>
      </c>
      <c r="R4508" s="2">
        <v>36.363636363636104</v>
      </c>
      <c r="S4508" s="2">
        <f t="shared" si="392"/>
        <v>62.983665729776902</v>
      </c>
      <c r="T4508" s="2">
        <v>3</v>
      </c>
      <c r="U4508" s="339">
        <f t="shared" si="393"/>
        <v>-0.81676113652712246</v>
      </c>
      <c r="V4508" s="4">
        <f t="shared" si="394"/>
        <v>0.61034164358263832</v>
      </c>
    </row>
    <row r="4509" spans="1:22">
      <c r="A4509" s="119" t="s">
        <v>1029</v>
      </c>
      <c r="B4509" s="9" t="s">
        <v>1039</v>
      </c>
      <c r="C4509" s="99" t="s">
        <v>123</v>
      </c>
      <c r="D4509" s="81" t="s">
        <v>44</v>
      </c>
      <c r="E4509" s="93" t="s">
        <v>600</v>
      </c>
      <c r="F4509" s="93" t="s">
        <v>60</v>
      </c>
      <c r="G4509">
        <v>14</v>
      </c>
      <c r="H4509" s="123">
        <f t="shared" si="395"/>
        <v>0.66666666666666663</v>
      </c>
      <c r="K4509" s="22" t="s">
        <v>100</v>
      </c>
      <c r="M4509" s="2">
        <v>174.54545454545399</v>
      </c>
      <c r="N4509" s="65">
        <v>14.545454545455016</v>
      </c>
      <c r="O4509" s="65">
        <f t="shared" si="391"/>
        <v>25.193466291911754</v>
      </c>
      <c r="P4509" s="2">
        <v>3</v>
      </c>
      <c r="Q4509" s="2">
        <v>87.272727272727096</v>
      </c>
      <c r="R4509" s="2">
        <v>58.181818181817917</v>
      </c>
      <c r="S4509" s="2">
        <f t="shared" si="392"/>
        <v>100.77386516764331</v>
      </c>
      <c r="T4509" s="2">
        <v>3</v>
      </c>
      <c r="U4509" s="339">
        <f t="shared" si="393"/>
        <v>-0.69314718055994418</v>
      </c>
      <c r="V4509" s="4">
        <f t="shared" si="394"/>
        <v>0.77777777777777546</v>
      </c>
    </row>
    <row r="4510" spans="1:22">
      <c r="A4510" s="119" t="s">
        <v>1029</v>
      </c>
      <c r="B4510" s="9" t="s">
        <v>1039</v>
      </c>
      <c r="C4510" s="99" t="s">
        <v>123</v>
      </c>
      <c r="D4510" s="81" t="s">
        <v>44</v>
      </c>
      <c r="E4510" s="93" t="s">
        <v>600</v>
      </c>
      <c r="F4510" s="93" t="s">
        <v>60</v>
      </c>
      <c r="G4510">
        <v>21</v>
      </c>
      <c r="H4510" s="123">
        <f t="shared" si="395"/>
        <v>1</v>
      </c>
      <c r="K4510" s="22" t="s">
        <v>100</v>
      </c>
      <c r="L4510" t="s">
        <v>100</v>
      </c>
      <c r="M4510" s="2">
        <v>218.18181818181799</v>
      </c>
      <c r="N4510" s="65">
        <v>3.6363636363630008</v>
      </c>
      <c r="O4510" s="65">
        <f t="shared" si="391"/>
        <v>6.2983665729766347</v>
      </c>
      <c r="P4510" s="2">
        <v>3</v>
      </c>
      <c r="Q4510" s="2">
        <v>156.363636363636</v>
      </c>
      <c r="R4510" s="2">
        <v>36.363636363636004</v>
      </c>
      <c r="S4510" s="2">
        <f t="shared" si="392"/>
        <v>62.983665729776732</v>
      </c>
      <c r="T4510" s="2">
        <v>3</v>
      </c>
      <c r="U4510" s="339">
        <f t="shared" si="393"/>
        <v>-0.33314444652853964</v>
      </c>
      <c r="V4510" s="4">
        <f t="shared" si="394"/>
        <v>0.38741662159725898</v>
      </c>
    </row>
    <row r="4511" spans="1:22">
      <c r="A4511" s="119" t="s">
        <v>1029</v>
      </c>
      <c r="B4511" s="9" t="s">
        <v>1040</v>
      </c>
      <c r="C4511" s="99" t="s">
        <v>123</v>
      </c>
      <c r="D4511" s="81" t="s">
        <v>44</v>
      </c>
      <c r="E4511" s="93" t="s">
        <v>600</v>
      </c>
      <c r="F4511" s="93" t="s">
        <v>60</v>
      </c>
      <c r="G4511">
        <v>0</v>
      </c>
      <c r="H4511" s="123">
        <f t="shared" si="395"/>
        <v>0</v>
      </c>
      <c r="I4511" s="2" t="s">
        <v>100</v>
      </c>
      <c r="M4511" s="2">
        <v>219.230769230768</v>
      </c>
      <c r="N4511" s="65">
        <v>23.076923076923009</v>
      </c>
      <c r="O4511" s="65">
        <f t="shared" si="391"/>
        <v>39.970403251589353</v>
      </c>
      <c r="P4511" s="2">
        <v>3</v>
      </c>
      <c r="Q4511" s="2">
        <v>253.84615384615299</v>
      </c>
      <c r="R4511" s="2">
        <v>126.92307692307801</v>
      </c>
      <c r="S4511" s="2">
        <f t="shared" si="392"/>
        <v>219.83721788374399</v>
      </c>
      <c r="T4511" s="2">
        <v>3</v>
      </c>
      <c r="U4511" s="339">
        <f t="shared" si="393"/>
        <v>0.14660347419187755</v>
      </c>
      <c r="V4511" s="4">
        <f t="shared" si="394"/>
        <v>0.58333333333333925</v>
      </c>
    </row>
    <row r="4512" spans="1:22">
      <c r="A4512" s="119" t="s">
        <v>1029</v>
      </c>
      <c r="B4512" s="9" t="s">
        <v>1040</v>
      </c>
      <c r="C4512" s="99" t="s">
        <v>123</v>
      </c>
      <c r="D4512" s="81" t="s">
        <v>44</v>
      </c>
      <c r="E4512" s="93" t="s">
        <v>600</v>
      </c>
      <c r="F4512" s="93" t="s">
        <v>60</v>
      </c>
      <c r="G4512">
        <v>1</v>
      </c>
      <c r="H4512" s="123">
        <f t="shared" si="395"/>
        <v>4.7619047619047616E-2</v>
      </c>
      <c r="J4512" t="s">
        <v>100</v>
      </c>
      <c r="M4512" s="2">
        <v>438.461538461538</v>
      </c>
      <c r="N4512" s="65">
        <v>103.84615384615404</v>
      </c>
      <c r="O4512" s="65">
        <f t="shared" si="391"/>
        <v>179.86681463215297</v>
      </c>
      <c r="P4512" s="2">
        <v>3</v>
      </c>
      <c r="Q4512" s="2">
        <v>346.15384615384602</v>
      </c>
      <c r="R4512" s="2">
        <v>80.769230769229978</v>
      </c>
      <c r="S4512" s="2">
        <f t="shared" si="392"/>
        <v>139.8964113805618</v>
      </c>
      <c r="T4512" s="2">
        <v>3</v>
      </c>
      <c r="U4512" s="339">
        <f t="shared" si="393"/>
        <v>-0.23638877806422967</v>
      </c>
      <c r="V4512" s="4">
        <f t="shared" si="394"/>
        <v>0.38777777777777672</v>
      </c>
    </row>
    <row r="4513" spans="1:22">
      <c r="A4513" s="119" t="s">
        <v>1029</v>
      </c>
      <c r="B4513" s="9" t="s">
        <v>1040</v>
      </c>
      <c r="C4513" s="99" t="s">
        <v>123</v>
      </c>
      <c r="D4513" s="81" t="s">
        <v>44</v>
      </c>
      <c r="E4513" s="93" t="s">
        <v>600</v>
      </c>
      <c r="F4513" s="93" t="s">
        <v>60</v>
      </c>
      <c r="G4513">
        <v>3</v>
      </c>
      <c r="H4513" s="123">
        <f t="shared" si="395"/>
        <v>0.14285714285714285</v>
      </c>
      <c r="K4513" s="22" t="s">
        <v>100</v>
      </c>
      <c r="M4513" s="2">
        <v>473.07692307692201</v>
      </c>
      <c r="N4513" s="65">
        <v>161.53846153846195</v>
      </c>
      <c r="O4513" s="65">
        <f t="shared" si="391"/>
        <v>279.79282276112701</v>
      </c>
      <c r="P4513" s="2">
        <v>3</v>
      </c>
      <c r="Q4513" s="2">
        <v>253.84615384615299</v>
      </c>
      <c r="R4513" s="2">
        <v>92.307692307693031</v>
      </c>
      <c r="S4513" s="2">
        <f t="shared" si="392"/>
        <v>159.88161300635915</v>
      </c>
      <c r="T4513" s="2">
        <v>3</v>
      </c>
      <c r="U4513" s="339">
        <f t="shared" si="393"/>
        <v>-0.6225296133459931</v>
      </c>
      <c r="V4513" s="4">
        <f t="shared" si="394"/>
        <v>0.46556473829201395</v>
      </c>
    </row>
    <row r="4514" spans="1:22">
      <c r="A4514" s="119" t="s">
        <v>1029</v>
      </c>
      <c r="B4514" s="9" t="s">
        <v>1040</v>
      </c>
      <c r="C4514" s="99" t="s">
        <v>123</v>
      </c>
      <c r="D4514" s="81" t="s">
        <v>44</v>
      </c>
      <c r="E4514" s="93" t="s">
        <v>600</v>
      </c>
      <c r="F4514" s="93" t="s">
        <v>60</v>
      </c>
      <c r="G4514">
        <v>7</v>
      </c>
      <c r="H4514" s="123">
        <f t="shared" si="395"/>
        <v>0.33333333333333331</v>
      </c>
      <c r="K4514" s="22" t="s">
        <v>100</v>
      </c>
      <c r="M4514" s="2">
        <v>369.230769230769</v>
      </c>
      <c r="N4514" s="65">
        <v>138.461538461538</v>
      </c>
      <c r="O4514" s="65">
        <f t="shared" si="391"/>
        <v>239.82241950953605</v>
      </c>
      <c r="P4514" s="2">
        <v>3</v>
      </c>
      <c r="Q4514" s="2">
        <v>288.461538461538</v>
      </c>
      <c r="R4514" s="2">
        <v>69.230769230768999</v>
      </c>
      <c r="S4514" s="2">
        <f t="shared" si="392"/>
        <v>119.91120975476802</v>
      </c>
      <c r="T4514" s="2">
        <v>3</v>
      </c>
      <c r="U4514" s="339">
        <f t="shared" si="393"/>
        <v>-0.24686007793152678</v>
      </c>
      <c r="V4514" s="4">
        <f t="shared" si="394"/>
        <v>0.39093333333333313</v>
      </c>
    </row>
    <row r="4515" spans="1:22">
      <c r="A4515" s="119" t="s">
        <v>1029</v>
      </c>
      <c r="B4515" s="9" t="s">
        <v>1040</v>
      </c>
      <c r="C4515" s="99" t="s">
        <v>123</v>
      </c>
      <c r="D4515" s="81" t="s">
        <v>44</v>
      </c>
      <c r="E4515" s="93" t="s">
        <v>600</v>
      </c>
      <c r="F4515" s="93" t="s">
        <v>60</v>
      </c>
      <c r="G4515">
        <v>14</v>
      </c>
      <c r="H4515" s="123">
        <f t="shared" si="395"/>
        <v>0.66666666666666663</v>
      </c>
      <c r="K4515" s="22" t="s">
        <v>100</v>
      </c>
      <c r="M4515" s="2">
        <v>242.30769230769101</v>
      </c>
      <c r="N4515" s="65">
        <v>46.153846153846985</v>
      </c>
      <c r="O4515" s="65">
        <f t="shared" si="391"/>
        <v>79.940806503180383</v>
      </c>
      <c r="P4515" s="2">
        <v>3</v>
      </c>
      <c r="Q4515" s="2">
        <v>207.69230769230799</v>
      </c>
      <c r="R4515" s="2">
        <v>46.153846153844995</v>
      </c>
      <c r="S4515" s="2">
        <f t="shared" si="392"/>
        <v>79.940806503176944</v>
      </c>
      <c r="T4515" s="2">
        <v>3</v>
      </c>
      <c r="U4515" s="339">
        <f t="shared" si="393"/>
        <v>-0.1541506798272515</v>
      </c>
      <c r="V4515" s="4">
        <f t="shared" si="394"/>
        <v>0.38271604938271342</v>
      </c>
    </row>
    <row r="4516" spans="1:22">
      <c r="A4516" s="119" t="s">
        <v>1029</v>
      </c>
      <c r="B4516" s="9" t="s">
        <v>1040</v>
      </c>
      <c r="C4516" s="99" t="s">
        <v>123</v>
      </c>
      <c r="D4516" s="81" t="s">
        <v>44</v>
      </c>
      <c r="E4516" s="93" t="s">
        <v>600</v>
      </c>
      <c r="F4516" s="93" t="s">
        <v>60</v>
      </c>
      <c r="G4516">
        <v>21</v>
      </c>
      <c r="H4516" s="123">
        <f t="shared" si="395"/>
        <v>1</v>
      </c>
      <c r="K4516" s="22" t="s">
        <v>100</v>
      </c>
      <c r="L4516" t="s">
        <v>100</v>
      </c>
      <c r="M4516" s="2">
        <v>334.61538461538402</v>
      </c>
      <c r="N4516" s="65">
        <v>196.15384615384602</v>
      </c>
      <c r="O4516" s="65">
        <f t="shared" si="391"/>
        <v>339.74842763851029</v>
      </c>
      <c r="P4516" s="2">
        <v>3</v>
      </c>
      <c r="Q4516" s="2">
        <v>184.61538461538299</v>
      </c>
      <c r="R4516" s="2">
        <v>46.153846153847013</v>
      </c>
      <c r="S4516" s="2">
        <f t="shared" si="392"/>
        <v>79.94080650318044</v>
      </c>
      <c r="T4516" s="2">
        <v>3</v>
      </c>
      <c r="U4516" s="339">
        <f t="shared" si="393"/>
        <v>-0.59470710774669988</v>
      </c>
      <c r="V4516" s="4">
        <f t="shared" si="394"/>
        <v>0.39583333333333676</v>
      </c>
    </row>
    <row r="4517" spans="1:22">
      <c r="A4517" s="119" t="s">
        <v>1029</v>
      </c>
      <c r="B4517" s="9" t="s">
        <v>1041</v>
      </c>
      <c r="C4517" s="99" t="s">
        <v>123</v>
      </c>
      <c r="D4517" s="81" t="s">
        <v>44</v>
      </c>
      <c r="E4517" s="93" t="s">
        <v>600</v>
      </c>
      <c r="F4517" s="93" t="s">
        <v>60</v>
      </c>
      <c r="G4517">
        <v>0</v>
      </c>
      <c r="H4517" s="123">
        <f t="shared" si="395"/>
        <v>0</v>
      </c>
      <c r="I4517" s="2" t="s">
        <v>100</v>
      </c>
      <c r="M4517" s="321">
        <v>952.38095238095195</v>
      </c>
      <c r="N4517" s="446">
        <v>342.857142857138</v>
      </c>
      <c r="O4517" s="176">
        <f t="shared" si="391"/>
        <v>593.84599116646382</v>
      </c>
      <c r="P4517" s="326">
        <v>3</v>
      </c>
      <c r="Q4517" s="326">
        <v>914.28571428571399</v>
      </c>
      <c r="R4517" s="326">
        <v>266.66666666666606</v>
      </c>
      <c r="S4517" s="2">
        <f t="shared" si="392"/>
        <v>461.88021535169952</v>
      </c>
      <c r="T4517" s="2">
        <v>3</v>
      </c>
      <c r="U4517" s="339">
        <f t="shared" si="393"/>
        <v>-4.0821994520255048E-2</v>
      </c>
      <c r="V4517" s="4">
        <f t="shared" si="394"/>
        <v>0.41840277777777746</v>
      </c>
    </row>
    <row r="4518" spans="1:22">
      <c r="A4518" s="119" t="s">
        <v>1029</v>
      </c>
      <c r="B4518" s="9" t="s">
        <v>1041</v>
      </c>
      <c r="C4518" s="99" t="s">
        <v>123</v>
      </c>
      <c r="D4518" s="81" t="s">
        <v>44</v>
      </c>
      <c r="E4518" s="93" t="s">
        <v>600</v>
      </c>
      <c r="F4518" s="93" t="s">
        <v>60</v>
      </c>
      <c r="G4518">
        <v>1</v>
      </c>
      <c r="H4518" s="123">
        <f t="shared" si="395"/>
        <v>4.7619047619047616E-2</v>
      </c>
      <c r="J4518" t="s">
        <v>100</v>
      </c>
      <c r="M4518" s="321">
        <v>1333.3333333333301</v>
      </c>
      <c r="N4518" s="446">
        <v>228.57142857143003</v>
      </c>
      <c r="O4518" s="176">
        <f t="shared" si="391"/>
        <v>395.89732744431734</v>
      </c>
      <c r="P4518" s="326">
        <v>3</v>
      </c>
      <c r="Q4518" s="326">
        <v>1219.0476190476099</v>
      </c>
      <c r="R4518" s="326">
        <v>76.190476190480013</v>
      </c>
      <c r="S4518" s="2">
        <f t="shared" si="392"/>
        <v>131.96577581477823</v>
      </c>
      <c r="T4518" s="2">
        <v>3</v>
      </c>
      <c r="U4518" s="339">
        <f t="shared" si="393"/>
        <v>-8.9612158689692148E-2</v>
      </c>
      <c r="V4518" s="4">
        <f t="shared" si="394"/>
        <v>0.33723958333333376</v>
      </c>
    </row>
    <row r="4519" spans="1:22">
      <c r="A4519" s="119" t="s">
        <v>1029</v>
      </c>
      <c r="B4519" s="9" t="s">
        <v>1041</v>
      </c>
      <c r="C4519" s="99" t="s">
        <v>123</v>
      </c>
      <c r="D4519" s="81" t="s">
        <v>44</v>
      </c>
      <c r="E4519" s="93" t="s">
        <v>600</v>
      </c>
      <c r="F4519" s="93" t="s">
        <v>60</v>
      </c>
      <c r="G4519">
        <v>3</v>
      </c>
      <c r="H4519" s="123">
        <f t="shared" si="395"/>
        <v>0.14285714285714285</v>
      </c>
      <c r="K4519" s="22" t="s">
        <v>100</v>
      </c>
      <c r="M4519" s="321">
        <v>1333.3333333333301</v>
      </c>
      <c r="N4519" s="446">
        <v>380.95238095237983</v>
      </c>
      <c r="O4519" s="176">
        <f t="shared" si="391"/>
        <v>659.828879073856</v>
      </c>
      <c r="P4519" s="326">
        <v>3</v>
      </c>
      <c r="Q4519" s="326">
        <v>495.23809523809501</v>
      </c>
      <c r="R4519" s="326">
        <v>114.28571428571394</v>
      </c>
      <c r="S4519" s="2">
        <f t="shared" si="392"/>
        <v>197.94866372215679</v>
      </c>
      <c r="T4519" s="2">
        <v>3</v>
      </c>
      <c r="U4519" s="339">
        <f t="shared" si="393"/>
        <v>-0.990398704027875</v>
      </c>
      <c r="V4519" s="4">
        <f t="shared" si="394"/>
        <v>0.38658777120315552</v>
      </c>
    </row>
    <row r="4520" spans="1:22">
      <c r="A4520" s="119" t="s">
        <v>1029</v>
      </c>
      <c r="B4520" s="9" t="s">
        <v>1041</v>
      </c>
      <c r="C4520" s="99" t="s">
        <v>123</v>
      </c>
      <c r="D4520" s="81" t="s">
        <v>44</v>
      </c>
      <c r="E4520" s="93" t="s">
        <v>600</v>
      </c>
      <c r="F4520" s="93" t="s">
        <v>60</v>
      </c>
      <c r="G4520">
        <v>7</v>
      </c>
      <c r="H4520" s="123">
        <f t="shared" si="395"/>
        <v>0.33333333333333331</v>
      </c>
      <c r="K4520" s="22" t="s">
        <v>100</v>
      </c>
      <c r="M4520" s="321">
        <v>2552.38095238095</v>
      </c>
      <c r="N4520" s="446">
        <v>1371.4285714285702</v>
      </c>
      <c r="O4520" s="176">
        <f t="shared" si="391"/>
        <v>2375.3839646658867</v>
      </c>
      <c r="P4520" s="326">
        <v>3</v>
      </c>
      <c r="Q4520" s="326">
        <v>419.04761904761801</v>
      </c>
      <c r="R4520" s="326">
        <v>190.47619047619094</v>
      </c>
      <c r="S4520" s="2">
        <f t="shared" si="392"/>
        <v>329.91443953692976</v>
      </c>
      <c r="T4520" s="2">
        <v>3</v>
      </c>
      <c r="U4520" s="339">
        <f t="shared" si="393"/>
        <v>-1.8067973465925971</v>
      </c>
      <c r="V4520" s="4">
        <f t="shared" si="394"/>
        <v>0.53994490358126923</v>
      </c>
    </row>
    <row r="4521" spans="1:22">
      <c r="A4521" s="119" t="s">
        <v>1029</v>
      </c>
      <c r="B4521" s="9" t="s">
        <v>1041</v>
      </c>
      <c r="C4521" s="99" t="s">
        <v>123</v>
      </c>
      <c r="D4521" s="81" t="s">
        <v>44</v>
      </c>
      <c r="E4521" s="93" t="s">
        <v>600</v>
      </c>
      <c r="F4521" s="93" t="s">
        <v>60</v>
      </c>
      <c r="G4521">
        <v>14</v>
      </c>
      <c r="H4521" s="123">
        <f t="shared" si="395"/>
        <v>0.66666666666666663</v>
      </c>
      <c r="K4521" s="22" t="s">
        <v>100</v>
      </c>
      <c r="M4521" s="321">
        <v>1980.9523809523801</v>
      </c>
      <c r="N4521" s="446">
        <v>723.80952380951999</v>
      </c>
      <c r="O4521" s="176">
        <f t="shared" si="391"/>
        <v>1253.6748702403236</v>
      </c>
      <c r="P4521" s="326">
        <v>3</v>
      </c>
      <c r="Q4521" s="326">
        <v>838.09523809523705</v>
      </c>
      <c r="R4521" s="326">
        <v>266.66666666666299</v>
      </c>
      <c r="S4521" s="2">
        <f t="shared" si="392"/>
        <v>461.88021535169423</v>
      </c>
      <c r="T4521" s="2">
        <v>3</v>
      </c>
      <c r="U4521" s="339">
        <f t="shared" si="393"/>
        <v>-0.86020126522311224</v>
      </c>
      <c r="V4521" s="4">
        <f t="shared" si="394"/>
        <v>0.43457300275481836</v>
      </c>
    </row>
    <row r="4522" spans="1:22">
      <c r="A4522" s="119" t="s">
        <v>1029</v>
      </c>
      <c r="B4522" s="9" t="s">
        <v>1041</v>
      </c>
      <c r="C4522" s="99" t="s">
        <v>123</v>
      </c>
      <c r="D4522" s="81" t="s">
        <v>44</v>
      </c>
      <c r="E4522" s="93" t="s">
        <v>600</v>
      </c>
      <c r="F4522" s="93" t="s">
        <v>60</v>
      </c>
      <c r="G4522">
        <v>21</v>
      </c>
      <c r="H4522" s="123">
        <f t="shared" si="395"/>
        <v>1</v>
      </c>
      <c r="K4522" s="22" t="s">
        <v>100</v>
      </c>
      <c r="L4522" t="s">
        <v>100</v>
      </c>
      <c r="M4522" s="321">
        <v>2171.4285714285702</v>
      </c>
      <c r="N4522" s="446">
        <v>266.66666666665969</v>
      </c>
      <c r="O4522" s="176">
        <f t="shared" si="391"/>
        <v>461.88021535168849</v>
      </c>
      <c r="P4522" s="326">
        <v>3</v>
      </c>
      <c r="Q4522" s="326">
        <v>5790.4761904761899</v>
      </c>
      <c r="R4522" s="326">
        <v>3085.7142857142799</v>
      </c>
      <c r="S4522" s="2">
        <f t="shared" si="392"/>
        <v>5344.6139204982392</v>
      </c>
      <c r="T4522" s="2">
        <v>3</v>
      </c>
      <c r="U4522" s="339">
        <f t="shared" si="393"/>
        <v>0.98082925301172663</v>
      </c>
      <c r="V4522" s="4">
        <f t="shared" si="394"/>
        <v>0.6173101338873489</v>
      </c>
    </row>
    <row r="4523" spans="1:22">
      <c r="A4523" s="119" t="s">
        <v>1029</v>
      </c>
      <c r="B4523" s="9" t="s">
        <v>1042</v>
      </c>
      <c r="C4523" s="99" t="s">
        <v>123</v>
      </c>
      <c r="D4523" s="81" t="s">
        <v>44</v>
      </c>
      <c r="E4523" s="93" t="s">
        <v>600</v>
      </c>
      <c r="F4523" s="93" t="s">
        <v>60</v>
      </c>
      <c r="G4523">
        <v>0</v>
      </c>
      <c r="H4523" s="123">
        <f t="shared" si="395"/>
        <v>0</v>
      </c>
      <c r="I4523" s="2" t="s">
        <v>100</v>
      </c>
      <c r="M4523" s="2">
        <v>576.27118644067696</v>
      </c>
      <c r="N4523" s="65">
        <v>366.10169491525403</v>
      </c>
      <c r="O4523" s="176">
        <f t="shared" si="391"/>
        <v>634.10673633030046</v>
      </c>
      <c r="P4523" s="326">
        <v>3</v>
      </c>
      <c r="Q4523" s="2">
        <v>413.55932203389801</v>
      </c>
      <c r="R4523" s="2">
        <v>264.40678000000003</v>
      </c>
      <c r="S4523" s="2">
        <f t="shared" si="392"/>
        <v>457.96597682568648</v>
      </c>
      <c r="T4523" s="2">
        <v>3</v>
      </c>
      <c r="U4523" s="339">
        <f t="shared" si="393"/>
        <v>-0.33177739231700409</v>
      </c>
      <c r="V4523" s="4">
        <f t="shared" si="394"/>
        <v>0.74209442011108184</v>
      </c>
    </row>
    <row r="4524" spans="1:22">
      <c r="A4524" s="119" t="s">
        <v>1029</v>
      </c>
      <c r="B4524" s="9" t="s">
        <v>1042</v>
      </c>
      <c r="C4524" s="99" t="s">
        <v>123</v>
      </c>
      <c r="D4524" s="81" t="s">
        <v>44</v>
      </c>
      <c r="E4524" s="93" t="s">
        <v>600</v>
      </c>
      <c r="F4524" s="93" t="s">
        <v>60</v>
      </c>
      <c r="G4524">
        <v>1</v>
      </c>
      <c r="H4524" s="123">
        <f t="shared" si="395"/>
        <v>4.7619047619047616E-2</v>
      </c>
      <c r="J4524" t="s">
        <v>100</v>
      </c>
      <c r="M4524" s="2">
        <v>576.27118644067696</v>
      </c>
      <c r="N4524" s="65">
        <v>311.86440677966107</v>
      </c>
      <c r="O4524" s="176">
        <f t="shared" si="391"/>
        <v>540.16499761470072</v>
      </c>
      <c r="P4524" s="326">
        <v>3</v>
      </c>
      <c r="Q4524" s="2">
        <v>305.08474576271101</v>
      </c>
      <c r="R4524" s="2">
        <v>237.28813600000001</v>
      </c>
      <c r="S4524" s="2">
        <f t="shared" si="392"/>
        <v>410.99510758531358</v>
      </c>
      <c r="T4524" s="2">
        <v>3</v>
      </c>
      <c r="U4524" s="339">
        <f t="shared" si="393"/>
        <v>-0.63598876671999771</v>
      </c>
      <c r="V4524" s="4">
        <f t="shared" si="394"/>
        <v>0.93827160701234913</v>
      </c>
    </row>
    <row r="4525" spans="1:22">
      <c r="A4525" s="119" t="s">
        <v>1029</v>
      </c>
      <c r="B4525" s="9" t="s">
        <v>1042</v>
      </c>
      <c r="C4525" s="99" t="s">
        <v>123</v>
      </c>
      <c r="D4525" s="81" t="s">
        <v>44</v>
      </c>
      <c r="E4525" s="93" t="s">
        <v>600</v>
      </c>
      <c r="F4525" s="93" t="s">
        <v>60</v>
      </c>
      <c r="G4525">
        <v>3</v>
      </c>
      <c r="H4525" s="123">
        <f t="shared" si="395"/>
        <v>0.14285714285714285</v>
      </c>
      <c r="K4525" s="22" t="s">
        <v>100</v>
      </c>
      <c r="M4525" s="2">
        <v>596.61016949152395</v>
      </c>
      <c r="N4525" s="65">
        <v>338.983050847458</v>
      </c>
      <c r="O4525" s="176">
        <f t="shared" si="391"/>
        <v>587.13586697250139</v>
      </c>
      <c r="P4525" s="326">
        <v>3</v>
      </c>
      <c r="Q4525" s="2">
        <v>74.576271186440593</v>
      </c>
      <c r="R4525" s="2">
        <v>54.237288100000001</v>
      </c>
      <c r="S4525" s="2">
        <f t="shared" si="392"/>
        <v>93.94173865395085</v>
      </c>
      <c r="T4525" s="2">
        <v>3</v>
      </c>
      <c r="U4525" s="339">
        <f t="shared" si="393"/>
        <v>-2.0794415416798344</v>
      </c>
      <c r="V4525" s="4">
        <f t="shared" si="394"/>
        <v>0.86225895247383044</v>
      </c>
    </row>
    <row r="4526" spans="1:22">
      <c r="A4526" s="119" t="s">
        <v>1029</v>
      </c>
      <c r="B4526" s="9" t="s">
        <v>1042</v>
      </c>
      <c r="C4526" s="99" t="s">
        <v>123</v>
      </c>
      <c r="D4526" s="81" t="s">
        <v>44</v>
      </c>
      <c r="E4526" s="93" t="s">
        <v>600</v>
      </c>
      <c r="F4526" s="93" t="s">
        <v>60</v>
      </c>
      <c r="G4526">
        <v>7</v>
      </c>
      <c r="H4526" s="123">
        <f t="shared" si="395"/>
        <v>0.33333333333333331</v>
      </c>
      <c r="K4526" s="22" t="s">
        <v>100</v>
      </c>
      <c r="M4526" s="2">
        <v>203.38983050847301</v>
      </c>
      <c r="N4526" s="65">
        <v>27.118644067796993</v>
      </c>
      <c r="O4526" s="176">
        <f t="shared" si="391"/>
        <v>46.970869357800723</v>
      </c>
      <c r="P4526" s="326">
        <v>3</v>
      </c>
      <c r="Q4526" s="2">
        <v>27.118644067795799</v>
      </c>
      <c r="R4526" s="2">
        <v>27.118644100000001</v>
      </c>
      <c r="S4526" s="2">
        <f t="shared" si="392"/>
        <v>46.970869413577965</v>
      </c>
      <c r="T4526" s="2">
        <v>3</v>
      </c>
      <c r="U4526" s="339">
        <f t="shared" si="393"/>
        <v>-2.0149030205422869</v>
      </c>
      <c r="V4526" s="4">
        <f t="shared" si="394"/>
        <v>1.3333333357083927</v>
      </c>
    </row>
    <row r="4527" spans="1:22">
      <c r="A4527" s="119" t="s">
        <v>1029</v>
      </c>
      <c r="B4527" s="9" t="s">
        <v>1042</v>
      </c>
      <c r="C4527" s="99" t="s">
        <v>123</v>
      </c>
      <c r="D4527" s="81" t="s">
        <v>44</v>
      </c>
      <c r="E4527" s="93" t="s">
        <v>600</v>
      </c>
      <c r="F4527" s="93" t="s">
        <v>60</v>
      </c>
      <c r="G4527">
        <v>14</v>
      </c>
      <c r="H4527" s="123">
        <f t="shared" si="395"/>
        <v>0.66666666666666663</v>
      </c>
      <c r="K4527" s="22" t="s">
        <v>100</v>
      </c>
      <c r="M4527" s="2">
        <v>467.79661016949098</v>
      </c>
      <c r="N4527" s="65">
        <v>298.30508474576203</v>
      </c>
      <c r="O4527" s="176">
        <f t="shared" si="391"/>
        <v>516.67956293579948</v>
      </c>
      <c r="P4527" s="326">
        <v>3</v>
      </c>
      <c r="Q4527" s="2">
        <v>0</v>
      </c>
      <c r="R4527" s="2">
        <v>0</v>
      </c>
      <c r="S4527" s="2">
        <f t="shared" si="392"/>
        <v>0</v>
      </c>
      <c r="T4527" s="2">
        <v>3</v>
      </c>
      <c r="U4527" s="339" t="e">
        <f t="shared" si="393"/>
        <v>#NUM!</v>
      </c>
      <c r="V4527" s="4" t="e">
        <f t="shared" si="394"/>
        <v>#DIV/0!</v>
      </c>
    </row>
    <row r="4528" spans="1:22">
      <c r="A4528" s="119" t="s">
        <v>1029</v>
      </c>
      <c r="B4528" s="9" t="s">
        <v>1042</v>
      </c>
      <c r="C4528" s="99" t="s">
        <v>123</v>
      </c>
      <c r="D4528" s="81" t="s">
        <v>44</v>
      </c>
      <c r="E4528" s="93" t="s">
        <v>600</v>
      </c>
      <c r="F4528" s="93" t="s">
        <v>60</v>
      </c>
      <c r="G4528">
        <v>21</v>
      </c>
      <c r="H4528" s="123">
        <f t="shared" si="395"/>
        <v>1</v>
      </c>
      <c r="K4528" s="22" t="s">
        <v>100</v>
      </c>
      <c r="L4528" t="s">
        <v>100</v>
      </c>
      <c r="M4528" s="2">
        <v>338.98305084745698</v>
      </c>
      <c r="N4528" s="65">
        <v>223.72881355932202</v>
      </c>
      <c r="O4528" s="176">
        <f t="shared" si="391"/>
        <v>387.50967220185049</v>
      </c>
      <c r="P4528" s="326">
        <v>3</v>
      </c>
      <c r="Q4528" s="2">
        <v>162.711864406779</v>
      </c>
      <c r="R4528" s="2">
        <v>61.016949199999999</v>
      </c>
      <c r="S4528" s="2">
        <f t="shared" si="392"/>
        <v>105.68445613724916</v>
      </c>
      <c r="T4528" s="2">
        <v>3</v>
      </c>
      <c r="U4528" s="339">
        <f t="shared" si="393"/>
        <v>-0.73396917508020254</v>
      </c>
      <c r="V4528" s="4">
        <f t="shared" si="394"/>
        <v>0.47395833355208444</v>
      </c>
    </row>
    <row r="4529" spans="1:22">
      <c r="A4529" s="119" t="s">
        <v>1030</v>
      </c>
      <c r="B4529" s="9" t="s">
        <v>1025</v>
      </c>
      <c r="C4529" s="99" t="s">
        <v>123</v>
      </c>
      <c r="D4529" s="81" t="s">
        <v>44</v>
      </c>
      <c r="E4529" s="93" t="s">
        <v>600</v>
      </c>
      <c r="F4529" s="93" t="s">
        <v>60</v>
      </c>
      <c r="G4529">
        <v>0</v>
      </c>
      <c r="H4529" s="123">
        <f t="shared" si="395"/>
        <v>0</v>
      </c>
      <c r="I4529" s="2" t="s">
        <v>100</v>
      </c>
      <c r="M4529" s="2">
        <v>1190.0826446280901</v>
      </c>
      <c r="N4529" s="65">
        <v>99.173553719009988</v>
      </c>
      <c r="O4529" s="65">
        <f t="shared" si="391"/>
        <v>171.77363380848666</v>
      </c>
      <c r="P4529" s="2">
        <v>3</v>
      </c>
      <c r="Q4529" s="2">
        <v>2479.3388429751999</v>
      </c>
      <c r="R4529" s="2">
        <v>1190.0826446281003</v>
      </c>
      <c r="S4529" s="2">
        <f t="shared" si="392"/>
        <v>2061.2836057018062</v>
      </c>
      <c r="T4529" s="2">
        <v>3</v>
      </c>
      <c r="U4529" s="339">
        <f t="shared" si="393"/>
        <v>0.73396917508020543</v>
      </c>
      <c r="V4529" s="4">
        <f t="shared" si="394"/>
        <v>0.56373333333333497</v>
      </c>
    </row>
    <row r="4530" spans="1:22">
      <c r="A4530" s="119" t="s">
        <v>1030</v>
      </c>
      <c r="B4530" s="9" t="s">
        <v>1025</v>
      </c>
      <c r="C4530" s="99" t="s">
        <v>123</v>
      </c>
      <c r="D4530" s="81" t="s">
        <v>44</v>
      </c>
      <c r="E4530" s="93" t="s">
        <v>600</v>
      </c>
      <c r="F4530" s="93" t="s">
        <v>60</v>
      </c>
      <c r="G4530">
        <v>1</v>
      </c>
      <c r="H4530" s="123">
        <f t="shared" si="395"/>
        <v>4.7619047619047616E-2</v>
      </c>
      <c r="J4530" t="s">
        <v>100</v>
      </c>
      <c r="M4530" s="2">
        <v>2181.8181818181802</v>
      </c>
      <c r="N4530" s="65">
        <v>198.34710743800997</v>
      </c>
      <c r="O4530" s="65">
        <f t="shared" si="391"/>
        <v>343.54726761695599</v>
      </c>
      <c r="P4530" s="2">
        <v>3</v>
      </c>
      <c r="Q4530" s="2">
        <v>1487.60330578512</v>
      </c>
      <c r="R4530" s="2">
        <v>694.21487603306014</v>
      </c>
      <c r="S4530" s="2">
        <f t="shared" si="392"/>
        <v>1202.4154366593898</v>
      </c>
      <c r="T4530" s="2">
        <v>3</v>
      </c>
      <c r="U4530" s="339">
        <f t="shared" si="393"/>
        <v>-0.38299225225610767</v>
      </c>
      <c r="V4530" s="4">
        <f t="shared" si="394"/>
        <v>0.55111111111111355</v>
      </c>
    </row>
    <row r="4531" spans="1:22">
      <c r="A4531" s="119" t="s">
        <v>1030</v>
      </c>
      <c r="B4531" s="9" t="s">
        <v>1025</v>
      </c>
      <c r="C4531" s="99" t="s">
        <v>123</v>
      </c>
      <c r="D4531" s="81" t="s">
        <v>44</v>
      </c>
      <c r="E4531" s="93" t="s">
        <v>600</v>
      </c>
      <c r="F4531" s="93" t="s">
        <v>60</v>
      </c>
      <c r="G4531">
        <v>3</v>
      </c>
      <c r="H4531" s="123">
        <f t="shared" si="395"/>
        <v>0.14285714285714285</v>
      </c>
      <c r="K4531" s="22" t="s">
        <v>100</v>
      </c>
      <c r="M4531" s="2">
        <v>2280.9917355371899</v>
      </c>
      <c r="N4531" s="65">
        <v>495.86776859504016</v>
      </c>
      <c r="O4531" s="65">
        <f t="shared" si="391"/>
        <v>858.86816904241641</v>
      </c>
      <c r="P4531" s="2">
        <v>3</v>
      </c>
      <c r="Q4531" s="2">
        <v>1884.29752066115</v>
      </c>
      <c r="R4531" s="2">
        <v>892.56198347108011</v>
      </c>
      <c r="S4531" s="2">
        <f t="shared" si="392"/>
        <v>1545.9627042763632</v>
      </c>
      <c r="T4531" s="2">
        <v>3</v>
      </c>
      <c r="U4531" s="339">
        <f t="shared" si="393"/>
        <v>-0.19105523676271285</v>
      </c>
      <c r="V4531" s="4">
        <f t="shared" si="394"/>
        <v>0.55771006463527695</v>
      </c>
    </row>
    <row r="4532" spans="1:22">
      <c r="A4532" s="119" t="s">
        <v>1030</v>
      </c>
      <c r="B4532" s="9" t="s">
        <v>1025</v>
      </c>
      <c r="C4532" s="99" t="s">
        <v>123</v>
      </c>
      <c r="D4532" s="81" t="s">
        <v>44</v>
      </c>
      <c r="E4532" s="93" t="s">
        <v>600</v>
      </c>
      <c r="F4532" s="93" t="s">
        <v>60</v>
      </c>
      <c r="G4532">
        <v>7</v>
      </c>
      <c r="H4532" s="123">
        <f t="shared" si="395"/>
        <v>0.33333333333333331</v>
      </c>
      <c r="K4532" s="22" t="s">
        <v>100</v>
      </c>
      <c r="M4532" s="2">
        <v>4066.1157024793301</v>
      </c>
      <c r="N4532" s="65">
        <v>495.86776859504971</v>
      </c>
      <c r="O4532" s="65">
        <f t="shared" si="391"/>
        <v>858.86816904243301</v>
      </c>
      <c r="P4532" s="2">
        <v>3</v>
      </c>
      <c r="Q4532" s="2">
        <v>1190.0826446280901</v>
      </c>
      <c r="R4532" s="2">
        <v>595.04132231404992</v>
      </c>
      <c r="S4532" s="2">
        <f t="shared" si="392"/>
        <v>1030.6418028509026</v>
      </c>
      <c r="T4532" s="2">
        <v>3</v>
      </c>
      <c r="U4532" s="339">
        <f t="shared" si="393"/>
        <v>-1.2286654169163131</v>
      </c>
      <c r="V4532" s="4">
        <f t="shared" si="394"/>
        <v>0.58333333333333737</v>
      </c>
    </row>
    <row r="4533" spans="1:22">
      <c r="A4533" s="119" t="s">
        <v>1030</v>
      </c>
      <c r="B4533" s="9" t="s">
        <v>1025</v>
      </c>
      <c r="C4533" s="99" t="s">
        <v>123</v>
      </c>
      <c r="D4533" s="81" t="s">
        <v>44</v>
      </c>
      <c r="E4533" s="93" t="s">
        <v>600</v>
      </c>
      <c r="F4533" s="93" t="s">
        <v>60</v>
      </c>
      <c r="G4533">
        <v>14</v>
      </c>
      <c r="H4533" s="123">
        <f t="shared" si="395"/>
        <v>0.66666666666666663</v>
      </c>
      <c r="K4533" s="22" t="s">
        <v>100</v>
      </c>
      <c r="M4533" s="2">
        <v>5652.8925619834699</v>
      </c>
      <c r="N4533" s="65">
        <v>1289.2561983471005</v>
      </c>
      <c r="O4533" s="65">
        <f t="shared" si="391"/>
        <v>2233.0572395102758</v>
      </c>
      <c r="P4533" s="2">
        <v>3</v>
      </c>
      <c r="Q4533" s="2">
        <v>1785.12396694214</v>
      </c>
      <c r="R4533" s="2">
        <v>1090.9090909090999</v>
      </c>
      <c r="S4533" s="2">
        <f t="shared" si="392"/>
        <v>1889.5099718933361</v>
      </c>
      <c r="T4533" s="2">
        <v>3</v>
      </c>
      <c r="U4533" s="339">
        <f t="shared" si="393"/>
        <v>-1.1526795099383902</v>
      </c>
      <c r="V4533" s="4">
        <f t="shared" si="394"/>
        <v>0.70679012345679992</v>
      </c>
    </row>
    <row r="4534" spans="1:22">
      <c r="A4534" s="119" t="s">
        <v>1030</v>
      </c>
      <c r="B4534" s="9" t="s">
        <v>1025</v>
      </c>
      <c r="C4534" s="99" t="s">
        <v>123</v>
      </c>
      <c r="D4534" s="81" t="s">
        <v>44</v>
      </c>
      <c r="E4534" s="93" t="s">
        <v>600</v>
      </c>
      <c r="F4534" s="93" t="s">
        <v>60</v>
      </c>
      <c r="G4534">
        <v>21</v>
      </c>
      <c r="H4534" s="123">
        <f t="shared" si="395"/>
        <v>1</v>
      </c>
      <c r="K4534" s="22" t="s">
        <v>100</v>
      </c>
      <c r="L4534" t="s">
        <v>100</v>
      </c>
      <c r="M4534" s="2">
        <v>10016.528925619799</v>
      </c>
      <c r="N4534" s="65">
        <v>595.04132231400035</v>
      </c>
      <c r="O4534" s="65">
        <f t="shared" si="391"/>
        <v>1030.6418028508169</v>
      </c>
      <c r="P4534" s="2">
        <v>3</v>
      </c>
      <c r="Q4534" s="2">
        <v>396.69421487603302</v>
      </c>
      <c r="R4534" s="2">
        <v>99.173553719007998</v>
      </c>
      <c r="S4534" s="2">
        <f t="shared" si="392"/>
        <v>171.77363380848323</v>
      </c>
      <c r="T4534" s="2">
        <v>3</v>
      </c>
      <c r="U4534" s="339">
        <f t="shared" si="393"/>
        <v>-3.2288261557213653</v>
      </c>
      <c r="V4534" s="4">
        <f t="shared" si="394"/>
        <v>0.39583333333333304</v>
      </c>
    </row>
    <row r="4535" spans="1:22">
      <c r="A4535" s="119" t="s">
        <v>1030</v>
      </c>
      <c r="B4535" s="9" t="s">
        <v>1031</v>
      </c>
      <c r="C4535" s="99" t="s">
        <v>123</v>
      </c>
      <c r="D4535" s="81" t="s">
        <v>44</v>
      </c>
      <c r="E4535" s="93" t="s">
        <v>600</v>
      </c>
      <c r="F4535" s="93" t="s">
        <v>60</v>
      </c>
      <c r="G4535">
        <v>0</v>
      </c>
      <c r="H4535" s="123">
        <f t="shared" si="395"/>
        <v>0</v>
      </c>
      <c r="I4535" s="2" t="s">
        <v>100</v>
      </c>
      <c r="M4535" s="2">
        <v>1311.47540983606</v>
      </c>
      <c r="N4535" s="2">
        <v>131.14754098361004</v>
      </c>
      <c r="O4535" s="65">
        <f t="shared" si="391"/>
        <v>227.15420427133418</v>
      </c>
      <c r="P4535" s="2">
        <v>3</v>
      </c>
      <c r="Q4535" s="2">
        <v>1704.9180327868801</v>
      </c>
      <c r="R4535" s="2">
        <v>262.29508196720985</v>
      </c>
      <c r="S4535" s="2">
        <f t="shared" si="392"/>
        <v>454.30840854265068</v>
      </c>
      <c r="T4535" s="2">
        <v>3</v>
      </c>
      <c r="U4535" s="339">
        <f t="shared" si="393"/>
        <v>0.26236426446749228</v>
      </c>
      <c r="V4535" s="4">
        <f t="shared" si="394"/>
        <v>0.35700197238658732</v>
      </c>
    </row>
    <row r="4536" spans="1:22">
      <c r="A4536" s="119" t="s">
        <v>1030</v>
      </c>
      <c r="B4536" s="9" t="s">
        <v>1031</v>
      </c>
      <c r="C4536" s="99" t="s">
        <v>123</v>
      </c>
      <c r="D4536" s="81" t="s">
        <v>44</v>
      </c>
      <c r="E4536" s="93" t="s">
        <v>600</v>
      </c>
      <c r="F4536" s="93" t="s">
        <v>60</v>
      </c>
      <c r="G4536">
        <v>1</v>
      </c>
      <c r="H4536" s="123">
        <f t="shared" si="395"/>
        <v>4.7619047619047616E-2</v>
      </c>
      <c r="J4536" t="s">
        <v>100</v>
      </c>
      <c r="M4536" s="2">
        <v>5114.7540983606496</v>
      </c>
      <c r="N4536" s="2">
        <v>1049.1803278688503</v>
      </c>
      <c r="O4536" s="65">
        <f t="shared" si="391"/>
        <v>1817.2336341706216</v>
      </c>
      <c r="P4536" s="2">
        <v>3</v>
      </c>
      <c r="Q4536" s="2">
        <v>1967.2131147540899</v>
      </c>
      <c r="R4536" s="2">
        <v>131.14754098361027</v>
      </c>
      <c r="S4536" s="2">
        <f t="shared" si="392"/>
        <v>227.15420427133458</v>
      </c>
      <c r="T4536" s="2">
        <v>3</v>
      </c>
      <c r="U4536" s="339">
        <f t="shared" si="393"/>
        <v>-0.95551144502743945</v>
      </c>
      <c r="V4536" s="4">
        <f t="shared" si="394"/>
        <v>0.33777777777777807</v>
      </c>
    </row>
    <row r="4537" spans="1:22">
      <c r="A4537" s="119" t="s">
        <v>1030</v>
      </c>
      <c r="B4537" s="9" t="s">
        <v>1031</v>
      </c>
      <c r="C4537" s="99" t="s">
        <v>123</v>
      </c>
      <c r="D4537" s="81" t="s">
        <v>44</v>
      </c>
      <c r="E4537" s="93" t="s">
        <v>600</v>
      </c>
      <c r="F4537" s="93" t="s">
        <v>60</v>
      </c>
      <c r="G4537">
        <v>3</v>
      </c>
      <c r="H4537" s="123">
        <f t="shared" ref="H4537:H4546" si="396">G4537/21</f>
        <v>0.14285714285714285</v>
      </c>
      <c r="K4537" s="22" t="s">
        <v>100</v>
      </c>
      <c r="M4537" s="2">
        <v>4721.3114754098297</v>
      </c>
      <c r="N4537" s="2">
        <v>1442.6229508196702</v>
      </c>
      <c r="O4537" s="65">
        <f t="shared" si="391"/>
        <v>2498.6962469846062</v>
      </c>
      <c r="P4537" s="2">
        <v>3</v>
      </c>
      <c r="Q4537" s="2">
        <v>2360.6557377049098</v>
      </c>
      <c r="R4537" s="2">
        <v>655.73770491803998</v>
      </c>
      <c r="S4537" s="2">
        <f t="shared" si="392"/>
        <v>1135.7710213566531</v>
      </c>
      <c r="T4537" s="2">
        <v>3</v>
      </c>
      <c r="U4537" s="339">
        <f t="shared" si="393"/>
        <v>-0.6931471805599474</v>
      </c>
      <c r="V4537" s="4">
        <f t="shared" si="394"/>
        <v>0.41049382716049598</v>
      </c>
    </row>
    <row r="4538" spans="1:22">
      <c r="A4538" s="119" t="s">
        <v>1030</v>
      </c>
      <c r="B4538" s="9" t="s">
        <v>1031</v>
      </c>
      <c r="C4538" s="99" t="s">
        <v>123</v>
      </c>
      <c r="D4538" s="81" t="s">
        <v>44</v>
      </c>
      <c r="E4538" s="93" t="s">
        <v>600</v>
      </c>
      <c r="F4538" s="93" t="s">
        <v>60</v>
      </c>
      <c r="G4538">
        <v>7</v>
      </c>
      <c r="H4538" s="123">
        <f t="shared" si="396"/>
        <v>0.33333333333333331</v>
      </c>
      <c r="K4538" s="22" t="s">
        <v>100</v>
      </c>
      <c r="M4538" s="2">
        <v>4065.5737704918001</v>
      </c>
      <c r="N4538" s="2">
        <v>1049.1803278688494</v>
      </c>
      <c r="O4538" s="65">
        <f t="shared" si="391"/>
        <v>1817.23363417062</v>
      </c>
      <c r="P4538" s="2">
        <v>3</v>
      </c>
      <c r="Q4538" s="2">
        <v>1836.0655737704899</v>
      </c>
      <c r="R4538" s="2">
        <v>262.29508196721031</v>
      </c>
      <c r="S4538" s="2">
        <f t="shared" si="392"/>
        <v>454.30840854265148</v>
      </c>
      <c r="T4538" s="2">
        <v>3</v>
      </c>
      <c r="U4538" s="339">
        <f t="shared" si="393"/>
        <v>-0.79492987486988786</v>
      </c>
      <c r="V4538" s="4">
        <f t="shared" si="394"/>
        <v>0.35374149659863907</v>
      </c>
    </row>
    <row r="4539" spans="1:22">
      <c r="A4539" s="119" t="s">
        <v>1030</v>
      </c>
      <c r="B4539" s="9" t="s">
        <v>1031</v>
      </c>
      <c r="C4539" s="99" t="s">
        <v>123</v>
      </c>
      <c r="D4539" s="81" t="s">
        <v>44</v>
      </c>
      <c r="E4539" s="93" t="s">
        <v>600</v>
      </c>
      <c r="F4539" s="93" t="s">
        <v>60</v>
      </c>
      <c r="G4539">
        <v>14</v>
      </c>
      <c r="H4539" s="123">
        <f t="shared" si="396"/>
        <v>0.66666666666666663</v>
      </c>
      <c r="K4539" s="22" t="s">
        <v>100</v>
      </c>
      <c r="M4539" s="2">
        <v>4983.6065573770402</v>
      </c>
      <c r="N4539" s="2">
        <v>131.14754098360936</v>
      </c>
      <c r="O4539" s="65">
        <f t="shared" si="391"/>
        <v>227.15420427133301</v>
      </c>
      <c r="P4539" s="2">
        <v>3</v>
      </c>
      <c r="Q4539" s="2">
        <v>3278.6885245901599</v>
      </c>
      <c r="R4539" s="2">
        <v>786.88524590164025</v>
      </c>
      <c r="S4539" s="2">
        <f t="shared" si="392"/>
        <v>1362.9252256279706</v>
      </c>
      <c r="T4539" s="2">
        <v>3</v>
      </c>
      <c r="U4539" s="339">
        <f t="shared" si="393"/>
        <v>-0.41871033485818443</v>
      </c>
      <c r="V4539" s="4">
        <f t="shared" si="394"/>
        <v>0.39093333333333358</v>
      </c>
    </row>
    <row r="4540" spans="1:22">
      <c r="A4540" s="119" t="s">
        <v>1030</v>
      </c>
      <c r="B4540" s="9" t="s">
        <v>1031</v>
      </c>
      <c r="C4540" s="99" t="s">
        <v>123</v>
      </c>
      <c r="D4540" s="81" t="s">
        <v>44</v>
      </c>
      <c r="E4540" s="93" t="s">
        <v>600</v>
      </c>
      <c r="F4540" s="93" t="s">
        <v>60</v>
      </c>
      <c r="G4540">
        <v>21</v>
      </c>
      <c r="H4540" s="123">
        <f t="shared" si="396"/>
        <v>1</v>
      </c>
      <c r="K4540" s="22" t="s">
        <v>100</v>
      </c>
      <c r="L4540" t="s">
        <v>100</v>
      </c>
      <c r="M4540" s="2">
        <v>10098.360655737701</v>
      </c>
      <c r="N4540" s="2">
        <v>393.44262295079898</v>
      </c>
      <c r="O4540" s="65">
        <f t="shared" si="391"/>
        <v>681.46261281394868</v>
      </c>
      <c r="P4540" s="2">
        <v>3</v>
      </c>
      <c r="Q4540" s="2">
        <v>9573.7704918032705</v>
      </c>
      <c r="R4540" s="2">
        <v>1311.4754098360299</v>
      </c>
      <c r="S4540" s="2">
        <f t="shared" si="392"/>
        <v>2271.5420427132199</v>
      </c>
      <c r="T4540" s="2">
        <v>3</v>
      </c>
      <c r="U4540" s="339">
        <f t="shared" si="393"/>
        <v>-5.3345980705293207E-2</v>
      </c>
      <c r="V4540" s="4">
        <f t="shared" si="394"/>
        <v>0.35209858009632727</v>
      </c>
    </row>
    <row r="4541" spans="1:22">
      <c r="A4541" s="119" t="s">
        <v>1030</v>
      </c>
      <c r="B4541" s="9" t="s">
        <v>1032</v>
      </c>
      <c r="C4541" s="99" t="s">
        <v>123</v>
      </c>
      <c r="D4541" s="81" t="s">
        <v>44</v>
      </c>
      <c r="E4541" s="93" t="s">
        <v>600</v>
      </c>
      <c r="F4541" s="93" t="s">
        <v>60</v>
      </c>
      <c r="G4541">
        <v>0</v>
      </c>
      <c r="H4541" s="123">
        <f t="shared" si="396"/>
        <v>0</v>
      </c>
      <c r="I4541" s="2" t="s">
        <v>100</v>
      </c>
      <c r="M4541" s="2">
        <v>117.85714285714199</v>
      </c>
      <c r="N4541" s="65">
        <v>53.571428571428996</v>
      </c>
      <c r="O4541" s="65">
        <f t="shared" si="391"/>
        <v>92.788436119762011</v>
      </c>
      <c r="P4541" s="2">
        <v>3</v>
      </c>
      <c r="Q4541" s="2">
        <v>80.357142857142804</v>
      </c>
      <c r="R4541" s="2">
        <v>42.857142857142193</v>
      </c>
      <c r="S4541" s="2">
        <f t="shared" si="392"/>
        <v>74.230748895807878</v>
      </c>
      <c r="T4541" s="2">
        <v>3</v>
      </c>
      <c r="U4541" s="339">
        <f t="shared" si="393"/>
        <v>-0.38299225225609917</v>
      </c>
      <c r="V4541" s="4">
        <f t="shared" si="394"/>
        <v>0.61777777777776932</v>
      </c>
    </row>
    <row r="4542" spans="1:22">
      <c r="A4542" s="119" t="s">
        <v>1030</v>
      </c>
      <c r="B4542" s="9" t="s">
        <v>1032</v>
      </c>
      <c r="C4542" s="99" t="s">
        <v>123</v>
      </c>
      <c r="D4542" s="81" t="s">
        <v>44</v>
      </c>
      <c r="E4542" s="93" t="s">
        <v>600</v>
      </c>
      <c r="F4542" s="93" t="s">
        <v>60</v>
      </c>
      <c r="G4542">
        <v>1</v>
      </c>
      <c r="H4542" s="123">
        <f t="shared" si="396"/>
        <v>4.7619047619047616E-2</v>
      </c>
      <c r="J4542" t="s">
        <v>100</v>
      </c>
      <c r="M4542" s="2">
        <v>198.21428571428501</v>
      </c>
      <c r="N4542" s="65">
        <v>21.428571428571985</v>
      </c>
      <c r="O4542" s="65">
        <f t="shared" ref="O4542:O4603" si="397">N4542*SQRT(P4542)</f>
        <v>37.115374447905474</v>
      </c>
      <c r="P4542" s="2">
        <v>3</v>
      </c>
      <c r="Q4542" s="2">
        <v>107.142857142857</v>
      </c>
      <c r="R4542" s="2">
        <v>37.5</v>
      </c>
      <c r="S4542" s="2">
        <f t="shared" ref="S4542:S4603" si="398">R4542*SQRT(T4542)</f>
        <v>64.9519052838329</v>
      </c>
      <c r="T4542" s="2">
        <v>3</v>
      </c>
      <c r="U4542" s="339">
        <f t="shared" ref="U4542:U4604" si="399">LN(Q4542/M4542)</f>
        <v>-0.61518563909023138</v>
      </c>
      <c r="V4542" s="4">
        <f t="shared" ref="V4542:V4604" si="400">M4542^2/(P4542*M4542^2)+S4542^2/(T4542*Q4542^2)</f>
        <v>0.45583333333333365</v>
      </c>
    </row>
    <row r="4543" spans="1:22">
      <c r="A4543" s="119" t="s">
        <v>1030</v>
      </c>
      <c r="B4543" s="9" t="s">
        <v>1032</v>
      </c>
      <c r="C4543" s="99" t="s">
        <v>123</v>
      </c>
      <c r="D4543" s="81" t="s">
        <v>44</v>
      </c>
      <c r="E4543" s="93" t="s">
        <v>600</v>
      </c>
      <c r="F4543" s="93" t="s">
        <v>60</v>
      </c>
      <c r="G4543">
        <v>3</v>
      </c>
      <c r="H4543" s="123">
        <f t="shared" si="396"/>
        <v>0.14285714285714285</v>
      </c>
      <c r="K4543" s="22" t="s">
        <v>100</v>
      </c>
      <c r="M4543" s="2">
        <v>192.85714285714201</v>
      </c>
      <c r="N4543" s="65">
        <v>64.285714285714988</v>
      </c>
      <c r="O4543" s="65">
        <f t="shared" si="397"/>
        <v>111.34612334371475</v>
      </c>
      <c r="P4543" s="2">
        <v>3</v>
      </c>
      <c r="Q4543" s="2">
        <v>107.142857142857</v>
      </c>
      <c r="R4543" s="2">
        <v>32.142857142856997</v>
      </c>
      <c r="S4543" s="2">
        <f t="shared" si="398"/>
        <v>55.673061671856516</v>
      </c>
      <c r="T4543" s="2">
        <v>3</v>
      </c>
      <c r="U4543" s="339">
        <f t="shared" si="399"/>
        <v>-0.58778666490211595</v>
      </c>
      <c r="V4543" s="4">
        <f t="shared" si="400"/>
        <v>0.42333333333333273</v>
      </c>
    </row>
    <row r="4544" spans="1:22">
      <c r="A4544" s="119" t="s">
        <v>1030</v>
      </c>
      <c r="B4544" s="9" t="s">
        <v>1032</v>
      </c>
      <c r="C4544" s="99" t="s">
        <v>123</v>
      </c>
      <c r="D4544" s="81" t="s">
        <v>44</v>
      </c>
      <c r="E4544" s="93" t="s">
        <v>600</v>
      </c>
      <c r="F4544" s="93" t="s">
        <v>60</v>
      </c>
      <c r="G4544">
        <v>7</v>
      </c>
      <c r="H4544" s="123">
        <f t="shared" si="396"/>
        <v>0.33333333333333331</v>
      </c>
      <c r="K4544" s="22" t="s">
        <v>100</v>
      </c>
      <c r="M4544" s="2">
        <v>283.92857142857099</v>
      </c>
      <c r="N4544" s="65">
        <v>16.07142857142901</v>
      </c>
      <c r="O4544" s="65">
        <f t="shared" si="397"/>
        <v>27.836530835929143</v>
      </c>
      <c r="P4544" s="2">
        <v>3</v>
      </c>
      <c r="Q4544" s="2">
        <v>91.071428571428498</v>
      </c>
      <c r="R4544" s="2">
        <v>42.857142857142492</v>
      </c>
      <c r="S4544" s="2">
        <f t="shared" si="398"/>
        <v>74.230748895808389</v>
      </c>
      <c r="T4544" s="2">
        <v>3</v>
      </c>
      <c r="U4544" s="339">
        <f t="shared" si="399"/>
        <v>-1.1370785694959049</v>
      </c>
      <c r="V4544" s="4">
        <f t="shared" si="400"/>
        <v>0.55478662053056171</v>
      </c>
    </row>
    <row r="4545" spans="1:22">
      <c r="A4545" s="119" t="s">
        <v>1030</v>
      </c>
      <c r="B4545" s="9" t="s">
        <v>1032</v>
      </c>
      <c r="C4545" s="99" t="s">
        <v>123</v>
      </c>
      <c r="D4545" s="81" t="s">
        <v>44</v>
      </c>
      <c r="E4545" s="93" t="s">
        <v>600</v>
      </c>
      <c r="F4545" s="93" t="s">
        <v>60</v>
      </c>
      <c r="G4545">
        <v>14</v>
      </c>
      <c r="H4545" s="123">
        <f t="shared" si="396"/>
        <v>0.66666666666666663</v>
      </c>
      <c r="K4545" s="22" t="s">
        <v>100</v>
      </c>
      <c r="M4545" s="2">
        <v>535.71428571428498</v>
      </c>
      <c r="N4545" s="65">
        <v>58.928571428572013</v>
      </c>
      <c r="O4545" s="65">
        <f t="shared" si="397"/>
        <v>102.06727973173842</v>
      </c>
      <c r="P4545" s="2">
        <v>3</v>
      </c>
      <c r="Q4545" s="2">
        <v>48.214285714285701</v>
      </c>
      <c r="R4545" s="2">
        <v>21.428571428571395</v>
      </c>
      <c r="S4545" s="2">
        <f t="shared" si="398"/>
        <v>37.115374447904451</v>
      </c>
      <c r="T4545" s="2">
        <v>3</v>
      </c>
      <c r="U4545" s="339">
        <f t="shared" si="399"/>
        <v>-2.4079456086518709</v>
      </c>
      <c r="V4545" s="4">
        <f t="shared" si="400"/>
        <v>0.53086419753086367</v>
      </c>
    </row>
    <row r="4546" spans="1:22">
      <c r="A4546" s="119" t="s">
        <v>1030</v>
      </c>
      <c r="B4546" s="9" t="s">
        <v>1032</v>
      </c>
      <c r="C4546" s="99" t="s">
        <v>123</v>
      </c>
      <c r="D4546" s="81" t="s">
        <v>44</v>
      </c>
      <c r="E4546" s="93" t="s">
        <v>600</v>
      </c>
      <c r="F4546" s="93" t="s">
        <v>60</v>
      </c>
      <c r="G4546">
        <v>21</v>
      </c>
      <c r="H4546" s="123">
        <f t="shared" si="396"/>
        <v>1</v>
      </c>
      <c r="K4546" s="22" t="s">
        <v>100</v>
      </c>
      <c r="L4546" t="s">
        <v>100</v>
      </c>
      <c r="M4546" s="2">
        <v>283.92857142857099</v>
      </c>
      <c r="N4546" s="65">
        <v>75</v>
      </c>
      <c r="O4546" s="65">
        <f t="shared" si="397"/>
        <v>129.9038105676658</v>
      </c>
      <c r="P4546" s="2">
        <v>3</v>
      </c>
      <c r="Q4546" s="2">
        <v>5.3571428571429998</v>
      </c>
      <c r="R4546" s="2">
        <v>16.071428571428299</v>
      </c>
      <c r="S4546" s="2">
        <f t="shared" si="398"/>
        <v>27.836530835927913</v>
      </c>
      <c r="T4546" s="2">
        <v>3</v>
      </c>
      <c r="U4546" s="339">
        <f t="shared" si="399"/>
        <v>-3.9702919135520935</v>
      </c>
      <c r="V4546" s="4">
        <f t="shared" si="400"/>
        <v>9.3333333333325488</v>
      </c>
    </row>
    <row r="4547" spans="1:22">
      <c r="A4547" s="122" t="s">
        <v>1030</v>
      </c>
      <c r="B4547" s="107" t="s">
        <v>1033</v>
      </c>
      <c r="C4547" s="99" t="s">
        <v>123</v>
      </c>
      <c r="D4547" s="81" t="s">
        <v>44</v>
      </c>
      <c r="E4547" s="93" t="s">
        <v>600</v>
      </c>
      <c r="F4547" s="93" t="s">
        <v>60</v>
      </c>
      <c r="G4547" s="22">
        <v>0</v>
      </c>
      <c r="H4547" s="202">
        <v>0</v>
      </c>
      <c r="I4547" s="64" t="s">
        <v>100</v>
      </c>
      <c r="J4547" s="22"/>
      <c r="K4547" s="22"/>
      <c r="L4547" s="22"/>
      <c r="M4547" s="2">
        <v>30.434782608696398</v>
      </c>
      <c r="N4547" s="2">
        <v>91.304347826085603</v>
      </c>
      <c r="O4547" s="65">
        <f t="shared" si="397"/>
        <v>158.14376938672123</v>
      </c>
      <c r="P4547" s="2">
        <v>3</v>
      </c>
      <c r="Q4547" s="2">
        <v>30.434782608696398</v>
      </c>
      <c r="R4547" s="2">
        <v>91.304347826085603</v>
      </c>
      <c r="S4547" s="2">
        <f t="shared" si="398"/>
        <v>158.14376938672123</v>
      </c>
      <c r="T4547" s="2">
        <v>3</v>
      </c>
      <c r="U4547" s="339">
        <f t="shared" si="399"/>
        <v>0</v>
      </c>
      <c r="V4547" s="4">
        <f t="shared" si="400"/>
        <v>9.3333333333326252</v>
      </c>
    </row>
    <row r="4548" spans="1:22">
      <c r="A4548" s="122" t="s">
        <v>1030</v>
      </c>
      <c r="B4548" s="107" t="s">
        <v>1033</v>
      </c>
      <c r="C4548" s="99" t="s">
        <v>123</v>
      </c>
      <c r="D4548" s="81" t="s">
        <v>44</v>
      </c>
      <c r="E4548" s="93" t="s">
        <v>600</v>
      </c>
      <c r="F4548" s="93" t="s">
        <v>60</v>
      </c>
      <c r="G4548" s="22">
        <v>7</v>
      </c>
      <c r="H4548" s="202">
        <v>0.33333332999999998</v>
      </c>
      <c r="I4548" s="64"/>
      <c r="J4548" s="22"/>
      <c r="K4548" s="22" t="s">
        <v>100</v>
      </c>
      <c r="L4548" s="22"/>
      <c r="M4548" s="2" t="s">
        <v>16</v>
      </c>
      <c r="N4548" s="2" t="s">
        <v>16</v>
      </c>
      <c r="O4548" s="65" t="e">
        <f t="shared" si="397"/>
        <v>#VALUE!</v>
      </c>
      <c r="P4548" s="2">
        <v>3</v>
      </c>
      <c r="Q4548" s="2">
        <v>30.434782608696398</v>
      </c>
      <c r="R4548" s="2">
        <v>30.4347826086947</v>
      </c>
      <c r="S4548" s="2">
        <f t="shared" si="398"/>
        <v>52.714589795572877</v>
      </c>
      <c r="T4548" s="2">
        <v>3</v>
      </c>
      <c r="U4548" s="339" t="e">
        <f t="shared" si="399"/>
        <v>#VALUE!</v>
      </c>
      <c r="V4548" s="4" t="e">
        <f t="shared" si="400"/>
        <v>#VALUE!</v>
      </c>
    </row>
    <row r="4549" spans="1:22">
      <c r="A4549" s="122" t="s">
        <v>1030</v>
      </c>
      <c r="B4549" s="107" t="s">
        <v>1033</v>
      </c>
      <c r="C4549" s="99" t="s">
        <v>123</v>
      </c>
      <c r="D4549" s="81" t="s">
        <v>44</v>
      </c>
      <c r="E4549" s="93" t="s">
        <v>600</v>
      </c>
      <c r="F4549" s="93" t="s">
        <v>60</v>
      </c>
      <c r="G4549" s="22">
        <v>14</v>
      </c>
      <c r="H4549" s="202">
        <v>0.66666667000000002</v>
      </c>
      <c r="I4549" s="64"/>
      <c r="J4549" s="22"/>
      <c r="K4549" s="22" t="s">
        <v>100</v>
      </c>
      <c r="L4549" s="22"/>
      <c r="M4549" s="2" t="s">
        <v>16</v>
      </c>
      <c r="N4549" s="2" t="s">
        <v>16</v>
      </c>
      <c r="O4549" s="65" t="e">
        <f t="shared" si="397"/>
        <v>#VALUE!</v>
      </c>
      <c r="P4549" s="2">
        <v>3</v>
      </c>
      <c r="Q4549" s="2">
        <v>639.13043478260795</v>
      </c>
      <c r="R4549" s="2">
        <v>121.73913043478206</v>
      </c>
      <c r="S4549" s="2">
        <f t="shared" si="398"/>
        <v>210.85835918229714</v>
      </c>
      <c r="T4549" s="2">
        <v>3</v>
      </c>
      <c r="U4549" s="339" t="e">
        <f t="shared" si="399"/>
        <v>#VALUE!</v>
      </c>
      <c r="V4549" s="4" t="e">
        <f t="shared" si="400"/>
        <v>#VALUE!</v>
      </c>
    </row>
    <row r="4550" spans="1:22">
      <c r="A4550" s="122" t="s">
        <v>1030</v>
      </c>
      <c r="B4550" s="107" t="s">
        <v>1033</v>
      </c>
      <c r="C4550" s="99" t="s">
        <v>123</v>
      </c>
      <c r="D4550" s="81" t="s">
        <v>44</v>
      </c>
      <c r="E4550" s="93" t="s">
        <v>600</v>
      </c>
      <c r="F4550" s="93" t="s">
        <v>60</v>
      </c>
      <c r="G4550" s="22">
        <v>21</v>
      </c>
      <c r="H4550" s="202">
        <v>1</v>
      </c>
      <c r="I4550" s="64"/>
      <c r="J4550" s="22"/>
      <c r="K4550" s="22" t="s">
        <v>100</v>
      </c>
      <c r="L4550" s="22" t="s">
        <v>100</v>
      </c>
      <c r="M4550" s="2">
        <v>426.08695652173998</v>
      </c>
      <c r="N4550" s="2">
        <v>334.78260869565003</v>
      </c>
      <c r="O4550" s="65">
        <f t="shared" si="397"/>
        <v>579.86048775131599</v>
      </c>
      <c r="P4550" s="2">
        <v>3</v>
      </c>
      <c r="Q4550" s="2">
        <v>2465.2173913043398</v>
      </c>
      <c r="R4550" s="2">
        <v>1126.0869565217404</v>
      </c>
      <c r="S4550" s="2">
        <f t="shared" si="398"/>
        <v>1950.4398224362594</v>
      </c>
      <c r="T4550" s="2">
        <v>3</v>
      </c>
      <c r="U4550" s="339">
        <f t="shared" si="399"/>
        <v>1.7553918250571749</v>
      </c>
      <c r="V4550" s="4">
        <f t="shared" si="400"/>
        <v>0.54199055022100473</v>
      </c>
    </row>
    <row r="4551" spans="1:22">
      <c r="A4551" s="119" t="s">
        <v>1030</v>
      </c>
      <c r="B4551" s="9" t="s">
        <v>1034</v>
      </c>
      <c r="C4551" s="99" t="s">
        <v>123</v>
      </c>
      <c r="D4551" s="81" t="s">
        <v>44</v>
      </c>
      <c r="E4551" s="93" t="s">
        <v>600</v>
      </c>
      <c r="F4551" s="93" t="s">
        <v>60</v>
      </c>
      <c r="G4551">
        <v>0</v>
      </c>
      <c r="H4551" s="123">
        <f t="shared" ref="H4551:H4580" si="401">G4551/21</f>
        <v>0</v>
      </c>
      <c r="I4551" s="2" t="s">
        <v>100</v>
      </c>
      <c r="M4551" s="2">
        <v>128</v>
      </c>
      <c r="N4551" s="65">
        <v>104</v>
      </c>
      <c r="O4551" s="65">
        <f t="shared" si="397"/>
        <v>180.13328398716322</v>
      </c>
      <c r="P4551" s="2">
        <v>3</v>
      </c>
      <c r="Q4551" s="2">
        <v>40.000000000000597</v>
      </c>
      <c r="R4551" s="64">
        <v>104</v>
      </c>
      <c r="S4551" s="2">
        <f t="shared" si="398"/>
        <v>180.13328398716322</v>
      </c>
      <c r="T4551" s="2">
        <v>3</v>
      </c>
      <c r="U4551" s="339">
        <f t="shared" si="399"/>
        <v>-1.163150809805666</v>
      </c>
      <c r="V4551" s="4">
        <f t="shared" si="400"/>
        <v>7.0933333333331303</v>
      </c>
    </row>
    <row r="4552" spans="1:22">
      <c r="A4552" s="119" t="s">
        <v>1030</v>
      </c>
      <c r="B4552" s="9" t="s">
        <v>1034</v>
      </c>
      <c r="C4552" s="99" t="s">
        <v>123</v>
      </c>
      <c r="D4552" s="81" t="s">
        <v>44</v>
      </c>
      <c r="E4552" s="93" t="s">
        <v>600</v>
      </c>
      <c r="F4552" s="93" t="s">
        <v>60</v>
      </c>
      <c r="G4552">
        <v>1</v>
      </c>
      <c r="H4552" s="123">
        <f t="shared" si="401"/>
        <v>4.7619047619047616E-2</v>
      </c>
      <c r="J4552" t="s">
        <v>100</v>
      </c>
      <c r="M4552" s="2">
        <v>232</v>
      </c>
      <c r="N4552" s="65">
        <v>104</v>
      </c>
      <c r="O4552" s="65">
        <f t="shared" si="397"/>
        <v>180.13328398716322</v>
      </c>
      <c r="P4552" s="2">
        <v>3</v>
      </c>
      <c r="Q4552" s="2">
        <v>8.0000000000002096</v>
      </c>
      <c r="R4552" s="64">
        <v>104</v>
      </c>
      <c r="S4552" s="2">
        <f t="shared" si="398"/>
        <v>180.13328398716322</v>
      </c>
      <c r="T4552" s="2">
        <v>3</v>
      </c>
      <c r="U4552" s="339">
        <f t="shared" si="399"/>
        <v>-3.3672958299864479</v>
      </c>
      <c r="V4552" s="4">
        <f t="shared" si="400"/>
        <v>169.33333333332448</v>
      </c>
    </row>
    <row r="4553" spans="1:22">
      <c r="A4553" s="119" t="s">
        <v>1030</v>
      </c>
      <c r="B4553" s="9" t="s">
        <v>1034</v>
      </c>
      <c r="C4553" s="99" t="s">
        <v>123</v>
      </c>
      <c r="D4553" s="81" t="s">
        <v>44</v>
      </c>
      <c r="E4553" s="93" t="s">
        <v>600</v>
      </c>
      <c r="F4553" s="93" t="s">
        <v>60</v>
      </c>
      <c r="G4553">
        <v>3</v>
      </c>
      <c r="H4553" s="123">
        <f t="shared" si="401"/>
        <v>0.14285714285714285</v>
      </c>
      <c r="K4553" s="22" t="s">
        <v>100</v>
      </c>
      <c r="M4553" s="2">
        <v>368</v>
      </c>
      <c r="N4553" s="65">
        <v>112</v>
      </c>
      <c r="O4553" s="65">
        <f t="shared" si="397"/>
        <v>193.98969044771425</v>
      </c>
      <c r="P4553" s="2">
        <v>3</v>
      </c>
      <c r="Q4553" s="2">
        <v>0</v>
      </c>
      <c r="R4553" s="64">
        <v>112</v>
      </c>
      <c r="S4553" s="2">
        <f t="shared" si="398"/>
        <v>193.98969044771425</v>
      </c>
      <c r="T4553" s="2">
        <v>3</v>
      </c>
      <c r="U4553" s="339" t="e">
        <f t="shared" si="399"/>
        <v>#NUM!</v>
      </c>
      <c r="V4553" s="4" t="e">
        <f t="shared" si="400"/>
        <v>#DIV/0!</v>
      </c>
    </row>
    <row r="4554" spans="1:22">
      <c r="A4554" s="119" t="s">
        <v>1030</v>
      </c>
      <c r="B4554" s="9" t="s">
        <v>1034</v>
      </c>
      <c r="C4554" s="99" t="s">
        <v>123</v>
      </c>
      <c r="D4554" s="81" t="s">
        <v>44</v>
      </c>
      <c r="E4554" s="93" t="s">
        <v>600</v>
      </c>
      <c r="F4554" s="93" t="s">
        <v>60</v>
      </c>
      <c r="G4554">
        <v>7</v>
      </c>
      <c r="H4554" s="123">
        <f t="shared" si="401"/>
        <v>0.33333333333333331</v>
      </c>
      <c r="K4554" s="22" t="s">
        <v>100</v>
      </c>
      <c r="M4554" s="2">
        <v>240</v>
      </c>
      <c r="N4554" s="65">
        <v>112</v>
      </c>
      <c r="O4554" s="65">
        <f t="shared" si="397"/>
        <v>193.98969044771425</v>
      </c>
      <c r="P4554" s="2">
        <v>3</v>
      </c>
      <c r="Q4554" s="2">
        <v>8.0000000000002096</v>
      </c>
      <c r="R4554" s="64">
        <v>112</v>
      </c>
      <c r="S4554" s="2">
        <f t="shared" si="398"/>
        <v>193.98969044771425</v>
      </c>
      <c r="T4554" s="2">
        <v>3</v>
      </c>
      <c r="U4554" s="339">
        <f t="shared" si="399"/>
        <v>-3.4011973816621293</v>
      </c>
      <c r="V4554" s="4">
        <f t="shared" si="400"/>
        <v>196.33333333332308</v>
      </c>
    </row>
    <row r="4555" spans="1:22">
      <c r="A4555" s="119" t="s">
        <v>1030</v>
      </c>
      <c r="B4555" s="9" t="s">
        <v>1034</v>
      </c>
      <c r="C4555" s="99" t="s">
        <v>123</v>
      </c>
      <c r="D4555" s="81" t="s">
        <v>44</v>
      </c>
      <c r="E4555" s="93" t="s">
        <v>600</v>
      </c>
      <c r="F4555" s="93" t="s">
        <v>60</v>
      </c>
      <c r="G4555">
        <v>14</v>
      </c>
      <c r="H4555" s="123">
        <f t="shared" si="401"/>
        <v>0.66666666666666663</v>
      </c>
      <c r="K4555" s="22" t="s">
        <v>100</v>
      </c>
      <c r="M4555" s="2">
        <v>504</v>
      </c>
      <c r="N4555" s="65">
        <v>112</v>
      </c>
      <c r="O4555" s="65">
        <f t="shared" si="397"/>
        <v>193.98969044771425</v>
      </c>
      <c r="P4555" s="2">
        <v>3</v>
      </c>
      <c r="Q4555" s="2">
        <v>8.0000000000002096</v>
      </c>
      <c r="R4555" s="64">
        <v>112</v>
      </c>
      <c r="S4555" s="2">
        <f t="shared" si="398"/>
        <v>193.98969044771425</v>
      </c>
      <c r="T4555" s="2">
        <v>3</v>
      </c>
      <c r="U4555" s="339">
        <f t="shared" si="399"/>
        <v>-4.1431347263915068</v>
      </c>
      <c r="V4555" s="4">
        <f t="shared" si="400"/>
        <v>196.33333333332308</v>
      </c>
    </row>
    <row r="4556" spans="1:22">
      <c r="A4556" s="119" t="s">
        <v>1030</v>
      </c>
      <c r="B4556" s="9" t="s">
        <v>1034</v>
      </c>
      <c r="C4556" s="99" t="s">
        <v>123</v>
      </c>
      <c r="D4556" s="81" t="s">
        <v>44</v>
      </c>
      <c r="E4556" s="93" t="s">
        <v>600</v>
      </c>
      <c r="F4556" s="93" t="s">
        <v>60</v>
      </c>
      <c r="G4556">
        <v>21</v>
      </c>
      <c r="H4556" s="123">
        <f t="shared" si="401"/>
        <v>1</v>
      </c>
      <c r="K4556" s="22" t="s">
        <v>100</v>
      </c>
      <c r="L4556" t="s">
        <v>100</v>
      </c>
      <c r="M4556" s="2">
        <v>864</v>
      </c>
      <c r="N4556" s="65">
        <v>104</v>
      </c>
      <c r="O4556" s="65">
        <f t="shared" si="397"/>
        <v>180.13328398716322</v>
      </c>
      <c r="P4556" s="2">
        <v>3</v>
      </c>
      <c r="Q4556" s="2">
        <v>8.0000000000002096</v>
      </c>
      <c r="R4556" s="64">
        <v>104</v>
      </c>
      <c r="S4556" s="2">
        <f t="shared" si="398"/>
        <v>180.13328398716322</v>
      </c>
      <c r="T4556" s="2">
        <v>3</v>
      </c>
      <c r="U4556" s="339">
        <f t="shared" si="399"/>
        <v>-4.6821312271241933</v>
      </c>
      <c r="V4556" s="4">
        <f t="shared" si="400"/>
        <v>169.33333333332448</v>
      </c>
    </row>
    <row r="4557" spans="1:22">
      <c r="A4557" s="119" t="s">
        <v>1030</v>
      </c>
      <c r="B4557" s="9" t="s">
        <v>1035</v>
      </c>
      <c r="C4557" s="99" t="s">
        <v>123</v>
      </c>
      <c r="D4557" s="81" t="s">
        <v>44</v>
      </c>
      <c r="E4557" s="93" t="s">
        <v>600</v>
      </c>
      <c r="F4557" s="93" t="s">
        <v>60</v>
      </c>
      <c r="G4557">
        <v>0</v>
      </c>
      <c r="H4557" s="123">
        <f t="shared" si="401"/>
        <v>0</v>
      </c>
      <c r="I4557" s="2" t="s">
        <v>100</v>
      </c>
      <c r="M4557" s="64">
        <v>100</v>
      </c>
      <c r="N4557" s="65">
        <v>64.285714285713993</v>
      </c>
      <c r="O4557" s="65">
        <f t="shared" si="397"/>
        <v>111.34612334371303</v>
      </c>
      <c r="P4557" s="2">
        <v>3</v>
      </c>
      <c r="Q4557" s="2">
        <v>171.42857142857099</v>
      </c>
      <c r="R4557" s="2">
        <v>85.714285714286007</v>
      </c>
      <c r="S4557" s="2">
        <f t="shared" si="398"/>
        <v>148.46149779161854</v>
      </c>
      <c r="T4557" s="2">
        <v>3</v>
      </c>
      <c r="U4557" s="339">
        <f t="shared" si="399"/>
        <v>0.53899650073268446</v>
      </c>
      <c r="V4557" s="4">
        <f t="shared" si="400"/>
        <v>0.58333333333333626</v>
      </c>
    </row>
    <row r="4558" spans="1:22">
      <c r="A4558" s="119" t="s">
        <v>1030</v>
      </c>
      <c r="B4558" s="9" t="s">
        <v>1035</v>
      </c>
      <c r="C4558" s="99" t="s">
        <v>123</v>
      </c>
      <c r="D4558" s="81" t="s">
        <v>44</v>
      </c>
      <c r="E4558" s="93" t="s">
        <v>600</v>
      </c>
      <c r="F4558" s="93" t="s">
        <v>60</v>
      </c>
      <c r="G4558">
        <v>1</v>
      </c>
      <c r="H4558" s="123">
        <f t="shared" si="401"/>
        <v>4.7619047619047616E-2</v>
      </c>
      <c r="J4558" t="s">
        <v>100</v>
      </c>
      <c r="M4558" s="64">
        <v>128.57142899999999</v>
      </c>
      <c r="N4558" s="65">
        <v>10.714285714286007</v>
      </c>
      <c r="O4558" s="65">
        <f t="shared" si="397"/>
        <v>18.557687223952762</v>
      </c>
      <c r="P4558" s="2">
        <v>3</v>
      </c>
      <c r="Q4558" s="2">
        <v>35.714285714285602</v>
      </c>
      <c r="R4558" s="2">
        <v>14.285714285714199</v>
      </c>
      <c r="S4558" s="2">
        <f t="shared" si="398"/>
        <v>24.743582965269525</v>
      </c>
      <c r="T4558" s="2">
        <v>3</v>
      </c>
      <c r="U4558" s="339">
        <f t="shared" si="399"/>
        <v>-1.2809338487954007</v>
      </c>
      <c r="V4558" s="4">
        <f t="shared" si="400"/>
        <v>0.4933333333333324</v>
      </c>
    </row>
    <row r="4559" spans="1:22">
      <c r="A4559" s="119" t="s">
        <v>1030</v>
      </c>
      <c r="B4559" s="9" t="s">
        <v>1035</v>
      </c>
      <c r="C4559" s="99" t="s">
        <v>123</v>
      </c>
      <c r="D4559" s="81" t="s">
        <v>44</v>
      </c>
      <c r="E4559" s="93" t="s">
        <v>600</v>
      </c>
      <c r="F4559" s="93" t="s">
        <v>60</v>
      </c>
      <c r="G4559">
        <v>3</v>
      </c>
      <c r="H4559" s="123">
        <f t="shared" si="401"/>
        <v>0.14285714285714285</v>
      </c>
      <c r="K4559" s="22" t="s">
        <v>100</v>
      </c>
      <c r="M4559" s="64">
        <v>150</v>
      </c>
      <c r="N4559" s="65">
        <v>60.714285714286007</v>
      </c>
      <c r="O4559" s="65">
        <f t="shared" si="397"/>
        <v>105.16022760239662</v>
      </c>
      <c r="P4559" s="2">
        <v>3</v>
      </c>
      <c r="Q4559" s="2">
        <v>49.999999999999801</v>
      </c>
      <c r="R4559" s="2">
        <v>25.000000000000099</v>
      </c>
      <c r="S4559" s="2">
        <f t="shared" si="398"/>
        <v>43.301270189222102</v>
      </c>
      <c r="T4559" s="2">
        <v>3</v>
      </c>
      <c r="U4559" s="339">
        <f t="shared" si="399"/>
        <v>-1.0986122886681138</v>
      </c>
      <c r="V4559" s="4">
        <f t="shared" si="400"/>
        <v>0.58333333333333726</v>
      </c>
    </row>
    <row r="4560" spans="1:22">
      <c r="A4560" s="119" t="s">
        <v>1030</v>
      </c>
      <c r="B4560" s="9" t="s">
        <v>1035</v>
      </c>
      <c r="C4560" s="99" t="s">
        <v>123</v>
      </c>
      <c r="D4560" s="81" t="s">
        <v>44</v>
      </c>
      <c r="E4560" s="93" t="s">
        <v>600</v>
      </c>
      <c r="F4560" s="93" t="s">
        <v>60</v>
      </c>
      <c r="G4560">
        <v>7</v>
      </c>
      <c r="H4560" s="123">
        <f t="shared" si="401"/>
        <v>0.33333333333333331</v>
      </c>
      <c r="K4560" s="22" t="s">
        <v>100</v>
      </c>
      <c r="M4560" s="64">
        <v>135.71428599999999</v>
      </c>
      <c r="N4560" s="65">
        <v>14.285714285713993</v>
      </c>
      <c r="O4560" s="65">
        <f t="shared" si="397"/>
        <v>24.743582965269169</v>
      </c>
      <c r="P4560" s="2">
        <v>3</v>
      </c>
      <c r="Q4560" s="2">
        <v>10.7142857142855</v>
      </c>
      <c r="R4560" s="2">
        <v>10.7142857142856</v>
      </c>
      <c r="S4560" s="2">
        <f t="shared" si="398"/>
        <v>18.557687223952058</v>
      </c>
      <c r="T4560" s="2">
        <v>3</v>
      </c>
      <c r="U4560" s="339">
        <f t="shared" si="399"/>
        <v>-2.5389738731635592</v>
      </c>
      <c r="V4560" s="4">
        <f t="shared" si="400"/>
        <v>1.3333333333333517</v>
      </c>
    </row>
    <row r="4561" spans="1:23">
      <c r="A4561" s="119" t="s">
        <v>1030</v>
      </c>
      <c r="B4561" s="9" t="s">
        <v>1035</v>
      </c>
      <c r="C4561" s="99" t="s">
        <v>123</v>
      </c>
      <c r="D4561" s="81" t="s">
        <v>44</v>
      </c>
      <c r="E4561" s="93" t="s">
        <v>600</v>
      </c>
      <c r="F4561" s="93" t="s">
        <v>60</v>
      </c>
      <c r="G4561">
        <v>14</v>
      </c>
      <c r="H4561" s="123">
        <f t="shared" si="401"/>
        <v>0.66666666666666663</v>
      </c>
      <c r="K4561" s="22" t="s">
        <v>100</v>
      </c>
      <c r="M4561" s="64">
        <v>150</v>
      </c>
      <c r="N4561" s="65">
        <v>14.285714285714988</v>
      </c>
      <c r="O4561" s="65">
        <f t="shared" si="397"/>
        <v>24.743582965270893</v>
      </c>
      <c r="P4561" s="2">
        <v>3</v>
      </c>
      <c r="Q4561" s="2">
        <v>0</v>
      </c>
      <c r="R4561" s="2">
        <v>0</v>
      </c>
      <c r="S4561" s="2">
        <f t="shared" si="398"/>
        <v>0</v>
      </c>
      <c r="T4561" s="2">
        <v>3</v>
      </c>
      <c r="U4561" s="339" t="e">
        <f t="shared" si="399"/>
        <v>#NUM!</v>
      </c>
      <c r="V4561" s="4" t="e">
        <f t="shared" si="400"/>
        <v>#DIV/0!</v>
      </c>
    </row>
    <row r="4562" spans="1:23">
      <c r="A4562" s="119" t="s">
        <v>1030</v>
      </c>
      <c r="B4562" s="9" t="s">
        <v>1035</v>
      </c>
      <c r="C4562" s="99" t="s">
        <v>123</v>
      </c>
      <c r="D4562" s="81" t="s">
        <v>44</v>
      </c>
      <c r="E4562" s="93" t="s">
        <v>600</v>
      </c>
      <c r="F4562" s="93" t="s">
        <v>60</v>
      </c>
      <c r="G4562">
        <v>21</v>
      </c>
      <c r="H4562" s="123">
        <f t="shared" si="401"/>
        <v>1</v>
      </c>
      <c r="K4562" s="22" t="s">
        <v>100</v>
      </c>
      <c r="L4562" t="s">
        <v>100</v>
      </c>
      <c r="M4562" s="64">
        <v>178.57142899999999</v>
      </c>
      <c r="N4562" s="65">
        <v>32.142857142857025</v>
      </c>
      <c r="O4562" s="65">
        <f t="shared" si="397"/>
        <v>55.673061671856566</v>
      </c>
      <c r="P4562" s="2">
        <v>3</v>
      </c>
      <c r="Q4562" s="2">
        <v>135.71428571428501</v>
      </c>
      <c r="R4562" s="2">
        <v>71.428571428571985</v>
      </c>
      <c r="S4562" s="2">
        <f t="shared" si="398"/>
        <v>123.71791482634933</v>
      </c>
      <c r="T4562" s="2">
        <v>3</v>
      </c>
      <c r="U4562" s="339">
        <f t="shared" si="399"/>
        <v>-0.2744368481017655</v>
      </c>
      <c r="V4562" s="4">
        <f t="shared" si="400"/>
        <v>0.61034164358264797</v>
      </c>
    </row>
    <row r="4563" spans="1:23">
      <c r="A4563" s="119" t="s">
        <v>1030</v>
      </c>
      <c r="B4563" s="9" t="s">
        <v>1036</v>
      </c>
      <c r="C4563" s="99" t="s">
        <v>123</v>
      </c>
      <c r="D4563" s="81" t="s">
        <v>44</v>
      </c>
      <c r="E4563" s="93" t="s">
        <v>600</v>
      </c>
      <c r="F4563" s="93" t="s">
        <v>60</v>
      </c>
      <c r="G4563">
        <v>0</v>
      </c>
      <c r="H4563" s="123">
        <f t="shared" si="401"/>
        <v>0</v>
      </c>
      <c r="I4563" s="2" t="s">
        <v>100</v>
      </c>
      <c r="M4563" s="2">
        <v>56.140350877192802</v>
      </c>
      <c r="N4563" s="65">
        <v>105.26315789473621</v>
      </c>
      <c r="O4563" s="65">
        <f t="shared" si="397"/>
        <v>182.32113763882808</v>
      </c>
      <c r="P4563" s="2">
        <v>3</v>
      </c>
      <c r="Q4563" s="2">
        <v>245.61403508771801</v>
      </c>
      <c r="R4563" s="2">
        <v>98.245614035087982</v>
      </c>
      <c r="S4563" s="2">
        <f t="shared" si="398"/>
        <v>170.16639512957437</v>
      </c>
      <c r="T4563" s="2">
        <v>3</v>
      </c>
      <c r="U4563" s="339">
        <f t="shared" si="399"/>
        <v>1.4759065198095758</v>
      </c>
      <c r="V4563" s="4">
        <f t="shared" si="400"/>
        <v>0.4933333333333359</v>
      </c>
    </row>
    <row r="4564" spans="1:23">
      <c r="A4564" s="119" t="s">
        <v>1030</v>
      </c>
      <c r="B4564" s="9" t="s">
        <v>1036</v>
      </c>
      <c r="C4564" s="99" t="s">
        <v>123</v>
      </c>
      <c r="D4564" s="81" t="s">
        <v>44</v>
      </c>
      <c r="E4564" s="93" t="s">
        <v>600</v>
      </c>
      <c r="F4564" s="93" t="s">
        <v>60</v>
      </c>
      <c r="G4564">
        <v>1</v>
      </c>
      <c r="H4564" s="123">
        <f t="shared" si="401"/>
        <v>4.7619047619047616E-2</v>
      </c>
      <c r="J4564" t="s">
        <v>100</v>
      </c>
      <c r="M4564" s="2">
        <v>189.47368421052499</v>
      </c>
      <c r="N4564" s="65">
        <v>98.24561403508801</v>
      </c>
      <c r="O4564" s="65">
        <f t="shared" si="397"/>
        <v>170.1663951295744</v>
      </c>
      <c r="P4564" s="2">
        <v>3</v>
      </c>
      <c r="Q4564" s="2">
        <v>84.210526315789295</v>
      </c>
      <c r="R4564" s="2">
        <v>35.087719298245702</v>
      </c>
      <c r="S4564" s="2">
        <f t="shared" si="398"/>
        <v>60.773712546276542</v>
      </c>
      <c r="T4564" s="2">
        <v>3</v>
      </c>
      <c r="U4564" s="339">
        <f t="shared" si="399"/>
        <v>-0.810930216216324</v>
      </c>
      <c r="V4564" s="4">
        <f t="shared" si="400"/>
        <v>0.50694444444444609</v>
      </c>
    </row>
    <row r="4565" spans="1:23">
      <c r="A4565" s="119" t="s">
        <v>1030</v>
      </c>
      <c r="B4565" s="9" t="s">
        <v>1036</v>
      </c>
      <c r="C4565" s="99" t="s">
        <v>123</v>
      </c>
      <c r="D4565" s="81" t="s">
        <v>44</v>
      </c>
      <c r="E4565" s="93" t="s">
        <v>600</v>
      </c>
      <c r="F4565" s="93" t="s">
        <v>60</v>
      </c>
      <c r="G4565">
        <v>3</v>
      </c>
      <c r="H4565" s="123">
        <f t="shared" si="401"/>
        <v>0.14285714285714285</v>
      </c>
      <c r="K4565" s="22" t="s">
        <v>100</v>
      </c>
      <c r="M4565" s="2">
        <v>203.50877192982401</v>
      </c>
      <c r="N4565" s="65">
        <v>91.228070175439001</v>
      </c>
      <c r="O4565" s="65">
        <f t="shared" si="397"/>
        <v>158.01165262031932</v>
      </c>
      <c r="P4565" s="2">
        <v>3</v>
      </c>
      <c r="Q4565" s="2">
        <v>63.157894736841399</v>
      </c>
      <c r="R4565" s="2">
        <v>28.070175438597204</v>
      </c>
      <c r="S4565" s="2">
        <f t="shared" si="398"/>
        <v>48.618970037022351</v>
      </c>
      <c r="T4565" s="2">
        <v>3</v>
      </c>
      <c r="U4565" s="339">
        <f t="shared" si="399"/>
        <v>-1.170071252650263</v>
      </c>
      <c r="V4565" s="4">
        <f t="shared" si="400"/>
        <v>0.53086419753087855</v>
      </c>
    </row>
    <row r="4566" spans="1:23">
      <c r="A4566" s="119" t="s">
        <v>1030</v>
      </c>
      <c r="B4566" s="9" t="s">
        <v>1036</v>
      </c>
      <c r="C4566" s="99" t="s">
        <v>123</v>
      </c>
      <c r="D4566" s="81" t="s">
        <v>44</v>
      </c>
      <c r="E4566" s="93" t="s">
        <v>600</v>
      </c>
      <c r="F4566" s="93" t="s">
        <v>60</v>
      </c>
      <c r="G4566">
        <v>7</v>
      </c>
      <c r="H4566" s="123">
        <f t="shared" si="401"/>
        <v>0.33333333333333331</v>
      </c>
      <c r="K4566" s="22" t="s">
        <v>100</v>
      </c>
      <c r="M4566" s="2">
        <v>210.52631578947299</v>
      </c>
      <c r="N4566" s="65">
        <v>91.228070175439001</v>
      </c>
      <c r="O4566" s="65">
        <f t="shared" si="397"/>
        <v>158.01165262031932</v>
      </c>
      <c r="P4566" s="2">
        <v>3</v>
      </c>
      <c r="Q4566" s="2">
        <v>126.315789473683</v>
      </c>
      <c r="R4566" s="2">
        <v>91.228070175439001</v>
      </c>
      <c r="S4566" s="2">
        <f t="shared" si="398"/>
        <v>158.01165262031932</v>
      </c>
      <c r="T4566" s="2">
        <v>3</v>
      </c>
      <c r="U4566" s="339">
        <f t="shared" si="399"/>
        <v>-0.51082562376599705</v>
      </c>
      <c r="V4566" s="4">
        <f t="shared" si="400"/>
        <v>0.85493827160495273</v>
      </c>
    </row>
    <row r="4567" spans="1:23">
      <c r="A4567" s="119" t="s">
        <v>1030</v>
      </c>
      <c r="B4567" s="9" t="s">
        <v>1036</v>
      </c>
      <c r="C4567" s="99" t="s">
        <v>123</v>
      </c>
      <c r="D4567" s="81" t="s">
        <v>44</v>
      </c>
      <c r="E4567" s="93" t="s">
        <v>600</v>
      </c>
      <c r="F4567" s="93" t="s">
        <v>60</v>
      </c>
      <c r="G4567">
        <v>14</v>
      </c>
      <c r="H4567" s="123">
        <f t="shared" si="401"/>
        <v>0.66666666666666663</v>
      </c>
      <c r="K4567" s="22" t="s">
        <v>100</v>
      </c>
      <c r="M4567" s="2">
        <v>329.82456140350803</v>
      </c>
      <c r="N4567" s="65">
        <v>98.245614035087954</v>
      </c>
      <c r="O4567" s="65">
        <f t="shared" si="397"/>
        <v>170.16639512957431</v>
      </c>
      <c r="P4567" s="2">
        <v>3</v>
      </c>
      <c r="Q4567" s="2">
        <v>378.94736842105198</v>
      </c>
      <c r="R4567" s="2">
        <v>259.64912280701702</v>
      </c>
      <c r="S4567" s="2">
        <f t="shared" si="398"/>
        <v>449.72547284244439</v>
      </c>
      <c r="T4567" s="2">
        <v>3</v>
      </c>
      <c r="U4567" s="339">
        <f t="shared" si="399"/>
        <v>0.13883644485421628</v>
      </c>
      <c r="V4567" s="4">
        <f t="shared" si="400"/>
        <v>0.80281207133058952</v>
      </c>
    </row>
    <row r="4568" spans="1:23">
      <c r="A4568" s="119" t="s">
        <v>1030</v>
      </c>
      <c r="B4568" s="9" t="s">
        <v>1036</v>
      </c>
      <c r="C4568" s="99" t="s">
        <v>123</v>
      </c>
      <c r="D4568" s="81" t="s">
        <v>44</v>
      </c>
      <c r="E4568" s="93" t="s">
        <v>600</v>
      </c>
      <c r="F4568" s="93" t="s">
        <v>60</v>
      </c>
      <c r="G4568">
        <v>21</v>
      </c>
      <c r="H4568" s="123">
        <f t="shared" si="401"/>
        <v>1</v>
      </c>
      <c r="K4568" s="22" t="s">
        <v>100</v>
      </c>
      <c r="L4568" t="s">
        <v>100</v>
      </c>
      <c r="M4568" s="2">
        <v>736.84210526315701</v>
      </c>
      <c r="N4568" s="65">
        <v>98.24561403508801</v>
      </c>
      <c r="O4568" s="65">
        <f t="shared" si="397"/>
        <v>170.1663951295744</v>
      </c>
      <c r="P4568" s="2">
        <v>3</v>
      </c>
      <c r="Q4568" s="2">
        <v>259.64912280701702</v>
      </c>
      <c r="R4568" s="2">
        <v>77.192982456139987</v>
      </c>
      <c r="S4568" s="2">
        <f t="shared" si="398"/>
        <v>133.70216760180745</v>
      </c>
      <c r="T4568" s="2">
        <v>3</v>
      </c>
      <c r="U4568" s="339">
        <f t="shared" si="399"/>
        <v>-1.0430424375132998</v>
      </c>
      <c r="V4568" s="4">
        <f t="shared" si="400"/>
        <v>0.42171901631361042</v>
      </c>
    </row>
    <row r="4569" spans="1:23">
      <c r="A4569" s="119" t="s">
        <v>1030</v>
      </c>
      <c r="B4569" s="9" t="s">
        <v>1037</v>
      </c>
      <c r="C4569" s="99" t="s">
        <v>123</v>
      </c>
      <c r="D4569" s="81" t="s">
        <v>44</v>
      </c>
      <c r="E4569" s="93" t="s">
        <v>600</v>
      </c>
      <c r="F4569" s="93" t="s">
        <v>60</v>
      </c>
      <c r="G4569">
        <v>0</v>
      </c>
      <c r="H4569" s="123">
        <f t="shared" si="401"/>
        <v>0</v>
      </c>
      <c r="I4569" s="2" t="s">
        <v>100</v>
      </c>
      <c r="M4569" s="2">
        <v>148.07692307692301</v>
      </c>
      <c r="N4569" s="65">
        <v>47.115384615383988</v>
      </c>
      <c r="O4569" s="65">
        <f t="shared" si="397"/>
        <v>81.606239971994086</v>
      </c>
      <c r="P4569" s="2">
        <v>3</v>
      </c>
      <c r="Q4569" s="2">
        <v>80.769230769230703</v>
      </c>
      <c r="R4569" s="2">
        <v>80.769230769230305</v>
      </c>
      <c r="S4569" s="2">
        <f t="shared" si="398"/>
        <v>139.89641138056234</v>
      </c>
      <c r="T4569" s="2">
        <v>3</v>
      </c>
      <c r="U4569" s="339">
        <f t="shared" si="399"/>
        <v>-0.60613580357031582</v>
      </c>
      <c r="V4569" s="4">
        <f t="shared" si="400"/>
        <v>1.333333333333323</v>
      </c>
    </row>
    <row r="4570" spans="1:23">
      <c r="A4570" s="119" t="s">
        <v>1030</v>
      </c>
      <c r="B4570" s="9" t="s">
        <v>1037</v>
      </c>
      <c r="C4570" s="99" t="s">
        <v>123</v>
      </c>
      <c r="D4570" s="81" t="s">
        <v>44</v>
      </c>
      <c r="E4570" s="93" t="s">
        <v>600</v>
      </c>
      <c r="F4570" s="93" t="s">
        <v>60</v>
      </c>
      <c r="G4570">
        <v>1</v>
      </c>
      <c r="H4570" s="123">
        <f t="shared" si="401"/>
        <v>4.7619047619047616E-2</v>
      </c>
      <c r="J4570" t="s">
        <v>100</v>
      </c>
      <c r="M4570" s="2">
        <v>141.34615384615299</v>
      </c>
      <c r="N4570" s="65">
        <v>47.115384615385011</v>
      </c>
      <c r="O4570" s="65">
        <f t="shared" si="397"/>
        <v>81.606239971995862</v>
      </c>
      <c r="P4570" s="2">
        <v>3</v>
      </c>
      <c r="Q4570" s="2">
        <v>107.692307692307</v>
      </c>
      <c r="R4570" s="2">
        <v>13.461538461539007</v>
      </c>
      <c r="S4570" s="2">
        <f t="shared" si="398"/>
        <v>23.316068563428139</v>
      </c>
      <c r="T4570" s="2">
        <v>3</v>
      </c>
      <c r="U4570" s="339">
        <f t="shared" si="399"/>
        <v>-0.27193371548364209</v>
      </c>
      <c r="V4570" s="4">
        <f t="shared" si="400"/>
        <v>0.34895833333333481</v>
      </c>
    </row>
    <row r="4571" spans="1:23">
      <c r="A4571" s="119" t="s">
        <v>1030</v>
      </c>
      <c r="B4571" s="9" t="s">
        <v>1037</v>
      </c>
      <c r="C4571" s="99" t="s">
        <v>123</v>
      </c>
      <c r="D4571" s="81" t="s">
        <v>44</v>
      </c>
      <c r="E4571" s="93" t="s">
        <v>600</v>
      </c>
      <c r="F4571" s="93" t="s">
        <v>60</v>
      </c>
      <c r="G4571">
        <v>3</v>
      </c>
      <c r="H4571" s="123">
        <f t="shared" si="401"/>
        <v>0.14285714285714285</v>
      </c>
      <c r="K4571" s="22" t="s">
        <v>100</v>
      </c>
      <c r="M4571" s="2">
        <v>195.192307692307</v>
      </c>
      <c r="N4571" s="65">
        <v>74.038461538462002</v>
      </c>
      <c r="O4571" s="65">
        <f t="shared" si="397"/>
        <v>128.23837709885038</v>
      </c>
      <c r="P4571" s="2">
        <v>3</v>
      </c>
      <c r="Q4571" s="2">
        <v>114.423076923076</v>
      </c>
      <c r="R4571" s="2">
        <v>20.192307692307992</v>
      </c>
      <c r="S4571" s="2">
        <f t="shared" si="398"/>
        <v>34.97410284514131</v>
      </c>
      <c r="T4571" s="2">
        <v>3</v>
      </c>
      <c r="U4571" s="339">
        <f t="shared" si="399"/>
        <v>-0.53408248593026253</v>
      </c>
      <c r="V4571" s="4">
        <f t="shared" si="400"/>
        <v>0.36447520184544546</v>
      </c>
    </row>
    <row r="4572" spans="1:23" s="138" customFormat="1">
      <c r="A4572" s="119" t="s">
        <v>1030</v>
      </c>
      <c r="B4572" s="9" t="s">
        <v>1037</v>
      </c>
      <c r="C4572" s="99" t="s">
        <v>123</v>
      </c>
      <c r="D4572" s="81" t="s">
        <v>44</v>
      </c>
      <c r="E4572" s="93" t="s">
        <v>600</v>
      </c>
      <c r="F4572" s="93" t="s">
        <v>60</v>
      </c>
      <c r="G4572">
        <v>7</v>
      </c>
      <c r="H4572" s="123">
        <f t="shared" si="401"/>
        <v>0.33333333333333331</v>
      </c>
      <c r="I4572" s="2"/>
      <c r="J4572"/>
      <c r="K4572" s="22" t="s">
        <v>100</v>
      </c>
      <c r="L4572"/>
      <c r="M4572" s="2">
        <v>107.692307692307</v>
      </c>
      <c r="N4572" s="65">
        <v>40.384615384616012</v>
      </c>
      <c r="O4572" s="65">
        <f t="shared" si="397"/>
        <v>69.948205690282663</v>
      </c>
      <c r="P4572" s="2">
        <v>3</v>
      </c>
      <c r="Q4572" s="2">
        <v>87.499999999999901</v>
      </c>
      <c r="R4572" s="2">
        <v>13.461538461538098</v>
      </c>
      <c r="S4572" s="2">
        <f t="shared" si="398"/>
        <v>23.316068563426562</v>
      </c>
      <c r="T4572" s="2">
        <v>3</v>
      </c>
      <c r="U4572" s="339">
        <f t="shared" si="399"/>
        <v>-0.20763936477823916</v>
      </c>
      <c r="V4572" s="4">
        <f t="shared" si="400"/>
        <v>0.3570019723865866</v>
      </c>
      <c r="W4572"/>
    </row>
    <row r="4573" spans="1:23" s="138" customFormat="1">
      <c r="A4573" s="119" t="s">
        <v>1030</v>
      </c>
      <c r="B4573" s="9" t="s">
        <v>1037</v>
      </c>
      <c r="C4573" s="99" t="s">
        <v>123</v>
      </c>
      <c r="D4573" s="81" t="s">
        <v>44</v>
      </c>
      <c r="E4573" s="93" t="s">
        <v>600</v>
      </c>
      <c r="F4573" s="93" t="s">
        <v>60</v>
      </c>
      <c r="G4573">
        <v>14</v>
      </c>
      <c r="H4573" s="123">
        <f t="shared" si="401"/>
        <v>0.66666666666666663</v>
      </c>
      <c r="I4573" s="2"/>
      <c r="J4573"/>
      <c r="K4573" s="22" t="s">
        <v>100</v>
      </c>
      <c r="L4573"/>
      <c r="M4573" s="2">
        <v>215.38461538461499</v>
      </c>
      <c r="N4573" s="65">
        <v>134.61538461538399</v>
      </c>
      <c r="O4573" s="65">
        <f t="shared" si="397"/>
        <v>233.16068563427083</v>
      </c>
      <c r="P4573" s="2">
        <v>3</v>
      </c>
      <c r="Q4573" s="2">
        <v>40.384615384615302</v>
      </c>
      <c r="R4573" s="2">
        <v>40.384615384615401</v>
      </c>
      <c r="S4573" s="2">
        <f t="shared" si="398"/>
        <v>69.948205690281611</v>
      </c>
      <c r="T4573" s="2">
        <v>3</v>
      </c>
      <c r="U4573" s="339">
        <f t="shared" si="399"/>
        <v>-1.6739764335716716</v>
      </c>
      <c r="V4573" s="4">
        <f t="shared" si="400"/>
        <v>1.3333333333333384</v>
      </c>
      <c r="W4573"/>
    </row>
    <row r="4574" spans="1:23" s="138" customFormat="1">
      <c r="A4574" s="119" t="s">
        <v>1030</v>
      </c>
      <c r="B4574" s="9" t="s">
        <v>1037</v>
      </c>
      <c r="C4574" s="99" t="s">
        <v>123</v>
      </c>
      <c r="D4574" s="81" t="s">
        <v>44</v>
      </c>
      <c r="E4574" s="93" t="s">
        <v>600</v>
      </c>
      <c r="F4574" s="93" t="s">
        <v>60</v>
      </c>
      <c r="G4574">
        <v>21</v>
      </c>
      <c r="H4574" s="123">
        <f t="shared" si="401"/>
        <v>1</v>
      </c>
      <c r="I4574" s="2"/>
      <c r="J4574"/>
      <c r="K4574" s="22" t="s">
        <v>100</v>
      </c>
      <c r="L4574" t="s">
        <v>100</v>
      </c>
      <c r="M4574" s="2">
        <v>424.03846153846098</v>
      </c>
      <c r="N4574" s="65">
        <v>309.61538461538498</v>
      </c>
      <c r="O4574" s="65">
        <f t="shared" si="397"/>
        <v>536.26957695882606</v>
      </c>
      <c r="P4574" s="2">
        <v>3</v>
      </c>
      <c r="Q4574" s="2">
        <v>6.73076923076915</v>
      </c>
      <c r="R4574" s="2">
        <v>20.19230769230775</v>
      </c>
      <c r="S4574" s="2">
        <f t="shared" si="398"/>
        <v>34.974102845140891</v>
      </c>
      <c r="T4574" s="2">
        <v>3</v>
      </c>
      <c r="U4574" s="339">
        <f t="shared" si="399"/>
        <v>-4.1431347263915432</v>
      </c>
      <c r="V4574" s="4">
        <f t="shared" si="400"/>
        <v>9.3333333333336004</v>
      </c>
      <c r="W4574"/>
    </row>
    <row r="4575" spans="1:23" s="138" customFormat="1">
      <c r="A4575" s="119" t="s">
        <v>1030</v>
      </c>
      <c r="B4575" s="9" t="s">
        <v>1038</v>
      </c>
      <c r="C4575" s="99" t="s">
        <v>123</v>
      </c>
      <c r="D4575" s="81" t="s">
        <v>44</v>
      </c>
      <c r="E4575" s="93" t="s">
        <v>600</v>
      </c>
      <c r="F4575" s="93" t="s">
        <v>60</v>
      </c>
      <c r="G4575">
        <v>0</v>
      </c>
      <c r="H4575" s="123">
        <f t="shared" si="401"/>
        <v>0</v>
      </c>
      <c r="I4575" s="2" t="s">
        <v>100</v>
      </c>
      <c r="J4575"/>
      <c r="K4575"/>
      <c r="L4575"/>
      <c r="M4575" s="2">
        <v>312</v>
      </c>
      <c r="N4575" s="65">
        <v>71.999999999998977</v>
      </c>
      <c r="O4575" s="65">
        <f t="shared" si="397"/>
        <v>124.70765814495739</v>
      </c>
      <c r="P4575" s="2">
        <v>3</v>
      </c>
      <c r="Q4575" s="2">
        <v>396</v>
      </c>
      <c r="R4575" s="2">
        <v>132</v>
      </c>
      <c r="S4575" s="2">
        <f t="shared" si="398"/>
        <v>228.63070659909178</v>
      </c>
      <c r="T4575" s="2">
        <v>3</v>
      </c>
      <c r="U4575" s="339">
        <f t="shared" si="399"/>
        <v>0.23841102344499815</v>
      </c>
      <c r="V4575" s="4">
        <f t="shared" si="400"/>
        <v>0.44444444444444442</v>
      </c>
      <c r="W4575"/>
    </row>
    <row r="4576" spans="1:23" s="138" customFormat="1">
      <c r="A4576" s="119" t="s">
        <v>1030</v>
      </c>
      <c r="B4576" s="9" t="s">
        <v>1038</v>
      </c>
      <c r="C4576" s="99" t="s">
        <v>123</v>
      </c>
      <c r="D4576" s="81" t="s">
        <v>44</v>
      </c>
      <c r="E4576" s="93" t="s">
        <v>600</v>
      </c>
      <c r="F4576" s="93" t="s">
        <v>60</v>
      </c>
      <c r="G4576">
        <v>1</v>
      </c>
      <c r="H4576" s="123">
        <f t="shared" si="401"/>
        <v>4.7619047619047616E-2</v>
      </c>
      <c r="I4576" s="2"/>
      <c r="J4576" t="s">
        <v>100</v>
      </c>
      <c r="K4576"/>
      <c r="L4576"/>
      <c r="M4576" s="2">
        <v>528</v>
      </c>
      <c r="N4576" s="65">
        <v>192</v>
      </c>
      <c r="O4576" s="65">
        <f t="shared" si="397"/>
        <v>332.55375505322445</v>
      </c>
      <c r="P4576" s="2">
        <v>3</v>
      </c>
      <c r="Q4576" s="2">
        <v>120</v>
      </c>
      <c r="R4576" s="2">
        <v>120</v>
      </c>
      <c r="S4576" s="2">
        <f t="shared" si="398"/>
        <v>207.84609690826525</v>
      </c>
      <c r="T4576" s="2">
        <v>3</v>
      </c>
      <c r="U4576" s="339">
        <f t="shared" si="399"/>
        <v>-1.4816045409242156</v>
      </c>
      <c r="V4576" s="4">
        <f t="shared" si="400"/>
        <v>1.333333333333333</v>
      </c>
      <c r="W4576"/>
    </row>
    <row r="4577" spans="1:23" s="138" customFormat="1">
      <c r="A4577" s="119" t="s">
        <v>1030</v>
      </c>
      <c r="B4577" s="9" t="s">
        <v>1038</v>
      </c>
      <c r="C4577" s="99" t="s">
        <v>123</v>
      </c>
      <c r="D4577" s="81" t="s">
        <v>44</v>
      </c>
      <c r="E4577" s="93" t="s">
        <v>600</v>
      </c>
      <c r="F4577" s="93" t="s">
        <v>60</v>
      </c>
      <c r="G4577">
        <v>3</v>
      </c>
      <c r="H4577" s="123">
        <f t="shared" si="401"/>
        <v>0.14285714285714285</v>
      </c>
      <c r="I4577" s="2"/>
      <c r="J4577"/>
      <c r="K4577" s="22" t="s">
        <v>100</v>
      </c>
      <c r="L4577"/>
      <c r="M4577" s="2">
        <v>456</v>
      </c>
      <c r="N4577" s="65">
        <v>168</v>
      </c>
      <c r="O4577" s="65">
        <f t="shared" si="397"/>
        <v>290.98453567157139</v>
      </c>
      <c r="P4577" s="2">
        <v>3</v>
      </c>
      <c r="Q4577" s="2">
        <v>120</v>
      </c>
      <c r="R4577" s="2">
        <v>96</v>
      </c>
      <c r="S4577" s="2">
        <f t="shared" si="398"/>
        <v>166.27687752661222</v>
      </c>
      <c r="T4577" s="2">
        <v>3</v>
      </c>
      <c r="U4577" s="339">
        <f t="shared" si="399"/>
        <v>-1.3350010667323402</v>
      </c>
      <c r="V4577" s="4">
        <f t="shared" si="400"/>
        <v>0.97333333333333338</v>
      </c>
      <c r="W4577"/>
    </row>
    <row r="4578" spans="1:23" s="138" customFormat="1">
      <c r="A4578" s="119" t="s">
        <v>1030</v>
      </c>
      <c r="B4578" s="9" t="s">
        <v>1038</v>
      </c>
      <c r="C4578" s="99" t="s">
        <v>123</v>
      </c>
      <c r="D4578" s="81" t="s">
        <v>44</v>
      </c>
      <c r="E4578" s="93" t="s">
        <v>600</v>
      </c>
      <c r="F4578" s="93" t="s">
        <v>60</v>
      </c>
      <c r="G4578">
        <v>7</v>
      </c>
      <c r="H4578" s="123">
        <f t="shared" si="401"/>
        <v>0.33333333333333331</v>
      </c>
      <c r="I4578" s="2"/>
      <c r="J4578"/>
      <c r="K4578" s="22" t="s">
        <v>100</v>
      </c>
      <c r="L4578"/>
      <c r="M4578" s="2">
        <v>552</v>
      </c>
      <c r="N4578" s="65">
        <v>84</v>
      </c>
      <c r="O4578" s="65">
        <f t="shared" si="397"/>
        <v>145.4922678357857</v>
      </c>
      <c r="P4578" s="2">
        <v>3</v>
      </c>
      <c r="Q4578" s="2">
        <v>108</v>
      </c>
      <c r="R4578" s="2">
        <v>23.999999999999005</v>
      </c>
      <c r="S4578" s="2">
        <f t="shared" si="398"/>
        <v>41.56921938165133</v>
      </c>
      <c r="T4578" s="2">
        <v>3</v>
      </c>
      <c r="U4578" s="339">
        <f t="shared" si="399"/>
        <v>-1.6314168191528755</v>
      </c>
      <c r="V4578" s="4">
        <f t="shared" si="400"/>
        <v>0.38271604938271192</v>
      </c>
      <c r="W4578"/>
    </row>
    <row r="4579" spans="1:23" s="138" customFormat="1">
      <c r="A4579" s="119" t="s">
        <v>1030</v>
      </c>
      <c r="B4579" s="9" t="s">
        <v>1038</v>
      </c>
      <c r="C4579" s="99" t="s">
        <v>123</v>
      </c>
      <c r="D4579" s="81" t="s">
        <v>44</v>
      </c>
      <c r="E4579" s="93" t="s">
        <v>600</v>
      </c>
      <c r="F4579" s="93" t="s">
        <v>60</v>
      </c>
      <c r="G4579">
        <v>14</v>
      </c>
      <c r="H4579" s="123">
        <f t="shared" si="401"/>
        <v>0.66666666666666663</v>
      </c>
      <c r="I4579" s="2"/>
      <c r="J4579"/>
      <c r="K4579" s="22" t="s">
        <v>100</v>
      </c>
      <c r="L4579"/>
      <c r="M4579" s="2">
        <v>396</v>
      </c>
      <c r="N4579" s="65">
        <v>24</v>
      </c>
      <c r="O4579" s="65">
        <f t="shared" si="397"/>
        <v>41.569219381653056</v>
      </c>
      <c r="P4579" s="2">
        <v>3</v>
      </c>
      <c r="Q4579" s="2">
        <v>227.99999999999901</v>
      </c>
      <c r="R4579" s="2">
        <v>84.000000000000995</v>
      </c>
      <c r="S4579" s="2">
        <f t="shared" si="398"/>
        <v>145.4922678357874</v>
      </c>
      <c r="T4579" s="2">
        <v>3</v>
      </c>
      <c r="U4579" s="339">
        <f t="shared" si="399"/>
        <v>-0.55206858230004419</v>
      </c>
      <c r="V4579" s="4">
        <f t="shared" si="400"/>
        <v>0.46906740535549835</v>
      </c>
      <c r="W4579"/>
    </row>
    <row r="4580" spans="1:23" s="138" customFormat="1">
      <c r="A4580" s="119" t="s">
        <v>1030</v>
      </c>
      <c r="B4580" s="9" t="s">
        <v>1038</v>
      </c>
      <c r="C4580" s="99" t="s">
        <v>123</v>
      </c>
      <c r="D4580" s="81" t="s">
        <v>44</v>
      </c>
      <c r="E4580" s="93" t="s">
        <v>600</v>
      </c>
      <c r="F4580" s="93" t="s">
        <v>60</v>
      </c>
      <c r="G4580">
        <v>21</v>
      </c>
      <c r="H4580" s="123">
        <f t="shared" si="401"/>
        <v>1</v>
      </c>
      <c r="I4580" s="2"/>
      <c r="J4580"/>
      <c r="K4580" s="22" t="s">
        <v>100</v>
      </c>
      <c r="L4580" t="s">
        <v>100</v>
      </c>
      <c r="M4580" s="2">
        <v>1044</v>
      </c>
      <c r="N4580" s="65">
        <v>48</v>
      </c>
      <c r="O4580" s="65">
        <f t="shared" si="397"/>
        <v>83.138438763306112</v>
      </c>
      <c r="P4580" s="2">
        <v>3</v>
      </c>
      <c r="Q4580" s="2">
        <v>432</v>
      </c>
      <c r="R4580" s="2">
        <v>84</v>
      </c>
      <c r="S4580" s="2">
        <f t="shared" si="398"/>
        <v>145.4922678357857</v>
      </c>
      <c r="T4580" s="2">
        <v>3</v>
      </c>
      <c r="U4580" s="339">
        <f t="shared" si="399"/>
        <v>-0.88238918019847368</v>
      </c>
      <c r="V4580" s="4">
        <f t="shared" si="400"/>
        <v>0.37114197530864196</v>
      </c>
      <c r="W4580"/>
    </row>
    <row r="4581" spans="1:23" s="138" customFormat="1">
      <c r="A4581" s="119" t="s">
        <v>1030</v>
      </c>
      <c r="B4581" s="9" t="s">
        <v>1039</v>
      </c>
      <c r="C4581" s="99" t="s">
        <v>123</v>
      </c>
      <c r="D4581" s="81" t="s">
        <v>44</v>
      </c>
      <c r="E4581" s="93" t="s">
        <v>600</v>
      </c>
      <c r="F4581" s="93" t="s">
        <v>60</v>
      </c>
      <c r="G4581">
        <v>0</v>
      </c>
      <c r="H4581" s="123">
        <f t="shared" ref="H4581:H4604" si="402">G4581/21</f>
        <v>0</v>
      </c>
      <c r="I4581" s="2" t="s">
        <v>100</v>
      </c>
      <c r="J4581"/>
      <c r="K4581"/>
      <c r="L4581"/>
      <c r="M4581" s="2">
        <v>79.999999999999901</v>
      </c>
      <c r="N4581" s="65">
        <v>39.999999999999105</v>
      </c>
      <c r="O4581" s="65">
        <f t="shared" si="397"/>
        <v>69.282032302753535</v>
      </c>
      <c r="P4581" s="2">
        <v>3</v>
      </c>
      <c r="Q4581" s="2">
        <v>119.99999999999901</v>
      </c>
      <c r="R4581" s="2">
        <v>29.090909090909008</v>
      </c>
      <c r="S4581" s="2">
        <f t="shared" si="398"/>
        <v>50.386932583821739</v>
      </c>
      <c r="T4581" s="2">
        <v>3</v>
      </c>
      <c r="U4581" s="339">
        <f t="shared" si="399"/>
        <v>0.40546510810815728</v>
      </c>
      <c r="V4581" s="4">
        <f t="shared" si="400"/>
        <v>0.39210284664830186</v>
      </c>
      <c r="W4581"/>
    </row>
    <row r="4582" spans="1:23" s="138" customFormat="1">
      <c r="A4582" s="119" t="s">
        <v>1030</v>
      </c>
      <c r="B4582" s="9" t="s">
        <v>1039</v>
      </c>
      <c r="C4582" s="99" t="s">
        <v>123</v>
      </c>
      <c r="D4582" s="81" t="s">
        <v>44</v>
      </c>
      <c r="E4582" s="93" t="s">
        <v>600</v>
      </c>
      <c r="F4582" s="93" t="s">
        <v>60</v>
      </c>
      <c r="G4582">
        <v>1</v>
      </c>
      <c r="H4582" s="123">
        <f t="shared" si="402"/>
        <v>4.7619047619047616E-2</v>
      </c>
      <c r="I4582" s="2"/>
      <c r="J4582" t="s">
        <v>100</v>
      </c>
      <c r="K4582"/>
      <c r="L4582"/>
      <c r="M4582" s="2">
        <v>90.909090909090907</v>
      </c>
      <c r="N4582" s="65">
        <v>14.545454545454092</v>
      </c>
      <c r="O4582" s="65">
        <f t="shared" si="397"/>
        <v>25.193466291910156</v>
      </c>
      <c r="P4582" s="2">
        <v>3</v>
      </c>
      <c r="Q4582" s="2">
        <v>10.909090909090899</v>
      </c>
      <c r="R4582" s="2">
        <v>10.909090909090601</v>
      </c>
      <c r="S4582" s="2">
        <f t="shared" si="398"/>
        <v>18.895099718932673</v>
      </c>
      <c r="T4582" s="2">
        <v>3</v>
      </c>
      <c r="U4582" s="339">
        <f t="shared" si="399"/>
        <v>-2.1202635362000919</v>
      </c>
      <c r="V4582" s="4">
        <f t="shared" si="400"/>
        <v>1.3333333333332789</v>
      </c>
      <c r="W4582"/>
    </row>
    <row r="4583" spans="1:23" s="138" customFormat="1">
      <c r="A4583" s="119" t="s">
        <v>1030</v>
      </c>
      <c r="B4583" s="9" t="s">
        <v>1039</v>
      </c>
      <c r="C4583" s="99" t="s">
        <v>123</v>
      </c>
      <c r="D4583" s="81" t="s">
        <v>44</v>
      </c>
      <c r="E4583" s="93" t="s">
        <v>600</v>
      </c>
      <c r="F4583" s="93" t="s">
        <v>60</v>
      </c>
      <c r="G4583">
        <v>3</v>
      </c>
      <c r="H4583" s="123">
        <f t="shared" si="402"/>
        <v>0.14285714285714285</v>
      </c>
      <c r="I4583" s="2"/>
      <c r="J4583"/>
      <c r="K4583" s="22" t="s">
        <v>100</v>
      </c>
      <c r="L4583"/>
      <c r="M4583" s="2">
        <v>156.363636363636</v>
      </c>
      <c r="N4583" s="65">
        <v>40</v>
      </c>
      <c r="O4583" s="65">
        <f t="shared" si="397"/>
        <v>69.282032302755084</v>
      </c>
      <c r="P4583" s="2">
        <v>3</v>
      </c>
      <c r="Q4583" s="2">
        <v>39.999999999999702</v>
      </c>
      <c r="R4583" s="2">
        <v>29.090909090909193</v>
      </c>
      <c r="S4583" s="2">
        <f t="shared" si="398"/>
        <v>50.386932583822059</v>
      </c>
      <c r="T4583" s="2">
        <v>3</v>
      </c>
      <c r="U4583" s="339">
        <f t="shared" si="399"/>
        <v>-1.363304842895197</v>
      </c>
      <c r="V4583" s="4">
        <f t="shared" si="400"/>
        <v>0.86225895316805556</v>
      </c>
      <c r="W4583"/>
    </row>
    <row r="4584" spans="1:23" s="138" customFormat="1">
      <c r="A4584" s="119" t="s">
        <v>1030</v>
      </c>
      <c r="B4584" s="9" t="s">
        <v>1039</v>
      </c>
      <c r="C4584" s="99" t="s">
        <v>123</v>
      </c>
      <c r="D4584" s="81" t="s">
        <v>44</v>
      </c>
      <c r="E4584" s="93" t="s">
        <v>600</v>
      </c>
      <c r="F4584" s="93" t="s">
        <v>60</v>
      </c>
      <c r="G4584">
        <v>7</v>
      </c>
      <c r="H4584" s="123">
        <f t="shared" si="402"/>
        <v>0.33333333333333331</v>
      </c>
      <c r="I4584" s="2"/>
      <c r="J4584"/>
      <c r="K4584" s="22" t="s">
        <v>100</v>
      </c>
      <c r="L4584"/>
      <c r="M4584" s="2">
        <v>156.363636363636</v>
      </c>
      <c r="N4584" s="65">
        <v>3.6363636363630008</v>
      </c>
      <c r="O4584" s="65">
        <f t="shared" si="397"/>
        <v>6.2983665729766347</v>
      </c>
      <c r="P4584" s="2">
        <v>3</v>
      </c>
      <c r="Q4584" s="2">
        <v>36.363636363636303</v>
      </c>
      <c r="R4584" s="2">
        <v>21.8181818181816</v>
      </c>
      <c r="S4584" s="2">
        <f t="shared" si="398"/>
        <v>37.790199437866036</v>
      </c>
      <c r="T4584" s="2">
        <v>3</v>
      </c>
      <c r="U4584" s="339">
        <f t="shared" si="399"/>
        <v>-1.4586150226995163</v>
      </c>
      <c r="V4584" s="4">
        <f t="shared" si="400"/>
        <v>0.69333333333332736</v>
      </c>
      <c r="W4584"/>
    </row>
    <row r="4585" spans="1:23" s="138" customFormat="1">
      <c r="A4585" s="119" t="s">
        <v>1030</v>
      </c>
      <c r="B4585" s="9" t="s">
        <v>1039</v>
      </c>
      <c r="C4585" s="99" t="s">
        <v>123</v>
      </c>
      <c r="D4585" s="81" t="s">
        <v>44</v>
      </c>
      <c r="E4585" s="93" t="s">
        <v>600</v>
      </c>
      <c r="F4585" s="93" t="s">
        <v>60</v>
      </c>
      <c r="G4585">
        <v>14</v>
      </c>
      <c r="H4585" s="123">
        <f t="shared" si="402"/>
        <v>0.66666666666666663</v>
      </c>
      <c r="I4585" s="2"/>
      <c r="J4585"/>
      <c r="K4585" s="22" t="s">
        <v>100</v>
      </c>
      <c r="L4585"/>
      <c r="M4585" s="2">
        <v>174.54545454545399</v>
      </c>
      <c r="N4585" s="65">
        <v>14.545454545455016</v>
      </c>
      <c r="O4585" s="65">
        <f t="shared" si="397"/>
        <v>25.193466291911754</v>
      </c>
      <c r="P4585" s="2">
        <v>3</v>
      </c>
      <c r="Q4585" s="2">
        <v>185.45454545454501</v>
      </c>
      <c r="R4585" s="2">
        <v>138.18181818181799</v>
      </c>
      <c r="S4585" s="2">
        <f t="shared" si="398"/>
        <v>239.3379297731536</v>
      </c>
      <c r="T4585" s="2">
        <v>3</v>
      </c>
      <c r="U4585" s="339">
        <f t="shared" si="399"/>
        <v>6.062462181643568E-2</v>
      </c>
      <c r="V4585" s="4">
        <f t="shared" si="400"/>
        <v>0.88850442137639463</v>
      </c>
      <c r="W4585"/>
    </row>
    <row r="4586" spans="1:23" s="138" customFormat="1">
      <c r="A4586" s="119" t="s">
        <v>1030</v>
      </c>
      <c r="B4586" s="9" t="s">
        <v>1039</v>
      </c>
      <c r="C4586" s="99" t="s">
        <v>123</v>
      </c>
      <c r="D4586" s="81" t="s">
        <v>44</v>
      </c>
      <c r="E4586" s="93" t="s">
        <v>600</v>
      </c>
      <c r="F4586" s="93" t="s">
        <v>60</v>
      </c>
      <c r="G4586">
        <v>21</v>
      </c>
      <c r="H4586" s="123">
        <f t="shared" si="402"/>
        <v>1</v>
      </c>
      <c r="I4586" s="2"/>
      <c r="J4586"/>
      <c r="K4586" s="22" t="s">
        <v>100</v>
      </c>
      <c r="L4586" t="s">
        <v>100</v>
      </c>
      <c r="M4586" s="2">
        <v>218.18181818181799</v>
      </c>
      <c r="N4586" s="65">
        <v>3.6363636363630008</v>
      </c>
      <c r="O4586" s="65">
        <f t="shared" si="397"/>
        <v>6.2983665729766347</v>
      </c>
      <c r="P4586" s="2">
        <v>3</v>
      </c>
      <c r="Q4586" s="2">
        <v>54.545454545454497</v>
      </c>
      <c r="R4586" s="2">
        <v>25.454545454545404</v>
      </c>
      <c r="S4586" s="2">
        <f t="shared" si="398"/>
        <v>44.088566010844062</v>
      </c>
      <c r="T4586" s="2">
        <v>3</v>
      </c>
      <c r="U4586" s="339">
        <f t="shared" si="399"/>
        <v>-1.3862943611198906</v>
      </c>
      <c r="V4586" s="4">
        <f t="shared" si="400"/>
        <v>0.55111111111111066</v>
      </c>
      <c r="W4586"/>
    </row>
    <row r="4587" spans="1:23" s="138" customFormat="1">
      <c r="A4587" s="119" t="s">
        <v>1030</v>
      </c>
      <c r="B4587" s="9" t="s">
        <v>1040</v>
      </c>
      <c r="C4587" s="99" t="s">
        <v>123</v>
      </c>
      <c r="D4587" s="81" t="s">
        <v>44</v>
      </c>
      <c r="E4587" s="93" t="s">
        <v>600</v>
      </c>
      <c r="F4587" s="93" t="s">
        <v>60</v>
      </c>
      <c r="G4587">
        <v>0</v>
      </c>
      <c r="H4587" s="123">
        <f t="shared" si="402"/>
        <v>0</v>
      </c>
      <c r="I4587" s="2" t="s">
        <v>100</v>
      </c>
      <c r="J4587"/>
      <c r="K4587"/>
      <c r="L4587"/>
      <c r="M4587" s="2">
        <v>219.230769230768</v>
      </c>
      <c r="N4587" s="65">
        <v>23.076923076923009</v>
      </c>
      <c r="O4587" s="65">
        <f t="shared" si="397"/>
        <v>39.970403251589353</v>
      </c>
      <c r="P4587" s="2">
        <v>3</v>
      </c>
      <c r="Q4587" s="2">
        <v>403.84615384615398</v>
      </c>
      <c r="R4587" s="2">
        <v>173.07692307692304</v>
      </c>
      <c r="S4587" s="2">
        <f t="shared" si="398"/>
        <v>299.778024386921</v>
      </c>
      <c r="T4587" s="2">
        <v>3</v>
      </c>
      <c r="U4587" s="339">
        <f t="shared" si="399"/>
        <v>0.61090908232297914</v>
      </c>
      <c r="V4587" s="4">
        <f t="shared" si="400"/>
        <v>0.51700680272108823</v>
      </c>
      <c r="W4587"/>
    </row>
    <row r="4588" spans="1:23" s="138" customFormat="1">
      <c r="A4588" s="119" t="s">
        <v>1030</v>
      </c>
      <c r="B4588" s="9" t="s">
        <v>1040</v>
      </c>
      <c r="C4588" s="99" t="s">
        <v>123</v>
      </c>
      <c r="D4588" s="81" t="s">
        <v>44</v>
      </c>
      <c r="E4588" s="93" t="s">
        <v>600</v>
      </c>
      <c r="F4588" s="93" t="s">
        <v>60</v>
      </c>
      <c r="G4588">
        <v>1</v>
      </c>
      <c r="H4588" s="123">
        <f t="shared" si="402"/>
        <v>4.7619047619047616E-2</v>
      </c>
      <c r="I4588" s="2"/>
      <c r="J4588" t="s">
        <v>100</v>
      </c>
      <c r="K4588"/>
      <c r="L4588"/>
      <c r="M4588" s="2">
        <v>438.461538461538</v>
      </c>
      <c r="N4588" s="65">
        <v>103.84615384615404</v>
      </c>
      <c r="O4588" s="65">
        <f t="shared" si="397"/>
        <v>179.86681463215297</v>
      </c>
      <c r="P4588" s="2">
        <v>3</v>
      </c>
      <c r="Q4588" s="2">
        <v>230.76923076923001</v>
      </c>
      <c r="R4588" s="2">
        <v>138.46153846153899</v>
      </c>
      <c r="S4588" s="2">
        <f t="shared" si="398"/>
        <v>239.82241950953775</v>
      </c>
      <c r="T4588" s="2">
        <v>3</v>
      </c>
      <c r="U4588" s="339">
        <f t="shared" si="399"/>
        <v>-0.64185388617239691</v>
      </c>
      <c r="V4588" s="4">
        <f t="shared" si="400"/>
        <v>0.69333333333333846</v>
      </c>
      <c r="W4588"/>
    </row>
    <row r="4589" spans="1:23" s="138" customFormat="1">
      <c r="A4589" s="119" t="s">
        <v>1030</v>
      </c>
      <c r="B4589" s="9" t="s">
        <v>1040</v>
      </c>
      <c r="C4589" s="99" t="s">
        <v>123</v>
      </c>
      <c r="D4589" s="81" t="s">
        <v>44</v>
      </c>
      <c r="E4589" s="93" t="s">
        <v>600</v>
      </c>
      <c r="F4589" s="93" t="s">
        <v>60</v>
      </c>
      <c r="G4589">
        <v>3</v>
      </c>
      <c r="H4589" s="123">
        <f t="shared" si="402"/>
        <v>0.14285714285714285</v>
      </c>
      <c r="I4589" s="2"/>
      <c r="J4589"/>
      <c r="K4589" s="22" t="s">
        <v>100</v>
      </c>
      <c r="L4589"/>
      <c r="M4589" s="2">
        <v>473.07692307692201</v>
      </c>
      <c r="N4589" s="65">
        <v>161.53846153846195</v>
      </c>
      <c r="O4589" s="65">
        <f t="shared" si="397"/>
        <v>279.79282276112701</v>
      </c>
      <c r="P4589" s="2">
        <v>3</v>
      </c>
      <c r="Q4589" s="2">
        <v>161.53846153846101</v>
      </c>
      <c r="R4589" s="2">
        <v>57.692307692306997</v>
      </c>
      <c r="S4589" s="2">
        <f t="shared" si="398"/>
        <v>99.926008128972484</v>
      </c>
      <c r="T4589" s="2">
        <v>3</v>
      </c>
      <c r="U4589" s="339">
        <f t="shared" si="399"/>
        <v>-1.0745147370890502</v>
      </c>
      <c r="V4589" s="4">
        <f t="shared" si="400"/>
        <v>0.46088435374149439</v>
      </c>
      <c r="W4589"/>
    </row>
    <row r="4590" spans="1:23" s="138" customFormat="1">
      <c r="A4590" s="119" t="s">
        <v>1030</v>
      </c>
      <c r="B4590" s="9" t="s">
        <v>1040</v>
      </c>
      <c r="C4590" s="99" t="s">
        <v>123</v>
      </c>
      <c r="D4590" s="81" t="s">
        <v>44</v>
      </c>
      <c r="E4590" s="93" t="s">
        <v>600</v>
      </c>
      <c r="F4590" s="93" t="s">
        <v>60</v>
      </c>
      <c r="G4590">
        <v>7</v>
      </c>
      <c r="H4590" s="123">
        <f t="shared" si="402"/>
        <v>0.33333333333333331</v>
      </c>
      <c r="I4590" s="2"/>
      <c r="J4590"/>
      <c r="K4590" s="22" t="s">
        <v>100</v>
      </c>
      <c r="L4590"/>
      <c r="M4590" s="2">
        <v>369.230769230769</v>
      </c>
      <c r="N4590" s="65">
        <v>138.461538461538</v>
      </c>
      <c r="O4590" s="65">
        <f t="shared" si="397"/>
        <v>239.82241950953605</v>
      </c>
      <c r="P4590" s="2">
        <v>3</v>
      </c>
      <c r="Q4590" s="2">
        <v>103.846153846153</v>
      </c>
      <c r="R4590" s="2">
        <v>23.076923076922995</v>
      </c>
      <c r="S4590" s="2">
        <f t="shared" si="398"/>
        <v>39.970403251589332</v>
      </c>
      <c r="T4590" s="2">
        <v>3</v>
      </c>
      <c r="U4590" s="339">
        <f t="shared" si="399"/>
        <v>-1.2685113254635147</v>
      </c>
      <c r="V4590" s="4">
        <f t="shared" si="400"/>
        <v>0.38271604938271647</v>
      </c>
      <c r="W4590"/>
    </row>
    <row r="4591" spans="1:23" s="138" customFormat="1">
      <c r="A4591" s="119" t="s">
        <v>1030</v>
      </c>
      <c r="B4591" s="9" t="s">
        <v>1040</v>
      </c>
      <c r="C4591" s="99" t="s">
        <v>123</v>
      </c>
      <c r="D4591" s="81" t="s">
        <v>44</v>
      </c>
      <c r="E4591" s="93" t="s">
        <v>600</v>
      </c>
      <c r="F4591" s="93" t="s">
        <v>60</v>
      </c>
      <c r="G4591">
        <v>14</v>
      </c>
      <c r="H4591" s="123">
        <f t="shared" si="402"/>
        <v>0.66666666666666663</v>
      </c>
      <c r="I4591" s="2"/>
      <c r="J4591"/>
      <c r="K4591" s="22" t="s">
        <v>100</v>
      </c>
      <c r="L4591"/>
      <c r="M4591" s="2">
        <v>242.30769230769101</v>
      </c>
      <c r="N4591" s="65">
        <v>46.153846153846985</v>
      </c>
      <c r="O4591" s="65">
        <f t="shared" si="397"/>
        <v>79.940806503180383</v>
      </c>
      <c r="P4591" s="2">
        <v>3</v>
      </c>
      <c r="Q4591" s="2">
        <v>219.230769230768</v>
      </c>
      <c r="R4591" s="2">
        <v>92.307692307692975</v>
      </c>
      <c r="S4591" s="2">
        <f t="shared" si="398"/>
        <v>159.88161300635906</v>
      </c>
      <c r="T4591" s="2">
        <v>3</v>
      </c>
      <c r="U4591" s="339">
        <f t="shared" si="399"/>
        <v>-0.10008345855698278</v>
      </c>
      <c r="V4591" s="4">
        <f t="shared" si="400"/>
        <v>0.51061865189289457</v>
      </c>
      <c r="W4591"/>
    </row>
    <row r="4592" spans="1:23" s="142" customFormat="1">
      <c r="A4592" s="119" t="s">
        <v>1030</v>
      </c>
      <c r="B4592" s="9" t="s">
        <v>1040</v>
      </c>
      <c r="C4592" s="99" t="s">
        <v>123</v>
      </c>
      <c r="D4592" s="81" t="s">
        <v>44</v>
      </c>
      <c r="E4592" s="93" t="s">
        <v>600</v>
      </c>
      <c r="F4592" s="93" t="s">
        <v>60</v>
      </c>
      <c r="G4592">
        <v>21</v>
      </c>
      <c r="H4592" s="123">
        <f t="shared" si="402"/>
        <v>1</v>
      </c>
      <c r="I4592" s="2"/>
      <c r="J4592"/>
      <c r="K4592" s="22" t="s">
        <v>100</v>
      </c>
      <c r="L4592" t="s">
        <v>100</v>
      </c>
      <c r="M4592" s="2">
        <v>334.61538461538402</v>
      </c>
      <c r="N4592" s="65">
        <v>196.15384615384602</v>
      </c>
      <c r="O4592" s="65">
        <f t="shared" si="397"/>
        <v>339.74842763851029</v>
      </c>
      <c r="P4592" s="2">
        <v>3</v>
      </c>
      <c r="Q4592" s="2">
        <v>92.307692307692605</v>
      </c>
      <c r="R4592" s="2">
        <v>46.153846153845393</v>
      </c>
      <c r="S4592" s="2">
        <f t="shared" si="398"/>
        <v>79.940806503177626</v>
      </c>
      <c r="T4592" s="2">
        <v>3</v>
      </c>
      <c r="U4592" s="339">
        <f t="shared" si="399"/>
        <v>-1.2878542883066331</v>
      </c>
      <c r="V4592" s="4">
        <f t="shared" si="400"/>
        <v>0.58333333333332349</v>
      </c>
      <c r="W4592"/>
    </row>
    <row r="4593" spans="1:23" s="138" customFormat="1">
      <c r="A4593" s="119" t="s">
        <v>1030</v>
      </c>
      <c r="B4593" s="9" t="s">
        <v>1041</v>
      </c>
      <c r="C4593" s="99" t="s">
        <v>123</v>
      </c>
      <c r="D4593" s="81" t="s">
        <v>44</v>
      </c>
      <c r="E4593" s="93" t="s">
        <v>600</v>
      </c>
      <c r="F4593" s="93" t="s">
        <v>60</v>
      </c>
      <c r="G4593">
        <v>0</v>
      </c>
      <c r="H4593" s="123">
        <f t="shared" si="402"/>
        <v>0</v>
      </c>
      <c r="I4593" s="2" t="s">
        <v>100</v>
      </c>
      <c r="J4593"/>
      <c r="K4593"/>
      <c r="L4593"/>
      <c r="M4593" s="321">
        <v>952.38095238095195</v>
      </c>
      <c r="N4593" s="446">
        <v>342.857142857138</v>
      </c>
      <c r="O4593" s="176">
        <f t="shared" si="397"/>
        <v>593.84599116646382</v>
      </c>
      <c r="P4593" s="326">
        <v>3</v>
      </c>
      <c r="Q4593" s="326">
        <v>114.285714285713</v>
      </c>
      <c r="R4593" s="326">
        <v>152.380952380953</v>
      </c>
      <c r="S4593" s="2">
        <f t="shared" si="398"/>
        <v>263.93155162954429</v>
      </c>
      <c r="T4593" s="2">
        <v>3</v>
      </c>
      <c r="U4593" s="339">
        <f t="shared" si="399"/>
        <v>-2.1202635362001017</v>
      </c>
      <c r="V4593" s="4">
        <f t="shared" si="400"/>
        <v>2.1111111111111658</v>
      </c>
      <c r="W4593"/>
    </row>
    <row r="4594" spans="1:23" s="138" customFormat="1">
      <c r="A4594" s="119" t="s">
        <v>1030</v>
      </c>
      <c r="B4594" s="9" t="s">
        <v>1041</v>
      </c>
      <c r="C4594" s="99" t="s">
        <v>123</v>
      </c>
      <c r="D4594" s="81" t="s">
        <v>44</v>
      </c>
      <c r="E4594" s="93" t="s">
        <v>600</v>
      </c>
      <c r="F4594" s="93" t="s">
        <v>60</v>
      </c>
      <c r="G4594">
        <v>1</v>
      </c>
      <c r="H4594" s="123">
        <f t="shared" si="402"/>
        <v>4.7619047619047616E-2</v>
      </c>
      <c r="I4594" s="2"/>
      <c r="J4594" t="s">
        <v>100</v>
      </c>
      <c r="K4594"/>
      <c r="L4594"/>
      <c r="M4594" s="321">
        <v>1333.3333333333301</v>
      </c>
      <c r="N4594" s="446">
        <v>228.57142857143003</v>
      </c>
      <c r="O4594" s="176">
        <f t="shared" si="397"/>
        <v>395.89732744431734</v>
      </c>
      <c r="P4594" s="326">
        <v>3</v>
      </c>
      <c r="Q4594" s="326">
        <v>76.190476190475295</v>
      </c>
      <c r="R4594" s="326">
        <v>228.5714285714277</v>
      </c>
      <c r="S4594" s="2">
        <f t="shared" si="398"/>
        <v>395.89732744431331</v>
      </c>
      <c r="T4594" s="2">
        <v>3</v>
      </c>
      <c r="U4594" s="339">
        <f t="shared" si="399"/>
        <v>-2.8622008809294774</v>
      </c>
      <c r="V4594" s="4">
        <f t="shared" si="400"/>
        <v>9.3333333333334778</v>
      </c>
      <c r="W4594"/>
    </row>
    <row r="4595" spans="1:23" s="138" customFormat="1">
      <c r="A4595" s="119" t="s">
        <v>1030</v>
      </c>
      <c r="B4595" s="9" t="s">
        <v>1041</v>
      </c>
      <c r="C4595" s="99" t="s">
        <v>123</v>
      </c>
      <c r="D4595" s="81" t="s">
        <v>44</v>
      </c>
      <c r="E4595" s="93" t="s">
        <v>600</v>
      </c>
      <c r="F4595" s="93" t="s">
        <v>60</v>
      </c>
      <c r="G4595">
        <v>3</v>
      </c>
      <c r="H4595" s="123">
        <f t="shared" si="402"/>
        <v>0.14285714285714285</v>
      </c>
      <c r="I4595" s="2"/>
      <c r="J4595"/>
      <c r="K4595" s="22" t="s">
        <v>100</v>
      </c>
      <c r="L4595"/>
      <c r="M4595" s="321">
        <v>1333.3333333333301</v>
      </c>
      <c r="N4595" s="446">
        <v>380.95238095237983</v>
      </c>
      <c r="O4595" s="176">
        <f t="shared" si="397"/>
        <v>659.828879073856</v>
      </c>
      <c r="P4595" s="326">
        <v>3</v>
      </c>
      <c r="Q4595" s="326">
        <v>76.190476190475295</v>
      </c>
      <c r="R4595" s="326">
        <v>76.190476190475692</v>
      </c>
      <c r="S4595" s="2">
        <f t="shared" si="398"/>
        <v>131.96577581477072</v>
      </c>
      <c r="T4595" s="2">
        <v>3</v>
      </c>
      <c r="U4595" s="339">
        <f t="shared" si="399"/>
        <v>-2.8622008809294774</v>
      </c>
      <c r="V4595" s="4">
        <f t="shared" si="400"/>
        <v>1.3333333333333435</v>
      </c>
      <c r="W4595"/>
    </row>
    <row r="4596" spans="1:23" s="138" customFormat="1">
      <c r="A4596" s="119" t="s">
        <v>1030</v>
      </c>
      <c r="B4596" s="9" t="s">
        <v>1041</v>
      </c>
      <c r="C4596" s="99" t="s">
        <v>123</v>
      </c>
      <c r="D4596" s="81" t="s">
        <v>44</v>
      </c>
      <c r="E4596" s="93" t="s">
        <v>600</v>
      </c>
      <c r="F4596" s="93" t="s">
        <v>60</v>
      </c>
      <c r="G4596">
        <v>7</v>
      </c>
      <c r="H4596" s="123">
        <f t="shared" si="402"/>
        <v>0.33333333333333331</v>
      </c>
      <c r="I4596" s="2"/>
      <c r="J4596"/>
      <c r="K4596" s="22" t="s">
        <v>100</v>
      </c>
      <c r="L4596"/>
      <c r="M4596" s="321">
        <v>2552.38095238095</v>
      </c>
      <c r="N4596" s="446">
        <v>1371.4285714285702</v>
      </c>
      <c r="O4596" s="176">
        <f t="shared" si="397"/>
        <v>2375.3839646658867</v>
      </c>
      <c r="P4596" s="326">
        <v>3</v>
      </c>
      <c r="Q4596" s="326">
        <v>38.095238095238301</v>
      </c>
      <c r="R4596" s="326">
        <v>190.47619047618969</v>
      </c>
      <c r="S4596" s="2">
        <f t="shared" si="398"/>
        <v>329.9144395369276</v>
      </c>
      <c r="T4596" s="2">
        <v>3</v>
      </c>
      <c r="U4596" s="339">
        <f t="shared" si="399"/>
        <v>-4.2046926193909595</v>
      </c>
      <c r="V4596" s="4">
        <f t="shared" si="400"/>
        <v>25.333333333332849</v>
      </c>
      <c r="W4596"/>
    </row>
    <row r="4597" spans="1:23" s="138" customFormat="1">
      <c r="A4597" s="119" t="s">
        <v>1030</v>
      </c>
      <c r="B4597" s="9" t="s">
        <v>1041</v>
      </c>
      <c r="C4597" s="99" t="s">
        <v>123</v>
      </c>
      <c r="D4597" s="81" t="s">
        <v>44</v>
      </c>
      <c r="E4597" s="93" t="s">
        <v>600</v>
      </c>
      <c r="F4597" s="93" t="s">
        <v>60</v>
      </c>
      <c r="G4597">
        <v>14</v>
      </c>
      <c r="H4597" s="123">
        <f t="shared" si="402"/>
        <v>0.66666666666666663</v>
      </c>
      <c r="I4597" s="2"/>
      <c r="J4597"/>
      <c r="K4597" s="22" t="s">
        <v>100</v>
      </c>
      <c r="L4597"/>
      <c r="M4597" s="321">
        <v>1980.9523809523801</v>
      </c>
      <c r="N4597" s="446">
        <v>723.80952380951999</v>
      </c>
      <c r="O4597" s="176">
        <f t="shared" si="397"/>
        <v>1253.6748702403236</v>
      </c>
      <c r="P4597" s="326">
        <v>3</v>
      </c>
      <c r="Q4597" s="326">
        <v>114.285714285713</v>
      </c>
      <c r="R4597" s="326">
        <v>152.380952380953</v>
      </c>
      <c r="S4597" s="2">
        <f t="shared" si="398"/>
        <v>263.93155162954429</v>
      </c>
      <c r="T4597" s="2">
        <v>3</v>
      </c>
      <c r="U4597" s="339">
        <f t="shared" si="399"/>
        <v>-2.8526314299133286</v>
      </c>
      <c r="V4597" s="4">
        <f t="shared" si="400"/>
        <v>2.1111111111111658</v>
      </c>
      <c r="W4597"/>
    </row>
    <row r="4598" spans="1:23" s="138" customFormat="1">
      <c r="A4598" s="119" t="s">
        <v>1030</v>
      </c>
      <c r="B4598" s="9" t="s">
        <v>1041</v>
      </c>
      <c r="C4598" s="99" t="s">
        <v>123</v>
      </c>
      <c r="D4598" s="81" t="s">
        <v>44</v>
      </c>
      <c r="E4598" s="93" t="s">
        <v>600</v>
      </c>
      <c r="F4598" s="93" t="s">
        <v>60</v>
      </c>
      <c r="G4598">
        <v>21</v>
      </c>
      <c r="H4598" s="123">
        <f t="shared" si="402"/>
        <v>1</v>
      </c>
      <c r="I4598" s="2"/>
      <c r="J4598"/>
      <c r="K4598" s="22" t="s">
        <v>100</v>
      </c>
      <c r="L4598" t="s">
        <v>100</v>
      </c>
      <c r="M4598" s="321">
        <v>2171.4285714285702</v>
      </c>
      <c r="N4598" s="446">
        <v>266.66666666665969</v>
      </c>
      <c r="O4598" s="176">
        <f t="shared" si="397"/>
        <v>461.88021535168849</v>
      </c>
      <c r="P4598" s="326">
        <v>3</v>
      </c>
      <c r="Q4598" s="326">
        <v>1295.23809523809</v>
      </c>
      <c r="R4598" s="326">
        <v>571.42857142856997</v>
      </c>
      <c r="S4598" s="2">
        <f t="shared" si="398"/>
        <v>989.7433186107844</v>
      </c>
      <c r="T4598" s="2">
        <v>3</v>
      </c>
      <c r="U4598" s="339">
        <f t="shared" si="399"/>
        <v>-0.51669074321839237</v>
      </c>
      <c r="V4598" s="4">
        <f t="shared" si="400"/>
        <v>0.52797001153402601</v>
      </c>
      <c r="W4598"/>
    </row>
    <row r="4599" spans="1:23" s="138" customFormat="1">
      <c r="A4599" s="119" t="s">
        <v>1030</v>
      </c>
      <c r="B4599" s="9" t="s">
        <v>1042</v>
      </c>
      <c r="C4599" s="99" t="s">
        <v>123</v>
      </c>
      <c r="D4599" s="81" t="s">
        <v>44</v>
      </c>
      <c r="E4599" s="93" t="s">
        <v>600</v>
      </c>
      <c r="F4599" s="93" t="s">
        <v>60</v>
      </c>
      <c r="G4599">
        <v>0</v>
      </c>
      <c r="H4599" s="123">
        <f t="shared" si="402"/>
        <v>0</v>
      </c>
      <c r="I4599" s="2" t="s">
        <v>100</v>
      </c>
      <c r="J4599"/>
      <c r="K4599"/>
      <c r="L4599"/>
      <c r="M4599" s="2">
        <v>576.27118644067696</v>
      </c>
      <c r="N4599" s="65">
        <v>366.10169491525403</v>
      </c>
      <c r="O4599" s="176">
        <f t="shared" si="397"/>
        <v>634.10673633030046</v>
      </c>
      <c r="P4599" s="326">
        <v>3</v>
      </c>
      <c r="Q4599" s="2">
        <v>230.50847457627</v>
      </c>
      <c r="R4599" s="2">
        <v>108.474576</v>
      </c>
      <c r="S4599" s="2">
        <f t="shared" si="398"/>
        <v>187.88347696149154</v>
      </c>
      <c r="T4599" s="2">
        <v>3</v>
      </c>
      <c r="U4599" s="339">
        <f t="shared" si="399"/>
        <v>-0.91629073187415844</v>
      </c>
      <c r="V4599" s="4">
        <f t="shared" si="400"/>
        <v>0.55478661942330088</v>
      </c>
      <c r="W4599"/>
    </row>
    <row r="4600" spans="1:23" s="138" customFormat="1">
      <c r="A4600" s="119" t="s">
        <v>1030</v>
      </c>
      <c r="B4600" s="9" t="s">
        <v>1042</v>
      </c>
      <c r="C4600" s="99" t="s">
        <v>123</v>
      </c>
      <c r="D4600" s="81" t="s">
        <v>44</v>
      </c>
      <c r="E4600" s="93" t="s">
        <v>600</v>
      </c>
      <c r="F4600" s="93" t="s">
        <v>60</v>
      </c>
      <c r="G4600">
        <v>1</v>
      </c>
      <c r="H4600" s="123">
        <f t="shared" si="402"/>
        <v>4.7619047619047616E-2</v>
      </c>
      <c r="I4600" s="2"/>
      <c r="J4600" t="s">
        <v>100</v>
      </c>
      <c r="K4600"/>
      <c r="L4600"/>
      <c r="M4600" s="2">
        <v>576.27118644067696</v>
      </c>
      <c r="N4600" s="65">
        <v>311.86440677966107</v>
      </c>
      <c r="O4600" s="176">
        <f t="shared" si="397"/>
        <v>540.16499761470072</v>
      </c>
      <c r="P4600" s="326">
        <v>3</v>
      </c>
      <c r="Q4600" s="2">
        <v>149.15254237288099</v>
      </c>
      <c r="R4600" s="2">
        <v>67.796610200000003</v>
      </c>
      <c r="S4600" s="2">
        <f t="shared" si="398"/>
        <v>117.42717344734238</v>
      </c>
      <c r="T4600" s="2">
        <v>3</v>
      </c>
      <c r="U4600" s="339">
        <f t="shared" si="399"/>
        <v>-1.3516088031320013</v>
      </c>
      <c r="V4600" s="4">
        <f t="shared" si="400"/>
        <v>0.5399449037672186</v>
      </c>
      <c r="W4600"/>
    </row>
    <row r="4601" spans="1:23" s="138" customFormat="1">
      <c r="A4601" s="119" t="s">
        <v>1030</v>
      </c>
      <c r="B4601" s="9" t="s">
        <v>1042</v>
      </c>
      <c r="C4601" s="99" t="s">
        <v>123</v>
      </c>
      <c r="D4601" s="81" t="s">
        <v>44</v>
      </c>
      <c r="E4601" s="93" t="s">
        <v>600</v>
      </c>
      <c r="F4601" s="93" t="s">
        <v>60</v>
      </c>
      <c r="G4601">
        <v>3</v>
      </c>
      <c r="H4601" s="123">
        <f t="shared" si="402"/>
        <v>0.14285714285714285</v>
      </c>
      <c r="I4601" s="2"/>
      <c r="J4601"/>
      <c r="K4601" s="22" t="s">
        <v>100</v>
      </c>
      <c r="L4601"/>
      <c r="M4601" s="2">
        <v>596.61016949152395</v>
      </c>
      <c r="N4601" s="65">
        <v>338.983050847458</v>
      </c>
      <c r="O4601" s="176">
        <f t="shared" si="397"/>
        <v>587.13586697250139</v>
      </c>
      <c r="P4601" s="326">
        <v>3</v>
      </c>
      <c r="Q4601" s="2">
        <v>81.355932203389301</v>
      </c>
      <c r="R4601" s="2">
        <v>74.576271199999994</v>
      </c>
      <c r="S4601" s="2">
        <f t="shared" si="398"/>
        <v>129.16989075743558</v>
      </c>
      <c r="T4601" s="2">
        <v>3</v>
      </c>
      <c r="U4601" s="339">
        <f t="shared" si="399"/>
        <v>-1.9924301646902101</v>
      </c>
      <c r="V4601" s="4">
        <f t="shared" si="400"/>
        <v>1.1736111114166772</v>
      </c>
      <c r="W4601"/>
    </row>
    <row r="4602" spans="1:23" s="138" customFormat="1">
      <c r="A4602" s="119" t="s">
        <v>1030</v>
      </c>
      <c r="B4602" s="9" t="s">
        <v>1042</v>
      </c>
      <c r="C4602" s="99" t="s">
        <v>123</v>
      </c>
      <c r="D4602" s="81" t="s">
        <v>44</v>
      </c>
      <c r="E4602" s="93" t="s">
        <v>600</v>
      </c>
      <c r="F4602" s="93" t="s">
        <v>60</v>
      </c>
      <c r="G4602">
        <v>7</v>
      </c>
      <c r="H4602" s="123">
        <f t="shared" si="402"/>
        <v>0.33333333333333331</v>
      </c>
      <c r="I4602" s="2"/>
      <c r="J4602"/>
      <c r="K4602" s="22" t="s">
        <v>100</v>
      </c>
      <c r="L4602"/>
      <c r="M4602" s="2">
        <v>203.38983050847301</v>
      </c>
      <c r="N4602" s="65">
        <v>27.118644067796993</v>
      </c>
      <c r="O4602" s="176">
        <f t="shared" si="397"/>
        <v>46.970869357800723</v>
      </c>
      <c r="P4602" s="326">
        <v>3</v>
      </c>
      <c r="Q4602" s="2">
        <v>33.898305084745402</v>
      </c>
      <c r="R4602" s="2">
        <v>27.118644100000001</v>
      </c>
      <c r="S4602" s="2">
        <f t="shared" si="398"/>
        <v>46.970869413577965</v>
      </c>
      <c r="T4602" s="2">
        <v>3</v>
      </c>
      <c r="U4602" s="339">
        <f t="shared" si="399"/>
        <v>-1.7917594692280578</v>
      </c>
      <c r="V4602" s="4">
        <f t="shared" si="400"/>
        <v>0.97333333485334672</v>
      </c>
      <c r="W4602"/>
    </row>
    <row r="4603" spans="1:23" s="138" customFormat="1">
      <c r="A4603" s="119" t="s">
        <v>1030</v>
      </c>
      <c r="B4603" s="9" t="s">
        <v>1042</v>
      </c>
      <c r="C4603" s="99" t="s">
        <v>123</v>
      </c>
      <c r="D4603" s="81" t="s">
        <v>44</v>
      </c>
      <c r="E4603" s="93" t="s">
        <v>600</v>
      </c>
      <c r="F4603" s="93" t="s">
        <v>60</v>
      </c>
      <c r="G4603">
        <v>14</v>
      </c>
      <c r="H4603" s="123">
        <f t="shared" si="402"/>
        <v>0.66666666666666663</v>
      </c>
      <c r="I4603" s="2"/>
      <c r="J4603"/>
      <c r="K4603" s="22" t="s">
        <v>100</v>
      </c>
      <c r="L4603"/>
      <c r="M4603" s="2">
        <v>467.79661016949098</v>
      </c>
      <c r="N4603" s="65">
        <v>298.30508474576203</v>
      </c>
      <c r="O4603" s="176">
        <f t="shared" si="397"/>
        <v>516.67956293579948</v>
      </c>
      <c r="P4603" s="326">
        <v>3</v>
      </c>
      <c r="Q4603" s="2">
        <v>0</v>
      </c>
      <c r="R4603" s="2">
        <v>20.3389831</v>
      </c>
      <c r="S4603" s="2">
        <f t="shared" si="398"/>
        <v>35.228152103484746</v>
      </c>
      <c r="T4603" s="2">
        <v>3</v>
      </c>
      <c r="U4603" s="339" t="e">
        <f t="shared" si="399"/>
        <v>#NUM!</v>
      </c>
      <c r="V4603" s="4" t="e">
        <f t="shared" si="400"/>
        <v>#DIV/0!</v>
      </c>
      <c r="W4603"/>
    </row>
    <row r="4604" spans="1:23" s="138" customFormat="1">
      <c r="A4604" s="119" t="s">
        <v>1030</v>
      </c>
      <c r="B4604" s="9" t="s">
        <v>1042</v>
      </c>
      <c r="C4604" s="99" t="s">
        <v>123</v>
      </c>
      <c r="D4604" s="81" t="s">
        <v>44</v>
      </c>
      <c r="E4604" s="93" t="s">
        <v>600</v>
      </c>
      <c r="F4604" s="93" t="s">
        <v>60</v>
      </c>
      <c r="G4604">
        <v>21</v>
      </c>
      <c r="H4604" s="123">
        <f t="shared" si="402"/>
        <v>1</v>
      </c>
      <c r="I4604" s="2"/>
      <c r="J4604"/>
      <c r="K4604" s="22" t="s">
        <v>100</v>
      </c>
      <c r="L4604" t="s">
        <v>100</v>
      </c>
      <c r="M4604" s="2">
        <v>338.98305084745698</v>
      </c>
      <c r="N4604" s="65">
        <v>223.72881355932202</v>
      </c>
      <c r="O4604" s="176">
        <f t="shared" ref="O4604" si="403">N4604*SQRT(P4604)</f>
        <v>387.50967220185049</v>
      </c>
      <c r="P4604" s="326">
        <v>3</v>
      </c>
      <c r="Q4604" s="2">
        <v>196.610169491525</v>
      </c>
      <c r="R4604" s="2">
        <v>20.3389831</v>
      </c>
      <c r="S4604" s="2">
        <f t="shared" ref="S4604" si="404">R4604*SQRT(T4604)</f>
        <v>35.228152103484746</v>
      </c>
      <c r="T4604" s="2">
        <v>3</v>
      </c>
      <c r="U4604" s="339">
        <f t="shared" si="399"/>
        <v>-0.54472717544167226</v>
      </c>
      <c r="V4604" s="4">
        <f t="shared" si="400"/>
        <v>0.34403487916389219</v>
      </c>
      <c r="W4604"/>
    </row>
    <row r="4605" spans="1:23" s="138" customFormat="1">
      <c r="A4605" s="416" t="s">
        <v>1575</v>
      </c>
      <c r="B4605" t="s">
        <v>1576</v>
      </c>
      <c r="C4605" s="219" t="s">
        <v>1581</v>
      </c>
      <c r="D4605" s="1" t="s">
        <v>44</v>
      </c>
      <c r="E4605" s="1" t="s">
        <v>72</v>
      </c>
      <c r="F4605" s="38" t="s">
        <v>73</v>
      </c>
      <c r="G4605" s="26">
        <v>0</v>
      </c>
      <c r="H4605" s="26">
        <f t="shared" ref="H4605:H4624" si="405">G4605/380</f>
        <v>0</v>
      </c>
      <c r="I4605" s="190" t="s">
        <v>100</v>
      </c>
      <c r="J4605" s="44"/>
      <c r="K4605" s="44"/>
      <c r="L4605"/>
      <c r="M4605" s="321">
        <v>67.428571428571402</v>
      </c>
      <c r="N4605" s="2"/>
      <c r="O4605" s="2"/>
      <c r="P4605" s="336">
        <v>4</v>
      </c>
      <c r="Q4605" s="2">
        <v>22.162162162162101</v>
      </c>
      <c r="R4605" s="2"/>
      <c r="S4605" s="2"/>
      <c r="T4605" s="336">
        <v>4</v>
      </c>
      <c r="U4605" s="339"/>
      <c r="V4605" s="4"/>
      <c r="W4605"/>
    </row>
    <row r="4606" spans="1:23" s="138" customFormat="1">
      <c r="A4606" s="416" t="s">
        <v>1575</v>
      </c>
      <c r="B4606" t="s">
        <v>1577</v>
      </c>
      <c r="C4606" s="219" t="s">
        <v>1581</v>
      </c>
      <c r="D4606" s="1" t="s">
        <v>44</v>
      </c>
      <c r="E4606" s="1" t="s">
        <v>72</v>
      </c>
      <c r="F4606" s="38" t="s">
        <v>73</v>
      </c>
      <c r="G4606" s="26">
        <v>0</v>
      </c>
      <c r="H4606" s="26">
        <f t="shared" si="405"/>
        <v>0</v>
      </c>
      <c r="I4606" s="35" t="s">
        <v>100</v>
      </c>
      <c r="J4606" s="44"/>
      <c r="K4606" s="44"/>
      <c r="L4606" s="44"/>
      <c r="M4606" s="321">
        <v>11.428571428571502</v>
      </c>
      <c r="N4606" s="2"/>
      <c r="O4606" s="2"/>
      <c r="P4606" s="336">
        <v>4</v>
      </c>
      <c r="Q4606" s="2">
        <v>5.4054054054053999</v>
      </c>
      <c r="R4606" s="2"/>
      <c r="S4606" s="2"/>
      <c r="T4606" s="336">
        <v>4</v>
      </c>
      <c r="U4606" s="339"/>
      <c r="V4606" s="4"/>
      <c r="W4606"/>
    </row>
    <row r="4607" spans="1:23" s="138" customFormat="1">
      <c r="A4607" s="416" t="s">
        <v>1575</v>
      </c>
      <c r="B4607" t="s">
        <v>1578</v>
      </c>
      <c r="C4607" s="219" t="s">
        <v>1581</v>
      </c>
      <c r="D4607" s="1" t="s">
        <v>44</v>
      </c>
      <c r="E4607" s="1" t="s">
        <v>72</v>
      </c>
      <c r="F4607" s="38" t="s">
        <v>73</v>
      </c>
      <c r="G4607" s="26">
        <v>0</v>
      </c>
      <c r="H4607" s="26">
        <f t="shared" si="405"/>
        <v>0</v>
      </c>
      <c r="I4607" s="190" t="s">
        <v>100</v>
      </c>
      <c r="J4607"/>
      <c r="K4607" s="44"/>
      <c r="L4607" s="44"/>
      <c r="M4607" s="321">
        <v>18.857142857142904</v>
      </c>
      <c r="N4607" s="2"/>
      <c r="O4607" s="2"/>
      <c r="P4607" s="336">
        <v>4</v>
      </c>
      <c r="Q4607" s="2">
        <v>6.4864864864865002</v>
      </c>
      <c r="R4607" s="2"/>
      <c r="S4607" s="2"/>
      <c r="T4607" s="336">
        <v>4</v>
      </c>
      <c r="U4607" s="339"/>
      <c r="V4607" s="4"/>
      <c r="W4607"/>
    </row>
    <row r="4608" spans="1:23" s="138" customFormat="1">
      <c r="A4608" s="416" t="s">
        <v>1575</v>
      </c>
      <c r="B4608" t="s">
        <v>1579</v>
      </c>
      <c r="C4608" s="219" t="s">
        <v>1581</v>
      </c>
      <c r="D4608" s="1" t="s">
        <v>44</v>
      </c>
      <c r="E4608" s="1" t="s">
        <v>72</v>
      </c>
      <c r="F4608" s="38" t="s">
        <v>73</v>
      </c>
      <c r="G4608" s="26">
        <v>0</v>
      </c>
      <c r="H4608" s="26">
        <f t="shared" si="405"/>
        <v>0</v>
      </c>
      <c r="I4608" s="190" t="s">
        <v>100</v>
      </c>
      <c r="J4608" s="44"/>
      <c r="K4608" s="44"/>
      <c r="L4608" s="44"/>
      <c r="M4608" s="321">
        <v>22.857142857142904</v>
      </c>
      <c r="N4608" s="2"/>
      <c r="O4608" s="2"/>
      <c r="P4608" s="336">
        <v>4</v>
      </c>
      <c r="Q4608" s="2">
        <v>12.432432432432371</v>
      </c>
      <c r="R4608" s="2"/>
      <c r="S4608" s="2"/>
      <c r="T4608" s="336">
        <v>4</v>
      </c>
      <c r="U4608" s="339"/>
      <c r="V4608" s="4"/>
      <c r="W4608"/>
    </row>
    <row r="4609" spans="1:23" s="138" customFormat="1">
      <c r="A4609" s="416" t="s">
        <v>1575</v>
      </c>
      <c r="B4609" t="s">
        <v>1580</v>
      </c>
      <c r="C4609" s="219" t="s">
        <v>1581</v>
      </c>
      <c r="D4609" s="1" t="s">
        <v>44</v>
      </c>
      <c r="E4609" s="1" t="s">
        <v>72</v>
      </c>
      <c r="F4609" s="38" t="s">
        <v>73</v>
      </c>
      <c r="G4609" s="126">
        <v>0</v>
      </c>
      <c r="H4609" s="26">
        <f t="shared" si="405"/>
        <v>0</v>
      </c>
      <c r="I4609" s="2" t="s">
        <v>100</v>
      </c>
      <c r="J4609"/>
      <c r="K4609" s="27"/>
      <c r="L4609"/>
      <c r="M4609" s="321">
        <v>29.714285714285701</v>
      </c>
      <c r="N4609" s="2"/>
      <c r="O4609" s="2"/>
      <c r="P4609" s="336">
        <v>4</v>
      </c>
      <c r="Q4609" s="2">
        <v>15.13513513513508</v>
      </c>
      <c r="R4609" s="2"/>
      <c r="S4609" s="2"/>
      <c r="T4609" s="336">
        <v>4</v>
      </c>
      <c r="U4609" s="339"/>
      <c r="V4609" s="4"/>
      <c r="W4609"/>
    </row>
    <row r="4610" spans="1:23" s="138" customFormat="1">
      <c r="A4610" s="416" t="s">
        <v>1575</v>
      </c>
      <c r="B4610" t="s">
        <v>1576</v>
      </c>
      <c r="C4610" s="219" t="s">
        <v>1581</v>
      </c>
      <c r="D4610" s="1" t="s">
        <v>44</v>
      </c>
      <c r="E4610" s="1" t="s">
        <v>72</v>
      </c>
      <c r="F4610" s="38" t="s">
        <v>73</v>
      </c>
      <c r="G4610" s="126">
        <v>120</v>
      </c>
      <c r="H4610" s="26">
        <f t="shared" si="405"/>
        <v>0.31578947368421051</v>
      </c>
      <c r="I4610" s="2"/>
      <c r="J4610"/>
      <c r="K4610" s="27" t="s">
        <v>100</v>
      </c>
      <c r="L4610"/>
      <c r="M4610" s="321">
        <v>86.285714285714207</v>
      </c>
      <c r="N4610" s="2"/>
      <c r="O4610" s="2"/>
      <c r="P4610" s="336">
        <v>4</v>
      </c>
      <c r="Q4610" s="2">
        <v>39.459459459459403</v>
      </c>
      <c r="R4610" s="2"/>
      <c r="S4610" s="2"/>
      <c r="T4610" s="336">
        <v>4</v>
      </c>
      <c r="U4610" s="339"/>
      <c r="V4610" s="4"/>
      <c r="W4610"/>
    </row>
    <row r="4611" spans="1:23" s="138" customFormat="1">
      <c r="A4611" s="416" t="s">
        <v>1575</v>
      </c>
      <c r="B4611" t="s">
        <v>1577</v>
      </c>
      <c r="C4611" s="219" t="s">
        <v>1581</v>
      </c>
      <c r="D4611" s="1" t="s">
        <v>44</v>
      </c>
      <c r="E4611" s="1" t="s">
        <v>72</v>
      </c>
      <c r="F4611" s="38" t="s">
        <v>73</v>
      </c>
      <c r="G4611" s="126">
        <v>120</v>
      </c>
      <c r="H4611" s="26">
        <f t="shared" si="405"/>
        <v>0.31578947368421051</v>
      </c>
      <c r="I4611" s="2"/>
      <c r="J4611"/>
      <c r="K4611" s="27" t="s">
        <v>100</v>
      </c>
      <c r="L4611"/>
      <c r="M4611" s="321">
        <v>11.428571428571402</v>
      </c>
      <c r="N4611" s="2"/>
      <c r="O4611" s="2"/>
      <c r="P4611" s="336">
        <v>4</v>
      </c>
      <c r="Q4611" s="2">
        <v>8.1081081081081017</v>
      </c>
      <c r="R4611" s="2"/>
      <c r="S4611" s="2"/>
      <c r="T4611" s="336">
        <v>4</v>
      </c>
      <c r="U4611" s="339"/>
      <c r="V4611" s="4"/>
      <c r="W4611"/>
    </row>
    <row r="4612" spans="1:23" s="138" customFormat="1">
      <c r="A4612" s="416" t="s">
        <v>1575</v>
      </c>
      <c r="B4612" t="s">
        <v>1578</v>
      </c>
      <c r="C4612" s="219" t="s">
        <v>1581</v>
      </c>
      <c r="D4612" s="1" t="s">
        <v>44</v>
      </c>
      <c r="E4612" s="1" t="s">
        <v>72</v>
      </c>
      <c r="F4612" s="38" t="s">
        <v>73</v>
      </c>
      <c r="G4612">
        <v>120</v>
      </c>
      <c r="H4612" s="26">
        <f t="shared" si="405"/>
        <v>0.31578947368421051</v>
      </c>
      <c r="I4612" s="2"/>
      <c r="J4612"/>
      <c r="K4612" t="s">
        <v>100</v>
      </c>
      <c r="L4612"/>
      <c r="M4612" s="321">
        <v>26.857142857142804</v>
      </c>
      <c r="N4612" s="2"/>
      <c r="O4612" s="2"/>
      <c r="P4612" s="336">
        <v>4</v>
      </c>
      <c r="Q4612" s="2">
        <v>11.891891891891902</v>
      </c>
      <c r="R4612" s="2"/>
      <c r="S4612" s="2"/>
      <c r="T4612" s="336">
        <v>4</v>
      </c>
      <c r="U4612" s="339"/>
      <c r="V4612" s="4"/>
      <c r="W4612"/>
    </row>
    <row r="4613" spans="1:23" s="138" customFormat="1">
      <c r="A4613" s="416" t="s">
        <v>1575</v>
      </c>
      <c r="B4613" t="s">
        <v>1579</v>
      </c>
      <c r="C4613" s="219" t="s">
        <v>1581</v>
      </c>
      <c r="D4613" s="1" t="s">
        <v>44</v>
      </c>
      <c r="E4613" s="1" t="s">
        <v>72</v>
      </c>
      <c r="F4613" s="38" t="s">
        <v>73</v>
      </c>
      <c r="G4613">
        <v>120</v>
      </c>
      <c r="H4613" s="26">
        <f t="shared" si="405"/>
        <v>0.31578947368421051</v>
      </c>
      <c r="I4613" s="2"/>
      <c r="J4613"/>
      <c r="K4613" s="27" t="s">
        <v>100</v>
      </c>
      <c r="L4613"/>
      <c r="M4613" s="321">
        <v>36.571428571428505</v>
      </c>
      <c r="N4613" s="65"/>
      <c r="O4613" s="65"/>
      <c r="P4613" s="336">
        <v>4</v>
      </c>
      <c r="Q4613" s="2">
        <v>22.702702702702702</v>
      </c>
      <c r="R4613" s="2"/>
      <c r="S4613" s="2"/>
      <c r="T4613" s="336">
        <v>4</v>
      </c>
      <c r="U4613" s="339"/>
      <c r="V4613" s="4"/>
      <c r="W4613"/>
    </row>
    <row r="4614" spans="1:23" s="138" customFormat="1">
      <c r="A4614" s="416" t="s">
        <v>1575</v>
      </c>
      <c r="B4614" t="s">
        <v>1580</v>
      </c>
      <c r="C4614" s="219" t="s">
        <v>1581</v>
      </c>
      <c r="D4614" s="1" t="s">
        <v>44</v>
      </c>
      <c r="E4614" s="1" t="s">
        <v>72</v>
      </c>
      <c r="F4614" s="38" t="s">
        <v>73</v>
      </c>
      <c r="G4614">
        <v>120</v>
      </c>
      <c r="H4614" s="26">
        <f t="shared" si="405"/>
        <v>0.31578947368421051</v>
      </c>
      <c r="I4614" s="2"/>
      <c r="J4614"/>
      <c r="K4614" s="27" t="s">
        <v>100</v>
      </c>
      <c r="L4614"/>
      <c r="M4614" s="321">
        <v>47.428571428571409</v>
      </c>
      <c r="N4614" s="65"/>
      <c r="O4614" s="65"/>
      <c r="P4614" s="336">
        <v>4</v>
      </c>
      <c r="Q4614" s="2">
        <v>28.108108108108105</v>
      </c>
      <c r="R4614" s="2"/>
      <c r="S4614" s="2"/>
      <c r="T4614" s="336">
        <v>4</v>
      </c>
      <c r="U4614" s="339"/>
      <c r="V4614" s="4"/>
      <c r="W4614"/>
    </row>
    <row r="4615" spans="1:23" s="138" customFormat="1">
      <c r="A4615" s="416" t="s">
        <v>1575</v>
      </c>
      <c r="B4615" t="s">
        <v>1576</v>
      </c>
      <c r="C4615" s="219" t="s">
        <v>1581</v>
      </c>
      <c r="D4615" s="1" t="s">
        <v>44</v>
      </c>
      <c r="E4615" s="1" t="s">
        <v>72</v>
      </c>
      <c r="F4615" s="38" t="s">
        <v>73</v>
      </c>
      <c r="G4615">
        <v>182</v>
      </c>
      <c r="H4615" s="26">
        <f t="shared" si="405"/>
        <v>0.47894736842105262</v>
      </c>
      <c r="I4615" s="2"/>
      <c r="J4615"/>
      <c r="K4615" s="27" t="s">
        <v>100</v>
      </c>
      <c r="L4615"/>
      <c r="M4615" s="321">
        <v>83.428571428571402</v>
      </c>
      <c r="N4615" s="65"/>
      <c r="O4615" s="65"/>
      <c r="P4615" s="336">
        <v>4</v>
      </c>
      <c r="Q4615" s="2">
        <v>31.891891891891799</v>
      </c>
      <c r="R4615" s="2"/>
      <c r="S4615" s="2"/>
      <c r="T4615" s="336">
        <v>4</v>
      </c>
      <c r="U4615" s="339"/>
      <c r="V4615" s="4"/>
      <c r="W4615"/>
    </row>
    <row r="4616" spans="1:23" s="138" customFormat="1">
      <c r="A4616" s="416" t="s">
        <v>1575</v>
      </c>
      <c r="B4616" t="s">
        <v>1577</v>
      </c>
      <c r="C4616" s="219" t="s">
        <v>1581</v>
      </c>
      <c r="D4616" s="1" t="s">
        <v>44</v>
      </c>
      <c r="E4616" s="1" t="s">
        <v>72</v>
      </c>
      <c r="F4616" s="38" t="s">
        <v>73</v>
      </c>
      <c r="G4616">
        <v>182</v>
      </c>
      <c r="H4616" s="26">
        <f t="shared" si="405"/>
        <v>0.47894736842105262</v>
      </c>
      <c r="I4616" s="2"/>
      <c r="J4616"/>
      <c r="K4616" s="27" t="s">
        <v>100</v>
      </c>
      <c r="L4616"/>
      <c r="M4616" s="321">
        <v>6.285714285714306</v>
      </c>
      <c r="N4616" s="65"/>
      <c r="O4616" s="65"/>
      <c r="P4616" s="336">
        <v>4</v>
      </c>
      <c r="Q4616" s="2">
        <v>5.4054054054053005</v>
      </c>
      <c r="R4616" s="2"/>
      <c r="S4616" s="2"/>
      <c r="T4616" s="336">
        <v>4</v>
      </c>
      <c r="U4616" s="339"/>
      <c r="V4616" s="4"/>
      <c r="W4616"/>
    </row>
    <row r="4617" spans="1:23" s="138" customFormat="1">
      <c r="A4617" s="416" t="s">
        <v>1575</v>
      </c>
      <c r="B4617" t="s">
        <v>1578</v>
      </c>
      <c r="C4617" s="219" t="s">
        <v>1581</v>
      </c>
      <c r="D4617" s="1" t="s">
        <v>44</v>
      </c>
      <c r="E4617" s="1" t="s">
        <v>72</v>
      </c>
      <c r="F4617" s="38" t="s">
        <v>73</v>
      </c>
      <c r="G4617">
        <v>182</v>
      </c>
      <c r="H4617" s="26">
        <f t="shared" si="405"/>
        <v>0.47894736842105262</v>
      </c>
      <c r="I4617" s="2"/>
      <c r="J4617"/>
      <c r="K4617" s="27" t="s">
        <v>100</v>
      </c>
      <c r="L4617"/>
      <c r="M4617" s="321">
        <v>20.571428571428605</v>
      </c>
      <c r="N4617" s="65"/>
      <c r="O4617" s="65"/>
      <c r="P4617" s="336">
        <v>4</v>
      </c>
      <c r="Q4617" s="2">
        <v>12.972972972972897</v>
      </c>
      <c r="R4617" s="2"/>
      <c r="S4617" s="2"/>
      <c r="T4617" s="336">
        <v>4</v>
      </c>
      <c r="U4617" s="339"/>
      <c r="V4617" s="4"/>
      <c r="W4617"/>
    </row>
    <row r="4618" spans="1:23" s="138" customFormat="1">
      <c r="A4618" s="416" t="s">
        <v>1575</v>
      </c>
      <c r="B4618" t="s">
        <v>1579</v>
      </c>
      <c r="C4618" s="219" t="s">
        <v>1581</v>
      </c>
      <c r="D4618" s="1" t="s">
        <v>44</v>
      </c>
      <c r="E4618" s="1" t="s">
        <v>72</v>
      </c>
      <c r="F4618" s="38" t="s">
        <v>73</v>
      </c>
      <c r="G4618">
        <v>182</v>
      </c>
      <c r="H4618" s="26">
        <f t="shared" si="405"/>
        <v>0.47894736842105262</v>
      </c>
      <c r="I4618" s="2"/>
      <c r="J4618"/>
      <c r="K4618" s="27" t="s">
        <v>100</v>
      </c>
      <c r="L4618"/>
      <c r="M4618" s="321">
        <v>26.857142857142904</v>
      </c>
      <c r="N4618" s="65"/>
      <c r="O4618" s="65"/>
      <c r="P4618" s="336">
        <v>4</v>
      </c>
      <c r="Q4618" s="2">
        <v>21.6216216216216</v>
      </c>
      <c r="R4618" s="2"/>
      <c r="S4618" s="2"/>
      <c r="T4618" s="336">
        <v>4</v>
      </c>
      <c r="U4618" s="339"/>
      <c r="V4618" s="4"/>
      <c r="W4618"/>
    </row>
    <row r="4619" spans="1:23" s="138" customFormat="1">
      <c r="A4619" s="416" t="s">
        <v>1575</v>
      </c>
      <c r="B4619" t="s">
        <v>1580</v>
      </c>
      <c r="C4619" s="219" t="s">
        <v>1581</v>
      </c>
      <c r="D4619" s="1" t="s">
        <v>44</v>
      </c>
      <c r="E4619" s="1" t="s">
        <v>72</v>
      </c>
      <c r="F4619" s="38" t="s">
        <v>73</v>
      </c>
      <c r="G4619">
        <v>182</v>
      </c>
      <c r="H4619" s="26">
        <f t="shared" si="405"/>
        <v>0.47894736842105262</v>
      </c>
      <c r="I4619" s="2"/>
      <c r="J4619"/>
      <c r="K4619" s="27" t="s">
        <v>100</v>
      </c>
      <c r="L4619"/>
      <c r="M4619" s="321">
        <v>34.857142857142904</v>
      </c>
      <c r="N4619" s="65"/>
      <c r="O4619" s="65"/>
      <c r="P4619" s="336">
        <v>4</v>
      </c>
      <c r="Q4619" s="2">
        <v>22.702702702702616</v>
      </c>
      <c r="R4619" s="2"/>
      <c r="S4619" s="2"/>
      <c r="T4619" s="336">
        <v>4</v>
      </c>
      <c r="U4619" s="339"/>
      <c r="V4619" s="4"/>
      <c r="W4619"/>
    </row>
    <row r="4620" spans="1:23" s="138" customFormat="1">
      <c r="A4620" s="416" t="s">
        <v>1575</v>
      </c>
      <c r="B4620" t="s">
        <v>1576</v>
      </c>
      <c r="C4620" s="219" t="s">
        <v>1581</v>
      </c>
      <c r="D4620" s="1" t="s">
        <v>44</v>
      </c>
      <c r="E4620" s="1" t="s">
        <v>72</v>
      </c>
      <c r="F4620" s="38" t="s">
        <v>73</v>
      </c>
      <c r="G4620">
        <v>380</v>
      </c>
      <c r="H4620" s="26">
        <f t="shared" si="405"/>
        <v>1</v>
      </c>
      <c r="I4620" s="2"/>
      <c r="J4620"/>
      <c r="K4620" s="27" t="s">
        <v>100</v>
      </c>
      <c r="L4620" t="s">
        <v>100</v>
      </c>
      <c r="M4620" s="321">
        <v>68</v>
      </c>
      <c r="N4620" s="65"/>
      <c r="O4620" s="65"/>
      <c r="P4620" s="336">
        <v>4</v>
      </c>
      <c r="Q4620" s="2">
        <v>55.135135135135101</v>
      </c>
      <c r="R4620" s="2"/>
      <c r="S4620" s="2"/>
      <c r="T4620" s="336">
        <v>4</v>
      </c>
      <c r="U4620" s="339"/>
      <c r="V4620" s="4"/>
      <c r="W4620"/>
    </row>
    <row r="4621" spans="1:23" s="138" customFormat="1">
      <c r="A4621" s="416" t="s">
        <v>1575</v>
      </c>
      <c r="B4621" t="s">
        <v>1577</v>
      </c>
      <c r="C4621" s="219" t="s">
        <v>1581</v>
      </c>
      <c r="D4621" s="1" t="s">
        <v>44</v>
      </c>
      <c r="E4621" s="1" t="s">
        <v>72</v>
      </c>
      <c r="F4621" s="38" t="s">
        <v>73</v>
      </c>
      <c r="G4621">
        <v>380</v>
      </c>
      <c r="H4621" s="26">
        <f t="shared" si="405"/>
        <v>1</v>
      </c>
      <c r="I4621" s="2"/>
      <c r="J4621"/>
      <c r="K4621" s="27" t="s">
        <v>100</v>
      </c>
      <c r="L4621" t="s">
        <v>100</v>
      </c>
      <c r="M4621" s="321">
        <v>10.285714285714299</v>
      </c>
      <c r="N4621" s="65"/>
      <c r="O4621" s="65"/>
      <c r="P4621" s="336">
        <v>4</v>
      </c>
      <c r="Q4621" s="2">
        <v>19.459459459459502</v>
      </c>
      <c r="R4621" s="2"/>
      <c r="S4621" s="2"/>
      <c r="T4621" s="336">
        <v>4</v>
      </c>
      <c r="U4621" s="339"/>
      <c r="V4621" s="4"/>
      <c r="W4621"/>
    </row>
    <row r="4622" spans="1:23" s="138" customFormat="1">
      <c r="A4622" s="416" t="s">
        <v>1575</v>
      </c>
      <c r="B4622" t="s">
        <v>1578</v>
      </c>
      <c r="C4622" s="219" t="s">
        <v>1581</v>
      </c>
      <c r="D4622" s="1" t="s">
        <v>44</v>
      </c>
      <c r="E4622" s="1" t="s">
        <v>72</v>
      </c>
      <c r="F4622" s="38" t="s">
        <v>73</v>
      </c>
      <c r="G4622">
        <v>380</v>
      </c>
      <c r="H4622" s="26">
        <f t="shared" si="405"/>
        <v>1</v>
      </c>
      <c r="I4622" s="2"/>
      <c r="J4622"/>
      <c r="K4622" s="27" t="s">
        <v>100</v>
      </c>
      <c r="L4622" t="s">
        <v>100</v>
      </c>
      <c r="M4622" s="321">
        <v>21.142857142857203</v>
      </c>
      <c r="N4622" s="65"/>
      <c r="O4622" s="65"/>
      <c r="P4622" s="336">
        <v>4</v>
      </c>
      <c r="Q4622" s="2">
        <v>32.4324324324324</v>
      </c>
      <c r="R4622" s="2"/>
      <c r="S4622" s="2"/>
      <c r="T4622" s="336">
        <v>4</v>
      </c>
      <c r="U4622" s="339"/>
      <c r="V4622" s="4"/>
      <c r="W4622"/>
    </row>
    <row r="4623" spans="1:23" s="138" customFormat="1">
      <c r="A4623" s="416" t="s">
        <v>1575</v>
      </c>
      <c r="B4623" t="s">
        <v>1579</v>
      </c>
      <c r="C4623" s="219" t="s">
        <v>1581</v>
      </c>
      <c r="D4623" s="1" t="s">
        <v>44</v>
      </c>
      <c r="E4623" s="1" t="s">
        <v>72</v>
      </c>
      <c r="F4623" s="38" t="s">
        <v>73</v>
      </c>
      <c r="G4623">
        <v>380</v>
      </c>
      <c r="H4623" s="26">
        <f t="shared" si="405"/>
        <v>1</v>
      </c>
      <c r="I4623" s="2"/>
      <c r="J4623"/>
      <c r="K4623" s="27" t="s">
        <v>100</v>
      </c>
      <c r="L4623" t="s">
        <v>100</v>
      </c>
      <c r="M4623" s="321">
        <v>29.142857142857203</v>
      </c>
      <c r="N4623" s="65"/>
      <c r="O4623" s="65"/>
      <c r="P4623" s="336">
        <v>4</v>
      </c>
      <c r="Q4623" s="2">
        <v>37.297297297297305</v>
      </c>
      <c r="R4623" s="2"/>
      <c r="S4623" s="2"/>
      <c r="T4623" s="336">
        <v>4</v>
      </c>
      <c r="U4623" s="339"/>
      <c r="V4623" s="4"/>
      <c r="W4623"/>
    </row>
    <row r="4624" spans="1:23" s="138" customFormat="1">
      <c r="A4624" s="416" t="s">
        <v>1575</v>
      </c>
      <c r="B4624" t="s">
        <v>1580</v>
      </c>
      <c r="C4624" s="219" t="s">
        <v>1581</v>
      </c>
      <c r="D4624" s="28" t="s">
        <v>44</v>
      </c>
      <c r="E4624" s="28" t="s">
        <v>72</v>
      </c>
      <c r="F4624" s="26" t="s">
        <v>73</v>
      </c>
      <c r="G4624">
        <v>380</v>
      </c>
      <c r="H4624" s="26">
        <f t="shared" si="405"/>
        <v>1</v>
      </c>
      <c r="I4624" s="2"/>
      <c r="J4624"/>
      <c r="K4624" s="27" t="s">
        <v>100</v>
      </c>
      <c r="L4624" t="s">
        <v>100</v>
      </c>
      <c r="M4624" s="321">
        <v>34.285714285714299</v>
      </c>
      <c r="N4624" s="65"/>
      <c r="O4624" s="65"/>
      <c r="P4624" s="336">
        <v>4</v>
      </c>
      <c r="Q4624" s="2">
        <v>38.918918918918905</v>
      </c>
      <c r="R4624" s="2"/>
      <c r="S4624" s="2"/>
      <c r="T4624" s="336">
        <v>4</v>
      </c>
      <c r="U4624" s="339"/>
      <c r="V4624" s="4"/>
      <c r="W4624"/>
    </row>
    <row r="4625" spans="1:23" s="138" customFormat="1">
      <c r="A4625" s="112" t="s">
        <v>1043</v>
      </c>
      <c r="B4625" s="9" t="s">
        <v>1059</v>
      </c>
      <c r="C4625" s="99" t="s">
        <v>105</v>
      </c>
      <c r="D4625" s="81" t="s">
        <v>44</v>
      </c>
      <c r="E4625" s="93" t="s">
        <v>72</v>
      </c>
      <c r="F4625" s="93" t="s">
        <v>73</v>
      </c>
      <c r="G4625" s="126">
        <v>0</v>
      </c>
      <c r="H4625" s="123">
        <f t="shared" ref="H4625:H4688" si="406">G4625/360</f>
        <v>0</v>
      </c>
      <c r="I4625" s="208" t="s">
        <v>100</v>
      </c>
      <c r="J4625" s="21"/>
      <c r="K4625" s="21"/>
      <c r="L4625" s="32"/>
      <c r="M4625" s="2">
        <v>6.5306122450000004</v>
      </c>
      <c r="N4625" s="2">
        <v>2.2857142860000002</v>
      </c>
      <c r="O4625" s="176">
        <f t="shared" ref="O4625:O4688" si="407">N4625*SQRT(P4625)</f>
        <v>9.6974644289134062</v>
      </c>
      <c r="P4625" s="2">
        <v>18</v>
      </c>
      <c r="Q4625" s="2">
        <v>8.1632653059999996</v>
      </c>
      <c r="R4625" s="2">
        <v>2.1224489800000002</v>
      </c>
      <c r="S4625" s="2">
        <f t="shared" ref="S4625:S4688" si="408">R4625*SQRT(T4625)</f>
        <v>9.004788398882825</v>
      </c>
      <c r="T4625" s="2">
        <v>18</v>
      </c>
      <c r="U4625" s="339">
        <f t="shared" ref="U4625:U4688" si="409">LN(Q4625/M4625)</f>
        <v>0.22314355128358465</v>
      </c>
      <c r="V4625" s="4">
        <f t="shared" ref="V4625:V4688" si="410">M4625^2/(P4625*M4625^2)+S4625^2/(T4625*Q4625^2)</f>
        <v>0.12315555558358357</v>
      </c>
      <c r="W4625"/>
    </row>
    <row r="4626" spans="1:23" s="138" customFormat="1">
      <c r="A4626" s="112" t="s">
        <v>1043</v>
      </c>
      <c r="B4626" s="9" t="s">
        <v>1059</v>
      </c>
      <c r="C4626" s="99" t="s">
        <v>105</v>
      </c>
      <c r="D4626" s="81" t="s">
        <v>44</v>
      </c>
      <c r="E4626" s="93" t="s">
        <v>72</v>
      </c>
      <c r="F4626" s="93" t="s">
        <v>73</v>
      </c>
      <c r="G4626" s="126">
        <v>15</v>
      </c>
      <c r="H4626" s="123">
        <f t="shared" si="406"/>
        <v>4.1666666666666664E-2</v>
      </c>
      <c r="I4626" s="208"/>
      <c r="J4626" s="21" t="s">
        <v>100</v>
      </c>
      <c r="K4626" s="21"/>
      <c r="L4626" s="32"/>
      <c r="M4626" s="2">
        <v>10.28571429</v>
      </c>
      <c r="N4626" s="2">
        <v>1.9591836730000001</v>
      </c>
      <c r="O4626" s="176">
        <f t="shared" si="407"/>
        <v>8.3121123646096038</v>
      </c>
      <c r="P4626" s="2">
        <v>18</v>
      </c>
      <c r="Q4626" s="2">
        <v>11.102040819999999</v>
      </c>
      <c r="R4626" s="2">
        <v>2.1224489800000002</v>
      </c>
      <c r="S4626" s="2">
        <f t="shared" si="408"/>
        <v>9.004788398882825</v>
      </c>
      <c r="T4626" s="2">
        <v>18</v>
      </c>
      <c r="U4626" s="339">
        <f t="shared" si="409"/>
        <v>7.6372978698789631E-2</v>
      </c>
      <c r="V4626" s="4">
        <f t="shared" si="410"/>
        <v>9.2103998452000568E-2</v>
      </c>
      <c r="W4626"/>
    </row>
    <row r="4627" spans="1:23" s="138" customFormat="1">
      <c r="A4627" s="112" t="s">
        <v>1043</v>
      </c>
      <c r="B4627" s="9" t="s">
        <v>1059</v>
      </c>
      <c r="C4627" s="99" t="s">
        <v>105</v>
      </c>
      <c r="D4627" s="81" t="s">
        <v>44</v>
      </c>
      <c r="E4627" s="93" t="s">
        <v>72</v>
      </c>
      <c r="F4627" s="93" t="s">
        <v>73</v>
      </c>
      <c r="G4627" s="126">
        <v>30</v>
      </c>
      <c r="H4627" s="123">
        <f t="shared" si="406"/>
        <v>8.3333333333333329E-2</v>
      </c>
      <c r="I4627" s="208"/>
      <c r="J4627" s="21"/>
      <c r="K4627" s="21" t="s">
        <v>100</v>
      </c>
      <c r="L4627" s="32"/>
      <c r="M4627" s="2">
        <v>6.6938775509999999</v>
      </c>
      <c r="N4627" s="2">
        <v>1.1428571430000001</v>
      </c>
      <c r="O4627" s="176">
        <f t="shared" si="407"/>
        <v>4.8487322144567031</v>
      </c>
      <c r="P4627" s="2">
        <v>18</v>
      </c>
      <c r="Q4627" s="2">
        <v>7.5102040819999996</v>
      </c>
      <c r="R4627" s="2">
        <v>1.4693877550000001</v>
      </c>
      <c r="S4627" s="2">
        <f t="shared" si="408"/>
        <v>6.2340842745178637</v>
      </c>
      <c r="T4627" s="2">
        <v>18</v>
      </c>
      <c r="U4627" s="339">
        <f t="shared" si="409"/>
        <v>0.11506932983674897</v>
      </c>
      <c r="V4627" s="4">
        <f t="shared" si="410"/>
        <v>9.3835328703393964E-2</v>
      </c>
      <c r="W4627"/>
    </row>
    <row r="4628" spans="1:23" s="138" customFormat="1">
      <c r="A4628" s="112" t="s">
        <v>1043</v>
      </c>
      <c r="B4628" s="9" t="s">
        <v>1059</v>
      </c>
      <c r="C4628" s="99" t="s">
        <v>105</v>
      </c>
      <c r="D4628" s="81" t="s">
        <v>44</v>
      </c>
      <c r="E4628" s="93" t="s">
        <v>72</v>
      </c>
      <c r="F4628" s="93" t="s">
        <v>73</v>
      </c>
      <c r="G4628" s="126">
        <v>60</v>
      </c>
      <c r="H4628" s="123">
        <f t="shared" si="406"/>
        <v>0.16666666666666666</v>
      </c>
      <c r="I4628" s="208"/>
      <c r="J4628" s="21"/>
      <c r="K4628" s="21" t="s">
        <v>100</v>
      </c>
      <c r="L4628" s="32"/>
      <c r="M4628" s="2">
        <v>7.346938776</v>
      </c>
      <c r="N4628" s="2">
        <v>1.1428571430000001</v>
      </c>
      <c r="O4628" s="176">
        <f t="shared" si="407"/>
        <v>4.8487322144567031</v>
      </c>
      <c r="P4628" s="2">
        <v>18</v>
      </c>
      <c r="Q4628" s="2">
        <v>5.2244897960000003</v>
      </c>
      <c r="R4628" s="2">
        <v>0.97959183699999997</v>
      </c>
      <c r="S4628" s="2">
        <f t="shared" si="408"/>
        <v>4.1560561844261219</v>
      </c>
      <c r="T4628" s="2">
        <v>18</v>
      </c>
      <c r="U4628" s="339">
        <f t="shared" si="409"/>
        <v>-0.34092658702163486</v>
      </c>
      <c r="V4628" s="4">
        <f t="shared" si="410"/>
        <v>9.0711805573499865E-2</v>
      </c>
      <c r="W4628"/>
    </row>
    <row r="4629" spans="1:23" s="138" customFormat="1">
      <c r="A4629" s="112" t="s">
        <v>1043</v>
      </c>
      <c r="B4629" s="9" t="s">
        <v>1059</v>
      </c>
      <c r="C4629" s="99" t="s">
        <v>105</v>
      </c>
      <c r="D4629" s="81" t="s">
        <v>44</v>
      </c>
      <c r="E4629" s="93" t="s">
        <v>72</v>
      </c>
      <c r="F4629" s="93" t="s">
        <v>73</v>
      </c>
      <c r="G4629" s="126">
        <v>90</v>
      </c>
      <c r="H4629" s="123">
        <f t="shared" si="406"/>
        <v>0.25</v>
      </c>
      <c r="I4629" s="208"/>
      <c r="J4629" s="21"/>
      <c r="K4629" s="21" t="s">
        <v>100</v>
      </c>
      <c r="L4629" s="32"/>
      <c r="M4629" s="2">
        <v>4.5714285710000002</v>
      </c>
      <c r="N4629" s="2">
        <v>0.97959183699999997</v>
      </c>
      <c r="O4629" s="176">
        <f t="shared" si="407"/>
        <v>4.1560561844261219</v>
      </c>
      <c r="P4629" s="2">
        <v>18</v>
      </c>
      <c r="Q4629" s="2">
        <v>2.4489795920000001</v>
      </c>
      <c r="R4629" s="2">
        <v>0.653061224</v>
      </c>
      <c r="S4629" s="2">
        <f t="shared" si="408"/>
        <v>2.7707041201223213</v>
      </c>
      <c r="T4629" s="2">
        <v>18</v>
      </c>
      <c r="U4629" s="339">
        <f t="shared" si="409"/>
        <v>-0.62415430891257728</v>
      </c>
      <c r="V4629" s="4">
        <f t="shared" si="410"/>
        <v>0.1266666665505185</v>
      </c>
      <c r="W4629"/>
    </row>
    <row r="4630" spans="1:23" s="138" customFormat="1">
      <c r="A4630" s="112" t="s">
        <v>1043</v>
      </c>
      <c r="B4630" s="9" t="s">
        <v>1059</v>
      </c>
      <c r="C4630" s="99" t="s">
        <v>105</v>
      </c>
      <c r="D4630" s="81" t="s">
        <v>44</v>
      </c>
      <c r="E4630" s="93" t="s">
        <v>72</v>
      </c>
      <c r="F4630" s="93" t="s">
        <v>73</v>
      </c>
      <c r="G4630" s="31">
        <v>120</v>
      </c>
      <c r="H4630" s="123">
        <f t="shared" si="406"/>
        <v>0.33333333333333331</v>
      </c>
      <c r="I4630" s="208"/>
      <c r="J4630" s="32"/>
      <c r="K4630" s="32" t="s">
        <v>100</v>
      </c>
      <c r="L4630" s="32"/>
      <c r="M4630" s="2">
        <v>4.0816326529999998</v>
      </c>
      <c r="N4630" s="2">
        <v>0.653061224</v>
      </c>
      <c r="O4630" s="176">
        <f t="shared" si="407"/>
        <v>2.7707041201223213</v>
      </c>
      <c r="P4630" s="2">
        <v>18</v>
      </c>
      <c r="Q4630" s="2">
        <v>2.1224489800000002</v>
      </c>
      <c r="R4630" s="2">
        <v>0.489795918</v>
      </c>
      <c r="S4630" s="2">
        <f t="shared" si="408"/>
        <v>2.0780280900917409</v>
      </c>
      <c r="T4630" s="2">
        <v>18</v>
      </c>
      <c r="U4630" s="339">
        <f t="shared" si="409"/>
        <v>-0.6539264671993561</v>
      </c>
      <c r="V4630" s="4">
        <f t="shared" si="410"/>
        <v>0.1088099933250139</v>
      </c>
      <c r="W4630"/>
    </row>
    <row r="4631" spans="1:23" s="138" customFormat="1">
      <c r="A4631" s="112" t="s">
        <v>1043</v>
      </c>
      <c r="B4631" s="9" t="s">
        <v>1059</v>
      </c>
      <c r="C4631" s="99" t="s">
        <v>105</v>
      </c>
      <c r="D4631" s="81" t="s">
        <v>44</v>
      </c>
      <c r="E4631" s="93" t="s">
        <v>72</v>
      </c>
      <c r="F4631" s="93" t="s">
        <v>73</v>
      </c>
      <c r="G4631" s="126">
        <v>180</v>
      </c>
      <c r="H4631" s="123">
        <f t="shared" si="406"/>
        <v>0.5</v>
      </c>
      <c r="I4631" s="208"/>
      <c r="J4631" s="21"/>
      <c r="K4631" s="21" t="s">
        <v>100</v>
      </c>
      <c r="L4631" s="32"/>
      <c r="M4631" s="2">
        <v>5.2244897960000003</v>
      </c>
      <c r="N4631" s="2">
        <v>0.653061224</v>
      </c>
      <c r="O4631" s="176">
        <f t="shared" si="407"/>
        <v>2.7707041201223213</v>
      </c>
      <c r="P4631" s="2">
        <v>18</v>
      </c>
      <c r="Q4631" s="2">
        <v>0.326530612</v>
      </c>
      <c r="R4631" s="2">
        <v>0.326530612</v>
      </c>
      <c r="S4631" s="2">
        <f t="shared" si="408"/>
        <v>1.3853520600611606</v>
      </c>
      <c r="T4631" s="2">
        <v>18</v>
      </c>
      <c r="U4631" s="339">
        <f t="shared" si="409"/>
        <v>-2.772588723005406</v>
      </c>
      <c r="V4631" s="4">
        <f t="shared" si="410"/>
        <v>1.0555555555555556</v>
      </c>
      <c r="W4631"/>
    </row>
    <row r="4632" spans="1:23" s="138" customFormat="1">
      <c r="A4632" s="112" t="s">
        <v>1043</v>
      </c>
      <c r="B4632" s="9" t="s">
        <v>1059</v>
      </c>
      <c r="C4632" s="99" t="s">
        <v>105</v>
      </c>
      <c r="D4632" s="81" t="s">
        <v>44</v>
      </c>
      <c r="E4632" s="93" t="s">
        <v>72</v>
      </c>
      <c r="F4632" s="93" t="s">
        <v>73</v>
      </c>
      <c r="G4632" s="126">
        <v>240</v>
      </c>
      <c r="H4632" s="123">
        <f t="shared" si="406"/>
        <v>0.66666666666666663</v>
      </c>
      <c r="I4632" s="208"/>
      <c r="J4632" s="21"/>
      <c r="K4632" s="21" t="s">
        <v>100</v>
      </c>
      <c r="L4632" s="32"/>
      <c r="M4632" s="2">
        <v>2.2857142860000002</v>
      </c>
      <c r="N4632" s="2">
        <v>0.81632653099999997</v>
      </c>
      <c r="O4632" s="176">
        <f t="shared" si="407"/>
        <v>3.463380154395542</v>
      </c>
      <c r="P4632" s="2">
        <v>18</v>
      </c>
      <c r="Q4632" s="2">
        <v>-0.163265306</v>
      </c>
      <c r="R4632" s="2">
        <v>0.163265306</v>
      </c>
      <c r="S4632" s="2">
        <f t="shared" si="408"/>
        <v>0.69267603003058031</v>
      </c>
      <c r="T4632" s="2">
        <v>18</v>
      </c>
      <c r="U4632" s="339" t="e">
        <f t="shared" si="409"/>
        <v>#NUM!</v>
      </c>
      <c r="V4632" s="4">
        <f t="shared" si="410"/>
        <v>1.0555555555555556</v>
      </c>
      <c r="W4632"/>
    </row>
    <row r="4633" spans="1:23" s="138" customFormat="1">
      <c r="A4633" s="112" t="s">
        <v>1043</v>
      </c>
      <c r="B4633" s="9" t="s">
        <v>1059</v>
      </c>
      <c r="C4633" s="99" t="s">
        <v>105</v>
      </c>
      <c r="D4633" s="81" t="s">
        <v>44</v>
      </c>
      <c r="E4633" s="93" t="s">
        <v>72</v>
      </c>
      <c r="F4633" s="93" t="s">
        <v>73</v>
      </c>
      <c r="G4633" s="126">
        <v>360</v>
      </c>
      <c r="H4633" s="123">
        <f t="shared" si="406"/>
        <v>1</v>
      </c>
      <c r="I4633" s="208"/>
      <c r="J4633" s="21"/>
      <c r="K4633" s="21" t="s">
        <v>100</v>
      </c>
      <c r="L4633" s="32" t="s">
        <v>100</v>
      </c>
      <c r="M4633" s="2">
        <v>3.9183673469999998</v>
      </c>
      <c r="N4633" s="2">
        <v>0.97959183699999997</v>
      </c>
      <c r="O4633" s="176">
        <f t="shared" si="407"/>
        <v>4.1560561844261219</v>
      </c>
      <c r="P4633" s="2">
        <v>18</v>
      </c>
      <c r="Q4633" s="2">
        <v>1.3061224490000001</v>
      </c>
      <c r="R4633" s="2">
        <v>0.653061224</v>
      </c>
      <c r="S4633" s="2">
        <f t="shared" si="408"/>
        <v>2.7707041201223213</v>
      </c>
      <c r="T4633" s="2">
        <v>18</v>
      </c>
      <c r="U4633" s="339">
        <f t="shared" si="409"/>
        <v>-1.0986122886681096</v>
      </c>
      <c r="V4633" s="4">
        <f t="shared" si="410"/>
        <v>0.30555555517274302</v>
      </c>
      <c r="W4633"/>
    </row>
    <row r="4634" spans="1:23" s="138" customFormat="1">
      <c r="A4634" s="112" t="s">
        <v>1043</v>
      </c>
      <c r="B4634" s="9" t="s">
        <v>1060</v>
      </c>
      <c r="C4634" s="99" t="s">
        <v>105</v>
      </c>
      <c r="D4634" s="81" t="s">
        <v>44</v>
      </c>
      <c r="E4634" s="93" t="s">
        <v>72</v>
      </c>
      <c r="F4634" s="93" t="s">
        <v>73</v>
      </c>
      <c r="G4634" s="126">
        <v>0</v>
      </c>
      <c r="H4634" s="123">
        <f t="shared" si="406"/>
        <v>0</v>
      </c>
      <c r="I4634" s="208" t="s">
        <v>100</v>
      </c>
      <c r="J4634" s="21"/>
      <c r="K4634" s="21"/>
      <c r="L4634" s="32"/>
      <c r="M4634" s="2">
        <v>2.01207243460764</v>
      </c>
      <c r="N4634" s="2">
        <v>0.51020408163264985</v>
      </c>
      <c r="O4634" s="176">
        <f t="shared" si="407"/>
        <v>2.1646125954690092</v>
      </c>
      <c r="P4634" s="2">
        <v>18</v>
      </c>
      <c r="Q4634" s="2">
        <v>2.01207243460764</v>
      </c>
      <c r="R4634" s="2">
        <v>0.51020408163264985</v>
      </c>
      <c r="S4634" s="2">
        <f t="shared" si="408"/>
        <v>2.1646125954690092</v>
      </c>
      <c r="T4634" s="2">
        <v>18</v>
      </c>
      <c r="U4634" s="339">
        <f t="shared" si="409"/>
        <v>0</v>
      </c>
      <c r="V4634" s="4">
        <f t="shared" si="410"/>
        <v>0.1198540249433102</v>
      </c>
      <c r="W4634"/>
    </row>
    <row r="4635" spans="1:23" s="138" customFormat="1">
      <c r="A4635" s="112" t="s">
        <v>1043</v>
      </c>
      <c r="B4635" s="9" t="s">
        <v>1060</v>
      </c>
      <c r="C4635" s="99" t="s">
        <v>105</v>
      </c>
      <c r="D4635" s="81" t="s">
        <v>44</v>
      </c>
      <c r="E4635" s="93" t="s">
        <v>72</v>
      </c>
      <c r="F4635" s="93" t="s">
        <v>73</v>
      </c>
      <c r="G4635" s="126">
        <v>15</v>
      </c>
      <c r="H4635" s="123">
        <f t="shared" si="406"/>
        <v>4.1666666666666664E-2</v>
      </c>
      <c r="I4635" s="208"/>
      <c r="J4635" s="21" t="s">
        <v>100</v>
      </c>
      <c r="K4635" s="21"/>
      <c r="L4635" s="32"/>
      <c r="M4635" s="2">
        <v>2.5043115837884402</v>
      </c>
      <c r="N4635" s="2">
        <v>1.0204081632653099</v>
      </c>
      <c r="O4635" s="176">
        <f t="shared" si="407"/>
        <v>4.3292251909380619</v>
      </c>
      <c r="P4635" s="2">
        <v>18</v>
      </c>
      <c r="Q4635" s="2">
        <v>2.5043115837884402</v>
      </c>
      <c r="R4635" s="2">
        <v>1.0204081632653099</v>
      </c>
      <c r="S4635" s="2">
        <f t="shared" si="408"/>
        <v>4.3292251909380619</v>
      </c>
      <c r="T4635" s="2">
        <v>18</v>
      </c>
      <c r="U4635" s="339">
        <f t="shared" si="409"/>
        <v>0</v>
      </c>
      <c r="V4635" s="4">
        <f t="shared" si="410"/>
        <v>0.22157965144509423</v>
      </c>
      <c r="W4635"/>
    </row>
    <row r="4636" spans="1:23">
      <c r="A4636" s="112" t="s">
        <v>1043</v>
      </c>
      <c r="B4636" s="9" t="s">
        <v>1060</v>
      </c>
      <c r="C4636" s="99" t="s">
        <v>105</v>
      </c>
      <c r="D4636" s="81" t="s">
        <v>44</v>
      </c>
      <c r="E4636" s="93" t="s">
        <v>72</v>
      </c>
      <c r="F4636" s="93" t="s">
        <v>73</v>
      </c>
      <c r="G4636" s="31">
        <v>30</v>
      </c>
      <c r="H4636" s="123">
        <f t="shared" si="406"/>
        <v>8.3333333333333329E-2</v>
      </c>
      <c r="I4636" s="208"/>
      <c r="J4636" s="32"/>
      <c r="K4636" s="32" t="s">
        <v>100</v>
      </c>
      <c r="L4636" s="32"/>
      <c r="M4636" s="2">
        <v>1.9689565967231899</v>
      </c>
      <c r="N4636" s="2">
        <v>1.0204081632653099</v>
      </c>
      <c r="O4636" s="176">
        <f t="shared" si="407"/>
        <v>4.3292251909380619</v>
      </c>
      <c r="P4636" s="2">
        <v>18</v>
      </c>
      <c r="Q4636" s="2">
        <v>4.0133659097441798</v>
      </c>
      <c r="R4636" s="2">
        <v>2.0408163265306101</v>
      </c>
      <c r="S4636" s="2">
        <f t="shared" si="408"/>
        <v>8.658450381876083</v>
      </c>
      <c r="T4636" s="2">
        <v>18</v>
      </c>
      <c r="U4636" s="339">
        <f t="shared" si="409"/>
        <v>0.7121265121211886</v>
      </c>
      <c r="V4636" s="4">
        <f t="shared" si="410"/>
        <v>0.31413281318946851</v>
      </c>
    </row>
    <row r="4637" spans="1:23">
      <c r="A4637" s="112" t="s">
        <v>1043</v>
      </c>
      <c r="B4637" s="9" t="s">
        <v>1060</v>
      </c>
      <c r="C4637" s="99" t="s">
        <v>105</v>
      </c>
      <c r="D4637" s="81" t="s">
        <v>44</v>
      </c>
      <c r="E4637" s="93" t="s">
        <v>72</v>
      </c>
      <c r="F4637" s="93" t="s">
        <v>73</v>
      </c>
      <c r="G4637" s="126">
        <v>60</v>
      </c>
      <c r="H4637" s="123">
        <f t="shared" si="406"/>
        <v>0.16666666666666666</v>
      </c>
      <c r="I4637" s="208"/>
      <c r="J4637" s="21"/>
      <c r="K4637" s="21" t="s">
        <v>100</v>
      </c>
      <c r="L4637" s="32"/>
      <c r="M4637" s="2">
        <v>1.93302673181948</v>
      </c>
      <c r="N4637" s="2">
        <v>1.0204081632653099</v>
      </c>
      <c r="O4637" s="176">
        <f t="shared" si="407"/>
        <v>4.3292251909380619</v>
      </c>
      <c r="P4637" s="2">
        <v>18</v>
      </c>
      <c r="Q4637" s="2">
        <v>4.4804541534923796</v>
      </c>
      <c r="R4637" s="2">
        <v>2.0408163265306101</v>
      </c>
      <c r="S4637" s="2">
        <f t="shared" si="408"/>
        <v>8.658450381876083</v>
      </c>
      <c r="T4637" s="2">
        <v>18</v>
      </c>
      <c r="U4637" s="339">
        <f t="shared" si="409"/>
        <v>0.84063738551825562</v>
      </c>
      <c r="V4637" s="4">
        <f t="shared" si="410"/>
        <v>0.26302959589873026</v>
      </c>
    </row>
    <row r="4638" spans="1:23">
      <c r="A4638" s="112" t="s">
        <v>1043</v>
      </c>
      <c r="B4638" s="9" t="s">
        <v>1060</v>
      </c>
      <c r="C4638" s="99" t="s">
        <v>105</v>
      </c>
      <c r="D4638" s="81" t="s">
        <v>44</v>
      </c>
      <c r="E4638" s="93" t="s">
        <v>72</v>
      </c>
      <c r="F4638" s="93" t="s">
        <v>73</v>
      </c>
      <c r="G4638" s="126">
        <v>90</v>
      </c>
      <c r="H4638" s="123">
        <f t="shared" si="406"/>
        <v>0.25</v>
      </c>
      <c r="I4638" s="208"/>
      <c r="J4638" s="21"/>
      <c r="K4638" s="21" t="s">
        <v>100</v>
      </c>
      <c r="L4638" s="32"/>
      <c r="M4638" s="2">
        <v>1.88272492095429</v>
      </c>
      <c r="N4638" s="2">
        <v>0.51020408163265007</v>
      </c>
      <c r="O4638" s="176">
        <f t="shared" si="407"/>
        <v>2.1646125954690101</v>
      </c>
      <c r="P4638" s="2">
        <v>18</v>
      </c>
      <c r="Q4638" s="2">
        <v>4.9475423972405803</v>
      </c>
      <c r="R4638" s="2">
        <v>1.0204081632653095</v>
      </c>
      <c r="S4638" s="2">
        <f t="shared" si="408"/>
        <v>4.3292251909380601</v>
      </c>
      <c r="T4638" s="2">
        <v>18</v>
      </c>
      <c r="U4638" s="339">
        <f t="shared" si="409"/>
        <v>0.96617081440761532</v>
      </c>
      <c r="V4638" s="4">
        <f t="shared" si="410"/>
        <v>9.8092745799468667E-2</v>
      </c>
    </row>
    <row r="4639" spans="1:23">
      <c r="A4639" s="112" t="s">
        <v>1043</v>
      </c>
      <c r="B4639" s="9" t="s">
        <v>1060</v>
      </c>
      <c r="C4639" s="99" t="s">
        <v>105</v>
      </c>
      <c r="D4639" s="81" t="s">
        <v>44</v>
      </c>
      <c r="E4639" s="93" t="s">
        <v>72</v>
      </c>
      <c r="F4639" s="93" t="s">
        <v>73</v>
      </c>
      <c r="G4639" s="126">
        <v>120</v>
      </c>
      <c r="H4639" s="123">
        <f t="shared" si="406"/>
        <v>0.33333333333333331</v>
      </c>
      <c r="I4639" s="208"/>
      <c r="J4639" s="21"/>
      <c r="K4639" s="21" t="s">
        <v>100</v>
      </c>
      <c r="L4639" s="32"/>
      <c r="M4639" s="2">
        <v>1.84320206956022</v>
      </c>
      <c r="N4639" s="2">
        <v>1.0204081632653001</v>
      </c>
      <c r="O4639" s="176">
        <f t="shared" si="407"/>
        <v>4.3292251909380202</v>
      </c>
      <c r="P4639" s="2">
        <v>18</v>
      </c>
      <c r="Q4639" s="2">
        <v>16.128916355274399</v>
      </c>
      <c r="R4639" s="2">
        <v>1.530612244898002</v>
      </c>
      <c r="S4639" s="2">
        <f t="shared" si="408"/>
        <v>6.4938377864072496</v>
      </c>
      <c r="T4639" s="2">
        <v>18</v>
      </c>
      <c r="U4639" s="339">
        <f t="shared" si="409"/>
        <v>2.1691093936111554</v>
      </c>
      <c r="V4639" s="4">
        <f t="shared" si="410"/>
        <v>6.4561307642499621E-2</v>
      </c>
    </row>
    <row r="4640" spans="1:23">
      <c r="A4640" s="112" t="s">
        <v>1043</v>
      </c>
      <c r="B4640" s="9" t="s">
        <v>1060</v>
      </c>
      <c r="C4640" s="99" t="s">
        <v>105</v>
      </c>
      <c r="D4640" s="81" t="s">
        <v>44</v>
      </c>
      <c r="E4640" s="93" t="s">
        <v>72</v>
      </c>
      <c r="F4640" s="93" t="s">
        <v>73</v>
      </c>
      <c r="G4640" s="126">
        <v>180</v>
      </c>
      <c r="H4640" s="123">
        <f t="shared" si="406"/>
        <v>0.5</v>
      </c>
      <c r="I4640" s="208"/>
      <c r="J4640" s="21"/>
      <c r="K4640" s="21" t="s">
        <v>100</v>
      </c>
      <c r="L4640" s="32"/>
      <c r="M4640" s="2">
        <v>4.8217878700775998</v>
      </c>
      <c r="N4640" s="2">
        <v>1.0204081632653104</v>
      </c>
      <c r="O4640" s="176">
        <f t="shared" si="407"/>
        <v>4.3292251909380637</v>
      </c>
      <c r="P4640" s="2">
        <v>18</v>
      </c>
      <c r="Q4640" s="2">
        <v>12.4748490945674</v>
      </c>
      <c r="R4640" s="2">
        <v>2.0408163265305994</v>
      </c>
      <c r="S4640" s="2">
        <f t="shared" si="408"/>
        <v>8.6584503818760368</v>
      </c>
      <c r="T4640" s="2">
        <v>18</v>
      </c>
      <c r="U4640" s="339">
        <f t="shared" si="409"/>
        <v>0.95056975824861512</v>
      </c>
      <c r="V4640" s="4">
        <f t="shared" si="410"/>
        <v>8.2318706185213947E-2</v>
      </c>
    </row>
    <row r="4641" spans="1:22">
      <c r="A4641" s="112" t="s">
        <v>1043</v>
      </c>
      <c r="B4641" s="9" t="s">
        <v>1060</v>
      </c>
      <c r="C4641" s="99" t="s">
        <v>105</v>
      </c>
      <c r="D4641" s="81" t="s">
        <v>44</v>
      </c>
      <c r="E4641" s="93" t="s">
        <v>72</v>
      </c>
      <c r="F4641" s="93" t="s">
        <v>73</v>
      </c>
      <c r="G4641" s="126">
        <v>240</v>
      </c>
      <c r="H4641" s="123">
        <f t="shared" si="406"/>
        <v>0.66666666666666663</v>
      </c>
      <c r="I4641" s="208"/>
      <c r="J4641" s="21"/>
      <c r="K4641" s="21" t="s">
        <v>100</v>
      </c>
      <c r="L4641" s="32"/>
      <c r="M4641" s="2">
        <v>13.401839609083</v>
      </c>
      <c r="N4641" s="2">
        <v>2.5546133946536003</v>
      </c>
      <c r="O4641" s="176">
        <f t="shared" si="407"/>
        <v>10.83830672801728</v>
      </c>
      <c r="P4641" s="2">
        <v>18</v>
      </c>
      <c r="Q4641" s="2">
        <v>14.429433745329099</v>
      </c>
      <c r="R4641" s="2">
        <v>3.057631503305501</v>
      </c>
      <c r="S4641" s="2">
        <f t="shared" si="408"/>
        <v>12.972431822141623</v>
      </c>
      <c r="T4641" s="2">
        <v>18</v>
      </c>
      <c r="U4641" s="339">
        <f t="shared" si="409"/>
        <v>7.3878148733707905E-2</v>
      </c>
      <c r="V4641" s="4">
        <f t="shared" si="410"/>
        <v>0.10045817862899757</v>
      </c>
    </row>
    <row r="4642" spans="1:22">
      <c r="A4642" s="112" t="s">
        <v>1043</v>
      </c>
      <c r="B4642" s="9" t="s">
        <v>1060</v>
      </c>
      <c r="C4642" s="99" t="s">
        <v>105</v>
      </c>
      <c r="D4642" s="81" t="s">
        <v>44</v>
      </c>
      <c r="E4642" s="93" t="s">
        <v>72</v>
      </c>
      <c r="F4642" s="93" t="s">
        <v>73</v>
      </c>
      <c r="G4642" s="31">
        <v>360</v>
      </c>
      <c r="H4642" s="123">
        <f t="shared" si="406"/>
        <v>1</v>
      </c>
      <c r="I4642" s="208"/>
      <c r="J4642" s="32"/>
      <c r="K4642" s="32" t="s">
        <v>100</v>
      </c>
      <c r="L4642" s="32" t="s">
        <v>100</v>
      </c>
      <c r="M4642" s="2">
        <v>10.175337740730001</v>
      </c>
      <c r="N4642" s="2">
        <v>2.5510204081632999</v>
      </c>
      <c r="O4642" s="176">
        <f t="shared" si="407"/>
        <v>10.823062977345261</v>
      </c>
      <c r="P4642" s="2">
        <v>18</v>
      </c>
      <c r="Q4642" s="2">
        <v>21.399827536648399</v>
      </c>
      <c r="R4642" s="2">
        <v>4.078039666570902</v>
      </c>
      <c r="S4642" s="2">
        <f t="shared" si="408"/>
        <v>17.301657013080071</v>
      </c>
      <c r="T4642" s="2">
        <v>18</v>
      </c>
      <c r="U4642" s="339">
        <f t="shared" si="409"/>
        <v>0.74341593899029546</v>
      </c>
      <c r="V4642" s="4">
        <f t="shared" si="410"/>
        <v>9.1870245867903128E-2</v>
      </c>
    </row>
    <row r="4643" spans="1:22">
      <c r="A4643" s="112" t="s">
        <v>1043</v>
      </c>
      <c r="B4643" s="9" t="s">
        <v>1064</v>
      </c>
      <c r="C4643" s="99" t="s">
        <v>105</v>
      </c>
      <c r="D4643" s="81" t="s">
        <v>44</v>
      </c>
      <c r="E4643" s="93" t="s">
        <v>72</v>
      </c>
      <c r="F4643" s="93" t="s">
        <v>73</v>
      </c>
      <c r="G4643" s="126">
        <v>0</v>
      </c>
      <c r="H4643" s="123">
        <f t="shared" si="406"/>
        <v>0</v>
      </c>
      <c r="I4643" s="208" t="s">
        <v>100</v>
      </c>
      <c r="J4643" s="21"/>
      <c r="K4643" s="21"/>
      <c r="L4643" s="32"/>
      <c r="M4643" s="2">
        <v>46.2423212651941</v>
      </c>
      <c r="N4643" s="2">
        <v>6.2736897137628986</v>
      </c>
      <c r="O4643" s="176">
        <f t="shared" si="407"/>
        <v>26.617011237972214</v>
      </c>
      <c r="P4643" s="2">
        <v>18</v>
      </c>
      <c r="Q4643" s="2">
        <v>39.1896484119723</v>
      </c>
      <c r="R4643" s="2">
        <v>3.9210560711018019</v>
      </c>
      <c r="S4643" s="2">
        <f t="shared" si="408"/>
        <v>16.63563202373259</v>
      </c>
      <c r="T4643" s="2">
        <v>18</v>
      </c>
      <c r="U4643" s="339">
        <f t="shared" si="409"/>
        <v>-0.16548278267562747</v>
      </c>
      <c r="V4643" s="4">
        <f t="shared" si="410"/>
        <v>6.5566230761627667E-2</v>
      </c>
    </row>
    <row r="4644" spans="1:22">
      <c r="A4644" s="112" t="s">
        <v>1043</v>
      </c>
      <c r="B4644" s="9" t="s">
        <v>1064</v>
      </c>
      <c r="C4644" s="99" t="s">
        <v>105</v>
      </c>
      <c r="D4644" s="81" t="s">
        <v>44</v>
      </c>
      <c r="E4644" s="93" t="s">
        <v>72</v>
      </c>
      <c r="F4644" s="93" t="s">
        <v>73</v>
      </c>
      <c r="G4644" s="126">
        <v>15</v>
      </c>
      <c r="H4644" s="123">
        <f t="shared" si="406"/>
        <v>4.1666666666666664E-2</v>
      </c>
      <c r="I4644" s="208"/>
      <c r="J4644" s="21" t="s">
        <v>100</v>
      </c>
      <c r="K4644" s="21"/>
      <c r="L4644" s="32"/>
      <c r="M4644" s="2">
        <v>37.589857534962697</v>
      </c>
      <c r="N4644" s="2">
        <v>2.3578617174226011</v>
      </c>
      <c r="O4644" s="176">
        <f t="shared" si="407"/>
        <v>10.003560056938081</v>
      </c>
      <c r="P4644" s="2">
        <v>18</v>
      </c>
      <c r="Q4644" s="2">
        <v>21.121422036335101</v>
      </c>
      <c r="R4644" s="2">
        <v>3.1316167821199983</v>
      </c>
      <c r="S4644" s="2">
        <f t="shared" si="408"/>
        <v>13.286324776287874</v>
      </c>
      <c r="T4644" s="2">
        <v>18</v>
      </c>
      <c r="U4644" s="339">
        <f t="shared" si="409"/>
        <v>-0.57644647975989616</v>
      </c>
      <c r="V4644" s="4">
        <f t="shared" si="410"/>
        <v>7.7538755732009079E-2</v>
      </c>
    </row>
    <row r="4645" spans="1:22">
      <c r="A4645" s="112" t="s">
        <v>1043</v>
      </c>
      <c r="B4645" s="9" t="s">
        <v>1064</v>
      </c>
      <c r="C4645" s="99" t="s">
        <v>105</v>
      </c>
      <c r="D4645" s="81" t="s">
        <v>44</v>
      </c>
      <c r="E4645" s="93" t="s">
        <v>72</v>
      </c>
      <c r="F4645" s="93" t="s">
        <v>73</v>
      </c>
      <c r="G4645" s="126">
        <v>30</v>
      </c>
      <c r="H4645" s="123">
        <f t="shared" si="406"/>
        <v>8.3333333333333329E-2</v>
      </c>
      <c r="I4645" s="208"/>
      <c r="J4645" s="21"/>
      <c r="K4645" s="21" t="s">
        <v>100</v>
      </c>
      <c r="L4645" s="32"/>
      <c r="M4645" s="2">
        <v>34.416416154750998</v>
      </c>
      <c r="N4645" s="2">
        <v>8.6263233564240025</v>
      </c>
      <c r="O4645" s="176">
        <f t="shared" si="407"/>
        <v>36.598390452211866</v>
      </c>
      <c r="P4645" s="2">
        <v>18</v>
      </c>
      <c r="Q4645" s="2">
        <v>9.3164292249379006</v>
      </c>
      <c r="R4645" s="2">
        <v>3.1420729316428986</v>
      </c>
      <c r="S4645" s="2">
        <f t="shared" si="408"/>
        <v>13.330686461684333</v>
      </c>
      <c r="T4645" s="2">
        <v>18</v>
      </c>
      <c r="U4645" s="339">
        <f t="shared" si="409"/>
        <v>-1.3067542394371234</v>
      </c>
      <c r="V4645" s="4">
        <f t="shared" si="410"/>
        <v>0.16930087758744564</v>
      </c>
    </row>
    <row r="4646" spans="1:22">
      <c r="A4646" s="112" t="s">
        <v>1043</v>
      </c>
      <c r="B4646" s="9" t="s">
        <v>1064</v>
      </c>
      <c r="C4646" s="99" t="s">
        <v>105</v>
      </c>
      <c r="D4646" s="81" t="s">
        <v>44</v>
      </c>
      <c r="E4646" s="93" t="s">
        <v>72</v>
      </c>
      <c r="F4646" s="93" t="s">
        <v>73</v>
      </c>
      <c r="G4646" s="126">
        <v>60</v>
      </c>
      <c r="H4646" s="123">
        <f t="shared" si="406"/>
        <v>0.16666666666666666</v>
      </c>
      <c r="I4646" s="208"/>
      <c r="J4646" s="21"/>
      <c r="K4646" s="21" t="s">
        <v>100</v>
      </c>
      <c r="L4646" s="32"/>
      <c r="M4646" s="2">
        <v>25.727355901189298</v>
      </c>
      <c r="N4646" s="2">
        <v>4.7052672853222006</v>
      </c>
      <c r="O4646" s="176">
        <f t="shared" si="407"/>
        <v>19.962758428479273</v>
      </c>
      <c r="P4646" s="2">
        <v>18</v>
      </c>
      <c r="Q4646" s="2">
        <v>24.1589334727486</v>
      </c>
      <c r="R4646" s="2">
        <v>5.4842504247810986</v>
      </c>
      <c r="S4646" s="2">
        <f t="shared" si="408"/>
        <v>23.267703990527508</v>
      </c>
      <c r="T4646" s="2">
        <v>18</v>
      </c>
      <c r="U4646" s="339">
        <f t="shared" si="409"/>
        <v>-6.2900629995710819E-2</v>
      </c>
      <c r="V4646" s="4">
        <f t="shared" si="410"/>
        <v>0.1070877977619322</v>
      </c>
    </row>
    <row r="4647" spans="1:22">
      <c r="A4647" s="112" t="s">
        <v>1043</v>
      </c>
      <c r="B4647" s="9" t="s">
        <v>1064</v>
      </c>
      <c r="C4647" s="99" t="s">
        <v>105</v>
      </c>
      <c r="D4647" s="81" t="s">
        <v>44</v>
      </c>
      <c r="E4647" s="93" t="s">
        <v>72</v>
      </c>
      <c r="F4647" s="93" t="s">
        <v>73</v>
      </c>
      <c r="G4647" s="126">
        <v>90</v>
      </c>
      <c r="H4647" s="123">
        <f t="shared" si="406"/>
        <v>0.25</v>
      </c>
      <c r="I4647" s="208"/>
      <c r="J4647" s="21"/>
      <c r="K4647" s="21" t="s">
        <v>100</v>
      </c>
      <c r="L4647" s="32"/>
      <c r="M4647" s="2">
        <v>29.575218925630601</v>
      </c>
      <c r="N4647" s="2">
        <v>4.7104953600835984</v>
      </c>
      <c r="O4647" s="176">
        <f t="shared" si="407"/>
        <v>19.984939271177282</v>
      </c>
      <c r="P4647" s="2">
        <v>18</v>
      </c>
      <c r="Q4647" s="2">
        <v>19.385701215527298</v>
      </c>
      <c r="R4647" s="2">
        <v>3.1368448568815026</v>
      </c>
      <c r="S4647" s="2">
        <f t="shared" si="408"/>
        <v>13.308505618986333</v>
      </c>
      <c r="T4647" s="2">
        <v>18</v>
      </c>
      <c r="U4647" s="339">
        <f t="shared" si="409"/>
        <v>-0.422401068657413</v>
      </c>
      <c r="V4647" s="4">
        <f t="shared" si="410"/>
        <v>8.1738775253716436E-2</v>
      </c>
    </row>
    <row r="4648" spans="1:22">
      <c r="A4648" s="112" t="s">
        <v>1043</v>
      </c>
      <c r="B4648" s="9" t="s">
        <v>1064</v>
      </c>
      <c r="C4648" s="99" t="s">
        <v>105</v>
      </c>
      <c r="D4648" s="81" t="s">
        <v>44</v>
      </c>
      <c r="E4648" s="93" t="s">
        <v>72</v>
      </c>
      <c r="F4648" s="93" t="s">
        <v>73</v>
      </c>
      <c r="G4648" s="31">
        <v>120</v>
      </c>
      <c r="H4648" s="123">
        <f t="shared" si="406"/>
        <v>0.33333333333333331</v>
      </c>
      <c r="I4648" s="208"/>
      <c r="J4648" s="32"/>
      <c r="K4648" s="32" t="s">
        <v>100</v>
      </c>
      <c r="L4648" s="32"/>
      <c r="M4648" s="2">
        <v>36.570382956476202</v>
      </c>
      <c r="N4648" s="2">
        <v>7.0579009279832974</v>
      </c>
      <c r="O4648" s="176">
        <f t="shared" si="407"/>
        <v>29.944137642718893</v>
      </c>
      <c r="P4648" s="2">
        <v>18</v>
      </c>
      <c r="Q4648" s="2">
        <v>20.886158672069001</v>
      </c>
      <c r="R4648" s="2">
        <v>4.7052672853220976</v>
      </c>
      <c r="S4648" s="2">
        <f t="shared" si="408"/>
        <v>19.962758428478836</v>
      </c>
      <c r="T4648" s="2">
        <v>18</v>
      </c>
      <c r="U4648" s="339">
        <f t="shared" si="409"/>
        <v>-0.56015202889920479</v>
      </c>
      <c r="V4648" s="4">
        <f t="shared" si="410"/>
        <v>0.10630735575636804</v>
      </c>
    </row>
    <row r="4649" spans="1:22">
      <c r="A4649" s="112" t="s">
        <v>1043</v>
      </c>
      <c r="B4649" s="9" t="s">
        <v>1064</v>
      </c>
      <c r="C4649" s="99" t="s">
        <v>105</v>
      </c>
      <c r="D4649" s="81" t="s">
        <v>44</v>
      </c>
      <c r="E4649" s="93" t="s">
        <v>72</v>
      </c>
      <c r="F4649" s="93" t="s">
        <v>73</v>
      </c>
      <c r="G4649" s="126">
        <v>180</v>
      </c>
      <c r="H4649" s="123">
        <f t="shared" si="406"/>
        <v>0.5</v>
      </c>
      <c r="I4649" s="208"/>
      <c r="J4649" s="21"/>
      <c r="K4649" s="21" t="s">
        <v>100</v>
      </c>
      <c r="L4649" s="32"/>
      <c r="M4649" s="2">
        <v>32.513396941576197</v>
      </c>
      <c r="N4649" s="2">
        <v>4.710495360083705</v>
      </c>
      <c r="O4649" s="176">
        <f t="shared" si="407"/>
        <v>19.984939271177733</v>
      </c>
      <c r="P4649" s="2">
        <v>18</v>
      </c>
      <c r="Q4649" s="2">
        <v>5.8554437328453703</v>
      </c>
      <c r="R4649" s="2">
        <v>2.3578617174225593</v>
      </c>
      <c r="S4649" s="2">
        <f t="shared" si="408"/>
        <v>10.003560056937904</v>
      </c>
      <c r="T4649" s="2">
        <v>18</v>
      </c>
      <c r="U4649" s="339">
        <f t="shared" si="409"/>
        <v>-1.7142804368147484</v>
      </c>
      <c r="V4649" s="4">
        <f t="shared" si="410"/>
        <v>0.21770558744331117</v>
      </c>
    </row>
    <row r="4650" spans="1:22">
      <c r="A4650" s="112" t="s">
        <v>1043</v>
      </c>
      <c r="B4650" s="9" t="s">
        <v>1064</v>
      </c>
      <c r="C4650" s="99" t="s">
        <v>105</v>
      </c>
      <c r="D4650" s="81" t="s">
        <v>44</v>
      </c>
      <c r="E4650" s="93" t="s">
        <v>72</v>
      </c>
      <c r="F4650" s="93" t="s">
        <v>73</v>
      </c>
      <c r="G4650" s="126">
        <v>240</v>
      </c>
      <c r="H4650" s="123">
        <f t="shared" si="406"/>
        <v>0.66666666666666663</v>
      </c>
      <c r="I4650" s="208"/>
      <c r="J4650" s="21"/>
      <c r="K4650" s="21" t="s">
        <v>100</v>
      </c>
      <c r="L4650" s="32"/>
      <c r="M4650" s="2">
        <v>14.3510652202326</v>
      </c>
      <c r="N4650" s="2">
        <v>3.9210560711018001</v>
      </c>
      <c r="O4650" s="176">
        <f t="shared" si="407"/>
        <v>16.635632023732583</v>
      </c>
      <c r="P4650" s="2">
        <v>18</v>
      </c>
      <c r="Q4650" s="2">
        <v>1.0142465037249999</v>
      </c>
      <c r="R4650" s="2">
        <v>0.78421121422036011</v>
      </c>
      <c r="S4650" s="2">
        <f t="shared" si="408"/>
        <v>3.3271264047465174</v>
      </c>
      <c r="T4650" s="2">
        <v>18</v>
      </c>
      <c r="U4650" s="339">
        <f t="shared" si="409"/>
        <v>-2.6496781948803028</v>
      </c>
      <c r="V4650" s="4">
        <f t="shared" si="410"/>
        <v>0.65338741866534311</v>
      </c>
    </row>
    <row r="4651" spans="1:22">
      <c r="A4651" s="112" t="s">
        <v>1043</v>
      </c>
      <c r="B4651" s="9" t="s">
        <v>1064</v>
      </c>
      <c r="C4651" s="99" t="s">
        <v>105</v>
      </c>
      <c r="D4651" s="81" t="s">
        <v>44</v>
      </c>
      <c r="E4651" s="93" t="s">
        <v>72</v>
      </c>
      <c r="F4651" s="93" t="s">
        <v>73</v>
      </c>
      <c r="G4651" s="126">
        <v>360</v>
      </c>
      <c r="H4651" s="123">
        <f t="shared" si="406"/>
        <v>1</v>
      </c>
      <c r="I4651" s="208"/>
      <c r="J4651" s="21"/>
      <c r="K4651" s="21" t="s">
        <v>100</v>
      </c>
      <c r="L4651" s="32" t="s">
        <v>100</v>
      </c>
      <c r="M4651" s="2">
        <v>23.494967978041998</v>
      </c>
      <c r="N4651" s="2">
        <v>7.0526728532219032</v>
      </c>
      <c r="O4651" s="176">
        <f t="shared" si="407"/>
        <v>29.921956800020901</v>
      </c>
      <c r="P4651" s="2">
        <v>18</v>
      </c>
      <c r="Q4651" s="2">
        <v>10.9528166252777</v>
      </c>
      <c r="R4651" s="2">
        <v>4.7052672853222006</v>
      </c>
      <c r="S4651" s="2">
        <f t="shared" si="408"/>
        <v>19.962758428479273</v>
      </c>
      <c r="T4651" s="2">
        <v>18</v>
      </c>
      <c r="U4651" s="339">
        <f t="shared" si="409"/>
        <v>-0.76318962038903648</v>
      </c>
      <c r="V4651" s="4">
        <f t="shared" si="410"/>
        <v>0.24010679415638672</v>
      </c>
    </row>
    <row r="4652" spans="1:22">
      <c r="A4652" s="112" t="s">
        <v>1043</v>
      </c>
      <c r="B4652" s="9" t="s">
        <v>1065</v>
      </c>
      <c r="C4652" s="99" t="s">
        <v>105</v>
      </c>
      <c r="D4652" s="81" t="s">
        <v>44</v>
      </c>
      <c r="E4652" s="93" t="s">
        <v>72</v>
      </c>
      <c r="F4652" s="93" t="s">
        <v>73</v>
      </c>
      <c r="G4652" s="126">
        <v>0</v>
      </c>
      <c r="H4652" s="123">
        <f t="shared" si="406"/>
        <v>0</v>
      </c>
      <c r="I4652" s="208" t="s">
        <v>100</v>
      </c>
      <c r="J4652" s="21"/>
      <c r="K4652" s="21"/>
      <c r="L4652" s="32"/>
      <c r="M4652" s="2">
        <v>30.714285714285602</v>
      </c>
      <c r="N4652" s="2">
        <v>4.2857142857142989</v>
      </c>
      <c r="O4652" s="176">
        <f t="shared" si="407"/>
        <v>18.182745801939848</v>
      </c>
      <c r="P4652" s="2">
        <v>18</v>
      </c>
      <c r="Q4652" s="2">
        <v>28.571428571428498</v>
      </c>
      <c r="R4652" s="2">
        <v>5</v>
      </c>
      <c r="S4652" s="2">
        <f t="shared" si="408"/>
        <v>21.213203435596423</v>
      </c>
      <c r="T4652" s="2">
        <v>18</v>
      </c>
      <c r="U4652" s="339">
        <f t="shared" si="409"/>
        <v>-7.2320661579625065E-2</v>
      </c>
      <c r="V4652" s="4">
        <f t="shared" si="410"/>
        <v>8.6180555555555705E-2</v>
      </c>
    </row>
    <row r="4653" spans="1:22">
      <c r="A4653" s="112" t="s">
        <v>1043</v>
      </c>
      <c r="B4653" s="9" t="s">
        <v>1065</v>
      </c>
      <c r="C4653" s="99" t="s">
        <v>105</v>
      </c>
      <c r="D4653" s="81" t="s">
        <v>44</v>
      </c>
      <c r="E4653" s="93" t="s">
        <v>72</v>
      </c>
      <c r="F4653" s="93" t="s">
        <v>73</v>
      </c>
      <c r="G4653" s="126">
        <v>15</v>
      </c>
      <c r="H4653" s="123">
        <f t="shared" si="406"/>
        <v>4.1666666666666664E-2</v>
      </c>
      <c r="I4653" s="208"/>
      <c r="J4653" s="21" t="s">
        <v>100</v>
      </c>
      <c r="K4653" s="21"/>
      <c r="L4653" s="32"/>
      <c r="M4653" s="2">
        <v>36.428571428571402</v>
      </c>
      <c r="N4653" s="2">
        <v>5.7142857142857011</v>
      </c>
      <c r="O4653" s="176">
        <f t="shared" si="407"/>
        <v>24.243661069253001</v>
      </c>
      <c r="P4653" s="2">
        <v>18</v>
      </c>
      <c r="Q4653" s="2">
        <v>19.999999999999901</v>
      </c>
      <c r="R4653" s="2">
        <v>5</v>
      </c>
      <c r="S4653" s="2">
        <f t="shared" si="408"/>
        <v>21.213203435596423</v>
      </c>
      <c r="T4653" s="2">
        <v>18</v>
      </c>
      <c r="U4653" s="339">
        <f t="shared" si="409"/>
        <v>-0.59962112254912603</v>
      </c>
      <c r="V4653" s="4">
        <f t="shared" si="410"/>
        <v>0.11805555555555616</v>
      </c>
    </row>
    <row r="4654" spans="1:22">
      <c r="A4654" s="112" t="s">
        <v>1043</v>
      </c>
      <c r="B4654" s="9" t="s">
        <v>1065</v>
      </c>
      <c r="C4654" s="99" t="s">
        <v>105</v>
      </c>
      <c r="D4654" s="81" t="s">
        <v>44</v>
      </c>
      <c r="E4654" s="93" t="s">
        <v>72</v>
      </c>
      <c r="F4654" s="93" t="s">
        <v>73</v>
      </c>
      <c r="G4654" s="31">
        <v>30</v>
      </c>
      <c r="H4654" s="123">
        <f t="shared" si="406"/>
        <v>8.3333333333333329E-2</v>
      </c>
      <c r="I4654" s="208"/>
      <c r="J4654" s="32"/>
      <c r="K4654" s="32" t="s">
        <v>100</v>
      </c>
      <c r="L4654" s="32"/>
      <c r="M4654" s="2">
        <v>39.999999999999901</v>
      </c>
      <c r="N4654" s="2">
        <v>5.7142857142858006</v>
      </c>
      <c r="O4654" s="176">
        <f t="shared" si="407"/>
        <v>24.24366106925342</v>
      </c>
      <c r="P4654" s="2">
        <v>18</v>
      </c>
      <c r="Q4654" s="2">
        <v>5.7142857142856904</v>
      </c>
      <c r="R4654" s="2">
        <v>2.1428571428571397</v>
      </c>
      <c r="S4654" s="2">
        <f t="shared" si="408"/>
        <v>9.0913729009698816</v>
      </c>
      <c r="T4654" s="2">
        <v>18</v>
      </c>
      <c r="U4654" s="339">
        <f t="shared" si="409"/>
        <v>-1.945910149055315</v>
      </c>
      <c r="V4654" s="4">
        <f t="shared" si="410"/>
        <v>0.19618055555555625</v>
      </c>
    </row>
    <row r="4655" spans="1:22">
      <c r="A4655" s="112" t="s">
        <v>1043</v>
      </c>
      <c r="B4655" s="9" t="s">
        <v>1065</v>
      </c>
      <c r="C4655" s="99" t="s">
        <v>105</v>
      </c>
      <c r="D4655" s="81" t="s">
        <v>44</v>
      </c>
      <c r="E4655" s="93" t="s">
        <v>72</v>
      </c>
      <c r="F4655" s="93" t="s">
        <v>73</v>
      </c>
      <c r="G4655" s="126">
        <v>60</v>
      </c>
      <c r="H4655" s="123">
        <f t="shared" si="406"/>
        <v>0.16666666666666666</v>
      </c>
      <c r="I4655" s="208"/>
      <c r="J4655" s="21"/>
      <c r="K4655" s="21" t="s">
        <v>100</v>
      </c>
      <c r="L4655" s="32"/>
      <c r="M4655" s="2">
        <v>21.428571428571399</v>
      </c>
      <c r="N4655" s="2">
        <v>3.5714285714285019</v>
      </c>
      <c r="O4655" s="176">
        <f t="shared" si="407"/>
        <v>15.152288168282865</v>
      </c>
      <c r="P4655" s="2">
        <v>18</v>
      </c>
      <c r="Q4655" s="2">
        <v>21.428571428571399</v>
      </c>
      <c r="R4655" s="2">
        <v>3.5714285714285019</v>
      </c>
      <c r="S4655" s="2">
        <f t="shared" si="408"/>
        <v>15.152288168282865</v>
      </c>
      <c r="T4655" s="2">
        <v>18</v>
      </c>
      <c r="U4655" s="339">
        <f t="shared" si="409"/>
        <v>0</v>
      </c>
      <c r="V4655" s="4">
        <f t="shared" si="410"/>
        <v>8.333333333333233E-2</v>
      </c>
    </row>
    <row r="4656" spans="1:22">
      <c r="A4656" s="112" t="s">
        <v>1043</v>
      </c>
      <c r="B4656" s="9" t="s">
        <v>1065</v>
      </c>
      <c r="C4656" s="99" t="s">
        <v>105</v>
      </c>
      <c r="D4656" s="81" t="s">
        <v>44</v>
      </c>
      <c r="E4656" s="93" t="s">
        <v>72</v>
      </c>
      <c r="F4656" s="93" t="s">
        <v>73</v>
      </c>
      <c r="G4656" s="126">
        <v>90</v>
      </c>
      <c r="H4656" s="123">
        <f t="shared" si="406"/>
        <v>0.25</v>
      </c>
      <c r="I4656" s="208"/>
      <c r="J4656" s="21"/>
      <c r="K4656" s="21" t="s">
        <v>100</v>
      </c>
      <c r="L4656" s="32"/>
      <c r="M4656" s="2">
        <v>31.428571428571399</v>
      </c>
      <c r="N4656" s="2">
        <v>2.1428571428570997</v>
      </c>
      <c r="O4656" s="176">
        <f t="shared" si="407"/>
        <v>9.0913729009697128</v>
      </c>
      <c r="P4656" s="2">
        <v>18</v>
      </c>
      <c r="Q4656" s="2">
        <v>16.428571428571399</v>
      </c>
      <c r="R4656" s="2">
        <v>2.1428571428570997</v>
      </c>
      <c r="S4656" s="2">
        <f t="shared" si="408"/>
        <v>9.0913729009697128</v>
      </c>
      <c r="T4656" s="2">
        <v>18</v>
      </c>
      <c r="U4656" s="339">
        <f t="shared" si="409"/>
        <v>-0.64869541798911234</v>
      </c>
      <c r="V4656" s="4">
        <f t="shared" si="410"/>
        <v>7.2568788069732618E-2</v>
      </c>
    </row>
    <row r="4657" spans="1:22">
      <c r="A4657" s="112" t="s">
        <v>1043</v>
      </c>
      <c r="B4657" s="9" t="s">
        <v>1065</v>
      </c>
      <c r="C4657" s="99" t="s">
        <v>105</v>
      </c>
      <c r="D4657" s="81" t="s">
        <v>44</v>
      </c>
      <c r="E4657" s="93" t="s">
        <v>72</v>
      </c>
      <c r="F4657" s="93" t="s">
        <v>73</v>
      </c>
      <c r="G4657" s="126">
        <v>120</v>
      </c>
      <c r="H4657" s="123">
        <f t="shared" si="406"/>
        <v>0.33333333333333331</v>
      </c>
      <c r="I4657" s="208"/>
      <c r="J4657" s="21"/>
      <c r="K4657" s="21" t="s">
        <v>100</v>
      </c>
      <c r="L4657" s="32"/>
      <c r="M4657" s="2">
        <v>39.285714285714199</v>
      </c>
      <c r="N4657" s="2">
        <v>7.1428571428572027</v>
      </c>
      <c r="O4657" s="176">
        <f t="shared" si="407"/>
        <v>30.304576336566573</v>
      </c>
      <c r="P4657" s="2">
        <v>18</v>
      </c>
      <c r="Q4657" s="2">
        <v>15.714285714285699</v>
      </c>
      <c r="R4657" s="2">
        <v>2.1428571428571015</v>
      </c>
      <c r="S4657" s="2">
        <f t="shared" si="408"/>
        <v>9.09137290096972</v>
      </c>
      <c r="T4657" s="2">
        <v>18</v>
      </c>
      <c r="U4657" s="339">
        <f t="shared" si="409"/>
        <v>-0.91629073187415377</v>
      </c>
      <c r="V4657" s="4">
        <f t="shared" si="410"/>
        <v>7.4150596877868916E-2</v>
      </c>
    </row>
    <row r="4658" spans="1:22">
      <c r="A4658" s="112" t="s">
        <v>1043</v>
      </c>
      <c r="B4658" s="9" t="s">
        <v>1065</v>
      </c>
      <c r="C4658" s="99" t="s">
        <v>105</v>
      </c>
      <c r="D4658" s="81" t="s">
        <v>44</v>
      </c>
      <c r="E4658" s="93" t="s">
        <v>72</v>
      </c>
      <c r="F4658" s="93" t="s">
        <v>73</v>
      </c>
      <c r="G4658" s="126">
        <v>180</v>
      </c>
      <c r="H4658" s="123">
        <f t="shared" si="406"/>
        <v>0.5</v>
      </c>
      <c r="I4658" s="208"/>
      <c r="J4658" s="21"/>
      <c r="K4658" s="21" t="s">
        <v>100</v>
      </c>
      <c r="L4658" s="32"/>
      <c r="M4658" s="2">
        <v>29.999999999999901</v>
      </c>
      <c r="N4658" s="2">
        <v>2.8571428571428967</v>
      </c>
      <c r="O4658" s="176">
        <f t="shared" si="407"/>
        <v>12.121830534626696</v>
      </c>
      <c r="P4658" s="2">
        <v>18</v>
      </c>
      <c r="Q4658" s="2">
        <v>2.8571428571428399</v>
      </c>
      <c r="R4658" s="2">
        <v>1.4285714285714199</v>
      </c>
      <c r="S4658" s="2">
        <f t="shared" si="408"/>
        <v>6.0609152673132272</v>
      </c>
      <c r="T4658" s="2">
        <v>18</v>
      </c>
      <c r="U4658" s="339">
        <f t="shared" si="409"/>
        <v>-2.3513752571634803</v>
      </c>
      <c r="V4658" s="4">
        <f t="shared" si="410"/>
        <v>0.30555555555555547</v>
      </c>
    </row>
    <row r="4659" spans="1:22">
      <c r="A4659" s="112" t="s">
        <v>1043</v>
      </c>
      <c r="B4659" s="9" t="s">
        <v>1065</v>
      </c>
      <c r="C4659" s="99" t="s">
        <v>105</v>
      </c>
      <c r="D4659" s="81" t="s">
        <v>44</v>
      </c>
      <c r="E4659" s="93" t="s">
        <v>72</v>
      </c>
      <c r="F4659" s="93" t="s">
        <v>73</v>
      </c>
      <c r="G4659" s="126">
        <v>240</v>
      </c>
      <c r="H4659" s="123">
        <f t="shared" si="406"/>
        <v>0.66666666666666663</v>
      </c>
      <c r="I4659" s="208"/>
      <c r="J4659" s="21"/>
      <c r="K4659" s="21" t="s">
        <v>100</v>
      </c>
      <c r="L4659" s="32"/>
      <c r="M4659" s="2">
        <v>14.285714285714199</v>
      </c>
      <c r="N4659" s="2">
        <v>4.2857142857142989</v>
      </c>
      <c r="O4659" s="176">
        <f t="shared" si="407"/>
        <v>18.182745801939848</v>
      </c>
      <c r="P4659" s="2">
        <v>18</v>
      </c>
      <c r="Q4659" s="325">
        <v>-1.4210854715202001E-14</v>
      </c>
      <c r="R4659" s="2">
        <v>0.7142857142857082</v>
      </c>
      <c r="S4659" s="2">
        <f t="shared" si="408"/>
        <v>3.030457633656606</v>
      </c>
      <c r="T4659" s="2">
        <v>18</v>
      </c>
      <c r="U4659" s="339" t="e">
        <f t="shared" si="409"/>
        <v>#NUM!</v>
      </c>
      <c r="V4659" s="4">
        <f t="shared" si="410"/>
        <v>2.5264082434395088E+27</v>
      </c>
    </row>
    <row r="4660" spans="1:22">
      <c r="A4660" s="112" t="s">
        <v>1043</v>
      </c>
      <c r="B4660" s="9" t="s">
        <v>1065</v>
      </c>
      <c r="C4660" s="99" t="s">
        <v>105</v>
      </c>
      <c r="D4660" s="81" t="s">
        <v>44</v>
      </c>
      <c r="E4660" s="93" t="s">
        <v>72</v>
      </c>
      <c r="F4660" s="93" t="s">
        <v>73</v>
      </c>
      <c r="G4660" s="31">
        <v>360</v>
      </c>
      <c r="H4660" s="123">
        <f t="shared" si="406"/>
        <v>1</v>
      </c>
      <c r="I4660" s="208"/>
      <c r="J4660" s="32"/>
      <c r="K4660" s="32" t="s">
        <v>100</v>
      </c>
      <c r="L4660" s="32" t="s">
        <v>100</v>
      </c>
      <c r="M4660" s="2">
        <v>18.571428571428498</v>
      </c>
      <c r="N4660" s="2">
        <v>5</v>
      </c>
      <c r="O4660" s="176">
        <f t="shared" si="407"/>
        <v>21.213203435596423</v>
      </c>
      <c r="P4660" s="2">
        <v>18</v>
      </c>
      <c r="Q4660" s="2">
        <v>13.5714285714285</v>
      </c>
      <c r="R4660" s="2">
        <v>4.2857142857143007</v>
      </c>
      <c r="S4660" s="2">
        <f t="shared" si="408"/>
        <v>18.182745801939856</v>
      </c>
      <c r="T4660" s="2">
        <v>18</v>
      </c>
      <c r="U4660" s="339">
        <f t="shared" si="409"/>
        <v>-0.31365755885504287</v>
      </c>
      <c r="V4660" s="4">
        <f t="shared" si="410"/>
        <v>0.15527854724530799</v>
      </c>
    </row>
    <row r="4661" spans="1:22">
      <c r="A4661" s="112" t="s">
        <v>1044</v>
      </c>
      <c r="B4661" s="9" t="s">
        <v>1059</v>
      </c>
      <c r="C4661" s="99" t="s">
        <v>105</v>
      </c>
      <c r="D4661" s="81" t="s">
        <v>44</v>
      </c>
      <c r="E4661" s="93" t="s">
        <v>72</v>
      </c>
      <c r="F4661" s="93" t="s">
        <v>73</v>
      </c>
      <c r="G4661" s="126">
        <v>0</v>
      </c>
      <c r="H4661" s="123">
        <f t="shared" si="406"/>
        <v>0</v>
      </c>
      <c r="I4661" s="208" t="s">
        <v>100</v>
      </c>
      <c r="J4661" s="21"/>
      <c r="K4661" s="21"/>
      <c r="L4661" s="32"/>
      <c r="M4661" s="2">
        <v>6.0864864864864696</v>
      </c>
      <c r="N4661" s="2">
        <v>0.96</v>
      </c>
      <c r="O4661" s="176">
        <f t="shared" si="407"/>
        <v>4.0729350596345135</v>
      </c>
      <c r="P4661" s="2">
        <v>18</v>
      </c>
      <c r="Q4661" s="2">
        <v>10.0864864864864</v>
      </c>
      <c r="R4661" s="2">
        <v>1.2799999999999994</v>
      </c>
      <c r="S4661" s="2">
        <f t="shared" si="408"/>
        <v>5.4305800795126817</v>
      </c>
      <c r="T4661" s="2">
        <v>18</v>
      </c>
      <c r="U4661" s="339">
        <f t="shared" si="409"/>
        <v>0.50512557270764769</v>
      </c>
      <c r="V4661" s="4">
        <f t="shared" si="410"/>
        <v>7.1659791220796853E-2</v>
      </c>
    </row>
    <row r="4662" spans="1:22">
      <c r="A4662" s="112" t="s">
        <v>1044</v>
      </c>
      <c r="B4662" s="9" t="s">
        <v>1059</v>
      </c>
      <c r="C4662" s="99" t="s">
        <v>105</v>
      </c>
      <c r="D4662" s="81" t="s">
        <v>44</v>
      </c>
      <c r="E4662" s="93" t="s">
        <v>72</v>
      </c>
      <c r="F4662" s="93" t="s">
        <v>73</v>
      </c>
      <c r="G4662" s="126">
        <v>15</v>
      </c>
      <c r="H4662" s="123">
        <f t="shared" si="406"/>
        <v>4.1666666666666664E-2</v>
      </c>
      <c r="I4662" s="208"/>
      <c r="J4662" s="21" t="s">
        <v>100</v>
      </c>
      <c r="K4662" s="21"/>
      <c r="L4662" s="32"/>
      <c r="M4662" s="2">
        <v>3.2129729729729601</v>
      </c>
      <c r="N4662" s="2">
        <v>0.95999999999999952</v>
      </c>
      <c r="O4662" s="176">
        <f t="shared" si="407"/>
        <v>4.0729350596345117</v>
      </c>
      <c r="P4662" s="2">
        <v>18</v>
      </c>
      <c r="Q4662" s="2">
        <v>5.9329729729729603</v>
      </c>
      <c r="R4662" s="2">
        <v>0.96</v>
      </c>
      <c r="S4662" s="2">
        <f t="shared" si="408"/>
        <v>4.0729350596345135</v>
      </c>
      <c r="T4662" s="2">
        <v>18</v>
      </c>
      <c r="U4662" s="339">
        <f t="shared" si="409"/>
        <v>0.6133287635680732</v>
      </c>
      <c r="V4662" s="4">
        <f t="shared" si="410"/>
        <v>8.1737248557621128E-2</v>
      </c>
    </row>
    <row r="4663" spans="1:22">
      <c r="A4663" s="112" t="s">
        <v>1044</v>
      </c>
      <c r="B4663" s="9" t="s">
        <v>1059</v>
      </c>
      <c r="C4663" s="99" t="s">
        <v>105</v>
      </c>
      <c r="D4663" s="81" t="s">
        <v>44</v>
      </c>
      <c r="E4663" s="93" t="s">
        <v>72</v>
      </c>
      <c r="F4663" s="93" t="s">
        <v>73</v>
      </c>
      <c r="G4663" s="126">
        <v>30</v>
      </c>
      <c r="H4663" s="123">
        <f t="shared" si="406"/>
        <v>8.3333333333333329E-2</v>
      </c>
      <c r="I4663" s="208"/>
      <c r="J4663" s="21"/>
      <c r="K4663" s="21" t="s">
        <v>100</v>
      </c>
      <c r="L4663" s="32"/>
      <c r="M4663" s="2">
        <v>4.33945945945944</v>
      </c>
      <c r="N4663" s="2">
        <v>0.64000000000001034</v>
      </c>
      <c r="O4663" s="176">
        <f t="shared" si="407"/>
        <v>2.7152900397563862</v>
      </c>
      <c r="P4663" s="2">
        <v>18</v>
      </c>
      <c r="Q4663" s="2">
        <v>8.0205405405405301</v>
      </c>
      <c r="R4663" s="2">
        <v>0.95891891891892023</v>
      </c>
      <c r="S4663" s="2">
        <f t="shared" si="408"/>
        <v>4.0683484210538499</v>
      </c>
      <c r="T4663" s="2">
        <v>18</v>
      </c>
      <c r="U4663" s="339">
        <f t="shared" si="409"/>
        <v>0.61425602683324554</v>
      </c>
      <c r="V4663" s="4">
        <f t="shared" si="410"/>
        <v>6.9849645070931124E-2</v>
      </c>
    </row>
    <row r="4664" spans="1:22">
      <c r="A4664" s="112" t="s">
        <v>1044</v>
      </c>
      <c r="B4664" s="9" t="s">
        <v>1059</v>
      </c>
      <c r="C4664" s="99" t="s">
        <v>105</v>
      </c>
      <c r="D4664" s="81" t="s">
        <v>44</v>
      </c>
      <c r="E4664" s="93" t="s">
        <v>72</v>
      </c>
      <c r="F4664" s="93" t="s">
        <v>73</v>
      </c>
      <c r="G4664" s="126">
        <v>60</v>
      </c>
      <c r="H4664" s="123">
        <f t="shared" si="406"/>
        <v>0.16666666666666666</v>
      </c>
      <c r="I4664" s="208"/>
      <c r="J4664" s="21"/>
      <c r="K4664" s="21" t="s">
        <v>100</v>
      </c>
      <c r="L4664" s="32"/>
      <c r="M4664" s="2">
        <v>6.7524324324324203</v>
      </c>
      <c r="N4664" s="2">
        <v>0.96</v>
      </c>
      <c r="O4664" s="176">
        <f t="shared" si="407"/>
        <v>4.0729350596345135</v>
      </c>
      <c r="P4664" s="2">
        <v>18</v>
      </c>
      <c r="Q4664" s="2">
        <v>4.0324324324324197</v>
      </c>
      <c r="R4664" s="2">
        <v>0.48000000000000043</v>
      </c>
      <c r="S4664" s="2">
        <f t="shared" si="408"/>
        <v>2.0364675298172585</v>
      </c>
      <c r="T4664" s="2">
        <v>18</v>
      </c>
      <c r="U4664" s="339">
        <f t="shared" si="409"/>
        <v>-0.51553302520516398</v>
      </c>
      <c r="V4664" s="4">
        <f t="shared" si="410"/>
        <v>6.9724851676421923E-2</v>
      </c>
    </row>
    <row r="4665" spans="1:22">
      <c r="A4665" s="112" t="s">
        <v>1044</v>
      </c>
      <c r="B4665" s="9" t="s">
        <v>1059</v>
      </c>
      <c r="C4665" s="99" t="s">
        <v>105</v>
      </c>
      <c r="D4665" s="81" t="s">
        <v>44</v>
      </c>
      <c r="E4665" s="93" t="s">
        <v>72</v>
      </c>
      <c r="F4665" s="93" t="s">
        <v>73</v>
      </c>
      <c r="G4665" s="126">
        <v>90</v>
      </c>
      <c r="H4665" s="123">
        <f t="shared" si="406"/>
        <v>0.25</v>
      </c>
      <c r="I4665" s="208"/>
      <c r="J4665" s="21"/>
      <c r="K4665" s="21" t="s">
        <v>100</v>
      </c>
      <c r="L4665" s="32"/>
      <c r="M4665" s="2">
        <v>6.1264864864864803</v>
      </c>
      <c r="N4665" s="2">
        <v>0.63891891891891994</v>
      </c>
      <c r="O4665" s="176">
        <f t="shared" si="407"/>
        <v>2.7107034011756772</v>
      </c>
      <c r="P4665" s="2">
        <v>18</v>
      </c>
      <c r="Q4665" s="2">
        <v>2.28648648648648</v>
      </c>
      <c r="R4665" s="2">
        <v>0.48</v>
      </c>
      <c r="S4665" s="2">
        <f t="shared" si="408"/>
        <v>2.0364675298172568</v>
      </c>
      <c r="T4665" s="2">
        <v>18</v>
      </c>
      <c r="U4665" s="339">
        <f t="shared" si="409"/>
        <v>-0.98560506468924269</v>
      </c>
      <c r="V4665" s="4">
        <f t="shared" si="410"/>
        <v>9.9625773351441321E-2</v>
      </c>
    </row>
    <row r="4666" spans="1:22">
      <c r="A4666" s="112" t="s">
        <v>1044</v>
      </c>
      <c r="B4666" s="9" t="s">
        <v>1059</v>
      </c>
      <c r="C4666" s="99" t="s">
        <v>105</v>
      </c>
      <c r="D4666" s="81" t="s">
        <v>44</v>
      </c>
      <c r="E4666" s="93" t="s">
        <v>72</v>
      </c>
      <c r="F4666" s="93" t="s">
        <v>73</v>
      </c>
      <c r="G4666" s="31">
        <v>120</v>
      </c>
      <c r="H4666" s="123">
        <f t="shared" si="406"/>
        <v>0.33333333333333331</v>
      </c>
      <c r="I4666" s="208"/>
      <c r="J4666" s="32"/>
      <c r="K4666" s="32" t="s">
        <v>100</v>
      </c>
      <c r="L4666" s="32"/>
      <c r="M4666" s="2">
        <v>6.9524324324324196</v>
      </c>
      <c r="N4666" s="2">
        <v>0.48108108108109082</v>
      </c>
      <c r="O4666" s="176">
        <f t="shared" si="407"/>
        <v>2.0410541683979675</v>
      </c>
      <c r="P4666" s="2">
        <v>18</v>
      </c>
      <c r="Q4666" s="2">
        <v>0.71243243243242904</v>
      </c>
      <c r="R4666" s="2">
        <v>0.15999999999999592</v>
      </c>
      <c r="S4666" s="2">
        <f t="shared" si="408"/>
        <v>0.67882250993906823</v>
      </c>
      <c r="T4666" s="2">
        <v>18</v>
      </c>
      <c r="U4666" s="339">
        <f t="shared" si="409"/>
        <v>-2.2781617916323587</v>
      </c>
      <c r="V4666" s="4">
        <f t="shared" si="410"/>
        <v>0.1059929451719539</v>
      </c>
    </row>
    <row r="4667" spans="1:22">
      <c r="A4667" s="112" t="s">
        <v>1044</v>
      </c>
      <c r="B4667" s="9" t="s">
        <v>1059</v>
      </c>
      <c r="C4667" s="99" t="s">
        <v>105</v>
      </c>
      <c r="D4667" s="81" t="s">
        <v>44</v>
      </c>
      <c r="E4667" s="93" t="s">
        <v>72</v>
      </c>
      <c r="F4667" s="93" t="s">
        <v>73</v>
      </c>
      <c r="G4667" s="126">
        <v>180</v>
      </c>
      <c r="H4667" s="123">
        <f t="shared" si="406"/>
        <v>0.5</v>
      </c>
      <c r="I4667" s="208"/>
      <c r="J4667" s="21"/>
      <c r="K4667" s="21" t="s">
        <v>100</v>
      </c>
      <c r="L4667" s="32"/>
      <c r="M4667" s="2">
        <v>6.3394594594594498</v>
      </c>
      <c r="N4667" s="2">
        <v>0.64000000000000057</v>
      </c>
      <c r="O4667" s="176">
        <f t="shared" si="407"/>
        <v>2.7152900397563449</v>
      </c>
      <c r="P4667" s="2">
        <v>18</v>
      </c>
      <c r="Q4667" s="2">
        <v>0.73729729729729598</v>
      </c>
      <c r="R4667" s="2">
        <v>0.15999999999999603</v>
      </c>
      <c r="S4667" s="2">
        <f t="shared" si="408"/>
        <v>0.67882250993906879</v>
      </c>
      <c r="T4667" s="2">
        <v>18</v>
      </c>
      <c r="U4667" s="339">
        <f t="shared" si="409"/>
        <v>-2.1515575857230256</v>
      </c>
      <c r="V4667" s="4">
        <f t="shared" si="410"/>
        <v>0.10264837381477028</v>
      </c>
    </row>
    <row r="4668" spans="1:22">
      <c r="A4668" s="112" t="s">
        <v>1044</v>
      </c>
      <c r="B4668" s="9" t="s">
        <v>1059</v>
      </c>
      <c r="C4668" s="99" t="s">
        <v>105</v>
      </c>
      <c r="D4668" s="81" t="s">
        <v>44</v>
      </c>
      <c r="E4668" s="93" t="s">
        <v>72</v>
      </c>
      <c r="F4668" s="93" t="s">
        <v>73</v>
      </c>
      <c r="G4668" s="126">
        <v>240</v>
      </c>
      <c r="H4668" s="123">
        <f t="shared" si="406"/>
        <v>0.66666666666666663</v>
      </c>
      <c r="I4668" s="208"/>
      <c r="J4668" s="21"/>
      <c r="K4668" s="21" t="s">
        <v>100</v>
      </c>
      <c r="L4668" s="32"/>
      <c r="M4668" s="2">
        <v>4.9254054054053897</v>
      </c>
      <c r="N4668" s="2">
        <v>0.80000000000001048</v>
      </c>
      <c r="O4668" s="176">
        <f t="shared" si="407"/>
        <v>3.3941125496954725</v>
      </c>
      <c r="P4668" s="2">
        <v>18</v>
      </c>
      <c r="Q4668" s="2">
        <v>2.0454054054054001</v>
      </c>
      <c r="R4668" s="2">
        <v>0.48</v>
      </c>
      <c r="S4668" s="2">
        <f t="shared" si="408"/>
        <v>2.0364675298172568</v>
      </c>
      <c r="T4668" s="2">
        <v>18</v>
      </c>
      <c r="U4668" s="339">
        <f t="shared" si="409"/>
        <v>-0.87881057495524861</v>
      </c>
      <c r="V4668" s="4">
        <f t="shared" si="410"/>
        <v>0.11062664602661682</v>
      </c>
    </row>
    <row r="4669" spans="1:22">
      <c r="A4669" s="112" t="s">
        <v>1044</v>
      </c>
      <c r="B4669" s="9" t="s">
        <v>1059</v>
      </c>
      <c r="C4669" s="99" t="s">
        <v>105</v>
      </c>
      <c r="D4669" s="81" t="s">
        <v>44</v>
      </c>
      <c r="E4669" s="93" t="s">
        <v>72</v>
      </c>
      <c r="F4669" s="93" t="s">
        <v>73</v>
      </c>
      <c r="G4669" s="126">
        <v>360</v>
      </c>
      <c r="H4669" s="123">
        <f t="shared" si="406"/>
        <v>1</v>
      </c>
      <c r="I4669" s="208"/>
      <c r="J4669" s="21"/>
      <c r="K4669" s="21" t="s">
        <v>100</v>
      </c>
      <c r="L4669" s="32" t="s">
        <v>100</v>
      </c>
      <c r="M4669" s="2">
        <v>6.0054054054053898</v>
      </c>
      <c r="N4669" s="2">
        <v>0.56000000000001027</v>
      </c>
      <c r="O4669" s="176">
        <f t="shared" si="407"/>
        <v>2.3758787847868432</v>
      </c>
      <c r="P4669" s="2">
        <v>18</v>
      </c>
      <c r="Q4669" s="2">
        <v>2.5654054054054001</v>
      </c>
      <c r="R4669" s="2">
        <v>0.79999999999999982</v>
      </c>
      <c r="S4669" s="2">
        <f t="shared" si="408"/>
        <v>3.3941125496954272</v>
      </c>
      <c r="T4669" s="2">
        <v>18</v>
      </c>
      <c r="U4669" s="339">
        <f t="shared" si="409"/>
        <v>-0.85054344563796624</v>
      </c>
      <c r="V4669" s="4">
        <f t="shared" si="410"/>
        <v>0.15280070834818416</v>
      </c>
    </row>
    <row r="4670" spans="1:22">
      <c r="A4670" s="112" t="s">
        <v>1044</v>
      </c>
      <c r="B4670" s="9" t="s">
        <v>1060</v>
      </c>
      <c r="C4670" s="99" t="s">
        <v>105</v>
      </c>
      <c r="D4670" s="81" t="s">
        <v>44</v>
      </c>
      <c r="E4670" s="93" t="s">
        <v>72</v>
      </c>
      <c r="F4670" s="93" t="s">
        <v>73</v>
      </c>
      <c r="G4670" s="126">
        <v>0</v>
      </c>
      <c r="H4670" s="123">
        <f t="shared" si="406"/>
        <v>0</v>
      </c>
      <c r="I4670" s="208" t="s">
        <v>100</v>
      </c>
      <c r="J4670" s="21"/>
      <c r="K4670" s="21"/>
      <c r="L4670" s="32"/>
      <c r="M4670" s="2">
        <v>5.0871475131075199</v>
      </c>
      <c r="N4670" s="2">
        <v>1.5303953521326399</v>
      </c>
      <c r="O4670" s="176">
        <f t="shared" si="407"/>
        <v>6.4929175883361827</v>
      </c>
      <c r="P4670" s="2">
        <v>18</v>
      </c>
      <c r="Q4670" s="2">
        <v>1.00255065892022</v>
      </c>
      <c r="R4670" s="2">
        <v>0.51013178404417991</v>
      </c>
      <c r="S4670" s="2">
        <f t="shared" si="408"/>
        <v>2.1643058627785861</v>
      </c>
      <c r="T4670" s="2">
        <v>18</v>
      </c>
      <c r="U4670" s="339">
        <f t="shared" si="409"/>
        <v>-1.6241698519649264</v>
      </c>
      <c r="V4670" s="4">
        <f t="shared" si="410"/>
        <v>0.31446751599953005</v>
      </c>
    </row>
    <row r="4671" spans="1:22">
      <c r="A4671" s="112" t="s">
        <v>1044</v>
      </c>
      <c r="B4671" s="9" t="s">
        <v>1060</v>
      </c>
      <c r="C4671" s="99" t="s">
        <v>105</v>
      </c>
      <c r="D4671" s="81" t="s">
        <v>44</v>
      </c>
      <c r="E4671" s="93" t="s">
        <v>72</v>
      </c>
      <c r="F4671" s="93" t="s">
        <v>73</v>
      </c>
      <c r="G4671" s="126">
        <v>15</v>
      </c>
      <c r="H4671" s="123">
        <f t="shared" si="406"/>
        <v>4.1666666666666664E-2</v>
      </c>
      <c r="I4671" s="208"/>
      <c r="J4671" s="21" t="s">
        <v>100</v>
      </c>
      <c r="K4671" s="21"/>
      <c r="L4671" s="32"/>
      <c r="M4671" s="2">
        <v>5.0658920221056798</v>
      </c>
      <c r="N4671" s="2">
        <v>1.5303953521326399</v>
      </c>
      <c r="O4671" s="176">
        <f t="shared" si="407"/>
        <v>6.4929175883361827</v>
      </c>
      <c r="P4671" s="2">
        <v>18</v>
      </c>
      <c r="Q4671" s="2">
        <v>2.0015587360067699</v>
      </c>
      <c r="R4671" s="2">
        <v>1.02026356808843</v>
      </c>
      <c r="S4671" s="2">
        <f t="shared" si="408"/>
        <v>4.3286117255574696</v>
      </c>
      <c r="T4671" s="2">
        <v>18</v>
      </c>
      <c r="U4671" s="339">
        <f t="shared" si="409"/>
        <v>-0.92860399210752187</v>
      </c>
      <c r="V4671" s="4">
        <f t="shared" si="410"/>
        <v>0.31538482957859193</v>
      </c>
    </row>
    <row r="4672" spans="1:22">
      <c r="A4672" s="112" t="s">
        <v>1044</v>
      </c>
      <c r="B4672" s="9" t="s">
        <v>1060</v>
      </c>
      <c r="C4672" s="99" t="s">
        <v>105</v>
      </c>
      <c r="D4672" s="81" t="s">
        <v>44</v>
      </c>
      <c r="E4672" s="93" t="s">
        <v>72</v>
      </c>
      <c r="F4672" s="93" t="s">
        <v>73</v>
      </c>
      <c r="G4672" s="31">
        <v>30</v>
      </c>
      <c r="H4672" s="123">
        <f t="shared" si="406"/>
        <v>8.3333333333333329E-2</v>
      </c>
      <c r="I4672" s="208"/>
      <c r="J4672" s="32"/>
      <c r="K4672" s="32" t="s">
        <v>100</v>
      </c>
      <c r="L4672" s="32"/>
      <c r="M4672" s="2">
        <v>4.5309621652259802</v>
      </c>
      <c r="N4672" s="2">
        <v>1.5303953521326594</v>
      </c>
      <c r="O4672" s="176">
        <f t="shared" si="407"/>
        <v>6.4929175883362662</v>
      </c>
      <c r="P4672" s="2">
        <v>18</v>
      </c>
      <c r="Q4672" s="2">
        <v>6.5714893014028402</v>
      </c>
      <c r="R4672" s="2">
        <v>3.5709224883094599</v>
      </c>
      <c r="S4672" s="2">
        <f t="shared" si="408"/>
        <v>15.150141039450952</v>
      </c>
      <c r="T4672" s="2">
        <v>18</v>
      </c>
      <c r="U4672" s="339">
        <f t="shared" si="409"/>
        <v>0.37180617346269756</v>
      </c>
      <c r="V4672" s="4">
        <f t="shared" si="410"/>
        <v>0.35083501443771864</v>
      </c>
    </row>
    <row r="4673" spans="1:22">
      <c r="A4673" s="112" t="s">
        <v>1044</v>
      </c>
      <c r="B4673" s="9" t="s">
        <v>1060</v>
      </c>
      <c r="C4673" s="99" t="s">
        <v>105</v>
      </c>
      <c r="D4673" s="81" t="s">
        <v>44</v>
      </c>
      <c r="E4673" s="93" t="s">
        <v>72</v>
      </c>
      <c r="F4673" s="93" t="s">
        <v>73</v>
      </c>
      <c r="G4673" s="126">
        <v>60</v>
      </c>
      <c r="H4673" s="123">
        <f t="shared" si="406"/>
        <v>0.16666666666666666</v>
      </c>
      <c r="I4673" s="208"/>
      <c r="J4673" s="21"/>
      <c r="K4673" s="21" t="s">
        <v>100</v>
      </c>
      <c r="L4673" s="32"/>
      <c r="M4673" s="2">
        <v>3.9783193991780998</v>
      </c>
      <c r="N4673" s="2">
        <v>1.0238061499220499</v>
      </c>
      <c r="O4673" s="176">
        <f t="shared" si="407"/>
        <v>4.3436416273822349</v>
      </c>
      <c r="P4673" s="2">
        <v>18</v>
      </c>
      <c r="Q4673" s="2">
        <v>17.241745784327499</v>
      </c>
      <c r="R4673" s="2">
        <v>3.0607907042653011</v>
      </c>
      <c r="S4673" s="2">
        <f t="shared" si="408"/>
        <v>12.985835176672456</v>
      </c>
      <c r="T4673" s="2">
        <v>18</v>
      </c>
      <c r="U4673" s="339">
        <f t="shared" si="409"/>
        <v>1.4664740550950095</v>
      </c>
      <c r="V4673" s="4">
        <f t="shared" si="410"/>
        <v>8.7069647115944837E-2</v>
      </c>
    </row>
    <row r="4674" spans="1:22">
      <c r="A4674" s="112" t="s">
        <v>1044</v>
      </c>
      <c r="B4674" s="9" t="s">
        <v>1060</v>
      </c>
      <c r="C4674" s="99" t="s">
        <v>105</v>
      </c>
      <c r="D4674" s="81" t="s">
        <v>44</v>
      </c>
      <c r="E4674" s="93" t="s">
        <v>72</v>
      </c>
      <c r="F4674" s="93" t="s">
        <v>73</v>
      </c>
      <c r="G4674" s="126">
        <v>90</v>
      </c>
      <c r="H4674" s="123">
        <f t="shared" si="406"/>
        <v>0.25</v>
      </c>
      <c r="I4674" s="208"/>
      <c r="J4674" s="21"/>
      <c r="K4674" s="21" t="s">
        <v>100</v>
      </c>
      <c r="L4674" s="32"/>
      <c r="M4674" s="2">
        <v>3.4292192149638501</v>
      </c>
      <c r="N4674" s="2">
        <v>2.0405271361768298</v>
      </c>
      <c r="O4674" s="176">
        <f t="shared" si="407"/>
        <v>8.6572234511148114</v>
      </c>
      <c r="P4674" s="2">
        <v>18</v>
      </c>
      <c r="Q4674" s="2">
        <v>33.526994473572302</v>
      </c>
      <c r="R4674" s="2">
        <v>5.1013178404420998</v>
      </c>
      <c r="S4674" s="2">
        <f t="shared" si="408"/>
        <v>21.643058627787138</v>
      </c>
      <c r="T4674" s="2">
        <v>18</v>
      </c>
      <c r="U4674" s="339">
        <f t="shared" si="409"/>
        <v>2.2800183183816491</v>
      </c>
      <c r="V4674" s="4">
        <f t="shared" si="410"/>
        <v>7.8706862925602694E-2</v>
      </c>
    </row>
    <row r="4675" spans="1:22">
      <c r="A4675" s="112" t="s">
        <v>1044</v>
      </c>
      <c r="B4675" s="9" t="s">
        <v>1060</v>
      </c>
      <c r="C4675" s="99" t="s">
        <v>105</v>
      </c>
      <c r="D4675" s="81" t="s">
        <v>44</v>
      </c>
      <c r="E4675" s="93" t="s">
        <v>72</v>
      </c>
      <c r="F4675" s="93" t="s">
        <v>73</v>
      </c>
      <c r="G4675" s="126">
        <v>120</v>
      </c>
      <c r="H4675" s="123">
        <f t="shared" si="406"/>
        <v>0.33333333333333331</v>
      </c>
      <c r="I4675" s="208"/>
      <c r="J4675" s="21"/>
      <c r="K4675" s="21" t="s">
        <v>100</v>
      </c>
      <c r="L4675" s="32"/>
      <c r="M4675" s="2">
        <v>3.85432903500068</v>
      </c>
      <c r="N4675" s="2">
        <v>1.5303953521326297</v>
      </c>
      <c r="O4675" s="176">
        <f t="shared" si="407"/>
        <v>6.4929175883361401</v>
      </c>
      <c r="P4675" s="2">
        <v>18</v>
      </c>
      <c r="Q4675" s="2">
        <v>32.418166359642797</v>
      </c>
      <c r="R4675" s="2">
        <v>4.081054272353704</v>
      </c>
      <c r="S4675" s="2">
        <f t="shared" si="408"/>
        <v>17.314446902229811</v>
      </c>
      <c r="T4675" s="2">
        <v>18</v>
      </c>
      <c r="U4675" s="339">
        <f t="shared" si="409"/>
        <v>2.1295220144994942</v>
      </c>
      <c r="V4675" s="4">
        <f t="shared" si="410"/>
        <v>7.1403314164886461E-2</v>
      </c>
    </row>
    <row r="4676" spans="1:22">
      <c r="A4676" s="112" t="s">
        <v>1044</v>
      </c>
      <c r="B4676" s="9" t="s">
        <v>1060</v>
      </c>
      <c r="C4676" s="99" t="s">
        <v>105</v>
      </c>
      <c r="D4676" s="81" t="s">
        <v>44</v>
      </c>
      <c r="E4676" s="93" t="s">
        <v>72</v>
      </c>
      <c r="F4676" s="93" t="s">
        <v>73</v>
      </c>
      <c r="G4676" s="126">
        <v>180</v>
      </c>
      <c r="H4676" s="123">
        <f t="shared" si="406"/>
        <v>0.5</v>
      </c>
      <c r="I4676" s="208"/>
      <c r="J4676" s="21"/>
      <c r="K4676" s="21" t="s">
        <v>100</v>
      </c>
      <c r="L4676" s="32"/>
      <c r="M4676" s="2">
        <v>5.8098342071701596</v>
      </c>
      <c r="N4676" s="2">
        <v>2.0405271361768502</v>
      </c>
      <c r="O4676" s="176">
        <f t="shared" si="407"/>
        <v>8.6572234511148984</v>
      </c>
      <c r="P4676" s="2">
        <v>18</v>
      </c>
      <c r="Q4676" s="2">
        <v>41.519059090264903</v>
      </c>
      <c r="R4676" s="2">
        <v>5.1013178404420998</v>
      </c>
      <c r="S4676" s="2">
        <f t="shared" si="408"/>
        <v>21.643058627787138</v>
      </c>
      <c r="T4676" s="2">
        <v>18</v>
      </c>
      <c r="U4676" s="339">
        <f t="shared" si="409"/>
        <v>1.9666005423127619</v>
      </c>
      <c r="V4676" s="4">
        <f t="shared" si="410"/>
        <v>7.065182924540632E-2</v>
      </c>
    </row>
    <row r="4677" spans="1:22">
      <c r="A4677" s="112" t="s">
        <v>1044</v>
      </c>
      <c r="B4677" s="9" t="s">
        <v>1060</v>
      </c>
      <c r="C4677" s="99" t="s">
        <v>105</v>
      </c>
      <c r="D4677" s="81" t="s">
        <v>44</v>
      </c>
      <c r="E4677" s="93" t="s">
        <v>72</v>
      </c>
      <c r="F4677" s="93" t="s">
        <v>73</v>
      </c>
      <c r="G4677" s="126">
        <v>240</v>
      </c>
      <c r="H4677" s="123">
        <f t="shared" si="406"/>
        <v>0.66666666666666663</v>
      </c>
      <c r="I4677" s="208"/>
      <c r="J4677" s="21"/>
      <c r="K4677" s="21" t="s">
        <v>100</v>
      </c>
      <c r="L4677" s="32"/>
      <c r="M4677" s="2">
        <v>8.27547116338385</v>
      </c>
      <c r="N4677" s="2">
        <v>3.0572481224315506</v>
      </c>
      <c r="O4677" s="176">
        <f t="shared" si="407"/>
        <v>12.970805274847137</v>
      </c>
      <c r="P4677" s="2">
        <v>18</v>
      </c>
      <c r="Q4677" s="2">
        <v>30.211137877284902</v>
      </c>
      <c r="R4677" s="2">
        <v>2.0405271361769017</v>
      </c>
      <c r="S4677" s="2">
        <f t="shared" si="408"/>
        <v>8.6572234511151169</v>
      </c>
      <c r="T4677" s="2">
        <v>18</v>
      </c>
      <c r="U4677" s="339">
        <f t="shared" si="409"/>
        <v>1.2949148024575088</v>
      </c>
      <c r="V4677" s="4">
        <f t="shared" si="410"/>
        <v>6.0117506211864236E-2</v>
      </c>
    </row>
    <row r="4678" spans="1:22">
      <c r="A4678" s="112" t="s">
        <v>1044</v>
      </c>
      <c r="B4678" s="9" t="s">
        <v>1060</v>
      </c>
      <c r="C4678" s="99" t="s">
        <v>105</v>
      </c>
      <c r="D4678" s="81" t="s">
        <v>44</v>
      </c>
      <c r="E4678" s="93" t="s">
        <v>72</v>
      </c>
      <c r="F4678" s="93" t="s">
        <v>73</v>
      </c>
      <c r="G4678" s="31">
        <v>360</v>
      </c>
      <c r="H4678" s="123">
        <f t="shared" si="406"/>
        <v>1</v>
      </c>
      <c r="I4678" s="208"/>
      <c r="J4678" s="32"/>
      <c r="K4678" s="32" t="s">
        <v>100</v>
      </c>
      <c r="L4678" s="32" t="s">
        <v>100</v>
      </c>
      <c r="M4678" s="2">
        <v>5.5937367153180997</v>
      </c>
      <c r="N4678" s="2">
        <v>2.0440697180104905</v>
      </c>
      <c r="O4678" s="176">
        <f t="shared" si="407"/>
        <v>8.6722533529397499</v>
      </c>
      <c r="P4678" s="2">
        <v>18</v>
      </c>
      <c r="Q4678" s="2">
        <v>12.735581691937</v>
      </c>
      <c r="R4678" s="2">
        <v>3.0643332860989005</v>
      </c>
      <c r="S4678" s="2">
        <f t="shared" si="408"/>
        <v>13.000865078497135</v>
      </c>
      <c r="T4678" s="2">
        <v>18</v>
      </c>
      <c r="U4678" s="339">
        <f t="shared" si="409"/>
        <v>0.82275225589950263</v>
      </c>
      <c r="V4678" s="4">
        <f t="shared" si="410"/>
        <v>0.11344967135926265</v>
      </c>
    </row>
    <row r="4679" spans="1:22">
      <c r="A4679" s="112" t="s">
        <v>1044</v>
      </c>
      <c r="B4679" s="9" t="s">
        <v>1062</v>
      </c>
      <c r="C4679" s="99" t="s">
        <v>105</v>
      </c>
      <c r="D4679" s="81" t="s">
        <v>44</v>
      </c>
      <c r="E4679" s="93" t="s">
        <v>72</v>
      </c>
      <c r="F4679" s="93" t="s">
        <v>73</v>
      </c>
      <c r="G4679" s="126">
        <v>0</v>
      </c>
      <c r="H4679" s="123">
        <f t="shared" si="406"/>
        <v>0</v>
      </c>
      <c r="I4679" s="208" t="s">
        <v>100</v>
      </c>
      <c r="J4679" s="21"/>
      <c r="K4679" s="21"/>
      <c r="L4679" s="32"/>
      <c r="M4679" s="2">
        <v>1.34616182142411</v>
      </c>
      <c r="N4679" s="2">
        <v>-2.4882843279601108E-3</v>
      </c>
      <c r="O4679" s="176">
        <f t="shared" si="407"/>
        <v>-1.0556896330924832E-2</v>
      </c>
      <c r="P4679" s="2">
        <v>18</v>
      </c>
      <c r="Q4679" s="2">
        <v>1.3436735370961499</v>
      </c>
      <c r="R4679" s="2">
        <v>0.32969767345416012</v>
      </c>
      <c r="S4679" s="2">
        <f t="shared" si="408"/>
        <v>1.3987887638451875</v>
      </c>
      <c r="T4679" s="2">
        <v>18</v>
      </c>
      <c r="U4679" s="339">
        <f t="shared" si="409"/>
        <v>-1.8501392881645918E-3</v>
      </c>
      <c r="V4679" s="4">
        <f t="shared" si="410"/>
        <v>0.11576217421125273</v>
      </c>
    </row>
    <row r="4680" spans="1:22">
      <c r="A4680" s="112" t="s">
        <v>1044</v>
      </c>
      <c r="B4680" s="9" t="s">
        <v>1062</v>
      </c>
      <c r="C4680" s="99" t="s">
        <v>105</v>
      </c>
      <c r="D4680" s="81" t="s">
        <v>44</v>
      </c>
      <c r="E4680" s="93" t="s">
        <v>72</v>
      </c>
      <c r="F4680" s="93" t="s">
        <v>73</v>
      </c>
      <c r="G4680" s="126">
        <v>15</v>
      </c>
      <c r="H4680" s="123">
        <f t="shared" si="406"/>
        <v>4.1666666666666664E-2</v>
      </c>
      <c r="I4680" s="208"/>
      <c r="J4680" s="21" t="s">
        <v>100</v>
      </c>
      <c r="K4680" s="21"/>
      <c r="L4680" s="32"/>
      <c r="M4680" s="2">
        <v>1.7007423381578299</v>
      </c>
      <c r="N4680" s="2">
        <v>-2.4882843279498967E-3</v>
      </c>
      <c r="O4680" s="176">
        <f t="shared" si="407"/>
        <v>-1.0556896330881497E-2</v>
      </c>
      <c r="P4680" s="2">
        <v>18</v>
      </c>
      <c r="Q4680" s="2">
        <v>1.7007423381578299</v>
      </c>
      <c r="R4680" s="2">
        <v>0.32969767345414991</v>
      </c>
      <c r="S4680" s="2">
        <f t="shared" si="408"/>
        <v>1.3987887638451442</v>
      </c>
      <c r="T4680" s="2">
        <v>18</v>
      </c>
      <c r="U4680" s="339">
        <f t="shared" si="409"/>
        <v>0</v>
      </c>
      <c r="V4680" s="4">
        <f t="shared" si="410"/>
        <v>9.3135377559109583E-2</v>
      </c>
    </row>
    <row r="4681" spans="1:22">
      <c r="A4681" s="112" t="s">
        <v>1044</v>
      </c>
      <c r="B4681" s="9" t="s">
        <v>1062</v>
      </c>
      <c r="C4681" s="99" t="s">
        <v>105</v>
      </c>
      <c r="D4681" s="81" t="s">
        <v>44</v>
      </c>
      <c r="E4681" s="93" t="s">
        <v>72</v>
      </c>
      <c r="F4681" s="93" t="s">
        <v>73</v>
      </c>
      <c r="G4681" s="126">
        <v>30</v>
      </c>
      <c r="H4681" s="123">
        <f t="shared" si="406"/>
        <v>8.3333333333333329E-2</v>
      </c>
      <c r="I4681" s="208"/>
      <c r="J4681" s="21"/>
      <c r="K4681" s="21" t="s">
        <v>100</v>
      </c>
      <c r="L4681" s="32"/>
      <c r="M4681" s="2">
        <v>1.72562518143739</v>
      </c>
      <c r="N4681" s="2">
        <v>2.4882843279501188E-3</v>
      </c>
      <c r="O4681" s="176">
        <f t="shared" si="407"/>
        <v>1.0556896330882439E-2</v>
      </c>
      <c r="P4681" s="2">
        <v>18</v>
      </c>
      <c r="Q4681" s="2">
        <v>1.72562518143739</v>
      </c>
      <c r="R4681" s="2">
        <v>0.33218595778210025</v>
      </c>
      <c r="S4681" s="2">
        <f t="shared" si="408"/>
        <v>1.4093456601760275</v>
      </c>
      <c r="T4681" s="2">
        <v>18</v>
      </c>
      <c r="U4681" s="339">
        <f t="shared" si="409"/>
        <v>0</v>
      </c>
      <c r="V4681" s="4">
        <f t="shared" si="410"/>
        <v>9.2612499502566281E-2</v>
      </c>
    </row>
    <row r="4682" spans="1:22">
      <c r="A4682" s="112" t="s">
        <v>1044</v>
      </c>
      <c r="B4682" s="9" t="s">
        <v>1062</v>
      </c>
      <c r="C4682" s="99" t="s">
        <v>105</v>
      </c>
      <c r="D4682" s="81" t="s">
        <v>44</v>
      </c>
      <c r="E4682" s="93" t="s">
        <v>72</v>
      </c>
      <c r="F4682" s="93" t="s">
        <v>73</v>
      </c>
      <c r="G4682" s="126">
        <v>60</v>
      </c>
      <c r="H4682" s="123">
        <f t="shared" si="406"/>
        <v>0.16666666666666666</v>
      </c>
      <c r="I4682" s="208"/>
      <c r="J4682" s="21"/>
      <c r="K4682" s="21" t="s">
        <v>100</v>
      </c>
      <c r="L4682" s="32"/>
      <c r="M4682" s="2">
        <v>1.78534400530833</v>
      </c>
      <c r="N4682" s="2">
        <v>2.4882843279498967E-3</v>
      </c>
      <c r="O4682" s="176">
        <f t="shared" si="407"/>
        <v>1.0556896330881497E-2</v>
      </c>
      <c r="P4682" s="2">
        <v>18</v>
      </c>
      <c r="Q4682" s="2">
        <v>1.7828557209803699</v>
      </c>
      <c r="R4682" s="2">
        <v>0.98909302036245994</v>
      </c>
      <c r="S4682" s="2">
        <f t="shared" si="408"/>
        <v>4.196366291535476</v>
      </c>
      <c r="T4682" s="2">
        <v>18</v>
      </c>
      <c r="U4682" s="339">
        <f t="shared" si="409"/>
        <v>-1.3947003655520012E-3</v>
      </c>
      <c r="V4682" s="4">
        <f t="shared" si="410"/>
        <v>0.36333660527143413</v>
      </c>
    </row>
    <row r="4683" spans="1:22">
      <c r="A4683" s="112" t="s">
        <v>1044</v>
      </c>
      <c r="B4683" s="9" t="s">
        <v>1062</v>
      </c>
      <c r="C4683" s="99" t="s">
        <v>105</v>
      </c>
      <c r="D4683" s="81" t="s">
        <v>44</v>
      </c>
      <c r="E4683" s="93" t="s">
        <v>72</v>
      </c>
      <c r="F4683" s="93" t="s">
        <v>73</v>
      </c>
      <c r="G4683" s="126">
        <v>90</v>
      </c>
      <c r="H4683" s="123">
        <f t="shared" si="406"/>
        <v>0.25</v>
      </c>
      <c r="I4683" s="208"/>
      <c r="J4683" s="21"/>
      <c r="K4683" s="21" t="s">
        <v>100</v>
      </c>
      <c r="L4683" s="32"/>
      <c r="M4683" s="2">
        <v>1.5079003027412401</v>
      </c>
      <c r="N4683" s="2">
        <v>0.65690706258035969</v>
      </c>
      <c r="O4683" s="176">
        <f t="shared" si="407"/>
        <v>2.7870206313594483</v>
      </c>
      <c r="P4683" s="2">
        <v>18</v>
      </c>
      <c r="Q4683" s="2">
        <v>2.4945050387757699</v>
      </c>
      <c r="R4683" s="2">
        <v>0.98660473603449006</v>
      </c>
      <c r="S4683" s="2">
        <f t="shared" si="408"/>
        <v>4.1858093952045099</v>
      </c>
      <c r="T4683" s="2">
        <v>18</v>
      </c>
      <c r="U4683" s="339">
        <f t="shared" si="409"/>
        <v>0.50337217311142524</v>
      </c>
      <c r="V4683" s="4">
        <f t="shared" si="410"/>
        <v>0.2119846822400859</v>
      </c>
    </row>
    <row r="4684" spans="1:22">
      <c r="A4684" s="112" t="s">
        <v>1044</v>
      </c>
      <c r="B4684" s="9" t="s">
        <v>1062</v>
      </c>
      <c r="C4684" s="99" t="s">
        <v>105</v>
      </c>
      <c r="D4684" s="81" t="s">
        <v>44</v>
      </c>
      <c r="E4684" s="93" t="s">
        <v>72</v>
      </c>
      <c r="F4684" s="93" t="s">
        <v>73</v>
      </c>
      <c r="G4684" s="31">
        <v>120</v>
      </c>
      <c r="H4684" s="123">
        <f t="shared" si="406"/>
        <v>0.33333333333333331</v>
      </c>
      <c r="I4684" s="208"/>
      <c r="J4684" s="32"/>
      <c r="K4684" s="32" t="s">
        <v>100</v>
      </c>
      <c r="L4684" s="32"/>
      <c r="M4684" s="2">
        <v>1.9470824866254599</v>
      </c>
      <c r="N4684" s="2">
        <v>0</v>
      </c>
      <c r="O4684" s="176">
        <f t="shared" si="407"/>
        <v>0</v>
      </c>
      <c r="P4684" s="2">
        <v>18</v>
      </c>
      <c r="Q4684" s="2">
        <v>9.2004313026168294</v>
      </c>
      <c r="R4684" s="2">
        <v>1.6460000829427699</v>
      </c>
      <c r="S4684" s="2">
        <f t="shared" si="408"/>
        <v>6.983386922894713</v>
      </c>
      <c r="T4684" s="2">
        <v>18</v>
      </c>
      <c r="U4684" s="339">
        <f t="shared" si="409"/>
        <v>1.5529182721706509</v>
      </c>
      <c r="V4684" s="4">
        <f t="shared" si="410"/>
        <v>8.7562434826812141E-2</v>
      </c>
    </row>
    <row r="4685" spans="1:22">
      <c r="A4685" s="112" t="s">
        <v>1044</v>
      </c>
      <c r="B4685" s="9" t="s">
        <v>1062</v>
      </c>
      <c r="C4685" s="99" t="s">
        <v>105</v>
      </c>
      <c r="D4685" s="81" t="s">
        <v>44</v>
      </c>
      <c r="E4685" s="93" t="s">
        <v>72</v>
      </c>
      <c r="F4685" s="93" t="s">
        <v>73</v>
      </c>
      <c r="G4685" s="126">
        <v>180</v>
      </c>
      <c r="H4685" s="123">
        <f t="shared" si="406"/>
        <v>0.5</v>
      </c>
      <c r="I4685" s="208"/>
      <c r="J4685" s="21"/>
      <c r="K4685" s="21" t="s">
        <v>100</v>
      </c>
      <c r="L4685" s="32"/>
      <c r="M4685" s="2">
        <v>4.0347530377804404</v>
      </c>
      <c r="N4685" s="2">
        <v>0.65939534690831003</v>
      </c>
      <c r="O4685" s="176">
        <f t="shared" si="407"/>
        <v>2.7975775276903314</v>
      </c>
      <c r="P4685" s="2">
        <v>18</v>
      </c>
      <c r="Q4685" s="2">
        <v>17.222659975946499</v>
      </c>
      <c r="R4685" s="2">
        <v>4.2860697549040019</v>
      </c>
      <c r="S4685" s="2">
        <f t="shared" si="408"/>
        <v>18.184253929987101</v>
      </c>
      <c r="T4685" s="2">
        <v>18</v>
      </c>
      <c r="U4685" s="339">
        <f t="shared" si="409"/>
        <v>1.4512808623804145</v>
      </c>
      <c r="V4685" s="4">
        <f t="shared" si="410"/>
        <v>0.11748797047332792</v>
      </c>
    </row>
    <row r="4686" spans="1:22">
      <c r="A4686" s="112" t="s">
        <v>1044</v>
      </c>
      <c r="B4686" s="9" t="s">
        <v>1062</v>
      </c>
      <c r="C4686" s="99" t="s">
        <v>105</v>
      </c>
      <c r="D4686" s="81" t="s">
        <v>44</v>
      </c>
      <c r="E4686" s="93" t="s">
        <v>72</v>
      </c>
      <c r="F4686" s="93" t="s">
        <v>73</v>
      </c>
      <c r="G4686" s="126">
        <v>240</v>
      </c>
      <c r="H4686" s="123">
        <f t="shared" si="406"/>
        <v>0.66666666666666663</v>
      </c>
      <c r="I4686" s="208"/>
      <c r="J4686" s="21"/>
      <c r="K4686" s="21" t="s">
        <v>100</v>
      </c>
      <c r="L4686" s="32"/>
      <c r="M4686" s="2">
        <v>1.8363538340314201</v>
      </c>
      <c r="N4686" s="2">
        <v>0.32969767345416989</v>
      </c>
      <c r="O4686" s="176">
        <f t="shared" si="407"/>
        <v>1.398788763845229</v>
      </c>
      <c r="P4686" s="2">
        <v>18</v>
      </c>
      <c r="Q4686" s="2">
        <v>15.353958445651701</v>
      </c>
      <c r="R4686" s="2">
        <v>2.9647907767593988</v>
      </c>
      <c r="S4686" s="2">
        <f t="shared" si="408"/>
        <v>12.578541978275414</v>
      </c>
      <c r="T4686" s="2">
        <v>18</v>
      </c>
      <c r="U4686" s="339">
        <f t="shared" si="409"/>
        <v>2.1235913262927726</v>
      </c>
      <c r="V4686" s="4">
        <f t="shared" si="410"/>
        <v>9.2841691619873892E-2</v>
      </c>
    </row>
    <row r="4687" spans="1:22">
      <c r="A4687" s="112" t="s">
        <v>1044</v>
      </c>
      <c r="B4687" s="9" t="s">
        <v>1062</v>
      </c>
      <c r="C4687" s="99" t="s">
        <v>105</v>
      </c>
      <c r="D4687" s="81" t="s">
        <v>44</v>
      </c>
      <c r="E4687" s="93" t="s">
        <v>72</v>
      </c>
      <c r="F4687" s="93" t="s">
        <v>73</v>
      </c>
      <c r="G4687" s="126">
        <v>360</v>
      </c>
      <c r="H4687" s="123">
        <f t="shared" si="406"/>
        <v>1</v>
      </c>
      <c r="I4687" s="208"/>
      <c r="J4687" s="21"/>
      <c r="K4687" s="21" t="s">
        <v>100</v>
      </c>
      <c r="L4687" s="32" t="s">
        <v>100</v>
      </c>
      <c r="M4687" s="2">
        <v>1.6708829262223599</v>
      </c>
      <c r="N4687" s="2">
        <v>0.32720938912619002</v>
      </c>
      <c r="O4687" s="176">
        <f t="shared" si="407"/>
        <v>1.3882318675142202</v>
      </c>
      <c r="P4687" s="2">
        <v>18</v>
      </c>
      <c r="Q4687" s="2">
        <v>11.891510803301101</v>
      </c>
      <c r="R4687" s="2">
        <v>2.3053954298510995</v>
      </c>
      <c r="S4687" s="2">
        <f t="shared" si="408"/>
        <v>9.7809644505851274</v>
      </c>
      <c r="T4687" s="2">
        <v>18</v>
      </c>
      <c r="U4687" s="339">
        <f t="shared" si="409"/>
        <v>1.9624725826148699</v>
      </c>
      <c r="V4687" s="4">
        <f t="shared" si="410"/>
        <v>9.3140748692107006E-2</v>
      </c>
    </row>
    <row r="4688" spans="1:22">
      <c r="A4688" s="112" t="s">
        <v>1044</v>
      </c>
      <c r="B4688" s="9" t="s">
        <v>1063</v>
      </c>
      <c r="C4688" s="99" t="s">
        <v>105</v>
      </c>
      <c r="D4688" s="81" t="s">
        <v>44</v>
      </c>
      <c r="E4688" s="93" t="s">
        <v>72</v>
      </c>
      <c r="F4688" s="93" t="s">
        <v>73</v>
      </c>
      <c r="G4688" s="126">
        <v>0</v>
      </c>
      <c r="H4688" s="123">
        <f t="shared" si="406"/>
        <v>0</v>
      </c>
      <c r="I4688" s="208" t="s">
        <v>100</v>
      </c>
      <c r="J4688" s="21"/>
      <c r="K4688" s="21"/>
      <c r="L4688" s="32"/>
      <c r="M4688" s="2">
        <v>0.22988505747126001</v>
      </c>
      <c r="N4688" s="65">
        <v>0.11494252873563301</v>
      </c>
      <c r="O4688" s="176">
        <f t="shared" si="407"/>
        <v>0.4876598490941742</v>
      </c>
      <c r="P4688" s="2">
        <v>18</v>
      </c>
      <c r="Q4688" s="2">
        <v>0.22988505747126001</v>
      </c>
      <c r="R4688" s="2">
        <v>0.17241379310344898</v>
      </c>
      <c r="S4688" s="2">
        <f t="shared" si="408"/>
        <v>0.731489773641259</v>
      </c>
      <c r="T4688" s="2">
        <v>18</v>
      </c>
      <c r="U4688" s="339">
        <f t="shared" si="409"/>
        <v>0</v>
      </c>
      <c r="V4688" s="4">
        <f t="shared" si="410"/>
        <v>0.61805555555558145</v>
      </c>
    </row>
    <row r="4689" spans="1:22">
      <c r="A4689" s="112" t="s">
        <v>1044</v>
      </c>
      <c r="B4689" s="9" t="s">
        <v>1063</v>
      </c>
      <c r="C4689" s="99" t="s">
        <v>105</v>
      </c>
      <c r="D4689" s="81" t="s">
        <v>44</v>
      </c>
      <c r="E4689" s="93" t="s">
        <v>72</v>
      </c>
      <c r="F4689" s="93" t="s">
        <v>73</v>
      </c>
      <c r="G4689" s="126">
        <v>15</v>
      </c>
      <c r="H4689" s="123">
        <f t="shared" ref="H4689:H4752" si="411">G4689/360</f>
        <v>4.1666666666666664E-2</v>
      </c>
      <c r="I4689" s="208"/>
      <c r="J4689" s="21" t="s">
        <v>100</v>
      </c>
      <c r="K4689" s="21"/>
      <c r="L4689" s="32"/>
      <c r="M4689" s="2">
        <v>0.22988505747126001</v>
      </c>
      <c r="N4689" s="65">
        <v>5.7471264367816993E-2</v>
      </c>
      <c r="O4689" s="176">
        <f t="shared" ref="O4689:O4752" si="412">N4689*SQRT(P4689)</f>
        <v>0.24382992454708916</v>
      </c>
      <c r="P4689" s="2">
        <v>18</v>
      </c>
      <c r="Q4689" s="2">
        <v>0.287356321839077</v>
      </c>
      <c r="R4689" s="2">
        <v>0</v>
      </c>
      <c r="S4689" s="2">
        <f t="shared" ref="S4689:S4752" si="413">R4689*SQRT(T4689)</f>
        <v>0</v>
      </c>
      <c r="T4689" s="2">
        <v>18</v>
      </c>
      <c r="U4689" s="339">
        <f t="shared" ref="U4689:U4752" si="414">LN(Q4689/M4689)</f>
        <v>0.22314355131421668</v>
      </c>
      <c r="V4689" s="4">
        <f t="shared" ref="V4689:V4752" si="415">M4689^2/(P4689*M4689^2)+S4689^2/(T4689*Q4689^2)</f>
        <v>5.5555555555555552E-2</v>
      </c>
    </row>
    <row r="4690" spans="1:22">
      <c r="A4690" s="112" t="s">
        <v>1044</v>
      </c>
      <c r="B4690" s="9" t="s">
        <v>1063</v>
      </c>
      <c r="C4690" s="99" t="s">
        <v>105</v>
      </c>
      <c r="D4690" s="81" t="s">
        <v>44</v>
      </c>
      <c r="E4690" s="93" t="s">
        <v>72</v>
      </c>
      <c r="F4690" s="93" t="s">
        <v>73</v>
      </c>
      <c r="G4690" s="31">
        <v>30</v>
      </c>
      <c r="H4690" s="123">
        <f t="shared" si="411"/>
        <v>8.3333333333333329E-2</v>
      </c>
      <c r="I4690" s="208"/>
      <c r="J4690" s="32"/>
      <c r="K4690" s="32" t="s">
        <v>100</v>
      </c>
      <c r="L4690" s="32"/>
      <c r="M4690" s="2">
        <v>0.22988505747126001</v>
      </c>
      <c r="N4690" s="65">
        <v>0</v>
      </c>
      <c r="O4690" s="176">
        <f t="shared" si="412"/>
        <v>0</v>
      </c>
      <c r="P4690" s="2">
        <v>18</v>
      </c>
      <c r="Q4690" s="2">
        <v>0.22988505747126001</v>
      </c>
      <c r="R4690" s="2">
        <v>5.7471264367816993E-2</v>
      </c>
      <c r="S4690" s="2">
        <f t="shared" si="413"/>
        <v>0.24382992454708916</v>
      </c>
      <c r="T4690" s="2">
        <v>18</v>
      </c>
      <c r="U4690" s="339">
        <f t="shared" si="414"/>
        <v>0</v>
      </c>
      <c r="V4690" s="4">
        <f t="shared" si="415"/>
        <v>0.11805555555555987</v>
      </c>
    </row>
    <row r="4691" spans="1:22">
      <c r="A4691" s="112" t="s">
        <v>1044</v>
      </c>
      <c r="B4691" s="9" t="s">
        <v>1063</v>
      </c>
      <c r="C4691" s="99" t="s">
        <v>105</v>
      </c>
      <c r="D4691" s="81" t="s">
        <v>44</v>
      </c>
      <c r="E4691" s="93" t="s">
        <v>72</v>
      </c>
      <c r="F4691" s="93" t="s">
        <v>73</v>
      </c>
      <c r="G4691" s="126">
        <v>60</v>
      </c>
      <c r="H4691" s="123">
        <f t="shared" si="411"/>
        <v>0.16666666666666666</v>
      </c>
      <c r="I4691" s="208"/>
      <c r="J4691" s="21"/>
      <c r="K4691" s="21" t="s">
        <v>100</v>
      </c>
      <c r="L4691" s="32"/>
      <c r="M4691" s="2">
        <v>0.34482758620689302</v>
      </c>
      <c r="N4691" s="65">
        <v>-5.7471264367816022E-2</v>
      </c>
      <c r="O4691" s="176">
        <f t="shared" si="412"/>
        <v>-0.24382992454708505</v>
      </c>
      <c r="P4691" s="2">
        <v>18</v>
      </c>
      <c r="Q4691" s="2">
        <v>0.574712643678157</v>
      </c>
      <c r="R4691" s="2">
        <v>0.45977011494252296</v>
      </c>
      <c r="S4691" s="2">
        <f t="shared" si="413"/>
        <v>1.9506393963766582</v>
      </c>
      <c r="T4691" s="2">
        <v>18</v>
      </c>
      <c r="U4691" s="339">
        <f t="shared" si="414"/>
        <v>0.51082562376599405</v>
      </c>
      <c r="V4691" s="4">
        <f t="shared" si="415"/>
        <v>0.69555555555554804</v>
      </c>
    </row>
    <row r="4692" spans="1:22">
      <c r="A4692" s="112" t="s">
        <v>1044</v>
      </c>
      <c r="B4692" s="9" t="s">
        <v>1063</v>
      </c>
      <c r="C4692" s="99" t="s">
        <v>105</v>
      </c>
      <c r="D4692" s="81" t="s">
        <v>44</v>
      </c>
      <c r="E4692" s="93" t="s">
        <v>72</v>
      </c>
      <c r="F4692" s="93" t="s">
        <v>73</v>
      </c>
      <c r="G4692" s="31">
        <v>90</v>
      </c>
      <c r="H4692" s="123">
        <f t="shared" si="411"/>
        <v>0.25</v>
      </c>
      <c r="I4692" s="208"/>
      <c r="J4692" s="32"/>
      <c r="K4692" s="32" t="s">
        <v>100</v>
      </c>
      <c r="L4692" s="32"/>
      <c r="M4692" s="2">
        <v>0.17241379310344401</v>
      </c>
      <c r="N4692" s="65">
        <v>0.17241379310344901</v>
      </c>
      <c r="O4692" s="176">
        <f t="shared" si="412"/>
        <v>0.73148977364125911</v>
      </c>
      <c r="P4692" s="2">
        <v>18</v>
      </c>
      <c r="Q4692" s="2">
        <v>3.3333333333333299</v>
      </c>
      <c r="R4692" s="2">
        <v>1.2068965517241304</v>
      </c>
      <c r="S4692" s="2">
        <f t="shared" si="413"/>
        <v>5.1204284154887594</v>
      </c>
      <c r="T4692" s="2">
        <v>18</v>
      </c>
      <c r="U4692" s="339">
        <f t="shared" si="414"/>
        <v>2.9618307218783331</v>
      </c>
      <c r="V4692" s="4">
        <f t="shared" si="415"/>
        <v>0.18664949134627948</v>
      </c>
    </row>
    <row r="4693" spans="1:22">
      <c r="A4693" s="112" t="s">
        <v>1044</v>
      </c>
      <c r="B4693" s="9" t="s">
        <v>1063</v>
      </c>
      <c r="C4693" s="99" t="s">
        <v>105</v>
      </c>
      <c r="D4693" s="81" t="s">
        <v>44</v>
      </c>
      <c r="E4693" s="93" t="s">
        <v>72</v>
      </c>
      <c r="F4693" s="93" t="s">
        <v>73</v>
      </c>
      <c r="G4693" s="126">
        <v>120</v>
      </c>
      <c r="H4693" s="123">
        <f t="shared" si="411"/>
        <v>0.33333333333333331</v>
      </c>
      <c r="I4693" s="208"/>
      <c r="J4693" s="21"/>
      <c r="K4693" s="21" t="s">
        <v>100</v>
      </c>
      <c r="L4693" s="32"/>
      <c r="M4693" s="2">
        <v>0.22988505747126001</v>
      </c>
      <c r="N4693" s="65">
        <v>0.229885057471265</v>
      </c>
      <c r="O4693" s="176">
        <f t="shared" si="412"/>
        <v>0.97531969818834408</v>
      </c>
      <c r="P4693" s="2">
        <v>18</v>
      </c>
      <c r="Q4693" s="2">
        <v>10.344827586206801</v>
      </c>
      <c r="R4693" s="2">
        <v>2.1264367816091987</v>
      </c>
      <c r="S4693" s="2">
        <f t="shared" si="413"/>
        <v>9.0217072082421712</v>
      </c>
      <c r="T4693" s="2">
        <v>18</v>
      </c>
      <c r="U4693" s="339">
        <f t="shared" si="414"/>
        <v>3.8066624897703294</v>
      </c>
      <c r="V4693" s="4">
        <f t="shared" si="415"/>
        <v>9.7808641975309543E-2</v>
      </c>
    </row>
    <row r="4694" spans="1:22">
      <c r="A4694" s="112" t="s">
        <v>1044</v>
      </c>
      <c r="B4694" s="9" t="s">
        <v>1063</v>
      </c>
      <c r="C4694" s="99" t="s">
        <v>105</v>
      </c>
      <c r="D4694" s="81" t="s">
        <v>44</v>
      </c>
      <c r="E4694" s="93" t="s">
        <v>72</v>
      </c>
      <c r="F4694" s="93" t="s">
        <v>73</v>
      </c>
      <c r="G4694" s="31">
        <v>180</v>
      </c>
      <c r="H4694" s="123">
        <f t="shared" si="411"/>
        <v>0.5</v>
      </c>
      <c r="I4694" s="208"/>
      <c r="J4694" s="32"/>
      <c r="K4694" s="32" t="s">
        <v>100</v>
      </c>
      <c r="L4694" s="32"/>
      <c r="M4694" s="2">
        <v>0.97701149425287004</v>
      </c>
      <c r="N4694" s="65">
        <v>0.80459770114941986</v>
      </c>
      <c r="O4694" s="176">
        <f t="shared" si="412"/>
        <v>3.4136189436591717</v>
      </c>
      <c r="P4694" s="2">
        <v>18</v>
      </c>
      <c r="Q4694" s="2">
        <v>10.632183908045899</v>
      </c>
      <c r="R4694" s="2">
        <v>2.3563218390805005</v>
      </c>
      <c r="S4694" s="2">
        <f t="shared" si="413"/>
        <v>9.9970269064306709</v>
      </c>
      <c r="T4694" s="2">
        <v>18</v>
      </c>
      <c r="U4694" s="339">
        <f t="shared" si="414"/>
        <v>2.3871424810221051</v>
      </c>
      <c r="V4694" s="4">
        <f t="shared" si="415"/>
        <v>0.10467169872575519</v>
      </c>
    </row>
    <row r="4695" spans="1:22">
      <c r="A4695" s="112" t="s">
        <v>1044</v>
      </c>
      <c r="B4695" s="9" t="s">
        <v>1063</v>
      </c>
      <c r="C4695" s="99" t="s">
        <v>105</v>
      </c>
      <c r="D4695" s="81" t="s">
        <v>44</v>
      </c>
      <c r="E4695" s="93" t="s">
        <v>72</v>
      </c>
      <c r="F4695" s="93" t="s">
        <v>73</v>
      </c>
      <c r="G4695" s="126">
        <v>240</v>
      </c>
      <c r="H4695" s="123">
        <f t="shared" si="411"/>
        <v>0.66666666666666663</v>
      </c>
      <c r="I4695" s="208"/>
      <c r="J4695" s="21"/>
      <c r="K4695" s="21" t="s">
        <v>100</v>
      </c>
      <c r="L4695" s="32"/>
      <c r="M4695" s="2">
        <v>0.287356321839077</v>
      </c>
      <c r="N4695" s="65">
        <v>0.51724137931034497</v>
      </c>
      <c r="O4695" s="176">
        <f t="shared" si="412"/>
        <v>2.1944693209237687</v>
      </c>
      <c r="P4695" s="2">
        <v>18</v>
      </c>
      <c r="Q4695" s="2">
        <v>8.3908045977011394</v>
      </c>
      <c r="R4695" s="2">
        <v>2.1839080459769598</v>
      </c>
      <c r="S4695" s="2">
        <f t="shared" si="413"/>
        <v>9.2655371327890226</v>
      </c>
      <c r="T4695" s="2">
        <v>18</v>
      </c>
      <c r="U4695" s="339">
        <f t="shared" si="414"/>
        <v>3.3741687092742469</v>
      </c>
      <c r="V4695" s="4">
        <f t="shared" si="415"/>
        <v>0.12329809636996419</v>
      </c>
    </row>
    <row r="4696" spans="1:22">
      <c r="A4696" s="112" t="s">
        <v>1044</v>
      </c>
      <c r="B4696" s="9" t="s">
        <v>1063</v>
      </c>
      <c r="C4696" s="99" t="s">
        <v>105</v>
      </c>
      <c r="D4696" s="81" t="s">
        <v>44</v>
      </c>
      <c r="E4696" s="93" t="s">
        <v>72</v>
      </c>
      <c r="F4696" s="93" t="s">
        <v>73</v>
      </c>
      <c r="G4696" s="31">
        <v>360</v>
      </c>
      <c r="H4696" s="123">
        <f t="shared" si="411"/>
        <v>1</v>
      </c>
      <c r="I4696" s="208"/>
      <c r="J4696" s="32"/>
      <c r="K4696" s="32" t="s">
        <v>100</v>
      </c>
      <c r="L4696" s="32" t="s">
        <v>100</v>
      </c>
      <c r="M4696" s="2">
        <v>0.287356321839077</v>
      </c>
      <c r="N4696" s="65">
        <v>0.34482758620689602</v>
      </c>
      <c r="O4696" s="176">
        <f t="shared" si="412"/>
        <v>1.4629795472825098</v>
      </c>
      <c r="P4696" s="2">
        <v>18</v>
      </c>
      <c r="Q4696" s="2">
        <v>0.40229885057470899</v>
      </c>
      <c r="R4696" s="2">
        <v>0.28735632183908105</v>
      </c>
      <c r="S4696" s="2">
        <f t="shared" si="413"/>
        <v>1.2191496227354293</v>
      </c>
      <c r="T4696" s="2">
        <v>18</v>
      </c>
      <c r="U4696" s="339">
        <f t="shared" si="414"/>
        <v>0.33647223662121589</v>
      </c>
      <c r="V4696" s="4">
        <f t="shared" si="415"/>
        <v>0.56575963718822009</v>
      </c>
    </row>
    <row r="4697" spans="1:22">
      <c r="A4697" s="112" t="s">
        <v>1044</v>
      </c>
      <c r="B4697" s="9" t="s">
        <v>1064</v>
      </c>
      <c r="C4697" s="99" t="s">
        <v>105</v>
      </c>
      <c r="D4697" s="81" t="s">
        <v>44</v>
      </c>
      <c r="E4697" s="93" t="s">
        <v>72</v>
      </c>
      <c r="F4697" s="93" t="s">
        <v>73</v>
      </c>
      <c r="G4697" s="126">
        <v>0</v>
      </c>
      <c r="H4697" s="123">
        <f t="shared" si="411"/>
        <v>0</v>
      </c>
      <c r="I4697" s="208" t="s">
        <v>100</v>
      </c>
      <c r="J4697" s="21"/>
      <c r="K4697" s="21"/>
      <c r="L4697" s="32"/>
      <c r="M4697" s="2">
        <v>33.112116641528402</v>
      </c>
      <c r="N4697" s="2">
        <v>4.615384615384599</v>
      </c>
      <c r="O4697" s="176">
        <f t="shared" si="412"/>
        <v>19.581418555935091</v>
      </c>
      <c r="P4697" s="2">
        <v>18</v>
      </c>
      <c r="Q4697" s="2">
        <v>22.727501256913001</v>
      </c>
      <c r="R4697" s="2">
        <v>4.2357968828556984</v>
      </c>
      <c r="S4697" s="2">
        <f t="shared" si="413"/>
        <v>17.970964197576624</v>
      </c>
      <c r="T4697" s="2">
        <v>18</v>
      </c>
      <c r="U4697" s="339">
        <f t="shared" si="414"/>
        <v>-0.37632357675888928</v>
      </c>
      <c r="V4697" s="4">
        <f t="shared" si="415"/>
        <v>9.0290521061476642E-2</v>
      </c>
    </row>
    <row r="4698" spans="1:22">
      <c r="A4698" s="112" t="s">
        <v>1044</v>
      </c>
      <c r="B4698" s="9" t="s">
        <v>1064</v>
      </c>
      <c r="C4698" s="99" t="s">
        <v>105</v>
      </c>
      <c r="D4698" s="81" t="s">
        <v>44</v>
      </c>
      <c r="E4698" s="93" t="s">
        <v>72</v>
      </c>
      <c r="F4698" s="93" t="s">
        <v>73</v>
      </c>
      <c r="G4698" s="31">
        <v>15</v>
      </c>
      <c r="H4698" s="123">
        <f t="shared" si="411"/>
        <v>4.1666666666666664E-2</v>
      </c>
      <c r="I4698" s="208"/>
      <c r="J4698" s="32" t="s">
        <v>100</v>
      </c>
      <c r="K4698" s="32"/>
      <c r="L4698" s="32"/>
      <c r="M4698" s="2">
        <v>30.065359477124101</v>
      </c>
      <c r="N4698" s="2">
        <v>6.1588738059326964</v>
      </c>
      <c r="O4698" s="176">
        <f t="shared" si="412"/>
        <v>26.129888595883259</v>
      </c>
      <c r="P4698" s="2">
        <v>18</v>
      </c>
      <c r="Q4698" s="2">
        <v>7.7626948215183198</v>
      </c>
      <c r="R4698" s="2">
        <v>1.5384615384615703</v>
      </c>
      <c r="S4698" s="2">
        <f t="shared" si="413"/>
        <v>6.5271395186451882</v>
      </c>
      <c r="T4698" s="2">
        <v>18</v>
      </c>
      <c r="U4698" s="339">
        <f t="shared" si="414"/>
        <v>-1.3540441163599573</v>
      </c>
      <c r="V4698" s="4">
        <f t="shared" si="415"/>
        <v>9.4833455633411931E-2</v>
      </c>
    </row>
    <row r="4699" spans="1:22">
      <c r="A4699" s="112" t="s">
        <v>1044</v>
      </c>
      <c r="B4699" s="9" t="s">
        <v>1064</v>
      </c>
      <c r="C4699" s="99" t="s">
        <v>105</v>
      </c>
      <c r="D4699" s="81" t="s">
        <v>44</v>
      </c>
      <c r="E4699" s="93" t="s">
        <v>72</v>
      </c>
      <c r="F4699" s="93" t="s">
        <v>73</v>
      </c>
      <c r="G4699" s="126">
        <v>30</v>
      </c>
      <c r="H4699" s="123">
        <f t="shared" si="411"/>
        <v>8.3333333333333329E-2</v>
      </c>
      <c r="I4699" s="208"/>
      <c r="J4699" s="21"/>
      <c r="K4699" s="21" t="s">
        <v>100</v>
      </c>
      <c r="L4699" s="32"/>
      <c r="M4699" s="2">
        <v>28.567119155354401</v>
      </c>
      <c r="N4699" s="2">
        <v>3.841126194067396</v>
      </c>
      <c r="O4699" s="176">
        <f t="shared" si="412"/>
        <v>16.296518275309982</v>
      </c>
      <c r="P4699" s="2">
        <v>18</v>
      </c>
      <c r="Q4699" s="2">
        <v>8.5620915032679594</v>
      </c>
      <c r="R4699" s="2">
        <v>2.3026646556058399</v>
      </c>
      <c r="S4699" s="2">
        <f t="shared" si="413"/>
        <v>9.7693787566648513</v>
      </c>
      <c r="T4699" s="2">
        <v>18</v>
      </c>
      <c r="U4699" s="339">
        <f t="shared" si="414"/>
        <v>-1.204911881751445</v>
      </c>
      <c r="V4699" s="4">
        <f t="shared" si="415"/>
        <v>0.12788275680208713</v>
      </c>
    </row>
    <row r="4700" spans="1:22">
      <c r="A4700" s="112" t="s">
        <v>1044</v>
      </c>
      <c r="B4700" s="9" t="s">
        <v>1064</v>
      </c>
      <c r="C4700" s="99" t="s">
        <v>105</v>
      </c>
      <c r="D4700" s="81" t="s">
        <v>44</v>
      </c>
      <c r="E4700" s="93" t="s">
        <v>72</v>
      </c>
      <c r="F4700" s="93" t="s">
        <v>73</v>
      </c>
      <c r="G4700" s="31">
        <v>60</v>
      </c>
      <c r="H4700" s="123">
        <f t="shared" si="411"/>
        <v>0.16666666666666666</v>
      </c>
      <c r="I4700" s="208"/>
      <c r="J4700" s="32"/>
      <c r="K4700" s="32" t="s">
        <v>100</v>
      </c>
      <c r="L4700" s="32"/>
      <c r="M4700" s="2">
        <v>30.165912518853599</v>
      </c>
      <c r="N4700" s="2">
        <v>4.610356963298198</v>
      </c>
      <c r="O4700" s="176">
        <f t="shared" si="412"/>
        <v>19.560088034632646</v>
      </c>
      <c r="P4700" s="2">
        <v>18</v>
      </c>
      <c r="Q4700" s="2">
        <v>10.935143288084401</v>
      </c>
      <c r="R4700" s="2">
        <v>3.0718954248365993</v>
      </c>
      <c r="S4700" s="2">
        <f t="shared" si="413"/>
        <v>13.032948515987338</v>
      </c>
      <c r="T4700" s="2">
        <v>18</v>
      </c>
      <c r="U4700" s="339">
        <f t="shared" si="414"/>
        <v>-1.0147308046874102</v>
      </c>
      <c r="V4700" s="4">
        <f t="shared" si="415"/>
        <v>0.13447134363852636</v>
      </c>
    </row>
    <row r="4701" spans="1:22">
      <c r="A4701" s="112" t="s">
        <v>1044</v>
      </c>
      <c r="B4701" s="9" t="s">
        <v>1064</v>
      </c>
      <c r="C4701" s="99" t="s">
        <v>105</v>
      </c>
      <c r="D4701" s="81" t="s">
        <v>44</v>
      </c>
      <c r="E4701" s="93" t="s">
        <v>72</v>
      </c>
      <c r="F4701" s="93" t="s">
        <v>73</v>
      </c>
      <c r="G4701" s="126">
        <v>90</v>
      </c>
      <c r="H4701" s="123">
        <f t="shared" si="411"/>
        <v>0.25</v>
      </c>
      <c r="I4701" s="208"/>
      <c r="J4701" s="21"/>
      <c r="K4701" s="21" t="s">
        <v>100</v>
      </c>
      <c r="L4701" s="32"/>
      <c r="M4701" s="2">
        <v>33.303167420814397</v>
      </c>
      <c r="N4701" s="2">
        <v>6.1488185017597061</v>
      </c>
      <c r="O4701" s="176">
        <f t="shared" si="412"/>
        <v>26.087227553277572</v>
      </c>
      <c r="P4701" s="2">
        <v>18</v>
      </c>
      <c r="Q4701" s="2">
        <v>6.3800904977375401</v>
      </c>
      <c r="R4701" s="2">
        <v>1.5384615384615197</v>
      </c>
      <c r="S4701" s="2">
        <f t="shared" si="413"/>
        <v>6.5271395186449741</v>
      </c>
      <c r="T4701" s="2">
        <v>18</v>
      </c>
      <c r="U4701" s="339">
        <f t="shared" si="414"/>
        <v>-1.652470228350708</v>
      </c>
      <c r="V4701" s="4">
        <f t="shared" si="415"/>
        <v>0.11370152406820469</v>
      </c>
    </row>
    <row r="4702" spans="1:22">
      <c r="A4702" s="112" t="s">
        <v>1044</v>
      </c>
      <c r="B4702" s="9" t="s">
        <v>1064</v>
      </c>
      <c r="C4702" s="99" t="s">
        <v>105</v>
      </c>
      <c r="D4702" s="81" t="s">
        <v>44</v>
      </c>
      <c r="E4702" s="93" t="s">
        <v>72</v>
      </c>
      <c r="F4702" s="93" t="s">
        <v>73</v>
      </c>
      <c r="G4702" s="126">
        <v>120</v>
      </c>
      <c r="H4702" s="123">
        <f t="shared" si="411"/>
        <v>0.33333333333333331</v>
      </c>
      <c r="I4702" s="208"/>
      <c r="J4702" s="21"/>
      <c r="K4702" s="21" t="s">
        <v>100</v>
      </c>
      <c r="L4702" s="32"/>
      <c r="M4702" s="2">
        <v>24.972347913524299</v>
      </c>
      <c r="N4702" s="2">
        <v>5.3795877325289005</v>
      </c>
      <c r="O4702" s="176">
        <f t="shared" si="412"/>
        <v>22.82365779395489</v>
      </c>
      <c r="P4702" s="2">
        <v>18</v>
      </c>
      <c r="Q4702" s="2">
        <v>4.96732026143789</v>
      </c>
      <c r="R4702" s="2">
        <v>1.5384615384615401</v>
      </c>
      <c r="S4702" s="2">
        <f t="shared" si="413"/>
        <v>6.5271395186450603</v>
      </c>
      <c r="T4702" s="2">
        <v>18</v>
      </c>
      <c r="U4702" s="339">
        <f t="shared" si="414"/>
        <v>-1.614888617359483</v>
      </c>
      <c r="V4702" s="4">
        <f t="shared" si="415"/>
        <v>0.15147992736955113</v>
      </c>
    </row>
    <row r="4703" spans="1:22">
      <c r="A4703" s="112" t="s">
        <v>1044</v>
      </c>
      <c r="B4703" s="9" t="s">
        <v>1064</v>
      </c>
      <c r="C4703" s="99" t="s">
        <v>105</v>
      </c>
      <c r="D4703" s="81" t="s">
        <v>44</v>
      </c>
      <c r="E4703" s="93" t="s">
        <v>72</v>
      </c>
      <c r="F4703" s="93" t="s">
        <v>73</v>
      </c>
      <c r="G4703" s="126">
        <v>180</v>
      </c>
      <c r="H4703" s="123">
        <f t="shared" si="411"/>
        <v>0.5</v>
      </c>
      <c r="I4703" s="208"/>
      <c r="J4703" s="21"/>
      <c r="K4703" s="21" t="s">
        <v>100</v>
      </c>
      <c r="L4703" s="32"/>
      <c r="M4703" s="2">
        <v>18.174962292609301</v>
      </c>
      <c r="N4703" s="2">
        <v>3.076923076923098</v>
      </c>
      <c r="O4703" s="176">
        <f t="shared" si="412"/>
        <v>13.054279037290197</v>
      </c>
      <c r="P4703" s="2">
        <v>18</v>
      </c>
      <c r="Q4703" s="2">
        <v>3.5595776772246901</v>
      </c>
      <c r="R4703" s="2">
        <v>0.7692307692307998</v>
      </c>
      <c r="S4703" s="2">
        <f t="shared" si="413"/>
        <v>3.2635697593226562</v>
      </c>
      <c r="T4703" s="2">
        <v>18</v>
      </c>
      <c r="U4703" s="339">
        <f t="shared" si="414"/>
        <v>-1.6304030408991554</v>
      </c>
      <c r="V4703" s="4">
        <f t="shared" si="415"/>
        <v>0.10225549810080607</v>
      </c>
    </row>
    <row r="4704" spans="1:22">
      <c r="A4704" s="112" t="s">
        <v>1044</v>
      </c>
      <c r="B4704" s="9" t="s">
        <v>1064</v>
      </c>
      <c r="C4704" s="99" t="s">
        <v>105</v>
      </c>
      <c r="D4704" s="81" t="s">
        <v>44</v>
      </c>
      <c r="E4704" s="93" t="s">
        <v>72</v>
      </c>
      <c r="F4704" s="93" t="s">
        <v>73</v>
      </c>
      <c r="G4704" s="126">
        <v>240</v>
      </c>
      <c r="H4704" s="123">
        <f t="shared" si="411"/>
        <v>0.66666666666666663</v>
      </c>
      <c r="I4704" s="208"/>
      <c r="J4704" s="21"/>
      <c r="K4704" s="21" t="s">
        <v>100</v>
      </c>
      <c r="L4704" s="32"/>
      <c r="M4704" s="2">
        <v>24.449472096530801</v>
      </c>
      <c r="N4704" s="2">
        <v>3.8511814982404005</v>
      </c>
      <c r="O4704" s="176">
        <f t="shared" si="412"/>
        <v>16.339179317915729</v>
      </c>
      <c r="P4704" s="2">
        <v>18</v>
      </c>
      <c r="Q4704" s="2">
        <v>9.0648567119155192</v>
      </c>
      <c r="R4704" s="2">
        <v>2.3127199597787804</v>
      </c>
      <c r="S4704" s="2">
        <f t="shared" si="413"/>
        <v>9.8120397992703303</v>
      </c>
      <c r="T4704" s="2">
        <v>18</v>
      </c>
      <c r="U4704" s="339">
        <f t="shared" si="414"/>
        <v>-0.99220358720046542</v>
      </c>
      <c r="V4704" s="4">
        <f t="shared" si="415"/>
        <v>0.12064704508939166</v>
      </c>
    </row>
    <row r="4705" spans="1:22">
      <c r="A4705" s="112" t="s">
        <v>1044</v>
      </c>
      <c r="B4705" s="9" t="s">
        <v>1064</v>
      </c>
      <c r="C4705" s="99" t="s">
        <v>105</v>
      </c>
      <c r="D4705" s="81" t="s">
        <v>44</v>
      </c>
      <c r="E4705" s="93" t="s">
        <v>72</v>
      </c>
      <c r="F4705" s="93" t="s">
        <v>73</v>
      </c>
      <c r="G4705" s="126">
        <v>360</v>
      </c>
      <c r="H4705" s="123">
        <f t="shared" si="411"/>
        <v>1</v>
      </c>
      <c r="I4705" s="208"/>
      <c r="J4705" s="21"/>
      <c r="K4705" s="21" t="s">
        <v>100</v>
      </c>
      <c r="L4705" s="32" t="s">
        <v>100</v>
      </c>
      <c r="M4705" s="2">
        <v>22.3378582202111</v>
      </c>
      <c r="N4705" s="2">
        <v>4.615384615384599</v>
      </c>
      <c r="O4705" s="176">
        <f t="shared" si="412"/>
        <v>19.581418555935091</v>
      </c>
      <c r="P4705" s="2">
        <v>18</v>
      </c>
      <c r="Q4705" s="2">
        <v>25.414781297134098</v>
      </c>
      <c r="R4705" s="2">
        <v>3.8461538461539</v>
      </c>
      <c r="S4705" s="2">
        <f t="shared" si="413"/>
        <v>16.317848796612861</v>
      </c>
      <c r="T4705" s="2">
        <v>18</v>
      </c>
      <c r="U4705" s="339">
        <f t="shared" si="414"/>
        <v>0.12904802851866062</v>
      </c>
      <c r="V4705" s="4">
        <f t="shared" si="415"/>
        <v>7.8457932084362719E-2</v>
      </c>
    </row>
    <row r="4706" spans="1:22">
      <c r="A4706" s="112" t="s">
        <v>1044</v>
      </c>
      <c r="B4706" s="9" t="s">
        <v>1065</v>
      </c>
      <c r="C4706" s="99" t="s">
        <v>105</v>
      </c>
      <c r="D4706" s="81" t="s">
        <v>44</v>
      </c>
      <c r="E4706" s="93" t="s">
        <v>72</v>
      </c>
      <c r="F4706" s="93" t="s">
        <v>73</v>
      </c>
      <c r="G4706" s="31">
        <v>0</v>
      </c>
      <c r="H4706" s="123">
        <f t="shared" si="411"/>
        <v>0</v>
      </c>
      <c r="I4706" s="208" t="s">
        <v>100</v>
      </c>
      <c r="J4706" s="32"/>
      <c r="K4706" s="32"/>
      <c r="L4706" s="32"/>
      <c r="M4706" s="2">
        <v>28.823529411764699</v>
      </c>
      <c r="N4706" s="2">
        <v>4.8039215686273984</v>
      </c>
      <c r="O4706" s="176">
        <f t="shared" si="412"/>
        <v>20.381313104788497</v>
      </c>
      <c r="P4706" s="2">
        <v>18</v>
      </c>
      <c r="Q4706" s="2">
        <v>27.450980392156801</v>
      </c>
      <c r="R4706" s="2">
        <v>6.176470588235297</v>
      </c>
      <c r="S4706" s="2">
        <f t="shared" si="413"/>
        <v>26.204545420442653</v>
      </c>
      <c r="T4706" s="2">
        <v>18</v>
      </c>
      <c r="U4706" s="339">
        <f t="shared" si="414"/>
        <v>-4.879016416943404E-2</v>
      </c>
      <c r="V4706" s="4">
        <f t="shared" si="415"/>
        <v>0.10618055555555582</v>
      </c>
    </row>
    <row r="4707" spans="1:22">
      <c r="A4707" s="112" t="s">
        <v>1044</v>
      </c>
      <c r="B4707" s="9" t="s">
        <v>1065</v>
      </c>
      <c r="C4707" s="99" t="s">
        <v>105</v>
      </c>
      <c r="D4707" s="81" t="s">
        <v>44</v>
      </c>
      <c r="E4707" s="93" t="s">
        <v>72</v>
      </c>
      <c r="F4707" s="93" t="s">
        <v>73</v>
      </c>
      <c r="G4707" s="126">
        <v>15</v>
      </c>
      <c r="H4707" s="123">
        <f t="shared" si="411"/>
        <v>4.1666666666666664E-2</v>
      </c>
      <c r="I4707" s="208"/>
      <c r="J4707" s="21" t="s">
        <v>100</v>
      </c>
      <c r="K4707" s="21"/>
      <c r="L4707" s="32"/>
      <c r="M4707" s="2">
        <v>28.823529411764699</v>
      </c>
      <c r="N4707" s="2">
        <v>5.4901960784312998</v>
      </c>
      <c r="O4707" s="176">
        <f t="shared" si="412"/>
        <v>23.292929262615374</v>
      </c>
      <c r="P4707" s="2">
        <v>18</v>
      </c>
      <c r="Q4707" s="2">
        <v>4.8039215686274304</v>
      </c>
      <c r="R4707" s="2">
        <v>2.7450980392156898</v>
      </c>
      <c r="S4707" s="2">
        <f t="shared" si="413"/>
        <v>11.646464631307856</v>
      </c>
      <c r="T4707" s="2">
        <v>18</v>
      </c>
      <c r="U4707" s="339">
        <f t="shared" si="414"/>
        <v>-1.791759469228059</v>
      </c>
      <c r="V4707" s="4">
        <f t="shared" si="415"/>
        <v>0.38208616780045718</v>
      </c>
    </row>
    <row r="4708" spans="1:22">
      <c r="A4708" s="112" t="s">
        <v>1044</v>
      </c>
      <c r="B4708" s="9" t="s">
        <v>1065</v>
      </c>
      <c r="C4708" s="99" t="s">
        <v>105</v>
      </c>
      <c r="D4708" s="81" t="s">
        <v>44</v>
      </c>
      <c r="E4708" s="93" t="s">
        <v>72</v>
      </c>
      <c r="F4708" s="93" t="s">
        <v>73</v>
      </c>
      <c r="G4708" s="126">
        <v>30</v>
      </c>
      <c r="H4708" s="123">
        <f t="shared" si="411"/>
        <v>8.3333333333333329E-2</v>
      </c>
      <c r="I4708" s="208"/>
      <c r="J4708" s="21"/>
      <c r="K4708" s="21" t="s">
        <v>100</v>
      </c>
      <c r="L4708" s="32"/>
      <c r="M4708" s="2">
        <v>28.823529411764699</v>
      </c>
      <c r="N4708" s="2">
        <v>6.1764705882353006</v>
      </c>
      <c r="O4708" s="176">
        <f t="shared" si="412"/>
        <v>26.20454542044267</v>
      </c>
      <c r="P4708" s="2">
        <v>18</v>
      </c>
      <c r="Q4708" s="2">
        <v>2.7450980392156898</v>
      </c>
      <c r="R4708" s="2">
        <v>1.37254901960784</v>
      </c>
      <c r="S4708" s="2">
        <f t="shared" si="413"/>
        <v>5.8232323156539074</v>
      </c>
      <c r="T4708" s="2">
        <v>18</v>
      </c>
      <c r="U4708" s="339">
        <f t="shared" si="414"/>
        <v>-2.3513752571634763</v>
      </c>
      <c r="V4708" s="4">
        <f t="shared" si="415"/>
        <v>0.30555555555555375</v>
      </c>
    </row>
    <row r="4709" spans="1:22">
      <c r="A4709" s="112" t="s">
        <v>1044</v>
      </c>
      <c r="B4709" s="9" t="s">
        <v>1065</v>
      </c>
      <c r="C4709" s="99" t="s">
        <v>105</v>
      </c>
      <c r="D4709" s="81" t="s">
        <v>44</v>
      </c>
      <c r="E4709" s="93" t="s">
        <v>72</v>
      </c>
      <c r="F4709" s="93" t="s">
        <v>73</v>
      </c>
      <c r="G4709" s="126">
        <v>60</v>
      </c>
      <c r="H4709" s="123">
        <f t="shared" si="411"/>
        <v>0.16666666666666666</v>
      </c>
      <c r="I4709" s="208"/>
      <c r="J4709" s="21"/>
      <c r="K4709" s="21" t="s">
        <v>100</v>
      </c>
      <c r="L4709" s="32"/>
      <c r="M4709" s="2">
        <v>26.078431372549002</v>
      </c>
      <c r="N4709" s="2">
        <v>3.4313725490195992</v>
      </c>
      <c r="O4709" s="176">
        <f t="shared" si="412"/>
        <v>14.558080789134763</v>
      </c>
      <c r="P4709" s="2">
        <v>18</v>
      </c>
      <c r="Q4709" s="2">
        <v>9.6078431372548891</v>
      </c>
      <c r="R4709" s="2">
        <v>2.7450980392156108</v>
      </c>
      <c r="S4709" s="2">
        <f t="shared" si="413"/>
        <v>11.64646463130752</v>
      </c>
      <c r="T4709" s="2">
        <v>18</v>
      </c>
      <c r="U4709" s="339">
        <f t="shared" si="414"/>
        <v>-0.99852883011112781</v>
      </c>
      <c r="V4709" s="4">
        <f t="shared" si="415"/>
        <v>0.13718820861677575</v>
      </c>
    </row>
    <row r="4710" spans="1:22">
      <c r="A4710" s="112" t="s">
        <v>1044</v>
      </c>
      <c r="B4710" s="9" t="s">
        <v>1065</v>
      </c>
      <c r="C4710" s="99" t="s">
        <v>105</v>
      </c>
      <c r="D4710" s="81" t="s">
        <v>44</v>
      </c>
      <c r="E4710" s="93" t="s">
        <v>72</v>
      </c>
      <c r="F4710" s="93" t="s">
        <v>73</v>
      </c>
      <c r="G4710" s="126">
        <v>90</v>
      </c>
      <c r="H4710" s="123">
        <f t="shared" si="411"/>
        <v>0.25</v>
      </c>
      <c r="I4710" s="208"/>
      <c r="J4710" s="21"/>
      <c r="K4710" s="21" t="s">
        <v>100</v>
      </c>
      <c r="L4710" s="32"/>
      <c r="M4710" s="2">
        <v>18.529411764705799</v>
      </c>
      <c r="N4710" s="2">
        <v>3.4313725490196028</v>
      </c>
      <c r="O4710" s="176">
        <f t="shared" si="412"/>
        <v>14.558080789134779</v>
      </c>
      <c r="P4710" s="2">
        <v>18</v>
      </c>
      <c r="Q4710" s="2">
        <v>10.980392156862701</v>
      </c>
      <c r="R4710" s="2">
        <v>3.4313725490195992</v>
      </c>
      <c r="S4710" s="2">
        <f t="shared" si="413"/>
        <v>14.558080789134763</v>
      </c>
      <c r="T4710" s="2">
        <v>18</v>
      </c>
      <c r="U4710" s="339">
        <f t="shared" si="414"/>
        <v>-0.52324814376454731</v>
      </c>
      <c r="V4710" s="4">
        <f t="shared" si="415"/>
        <v>0.15321180555555583</v>
      </c>
    </row>
    <row r="4711" spans="1:22">
      <c r="A4711" s="112" t="s">
        <v>1044</v>
      </c>
      <c r="B4711" s="9" t="s">
        <v>1065</v>
      </c>
      <c r="C4711" s="99" t="s">
        <v>105</v>
      </c>
      <c r="D4711" s="81" t="s">
        <v>44</v>
      </c>
      <c r="E4711" s="93" t="s">
        <v>72</v>
      </c>
      <c r="F4711" s="93" t="s">
        <v>73</v>
      </c>
      <c r="G4711" s="126">
        <v>120</v>
      </c>
      <c r="H4711" s="123">
        <f t="shared" si="411"/>
        <v>0.33333333333333331</v>
      </c>
      <c r="I4711" s="208"/>
      <c r="J4711" s="21"/>
      <c r="K4711" s="21" t="s">
        <v>100</v>
      </c>
      <c r="L4711" s="32"/>
      <c r="M4711" s="2">
        <v>35.686274509803901</v>
      </c>
      <c r="N4711" s="2">
        <v>4.8039215686274019</v>
      </c>
      <c r="O4711" s="176">
        <f t="shared" si="412"/>
        <v>20.381313104788514</v>
      </c>
      <c r="P4711" s="2">
        <v>18</v>
      </c>
      <c r="Q4711" s="2">
        <v>6.8627450980392499</v>
      </c>
      <c r="R4711" s="2">
        <v>2.0588235294117396</v>
      </c>
      <c r="S4711" s="2">
        <f t="shared" si="413"/>
        <v>8.7348484734807741</v>
      </c>
      <c r="T4711" s="2">
        <v>18</v>
      </c>
      <c r="U4711" s="339">
        <f t="shared" si="414"/>
        <v>-1.6486586255873761</v>
      </c>
      <c r="V4711" s="4">
        <f t="shared" si="415"/>
        <v>0.14555555555555244</v>
      </c>
    </row>
    <row r="4712" spans="1:22">
      <c r="A4712" s="112" t="s">
        <v>1044</v>
      </c>
      <c r="B4712" s="9" t="s">
        <v>1065</v>
      </c>
      <c r="C4712" s="99" t="s">
        <v>105</v>
      </c>
      <c r="D4712" s="81" t="s">
        <v>44</v>
      </c>
      <c r="E4712" s="93" t="s">
        <v>72</v>
      </c>
      <c r="F4712" s="93" t="s">
        <v>73</v>
      </c>
      <c r="G4712" s="31">
        <v>180</v>
      </c>
      <c r="H4712" s="123">
        <f t="shared" si="411"/>
        <v>0.5</v>
      </c>
      <c r="I4712" s="208"/>
      <c r="J4712" s="32"/>
      <c r="K4712" s="32" t="s">
        <v>100</v>
      </c>
      <c r="L4712" s="32"/>
      <c r="M4712" s="2">
        <v>18.529411764705799</v>
      </c>
      <c r="N4712" s="2">
        <v>5.4901960784314028</v>
      </c>
      <c r="O4712" s="176">
        <f t="shared" si="412"/>
        <v>23.292929262615811</v>
      </c>
      <c r="P4712" s="2">
        <v>18</v>
      </c>
      <c r="Q4712" s="2">
        <v>2.0588235294117299</v>
      </c>
      <c r="R4712" s="2">
        <v>0.68627450980395999</v>
      </c>
      <c r="S4712" s="2">
        <f t="shared" si="413"/>
        <v>2.9116161578271234</v>
      </c>
      <c r="T4712" s="2">
        <v>18</v>
      </c>
      <c r="U4712" s="339">
        <f t="shared" si="414"/>
        <v>-2.197224577336232</v>
      </c>
      <c r="V4712" s="4">
        <f t="shared" si="415"/>
        <v>0.16666666666668284</v>
      </c>
    </row>
    <row r="4713" spans="1:22" s="16" customFormat="1">
      <c r="A4713" s="111" t="s">
        <v>1044</v>
      </c>
      <c r="B4713" s="15" t="s">
        <v>1065</v>
      </c>
      <c r="C4713" s="99" t="s">
        <v>105</v>
      </c>
      <c r="D4713" s="85" t="s">
        <v>44</v>
      </c>
      <c r="E4713" s="97" t="s">
        <v>72</v>
      </c>
      <c r="F4713" s="97" t="s">
        <v>73</v>
      </c>
      <c r="G4713" s="194">
        <v>240</v>
      </c>
      <c r="H4713" s="173">
        <f t="shared" si="411"/>
        <v>0.66666666666666663</v>
      </c>
      <c r="I4713" s="209"/>
      <c r="J4713" s="174"/>
      <c r="K4713" s="174" t="s">
        <v>100</v>
      </c>
      <c r="L4713" s="174"/>
      <c r="M4713" s="19">
        <v>15.0980392156862</v>
      </c>
      <c r="N4713" s="2">
        <v>4.1176470588236</v>
      </c>
      <c r="O4713" s="176">
        <f t="shared" si="412"/>
        <v>17.46969694696206</v>
      </c>
      <c r="P4713" s="2">
        <v>18</v>
      </c>
      <c r="Q4713" s="19">
        <v>7.5490196078431202</v>
      </c>
      <c r="R4713" s="2">
        <v>2.0588235294117689</v>
      </c>
      <c r="S4713" s="2">
        <f t="shared" si="413"/>
        <v>8.7348484734808984</v>
      </c>
      <c r="T4713" s="2">
        <v>18</v>
      </c>
      <c r="U4713" s="339">
        <f t="shared" si="414"/>
        <v>-0.69314718055994262</v>
      </c>
      <c r="V4713" s="4">
        <f t="shared" si="415"/>
        <v>0.12993572084481239</v>
      </c>
    </row>
    <row r="4714" spans="1:22">
      <c r="A4714" s="112" t="s">
        <v>1044</v>
      </c>
      <c r="B4714" s="9" t="s">
        <v>1065</v>
      </c>
      <c r="C4714" s="99" t="s">
        <v>105</v>
      </c>
      <c r="D4714" s="81" t="s">
        <v>44</v>
      </c>
      <c r="E4714" s="93" t="s">
        <v>72</v>
      </c>
      <c r="F4714" s="93" t="s">
        <v>73</v>
      </c>
      <c r="G4714" s="126">
        <v>360</v>
      </c>
      <c r="H4714" s="123">
        <f t="shared" si="411"/>
        <v>1</v>
      </c>
      <c r="I4714" s="208"/>
      <c r="J4714" s="21"/>
      <c r="K4714" s="21" t="s">
        <v>100</v>
      </c>
      <c r="L4714" s="32" t="s">
        <v>100</v>
      </c>
      <c r="M4714" s="2">
        <v>23.3333333333333</v>
      </c>
      <c r="N4714" s="2">
        <v>4.1176470588235006</v>
      </c>
      <c r="O4714" s="176">
        <f t="shared" si="412"/>
        <v>17.469696946961637</v>
      </c>
      <c r="P4714" s="2">
        <v>18</v>
      </c>
      <c r="Q4714" s="2">
        <v>20.588235294117599</v>
      </c>
      <c r="R4714" s="2">
        <v>2.7450980392157014</v>
      </c>
      <c r="S4714" s="2">
        <f t="shared" si="413"/>
        <v>11.646464631307905</v>
      </c>
      <c r="T4714" s="2">
        <v>18</v>
      </c>
      <c r="U4714" s="339">
        <f t="shared" si="414"/>
        <v>-0.12516314295400693</v>
      </c>
      <c r="V4714" s="4">
        <f t="shared" si="415"/>
        <v>7.3333333333333611E-2</v>
      </c>
    </row>
    <row r="4715" spans="1:22">
      <c r="A4715" s="112" t="s">
        <v>1044</v>
      </c>
      <c r="B4715" s="9" t="s">
        <v>1066</v>
      </c>
      <c r="C4715" s="99" t="s">
        <v>105</v>
      </c>
      <c r="D4715" s="81" t="s">
        <v>44</v>
      </c>
      <c r="E4715" s="93" t="s">
        <v>72</v>
      </c>
      <c r="F4715" s="93" t="s">
        <v>73</v>
      </c>
      <c r="G4715" s="126">
        <v>0</v>
      </c>
      <c r="H4715" s="123">
        <f t="shared" si="411"/>
        <v>0</v>
      </c>
      <c r="I4715" s="208" t="s">
        <v>100</v>
      </c>
      <c r="J4715" s="21"/>
      <c r="K4715" s="21"/>
      <c r="L4715" s="32"/>
      <c r="M4715" s="2">
        <v>6.2713891817370797</v>
      </c>
      <c r="N4715" s="2">
        <v>4.94485443191952</v>
      </c>
      <c r="O4715" s="176">
        <f t="shared" si="412"/>
        <v>20.979240604743872</v>
      </c>
      <c r="P4715" s="2">
        <v>18</v>
      </c>
      <c r="Q4715" s="2">
        <v>9.2383018408888091</v>
      </c>
      <c r="R4715" s="2">
        <v>1.8137215148811912</v>
      </c>
      <c r="S4715" s="2">
        <f t="shared" si="413"/>
        <v>7.6949686941385673</v>
      </c>
      <c r="T4715" s="2">
        <v>18</v>
      </c>
      <c r="U4715" s="339">
        <f t="shared" si="414"/>
        <v>0.38736019512007541</v>
      </c>
      <c r="V4715" s="4">
        <f t="shared" si="415"/>
        <v>9.4099567214460139E-2</v>
      </c>
    </row>
    <row r="4716" spans="1:22">
      <c r="A4716" s="112" t="s">
        <v>1044</v>
      </c>
      <c r="B4716" s="9" t="s">
        <v>1066</v>
      </c>
      <c r="C4716" s="99" t="s">
        <v>105</v>
      </c>
      <c r="D4716" s="81" t="s">
        <v>44</v>
      </c>
      <c r="E4716" s="93" t="s">
        <v>72</v>
      </c>
      <c r="F4716" s="93" t="s">
        <v>73</v>
      </c>
      <c r="G4716" s="126">
        <v>15</v>
      </c>
      <c r="H4716" s="123">
        <f t="shared" si="411"/>
        <v>4.1666666666666664E-2</v>
      </c>
      <c r="I4716" s="208"/>
      <c r="J4716" s="21" t="s">
        <v>100</v>
      </c>
      <c r="K4716" s="21"/>
      <c r="L4716" s="32"/>
      <c r="M4716" s="2">
        <v>6.11385937880139</v>
      </c>
      <c r="N4716" s="2">
        <v>3.6262265834076697</v>
      </c>
      <c r="O4716" s="176">
        <f t="shared" si="412"/>
        <v>15.384776443478932</v>
      </c>
      <c r="P4716" s="2">
        <v>18</v>
      </c>
      <c r="Q4716" s="2">
        <v>2.1579758332657502</v>
      </c>
      <c r="R4716" s="2">
        <v>0.65992214743329969</v>
      </c>
      <c r="S4716" s="2">
        <f t="shared" si="413"/>
        <v>2.7998125530316487</v>
      </c>
      <c r="T4716" s="2">
        <v>18</v>
      </c>
      <c r="U4716" s="339">
        <f t="shared" si="414"/>
        <v>-1.0413875552340133</v>
      </c>
      <c r="V4716" s="4">
        <f t="shared" si="415"/>
        <v>0.14907291897480635</v>
      </c>
    </row>
    <row r="4717" spans="1:22">
      <c r="A4717" s="112" t="s">
        <v>1044</v>
      </c>
      <c r="B4717" s="9" t="s">
        <v>1066</v>
      </c>
      <c r="C4717" s="99" t="s">
        <v>105</v>
      </c>
      <c r="D4717" s="81" t="s">
        <v>44</v>
      </c>
      <c r="E4717" s="93" t="s">
        <v>72</v>
      </c>
      <c r="F4717" s="93" t="s">
        <v>73</v>
      </c>
      <c r="G4717" s="126">
        <v>30</v>
      </c>
      <c r="H4717" s="123">
        <f t="shared" si="411"/>
        <v>8.3333333333333329E-2</v>
      </c>
      <c r="I4717" s="208"/>
      <c r="J4717" s="21"/>
      <c r="K4717" s="21" t="s">
        <v>100</v>
      </c>
      <c r="L4717" s="32"/>
      <c r="M4717" s="2">
        <v>6.2859865379936704</v>
      </c>
      <c r="N4717" s="2">
        <v>2.1421620306544398</v>
      </c>
      <c r="O4717" s="176">
        <f t="shared" si="412"/>
        <v>9.0884237896565949</v>
      </c>
      <c r="P4717" s="2">
        <v>18</v>
      </c>
      <c r="Q4717" s="2">
        <v>1.83440110291136</v>
      </c>
      <c r="R4717" s="2">
        <v>0.49448544319194987</v>
      </c>
      <c r="S4717" s="2">
        <f t="shared" si="413"/>
        <v>2.0979240604743783</v>
      </c>
      <c r="T4717" s="2">
        <v>18</v>
      </c>
      <c r="U4717" s="339">
        <f t="shared" si="414"/>
        <v>-1.2316047429880221</v>
      </c>
      <c r="V4717" s="4">
        <f t="shared" si="415"/>
        <v>0.12821940758434483</v>
      </c>
    </row>
    <row r="4718" spans="1:22">
      <c r="A4718" s="112" t="s">
        <v>1044</v>
      </c>
      <c r="B4718" s="9" t="s">
        <v>1066</v>
      </c>
      <c r="C4718" s="99" t="s">
        <v>105</v>
      </c>
      <c r="D4718" s="81" t="s">
        <v>44</v>
      </c>
      <c r="E4718" s="93" t="s">
        <v>72</v>
      </c>
      <c r="F4718" s="93" t="s">
        <v>73</v>
      </c>
      <c r="G4718" s="31">
        <v>60</v>
      </c>
      <c r="H4718" s="123">
        <f t="shared" si="411"/>
        <v>0.16666666666666666</v>
      </c>
      <c r="I4718" s="208"/>
      <c r="J4718" s="32"/>
      <c r="K4718" s="32" t="s">
        <v>100</v>
      </c>
      <c r="L4718" s="32"/>
      <c r="M4718" s="2">
        <v>6.7938528910875</v>
      </c>
      <c r="N4718" s="2">
        <v>2.1427702538318094</v>
      </c>
      <c r="O4718" s="176">
        <f t="shared" si="412"/>
        <v>9.091004262055753</v>
      </c>
      <c r="P4718" s="2">
        <v>18</v>
      </c>
      <c r="Q4718" s="2">
        <v>8.9360149217419504</v>
      </c>
      <c r="R4718" s="2">
        <v>2.6372556970237504</v>
      </c>
      <c r="S4718" s="2">
        <f t="shared" si="413"/>
        <v>11.188928322530092</v>
      </c>
      <c r="T4718" s="2">
        <v>18</v>
      </c>
      <c r="U4718" s="339">
        <f t="shared" si="414"/>
        <v>0.27407151487631187</v>
      </c>
      <c r="V4718" s="4">
        <f t="shared" si="415"/>
        <v>0.14265526529385381</v>
      </c>
    </row>
    <row r="4719" spans="1:22">
      <c r="A4719" s="112" t="s">
        <v>1044</v>
      </c>
      <c r="B4719" s="9" t="s">
        <v>1066</v>
      </c>
      <c r="C4719" s="99" t="s">
        <v>105</v>
      </c>
      <c r="D4719" s="81" t="s">
        <v>44</v>
      </c>
      <c r="E4719" s="93" t="s">
        <v>72</v>
      </c>
      <c r="F4719" s="93" t="s">
        <v>73</v>
      </c>
      <c r="G4719" s="126">
        <v>90</v>
      </c>
      <c r="H4719" s="123">
        <f t="shared" si="411"/>
        <v>0.25</v>
      </c>
      <c r="I4719" s="208"/>
      <c r="J4719" s="21"/>
      <c r="K4719" s="21" t="s">
        <v>100</v>
      </c>
      <c r="L4719" s="32"/>
      <c r="M4719" s="2">
        <v>9.11422431270781</v>
      </c>
      <c r="N4719" s="2">
        <v>2.4730354391370906</v>
      </c>
      <c r="O4719" s="176">
        <f t="shared" si="412"/>
        <v>10.492200774770929</v>
      </c>
      <c r="P4719" s="2">
        <v>18</v>
      </c>
      <c r="Q4719" s="2">
        <v>3.6761008839510101</v>
      </c>
      <c r="R4719" s="2">
        <v>0.9883626632065603</v>
      </c>
      <c r="S4719" s="2">
        <f t="shared" si="413"/>
        <v>4.1932676485497273</v>
      </c>
      <c r="T4719" s="2">
        <v>18</v>
      </c>
      <c r="U4719" s="339">
        <f t="shared" si="414"/>
        <v>-0.9079836563581356</v>
      </c>
      <c r="V4719" s="4">
        <f t="shared" si="415"/>
        <v>0.12784215906890556</v>
      </c>
    </row>
    <row r="4720" spans="1:22">
      <c r="A4720" s="112" t="s">
        <v>1044</v>
      </c>
      <c r="B4720" s="9" t="s">
        <v>1066</v>
      </c>
      <c r="C4720" s="99" t="s">
        <v>105</v>
      </c>
      <c r="D4720" s="81" t="s">
        <v>44</v>
      </c>
      <c r="E4720" s="93" t="s">
        <v>72</v>
      </c>
      <c r="F4720" s="93" t="s">
        <v>73</v>
      </c>
      <c r="G4720" s="126">
        <v>120</v>
      </c>
      <c r="H4720" s="123">
        <f t="shared" si="411"/>
        <v>0.33333333333333331</v>
      </c>
      <c r="I4720" s="208"/>
      <c r="J4720" s="21"/>
      <c r="K4720" s="21" t="s">
        <v>100</v>
      </c>
      <c r="L4720" s="32"/>
      <c r="M4720" s="2">
        <v>7.4933095450490601</v>
      </c>
      <c r="N4720" s="2">
        <v>1.9779417727678297</v>
      </c>
      <c r="O4720" s="176">
        <f t="shared" si="412"/>
        <v>8.3916962418976411</v>
      </c>
      <c r="P4720" s="2">
        <v>18</v>
      </c>
      <c r="Q4720" s="2">
        <v>5.0214905522666404</v>
      </c>
      <c r="R4720" s="2">
        <v>1.1537993674478892</v>
      </c>
      <c r="S4720" s="2">
        <f t="shared" si="413"/>
        <v>4.8951561411069093</v>
      </c>
      <c r="T4720" s="2">
        <v>18</v>
      </c>
      <c r="U4720" s="339">
        <f t="shared" si="414"/>
        <v>-0.40028374936616729</v>
      </c>
      <c r="V4720" s="4">
        <f t="shared" si="415"/>
        <v>0.10835085934683114</v>
      </c>
    </row>
    <row r="4721" spans="1:22">
      <c r="A4721" s="112" t="s">
        <v>1044</v>
      </c>
      <c r="B4721" s="9" t="s">
        <v>1066</v>
      </c>
      <c r="C4721" s="99" t="s">
        <v>105</v>
      </c>
      <c r="D4721" s="81" t="s">
        <v>44</v>
      </c>
      <c r="E4721" s="93" t="s">
        <v>72</v>
      </c>
      <c r="F4721" s="93" t="s">
        <v>73</v>
      </c>
      <c r="G4721" s="126">
        <v>180</v>
      </c>
      <c r="H4721" s="123">
        <f t="shared" si="411"/>
        <v>0.5</v>
      </c>
      <c r="I4721" s="208"/>
      <c r="J4721" s="21"/>
      <c r="K4721" s="21" t="s">
        <v>100</v>
      </c>
      <c r="L4721" s="32"/>
      <c r="M4721" s="2">
        <v>19.224109966750401</v>
      </c>
      <c r="N4721" s="2">
        <v>5.4387316519341979</v>
      </c>
      <c r="O4721" s="176">
        <f t="shared" si="412"/>
        <v>23.074584192819508</v>
      </c>
      <c r="P4721" s="2">
        <v>18</v>
      </c>
      <c r="Q4721" s="2">
        <v>1.25780553077609</v>
      </c>
      <c r="R4721" s="2">
        <v>0.65931392425594004</v>
      </c>
      <c r="S4721" s="2">
        <f t="shared" si="413"/>
        <v>2.7972320806325337</v>
      </c>
      <c r="T4721" s="2">
        <v>18</v>
      </c>
      <c r="U4721" s="339">
        <f t="shared" si="414"/>
        <v>-2.726796658402316</v>
      </c>
      <c r="V4721" s="4">
        <f t="shared" si="415"/>
        <v>0.33031807851759387</v>
      </c>
    </row>
    <row r="4722" spans="1:22">
      <c r="A4722" s="112" t="s">
        <v>1044</v>
      </c>
      <c r="B4722" s="9" t="s">
        <v>1066</v>
      </c>
      <c r="C4722" s="99" t="s">
        <v>105</v>
      </c>
      <c r="D4722" s="81" t="s">
        <v>44</v>
      </c>
      <c r="E4722" s="93" t="s">
        <v>72</v>
      </c>
      <c r="F4722" s="93" t="s">
        <v>73</v>
      </c>
      <c r="G4722" s="126">
        <v>240</v>
      </c>
      <c r="H4722" s="123">
        <f t="shared" si="411"/>
        <v>0.66666666666666663</v>
      </c>
      <c r="I4722" s="208"/>
      <c r="J4722" s="21"/>
      <c r="K4722" s="21" t="s">
        <v>100</v>
      </c>
      <c r="L4722" s="32"/>
      <c r="M4722" s="2">
        <v>13.975752169329301</v>
      </c>
      <c r="N4722" s="2">
        <v>2.4730354391370994</v>
      </c>
      <c r="O4722" s="176">
        <f t="shared" si="412"/>
        <v>10.492200774770966</v>
      </c>
      <c r="P4722" s="2">
        <v>18</v>
      </c>
      <c r="Q4722" s="2">
        <v>6.0652015246127604</v>
      </c>
      <c r="R4722" s="2">
        <v>2.4724272159597795</v>
      </c>
      <c r="S4722" s="2">
        <f t="shared" si="413"/>
        <v>10.489620302372019</v>
      </c>
      <c r="T4722" s="2">
        <v>18</v>
      </c>
      <c r="U4722" s="339">
        <f t="shared" si="414"/>
        <v>-0.83475607076986003</v>
      </c>
      <c r="V4722" s="4">
        <f t="shared" si="415"/>
        <v>0.22172706321382246</v>
      </c>
    </row>
    <row r="4723" spans="1:22">
      <c r="A4723" s="112" t="s">
        <v>1044</v>
      </c>
      <c r="B4723" s="9" t="s">
        <v>1066</v>
      </c>
      <c r="C4723" s="99" t="s">
        <v>105</v>
      </c>
      <c r="D4723" s="81" t="s">
        <v>44</v>
      </c>
      <c r="E4723" s="93" t="s">
        <v>72</v>
      </c>
      <c r="F4723" s="93" t="s">
        <v>73</v>
      </c>
      <c r="G4723" s="126">
        <v>360</v>
      </c>
      <c r="H4723" s="123">
        <f t="shared" si="411"/>
        <v>1</v>
      </c>
      <c r="I4723" s="208"/>
      <c r="J4723" s="21"/>
      <c r="K4723" s="21" t="s">
        <v>100</v>
      </c>
      <c r="L4723" s="32" t="s">
        <v>100</v>
      </c>
      <c r="M4723" s="2">
        <v>8.5771632471008008</v>
      </c>
      <c r="N4723" s="2">
        <v>2.4730354391370994</v>
      </c>
      <c r="O4723" s="176">
        <f t="shared" si="412"/>
        <v>10.492200774770966</v>
      </c>
      <c r="P4723" s="2">
        <v>18</v>
      </c>
      <c r="Q4723" s="2">
        <v>5.9411239964317497</v>
      </c>
      <c r="R4723" s="2">
        <v>1.9779417727678199</v>
      </c>
      <c r="S4723" s="2">
        <f t="shared" si="413"/>
        <v>8.3916962418976002</v>
      </c>
      <c r="T4723" s="2">
        <v>18</v>
      </c>
      <c r="U4723" s="339">
        <f t="shared" si="414"/>
        <v>-0.36720489448844634</v>
      </c>
      <c r="V4723" s="4">
        <f t="shared" si="415"/>
        <v>0.16639383408425196</v>
      </c>
    </row>
    <row r="4724" spans="1:22">
      <c r="A4724" s="112" t="s">
        <v>1044</v>
      </c>
      <c r="B4724" s="9" t="s">
        <v>1067</v>
      </c>
      <c r="C4724" s="99" t="s">
        <v>105</v>
      </c>
      <c r="D4724" s="81" t="s">
        <v>44</v>
      </c>
      <c r="E4724" s="93" t="s">
        <v>72</v>
      </c>
      <c r="F4724" s="93" t="s">
        <v>73</v>
      </c>
      <c r="G4724" s="31">
        <v>0</v>
      </c>
      <c r="H4724" s="123">
        <f t="shared" si="411"/>
        <v>0</v>
      </c>
      <c r="I4724" s="208" t="s">
        <v>100</v>
      </c>
      <c r="J4724" s="32"/>
      <c r="K4724" s="32"/>
      <c r="L4724" s="32"/>
      <c r="M4724" s="2">
        <v>4.1844695886605896</v>
      </c>
      <c r="N4724" s="2">
        <v>1.6490339446918005</v>
      </c>
      <c r="O4724" s="176">
        <f t="shared" si="412"/>
        <v>6.9962585081902455</v>
      </c>
      <c r="P4724" s="2">
        <v>18</v>
      </c>
      <c r="Q4724" s="2">
        <v>4.9552714349903999</v>
      </c>
      <c r="R4724" s="2">
        <v>0.87823209836199023</v>
      </c>
      <c r="S4724" s="2">
        <f t="shared" si="413"/>
        <v>3.7260232332447254</v>
      </c>
      <c r="T4724" s="2">
        <v>18</v>
      </c>
      <c r="U4724" s="339">
        <f t="shared" si="414"/>
        <v>0.16907199145150431</v>
      </c>
      <c r="V4724" s="4">
        <f t="shared" si="415"/>
        <v>8.6966696705766719E-2</v>
      </c>
    </row>
    <row r="4725" spans="1:22">
      <c r="A4725" s="112" t="s">
        <v>1044</v>
      </c>
      <c r="B4725" s="9" t="s">
        <v>1067</v>
      </c>
      <c r="C4725" s="99" t="s">
        <v>105</v>
      </c>
      <c r="D4725" s="81" t="s">
        <v>44</v>
      </c>
      <c r="E4725" s="93" t="s">
        <v>72</v>
      </c>
      <c r="F4725" s="93" t="s">
        <v>73</v>
      </c>
      <c r="G4725" s="126">
        <v>15</v>
      </c>
      <c r="H4725" s="123">
        <f t="shared" si="411"/>
        <v>4.1666666666666664E-2</v>
      </c>
      <c r="I4725" s="208"/>
      <c r="J4725" s="21" t="s">
        <v>100</v>
      </c>
      <c r="K4725" s="21"/>
      <c r="L4725" s="32"/>
      <c r="M4725" s="2">
        <v>4.4148523344634603</v>
      </c>
      <c r="N4725" s="2">
        <v>1.0988113230668697</v>
      </c>
      <c r="O4725" s="176">
        <f t="shared" si="412"/>
        <v>4.6618616267108743</v>
      </c>
      <c r="P4725" s="2">
        <v>18</v>
      </c>
      <c r="Q4725" s="2">
        <v>1.33899758996773</v>
      </c>
      <c r="R4725" s="2">
        <v>0.76753400596381005</v>
      </c>
      <c r="S4725" s="2">
        <f t="shared" si="413"/>
        <v>3.2563710024497161</v>
      </c>
      <c r="T4725" s="2">
        <v>18</v>
      </c>
      <c r="U4725" s="339">
        <f t="shared" si="414"/>
        <v>-1.1930531203362595</v>
      </c>
      <c r="V4725" s="4">
        <f t="shared" si="415"/>
        <v>0.38413142195424843</v>
      </c>
    </row>
    <row r="4726" spans="1:22">
      <c r="A4726" s="112" t="s">
        <v>1044</v>
      </c>
      <c r="B4726" s="9" t="s">
        <v>1067</v>
      </c>
      <c r="C4726" s="99" t="s">
        <v>105</v>
      </c>
      <c r="D4726" s="81" t="s">
        <v>44</v>
      </c>
      <c r="E4726" s="93" t="s">
        <v>72</v>
      </c>
      <c r="F4726" s="93" t="s">
        <v>73</v>
      </c>
      <c r="G4726" s="126">
        <v>30</v>
      </c>
      <c r="H4726" s="123">
        <f t="shared" si="411"/>
        <v>8.3333333333333329E-2</v>
      </c>
      <c r="I4726" s="208"/>
      <c r="J4726" s="21"/>
      <c r="K4726" s="21" t="s">
        <v>100</v>
      </c>
      <c r="L4726" s="32"/>
      <c r="M4726" s="2">
        <v>3.9834974061517099</v>
      </c>
      <c r="N4726" s="2">
        <v>1.5391528123851104</v>
      </c>
      <c r="O4726" s="176">
        <f t="shared" si="412"/>
        <v>6.5300723455191445</v>
      </c>
      <c r="P4726" s="2">
        <v>18</v>
      </c>
      <c r="Q4726" s="2">
        <v>2.6657407785629701</v>
      </c>
      <c r="R4726" s="2">
        <v>0.6584698337486099</v>
      </c>
      <c r="S4726" s="2">
        <f t="shared" si="413"/>
        <v>2.7936509079025234</v>
      </c>
      <c r="T4726" s="2">
        <v>18</v>
      </c>
      <c r="U4726" s="339">
        <f t="shared" si="414"/>
        <v>-0.40167819400784061</v>
      </c>
      <c r="V4726" s="4">
        <f t="shared" si="415"/>
        <v>0.11657046008087826</v>
      </c>
    </row>
    <row r="4727" spans="1:22" s="11" customFormat="1">
      <c r="A4727" s="113" t="s">
        <v>1044</v>
      </c>
      <c r="B4727" s="166" t="s">
        <v>1067</v>
      </c>
      <c r="C4727" s="226" t="s">
        <v>105</v>
      </c>
      <c r="D4727" s="83" t="s">
        <v>44</v>
      </c>
      <c r="E4727" s="100" t="s">
        <v>72</v>
      </c>
      <c r="F4727" s="100" t="s">
        <v>73</v>
      </c>
      <c r="G4727" s="170">
        <v>60</v>
      </c>
      <c r="H4727" s="172">
        <f t="shared" si="411"/>
        <v>0.16666666666666666</v>
      </c>
      <c r="I4727" s="210"/>
      <c r="J4727" s="23"/>
      <c r="K4727" s="23" t="s">
        <v>100</v>
      </c>
      <c r="L4727" s="23"/>
      <c r="M4727" s="12">
        <v>5.9809648298680598</v>
      </c>
      <c r="N4727" s="12">
        <v>0.65846983374862056</v>
      </c>
      <c r="O4727" s="233">
        <f t="shared" si="412"/>
        <v>2.7936509079025686</v>
      </c>
      <c r="P4727" s="12">
        <v>18</v>
      </c>
      <c r="Q4727" s="12">
        <v>1.9133205342919399</v>
      </c>
      <c r="R4727" s="12">
        <v>0.54981414157914021</v>
      </c>
      <c r="S4727" s="12">
        <f t="shared" si="413"/>
        <v>2.3326638474172232</v>
      </c>
      <c r="T4727" s="12">
        <v>18</v>
      </c>
      <c r="U4727" s="341">
        <f t="shared" si="414"/>
        <v>-1.1397416654889587</v>
      </c>
      <c r="V4727" s="116">
        <f t="shared" si="415"/>
        <v>0.1381320319006891</v>
      </c>
    </row>
    <row r="4728" spans="1:22">
      <c r="A4728" s="112" t="s">
        <v>1044</v>
      </c>
      <c r="B4728" s="9" t="s">
        <v>1067</v>
      </c>
      <c r="C4728" s="99" t="s">
        <v>105</v>
      </c>
      <c r="D4728" s="81" t="s">
        <v>44</v>
      </c>
      <c r="E4728" s="93" t="s">
        <v>72</v>
      </c>
      <c r="F4728" s="93" t="s">
        <v>73</v>
      </c>
      <c r="G4728" s="126">
        <v>90</v>
      </c>
      <c r="H4728" s="123">
        <f t="shared" si="411"/>
        <v>0.25</v>
      </c>
      <c r="I4728" s="208"/>
      <c r="J4728" s="21"/>
      <c r="K4728" s="21" t="s">
        <v>100</v>
      </c>
      <c r="L4728" s="32"/>
      <c r="M4728" s="2">
        <v>6.5475266533229899</v>
      </c>
      <c r="N4728" s="2">
        <v>1.4292716800784202</v>
      </c>
      <c r="O4728" s="176">
        <f t="shared" si="412"/>
        <v>6.0638861828480435</v>
      </c>
      <c r="P4728" s="2">
        <v>18</v>
      </c>
      <c r="Q4728" s="2">
        <v>2.2621624933622102</v>
      </c>
      <c r="R4728" s="2">
        <v>0.32964339692004963</v>
      </c>
      <c r="S4728" s="2">
        <f t="shared" si="413"/>
        <v>1.3985584880132145</v>
      </c>
      <c r="T4728" s="2">
        <v>18</v>
      </c>
      <c r="U4728" s="339">
        <f t="shared" si="414"/>
        <v>-1.0627661568949698</v>
      </c>
      <c r="V4728" s="4">
        <f t="shared" si="415"/>
        <v>7.6790012887092141E-2</v>
      </c>
    </row>
    <row r="4729" spans="1:22">
      <c r="A4729" s="112" t="s">
        <v>1044</v>
      </c>
      <c r="B4729" s="9" t="s">
        <v>1067</v>
      </c>
      <c r="C4729" s="99" t="s">
        <v>105</v>
      </c>
      <c r="D4729" s="81" t="s">
        <v>44</v>
      </c>
      <c r="E4729" s="93" t="s">
        <v>72</v>
      </c>
      <c r="F4729" s="93" t="s">
        <v>73</v>
      </c>
      <c r="G4729" s="126">
        <v>120</v>
      </c>
      <c r="H4729" s="123">
        <f t="shared" si="411"/>
        <v>0.33333333333333331</v>
      </c>
      <c r="I4729" s="208"/>
      <c r="J4729" s="21"/>
      <c r="K4729" s="21" t="s">
        <v>100</v>
      </c>
      <c r="L4729" s="32"/>
      <c r="M4729" s="2">
        <v>5.5953596666802801</v>
      </c>
      <c r="N4729" s="2">
        <v>1.86879620930518</v>
      </c>
      <c r="O4729" s="176">
        <f t="shared" si="412"/>
        <v>7.9286308335324431</v>
      </c>
      <c r="P4729" s="2">
        <v>18</v>
      </c>
      <c r="Q4729" s="2">
        <v>1.75033699603774</v>
      </c>
      <c r="R4729" s="2">
        <v>0.54858870144193994</v>
      </c>
      <c r="S4729" s="2">
        <f t="shared" si="413"/>
        <v>2.327464745231508</v>
      </c>
      <c r="T4729" s="2">
        <v>18</v>
      </c>
      <c r="U4729" s="339">
        <f t="shared" si="414"/>
        <v>-1.1621292847259719</v>
      </c>
      <c r="V4729" s="4">
        <f t="shared" si="415"/>
        <v>0.15378696440763609</v>
      </c>
    </row>
    <row r="4730" spans="1:22">
      <c r="A4730" s="112" t="s">
        <v>1044</v>
      </c>
      <c r="B4730" s="9" t="s">
        <v>1067</v>
      </c>
      <c r="C4730" s="99" t="s">
        <v>105</v>
      </c>
      <c r="D4730" s="81" t="s">
        <v>44</v>
      </c>
      <c r="E4730" s="93" t="s">
        <v>72</v>
      </c>
      <c r="F4730" s="93" t="s">
        <v>73</v>
      </c>
      <c r="G4730" s="31">
        <v>180</v>
      </c>
      <c r="H4730" s="123">
        <f t="shared" si="411"/>
        <v>0.5</v>
      </c>
      <c r="I4730" s="208"/>
      <c r="J4730" s="32"/>
      <c r="K4730" s="32" t="s">
        <v>100</v>
      </c>
      <c r="L4730" s="32"/>
      <c r="M4730" s="2">
        <v>5.4115436460928903</v>
      </c>
      <c r="N4730" s="2">
        <v>1.3202075078632394</v>
      </c>
      <c r="O4730" s="176">
        <f t="shared" si="412"/>
        <v>5.6011660883009329</v>
      </c>
      <c r="P4730" s="2">
        <v>18</v>
      </c>
      <c r="Q4730" s="2">
        <v>1.01629835382541</v>
      </c>
      <c r="R4730" s="2">
        <v>0.55022262162493996</v>
      </c>
      <c r="S4730" s="2">
        <f t="shared" si="413"/>
        <v>2.3343968814794094</v>
      </c>
      <c r="T4730" s="2">
        <v>18</v>
      </c>
      <c r="U4730" s="339">
        <f t="shared" si="414"/>
        <v>-1.6723674227659768</v>
      </c>
      <c r="V4730" s="4">
        <f t="shared" si="415"/>
        <v>0.34866812288840943</v>
      </c>
    </row>
    <row r="4731" spans="1:22">
      <c r="A4731" s="112" t="s">
        <v>1044</v>
      </c>
      <c r="B4731" s="9" t="s">
        <v>1067</v>
      </c>
      <c r="C4731" s="99" t="s">
        <v>105</v>
      </c>
      <c r="D4731" s="81" t="s">
        <v>44</v>
      </c>
      <c r="E4731" s="93" t="s">
        <v>72</v>
      </c>
      <c r="F4731" s="93" t="s">
        <v>73</v>
      </c>
      <c r="G4731" s="126">
        <v>240</v>
      </c>
      <c r="H4731" s="123">
        <f t="shared" si="411"/>
        <v>0.66666666666666663</v>
      </c>
      <c r="I4731" s="208"/>
      <c r="J4731" s="21"/>
      <c r="K4731" s="21" t="s">
        <v>100</v>
      </c>
      <c r="L4731" s="32"/>
      <c r="M4731" s="2">
        <v>15.117846493198799</v>
      </c>
      <c r="N4731" s="2">
        <v>2.6371471753604023</v>
      </c>
      <c r="O4731" s="176">
        <f t="shared" si="412"/>
        <v>11.188467904105739</v>
      </c>
      <c r="P4731" s="2">
        <v>18</v>
      </c>
      <c r="Q4731" s="2">
        <v>2.26338793349945</v>
      </c>
      <c r="R4731" s="2">
        <v>0.87741513827048978</v>
      </c>
      <c r="S4731" s="2">
        <f t="shared" si="413"/>
        <v>3.7225571651207732</v>
      </c>
      <c r="T4731" s="2">
        <v>18</v>
      </c>
      <c r="U4731" s="339">
        <f t="shared" si="414"/>
        <v>-1.8990131565128507</v>
      </c>
      <c r="V4731" s="4">
        <f t="shared" si="415"/>
        <v>0.20583246459812202</v>
      </c>
    </row>
    <row r="4732" spans="1:22">
      <c r="A4732" s="112" t="s">
        <v>1044</v>
      </c>
      <c r="B4732" s="9" t="s">
        <v>1067</v>
      </c>
      <c r="C4732" s="99" t="s">
        <v>105</v>
      </c>
      <c r="D4732" s="81" t="s">
        <v>44</v>
      </c>
      <c r="E4732" s="93" t="s">
        <v>72</v>
      </c>
      <c r="F4732" s="93" t="s">
        <v>73</v>
      </c>
      <c r="G4732" s="126">
        <v>360</v>
      </c>
      <c r="H4732" s="123">
        <f t="shared" si="411"/>
        <v>1</v>
      </c>
      <c r="I4732" s="208"/>
      <c r="J4732" s="21"/>
      <c r="K4732" s="21" t="s">
        <v>100</v>
      </c>
      <c r="L4732" s="32" t="s">
        <v>100</v>
      </c>
      <c r="M4732" s="2">
        <v>7.0438299089089504</v>
      </c>
      <c r="N4732" s="2">
        <v>1.8655283689391791</v>
      </c>
      <c r="O4732" s="176">
        <f t="shared" si="412"/>
        <v>7.9147665610366369</v>
      </c>
      <c r="P4732" s="2">
        <v>18</v>
      </c>
      <c r="Q4732" s="2">
        <v>6.0524488378742696</v>
      </c>
      <c r="R4732" s="2">
        <v>1.3185735876802402</v>
      </c>
      <c r="S4732" s="2">
        <f t="shared" si="413"/>
        <v>5.5942339520530346</v>
      </c>
      <c r="T4732" s="2">
        <v>18</v>
      </c>
      <c r="U4732" s="339">
        <f t="shared" si="414"/>
        <v>-0.15168908665829087</v>
      </c>
      <c r="V4732" s="4">
        <f t="shared" si="415"/>
        <v>0.10301760531827919</v>
      </c>
    </row>
    <row r="4733" spans="1:22">
      <c r="A4733" s="112" t="s">
        <v>1045</v>
      </c>
      <c r="B4733" s="9" t="s">
        <v>1059</v>
      </c>
      <c r="C4733" s="99" t="s">
        <v>105</v>
      </c>
      <c r="D4733" s="81" t="s">
        <v>44</v>
      </c>
      <c r="E4733" s="93" t="s">
        <v>72</v>
      </c>
      <c r="F4733" s="93" t="s">
        <v>73</v>
      </c>
      <c r="G4733" s="126">
        <v>0</v>
      </c>
      <c r="H4733" s="123">
        <f t="shared" si="411"/>
        <v>0</v>
      </c>
      <c r="I4733" s="208" t="s">
        <v>100</v>
      </c>
      <c r="J4733" s="21"/>
      <c r="K4733" s="21"/>
      <c r="L4733" s="32"/>
      <c r="M4733" s="2">
        <v>4.8979591840000003</v>
      </c>
      <c r="N4733" s="2">
        <v>1.1428571430000001</v>
      </c>
      <c r="O4733" s="176">
        <f t="shared" si="412"/>
        <v>4.8487322144567031</v>
      </c>
      <c r="P4733" s="2">
        <v>18</v>
      </c>
      <c r="Q4733" s="2">
        <v>7.5102040819999996</v>
      </c>
      <c r="R4733" s="2">
        <v>1.1428571430000001</v>
      </c>
      <c r="S4733" s="2">
        <f t="shared" si="413"/>
        <v>4.8487322144567031</v>
      </c>
      <c r="T4733" s="2">
        <v>18</v>
      </c>
      <c r="U4733" s="339">
        <f t="shared" si="414"/>
        <v>0.42744401480918592</v>
      </c>
      <c r="V4733" s="4">
        <f t="shared" si="415"/>
        <v>7.871245537004351E-2</v>
      </c>
    </row>
    <row r="4734" spans="1:22">
      <c r="A4734" s="112" t="s">
        <v>1045</v>
      </c>
      <c r="B4734" s="9" t="s">
        <v>1059</v>
      </c>
      <c r="C4734" s="99" t="s">
        <v>105</v>
      </c>
      <c r="D4734" s="81" t="s">
        <v>44</v>
      </c>
      <c r="E4734" s="93" t="s">
        <v>72</v>
      </c>
      <c r="F4734" s="93" t="s">
        <v>73</v>
      </c>
      <c r="G4734" s="126">
        <v>15</v>
      </c>
      <c r="H4734" s="123">
        <f t="shared" si="411"/>
        <v>4.1666666666666664E-2</v>
      </c>
      <c r="I4734" s="208"/>
      <c r="J4734" s="21" t="s">
        <v>100</v>
      </c>
      <c r="K4734" s="21"/>
      <c r="L4734" s="32"/>
      <c r="M4734" s="2">
        <v>7.0204081629999999</v>
      </c>
      <c r="N4734" s="2">
        <v>0.81632653099999997</v>
      </c>
      <c r="O4734" s="176">
        <f t="shared" si="412"/>
        <v>3.463380154395542</v>
      </c>
      <c r="P4734" s="2">
        <v>18</v>
      </c>
      <c r="Q4734" s="2">
        <v>9.1428571430000005</v>
      </c>
      <c r="R4734" s="2">
        <v>1.3061224490000001</v>
      </c>
      <c r="S4734" s="2">
        <f t="shared" si="413"/>
        <v>5.5414082444872834</v>
      </c>
      <c r="T4734" s="2">
        <v>18</v>
      </c>
      <c r="U4734" s="339">
        <f t="shared" si="414"/>
        <v>0.26415157509500253</v>
      </c>
      <c r="V4734" s="4">
        <f t="shared" si="415"/>
        <v>7.596371882086167E-2</v>
      </c>
    </row>
    <row r="4735" spans="1:22">
      <c r="A4735" s="112" t="s">
        <v>1045</v>
      </c>
      <c r="B4735" s="9" t="s">
        <v>1059</v>
      </c>
      <c r="C4735" s="99" t="s">
        <v>105</v>
      </c>
      <c r="D4735" s="81" t="s">
        <v>44</v>
      </c>
      <c r="E4735" s="93" t="s">
        <v>72</v>
      </c>
      <c r="F4735" s="93" t="s">
        <v>73</v>
      </c>
      <c r="G4735" s="126">
        <v>30</v>
      </c>
      <c r="H4735" s="123">
        <f t="shared" si="411"/>
        <v>8.3333333333333329E-2</v>
      </c>
      <c r="I4735" s="208"/>
      <c r="J4735" s="21"/>
      <c r="K4735" s="21" t="s">
        <v>100</v>
      </c>
      <c r="L4735" s="32"/>
      <c r="M4735" s="2">
        <v>5.8775510200000003</v>
      </c>
      <c r="N4735" s="2">
        <v>0.81632653099999997</v>
      </c>
      <c r="O4735" s="176">
        <f t="shared" si="412"/>
        <v>3.463380154395542</v>
      </c>
      <c r="P4735" s="2">
        <v>18</v>
      </c>
      <c r="Q4735" s="2">
        <v>6.0408163269999999</v>
      </c>
      <c r="R4735" s="2">
        <v>1.1428571430000001</v>
      </c>
      <c r="S4735" s="2">
        <f t="shared" si="413"/>
        <v>4.8487322144567031</v>
      </c>
      <c r="T4735" s="2">
        <v>18</v>
      </c>
      <c r="U4735" s="339">
        <f t="shared" si="414"/>
        <v>2.7398974335261506E-2</v>
      </c>
      <c r="V4735" s="4">
        <f t="shared" si="415"/>
        <v>9.1348104865004165E-2</v>
      </c>
    </row>
    <row r="4736" spans="1:22">
      <c r="A4736" s="112" t="s">
        <v>1045</v>
      </c>
      <c r="B4736" s="9" t="s">
        <v>1059</v>
      </c>
      <c r="C4736" s="99" t="s">
        <v>105</v>
      </c>
      <c r="D4736" s="81" t="s">
        <v>44</v>
      </c>
      <c r="E4736" s="93" t="s">
        <v>72</v>
      </c>
      <c r="F4736" s="93" t="s">
        <v>73</v>
      </c>
      <c r="G4736" s="31">
        <v>60</v>
      </c>
      <c r="H4736" s="123">
        <f t="shared" si="411"/>
        <v>0.16666666666666666</v>
      </c>
      <c r="I4736" s="208"/>
      <c r="J4736" s="32"/>
      <c r="K4736" s="32" t="s">
        <v>100</v>
      </c>
      <c r="L4736" s="32"/>
      <c r="M4736" s="2">
        <v>6.5306122450000004</v>
      </c>
      <c r="N4736" s="2">
        <v>1.3061224490000001</v>
      </c>
      <c r="O4736" s="176">
        <f t="shared" si="412"/>
        <v>5.5414082444872834</v>
      </c>
      <c r="P4736" s="2">
        <v>18</v>
      </c>
      <c r="Q4736" s="2">
        <v>2.1224489800000002</v>
      </c>
      <c r="R4736" s="2">
        <v>0.489795918</v>
      </c>
      <c r="S4736" s="2">
        <f t="shared" si="413"/>
        <v>2.0780280900917409</v>
      </c>
      <c r="T4736" s="2">
        <v>18</v>
      </c>
      <c r="U4736" s="339">
        <f t="shared" si="414"/>
        <v>-1.1239300964757168</v>
      </c>
      <c r="V4736" s="4">
        <f t="shared" si="415"/>
        <v>0.1088099933250139</v>
      </c>
    </row>
    <row r="4737" spans="1:22" s="11" customFormat="1">
      <c r="A4737" s="113" t="s">
        <v>1045</v>
      </c>
      <c r="B4737" s="166" t="s">
        <v>1059</v>
      </c>
      <c r="C4737" s="226" t="s">
        <v>105</v>
      </c>
      <c r="D4737" s="83" t="s">
        <v>44</v>
      </c>
      <c r="E4737" s="100" t="s">
        <v>72</v>
      </c>
      <c r="F4737" s="100" t="s">
        <v>73</v>
      </c>
      <c r="G4737" s="170">
        <v>90</v>
      </c>
      <c r="H4737" s="172">
        <f t="shared" si="411"/>
        <v>0.25</v>
      </c>
      <c r="I4737" s="210"/>
      <c r="J4737" s="23"/>
      <c r="K4737" s="23" t="s">
        <v>100</v>
      </c>
      <c r="L4737" s="23"/>
      <c r="M4737" s="12">
        <v>3.7551020409999998</v>
      </c>
      <c r="N4737" s="12">
        <v>0.81632653099999997</v>
      </c>
      <c r="O4737" s="233">
        <f t="shared" si="412"/>
        <v>3.463380154395542</v>
      </c>
      <c r="P4737" s="12">
        <v>18</v>
      </c>
      <c r="Q4737" s="12">
        <v>1.9591836730000001</v>
      </c>
      <c r="R4737" s="12">
        <v>0.489795918</v>
      </c>
      <c r="S4737" s="12">
        <f t="shared" si="413"/>
        <v>2.0780280900917409</v>
      </c>
      <c r="T4737" s="12">
        <v>18</v>
      </c>
      <c r="U4737" s="341">
        <f t="shared" si="414"/>
        <v>-0.65058756642964577</v>
      </c>
      <c r="V4737" s="116">
        <f t="shared" si="415"/>
        <v>0.11805555549175346</v>
      </c>
    </row>
    <row r="4738" spans="1:22">
      <c r="A4738" s="112" t="s">
        <v>1045</v>
      </c>
      <c r="B4738" s="9" t="s">
        <v>1059</v>
      </c>
      <c r="C4738" s="99" t="s">
        <v>105</v>
      </c>
      <c r="D4738" s="81" t="s">
        <v>44</v>
      </c>
      <c r="E4738" s="93" t="s">
        <v>72</v>
      </c>
      <c r="F4738" s="93" t="s">
        <v>73</v>
      </c>
      <c r="G4738" s="126">
        <v>120</v>
      </c>
      <c r="H4738" s="123">
        <f t="shared" si="411"/>
        <v>0.33333333333333331</v>
      </c>
      <c r="I4738" s="208"/>
      <c r="J4738" s="21"/>
      <c r="K4738" s="21" t="s">
        <v>100</v>
      </c>
      <c r="L4738" s="32"/>
      <c r="M4738" s="2">
        <v>3.9183673469999998</v>
      </c>
      <c r="N4738" s="2">
        <v>0.653061224</v>
      </c>
      <c r="O4738" s="176">
        <f t="shared" si="412"/>
        <v>2.7707041201223213</v>
      </c>
      <c r="P4738" s="2">
        <v>18</v>
      </c>
      <c r="Q4738" s="2">
        <v>1.1428571430000001</v>
      </c>
      <c r="R4738" s="2">
        <v>0.489795918</v>
      </c>
      <c r="S4738" s="2">
        <f t="shared" si="413"/>
        <v>2.0780280900917409</v>
      </c>
      <c r="T4738" s="2">
        <v>18</v>
      </c>
      <c r="U4738" s="339">
        <f t="shared" si="414"/>
        <v>-1.2321436811832573</v>
      </c>
      <c r="V4738" s="4">
        <f t="shared" si="415"/>
        <v>0.23922902462188206</v>
      </c>
    </row>
    <row r="4739" spans="1:22">
      <c r="A4739" s="112" t="s">
        <v>1045</v>
      </c>
      <c r="B4739" s="9" t="s">
        <v>1059</v>
      </c>
      <c r="C4739" s="99" t="s">
        <v>105</v>
      </c>
      <c r="D4739" s="81" t="s">
        <v>44</v>
      </c>
      <c r="E4739" s="93" t="s">
        <v>72</v>
      </c>
      <c r="F4739" s="93" t="s">
        <v>73</v>
      </c>
      <c r="G4739" s="126">
        <v>180</v>
      </c>
      <c r="H4739" s="123">
        <f t="shared" si="411"/>
        <v>0.5</v>
      </c>
      <c r="I4739" s="208"/>
      <c r="J4739" s="21"/>
      <c r="K4739" s="21" t="s">
        <v>100</v>
      </c>
      <c r="L4739" s="32"/>
      <c r="M4739" s="2">
        <v>5.5510204080000003</v>
      </c>
      <c r="N4739" s="2">
        <v>0.489795918</v>
      </c>
      <c r="O4739" s="176">
        <f t="shared" si="412"/>
        <v>2.0780280900917409</v>
      </c>
      <c r="P4739" s="2">
        <v>18</v>
      </c>
      <c r="Q4739" s="325">
        <v>-3.5500000000000001E-15</v>
      </c>
      <c r="R4739" s="2">
        <v>0.326530612</v>
      </c>
      <c r="S4739" s="2">
        <f t="shared" si="413"/>
        <v>1.3853520600611606</v>
      </c>
      <c r="T4739" s="2">
        <v>18</v>
      </c>
      <c r="U4739" s="339" t="e">
        <f t="shared" si="414"/>
        <v>#NUM!</v>
      </c>
      <c r="V4739" s="4">
        <f t="shared" si="415"/>
        <v>8.4604039335921078E+27</v>
      </c>
    </row>
    <row r="4740" spans="1:22">
      <c r="A4740" s="112" t="s">
        <v>1045</v>
      </c>
      <c r="B4740" s="9" t="s">
        <v>1059</v>
      </c>
      <c r="C4740" s="99" t="s">
        <v>105</v>
      </c>
      <c r="D4740" s="81" t="s">
        <v>44</v>
      </c>
      <c r="E4740" s="93" t="s">
        <v>72</v>
      </c>
      <c r="F4740" s="93" t="s">
        <v>73</v>
      </c>
      <c r="G4740" s="126">
        <v>240</v>
      </c>
      <c r="H4740" s="123">
        <f t="shared" si="411"/>
        <v>0.66666666666666663</v>
      </c>
      <c r="I4740" s="208"/>
      <c r="J4740" s="21"/>
      <c r="K4740" s="21" t="s">
        <v>100</v>
      </c>
      <c r="L4740" s="32"/>
      <c r="M4740" s="2">
        <v>2.7755102040000001</v>
      </c>
      <c r="N4740" s="2">
        <v>0.653061224</v>
      </c>
      <c r="O4740" s="176">
        <f t="shared" si="412"/>
        <v>2.7707041201223213</v>
      </c>
      <c r="P4740" s="2">
        <v>18</v>
      </c>
      <c r="Q4740" s="2">
        <v>-0.163265306</v>
      </c>
      <c r="R4740" s="2">
        <v>0.163265306</v>
      </c>
      <c r="S4740" s="2">
        <f t="shared" si="413"/>
        <v>0.69267603003058031</v>
      </c>
      <c r="T4740" s="2">
        <v>18</v>
      </c>
      <c r="U4740" s="339" t="e">
        <f t="shared" si="414"/>
        <v>#NUM!</v>
      </c>
      <c r="V4740" s="4">
        <f t="shared" si="415"/>
        <v>1.0555555555555556</v>
      </c>
    </row>
    <row r="4741" spans="1:22">
      <c r="A4741" s="112" t="s">
        <v>1045</v>
      </c>
      <c r="B4741" s="9" t="s">
        <v>1059</v>
      </c>
      <c r="C4741" s="99" t="s">
        <v>105</v>
      </c>
      <c r="D4741" s="81" t="s">
        <v>44</v>
      </c>
      <c r="E4741" s="93" t="s">
        <v>72</v>
      </c>
      <c r="F4741" s="93" t="s">
        <v>73</v>
      </c>
      <c r="G4741" s="126">
        <v>360</v>
      </c>
      <c r="H4741" s="123">
        <f t="shared" si="411"/>
        <v>1</v>
      </c>
      <c r="I4741" s="208"/>
      <c r="J4741" s="21"/>
      <c r="K4741" s="21" t="s">
        <v>100</v>
      </c>
      <c r="L4741" s="32" t="s">
        <v>100</v>
      </c>
      <c r="M4741" s="2">
        <v>2.6122448980000001</v>
      </c>
      <c r="N4741" s="2">
        <v>0.653061224</v>
      </c>
      <c r="O4741" s="176">
        <f t="shared" si="412"/>
        <v>2.7707041201223213</v>
      </c>
      <c r="P4741" s="2">
        <v>18</v>
      </c>
      <c r="Q4741" s="2">
        <v>0.489795918</v>
      </c>
      <c r="R4741" s="2">
        <v>0.326530612</v>
      </c>
      <c r="S4741" s="2">
        <f t="shared" si="413"/>
        <v>1.3853520600611606</v>
      </c>
      <c r="T4741" s="2">
        <v>18</v>
      </c>
      <c r="U4741" s="339">
        <f t="shared" si="414"/>
        <v>-1.6739764343372965</v>
      </c>
      <c r="V4741" s="4">
        <f t="shared" si="415"/>
        <v>0.5</v>
      </c>
    </row>
    <row r="4742" spans="1:22">
      <c r="A4742" s="112" t="s">
        <v>1045</v>
      </c>
      <c r="B4742" s="9" t="s">
        <v>1060</v>
      </c>
      <c r="C4742" s="99" t="s">
        <v>105</v>
      </c>
      <c r="D4742" s="81" t="s">
        <v>44</v>
      </c>
      <c r="E4742" s="93" t="s">
        <v>72</v>
      </c>
      <c r="F4742" s="93" t="s">
        <v>73</v>
      </c>
      <c r="G4742" s="31">
        <v>0</v>
      </c>
      <c r="H4742" s="123">
        <f t="shared" si="411"/>
        <v>0</v>
      </c>
      <c r="I4742" s="208" t="s">
        <v>100</v>
      </c>
      <c r="J4742" s="32"/>
      <c r="K4742" s="32"/>
      <c r="L4742" s="32"/>
      <c r="M4742" s="2">
        <v>1.3401839609083099</v>
      </c>
      <c r="N4742" s="2">
        <v>1.0168151767749301</v>
      </c>
      <c r="O4742" s="176">
        <f t="shared" si="412"/>
        <v>4.3139814402657066</v>
      </c>
      <c r="P4742" s="2">
        <v>18</v>
      </c>
      <c r="Q4742" s="2">
        <v>1.3401839609083099</v>
      </c>
      <c r="R4742" s="2">
        <v>1.5270192584075799</v>
      </c>
      <c r="S4742" s="2">
        <f t="shared" si="413"/>
        <v>6.4785940357347158</v>
      </c>
      <c r="T4742" s="2">
        <v>18</v>
      </c>
      <c r="U4742" s="339">
        <f t="shared" si="414"/>
        <v>0</v>
      </c>
      <c r="V4742" s="4">
        <f t="shared" si="415"/>
        <v>1.3538111313161605</v>
      </c>
    </row>
    <row r="4743" spans="1:22">
      <c r="A4743" s="112" t="s">
        <v>1045</v>
      </c>
      <c r="B4743" s="9" t="s">
        <v>1060</v>
      </c>
      <c r="C4743" s="99" t="s">
        <v>105</v>
      </c>
      <c r="D4743" s="81" t="s">
        <v>44</v>
      </c>
      <c r="E4743" s="93" t="s">
        <v>72</v>
      </c>
      <c r="F4743" s="93" t="s">
        <v>73</v>
      </c>
      <c r="G4743" s="126">
        <v>15</v>
      </c>
      <c r="H4743" s="123">
        <f t="shared" si="411"/>
        <v>4.1666666666666664E-2</v>
      </c>
      <c r="I4743" s="208"/>
      <c r="J4743" s="21" t="s">
        <v>100</v>
      </c>
      <c r="K4743" s="21"/>
      <c r="L4743" s="32"/>
      <c r="M4743" s="2">
        <v>2.3390342052313899</v>
      </c>
      <c r="N4743" s="2">
        <v>0.5066110951422802</v>
      </c>
      <c r="O4743" s="176">
        <f t="shared" si="412"/>
        <v>2.149368844796697</v>
      </c>
      <c r="P4743" s="2">
        <v>18</v>
      </c>
      <c r="Q4743" s="2">
        <v>1.8288301235987301</v>
      </c>
      <c r="R4743" s="2">
        <v>1.0204081632653097</v>
      </c>
      <c r="S4743" s="2">
        <f t="shared" si="413"/>
        <v>4.329225190938061</v>
      </c>
      <c r="T4743" s="2">
        <v>18</v>
      </c>
      <c r="U4743" s="339">
        <f t="shared" si="414"/>
        <v>-0.24606162565805004</v>
      </c>
      <c r="V4743" s="4">
        <f t="shared" si="415"/>
        <v>0.36687132166731595</v>
      </c>
    </row>
    <row r="4744" spans="1:22">
      <c r="A4744" s="112" t="s">
        <v>1045</v>
      </c>
      <c r="B4744" s="9" t="s">
        <v>1060</v>
      </c>
      <c r="C4744" s="99" t="s">
        <v>105</v>
      </c>
      <c r="D4744" s="81" t="s">
        <v>44</v>
      </c>
      <c r="E4744" s="93" t="s">
        <v>72</v>
      </c>
      <c r="F4744" s="93" t="s">
        <v>73</v>
      </c>
      <c r="G4744" s="126">
        <v>30</v>
      </c>
      <c r="H4744" s="123">
        <f t="shared" si="411"/>
        <v>8.3333333333333329E-2</v>
      </c>
      <c r="I4744" s="208"/>
      <c r="J4744" s="21"/>
      <c r="K4744" s="21" t="s">
        <v>100</v>
      </c>
      <c r="L4744" s="32"/>
      <c r="M4744" s="2">
        <v>2.3174762862891698</v>
      </c>
      <c r="N4744" s="2">
        <v>1.0204081632653001</v>
      </c>
      <c r="O4744" s="176">
        <f t="shared" si="412"/>
        <v>4.3292251909380202</v>
      </c>
      <c r="P4744" s="2">
        <v>18</v>
      </c>
      <c r="Q4744" s="2">
        <v>3.8516815176774899</v>
      </c>
      <c r="R4744" s="2">
        <v>1.0168151767749403</v>
      </c>
      <c r="S4744" s="2">
        <f t="shared" si="413"/>
        <v>4.3139814402657493</v>
      </c>
      <c r="T4744" s="2">
        <v>18</v>
      </c>
      <c r="U4744" s="339">
        <f t="shared" si="414"/>
        <v>0.5080310248349712</v>
      </c>
      <c r="V4744" s="4">
        <f t="shared" si="415"/>
        <v>0.12524761531274056</v>
      </c>
    </row>
    <row r="4745" spans="1:22">
      <c r="A4745" s="112" t="s">
        <v>1045</v>
      </c>
      <c r="B4745" s="9" t="s">
        <v>1060</v>
      </c>
      <c r="C4745" s="99" t="s">
        <v>105</v>
      </c>
      <c r="D4745" s="81" t="s">
        <v>44</v>
      </c>
      <c r="E4745" s="93" t="s">
        <v>72</v>
      </c>
      <c r="F4745" s="93" t="s">
        <v>73</v>
      </c>
      <c r="G4745" s="126">
        <v>60</v>
      </c>
      <c r="H4745" s="123">
        <f t="shared" si="411"/>
        <v>0.16666666666666666</v>
      </c>
      <c r="I4745" s="208"/>
      <c r="J4745" s="21"/>
      <c r="K4745" s="21" t="s">
        <v>100</v>
      </c>
      <c r="L4745" s="32"/>
      <c r="M4745" s="2">
        <v>2.2743604484047202</v>
      </c>
      <c r="N4745" s="2">
        <v>1.0204081632652997</v>
      </c>
      <c r="O4745" s="176">
        <f t="shared" si="412"/>
        <v>4.3292251909380184</v>
      </c>
      <c r="P4745" s="2">
        <v>18</v>
      </c>
      <c r="Q4745" s="2">
        <v>8.3968094279965495</v>
      </c>
      <c r="R4745" s="2">
        <v>2.0408163265305497</v>
      </c>
      <c r="S4745" s="2">
        <f t="shared" si="413"/>
        <v>8.6584503818758254</v>
      </c>
      <c r="T4745" s="2">
        <v>18</v>
      </c>
      <c r="U4745" s="339">
        <f t="shared" si="414"/>
        <v>1.3061529123946789</v>
      </c>
      <c r="V4745" s="4">
        <f t="shared" si="415"/>
        <v>0.11462722525339883</v>
      </c>
    </row>
    <row r="4746" spans="1:22">
      <c r="A4746" s="112" t="s">
        <v>1045</v>
      </c>
      <c r="B4746" s="9" t="s">
        <v>1060</v>
      </c>
      <c r="C4746" s="99" t="s">
        <v>105</v>
      </c>
      <c r="D4746" s="81" t="s">
        <v>44</v>
      </c>
      <c r="E4746" s="93" t="s">
        <v>72</v>
      </c>
      <c r="F4746" s="93" t="s">
        <v>73</v>
      </c>
      <c r="G4746" s="126">
        <v>90</v>
      </c>
      <c r="H4746" s="123">
        <f t="shared" si="411"/>
        <v>0.25</v>
      </c>
      <c r="I4746" s="208"/>
      <c r="J4746" s="21"/>
      <c r="K4746" s="21" t="s">
        <v>100</v>
      </c>
      <c r="L4746" s="32"/>
      <c r="M4746" s="2">
        <v>1.7210405288876101</v>
      </c>
      <c r="N4746" s="2">
        <v>0.51020408163266007</v>
      </c>
      <c r="O4746" s="176">
        <f t="shared" si="412"/>
        <v>2.1646125954690527</v>
      </c>
      <c r="P4746" s="2">
        <v>18</v>
      </c>
      <c r="Q4746" s="2">
        <v>9.3741017533773991</v>
      </c>
      <c r="R4746" s="2">
        <v>3.0612244897959009</v>
      </c>
      <c r="S4746" s="2">
        <f t="shared" si="413"/>
        <v>12.987675572814062</v>
      </c>
      <c r="T4746" s="2">
        <v>18</v>
      </c>
      <c r="U4746" s="339">
        <f t="shared" si="414"/>
        <v>1.6950216877258131</v>
      </c>
      <c r="V4746" s="4">
        <f t="shared" si="415"/>
        <v>0.16219823081313575</v>
      </c>
    </row>
    <row r="4747" spans="1:22" s="11" customFormat="1">
      <c r="A4747" s="113" t="s">
        <v>1045</v>
      </c>
      <c r="B4747" s="166" t="s">
        <v>1060</v>
      </c>
      <c r="C4747" s="226" t="s">
        <v>105</v>
      </c>
      <c r="D4747" s="83" t="s">
        <v>44</v>
      </c>
      <c r="E4747" s="100" t="s">
        <v>72</v>
      </c>
      <c r="F4747" s="100" t="s">
        <v>73</v>
      </c>
      <c r="G4747" s="170">
        <v>120</v>
      </c>
      <c r="H4747" s="172">
        <f t="shared" si="411"/>
        <v>0.33333333333333331</v>
      </c>
      <c r="I4747" s="210"/>
      <c r="J4747" s="23"/>
      <c r="K4747" s="23" t="s">
        <v>100</v>
      </c>
      <c r="L4747" s="23"/>
      <c r="M4747" s="12">
        <v>3.7187410175337701</v>
      </c>
      <c r="N4747" s="12">
        <v>1.5306122448979598</v>
      </c>
      <c r="O4747" s="233">
        <f t="shared" si="412"/>
        <v>6.4938377864070711</v>
      </c>
      <c r="P4747" s="12">
        <v>18</v>
      </c>
      <c r="Q4747" s="12">
        <v>15.453434895084699</v>
      </c>
      <c r="R4747" s="12">
        <v>2.0408163265307007</v>
      </c>
      <c r="S4747" s="12">
        <f t="shared" si="413"/>
        <v>8.6584503818764667</v>
      </c>
      <c r="T4747" s="12">
        <v>18</v>
      </c>
      <c r="U4747" s="341">
        <f t="shared" si="414"/>
        <v>1.4244461270842619</v>
      </c>
      <c r="V4747" s="116">
        <f t="shared" si="415"/>
        <v>7.2996009566106509E-2</v>
      </c>
    </row>
    <row r="4748" spans="1:22">
      <c r="A4748" s="112" t="s">
        <v>1045</v>
      </c>
      <c r="B4748" s="9" t="s">
        <v>1060</v>
      </c>
      <c r="C4748" s="99" t="s">
        <v>105</v>
      </c>
      <c r="D4748" s="81" t="s">
        <v>44</v>
      </c>
      <c r="E4748" s="93" t="s">
        <v>72</v>
      </c>
      <c r="F4748" s="93" t="s">
        <v>73</v>
      </c>
      <c r="G4748" s="31">
        <v>180</v>
      </c>
      <c r="H4748" s="123">
        <f t="shared" si="411"/>
        <v>0.5</v>
      </c>
      <c r="I4748" s="208"/>
      <c r="J4748" s="32"/>
      <c r="K4748" s="32" t="s">
        <v>100</v>
      </c>
      <c r="L4748" s="32"/>
      <c r="M4748" s="2">
        <v>2.6121011784995698</v>
      </c>
      <c r="N4748" s="2">
        <v>1.5306122448979504</v>
      </c>
      <c r="O4748" s="176">
        <f t="shared" si="412"/>
        <v>6.4938377864070311</v>
      </c>
      <c r="P4748" s="2">
        <v>18</v>
      </c>
      <c r="Q4748" s="2">
        <v>11.795774647887299</v>
      </c>
      <c r="R4748" s="2">
        <v>2.5510204081632004</v>
      </c>
      <c r="S4748" s="2">
        <f t="shared" si="413"/>
        <v>10.823062977344838</v>
      </c>
      <c r="T4748" s="2">
        <v>18</v>
      </c>
      <c r="U4748" s="339">
        <f t="shared" si="414"/>
        <v>1.5075864399680707</v>
      </c>
      <c r="V4748" s="4">
        <f t="shared" si="415"/>
        <v>0.10232636993647005</v>
      </c>
    </row>
    <row r="4749" spans="1:22">
      <c r="A4749" s="112" t="s">
        <v>1045</v>
      </c>
      <c r="B4749" s="9" t="s">
        <v>1060</v>
      </c>
      <c r="C4749" s="99" t="s">
        <v>105</v>
      </c>
      <c r="D4749" s="81" t="s">
        <v>44</v>
      </c>
      <c r="E4749" s="93" t="s">
        <v>72</v>
      </c>
      <c r="F4749" s="93" t="s">
        <v>73</v>
      </c>
      <c r="G4749" s="126">
        <v>240</v>
      </c>
      <c r="H4749" s="123">
        <f t="shared" si="411"/>
        <v>0.66666666666666663</v>
      </c>
      <c r="I4749" s="208"/>
      <c r="J4749" s="21"/>
      <c r="K4749" s="21" t="s">
        <v>100</v>
      </c>
      <c r="L4749" s="32"/>
      <c r="M4749" s="2">
        <v>6.09729807415924</v>
      </c>
      <c r="N4749" s="2">
        <v>1.5306122448979602</v>
      </c>
      <c r="O4749" s="176">
        <f t="shared" si="412"/>
        <v>6.4938377864070729</v>
      </c>
      <c r="P4749" s="2">
        <v>18</v>
      </c>
      <c r="Q4749" s="2">
        <v>14.7707674619143</v>
      </c>
      <c r="R4749" s="2">
        <v>4.5918367346938993</v>
      </c>
      <c r="S4749" s="2">
        <f t="shared" si="413"/>
        <v>19.481513359221299</v>
      </c>
      <c r="T4749" s="2">
        <v>18</v>
      </c>
      <c r="U4749" s="339">
        <f t="shared" si="414"/>
        <v>0.88480432166364931</v>
      </c>
      <c r="V4749" s="4">
        <f t="shared" si="415"/>
        <v>0.15219774359447064</v>
      </c>
    </row>
    <row r="4750" spans="1:22">
      <c r="A4750" s="112" t="s">
        <v>1045</v>
      </c>
      <c r="B4750" s="9" t="s">
        <v>1060</v>
      </c>
      <c r="C4750" s="99" t="s">
        <v>105</v>
      </c>
      <c r="D4750" s="81" t="s">
        <v>44</v>
      </c>
      <c r="E4750" s="93" t="s">
        <v>72</v>
      </c>
      <c r="F4750" s="93" t="s">
        <v>73</v>
      </c>
      <c r="G4750" s="126">
        <v>360</v>
      </c>
      <c r="H4750" s="123">
        <f t="shared" si="411"/>
        <v>1</v>
      </c>
      <c r="I4750" s="208"/>
      <c r="J4750" s="21"/>
      <c r="K4750" s="21" t="s">
        <v>100</v>
      </c>
      <c r="L4750" s="32" t="s">
        <v>100</v>
      </c>
      <c r="M4750" s="2">
        <v>3.8840183960908301</v>
      </c>
      <c r="N4750" s="2">
        <v>3.5714285714285698</v>
      </c>
      <c r="O4750" s="176">
        <f t="shared" si="412"/>
        <v>15.152288168283153</v>
      </c>
      <c r="P4750" s="2">
        <v>18</v>
      </c>
      <c r="Q4750" s="2">
        <v>8.98965219890772</v>
      </c>
      <c r="R4750" s="2">
        <v>3.0576315033054797</v>
      </c>
      <c r="S4750" s="2">
        <f t="shared" si="413"/>
        <v>12.972431822141532</v>
      </c>
      <c r="T4750" s="2">
        <v>18</v>
      </c>
      <c r="U4750" s="339">
        <f t="shared" si="414"/>
        <v>0.83920387338764701</v>
      </c>
      <c r="V4750" s="4">
        <f t="shared" si="415"/>
        <v>0.17124254233702879</v>
      </c>
    </row>
    <row r="4751" spans="1:22">
      <c r="A4751" s="112" t="s">
        <v>1045</v>
      </c>
      <c r="B4751" s="9" t="s">
        <v>1064</v>
      </c>
      <c r="C4751" s="99" t="s">
        <v>105</v>
      </c>
      <c r="D4751" s="81" t="s">
        <v>44</v>
      </c>
      <c r="E4751" s="93" t="s">
        <v>72</v>
      </c>
      <c r="F4751" s="93" t="s">
        <v>73</v>
      </c>
      <c r="G4751" s="126">
        <v>0</v>
      </c>
      <c r="H4751" s="123">
        <f t="shared" si="411"/>
        <v>0</v>
      </c>
      <c r="I4751" s="208" t="s">
        <v>100</v>
      </c>
      <c r="J4751" s="21"/>
      <c r="K4751" s="21"/>
      <c r="L4751" s="32"/>
      <c r="M4751" s="2">
        <v>27.175532610116299</v>
      </c>
      <c r="N4751" s="2">
        <v>5.4894784995424999</v>
      </c>
      <c r="O4751" s="176">
        <f t="shared" si="412"/>
        <v>23.289884833225532</v>
      </c>
      <c r="P4751" s="2">
        <v>18</v>
      </c>
      <c r="Q4751" s="2">
        <v>42.070317605541703</v>
      </c>
      <c r="R4751" s="2">
        <v>4.7052672853221935</v>
      </c>
      <c r="S4751" s="2">
        <f t="shared" si="413"/>
        <v>19.962758428479244</v>
      </c>
      <c r="T4751" s="2">
        <v>18</v>
      </c>
      <c r="U4751" s="339">
        <f t="shared" si="414"/>
        <v>0.43702541494469693</v>
      </c>
      <c r="V4751" s="4">
        <f t="shared" si="415"/>
        <v>6.806439494235135E-2</v>
      </c>
    </row>
    <row r="4752" spans="1:22">
      <c r="A4752" s="112" t="s">
        <v>1045</v>
      </c>
      <c r="B4752" s="9" t="s">
        <v>1064</v>
      </c>
      <c r="C4752" s="99" t="s">
        <v>105</v>
      </c>
      <c r="D4752" s="81" t="s">
        <v>44</v>
      </c>
      <c r="E4752" s="93" t="s">
        <v>72</v>
      </c>
      <c r="F4752" s="93" t="s">
        <v>73</v>
      </c>
      <c r="G4752" s="126">
        <v>15</v>
      </c>
      <c r="H4752" s="123">
        <f t="shared" si="411"/>
        <v>4.1666666666666664E-2</v>
      </c>
      <c r="I4752" s="208"/>
      <c r="J4752" s="21" t="s">
        <v>100</v>
      </c>
      <c r="K4752" s="21"/>
      <c r="L4752" s="32"/>
      <c r="M4752" s="2">
        <v>36.549470657430398</v>
      </c>
      <c r="N4752" s="2">
        <v>6.2736897137629057</v>
      </c>
      <c r="O4752" s="176">
        <f t="shared" si="412"/>
        <v>26.617011237972243</v>
      </c>
      <c r="P4752" s="2">
        <v>18</v>
      </c>
      <c r="Q4752" s="2">
        <v>20.0862632335642</v>
      </c>
      <c r="R4752" s="2">
        <v>3.9158279963404006</v>
      </c>
      <c r="S4752" s="2">
        <f t="shared" si="413"/>
        <v>16.61345118103457</v>
      </c>
      <c r="T4752" s="2">
        <v>18</v>
      </c>
      <c r="U4752" s="339">
        <f t="shared" si="414"/>
        <v>-0.59863054318348519</v>
      </c>
      <c r="V4752" s="4">
        <f t="shared" si="415"/>
        <v>9.3561271171420296E-2</v>
      </c>
    </row>
    <row r="4753" spans="1:22">
      <c r="A4753" s="112" t="s">
        <v>1045</v>
      </c>
      <c r="B4753" s="9" t="s">
        <v>1064</v>
      </c>
      <c r="C4753" s="99" t="s">
        <v>105</v>
      </c>
      <c r="D4753" s="81" t="s">
        <v>44</v>
      </c>
      <c r="E4753" s="93" t="s">
        <v>72</v>
      </c>
      <c r="F4753" s="93" t="s">
        <v>73</v>
      </c>
      <c r="G4753" s="126">
        <v>30</v>
      </c>
      <c r="H4753" s="123">
        <f t="shared" ref="H4753:H4816" si="416">G4753/360</f>
        <v>8.3333333333333329E-2</v>
      </c>
      <c r="I4753" s="208"/>
      <c r="J4753" s="21"/>
      <c r="K4753" s="21" t="s">
        <v>100</v>
      </c>
      <c r="L4753" s="32"/>
      <c r="M4753" s="2">
        <v>41.2233694941837</v>
      </c>
      <c r="N4753" s="2">
        <v>7.8368840674421989</v>
      </c>
      <c r="O4753" s="176">
        <f t="shared" ref="O4753:O4816" si="417">N4753*SQRT(P4753)</f>
        <v>33.249083204767146</v>
      </c>
      <c r="P4753" s="2">
        <v>18</v>
      </c>
      <c r="Q4753" s="2">
        <v>9.8549209253692407</v>
      </c>
      <c r="R4753" s="2">
        <v>6.2736897137628578</v>
      </c>
      <c r="S4753" s="2">
        <f t="shared" ref="S4753:S4816" si="418">R4753*SQRT(T4753)</f>
        <v>26.61701123797204</v>
      </c>
      <c r="T4753" s="2">
        <v>18</v>
      </c>
      <c r="U4753" s="339">
        <f t="shared" ref="U4753:U4816" si="419">LN(Q4753/M4753)</f>
        <v>-1.4310343995150252</v>
      </c>
      <c r="V4753" s="4">
        <f t="shared" ref="V4753:V4816" si="420">M4753^2/(P4753*M4753^2)+S4753^2/(T4753*Q4753^2)</f>
        <v>0.46082119451733672</v>
      </c>
    </row>
    <row r="4754" spans="1:22">
      <c r="A4754" s="112" t="s">
        <v>1045</v>
      </c>
      <c r="B4754" s="9" t="s">
        <v>1064</v>
      </c>
      <c r="C4754" s="99" t="s">
        <v>105</v>
      </c>
      <c r="D4754" s="81" t="s">
        <v>44</v>
      </c>
      <c r="E4754" s="93" t="s">
        <v>72</v>
      </c>
      <c r="F4754" s="93" t="s">
        <v>73</v>
      </c>
      <c r="G4754" s="31">
        <v>60</v>
      </c>
      <c r="H4754" s="123">
        <f t="shared" si="416"/>
        <v>0.16666666666666666</v>
      </c>
      <c r="I4754" s="208"/>
      <c r="J4754" s="32"/>
      <c r="K4754" s="32" t="s">
        <v>100</v>
      </c>
      <c r="L4754" s="32"/>
      <c r="M4754" s="2">
        <v>34.8817148085217</v>
      </c>
      <c r="N4754" s="2">
        <v>3.915827996340397</v>
      </c>
      <c r="O4754" s="176">
        <f t="shared" si="417"/>
        <v>16.613451181034556</v>
      </c>
      <c r="P4754" s="2">
        <v>18</v>
      </c>
      <c r="Q4754" s="2">
        <v>18.413279309894101</v>
      </c>
      <c r="R4754" s="2">
        <v>3.1316167821199983</v>
      </c>
      <c r="S4754" s="2">
        <f t="shared" si="418"/>
        <v>13.286324776287874</v>
      </c>
      <c r="T4754" s="2">
        <v>18</v>
      </c>
      <c r="U4754" s="339">
        <f t="shared" si="419"/>
        <v>-0.63889065498243114</v>
      </c>
      <c r="V4754" s="4">
        <f t="shared" si="420"/>
        <v>8.448066038055306E-2</v>
      </c>
    </row>
    <row r="4755" spans="1:22">
      <c r="A4755" s="112" t="s">
        <v>1045</v>
      </c>
      <c r="B4755" s="9" t="s">
        <v>1064</v>
      </c>
      <c r="C4755" s="99" t="s">
        <v>105</v>
      </c>
      <c r="D4755" s="81" t="s">
        <v>44</v>
      </c>
      <c r="E4755" s="93" t="s">
        <v>72</v>
      </c>
      <c r="F4755" s="93" t="s">
        <v>73</v>
      </c>
      <c r="G4755" s="126">
        <v>90</v>
      </c>
      <c r="H4755" s="123">
        <f t="shared" si="416"/>
        <v>0.25</v>
      </c>
      <c r="I4755" s="208"/>
      <c r="J4755" s="21"/>
      <c r="K4755" s="21" t="s">
        <v>100</v>
      </c>
      <c r="L4755" s="32"/>
      <c r="M4755" s="2">
        <v>34.818977911384103</v>
      </c>
      <c r="N4755" s="2">
        <v>4.7052672853222006</v>
      </c>
      <c r="O4755" s="176">
        <f t="shared" si="417"/>
        <v>19.962758428479273</v>
      </c>
      <c r="P4755" s="2">
        <v>18</v>
      </c>
      <c r="Q4755" s="2">
        <v>14.4294863416547</v>
      </c>
      <c r="R4755" s="2">
        <v>3.1368448568814014</v>
      </c>
      <c r="S4755" s="2">
        <f t="shared" si="418"/>
        <v>13.308505618985903</v>
      </c>
      <c r="T4755" s="2">
        <v>18</v>
      </c>
      <c r="U4755" s="339">
        <f t="shared" si="419"/>
        <v>-0.88088880482323728</v>
      </c>
      <c r="V4755" s="4">
        <f t="shared" si="420"/>
        <v>0.10281453476160304</v>
      </c>
    </row>
    <row r="4756" spans="1:22">
      <c r="A4756" s="112" t="s">
        <v>1045</v>
      </c>
      <c r="B4756" s="9" t="s">
        <v>1064</v>
      </c>
      <c r="C4756" s="99" t="s">
        <v>105</v>
      </c>
      <c r="D4756" s="81" t="s">
        <v>44</v>
      </c>
      <c r="E4756" s="93" t="s">
        <v>72</v>
      </c>
      <c r="F4756" s="93" t="s">
        <v>73</v>
      </c>
      <c r="G4756" s="126">
        <v>120</v>
      </c>
      <c r="H4756" s="123">
        <f t="shared" si="416"/>
        <v>0.33333333333333331</v>
      </c>
      <c r="I4756" s="208"/>
      <c r="J4756" s="21"/>
      <c r="K4756" s="21" t="s">
        <v>100</v>
      </c>
      <c r="L4756" s="32"/>
      <c r="M4756" s="2">
        <v>37.882629721604999</v>
      </c>
      <c r="N4756" s="2">
        <v>4.7104953600835984</v>
      </c>
      <c r="O4756" s="176">
        <f t="shared" si="417"/>
        <v>19.984939271177282</v>
      </c>
      <c r="P4756" s="2">
        <v>18</v>
      </c>
      <c r="Q4756" s="2">
        <v>10.435237223892299</v>
      </c>
      <c r="R4756" s="2">
        <v>3.9262841458633009</v>
      </c>
      <c r="S4756" s="2">
        <f t="shared" si="418"/>
        <v>16.65781286643103</v>
      </c>
      <c r="T4756" s="2">
        <v>18</v>
      </c>
      <c r="U4756" s="339">
        <f t="shared" si="419"/>
        <v>-1.289304414583613</v>
      </c>
      <c r="V4756" s="4">
        <f t="shared" si="420"/>
        <v>0.19712150308187185</v>
      </c>
    </row>
    <row r="4757" spans="1:22" s="11" customFormat="1">
      <c r="A4757" s="113" t="s">
        <v>1045</v>
      </c>
      <c r="B4757" s="166" t="s">
        <v>1064</v>
      </c>
      <c r="C4757" s="226" t="s">
        <v>105</v>
      </c>
      <c r="D4757" s="83" t="s">
        <v>44</v>
      </c>
      <c r="E4757" s="100" t="s">
        <v>72</v>
      </c>
      <c r="F4757" s="100" t="s">
        <v>73</v>
      </c>
      <c r="G4757" s="170">
        <v>180</v>
      </c>
      <c r="H4757" s="172">
        <f t="shared" si="416"/>
        <v>0.5</v>
      </c>
      <c r="I4757" s="210"/>
      <c r="J4757" s="23"/>
      <c r="K4757" s="23" t="s">
        <v>100</v>
      </c>
      <c r="L4757" s="23"/>
      <c r="M4757" s="12">
        <v>29.909815710364601</v>
      </c>
      <c r="N4757" s="12">
        <v>3.1368448568814991</v>
      </c>
      <c r="O4757" s="233">
        <f t="shared" si="417"/>
        <v>13.308505618986318</v>
      </c>
      <c r="P4757" s="12">
        <v>18</v>
      </c>
      <c r="Q4757" s="12">
        <v>7.9519017121944797</v>
      </c>
      <c r="R4757" s="12">
        <v>3.13684485688142</v>
      </c>
      <c r="S4757" s="12">
        <f t="shared" si="418"/>
        <v>13.308505618985983</v>
      </c>
      <c r="T4757" s="12">
        <v>18</v>
      </c>
      <c r="U4757" s="341">
        <f t="shared" si="419"/>
        <v>-1.3247756020092345</v>
      </c>
      <c r="V4757" s="116">
        <f t="shared" si="420"/>
        <v>0.2111679096203416</v>
      </c>
    </row>
    <row r="4758" spans="1:22">
      <c r="A4758" s="112" t="s">
        <v>1045</v>
      </c>
      <c r="B4758" s="9" t="s">
        <v>1064</v>
      </c>
      <c r="C4758" s="99" t="s">
        <v>105</v>
      </c>
      <c r="D4758" s="81" t="s">
        <v>44</v>
      </c>
      <c r="E4758" s="93" t="s">
        <v>72</v>
      </c>
      <c r="F4758" s="93" t="s">
        <v>73</v>
      </c>
      <c r="G4758" s="126">
        <v>240</v>
      </c>
      <c r="H4758" s="123">
        <f t="shared" si="416"/>
        <v>0.66666666666666663</v>
      </c>
      <c r="I4758" s="208"/>
      <c r="J4758" s="21"/>
      <c r="K4758" s="21" t="s">
        <v>100</v>
      </c>
      <c r="L4758" s="32"/>
      <c r="M4758" s="2">
        <v>44.6791269115148</v>
      </c>
      <c r="N4758" s="2">
        <v>6.2736897137628986</v>
      </c>
      <c r="O4758" s="176">
        <f t="shared" si="417"/>
        <v>26.617011237972214</v>
      </c>
      <c r="P4758" s="2">
        <v>18</v>
      </c>
      <c r="Q4758" s="2">
        <v>5.4685662004966904</v>
      </c>
      <c r="R4758" s="2">
        <v>3.1368448568814493</v>
      </c>
      <c r="S4758" s="2">
        <f t="shared" si="418"/>
        <v>13.308505618986107</v>
      </c>
      <c r="T4758" s="2">
        <v>18</v>
      </c>
      <c r="U4758" s="339">
        <f t="shared" si="419"/>
        <v>-2.1004899715790968</v>
      </c>
      <c r="V4758" s="4">
        <f t="shared" si="420"/>
        <v>0.3845883089381914</v>
      </c>
    </row>
    <row r="4759" spans="1:22">
      <c r="A4759" s="112" t="s">
        <v>1045</v>
      </c>
      <c r="B4759" s="9" t="s">
        <v>1064</v>
      </c>
      <c r="C4759" s="99" t="s">
        <v>105</v>
      </c>
      <c r="D4759" s="81" t="s">
        <v>44</v>
      </c>
      <c r="E4759" s="93" t="s">
        <v>72</v>
      </c>
      <c r="F4759" s="93" t="s">
        <v>73</v>
      </c>
      <c r="G4759" s="126">
        <v>360</v>
      </c>
      <c r="H4759" s="123">
        <f t="shared" si="416"/>
        <v>1</v>
      </c>
      <c r="I4759" s="208"/>
      <c r="J4759" s="21"/>
      <c r="K4759" s="21" t="s">
        <v>100</v>
      </c>
      <c r="L4759" s="32" t="s">
        <v>100</v>
      </c>
      <c r="M4759" s="2">
        <v>42.059861456018801</v>
      </c>
      <c r="N4759" s="2">
        <v>8.6315514311854997</v>
      </c>
      <c r="O4759" s="176">
        <f t="shared" si="417"/>
        <v>36.620571294910292</v>
      </c>
      <c r="P4759" s="2">
        <v>18</v>
      </c>
      <c r="Q4759" s="2">
        <v>27.944059600052299</v>
      </c>
      <c r="R4759" s="2">
        <v>8.6315514311854002</v>
      </c>
      <c r="S4759" s="2">
        <f t="shared" si="418"/>
        <v>36.620571294909873</v>
      </c>
      <c r="T4759" s="2">
        <v>18</v>
      </c>
      <c r="U4759" s="339">
        <f t="shared" si="419"/>
        <v>-0.40888923596733678</v>
      </c>
      <c r="V4759" s="4">
        <f t="shared" si="420"/>
        <v>0.15096661701109892</v>
      </c>
    </row>
    <row r="4760" spans="1:22">
      <c r="A4760" s="112" t="s">
        <v>1045</v>
      </c>
      <c r="B4760" s="9" t="s">
        <v>1065</v>
      </c>
      <c r="C4760" s="99" t="s">
        <v>105</v>
      </c>
      <c r="D4760" s="81" t="s">
        <v>44</v>
      </c>
      <c r="E4760" s="93" t="s">
        <v>72</v>
      </c>
      <c r="F4760" s="93" t="s">
        <v>73</v>
      </c>
      <c r="G4760" s="31">
        <v>0</v>
      </c>
      <c r="H4760" s="123">
        <f t="shared" si="416"/>
        <v>0</v>
      </c>
      <c r="I4760" s="208" t="s">
        <v>100</v>
      </c>
      <c r="J4760" s="32"/>
      <c r="K4760" s="32"/>
      <c r="L4760" s="32"/>
      <c r="M4760" s="2">
        <v>35.714285714285701</v>
      </c>
      <c r="N4760" s="2">
        <v>5</v>
      </c>
      <c r="O4760" s="176">
        <f t="shared" si="417"/>
        <v>21.213203435596423</v>
      </c>
      <c r="P4760" s="2">
        <v>18</v>
      </c>
      <c r="Q4760" s="2">
        <v>22.1428571428571</v>
      </c>
      <c r="R4760" s="2">
        <v>7.8571428571428008</v>
      </c>
      <c r="S4760" s="2">
        <f t="shared" si="418"/>
        <v>33.33503397022271</v>
      </c>
      <c r="T4760" s="2">
        <v>18</v>
      </c>
      <c r="U4760" s="339">
        <f t="shared" si="419"/>
        <v>-0.47803580094300141</v>
      </c>
      <c r="V4760" s="4">
        <f t="shared" si="420"/>
        <v>0.18146606544109012</v>
      </c>
    </row>
    <row r="4761" spans="1:22">
      <c r="A4761" s="112" t="s">
        <v>1045</v>
      </c>
      <c r="B4761" s="9" t="s">
        <v>1065</v>
      </c>
      <c r="C4761" s="99" t="s">
        <v>105</v>
      </c>
      <c r="D4761" s="81" t="s">
        <v>44</v>
      </c>
      <c r="E4761" s="93" t="s">
        <v>72</v>
      </c>
      <c r="F4761" s="93" t="s">
        <v>73</v>
      </c>
      <c r="G4761" s="126">
        <v>15</v>
      </c>
      <c r="H4761" s="123">
        <f t="shared" si="416"/>
        <v>4.1666666666666664E-2</v>
      </c>
      <c r="I4761" s="208"/>
      <c r="J4761" s="21" t="s">
        <v>100</v>
      </c>
      <c r="K4761" s="21"/>
      <c r="L4761" s="32"/>
      <c r="M4761" s="2">
        <v>34.999999999999901</v>
      </c>
      <c r="N4761" s="2">
        <v>3.5714285714285978</v>
      </c>
      <c r="O4761" s="176">
        <f t="shared" si="417"/>
        <v>15.152288168283272</v>
      </c>
      <c r="P4761" s="2">
        <v>18</v>
      </c>
      <c r="Q4761" s="2">
        <v>22.857142857142801</v>
      </c>
      <c r="R4761" s="2">
        <v>2.8571428571429003</v>
      </c>
      <c r="S4761" s="2">
        <f t="shared" si="418"/>
        <v>12.12183053462671</v>
      </c>
      <c r="T4761" s="2">
        <v>18</v>
      </c>
      <c r="U4761" s="339">
        <f t="shared" si="419"/>
        <v>-0.42608439531089964</v>
      </c>
      <c r="V4761" s="4">
        <f t="shared" si="420"/>
        <v>7.1180555555556108E-2</v>
      </c>
    </row>
    <row r="4762" spans="1:22">
      <c r="A4762" s="112" t="s">
        <v>1045</v>
      </c>
      <c r="B4762" s="9" t="s">
        <v>1065</v>
      </c>
      <c r="C4762" s="99" t="s">
        <v>105</v>
      </c>
      <c r="D4762" s="81" t="s">
        <v>44</v>
      </c>
      <c r="E4762" s="93" t="s">
        <v>72</v>
      </c>
      <c r="F4762" s="93" t="s">
        <v>73</v>
      </c>
      <c r="G4762" s="126">
        <v>30</v>
      </c>
      <c r="H4762" s="123">
        <f t="shared" si="416"/>
        <v>8.3333333333333329E-2</v>
      </c>
      <c r="I4762" s="208"/>
      <c r="J4762" s="21"/>
      <c r="K4762" s="21" t="s">
        <v>100</v>
      </c>
      <c r="L4762" s="32"/>
      <c r="M4762" s="2">
        <v>31.428571428571299</v>
      </c>
      <c r="N4762" s="2">
        <v>5.7142857142858041</v>
      </c>
      <c r="O4762" s="176">
        <f t="shared" si="417"/>
        <v>24.243661069253438</v>
      </c>
      <c r="P4762" s="2">
        <v>18</v>
      </c>
      <c r="Q4762" s="2">
        <v>12.1428571428571</v>
      </c>
      <c r="R4762" s="2">
        <v>2.8571428571428008</v>
      </c>
      <c r="S4762" s="2">
        <f t="shared" si="418"/>
        <v>12.121830534626289</v>
      </c>
      <c r="T4762" s="2">
        <v>18</v>
      </c>
      <c r="U4762" s="339">
        <f t="shared" si="419"/>
        <v>-0.95097628986204452</v>
      </c>
      <c r="V4762" s="4">
        <f t="shared" si="420"/>
        <v>0.11091887735486171</v>
      </c>
    </row>
    <row r="4763" spans="1:22">
      <c r="A4763" s="112" t="s">
        <v>1045</v>
      </c>
      <c r="B4763" s="9" t="s">
        <v>1065</v>
      </c>
      <c r="C4763" s="99" t="s">
        <v>105</v>
      </c>
      <c r="D4763" s="81" t="s">
        <v>44</v>
      </c>
      <c r="E4763" s="93" t="s">
        <v>72</v>
      </c>
      <c r="F4763" s="93" t="s">
        <v>73</v>
      </c>
      <c r="G4763" s="126">
        <v>60</v>
      </c>
      <c r="H4763" s="123">
        <f t="shared" si="416"/>
        <v>0.16666666666666666</v>
      </c>
      <c r="I4763" s="208"/>
      <c r="J4763" s="21"/>
      <c r="K4763" s="21" t="s">
        <v>100</v>
      </c>
      <c r="L4763" s="32"/>
      <c r="M4763" s="2">
        <v>28.571428571428498</v>
      </c>
      <c r="N4763" s="2">
        <v>3.5714285714286049</v>
      </c>
      <c r="O4763" s="176">
        <f t="shared" si="417"/>
        <v>15.152288168283302</v>
      </c>
      <c r="P4763" s="2">
        <v>18</v>
      </c>
      <c r="Q4763" s="2">
        <v>19.285714285714199</v>
      </c>
      <c r="R4763" s="2">
        <v>2.8571428571429003</v>
      </c>
      <c r="S4763" s="2">
        <f t="shared" si="418"/>
        <v>12.12183053462671</v>
      </c>
      <c r="T4763" s="2">
        <v>18</v>
      </c>
      <c r="U4763" s="339">
        <f t="shared" si="419"/>
        <v>-0.39304258810960913</v>
      </c>
      <c r="V4763" s="4">
        <f t="shared" si="420"/>
        <v>7.7503429355282052E-2</v>
      </c>
    </row>
    <row r="4764" spans="1:22">
      <c r="A4764" s="112" t="s">
        <v>1045</v>
      </c>
      <c r="B4764" s="9" t="s">
        <v>1065</v>
      </c>
      <c r="C4764" s="99" t="s">
        <v>105</v>
      </c>
      <c r="D4764" s="81" t="s">
        <v>44</v>
      </c>
      <c r="E4764" s="93" t="s">
        <v>72</v>
      </c>
      <c r="F4764" s="93" t="s">
        <v>73</v>
      </c>
      <c r="G4764" s="126">
        <v>90</v>
      </c>
      <c r="H4764" s="123">
        <f t="shared" si="416"/>
        <v>0.25</v>
      </c>
      <c r="I4764" s="208"/>
      <c r="J4764" s="21"/>
      <c r="K4764" s="21" t="s">
        <v>100</v>
      </c>
      <c r="L4764" s="32"/>
      <c r="M4764" s="2">
        <v>28.571428571428498</v>
      </c>
      <c r="N4764" s="2">
        <v>4.2857142857142989</v>
      </c>
      <c r="O4764" s="176">
        <f t="shared" si="417"/>
        <v>18.182745801939848</v>
      </c>
      <c r="P4764" s="2">
        <v>18</v>
      </c>
      <c r="Q4764" s="2">
        <v>17.1428571428571</v>
      </c>
      <c r="R4764" s="2">
        <v>2.1428571428570997</v>
      </c>
      <c r="S4764" s="2">
        <f t="shared" si="418"/>
        <v>9.0913729009697128</v>
      </c>
      <c r="T4764" s="2">
        <v>18</v>
      </c>
      <c r="U4764" s="339">
        <f t="shared" si="419"/>
        <v>-0.51082562376599072</v>
      </c>
      <c r="V4764" s="4">
        <f t="shared" si="420"/>
        <v>7.1180555555554997E-2</v>
      </c>
    </row>
    <row r="4765" spans="1:22">
      <c r="A4765" s="112" t="s">
        <v>1045</v>
      </c>
      <c r="B4765" s="9" t="s">
        <v>1065</v>
      </c>
      <c r="C4765" s="99" t="s">
        <v>105</v>
      </c>
      <c r="D4765" s="81" t="s">
        <v>44</v>
      </c>
      <c r="E4765" s="93" t="s">
        <v>72</v>
      </c>
      <c r="F4765" s="93" t="s">
        <v>73</v>
      </c>
      <c r="G4765" s="126">
        <v>120</v>
      </c>
      <c r="H4765" s="123">
        <f t="shared" si="416"/>
        <v>0.33333333333333331</v>
      </c>
      <c r="I4765" s="208"/>
      <c r="J4765" s="21"/>
      <c r="K4765" s="21" t="s">
        <v>100</v>
      </c>
      <c r="L4765" s="32"/>
      <c r="M4765" s="2">
        <v>20.714285714285701</v>
      </c>
      <c r="N4765" s="2">
        <v>4.2857142857141994</v>
      </c>
      <c r="O4765" s="176">
        <f t="shared" si="417"/>
        <v>18.182745801939426</v>
      </c>
      <c r="P4765" s="2">
        <v>18</v>
      </c>
      <c r="Q4765" s="2">
        <v>18.571428571428498</v>
      </c>
      <c r="R4765" s="2">
        <v>2.8571428571429003</v>
      </c>
      <c r="S4765" s="2">
        <f t="shared" si="418"/>
        <v>12.12183053462671</v>
      </c>
      <c r="T4765" s="2">
        <v>18</v>
      </c>
      <c r="U4765" s="339">
        <f t="shared" si="419"/>
        <v>-0.10919929196499531</v>
      </c>
      <c r="V4765" s="4">
        <f t="shared" si="420"/>
        <v>7.9224194608810888E-2</v>
      </c>
    </row>
    <row r="4766" spans="1:22">
      <c r="A4766" s="112" t="s">
        <v>1045</v>
      </c>
      <c r="B4766" s="9" t="s">
        <v>1065</v>
      </c>
      <c r="C4766" s="99" t="s">
        <v>105</v>
      </c>
      <c r="D4766" s="81" t="s">
        <v>44</v>
      </c>
      <c r="E4766" s="93" t="s">
        <v>72</v>
      </c>
      <c r="F4766" s="93" t="s">
        <v>73</v>
      </c>
      <c r="G4766" s="31">
        <v>180</v>
      </c>
      <c r="H4766" s="123">
        <f t="shared" si="416"/>
        <v>0.5</v>
      </c>
      <c r="I4766" s="208"/>
      <c r="J4766" s="32"/>
      <c r="K4766" s="32" t="s">
        <v>100</v>
      </c>
      <c r="L4766" s="32"/>
      <c r="M4766" s="2">
        <v>35.714285714285701</v>
      </c>
      <c r="N4766" s="2">
        <v>2.8571428571427973</v>
      </c>
      <c r="O4766" s="176">
        <f t="shared" si="417"/>
        <v>12.121830534626273</v>
      </c>
      <c r="P4766" s="2">
        <v>18</v>
      </c>
      <c r="Q4766" s="2">
        <v>17.1428571428571</v>
      </c>
      <c r="R4766" s="2">
        <v>2.8571428571428008</v>
      </c>
      <c r="S4766" s="2">
        <f t="shared" si="418"/>
        <v>12.121830534626289</v>
      </c>
      <c r="T4766" s="2">
        <v>18</v>
      </c>
      <c r="U4766" s="339">
        <f t="shared" si="419"/>
        <v>-0.73396917508020254</v>
      </c>
      <c r="V4766" s="4">
        <f t="shared" si="420"/>
        <v>8.3333333333332371E-2</v>
      </c>
    </row>
    <row r="4767" spans="1:22" s="11" customFormat="1">
      <c r="A4767" s="113" t="s">
        <v>1045</v>
      </c>
      <c r="B4767" s="166" t="s">
        <v>1065</v>
      </c>
      <c r="C4767" s="226" t="s">
        <v>105</v>
      </c>
      <c r="D4767" s="83" t="s">
        <v>44</v>
      </c>
      <c r="E4767" s="100" t="s">
        <v>72</v>
      </c>
      <c r="F4767" s="100" t="s">
        <v>73</v>
      </c>
      <c r="G4767" s="170">
        <v>240</v>
      </c>
      <c r="H4767" s="172">
        <f t="shared" si="416"/>
        <v>0.66666666666666663</v>
      </c>
      <c r="I4767" s="210"/>
      <c r="J4767" s="23"/>
      <c r="K4767" s="23" t="s">
        <v>100</v>
      </c>
      <c r="L4767" s="23"/>
      <c r="M4767" s="2">
        <v>22.1428571428571</v>
      </c>
      <c r="N4767" s="12">
        <v>5</v>
      </c>
      <c r="O4767" s="233">
        <f t="shared" si="417"/>
        <v>21.213203435596423</v>
      </c>
      <c r="P4767" s="12">
        <v>18</v>
      </c>
      <c r="Q4767" s="2">
        <v>7.1428571428571104</v>
      </c>
      <c r="R4767" s="12">
        <v>2.8571428571428701</v>
      </c>
      <c r="S4767" s="12">
        <f t="shared" si="418"/>
        <v>12.121830534626582</v>
      </c>
      <c r="T4767" s="12">
        <v>18</v>
      </c>
      <c r="U4767" s="341">
        <f t="shared" si="419"/>
        <v>-1.1314021114911033</v>
      </c>
      <c r="V4767" s="116">
        <f t="shared" si="420"/>
        <v>0.21555555555555841</v>
      </c>
    </row>
    <row r="4768" spans="1:22">
      <c r="A4768" s="112" t="s">
        <v>1045</v>
      </c>
      <c r="B4768" s="9" t="s">
        <v>1065</v>
      </c>
      <c r="C4768" s="99" t="s">
        <v>105</v>
      </c>
      <c r="D4768" s="81" t="s">
        <v>44</v>
      </c>
      <c r="E4768" s="93" t="s">
        <v>72</v>
      </c>
      <c r="F4768" s="93" t="s">
        <v>73</v>
      </c>
      <c r="G4768" s="126">
        <v>360</v>
      </c>
      <c r="H4768" s="123">
        <f t="shared" si="416"/>
        <v>1</v>
      </c>
      <c r="I4768" s="208"/>
      <c r="J4768" s="21"/>
      <c r="K4768" s="21" t="s">
        <v>100</v>
      </c>
      <c r="L4768" s="32" t="s">
        <v>100</v>
      </c>
      <c r="M4768" s="2">
        <v>15.714285714285699</v>
      </c>
      <c r="N4768" s="2">
        <v>5.0000000000000018</v>
      </c>
      <c r="O4768" s="176">
        <f t="shared" si="417"/>
        <v>21.21320343559643</v>
      </c>
      <c r="P4768" s="2">
        <v>18</v>
      </c>
      <c r="Q4768" s="2">
        <v>12.1428571428571</v>
      </c>
      <c r="R4768" s="2">
        <v>4.2857142857142989</v>
      </c>
      <c r="S4768" s="2">
        <f t="shared" si="418"/>
        <v>18.182745801939848</v>
      </c>
      <c r="T4768" s="2">
        <v>18</v>
      </c>
      <c r="U4768" s="339">
        <f t="shared" si="419"/>
        <v>-0.2578291093021024</v>
      </c>
      <c r="V4768" s="4">
        <f t="shared" si="420"/>
        <v>0.18012302960400009</v>
      </c>
    </row>
    <row r="4769" spans="1:22">
      <c r="A4769" s="112" t="s">
        <v>1046</v>
      </c>
      <c r="B4769" s="9" t="s">
        <v>1059</v>
      </c>
      <c r="C4769" s="99" t="s">
        <v>105</v>
      </c>
      <c r="D4769" s="81" t="s">
        <v>44</v>
      </c>
      <c r="E4769" s="93" t="s">
        <v>72</v>
      </c>
      <c r="F4769" s="93" t="s">
        <v>73</v>
      </c>
      <c r="G4769" s="126">
        <v>0</v>
      </c>
      <c r="H4769" s="123">
        <f t="shared" si="416"/>
        <v>0</v>
      </c>
      <c r="I4769" s="208" t="s">
        <v>100</v>
      </c>
      <c r="J4769" s="21"/>
      <c r="K4769" s="21"/>
      <c r="L4769" s="32"/>
      <c r="M4769" s="2">
        <v>4.6940540540540496</v>
      </c>
      <c r="N4769" s="2">
        <v>0.80000000000000071</v>
      </c>
      <c r="O4769" s="176">
        <f t="shared" si="417"/>
        <v>3.3941125496954307</v>
      </c>
      <c r="P4769" s="2">
        <v>18</v>
      </c>
      <c r="Q4769" s="2">
        <v>4.8540540540540498</v>
      </c>
      <c r="R4769" s="64">
        <v>0.96</v>
      </c>
      <c r="S4769" s="2">
        <f t="shared" si="418"/>
        <v>4.0729350596345135</v>
      </c>
      <c r="T4769" s="2">
        <v>18</v>
      </c>
      <c r="U4769" s="339">
        <f t="shared" si="419"/>
        <v>3.3517630298062887E-2</v>
      </c>
      <c r="V4769" s="4">
        <f t="shared" si="420"/>
        <v>9.4669647251529349E-2</v>
      </c>
    </row>
    <row r="4770" spans="1:22">
      <c r="A4770" s="112" t="s">
        <v>1046</v>
      </c>
      <c r="B4770" s="9" t="s">
        <v>1059</v>
      </c>
      <c r="C4770" s="99" t="s">
        <v>105</v>
      </c>
      <c r="D4770" s="81" t="s">
        <v>44</v>
      </c>
      <c r="E4770" s="93" t="s">
        <v>72</v>
      </c>
      <c r="F4770" s="93" t="s">
        <v>73</v>
      </c>
      <c r="G4770" s="126">
        <v>15</v>
      </c>
      <c r="H4770" s="123">
        <f t="shared" si="416"/>
        <v>4.1666666666666664E-2</v>
      </c>
      <c r="I4770" s="208"/>
      <c r="J4770" s="21" t="s">
        <v>100</v>
      </c>
      <c r="K4770" s="21"/>
      <c r="L4770" s="32"/>
      <c r="M4770" s="2">
        <v>5.18054054054054</v>
      </c>
      <c r="N4770" s="2">
        <v>0.4789189189189198</v>
      </c>
      <c r="O4770" s="176">
        <f t="shared" si="417"/>
        <v>2.0318808912365909</v>
      </c>
      <c r="P4770" s="2">
        <v>18</v>
      </c>
      <c r="Q4770" s="2">
        <v>4.3805405405405304</v>
      </c>
      <c r="R4770" s="64">
        <v>0.96</v>
      </c>
      <c r="S4770" s="2">
        <f t="shared" si="418"/>
        <v>4.0729350596345135</v>
      </c>
      <c r="T4770" s="2">
        <v>18</v>
      </c>
      <c r="U4770" s="339">
        <f t="shared" si="419"/>
        <v>-0.16773727442671343</v>
      </c>
      <c r="V4770" s="4">
        <f t="shared" si="420"/>
        <v>0.10358273236561338</v>
      </c>
    </row>
    <row r="4771" spans="1:22">
      <c r="A4771" s="112" t="s">
        <v>1046</v>
      </c>
      <c r="B4771" s="9" t="s">
        <v>1059</v>
      </c>
      <c r="C4771" s="99" t="s">
        <v>105</v>
      </c>
      <c r="D4771" s="81" t="s">
        <v>44</v>
      </c>
      <c r="E4771" s="93" t="s">
        <v>72</v>
      </c>
      <c r="F4771" s="93" t="s">
        <v>73</v>
      </c>
      <c r="G4771" s="126">
        <v>30</v>
      </c>
      <c r="H4771" s="123">
        <f t="shared" si="416"/>
        <v>8.3333333333333329E-2</v>
      </c>
      <c r="I4771" s="208"/>
      <c r="J4771" s="21"/>
      <c r="K4771" s="21" t="s">
        <v>100</v>
      </c>
      <c r="L4771" s="32"/>
      <c r="M4771" s="2">
        <v>6.7870270270270199</v>
      </c>
      <c r="N4771" s="2">
        <v>1.1200000000000001</v>
      </c>
      <c r="O4771" s="176">
        <f t="shared" si="417"/>
        <v>4.7517575695735994</v>
      </c>
      <c r="P4771" s="2">
        <v>18</v>
      </c>
      <c r="Q4771" s="2">
        <v>3.42702702702702</v>
      </c>
      <c r="R4771" s="64">
        <v>0.64</v>
      </c>
      <c r="S4771" s="2">
        <f t="shared" si="418"/>
        <v>2.7152900397563422</v>
      </c>
      <c r="T4771" s="2">
        <v>18</v>
      </c>
      <c r="U4771" s="339">
        <f t="shared" si="419"/>
        <v>-0.68331987053057364</v>
      </c>
      <c r="V4771" s="4">
        <f t="shared" si="420"/>
        <v>9.0431412614537271E-2</v>
      </c>
    </row>
    <row r="4772" spans="1:22">
      <c r="A4772" s="112" t="s">
        <v>1046</v>
      </c>
      <c r="B4772" s="9" t="s">
        <v>1059</v>
      </c>
      <c r="C4772" s="99" t="s">
        <v>105</v>
      </c>
      <c r="D4772" s="81" t="s">
        <v>44</v>
      </c>
      <c r="E4772" s="93" t="s">
        <v>72</v>
      </c>
      <c r="F4772" s="93" t="s">
        <v>73</v>
      </c>
      <c r="G4772" s="31">
        <v>60</v>
      </c>
      <c r="H4772" s="123">
        <f t="shared" si="416"/>
        <v>0.16666666666666666</v>
      </c>
      <c r="I4772" s="208"/>
      <c r="J4772" s="32"/>
      <c r="K4772" s="32" t="s">
        <v>100</v>
      </c>
      <c r="L4772" s="32"/>
      <c r="M4772" s="2">
        <v>7.1210810810810798</v>
      </c>
      <c r="N4772" s="2">
        <v>0.79999999999999005</v>
      </c>
      <c r="O4772" s="176">
        <f t="shared" si="417"/>
        <v>3.3941125496953855</v>
      </c>
      <c r="P4772" s="2">
        <v>18</v>
      </c>
      <c r="Q4772" s="2">
        <v>1.6810810810810799</v>
      </c>
      <c r="R4772" s="64">
        <v>0.96</v>
      </c>
      <c r="S4772" s="2">
        <f t="shared" si="418"/>
        <v>4.0729350596345135</v>
      </c>
      <c r="T4772" s="2">
        <v>18</v>
      </c>
      <c r="U4772" s="339">
        <f t="shared" si="419"/>
        <v>-1.4436224640273589</v>
      </c>
      <c r="V4772" s="4">
        <f t="shared" si="420"/>
        <v>0.38166632777668691</v>
      </c>
    </row>
    <row r="4773" spans="1:22">
      <c r="A4773" s="112" t="s">
        <v>1046</v>
      </c>
      <c r="B4773" s="9" t="s">
        <v>1059</v>
      </c>
      <c r="C4773" s="99" t="s">
        <v>105</v>
      </c>
      <c r="D4773" s="81" t="s">
        <v>44</v>
      </c>
      <c r="E4773" s="93" t="s">
        <v>72</v>
      </c>
      <c r="F4773" s="93" t="s">
        <v>73</v>
      </c>
      <c r="G4773" s="126">
        <v>90</v>
      </c>
      <c r="H4773" s="123">
        <f t="shared" si="416"/>
        <v>0.25</v>
      </c>
      <c r="I4773" s="208"/>
      <c r="J4773" s="21"/>
      <c r="K4773" s="21" t="s">
        <v>100</v>
      </c>
      <c r="L4773" s="32"/>
      <c r="M4773" s="2">
        <v>7.9340540540540498</v>
      </c>
      <c r="N4773" s="2">
        <v>0.96000000000000973</v>
      </c>
      <c r="O4773" s="176">
        <f t="shared" si="417"/>
        <v>4.0729350596345544</v>
      </c>
      <c r="P4773" s="2">
        <v>18</v>
      </c>
      <c r="Q4773" s="2">
        <v>2.0140540540540499</v>
      </c>
      <c r="R4773" s="64">
        <v>0.63891891999999995</v>
      </c>
      <c r="S4773" s="2">
        <f t="shared" si="418"/>
        <v>2.7107034057623109</v>
      </c>
      <c r="T4773" s="2">
        <v>18</v>
      </c>
      <c r="U4773" s="339">
        <f t="shared" si="419"/>
        <v>-1.3710145019434758</v>
      </c>
      <c r="V4773" s="4">
        <f t="shared" si="420"/>
        <v>0.15619060248089148</v>
      </c>
    </row>
    <row r="4774" spans="1:22">
      <c r="A4774" s="112" t="s">
        <v>1046</v>
      </c>
      <c r="B4774" s="9" t="s">
        <v>1059</v>
      </c>
      <c r="C4774" s="99" t="s">
        <v>105</v>
      </c>
      <c r="D4774" s="81" t="s">
        <v>44</v>
      </c>
      <c r="E4774" s="93" t="s">
        <v>72</v>
      </c>
      <c r="F4774" s="93" t="s">
        <v>73</v>
      </c>
      <c r="G4774" s="126">
        <v>120</v>
      </c>
      <c r="H4774" s="123">
        <f t="shared" si="416"/>
        <v>0.33333333333333331</v>
      </c>
      <c r="I4774" s="208"/>
      <c r="J4774" s="21"/>
      <c r="K4774" s="21" t="s">
        <v>100</v>
      </c>
      <c r="L4774" s="32"/>
      <c r="M4774" s="2">
        <v>6.68</v>
      </c>
      <c r="N4774" s="2">
        <v>0.96</v>
      </c>
      <c r="O4774" s="176">
        <f t="shared" si="417"/>
        <v>4.0729350596345135</v>
      </c>
      <c r="P4774" s="2">
        <v>18</v>
      </c>
      <c r="Q4774" s="2">
        <v>2.52108108108107</v>
      </c>
      <c r="R4774" s="64">
        <v>0.48108107999999999</v>
      </c>
      <c r="S4774" s="2">
        <f t="shared" si="418"/>
        <v>2.0410541638112876</v>
      </c>
      <c r="T4774" s="2">
        <v>18</v>
      </c>
      <c r="U4774" s="339">
        <f t="shared" si="419"/>
        <v>-0.97443017759060102</v>
      </c>
      <c r="V4774" s="4">
        <f t="shared" si="420"/>
        <v>9.1969097754258988E-2</v>
      </c>
    </row>
    <row r="4775" spans="1:22">
      <c r="A4775" s="112" t="s">
        <v>1046</v>
      </c>
      <c r="B4775" s="9" t="s">
        <v>1059</v>
      </c>
      <c r="C4775" s="99" t="s">
        <v>105</v>
      </c>
      <c r="D4775" s="81" t="s">
        <v>44</v>
      </c>
      <c r="E4775" s="93" t="s">
        <v>72</v>
      </c>
      <c r="F4775" s="93" t="s">
        <v>73</v>
      </c>
      <c r="G4775" s="126">
        <v>180</v>
      </c>
      <c r="H4775" s="123">
        <f t="shared" si="416"/>
        <v>0.5</v>
      </c>
      <c r="I4775" s="208"/>
      <c r="J4775" s="21"/>
      <c r="K4775" s="21" t="s">
        <v>100</v>
      </c>
      <c r="L4775" s="32"/>
      <c r="M4775" s="2">
        <v>5.5870270270270304</v>
      </c>
      <c r="N4775" s="2">
        <v>0.3199999999999994</v>
      </c>
      <c r="O4775" s="176">
        <f t="shared" si="417"/>
        <v>1.3576450198781687</v>
      </c>
      <c r="P4775" s="2">
        <v>18</v>
      </c>
      <c r="Q4775" s="2">
        <v>0.78702702702702898</v>
      </c>
      <c r="R4775" s="64">
        <v>0.64</v>
      </c>
      <c r="S4775" s="2">
        <f t="shared" si="418"/>
        <v>2.7152900397563422</v>
      </c>
      <c r="T4775" s="2">
        <v>18</v>
      </c>
      <c r="U4775" s="339">
        <f t="shared" si="419"/>
        <v>-1.9599399972657499</v>
      </c>
      <c r="V4775" s="4">
        <f t="shared" si="420"/>
        <v>0.71682834869647716</v>
      </c>
    </row>
    <row r="4776" spans="1:22">
      <c r="A4776" s="112" t="s">
        <v>1046</v>
      </c>
      <c r="B4776" s="9" t="s">
        <v>1059</v>
      </c>
      <c r="C4776" s="99" t="s">
        <v>105</v>
      </c>
      <c r="D4776" s="81" t="s">
        <v>44</v>
      </c>
      <c r="E4776" s="93" t="s">
        <v>72</v>
      </c>
      <c r="F4776" s="93" t="s">
        <v>73</v>
      </c>
      <c r="G4776" s="126">
        <v>240</v>
      </c>
      <c r="H4776" s="123">
        <f t="shared" si="416"/>
        <v>0.66666666666666663</v>
      </c>
      <c r="I4776" s="208"/>
      <c r="J4776" s="21"/>
      <c r="K4776" s="21" t="s">
        <v>100</v>
      </c>
      <c r="L4776" s="32"/>
      <c r="M4776" s="2">
        <v>5.9329729729729701</v>
      </c>
      <c r="N4776" s="2">
        <v>0.79999999999999982</v>
      </c>
      <c r="O4776" s="176">
        <f t="shared" si="417"/>
        <v>3.3941125496954272</v>
      </c>
      <c r="P4776" s="2">
        <v>18</v>
      </c>
      <c r="Q4776" s="2">
        <v>0.65297297297297496</v>
      </c>
      <c r="R4776" s="64">
        <v>0.8</v>
      </c>
      <c r="S4776" s="2">
        <f t="shared" si="418"/>
        <v>3.3941125496954281</v>
      </c>
      <c r="T4776" s="2">
        <v>18</v>
      </c>
      <c r="U4776" s="339">
        <f t="shared" si="419"/>
        <v>-2.2067449714709029</v>
      </c>
      <c r="V4776" s="4">
        <f t="shared" si="420"/>
        <v>1.5565862121056977</v>
      </c>
    </row>
    <row r="4777" spans="1:22" s="11" customFormat="1">
      <c r="A4777" s="113" t="s">
        <v>1046</v>
      </c>
      <c r="B4777" s="166" t="s">
        <v>1059</v>
      </c>
      <c r="C4777" s="226" t="s">
        <v>105</v>
      </c>
      <c r="D4777" s="83" t="s">
        <v>44</v>
      </c>
      <c r="E4777" s="100" t="s">
        <v>72</v>
      </c>
      <c r="F4777" s="100" t="s">
        <v>73</v>
      </c>
      <c r="G4777" s="170">
        <v>360</v>
      </c>
      <c r="H4777" s="172">
        <f t="shared" si="416"/>
        <v>1</v>
      </c>
      <c r="I4777" s="210"/>
      <c r="J4777" s="23"/>
      <c r="K4777" s="23" t="s">
        <v>100</v>
      </c>
      <c r="L4777" s="23" t="s">
        <v>100</v>
      </c>
      <c r="M4777" s="2">
        <v>7.09297297297298</v>
      </c>
      <c r="N4777" s="12">
        <v>0.79999999999999005</v>
      </c>
      <c r="O4777" s="233">
        <f t="shared" si="417"/>
        <v>3.3941125496953855</v>
      </c>
      <c r="P4777" s="12">
        <v>18</v>
      </c>
      <c r="Q4777" s="2">
        <v>1.4929729729729699</v>
      </c>
      <c r="R4777" s="90">
        <v>0.56000000000000005</v>
      </c>
      <c r="S4777" s="12">
        <f t="shared" si="418"/>
        <v>2.3758787847867997</v>
      </c>
      <c r="T4777" s="12">
        <v>18</v>
      </c>
      <c r="U4777" s="341">
        <f t="shared" si="419"/>
        <v>-1.5583351559355885</v>
      </c>
      <c r="V4777" s="116">
        <f t="shared" si="420"/>
        <v>0.19624844933851415</v>
      </c>
    </row>
    <row r="4778" spans="1:22">
      <c r="A4778" s="112" t="s">
        <v>1046</v>
      </c>
      <c r="B4778" s="9" t="s">
        <v>1060</v>
      </c>
      <c r="C4778" s="99" t="s">
        <v>105</v>
      </c>
      <c r="D4778" s="81" t="s">
        <v>44</v>
      </c>
      <c r="E4778" s="93" t="s">
        <v>72</v>
      </c>
      <c r="F4778" s="93" t="s">
        <v>73</v>
      </c>
      <c r="G4778" s="31">
        <v>0</v>
      </c>
      <c r="H4778" s="123">
        <f t="shared" si="416"/>
        <v>0</v>
      </c>
      <c r="I4778" s="208" t="s">
        <v>100</v>
      </c>
      <c r="J4778" s="32"/>
      <c r="K4778" s="32"/>
      <c r="L4778" s="32"/>
      <c r="M4778" s="2">
        <v>1.36035142411785</v>
      </c>
      <c r="N4778" s="2">
        <v>1.0202635680884498</v>
      </c>
      <c r="O4778" s="176">
        <f t="shared" si="417"/>
        <v>4.328611725557554</v>
      </c>
      <c r="P4778" s="2">
        <v>18</v>
      </c>
      <c r="Q4778" s="2">
        <v>1.87402578999571</v>
      </c>
      <c r="R4778" s="2">
        <v>1.5233101884653701</v>
      </c>
      <c r="S4778" s="2">
        <f t="shared" si="418"/>
        <v>6.4628577846865252</v>
      </c>
      <c r="T4778" s="2">
        <v>18</v>
      </c>
      <c r="U4778" s="339">
        <f t="shared" si="419"/>
        <v>0.32034587927058644</v>
      </c>
      <c r="V4778" s="4">
        <f t="shared" si="420"/>
        <v>0.71628789999404618</v>
      </c>
    </row>
    <row r="4779" spans="1:22">
      <c r="A4779" s="112" t="s">
        <v>1046</v>
      </c>
      <c r="B4779" s="9" t="s">
        <v>1060</v>
      </c>
      <c r="C4779" s="99" t="s">
        <v>105</v>
      </c>
      <c r="D4779" s="81" t="s">
        <v>44</v>
      </c>
      <c r="E4779" s="93" t="s">
        <v>72</v>
      </c>
      <c r="F4779" s="93" t="s">
        <v>73</v>
      </c>
      <c r="G4779" s="126">
        <v>15</v>
      </c>
      <c r="H4779" s="123">
        <f t="shared" si="416"/>
        <v>4.1666666666666664E-2</v>
      </c>
      <c r="I4779" s="208"/>
      <c r="J4779" s="21" t="s">
        <v>100</v>
      </c>
      <c r="K4779" s="21"/>
      <c r="L4779" s="32"/>
      <c r="M4779" s="2">
        <v>1.3390959331160199</v>
      </c>
      <c r="N4779" s="2">
        <v>1.0238061499220699</v>
      </c>
      <c r="O4779" s="176">
        <f t="shared" si="417"/>
        <v>4.3436416273823202</v>
      </c>
      <c r="P4779" s="2">
        <v>18</v>
      </c>
      <c r="Q4779" s="2">
        <v>1.84922771716023</v>
      </c>
      <c r="R4779" s="2">
        <v>1.5268527702989998</v>
      </c>
      <c r="S4779" s="2">
        <f t="shared" si="418"/>
        <v>6.4778876865113322</v>
      </c>
      <c r="T4779" s="2">
        <v>18</v>
      </c>
      <c r="U4779" s="339">
        <f t="shared" si="419"/>
        <v>0.32277339226305762</v>
      </c>
      <c r="V4779" s="4">
        <f t="shared" si="420"/>
        <v>0.737287326962349</v>
      </c>
    </row>
    <row r="4780" spans="1:22">
      <c r="A4780" s="112" t="s">
        <v>1046</v>
      </c>
      <c r="B4780" s="9" t="s">
        <v>1060</v>
      </c>
      <c r="C4780" s="99" t="s">
        <v>105</v>
      </c>
      <c r="D4780" s="81" t="s">
        <v>44</v>
      </c>
      <c r="E4780" s="93" t="s">
        <v>72</v>
      </c>
      <c r="F4780" s="93" t="s">
        <v>73</v>
      </c>
      <c r="G4780" s="126">
        <v>30</v>
      </c>
      <c r="H4780" s="123">
        <f t="shared" si="416"/>
        <v>8.3333333333333329E-2</v>
      </c>
      <c r="I4780" s="208"/>
      <c r="J4780" s="21"/>
      <c r="K4780" s="21" t="s">
        <v>100</v>
      </c>
      <c r="L4780" s="32"/>
      <c r="M4780" s="2">
        <v>1.3107552784468901</v>
      </c>
      <c r="N4780" s="2">
        <v>1.5374805157999398</v>
      </c>
      <c r="O4780" s="176">
        <f t="shared" si="417"/>
        <v>6.522977391985969</v>
      </c>
      <c r="P4780" s="2">
        <v>18</v>
      </c>
      <c r="Q4780" s="2">
        <v>5.9090264985120902</v>
      </c>
      <c r="R4780" s="2">
        <v>2.0405271361768396</v>
      </c>
      <c r="S4780" s="2">
        <f t="shared" si="418"/>
        <v>8.6572234511148523</v>
      </c>
      <c r="T4780" s="2">
        <v>18</v>
      </c>
      <c r="U4780" s="339">
        <f t="shared" si="419"/>
        <v>1.5058775772804498</v>
      </c>
      <c r="V4780" s="4">
        <f t="shared" si="420"/>
        <v>0.1748040416587596</v>
      </c>
    </row>
    <row r="4781" spans="1:22">
      <c r="A4781" s="112" t="s">
        <v>1046</v>
      </c>
      <c r="B4781" s="9" t="s">
        <v>1060</v>
      </c>
      <c r="C4781" s="99" t="s">
        <v>105</v>
      </c>
      <c r="D4781" s="81" t="s">
        <v>44</v>
      </c>
      <c r="E4781" s="93" t="s">
        <v>72</v>
      </c>
      <c r="F4781" s="93" t="s">
        <v>73</v>
      </c>
      <c r="G4781" s="126">
        <v>60</v>
      </c>
      <c r="H4781" s="123">
        <f t="shared" si="416"/>
        <v>0.16666666666666666</v>
      </c>
      <c r="I4781" s="208"/>
      <c r="J4781" s="21"/>
      <c r="K4781" s="21" t="s">
        <v>100</v>
      </c>
      <c r="L4781" s="32"/>
      <c r="M4781" s="2">
        <v>1.27178687827685</v>
      </c>
      <c r="N4781" s="2">
        <v>1.0202635680884402</v>
      </c>
      <c r="O4781" s="176">
        <f t="shared" si="417"/>
        <v>4.3286117255575132</v>
      </c>
      <c r="P4781" s="2">
        <v>18</v>
      </c>
      <c r="Q4781" s="2">
        <v>13.0083604931273</v>
      </c>
      <c r="R4781" s="2">
        <v>4.0775116905200992</v>
      </c>
      <c r="S4781" s="2">
        <f t="shared" si="418"/>
        <v>17.299417000405111</v>
      </c>
      <c r="T4781" s="2">
        <v>18</v>
      </c>
      <c r="U4781" s="339">
        <f t="shared" si="419"/>
        <v>2.3251693632521255</v>
      </c>
      <c r="V4781" s="4">
        <f t="shared" si="420"/>
        <v>0.15380843846858888</v>
      </c>
    </row>
    <row r="4782" spans="1:22">
      <c r="A4782" s="112" t="s">
        <v>1046</v>
      </c>
      <c r="B4782" s="9" t="s">
        <v>1060</v>
      </c>
      <c r="C4782" s="99" t="s">
        <v>105</v>
      </c>
      <c r="D4782" s="81" t="s">
        <v>44</v>
      </c>
      <c r="E4782" s="93" t="s">
        <v>72</v>
      </c>
      <c r="F4782" s="93" t="s">
        <v>73</v>
      </c>
      <c r="G4782" s="126">
        <v>90</v>
      </c>
      <c r="H4782" s="123">
        <f t="shared" si="416"/>
        <v>0.25</v>
      </c>
      <c r="I4782" s="208"/>
      <c r="J4782" s="21"/>
      <c r="K4782" s="21" t="s">
        <v>100</v>
      </c>
      <c r="L4782" s="32"/>
      <c r="M4782" s="2">
        <v>1.74295026215102</v>
      </c>
      <c r="N4782" s="2">
        <v>1.0167209862547999</v>
      </c>
      <c r="O4782" s="176">
        <f t="shared" si="417"/>
        <v>4.3135818237326609</v>
      </c>
      <c r="P4782" s="2">
        <v>18</v>
      </c>
      <c r="Q4782" s="2">
        <v>3.78347739832786</v>
      </c>
      <c r="R4782" s="2">
        <v>2.04052713617686</v>
      </c>
      <c r="S4782" s="2">
        <f t="shared" si="418"/>
        <v>8.6572234511149393</v>
      </c>
      <c r="T4782" s="2">
        <v>18</v>
      </c>
      <c r="U4782" s="339">
        <f t="shared" si="419"/>
        <v>0.77506430302784146</v>
      </c>
      <c r="V4782" s="4">
        <f t="shared" si="420"/>
        <v>0.34642792015599516</v>
      </c>
    </row>
    <row r="4783" spans="1:22">
      <c r="A4783" s="112" t="s">
        <v>1046</v>
      </c>
      <c r="B4783" s="9" t="s">
        <v>1060</v>
      </c>
      <c r="C4783" s="99" t="s">
        <v>105</v>
      </c>
      <c r="D4783" s="81" t="s">
        <v>44</v>
      </c>
      <c r="E4783" s="93" t="s">
        <v>72</v>
      </c>
      <c r="F4783" s="93" t="s">
        <v>73</v>
      </c>
      <c r="G4783" s="126">
        <v>120</v>
      </c>
      <c r="H4783" s="123">
        <f t="shared" si="416"/>
        <v>0.33333333333333331</v>
      </c>
      <c r="I4783" s="208"/>
      <c r="J4783" s="21"/>
      <c r="K4783" s="21" t="s">
        <v>100</v>
      </c>
      <c r="L4783" s="32"/>
      <c r="M4783" s="2">
        <v>3.1883236502762999</v>
      </c>
      <c r="N4783" s="2">
        <v>1.5303953521326301</v>
      </c>
      <c r="O4783" s="176">
        <f t="shared" si="417"/>
        <v>6.4929175883361419</v>
      </c>
      <c r="P4783" s="2">
        <v>18</v>
      </c>
      <c r="Q4783" s="2">
        <v>14.4112228992489</v>
      </c>
      <c r="R4783" s="2">
        <v>4.0775116905199997</v>
      </c>
      <c r="S4783" s="2">
        <f t="shared" si="418"/>
        <v>17.299417000404688</v>
      </c>
      <c r="T4783" s="2">
        <v>18</v>
      </c>
      <c r="U4783" s="339">
        <f t="shared" si="419"/>
        <v>1.5085119938441416</v>
      </c>
      <c r="V4783" s="4">
        <f t="shared" si="420"/>
        <v>0.13561061028397162</v>
      </c>
    </row>
    <row r="4784" spans="1:22">
      <c r="A4784" s="112" t="s">
        <v>1046</v>
      </c>
      <c r="B4784" s="9" t="s">
        <v>1060</v>
      </c>
      <c r="C4784" s="99" t="s">
        <v>105</v>
      </c>
      <c r="D4784" s="81" t="s">
        <v>44</v>
      </c>
      <c r="E4784" s="93" t="s">
        <v>72</v>
      </c>
      <c r="F4784" s="93" t="s">
        <v>73</v>
      </c>
      <c r="G4784" s="31">
        <v>180</v>
      </c>
      <c r="H4784" s="123">
        <f t="shared" si="416"/>
        <v>0.5</v>
      </c>
      <c r="I4784" s="208"/>
      <c r="J4784" s="32"/>
      <c r="K4784" s="32" t="s">
        <v>100</v>
      </c>
      <c r="L4784" s="32"/>
      <c r="M4784" s="2">
        <v>1.06277455009205</v>
      </c>
      <c r="N4784" s="2">
        <v>1.0167209862548099</v>
      </c>
      <c r="O4784" s="176">
        <f t="shared" si="417"/>
        <v>4.3135818237327035</v>
      </c>
      <c r="P4784" s="2">
        <v>18</v>
      </c>
      <c r="Q4784" s="2">
        <v>2.58962732039108</v>
      </c>
      <c r="R4784" s="2">
        <v>2.0440697180104799</v>
      </c>
      <c r="S4784" s="2">
        <f t="shared" si="418"/>
        <v>8.6722533529397055</v>
      </c>
      <c r="T4784" s="2">
        <v>18</v>
      </c>
      <c r="U4784" s="339">
        <f t="shared" si="419"/>
        <v>0.89063098509362315</v>
      </c>
      <c r="V4784" s="4">
        <f t="shared" si="420"/>
        <v>0.67859690775005221</v>
      </c>
    </row>
    <row r="4785" spans="1:22">
      <c r="A4785" s="112" t="s">
        <v>1046</v>
      </c>
      <c r="B4785" s="9" t="s">
        <v>1060</v>
      </c>
      <c r="C4785" s="99" t="s">
        <v>105</v>
      </c>
      <c r="D4785" s="81" t="s">
        <v>44</v>
      </c>
      <c r="E4785" s="93" t="s">
        <v>72</v>
      </c>
      <c r="F4785" s="93" t="s">
        <v>73</v>
      </c>
      <c r="G4785" s="126">
        <v>240</v>
      </c>
      <c r="H4785" s="123">
        <f t="shared" si="416"/>
        <v>0.66666666666666663</v>
      </c>
      <c r="I4785" s="208"/>
      <c r="J4785" s="21"/>
      <c r="K4785" s="21" t="s">
        <v>100</v>
      </c>
      <c r="L4785" s="32"/>
      <c r="M4785" s="2">
        <v>-4.2510982003704997E-2</v>
      </c>
      <c r="N4785" s="2">
        <v>0.51013178404420401</v>
      </c>
      <c r="O4785" s="176">
        <f t="shared" si="417"/>
        <v>2.1643058627786882</v>
      </c>
      <c r="P4785" s="2">
        <v>18</v>
      </c>
      <c r="Q4785" s="2">
        <v>6.5856596287373996</v>
      </c>
      <c r="R4785" s="2">
        <v>2.5506589202210712</v>
      </c>
      <c r="S4785" s="2">
        <f t="shared" si="418"/>
        <v>10.821529313893658</v>
      </c>
      <c r="T4785" s="2">
        <v>18</v>
      </c>
      <c r="U4785" s="339" t="e">
        <f t="shared" si="419"/>
        <v>#NUM!</v>
      </c>
      <c r="V4785" s="4">
        <f t="shared" si="420"/>
        <v>0.2055607206639633</v>
      </c>
    </row>
    <row r="4786" spans="1:22">
      <c r="A4786" s="112" t="s">
        <v>1046</v>
      </c>
      <c r="B4786" s="9" t="s">
        <v>1060</v>
      </c>
      <c r="C4786" s="99" t="s">
        <v>105</v>
      </c>
      <c r="D4786" s="81" t="s">
        <v>44</v>
      </c>
      <c r="E4786" s="93" t="s">
        <v>72</v>
      </c>
      <c r="F4786" s="93" t="s">
        <v>73</v>
      </c>
      <c r="G4786" s="126">
        <v>360</v>
      </c>
      <c r="H4786" s="123">
        <f t="shared" si="416"/>
        <v>1</v>
      </c>
      <c r="I4786" s="208"/>
      <c r="J4786" s="21"/>
      <c r="K4786" s="21" t="s">
        <v>100</v>
      </c>
      <c r="L4786" s="32" t="s">
        <v>100</v>
      </c>
      <c r="M4786" s="2">
        <v>-0.17358650984840501</v>
      </c>
      <c r="N4786" s="2">
        <v>0.51013178404420401</v>
      </c>
      <c r="O4786" s="176">
        <f t="shared" si="417"/>
        <v>2.1643058627786882</v>
      </c>
      <c r="P4786" s="2">
        <v>18</v>
      </c>
      <c r="Q4786" s="2">
        <v>13.0933824571347</v>
      </c>
      <c r="R4786" s="2">
        <v>4.0810542723536987</v>
      </c>
      <c r="S4786" s="2">
        <f t="shared" si="418"/>
        <v>17.31444690222979</v>
      </c>
      <c r="T4786" s="2">
        <v>18</v>
      </c>
      <c r="U4786" s="339" t="e">
        <f t="shared" si="419"/>
        <v>#NUM!</v>
      </c>
      <c r="V4786" s="4">
        <f t="shared" si="420"/>
        <v>0.1527051591986669</v>
      </c>
    </row>
    <row r="4787" spans="1:22" s="11" customFormat="1">
      <c r="A4787" s="113" t="s">
        <v>1046</v>
      </c>
      <c r="B4787" s="166" t="s">
        <v>1062</v>
      </c>
      <c r="C4787" s="226" t="s">
        <v>105</v>
      </c>
      <c r="D4787" s="83" t="s">
        <v>44</v>
      </c>
      <c r="E4787" s="100" t="s">
        <v>72</v>
      </c>
      <c r="F4787" s="100" t="s">
        <v>73</v>
      </c>
      <c r="G4787" s="170">
        <v>0</v>
      </c>
      <c r="H4787" s="172">
        <f t="shared" si="416"/>
        <v>0</v>
      </c>
      <c r="I4787" s="210" t="s">
        <v>100</v>
      </c>
      <c r="J4787" s="23"/>
      <c r="K4787" s="23"/>
      <c r="L4787" s="23"/>
      <c r="M4787" s="2">
        <v>3.1912246506034099</v>
      </c>
      <c r="N4787" s="12">
        <v>1.3187906938166098</v>
      </c>
      <c r="O4787" s="233">
        <f t="shared" si="417"/>
        <v>5.5951550553806202</v>
      </c>
      <c r="P4787" s="12">
        <v>18</v>
      </c>
      <c r="Q4787" s="2">
        <v>3.52092232405756</v>
      </c>
      <c r="R4787" s="12">
        <v>0.98660473603449006</v>
      </c>
      <c r="S4787" s="12">
        <f t="shared" si="418"/>
        <v>4.1858093952045099</v>
      </c>
      <c r="T4787" s="12">
        <v>18</v>
      </c>
      <c r="U4787" s="341">
        <f t="shared" si="419"/>
        <v>9.8318233032412439E-2</v>
      </c>
      <c r="V4787" s="116">
        <f t="shared" si="420"/>
        <v>0.13407432842074088</v>
      </c>
    </row>
    <row r="4788" spans="1:22">
      <c r="A4788" s="112" t="s">
        <v>1046</v>
      </c>
      <c r="B4788" s="9" t="s">
        <v>1062</v>
      </c>
      <c r="C4788" s="99" t="s">
        <v>105</v>
      </c>
      <c r="D4788" s="81" t="s">
        <v>44</v>
      </c>
      <c r="E4788" s="93" t="s">
        <v>72</v>
      </c>
      <c r="F4788" s="93" t="s">
        <v>73</v>
      </c>
      <c r="G4788" s="126">
        <v>15</v>
      </c>
      <c r="H4788" s="123">
        <f t="shared" si="416"/>
        <v>4.1666666666666664E-2</v>
      </c>
      <c r="I4788" s="208"/>
      <c r="J4788" s="21" t="s">
        <v>100</v>
      </c>
      <c r="K4788" s="21"/>
      <c r="L4788" s="32"/>
      <c r="M4788" s="2">
        <v>3.2161074938829701</v>
      </c>
      <c r="N4788" s="2">
        <v>1.3212789781445595</v>
      </c>
      <c r="O4788" s="176">
        <f t="shared" si="417"/>
        <v>5.6057119517115002</v>
      </c>
      <c r="P4788" s="2">
        <v>18</v>
      </c>
      <c r="Q4788" s="2">
        <v>3.8755028407912699</v>
      </c>
      <c r="R4788" s="2">
        <v>1.3212789781445697</v>
      </c>
      <c r="S4788" s="2">
        <f t="shared" si="418"/>
        <v>5.6057119517115437</v>
      </c>
      <c r="T4788" s="2">
        <v>18</v>
      </c>
      <c r="U4788" s="339">
        <f t="shared" si="419"/>
        <v>0.18650364427902211</v>
      </c>
      <c r="V4788" s="4">
        <f t="shared" si="420"/>
        <v>0.17178948808829628</v>
      </c>
    </row>
    <row r="4789" spans="1:22">
      <c r="A4789" s="112" t="s">
        <v>1046</v>
      </c>
      <c r="B4789" s="9" t="s">
        <v>1062</v>
      </c>
      <c r="C4789" s="99" t="s">
        <v>105</v>
      </c>
      <c r="D4789" s="81" t="s">
        <v>44</v>
      </c>
      <c r="E4789" s="93" t="s">
        <v>72</v>
      </c>
      <c r="F4789" s="93" t="s">
        <v>73</v>
      </c>
      <c r="G4789" s="126">
        <v>30</v>
      </c>
      <c r="H4789" s="123">
        <f t="shared" si="416"/>
        <v>8.3333333333333329E-2</v>
      </c>
      <c r="I4789" s="208"/>
      <c r="J4789" s="21"/>
      <c r="K4789" s="21" t="s">
        <v>100</v>
      </c>
      <c r="L4789" s="32"/>
      <c r="M4789" s="2">
        <v>3.2459669058184399</v>
      </c>
      <c r="N4789" s="2">
        <v>0.9915813046904205</v>
      </c>
      <c r="O4789" s="176">
        <f t="shared" si="417"/>
        <v>4.2069231878664022</v>
      </c>
      <c r="P4789" s="2">
        <v>18</v>
      </c>
      <c r="Q4789" s="2">
        <v>4.2325716418529398</v>
      </c>
      <c r="R4789" s="2">
        <v>1.6509766515987199</v>
      </c>
      <c r="S4789" s="2">
        <f t="shared" si="418"/>
        <v>7.0045007155566887</v>
      </c>
      <c r="T4789" s="2">
        <v>18</v>
      </c>
      <c r="U4789" s="339">
        <f t="shared" si="419"/>
        <v>0.26539648781907754</v>
      </c>
      <c r="V4789" s="4">
        <f t="shared" si="420"/>
        <v>0.20770600065459263</v>
      </c>
    </row>
    <row r="4790" spans="1:22">
      <c r="A4790" s="112" t="s">
        <v>1046</v>
      </c>
      <c r="B4790" s="9" t="s">
        <v>1062</v>
      </c>
      <c r="C4790" s="99" t="s">
        <v>105</v>
      </c>
      <c r="D4790" s="81" t="s">
        <v>44</v>
      </c>
      <c r="E4790" s="93" t="s">
        <v>72</v>
      </c>
      <c r="F4790" s="93" t="s">
        <v>73</v>
      </c>
      <c r="G4790" s="31">
        <v>60</v>
      </c>
      <c r="H4790" s="123">
        <f t="shared" si="416"/>
        <v>0.16666666666666666</v>
      </c>
      <c r="I4790" s="208"/>
      <c r="J4790" s="32"/>
      <c r="K4790" s="32" t="s">
        <v>100</v>
      </c>
      <c r="L4790" s="32"/>
      <c r="M4790" s="2">
        <v>4.2922904657238901</v>
      </c>
      <c r="N4790" s="2">
        <v>1.3138141251606896</v>
      </c>
      <c r="O4790" s="176">
        <f t="shared" si="417"/>
        <v>5.5740412627187705</v>
      </c>
      <c r="P4790" s="2">
        <v>18</v>
      </c>
      <c r="Q4790" s="2">
        <v>13.1966159333139</v>
      </c>
      <c r="R4790" s="2">
        <v>3.2944884502135992</v>
      </c>
      <c r="S4790" s="2">
        <f t="shared" si="418"/>
        <v>13.977330742120772</v>
      </c>
      <c r="T4790" s="2">
        <v>18</v>
      </c>
      <c r="U4790" s="339">
        <f t="shared" si="419"/>
        <v>1.1231399294800573</v>
      </c>
      <c r="V4790" s="4">
        <f t="shared" si="420"/>
        <v>0.11787891048866084</v>
      </c>
    </row>
    <row r="4791" spans="1:22">
      <c r="A4791" s="112" t="s">
        <v>1046</v>
      </c>
      <c r="B4791" s="9" t="s">
        <v>1062</v>
      </c>
      <c r="C4791" s="99" t="s">
        <v>105</v>
      </c>
      <c r="D4791" s="81" t="s">
        <v>44</v>
      </c>
      <c r="E4791" s="93" t="s">
        <v>72</v>
      </c>
      <c r="F4791" s="93" t="s">
        <v>73</v>
      </c>
      <c r="G4791" s="126">
        <v>90</v>
      </c>
      <c r="H4791" s="123">
        <f t="shared" si="416"/>
        <v>0.25</v>
      </c>
      <c r="I4791" s="208"/>
      <c r="J4791" s="21"/>
      <c r="K4791" s="21" t="s">
        <v>100</v>
      </c>
      <c r="L4791" s="32"/>
      <c r="M4791" s="2">
        <v>3.02575374279433</v>
      </c>
      <c r="N4791" s="2">
        <v>0</v>
      </c>
      <c r="O4791" s="176">
        <f t="shared" si="417"/>
        <v>0</v>
      </c>
      <c r="P4791" s="2">
        <v>18</v>
      </c>
      <c r="Q4791" s="2">
        <v>13.905776966781399</v>
      </c>
      <c r="R4791" s="2">
        <v>3.6291626923236002</v>
      </c>
      <c r="S4791" s="2">
        <f t="shared" si="418"/>
        <v>15.397233298627473</v>
      </c>
      <c r="T4791" s="2">
        <v>18</v>
      </c>
      <c r="U4791" s="339">
        <f t="shared" si="419"/>
        <v>1.5251441312995579</v>
      </c>
      <c r="V4791" s="4">
        <f t="shared" si="420"/>
        <v>0.12366735536518267</v>
      </c>
    </row>
    <row r="4792" spans="1:22">
      <c r="A4792" s="112" t="s">
        <v>1046</v>
      </c>
      <c r="B4792" s="9" t="s">
        <v>1062</v>
      </c>
      <c r="C4792" s="99" t="s">
        <v>105</v>
      </c>
      <c r="D4792" s="81" t="s">
        <v>44</v>
      </c>
      <c r="E4792" s="93" t="s">
        <v>72</v>
      </c>
      <c r="F4792" s="93" t="s">
        <v>73</v>
      </c>
      <c r="G4792" s="126">
        <v>120</v>
      </c>
      <c r="H4792" s="123">
        <f t="shared" si="416"/>
        <v>0.33333333333333331</v>
      </c>
      <c r="I4792" s="208"/>
      <c r="J4792" s="21"/>
      <c r="K4792" s="21" t="s">
        <v>100</v>
      </c>
      <c r="L4792" s="32"/>
      <c r="M4792" s="2">
        <v>6.1025173143117897</v>
      </c>
      <c r="N4792" s="2">
        <v>1.6460000829428107</v>
      </c>
      <c r="O4792" s="176">
        <f t="shared" si="417"/>
        <v>6.9833869228948862</v>
      </c>
      <c r="P4792" s="2">
        <v>18</v>
      </c>
      <c r="Q4792" s="2">
        <v>21.5983079666569</v>
      </c>
      <c r="R4792" s="2">
        <v>4.6157674283582004</v>
      </c>
      <c r="S4792" s="2">
        <f t="shared" si="418"/>
        <v>19.58304269383245</v>
      </c>
      <c r="T4792" s="2">
        <v>18</v>
      </c>
      <c r="U4792" s="339">
        <f t="shared" si="419"/>
        <v>1.2639136162148723</v>
      </c>
      <c r="V4792" s="4">
        <f t="shared" si="420"/>
        <v>0.1012273817782417</v>
      </c>
    </row>
    <row r="4793" spans="1:22">
      <c r="A4793" s="112" t="s">
        <v>1046</v>
      </c>
      <c r="B4793" s="9" t="s">
        <v>1062</v>
      </c>
      <c r="C4793" s="99" t="s">
        <v>105</v>
      </c>
      <c r="D4793" s="81" t="s">
        <v>44</v>
      </c>
      <c r="E4793" s="93" t="s">
        <v>72</v>
      </c>
      <c r="F4793" s="93" t="s">
        <v>73</v>
      </c>
      <c r="G4793" s="126">
        <v>180</v>
      </c>
      <c r="H4793" s="123">
        <f t="shared" si="416"/>
        <v>0.5</v>
      </c>
      <c r="I4793" s="208"/>
      <c r="J4793" s="21"/>
      <c r="K4793" s="21" t="s">
        <v>100</v>
      </c>
      <c r="L4793" s="32"/>
      <c r="M4793" s="2">
        <v>5.22539708870735</v>
      </c>
      <c r="N4793" s="2">
        <v>1.64848836727076</v>
      </c>
      <c r="O4793" s="176">
        <f t="shared" si="417"/>
        <v>6.9939438192257652</v>
      </c>
      <c r="P4793" s="2">
        <v>18</v>
      </c>
      <c r="Q4793" s="2">
        <v>51.050885414506702</v>
      </c>
      <c r="R4793" s="2">
        <v>4.2860697549039983</v>
      </c>
      <c r="S4793" s="2">
        <f t="shared" si="418"/>
        <v>18.184253929987083</v>
      </c>
      <c r="T4793" s="2">
        <v>18</v>
      </c>
      <c r="U4793" s="339">
        <f t="shared" si="419"/>
        <v>2.2792920957231293</v>
      </c>
      <c r="V4793" s="4">
        <f t="shared" si="420"/>
        <v>6.2604302381851079E-2</v>
      </c>
    </row>
    <row r="4794" spans="1:22">
      <c r="A4794" s="112" t="s">
        <v>1046</v>
      </c>
      <c r="B4794" s="9" t="s">
        <v>1062</v>
      </c>
      <c r="C4794" s="99" t="s">
        <v>105</v>
      </c>
      <c r="D4794" s="81" t="s">
        <v>44</v>
      </c>
      <c r="E4794" s="93" t="s">
        <v>72</v>
      </c>
      <c r="F4794" s="93" t="s">
        <v>73</v>
      </c>
      <c r="G4794" s="126">
        <v>240</v>
      </c>
      <c r="H4794" s="123">
        <f t="shared" si="416"/>
        <v>0.66666666666666663</v>
      </c>
      <c r="I4794" s="208"/>
      <c r="J4794" s="21"/>
      <c r="K4794" s="21" t="s">
        <v>100</v>
      </c>
      <c r="L4794" s="32"/>
      <c r="M4794" s="2">
        <v>2.3576494007381799</v>
      </c>
      <c r="N4794" s="2">
        <v>0.65939534690831003</v>
      </c>
      <c r="O4794" s="176">
        <f t="shared" si="417"/>
        <v>2.7975775276903314</v>
      </c>
      <c r="P4794" s="2">
        <v>18</v>
      </c>
      <c r="Q4794" s="2">
        <v>32.040393148923798</v>
      </c>
      <c r="R4794" s="2">
        <v>2.9647907767594006</v>
      </c>
      <c r="S4794" s="2">
        <f t="shared" si="418"/>
        <v>12.578541978275421</v>
      </c>
      <c r="T4794" s="2">
        <v>18</v>
      </c>
      <c r="U4794" s="339">
        <f t="shared" si="419"/>
        <v>2.6093322866435651</v>
      </c>
      <c r="V4794" s="4">
        <f t="shared" si="420"/>
        <v>6.4117894764198963E-2</v>
      </c>
    </row>
    <row r="4795" spans="1:22">
      <c r="A4795" s="112" t="s">
        <v>1046</v>
      </c>
      <c r="B4795" s="9" t="s">
        <v>1062</v>
      </c>
      <c r="C4795" s="99" t="s">
        <v>105</v>
      </c>
      <c r="D4795" s="81" t="s">
        <v>44</v>
      </c>
      <c r="E4795" s="93" t="s">
        <v>72</v>
      </c>
      <c r="F4795" s="93" t="s">
        <v>73</v>
      </c>
      <c r="G4795" s="126">
        <v>360</v>
      </c>
      <c r="H4795" s="123">
        <f t="shared" si="416"/>
        <v>1</v>
      </c>
      <c r="I4795" s="208"/>
      <c r="J4795" s="21"/>
      <c r="K4795" s="21" t="s">
        <v>100</v>
      </c>
      <c r="L4795" s="32" t="s">
        <v>100</v>
      </c>
      <c r="M4795" s="2">
        <v>3.1887363662754402</v>
      </c>
      <c r="N4795" s="2">
        <v>1.9781860407249297</v>
      </c>
      <c r="O4795" s="176">
        <f t="shared" si="417"/>
        <v>8.3927325830709929</v>
      </c>
      <c r="P4795" s="2">
        <v>18</v>
      </c>
      <c r="Q4795" s="2">
        <v>16.046945630987398</v>
      </c>
      <c r="R4795" s="2">
        <v>3.2969767345415022</v>
      </c>
      <c r="S4795" s="2">
        <f t="shared" si="418"/>
        <v>13.987887638451454</v>
      </c>
      <c r="T4795" s="2">
        <v>18</v>
      </c>
      <c r="U4795" s="339">
        <f t="shared" si="419"/>
        <v>1.6158938132062535</v>
      </c>
      <c r="V4795" s="4">
        <f t="shared" si="420"/>
        <v>9.7768631848352244E-2</v>
      </c>
    </row>
    <row r="4796" spans="1:22">
      <c r="A4796" s="112" t="s">
        <v>1046</v>
      </c>
      <c r="B4796" s="9" t="s">
        <v>1064</v>
      </c>
      <c r="C4796" s="99" t="s">
        <v>105</v>
      </c>
      <c r="D4796" s="81" t="s">
        <v>44</v>
      </c>
      <c r="E4796" s="93" t="s">
        <v>72</v>
      </c>
      <c r="F4796" s="93" t="s">
        <v>73</v>
      </c>
      <c r="G4796" s="31">
        <v>0</v>
      </c>
      <c r="H4796" s="123">
        <f t="shared" si="416"/>
        <v>0</v>
      </c>
      <c r="I4796" s="208" t="s">
        <v>100</v>
      </c>
      <c r="J4796" s="32"/>
      <c r="K4796" s="32"/>
      <c r="L4796" s="32"/>
      <c r="M4796" s="2">
        <v>26.405228758169802</v>
      </c>
      <c r="N4796" s="2">
        <v>6.9281045751633989</v>
      </c>
      <c r="O4796" s="176">
        <f t="shared" si="417"/>
        <v>29.393458355205503</v>
      </c>
      <c r="P4796" s="2">
        <v>18</v>
      </c>
      <c r="Q4796" s="2">
        <v>19.4871794871794</v>
      </c>
      <c r="R4796" s="2">
        <v>5.3896430367017985</v>
      </c>
      <c r="S4796" s="2">
        <f t="shared" si="418"/>
        <v>22.866318836560186</v>
      </c>
      <c r="T4796" s="2">
        <v>18</v>
      </c>
      <c r="U4796" s="339">
        <f t="shared" si="419"/>
        <v>-0.30380526241202938</v>
      </c>
      <c r="V4796" s="4">
        <f t="shared" si="420"/>
        <v>0.1320486154377008</v>
      </c>
    </row>
    <row r="4797" spans="1:22" s="11" customFormat="1">
      <c r="A4797" s="113" t="s">
        <v>1046</v>
      </c>
      <c r="B4797" s="166" t="s">
        <v>1064</v>
      </c>
      <c r="C4797" s="226" t="s">
        <v>105</v>
      </c>
      <c r="D4797" s="83" t="s">
        <v>44</v>
      </c>
      <c r="E4797" s="100" t="s">
        <v>72</v>
      </c>
      <c r="F4797" s="100" t="s">
        <v>73</v>
      </c>
      <c r="G4797" s="170">
        <v>15</v>
      </c>
      <c r="H4797" s="172">
        <f t="shared" si="416"/>
        <v>4.1666666666666664E-2</v>
      </c>
      <c r="I4797" s="210"/>
      <c r="J4797" s="23" t="s">
        <v>100</v>
      </c>
      <c r="K4797" s="23"/>
      <c r="L4797" s="23"/>
      <c r="M4797" s="2">
        <v>20.291603821015499</v>
      </c>
      <c r="N4797" s="12">
        <v>3.081950729009499</v>
      </c>
      <c r="O4797" s="233">
        <f t="shared" si="417"/>
        <v>13.075609558592641</v>
      </c>
      <c r="P4797" s="12">
        <v>18</v>
      </c>
      <c r="Q4797" s="2">
        <v>8.7531422825539895</v>
      </c>
      <c r="R4797" s="12">
        <v>3.0819507290095096</v>
      </c>
      <c r="S4797" s="12">
        <f t="shared" si="418"/>
        <v>13.075609558592687</v>
      </c>
      <c r="T4797" s="12">
        <v>18</v>
      </c>
      <c r="U4797" s="341">
        <f t="shared" si="419"/>
        <v>-0.84079444170531292</v>
      </c>
      <c r="V4797" s="116">
        <f t="shared" si="420"/>
        <v>0.1795274982387087</v>
      </c>
    </row>
    <row r="4798" spans="1:22">
      <c r="A4798" s="112" t="s">
        <v>1046</v>
      </c>
      <c r="B4798" s="9" t="s">
        <v>1064</v>
      </c>
      <c r="C4798" s="99" t="s">
        <v>105</v>
      </c>
      <c r="D4798" s="81" t="s">
        <v>44</v>
      </c>
      <c r="E4798" s="93" t="s">
        <v>72</v>
      </c>
      <c r="F4798" s="93" t="s">
        <v>73</v>
      </c>
      <c r="G4798" s="126">
        <v>30</v>
      </c>
      <c r="H4798" s="123">
        <f t="shared" si="416"/>
        <v>8.3333333333333329E-2</v>
      </c>
      <c r="I4798" s="208"/>
      <c r="J4798" s="21"/>
      <c r="K4798" s="21" t="s">
        <v>100</v>
      </c>
      <c r="L4798" s="32"/>
      <c r="M4798" s="2">
        <v>31.091000502765102</v>
      </c>
      <c r="N4798" s="2">
        <v>6.1588738059326964</v>
      </c>
      <c r="O4798" s="176">
        <f t="shared" si="417"/>
        <v>26.129888595883259</v>
      </c>
      <c r="P4798" s="2">
        <v>18</v>
      </c>
      <c r="Q4798" s="2">
        <v>6.4806435394670201</v>
      </c>
      <c r="R4798" s="2">
        <v>1.5384615384615499</v>
      </c>
      <c r="S4798" s="2">
        <f t="shared" si="418"/>
        <v>6.527139518645102</v>
      </c>
      <c r="T4798" s="2">
        <v>18</v>
      </c>
      <c r="U4798" s="339">
        <f t="shared" si="419"/>
        <v>-1.5680985873280746</v>
      </c>
      <c r="V4798" s="4">
        <f t="shared" si="420"/>
        <v>0.11191114781108695</v>
      </c>
    </row>
    <row r="4799" spans="1:22">
      <c r="A4799" s="112" t="s">
        <v>1046</v>
      </c>
      <c r="B4799" s="9" t="s">
        <v>1064</v>
      </c>
      <c r="C4799" s="99" t="s">
        <v>105</v>
      </c>
      <c r="D4799" s="81" t="s">
        <v>44</v>
      </c>
      <c r="E4799" s="93" t="s">
        <v>72</v>
      </c>
      <c r="F4799" s="93" t="s">
        <v>73</v>
      </c>
      <c r="G4799" s="126">
        <v>60</v>
      </c>
      <c r="H4799" s="123">
        <f t="shared" si="416"/>
        <v>0.16666666666666666</v>
      </c>
      <c r="I4799" s="208"/>
      <c r="J4799" s="21"/>
      <c r="K4799" s="21" t="s">
        <v>100</v>
      </c>
      <c r="L4799" s="32"/>
      <c r="M4799" s="2">
        <v>18.079436902966201</v>
      </c>
      <c r="N4799" s="2">
        <v>4.6204122674710995</v>
      </c>
      <c r="O4799" s="176">
        <f t="shared" si="417"/>
        <v>19.602749077237959</v>
      </c>
      <c r="P4799" s="2">
        <v>18</v>
      </c>
      <c r="Q4799" s="2">
        <v>5.7717445952739501</v>
      </c>
      <c r="R4799" s="2">
        <v>0.76420311714429001</v>
      </c>
      <c r="S4799" s="2">
        <f t="shared" si="418"/>
        <v>3.2422392380197498</v>
      </c>
      <c r="T4799" s="2">
        <v>18</v>
      </c>
      <c r="U4799" s="339">
        <f t="shared" si="419"/>
        <v>-1.1418008187120028</v>
      </c>
      <c r="V4799" s="4">
        <f t="shared" si="420"/>
        <v>7.3086422750738372E-2</v>
      </c>
    </row>
    <row r="4800" spans="1:22">
      <c r="A4800" s="112" t="s">
        <v>1046</v>
      </c>
      <c r="B4800" s="9" t="s">
        <v>1064</v>
      </c>
      <c r="C4800" s="99" t="s">
        <v>105</v>
      </c>
      <c r="D4800" s="81" t="s">
        <v>44</v>
      </c>
      <c r="E4800" s="93" t="s">
        <v>72</v>
      </c>
      <c r="F4800" s="93" t="s">
        <v>73</v>
      </c>
      <c r="G4800" s="126">
        <v>90</v>
      </c>
      <c r="H4800" s="123">
        <f t="shared" si="416"/>
        <v>0.25</v>
      </c>
      <c r="I4800" s="208"/>
      <c r="J4800" s="21"/>
      <c r="K4800" s="21" t="s">
        <v>100</v>
      </c>
      <c r="L4800" s="32"/>
      <c r="M4800" s="2">
        <v>28.144796380090401</v>
      </c>
      <c r="N4800" s="2">
        <v>5.3846153846153975</v>
      </c>
      <c r="O4800" s="176">
        <f t="shared" si="417"/>
        <v>22.844988315257741</v>
      </c>
      <c r="P4800" s="2">
        <v>18</v>
      </c>
      <c r="Q4800" s="2">
        <v>8.1447963800904404</v>
      </c>
      <c r="R4800" s="2">
        <v>3.0769230769230589</v>
      </c>
      <c r="S4800" s="2">
        <f t="shared" si="418"/>
        <v>13.05427903729003</v>
      </c>
      <c r="T4800" s="2">
        <v>18</v>
      </c>
      <c r="U4800" s="339">
        <f t="shared" si="419"/>
        <v>-1.2399832418489727</v>
      </c>
      <c r="V4800" s="4">
        <f t="shared" si="420"/>
        <v>0.19827160493827192</v>
      </c>
    </row>
    <row r="4801" spans="1:22">
      <c r="A4801" s="112" t="s">
        <v>1046</v>
      </c>
      <c r="B4801" s="9" t="s">
        <v>1064</v>
      </c>
      <c r="C4801" s="99" t="s">
        <v>105</v>
      </c>
      <c r="D4801" s="81" t="s">
        <v>44</v>
      </c>
      <c r="E4801" s="93" t="s">
        <v>72</v>
      </c>
      <c r="F4801" s="93" t="s">
        <v>73</v>
      </c>
      <c r="G4801" s="126">
        <v>120</v>
      </c>
      <c r="H4801" s="123">
        <f t="shared" si="416"/>
        <v>0.33333333333333331</v>
      </c>
      <c r="I4801" s="208"/>
      <c r="J4801" s="21"/>
      <c r="K4801" s="21" t="s">
        <v>100</v>
      </c>
      <c r="L4801" s="32"/>
      <c r="M4801" s="2">
        <v>20.578179989944601</v>
      </c>
      <c r="N4801" s="2">
        <v>5.384615384615298</v>
      </c>
      <c r="O4801" s="176">
        <f t="shared" si="417"/>
        <v>22.844988315257321</v>
      </c>
      <c r="P4801" s="2">
        <v>18</v>
      </c>
      <c r="Q4801" s="2">
        <v>10.5781799899446</v>
      </c>
      <c r="R4801" s="2">
        <v>3.0819507290095007</v>
      </c>
      <c r="S4801" s="2">
        <f t="shared" si="418"/>
        <v>13.07560955859265</v>
      </c>
      <c r="T4801" s="2">
        <v>18</v>
      </c>
      <c r="U4801" s="339">
        <f t="shared" si="419"/>
        <v>-0.66543790263480695</v>
      </c>
      <c r="V4801" s="4">
        <f t="shared" si="420"/>
        <v>0.14044026727612269</v>
      </c>
    </row>
    <row r="4802" spans="1:22">
      <c r="A4802" s="112" t="s">
        <v>1046</v>
      </c>
      <c r="B4802" s="9" t="s">
        <v>1064</v>
      </c>
      <c r="C4802" s="99" t="s">
        <v>105</v>
      </c>
      <c r="D4802" s="81" t="s">
        <v>44</v>
      </c>
      <c r="E4802" s="93" t="s">
        <v>72</v>
      </c>
      <c r="F4802" s="93" t="s">
        <v>73</v>
      </c>
      <c r="G4802" s="31">
        <v>180</v>
      </c>
      <c r="H4802" s="123">
        <f t="shared" si="416"/>
        <v>0.5</v>
      </c>
      <c r="I4802" s="208"/>
      <c r="J4802" s="32"/>
      <c r="K4802" s="32" t="s">
        <v>100</v>
      </c>
      <c r="L4802" s="32"/>
      <c r="M4802" s="2">
        <v>29.9396681749622</v>
      </c>
      <c r="N4802" s="2">
        <v>4.6103569632981021</v>
      </c>
      <c r="O4802" s="176">
        <f t="shared" si="417"/>
        <v>19.560088034632241</v>
      </c>
      <c r="P4802" s="2">
        <v>18</v>
      </c>
      <c r="Q4802" s="2">
        <v>7.6319758672699098</v>
      </c>
      <c r="R4802" s="2">
        <v>3.8360985419808902</v>
      </c>
      <c r="S4802" s="2">
        <f t="shared" si="418"/>
        <v>16.275187754007089</v>
      </c>
      <c r="T4802" s="2">
        <v>18</v>
      </c>
      <c r="U4802" s="339">
        <f t="shared" si="419"/>
        <v>-1.3668375238338319</v>
      </c>
      <c r="V4802" s="4">
        <f t="shared" si="420"/>
        <v>0.30819754513688602</v>
      </c>
    </row>
    <row r="4803" spans="1:22">
      <c r="A4803" s="112" t="s">
        <v>1046</v>
      </c>
      <c r="B4803" s="9" t="s">
        <v>1064</v>
      </c>
      <c r="C4803" s="99" t="s">
        <v>105</v>
      </c>
      <c r="D4803" s="81" t="s">
        <v>44</v>
      </c>
      <c r="E4803" s="93" t="s">
        <v>72</v>
      </c>
      <c r="F4803" s="93" t="s">
        <v>73</v>
      </c>
      <c r="G4803" s="126">
        <v>240</v>
      </c>
      <c r="H4803" s="123">
        <f t="shared" si="416"/>
        <v>0.66666666666666663</v>
      </c>
      <c r="I4803" s="208"/>
      <c r="J4803" s="21"/>
      <c r="K4803" s="21" t="s">
        <v>100</v>
      </c>
      <c r="L4803" s="32"/>
      <c r="M4803" s="2">
        <v>32.3680241327299</v>
      </c>
      <c r="N4803" s="2">
        <v>6.1588738059326005</v>
      </c>
      <c r="O4803" s="176">
        <f t="shared" si="417"/>
        <v>26.129888595882854</v>
      </c>
      <c r="P4803" s="2">
        <v>18</v>
      </c>
      <c r="Q4803" s="2">
        <v>6.9884364002010297</v>
      </c>
      <c r="R4803" s="2">
        <v>3.0718954248365709</v>
      </c>
      <c r="S4803" s="2">
        <f t="shared" si="418"/>
        <v>13.032948515987217</v>
      </c>
      <c r="T4803" s="2">
        <v>18</v>
      </c>
      <c r="U4803" s="339">
        <f t="shared" si="419"/>
        <v>-1.5329141857340234</v>
      </c>
      <c r="V4803" s="4">
        <f t="shared" si="420"/>
        <v>0.24877588576620752</v>
      </c>
    </row>
    <row r="4804" spans="1:22">
      <c r="A4804" s="112" t="s">
        <v>1046</v>
      </c>
      <c r="B4804" s="9" t="s">
        <v>1064</v>
      </c>
      <c r="C4804" s="99" t="s">
        <v>105</v>
      </c>
      <c r="D4804" s="81" t="s">
        <v>44</v>
      </c>
      <c r="E4804" s="93" t="s">
        <v>72</v>
      </c>
      <c r="F4804" s="93" t="s">
        <v>73</v>
      </c>
      <c r="G4804" s="126">
        <v>360</v>
      </c>
      <c r="H4804" s="123">
        <f t="shared" si="416"/>
        <v>1</v>
      </c>
      <c r="I4804" s="208"/>
      <c r="J4804" s="21"/>
      <c r="K4804" s="21" t="s">
        <v>100</v>
      </c>
      <c r="L4804" s="32" t="s">
        <v>100</v>
      </c>
      <c r="M4804" s="2">
        <v>23.3283056812468</v>
      </c>
      <c r="N4804" s="2">
        <v>3.8461538461538005</v>
      </c>
      <c r="O4804" s="176">
        <f t="shared" si="417"/>
        <v>16.317848796612441</v>
      </c>
      <c r="P4804" s="2">
        <v>18</v>
      </c>
      <c r="Q4804" s="2">
        <v>11.789844142785199</v>
      </c>
      <c r="R4804" s="2">
        <v>3.851181498240301</v>
      </c>
      <c r="S4804" s="2">
        <f t="shared" si="418"/>
        <v>16.339179317915306</v>
      </c>
      <c r="T4804" s="2">
        <v>18</v>
      </c>
      <c r="U4804" s="339">
        <f t="shared" si="419"/>
        <v>-0.68242896433992895</v>
      </c>
      <c r="V4804" s="4">
        <f t="shared" si="420"/>
        <v>0.16225737996988454</v>
      </c>
    </row>
    <row r="4805" spans="1:22">
      <c r="A4805" s="112" t="s">
        <v>1046</v>
      </c>
      <c r="B4805" s="9" t="s">
        <v>1065</v>
      </c>
      <c r="C4805" s="99" t="s">
        <v>105</v>
      </c>
      <c r="D4805" s="81" t="s">
        <v>44</v>
      </c>
      <c r="E4805" s="93" t="s">
        <v>72</v>
      </c>
      <c r="F4805" s="93" t="s">
        <v>73</v>
      </c>
      <c r="G4805" s="126">
        <v>0</v>
      </c>
      <c r="H4805" s="123">
        <f t="shared" si="416"/>
        <v>0</v>
      </c>
      <c r="I4805" s="208" t="s">
        <v>100</v>
      </c>
      <c r="J4805" s="21"/>
      <c r="K4805" s="21"/>
      <c r="L4805" s="32"/>
      <c r="M4805" s="2">
        <v>54.901960784313701</v>
      </c>
      <c r="N4805" s="2">
        <v>8.2352941176471006</v>
      </c>
      <c r="O4805" s="176">
        <f t="shared" si="417"/>
        <v>34.9393938939237</v>
      </c>
      <c r="P4805" s="2">
        <v>18</v>
      </c>
      <c r="Q4805" s="2">
        <v>50.784313725490101</v>
      </c>
      <c r="R4805" s="2">
        <v>6.8627450980392979</v>
      </c>
      <c r="S4805" s="2">
        <f t="shared" si="418"/>
        <v>29.116161578269949</v>
      </c>
      <c r="T4805" s="2">
        <v>18</v>
      </c>
      <c r="U4805" s="339">
        <f t="shared" si="419"/>
        <v>-7.796154146971325E-2</v>
      </c>
      <c r="V4805" s="4">
        <f t="shared" si="420"/>
        <v>7.3817060303547302E-2</v>
      </c>
    </row>
    <row r="4806" spans="1:22">
      <c r="A4806" s="112" t="s">
        <v>1046</v>
      </c>
      <c r="B4806" s="9" t="s">
        <v>1065</v>
      </c>
      <c r="C4806" s="99" t="s">
        <v>105</v>
      </c>
      <c r="D4806" s="81" t="s">
        <v>44</v>
      </c>
      <c r="E4806" s="93" t="s">
        <v>72</v>
      </c>
      <c r="F4806" s="93" t="s">
        <v>73</v>
      </c>
      <c r="G4806" s="126">
        <v>15</v>
      </c>
      <c r="H4806" s="123">
        <f t="shared" si="416"/>
        <v>4.1666666666666664E-2</v>
      </c>
      <c r="I4806" s="208"/>
      <c r="J4806" s="21" t="s">
        <v>100</v>
      </c>
      <c r="K4806" s="21"/>
      <c r="L4806" s="32"/>
      <c r="M4806" s="2">
        <v>61.078431372548998</v>
      </c>
      <c r="N4806" s="2">
        <v>4.803921568627409</v>
      </c>
      <c r="O4806" s="176">
        <f t="shared" si="417"/>
        <v>20.381313104788543</v>
      </c>
      <c r="P4806" s="2">
        <v>18</v>
      </c>
      <c r="Q4806" s="2">
        <v>10.980392156862701</v>
      </c>
      <c r="R4806" s="2">
        <v>2.7450980392156996</v>
      </c>
      <c r="S4806" s="2">
        <f t="shared" si="418"/>
        <v>11.646464631307897</v>
      </c>
      <c r="T4806" s="2">
        <v>18</v>
      </c>
      <c r="U4806" s="339">
        <f t="shared" si="419"/>
        <v>-1.7160476474923623</v>
      </c>
      <c r="V4806" s="4">
        <f t="shared" si="420"/>
        <v>0.11805555555555666</v>
      </c>
    </row>
    <row r="4807" spans="1:22" s="11" customFormat="1">
      <c r="A4807" s="113" t="s">
        <v>1046</v>
      </c>
      <c r="B4807" s="166" t="s">
        <v>1065</v>
      </c>
      <c r="C4807" s="226" t="s">
        <v>105</v>
      </c>
      <c r="D4807" s="83" t="s">
        <v>44</v>
      </c>
      <c r="E4807" s="100" t="s">
        <v>72</v>
      </c>
      <c r="F4807" s="100" t="s">
        <v>73</v>
      </c>
      <c r="G4807" s="170">
        <v>30</v>
      </c>
      <c r="H4807" s="172">
        <f t="shared" si="416"/>
        <v>8.3333333333333329E-2</v>
      </c>
      <c r="I4807" s="210"/>
      <c r="J4807" s="23"/>
      <c r="K4807" s="23" t="s">
        <v>100</v>
      </c>
      <c r="L4807" s="23"/>
      <c r="M4807" s="2">
        <v>43.235294117647001</v>
      </c>
      <c r="N4807" s="12">
        <v>5.4901960784313957</v>
      </c>
      <c r="O4807" s="233">
        <f t="shared" si="417"/>
        <v>23.292929262615779</v>
      </c>
      <c r="P4807" s="12">
        <v>18</v>
      </c>
      <c r="Q4807" s="2">
        <v>7.5490196078431202</v>
      </c>
      <c r="R4807" s="12">
        <v>3.4313725490195806</v>
      </c>
      <c r="S4807" s="12">
        <f t="shared" si="418"/>
        <v>14.558080789134685</v>
      </c>
      <c r="T4807" s="12">
        <v>18</v>
      </c>
      <c r="U4807" s="341">
        <f t="shared" si="419"/>
        <v>-1.745239453593163</v>
      </c>
      <c r="V4807" s="116">
        <f t="shared" si="420"/>
        <v>0.26216712580348706</v>
      </c>
    </row>
    <row r="4808" spans="1:22">
      <c r="A4808" s="112" t="s">
        <v>1046</v>
      </c>
      <c r="B4808" s="9" t="s">
        <v>1065</v>
      </c>
      <c r="C4808" s="99" t="s">
        <v>105</v>
      </c>
      <c r="D4808" s="81" t="s">
        <v>44</v>
      </c>
      <c r="E4808" s="93" t="s">
        <v>72</v>
      </c>
      <c r="F4808" s="93" t="s">
        <v>73</v>
      </c>
      <c r="G4808" s="31">
        <v>60</v>
      </c>
      <c r="H4808" s="123">
        <f t="shared" si="416"/>
        <v>0.16666666666666666</v>
      </c>
      <c r="I4808" s="208"/>
      <c r="J4808" s="32"/>
      <c r="K4808" s="32" t="s">
        <v>100</v>
      </c>
      <c r="L4808" s="32"/>
      <c r="M4808" s="2">
        <v>45.294117647058798</v>
      </c>
      <c r="N4808" s="2">
        <v>4.8039215686274019</v>
      </c>
      <c r="O4808" s="176">
        <f t="shared" si="417"/>
        <v>20.381313104788514</v>
      </c>
      <c r="P4808" s="2">
        <v>18</v>
      </c>
      <c r="Q4808" s="2">
        <v>5.4901960784313797</v>
      </c>
      <c r="R4808" s="2">
        <v>1.3725490196078107</v>
      </c>
      <c r="S4808" s="2">
        <f t="shared" si="418"/>
        <v>5.8232323156537831</v>
      </c>
      <c r="T4808" s="2">
        <v>18</v>
      </c>
      <c r="U4808" s="339">
        <f t="shared" si="419"/>
        <v>-2.1102132003465877</v>
      </c>
      <c r="V4808" s="4">
        <f t="shared" si="420"/>
        <v>0.11805555555555243</v>
      </c>
    </row>
    <row r="4809" spans="1:22">
      <c r="A4809" s="112" t="s">
        <v>1046</v>
      </c>
      <c r="B4809" s="9" t="s">
        <v>1065</v>
      </c>
      <c r="C4809" s="99" t="s">
        <v>105</v>
      </c>
      <c r="D4809" s="81" t="s">
        <v>44</v>
      </c>
      <c r="E4809" s="93" t="s">
        <v>72</v>
      </c>
      <c r="F4809" s="93" t="s">
        <v>73</v>
      </c>
      <c r="G4809" s="126">
        <v>90</v>
      </c>
      <c r="H4809" s="123">
        <f t="shared" si="416"/>
        <v>0.25</v>
      </c>
      <c r="I4809" s="208"/>
      <c r="J4809" s="21"/>
      <c r="K4809" s="21" t="s">
        <v>100</v>
      </c>
      <c r="L4809" s="32"/>
      <c r="M4809" s="2">
        <v>37.058823529411697</v>
      </c>
      <c r="N4809" s="2">
        <v>4.1176470588236</v>
      </c>
      <c r="O4809" s="176">
        <f t="shared" si="417"/>
        <v>17.46969694696206</v>
      </c>
      <c r="P4809" s="2">
        <v>18</v>
      </c>
      <c r="Q4809" s="2">
        <v>9.6078431372548891</v>
      </c>
      <c r="R4809" s="2">
        <v>2.7450980392156108</v>
      </c>
      <c r="S4809" s="2">
        <f t="shared" si="418"/>
        <v>11.64646463130752</v>
      </c>
      <c r="T4809" s="2">
        <v>18</v>
      </c>
      <c r="U4809" s="339">
        <f t="shared" si="419"/>
        <v>-1.3499267169490152</v>
      </c>
      <c r="V4809" s="4">
        <f t="shared" si="420"/>
        <v>0.13718820861677575</v>
      </c>
    </row>
    <row r="4810" spans="1:22">
      <c r="A4810" s="112" t="s">
        <v>1046</v>
      </c>
      <c r="B4810" s="9" t="s">
        <v>1065</v>
      </c>
      <c r="C4810" s="99" t="s">
        <v>105</v>
      </c>
      <c r="D4810" s="81" t="s">
        <v>44</v>
      </c>
      <c r="E4810" s="93" t="s">
        <v>72</v>
      </c>
      <c r="F4810" s="93" t="s">
        <v>73</v>
      </c>
      <c r="G4810" s="126">
        <v>120</v>
      </c>
      <c r="H4810" s="123">
        <f t="shared" si="416"/>
        <v>0.33333333333333331</v>
      </c>
      <c r="I4810" s="208"/>
      <c r="J4810" s="21"/>
      <c r="K4810" s="21" t="s">
        <v>100</v>
      </c>
      <c r="L4810" s="32"/>
      <c r="M4810" s="2">
        <v>37.745098039215598</v>
      </c>
      <c r="N4810" s="2">
        <v>3.4313725490196987</v>
      </c>
      <c r="O4810" s="176">
        <f t="shared" si="417"/>
        <v>14.558080789135186</v>
      </c>
      <c r="P4810" s="2">
        <v>18</v>
      </c>
      <c r="Q4810" s="2">
        <v>8.2352941176470704</v>
      </c>
      <c r="R4810" s="2">
        <v>2.7450980392156303</v>
      </c>
      <c r="S4810" s="2">
        <f t="shared" si="418"/>
        <v>11.646464631307603</v>
      </c>
      <c r="T4810" s="2">
        <v>18</v>
      </c>
      <c r="U4810" s="339">
        <f t="shared" si="419"/>
        <v>-1.5224265354444668</v>
      </c>
      <c r="V4810" s="4">
        <f t="shared" si="420"/>
        <v>0.1666666666666618</v>
      </c>
    </row>
    <row r="4811" spans="1:22">
      <c r="A4811" s="112" t="s">
        <v>1046</v>
      </c>
      <c r="B4811" s="9" t="s">
        <v>1065</v>
      </c>
      <c r="C4811" s="99" t="s">
        <v>105</v>
      </c>
      <c r="D4811" s="81" t="s">
        <v>44</v>
      </c>
      <c r="E4811" s="93" t="s">
        <v>72</v>
      </c>
      <c r="F4811" s="93" t="s">
        <v>73</v>
      </c>
      <c r="G4811" s="126">
        <v>180</v>
      </c>
      <c r="H4811" s="123">
        <f t="shared" si="416"/>
        <v>0.5</v>
      </c>
      <c r="I4811" s="208"/>
      <c r="J4811" s="21"/>
      <c r="K4811" s="21" t="s">
        <v>100</v>
      </c>
      <c r="L4811" s="32"/>
      <c r="M4811" s="2">
        <v>40.490196078431303</v>
      </c>
      <c r="N4811" s="2">
        <v>4.8039215686274943</v>
      </c>
      <c r="O4811" s="176">
        <f t="shared" si="417"/>
        <v>20.381313104788905</v>
      </c>
      <c r="P4811" s="2">
        <v>18</v>
      </c>
      <c r="Q4811" s="2">
        <v>10.294117647058799</v>
      </c>
      <c r="R4811" s="2">
        <v>3.431372549019601</v>
      </c>
      <c r="S4811" s="2">
        <f t="shared" si="418"/>
        <v>14.558080789134772</v>
      </c>
      <c r="T4811" s="2">
        <v>18</v>
      </c>
      <c r="U4811" s="339">
        <f t="shared" si="419"/>
        <v>-1.3694872428035101</v>
      </c>
      <c r="V4811" s="4">
        <f t="shared" si="420"/>
        <v>0.16666666666666674</v>
      </c>
    </row>
    <row r="4812" spans="1:22">
      <c r="A4812" s="112" t="s">
        <v>1046</v>
      </c>
      <c r="B4812" s="9" t="s">
        <v>1065</v>
      </c>
      <c r="C4812" s="99" t="s">
        <v>105</v>
      </c>
      <c r="D4812" s="81" t="s">
        <v>44</v>
      </c>
      <c r="E4812" s="93" t="s">
        <v>72</v>
      </c>
      <c r="F4812" s="93" t="s">
        <v>73</v>
      </c>
      <c r="G4812" s="126">
        <v>240</v>
      </c>
      <c r="H4812" s="123">
        <f t="shared" si="416"/>
        <v>0.66666666666666663</v>
      </c>
      <c r="I4812" s="208"/>
      <c r="J4812" s="21"/>
      <c r="K4812" s="21" t="s">
        <v>100</v>
      </c>
      <c r="L4812" s="32"/>
      <c r="M4812" s="2">
        <v>43.921568627450903</v>
      </c>
      <c r="N4812" s="2">
        <v>4.8039215686274943</v>
      </c>
      <c r="O4812" s="176">
        <f t="shared" si="417"/>
        <v>20.381313104788905</v>
      </c>
      <c r="P4812" s="2">
        <v>18</v>
      </c>
      <c r="Q4812" s="2">
        <v>19.2156862745098</v>
      </c>
      <c r="R4812" s="2">
        <v>4.8039215686274019</v>
      </c>
      <c r="S4812" s="2">
        <f t="shared" si="418"/>
        <v>20.381313104788514</v>
      </c>
      <c r="T4812" s="2">
        <v>18</v>
      </c>
      <c r="U4812" s="339">
        <f t="shared" si="419"/>
        <v>-0.82667857318446636</v>
      </c>
      <c r="V4812" s="4">
        <f t="shared" si="420"/>
        <v>0.1180555555555543</v>
      </c>
    </row>
    <row r="4813" spans="1:22">
      <c r="A4813" s="112" t="s">
        <v>1046</v>
      </c>
      <c r="B4813" s="9" t="s">
        <v>1065</v>
      </c>
      <c r="C4813" s="99" t="s">
        <v>105</v>
      </c>
      <c r="D4813" s="81" t="s">
        <v>44</v>
      </c>
      <c r="E4813" s="93" t="s">
        <v>72</v>
      </c>
      <c r="F4813" s="93" t="s">
        <v>73</v>
      </c>
      <c r="G4813" s="126">
        <v>360</v>
      </c>
      <c r="H4813" s="123">
        <f t="shared" si="416"/>
        <v>1</v>
      </c>
      <c r="I4813" s="208"/>
      <c r="J4813" s="21"/>
      <c r="K4813" s="21" t="s">
        <v>100</v>
      </c>
      <c r="L4813" s="32" t="s">
        <v>100</v>
      </c>
      <c r="M4813" s="2">
        <v>41.862745098039198</v>
      </c>
      <c r="N4813" s="2">
        <v>5.4901960784314028</v>
      </c>
      <c r="O4813" s="176">
        <f t="shared" si="417"/>
        <v>23.292929262615811</v>
      </c>
      <c r="P4813" s="2">
        <v>18</v>
      </c>
      <c r="Q4813" s="2">
        <v>30.8823529411764</v>
      </c>
      <c r="R4813" s="2">
        <v>5.4901960784314028</v>
      </c>
      <c r="S4813" s="2">
        <f t="shared" si="418"/>
        <v>23.292929262615811</v>
      </c>
      <c r="T4813" s="2">
        <v>18</v>
      </c>
      <c r="U4813" s="339">
        <f t="shared" si="419"/>
        <v>-0.3042113744029934</v>
      </c>
      <c r="V4813" s="4">
        <f t="shared" si="420"/>
        <v>8.7160493827160984E-2</v>
      </c>
    </row>
    <row r="4814" spans="1:22">
      <c r="A4814" s="112" t="s">
        <v>1046</v>
      </c>
      <c r="B4814" s="9" t="s">
        <v>1066</v>
      </c>
      <c r="C4814" s="99" t="s">
        <v>105</v>
      </c>
      <c r="D4814" s="81" t="s">
        <v>44</v>
      </c>
      <c r="E4814" s="93" t="s">
        <v>72</v>
      </c>
      <c r="F4814" s="93" t="s">
        <v>73</v>
      </c>
      <c r="G4814" s="31">
        <v>0</v>
      </c>
      <c r="H4814" s="123">
        <f t="shared" si="416"/>
        <v>0</v>
      </c>
      <c r="I4814" s="208" t="s">
        <v>100</v>
      </c>
      <c r="J4814" s="32"/>
      <c r="K4814" s="32"/>
      <c r="L4814" s="32"/>
      <c r="M4814" s="2">
        <v>1.70606601248885</v>
      </c>
      <c r="N4814" s="2">
        <v>1.1537993674478899</v>
      </c>
      <c r="O4814" s="176">
        <f t="shared" si="417"/>
        <v>4.895156141106912</v>
      </c>
      <c r="P4814" s="2">
        <v>18</v>
      </c>
      <c r="Q4814" s="2">
        <v>1.87089449355283</v>
      </c>
      <c r="R4814" s="2">
        <v>0.16482848106398995</v>
      </c>
      <c r="S4814" s="2">
        <f t="shared" si="418"/>
        <v>0.6993080201581543</v>
      </c>
      <c r="T4814" s="2">
        <v>18</v>
      </c>
      <c r="U4814" s="339">
        <f t="shared" si="419"/>
        <v>9.2226512668735119E-2</v>
      </c>
      <c r="V4814" s="4">
        <f t="shared" si="420"/>
        <v>6.3317417599214651E-2</v>
      </c>
    </row>
    <row r="4815" spans="1:22">
      <c r="A4815" s="112" t="s">
        <v>1046</v>
      </c>
      <c r="B4815" s="9" t="s">
        <v>1066</v>
      </c>
      <c r="C4815" s="99" t="s">
        <v>105</v>
      </c>
      <c r="D4815" s="81" t="s">
        <v>44</v>
      </c>
      <c r="E4815" s="93" t="s">
        <v>72</v>
      </c>
      <c r="F4815" s="93" t="s">
        <v>73</v>
      </c>
      <c r="G4815" s="126">
        <v>15</v>
      </c>
      <c r="H4815" s="123">
        <f t="shared" si="416"/>
        <v>4.1666666666666664E-2</v>
      </c>
      <c r="I4815" s="208"/>
      <c r="J4815" s="21" t="s">
        <v>100</v>
      </c>
      <c r="K4815" s="21"/>
      <c r="L4815" s="32"/>
      <c r="M4815" s="2">
        <v>1.71154002108507</v>
      </c>
      <c r="N4815" s="2">
        <v>0.98897088638390995</v>
      </c>
      <c r="O4815" s="176">
        <f t="shared" si="417"/>
        <v>4.1958481209488001</v>
      </c>
      <c r="P4815" s="2">
        <v>18</v>
      </c>
      <c r="Q4815" s="2">
        <v>1.21766280107047</v>
      </c>
      <c r="R4815" s="2">
        <v>0.16482848106397996</v>
      </c>
      <c r="S4815" s="2">
        <f t="shared" si="418"/>
        <v>0.699308020158112</v>
      </c>
      <c r="T4815" s="2">
        <v>18</v>
      </c>
      <c r="U4815" s="339">
        <f t="shared" si="419"/>
        <v>-0.34046027779917071</v>
      </c>
      <c r="V4815" s="4">
        <f t="shared" si="420"/>
        <v>7.3879140062955193E-2</v>
      </c>
    </row>
    <row r="4816" spans="1:22">
      <c r="A4816" s="112" t="s">
        <v>1046</v>
      </c>
      <c r="B4816" s="9" t="s">
        <v>1066</v>
      </c>
      <c r="C4816" s="99" t="s">
        <v>105</v>
      </c>
      <c r="D4816" s="81" t="s">
        <v>44</v>
      </c>
      <c r="E4816" s="93" t="s">
        <v>72</v>
      </c>
      <c r="F4816" s="93" t="s">
        <v>73</v>
      </c>
      <c r="G4816" s="126">
        <v>30</v>
      </c>
      <c r="H4816" s="123">
        <f t="shared" si="416"/>
        <v>8.3333333333333329E-2</v>
      </c>
      <c r="I4816" s="208"/>
      <c r="J4816" s="21"/>
      <c r="K4816" s="21" t="s">
        <v>100</v>
      </c>
      <c r="L4816" s="32"/>
      <c r="M4816" s="2">
        <v>2.3787608466466601</v>
      </c>
      <c r="N4816" s="2">
        <v>1.15319114427054</v>
      </c>
      <c r="O4816" s="176">
        <f t="shared" si="417"/>
        <v>4.8925756687078383</v>
      </c>
      <c r="P4816" s="2">
        <v>18</v>
      </c>
      <c r="Q4816" s="2">
        <v>0.89530451707079794</v>
      </c>
      <c r="R4816" s="2">
        <v>0.32904873895060216</v>
      </c>
      <c r="S4816" s="2">
        <f t="shared" si="418"/>
        <v>1.3960355679171168</v>
      </c>
      <c r="T4816" s="2">
        <v>18</v>
      </c>
      <c r="U4816" s="339">
        <f t="shared" si="419"/>
        <v>-0.97717107546669058</v>
      </c>
      <c r="V4816" s="4">
        <f t="shared" si="420"/>
        <v>0.19063177912005547</v>
      </c>
    </row>
    <row r="4817" spans="1:22" s="11" customFormat="1">
      <c r="A4817" s="113" t="s">
        <v>1046</v>
      </c>
      <c r="B4817" s="166" t="s">
        <v>1066</v>
      </c>
      <c r="C4817" s="226" t="s">
        <v>105</v>
      </c>
      <c r="D4817" s="83" t="s">
        <v>44</v>
      </c>
      <c r="E4817" s="100" t="s">
        <v>72</v>
      </c>
      <c r="F4817" s="100" t="s">
        <v>73</v>
      </c>
      <c r="G4817" s="170">
        <v>60</v>
      </c>
      <c r="H4817" s="172">
        <f t="shared" ref="H4817:H4880" si="421">G4817/360</f>
        <v>0.16666666666666666</v>
      </c>
      <c r="I4817" s="210"/>
      <c r="J4817" s="23"/>
      <c r="K4817" s="23" t="s">
        <v>100</v>
      </c>
      <c r="L4817" s="23"/>
      <c r="M4817" s="12">
        <v>8.1617468169653709</v>
      </c>
      <c r="N4817" s="12">
        <v>3.2959613981023299</v>
      </c>
      <c r="O4817" s="233">
        <f t="shared" ref="O4817:O4880" si="422">N4817*SQRT(P4817)</f>
        <v>13.983579930763508</v>
      </c>
      <c r="P4817" s="12">
        <v>18</v>
      </c>
      <c r="Q4817" s="12">
        <v>0.74446516908604798</v>
      </c>
      <c r="R4817" s="12">
        <v>0.16482848106398507</v>
      </c>
      <c r="S4817" s="12">
        <f t="shared" ref="S4817:S4880" si="423">R4817*SQRT(T4817)</f>
        <v>0.69930802015813365</v>
      </c>
      <c r="T4817" s="12">
        <v>18</v>
      </c>
      <c r="U4817" s="341">
        <f t="shared" ref="U4817:U4880" si="424">LN(Q4817/M4817)</f>
        <v>-2.3945474290286799</v>
      </c>
      <c r="V4817" s="116">
        <f t="shared" ref="V4817:V4880" si="425">M4817^2/(P4817*M4817^2)+S4817^2/(T4817*Q4817^2)</f>
        <v>0.1045758308770125</v>
      </c>
    </row>
    <row r="4818" spans="1:22">
      <c r="A4818" s="112" t="s">
        <v>1046</v>
      </c>
      <c r="B4818" s="9" t="s">
        <v>1066</v>
      </c>
      <c r="C4818" s="99" t="s">
        <v>105</v>
      </c>
      <c r="D4818" s="81" t="s">
        <v>44</v>
      </c>
      <c r="E4818" s="93" t="s">
        <v>72</v>
      </c>
      <c r="F4818" s="93" t="s">
        <v>73</v>
      </c>
      <c r="G4818" s="126">
        <v>90</v>
      </c>
      <c r="H4818" s="123">
        <f t="shared" si="421"/>
        <v>0.25</v>
      </c>
      <c r="I4818" s="208"/>
      <c r="J4818" s="21"/>
      <c r="K4818" s="21" t="s">
        <v>100</v>
      </c>
      <c r="L4818" s="32"/>
      <c r="M4818" s="2">
        <v>7.6800340604979302</v>
      </c>
      <c r="N4818" s="2">
        <v>3.9558835455355696</v>
      </c>
      <c r="O4818" s="176">
        <f t="shared" si="422"/>
        <v>16.783392483794902</v>
      </c>
      <c r="P4818" s="2">
        <v>18</v>
      </c>
      <c r="Q4818" s="2">
        <v>0.59240937474657995</v>
      </c>
      <c r="R4818" s="2">
        <v>0.32965696212797002</v>
      </c>
      <c r="S4818" s="2">
        <f t="shared" si="423"/>
        <v>1.3986160403162669</v>
      </c>
      <c r="T4818" s="2">
        <v>18</v>
      </c>
      <c r="U4818" s="339">
        <f t="shared" si="424"/>
        <v>-2.5621813537961344</v>
      </c>
      <c r="V4818" s="4">
        <f t="shared" si="425"/>
        <v>0.36521238254389882</v>
      </c>
    </row>
    <row r="4819" spans="1:22">
      <c r="A4819" s="112" t="s">
        <v>1046</v>
      </c>
      <c r="B4819" s="9" t="s">
        <v>1066</v>
      </c>
      <c r="C4819" s="99" t="s">
        <v>105</v>
      </c>
      <c r="D4819" s="81" t="s">
        <v>44</v>
      </c>
      <c r="E4819" s="93" t="s">
        <v>72</v>
      </c>
      <c r="F4819" s="93" t="s">
        <v>73</v>
      </c>
      <c r="G4819" s="126">
        <v>120</v>
      </c>
      <c r="H4819" s="123">
        <f t="shared" si="421"/>
        <v>0.33333333333333331</v>
      </c>
      <c r="I4819" s="208"/>
      <c r="J4819" s="21"/>
      <c r="K4819" s="21" t="s">
        <v>100</v>
      </c>
      <c r="L4819" s="32"/>
      <c r="M4819" s="2">
        <v>6.7184332170951198</v>
      </c>
      <c r="N4819" s="2">
        <v>1.4828481063985102</v>
      </c>
      <c r="O4819" s="176">
        <f t="shared" si="422"/>
        <v>6.2911917090241056</v>
      </c>
      <c r="P4819" s="2">
        <v>18</v>
      </c>
      <c r="Q4819" s="2">
        <v>1.4439218230476101</v>
      </c>
      <c r="R4819" s="2">
        <v>0.98957910956126005</v>
      </c>
      <c r="S4819" s="2">
        <f t="shared" si="423"/>
        <v>4.1984285933478747</v>
      </c>
      <c r="T4819" s="2">
        <v>18</v>
      </c>
      <c r="U4819" s="339">
        <f t="shared" si="424"/>
        <v>-1.537492075291514</v>
      </c>
      <c r="V4819" s="4">
        <f t="shared" si="425"/>
        <v>0.52524811089210521</v>
      </c>
    </row>
    <row r="4820" spans="1:22">
      <c r="A4820" s="112" t="s">
        <v>1046</v>
      </c>
      <c r="B4820" s="9" t="s">
        <v>1066</v>
      </c>
      <c r="C4820" s="99" t="s">
        <v>105</v>
      </c>
      <c r="D4820" s="81" t="s">
        <v>44</v>
      </c>
      <c r="E4820" s="93" t="s">
        <v>72</v>
      </c>
      <c r="F4820" s="93" t="s">
        <v>73</v>
      </c>
      <c r="G4820" s="31">
        <v>180</v>
      </c>
      <c r="H4820" s="123">
        <f t="shared" si="421"/>
        <v>0.5</v>
      </c>
      <c r="I4820" s="208"/>
      <c r="J4820" s="32"/>
      <c r="K4820" s="32" t="s">
        <v>100</v>
      </c>
      <c r="L4820" s="32"/>
      <c r="M4820" s="2">
        <v>2.7905279377179499</v>
      </c>
      <c r="N4820" s="2">
        <v>0.98836266320655008</v>
      </c>
      <c r="O4820" s="176">
        <f t="shared" si="422"/>
        <v>4.1932676485496838</v>
      </c>
      <c r="P4820" s="2">
        <v>18</v>
      </c>
      <c r="Q4820" s="2">
        <v>0.48171275646744499</v>
      </c>
      <c r="R4820" s="2">
        <v>0.32965696212796997</v>
      </c>
      <c r="S4820" s="2">
        <f t="shared" si="423"/>
        <v>1.3986160403162666</v>
      </c>
      <c r="T4820" s="2">
        <v>18</v>
      </c>
      <c r="U4820" s="339">
        <f t="shared" si="424"/>
        <v>-1.7566380864348259</v>
      </c>
      <c r="V4820" s="4">
        <f t="shared" si="425"/>
        <v>0.52388149168451126</v>
      </c>
    </row>
    <row r="4821" spans="1:22">
      <c r="A4821" s="112" t="s">
        <v>1046</v>
      </c>
      <c r="B4821" s="9" t="s">
        <v>1066</v>
      </c>
      <c r="C4821" s="99" t="s">
        <v>105</v>
      </c>
      <c r="D4821" s="81" t="s">
        <v>44</v>
      </c>
      <c r="E4821" s="93" t="s">
        <v>72</v>
      </c>
      <c r="F4821" s="93" t="s">
        <v>73</v>
      </c>
      <c r="G4821" s="126">
        <v>240</v>
      </c>
      <c r="H4821" s="123">
        <f t="shared" si="421"/>
        <v>0.66666666666666663</v>
      </c>
      <c r="I4821" s="208"/>
      <c r="J4821" s="21"/>
      <c r="K4821" s="21" t="s">
        <v>100</v>
      </c>
      <c r="L4821" s="32"/>
      <c r="M4821" s="2">
        <v>2.81728975752169</v>
      </c>
      <c r="N4821" s="2">
        <v>2.9669126591517299</v>
      </c>
      <c r="O4821" s="176">
        <f t="shared" si="422"/>
        <v>12.587544362846399</v>
      </c>
      <c r="P4821" s="2">
        <v>18</v>
      </c>
      <c r="Q4821" s="2">
        <v>0.50786635309383099</v>
      </c>
      <c r="R4821" s="2">
        <v>0.32965696212797002</v>
      </c>
      <c r="S4821" s="2">
        <f t="shared" si="423"/>
        <v>1.3986160403162669</v>
      </c>
      <c r="T4821" s="2">
        <v>18</v>
      </c>
      <c r="U4821" s="339">
        <f t="shared" si="424"/>
        <v>-1.7133122944019699</v>
      </c>
      <c r="V4821" s="4">
        <f t="shared" si="425"/>
        <v>0.47688869765458658</v>
      </c>
    </row>
    <row r="4822" spans="1:22">
      <c r="A4822" s="112" t="s">
        <v>1046</v>
      </c>
      <c r="B4822" s="9" t="s">
        <v>1066</v>
      </c>
      <c r="C4822" s="99" t="s">
        <v>105</v>
      </c>
      <c r="D4822" s="81" t="s">
        <v>44</v>
      </c>
      <c r="E4822" s="93" t="s">
        <v>72</v>
      </c>
      <c r="F4822" s="93" t="s">
        <v>73</v>
      </c>
      <c r="G4822" s="126">
        <v>360</v>
      </c>
      <c r="H4822" s="123">
        <f t="shared" si="421"/>
        <v>1</v>
      </c>
      <c r="I4822" s="208"/>
      <c r="J4822" s="21"/>
      <c r="K4822" s="21" t="s">
        <v>100</v>
      </c>
      <c r="L4822" s="32" t="s">
        <v>100</v>
      </c>
      <c r="M4822" s="2">
        <v>5.9891736274430301</v>
      </c>
      <c r="N4822" s="2">
        <v>1.1537993674478901</v>
      </c>
      <c r="O4822" s="176">
        <f t="shared" si="422"/>
        <v>4.8951561411069129</v>
      </c>
      <c r="P4822" s="2">
        <v>18</v>
      </c>
      <c r="Q4822" s="2">
        <v>1.8690698240207599</v>
      </c>
      <c r="R4822" s="2">
        <v>0.98897088638391017</v>
      </c>
      <c r="S4822" s="2">
        <f t="shared" si="423"/>
        <v>4.195848120948801</v>
      </c>
      <c r="T4822" s="2">
        <v>18</v>
      </c>
      <c r="U4822" s="339">
        <f t="shared" si="424"/>
        <v>-1.164512557117318</v>
      </c>
      <c r="V4822" s="4">
        <f t="shared" si="425"/>
        <v>0.33552843376407726</v>
      </c>
    </row>
    <row r="4823" spans="1:22">
      <c r="A4823" s="112" t="s">
        <v>1047</v>
      </c>
      <c r="B4823" s="9" t="s">
        <v>1059</v>
      </c>
      <c r="C4823" s="99" t="s">
        <v>105</v>
      </c>
      <c r="D4823" s="81" t="s">
        <v>44</v>
      </c>
      <c r="E4823" s="93" t="s">
        <v>72</v>
      </c>
      <c r="F4823" s="93" t="s">
        <v>73</v>
      </c>
      <c r="G4823" s="126">
        <v>0</v>
      </c>
      <c r="H4823" s="123">
        <f t="shared" si="421"/>
        <v>0</v>
      </c>
      <c r="I4823" s="208" t="s">
        <v>100</v>
      </c>
      <c r="J4823" s="21"/>
      <c r="K4823" s="21"/>
      <c r="L4823" s="32"/>
      <c r="M4823" s="2">
        <v>7.1836734693877604</v>
      </c>
      <c r="N4823" s="2">
        <v>1.3061224489795888</v>
      </c>
      <c r="O4823" s="176">
        <f t="shared" si="422"/>
        <v>5.541408244400686</v>
      </c>
      <c r="P4823" s="2">
        <v>18</v>
      </c>
      <c r="Q4823" s="2">
        <v>6.2040816326530699</v>
      </c>
      <c r="R4823" s="2">
        <v>0.97959183673469052</v>
      </c>
      <c r="S4823" s="2">
        <f t="shared" si="423"/>
        <v>4.1560561833005094</v>
      </c>
      <c r="T4823" s="2">
        <v>18</v>
      </c>
      <c r="U4823" s="339">
        <f t="shared" si="424"/>
        <v>-0.14660347419187475</v>
      </c>
      <c r="V4823" s="4">
        <f t="shared" si="425"/>
        <v>8.0486303477992974E-2</v>
      </c>
    </row>
    <row r="4824" spans="1:22">
      <c r="A4824" s="112" t="s">
        <v>1047</v>
      </c>
      <c r="B4824" s="9" t="s">
        <v>1059</v>
      </c>
      <c r="C4824" s="99" t="s">
        <v>105</v>
      </c>
      <c r="D4824" s="81" t="s">
        <v>44</v>
      </c>
      <c r="E4824" s="93" t="s">
        <v>72</v>
      </c>
      <c r="F4824" s="93" t="s">
        <v>73</v>
      </c>
      <c r="G4824" s="126">
        <v>15</v>
      </c>
      <c r="H4824" s="123">
        <f t="shared" si="421"/>
        <v>4.1666666666666664E-2</v>
      </c>
      <c r="I4824" s="208"/>
      <c r="J4824" s="21" t="s">
        <v>100</v>
      </c>
      <c r="K4824" s="21"/>
      <c r="L4824" s="32"/>
      <c r="M4824" s="2">
        <v>4.4081632653061202</v>
      </c>
      <c r="N4824" s="2">
        <v>0.81632653061226002</v>
      </c>
      <c r="O4824" s="176">
        <f t="shared" si="422"/>
        <v>3.4633801527505006</v>
      </c>
      <c r="P4824" s="2">
        <v>18</v>
      </c>
      <c r="Q4824" s="2">
        <v>2.4489795918367401</v>
      </c>
      <c r="R4824" s="2">
        <v>0.81632653061224003</v>
      </c>
      <c r="S4824" s="2">
        <f t="shared" si="423"/>
        <v>3.4633801527504158</v>
      </c>
      <c r="T4824" s="2">
        <v>18</v>
      </c>
      <c r="U4824" s="339">
        <f t="shared" si="424"/>
        <v>-0.5877866649021164</v>
      </c>
      <c r="V4824" s="4">
        <f t="shared" si="425"/>
        <v>0.16666666666666483</v>
      </c>
    </row>
    <row r="4825" spans="1:22">
      <c r="A4825" s="112" t="s">
        <v>1047</v>
      </c>
      <c r="B4825" s="9" t="s">
        <v>1059</v>
      </c>
      <c r="C4825" s="99" t="s">
        <v>105</v>
      </c>
      <c r="D4825" s="81" t="s">
        <v>44</v>
      </c>
      <c r="E4825" s="93" t="s">
        <v>72</v>
      </c>
      <c r="F4825" s="93" t="s">
        <v>73</v>
      </c>
      <c r="G4825" s="126">
        <v>30</v>
      </c>
      <c r="H4825" s="123">
        <f t="shared" si="421"/>
        <v>8.3333333333333329E-2</v>
      </c>
      <c r="I4825" s="208"/>
      <c r="J4825" s="21"/>
      <c r="K4825" s="21" t="s">
        <v>100</v>
      </c>
      <c r="L4825" s="32"/>
      <c r="M4825" s="2">
        <v>6.2040816326530699</v>
      </c>
      <c r="N4825" s="2">
        <v>0.97959183673469052</v>
      </c>
      <c r="O4825" s="176">
        <f t="shared" si="422"/>
        <v>4.1560561833005094</v>
      </c>
      <c r="P4825" s="2">
        <v>18</v>
      </c>
      <c r="Q4825" s="2">
        <v>1.6326530612245</v>
      </c>
      <c r="R4825" s="2">
        <v>0.65306122448978998</v>
      </c>
      <c r="S4825" s="2">
        <f t="shared" si="423"/>
        <v>2.7707041222003239</v>
      </c>
      <c r="T4825" s="2">
        <v>18</v>
      </c>
      <c r="U4825" s="339">
        <f t="shared" si="424"/>
        <v>-1.3350010667323353</v>
      </c>
      <c r="V4825" s="4">
        <f t="shared" si="425"/>
        <v>0.21555555555555059</v>
      </c>
    </row>
    <row r="4826" spans="1:22">
      <c r="A4826" s="112" t="s">
        <v>1047</v>
      </c>
      <c r="B4826" s="9" t="s">
        <v>1059</v>
      </c>
      <c r="C4826" s="99" t="s">
        <v>105</v>
      </c>
      <c r="D4826" s="81" t="s">
        <v>44</v>
      </c>
      <c r="E4826" s="93" t="s">
        <v>72</v>
      </c>
      <c r="F4826" s="93" t="s">
        <v>73</v>
      </c>
      <c r="G4826" s="126">
        <v>60</v>
      </c>
      <c r="H4826" s="123">
        <f t="shared" si="421"/>
        <v>0.16666666666666666</v>
      </c>
      <c r="I4826" s="208"/>
      <c r="J4826" s="21"/>
      <c r="K4826" s="21" t="s">
        <v>100</v>
      </c>
      <c r="L4826" s="32"/>
      <c r="M4826" s="2">
        <v>7.1836734693877604</v>
      </c>
      <c r="N4826" s="2">
        <v>1.1428571428571397</v>
      </c>
      <c r="O4826" s="176">
        <f t="shared" si="422"/>
        <v>4.8487322138505977</v>
      </c>
      <c r="P4826" s="2">
        <v>18</v>
      </c>
      <c r="Q4826" s="2">
        <v>1.7959183673469501</v>
      </c>
      <c r="R4826" s="2">
        <v>0.97959183673469008</v>
      </c>
      <c r="S4826" s="2">
        <f t="shared" si="423"/>
        <v>4.1560561833005076</v>
      </c>
      <c r="T4826" s="2">
        <v>18</v>
      </c>
      <c r="U4826" s="339">
        <f t="shared" si="424"/>
        <v>-1.386294361119885</v>
      </c>
      <c r="V4826" s="4">
        <f t="shared" si="425"/>
        <v>0.35307621671257428</v>
      </c>
    </row>
    <row r="4827" spans="1:22">
      <c r="A4827" s="112" t="s">
        <v>1047</v>
      </c>
      <c r="B4827" s="9" t="s">
        <v>1059</v>
      </c>
      <c r="C4827" s="99" t="s">
        <v>105</v>
      </c>
      <c r="D4827" s="81" t="s">
        <v>44</v>
      </c>
      <c r="E4827" s="93" t="s">
        <v>72</v>
      </c>
      <c r="F4827" s="93" t="s">
        <v>73</v>
      </c>
      <c r="G4827" s="126">
        <v>90</v>
      </c>
      <c r="H4827" s="123">
        <f t="shared" si="421"/>
        <v>0.25</v>
      </c>
      <c r="I4827" s="208"/>
      <c r="J4827" s="21"/>
      <c r="K4827" s="21" t="s">
        <v>100</v>
      </c>
      <c r="L4827" s="32"/>
      <c r="M4827" s="2">
        <v>6.0408163265306101</v>
      </c>
      <c r="N4827" s="2">
        <v>0.48979591836735015</v>
      </c>
      <c r="O4827" s="176">
        <f t="shared" si="422"/>
        <v>2.0780280916502756</v>
      </c>
      <c r="P4827" s="2">
        <v>18</v>
      </c>
      <c r="Q4827" s="2">
        <v>0.48979591836734898</v>
      </c>
      <c r="R4827" s="2">
        <v>0.48979591836734898</v>
      </c>
      <c r="S4827" s="2">
        <f t="shared" si="423"/>
        <v>2.0780280916502707</v>
      </c>
      <c r="T4827" s="2">
        <v>18</v>
      </c>
      <c r="U4827" s="339">
        <f t="shared" si="424"/>
        <v>-2.5123056239761103</v>
      </c>
      <c r="V4827" s="4">
        <f t="shared" si="425"/>
        <v>1.0555555555555556</v>
      </c>
    </row>
    <row r="4828" spans="1:22">
      <c r="A4828" s="112" t="s">
        <v>1047</v>
      </c>
      <c r="B4828" s="9" t="s">
        <v>1059</v>
      </c>
      <c r="C4828" s="99" t="s">
        <v>105</v>
      </c>
      <c r="D4828" s="81" t="s">
        <v>44</v>
      </c>
      <c r="E4828" s="93" t="s">
        <v>72</v>
      </c>
      <c r="F4828" s="93" t="s">
        <v>73</v>
      </c>
      <c r="G4828" s="126">
        <v>120</v>
      </c>
      <c r="H4828" s="123">
        <f t="shared" si="421"/>
        <v>0.33333333333333331</v>
      </c>
      <c r="I4828" s="208"/>
      <c r="J4828" s="21"/>
      <c r="K4828" s="21" t="s">
        <v>100</v>
      </c>
      <c r="L4828" s="32"/>
      <c r="M4828" s="2">
        <v>4.5714285714285703</v>
      </c>
      <c r="N4828" s="2">
        <v>0.48979591836735015</v>
      </c>
      <c r="O4828" s="176">
        <f t="shared" si="422"/>
        <v>2.0780280916502756</v>
      </c>
      <c r="P4828" s="2">
        <v>18</v>
      </c>
      <c r="Q4828" s="325">
        <v>1.4210854715202001E-14</v>
      </c>
      <c r="R4828" s="2">
        <v>0.65306122448978876</v>
      </c>
      <c r="S4828" s="2">
        <f t="shared" si="423"/>
        <v>2.770704122200319</v>
      </c>
      <c r="T4828" s="2">
        <v>18</v>
      </c>
      <c r="U4828" s="339">
        <f t="shared" si="424"/>
        <v>-33.404596059501898</v>
      </c>
      <c r="V4828" s="4">
        <f t="shared" si="425"/>
        <v>2.1118710541077919E+27</v>
      </c>
    </row>
    <row r="4829" spans="1:22">
      <c r="A4829" s="112" t="s">
        <v>1047</v>
      </c>
      <c r="B4829" s="9" t="s">
        <v>1064</v>
      </c>
      <c r="C4829" s="99" t="s">
        <v>105</v>
      </c>
      <c r="D4829" s="81" t="s">
        <v>44</v>
      </c>
      <c r="E4829" s="93" t="s">
        <v>72</v>
      </c>
      <c r="F4829" s="93" t="s">
        <v>73</v>
      </c>
      <c r="G4829" s="126">
        <v>0</v>
      </c>
      <c r="H4829" s="123">
        <f t="shared" si="421"/>
        <v>0</v>
      </c>
      <c r="I4829" s="208" t="s">
        <v>100</v>
      </c>
      <c r="J4829" s="21"/>
      <c r="K4829" s="21"/>
      <c r="L4829" s="32"/>
      <c r="M4829" s="2">
        <v>54.436842105263203</v>
      </c>
      <c r="N4829" s="2">
        <v>5.5999999999998948</v>
      </c>
      <c r="O4829" s="176">
        <f t="shared" si="422"/>
        <v>23.758787847867548</v>
      </c>
      <c r="P4829" s="2">
        <v>18</v>
      </c>
      <c r="Q4829" s="2">
        <v>55.236842105263101</v>
      </c>
      <c r="R4829" s="2">
        <v>4.8052631578947995</v>
      </c>
      <c r="S4829" s="2">
        <f t="shared" si="423"/>
        <v>20.387004985999777</v>
      </c>
      <c r="T4829" s="2">
        <v>18</v>
      </c>
      <c r="U4829" s="339">
        <f t="shared" si="424"/>
        <v>1.4588990876927853E-2</v>
      </c>
      <c r="V4829" s="4">
        <f t="shared" si="425"/>
        <v>6.3123477937887598E-2</v>
      </c>
    </row>
    <row r="4830" spans="1:22">
      <c r="A4830" s="112" t="s">
        <v>1047</v>
      </c>
      <c r="B4830" s="9" t="s">
        <v>1064</v>
      </c>
      <c r="C4830" s="99" t="s">
        <v>105</v>
      </c>
      <c r="D4830" s="81" t="s">
        <v>44</v>
      </c>
      <c r="E4830" s="93" t="s">
        <v>72</v>
      </c>
      <c r="F4830" s="93" t="s">
        <v>73</v>
      </c>
      <c r="G4830" s="126">
        <v>15</v>
      </c>
      <c r="H4830" s="123">
        <f t="shared" si="421"/>
        <v>4.1666666666666664E-2</v>
      </c>
      <c r="I4830" s="208"/>
      <c r="J4830" s="21" t="s">
        <v>100</v>
      </c>
      <c r="K4830" s="21"/>
      <c r="L4830" s="32"/>
      <c r="M4830" s="2">
        <v>50.468421052631498</v>
      </c>
      <c r="N4830" s="2">
        <v>8.8000000000001037</v>
      </c>
      <c r="O4830" s="176">
        <f t="shared" si="422"/>
        <v>37.335238046650147</v>
      </c>
      <c r="P4830" s="2">
        <v>18</v>
      </c>
      <c r="Q4830" s="2">
        <v>5.6736842105263401</v>
      </c>
      <c r="R4830" s="2">
        <v>3.1999999999999895</v>
      </c>
      <c r="S4830" s="2">
        <f t="shared" si="423"/>
        <v>13.576450198781666</v>
      </c>
      <c r="T4830" s="2">
        <v>18</v>
      </c>
      <c r="U4830" s="339">
        <f t="shared" si="424"/>
        <v>-2.1855091356847329</v>
      </c>
      <c r="V4830" s="4">
        <f t="shared" si="425"/>
        <v>0.37365992666813808</v>
      </c>
    </row>
    <row r="4831" spans="1:22">
      <c r="A4831" s="112" t="s">
        <v>1047</v>
      </c>
      <c r="B4831" s="9" t="s">
        <v>1064</v>
      </c>
      <c r="C4831" s="99" t="s">
        <v>105</v>
      </c>
      <c r="D4831" s="81" t="s">
        <v>44</v>
      </c>
      <c r="E4831" s="93" t="s">
        <v>72</v>
      </c>
      <c r="F4831" s="93" t="s">
        <v>73</v>
      </c>
      <c r="G4831" s="126">
        <v>30</v>
      </c>
      <c r="H4831" s="123">
        <f t="shared" si="421"/>
        <v>8.3333333333333329E-2</v>
      </c>
      <c r="I4831" s="208"/>
      <c r="J4831" s="21"/>
      <c r="K4831" s="21" t="s">
        <v>100</v>
      </c>
      <c r="L4831" s="32"/>
      <c r="M4831" s="2">
        <v>51.3</v>
      </c>
      <c r="N4831" s="2">
        <v>7.2000000000000028</v>
      </c>
      <c r="O4831" s="176">
        <f t="shared" si="422"/>
        <v>30.547012947258864</v>
      </c>
      <c r="P4831" s="2">
        <v>18</v>
      </c>
      <c r="Q4831" s="2">
        <v>2.50526315789471</v>
      </c>
      <c r="R4831" s="2">
        <v>1.6000000000000298</v>
      </c>
      <c r="S4831" s="2">
        <f t="shared" si="423"/>
        <v>6.7882250993909823</v>
      </c>
      <c r="T4831" s="2">
        <v>18</v>
      </c>
      <c r="U4831" s="339">
        <f t="shared" si="424"/>
        <v>-3.0192969701058008</v>
      </c>
      <c r="V4831" s="4">
        <f t="shared" si="425"/>
        <v>0.46343635493415442</v>
      </c>
    </row>
    <row r="4832" spans="1:22">
      <c r="A4832" s="112" t="s">
        <v>1047</v>
      </c>
      <c r="B4832" s="9" t="s">
        <v>1064</v>
      </c>
      <c r="C4832" s="99" t="s">
        <v>105</v>
      </c>
      <c r="D4832" s="81" t="s">
        <v>44</v>
      </c>
      <c r="E4832" s="93" t="s">
        <v>72</v>
      </c>
      <c r="F4832" s="93" t="s">
        <v>73</v>
      </c>
      <c r="G4832" s="126">
        <v>60</v>
      </c>
      <c r="H4832" s="123">
        <f t="shared" si="421"/>
        <v>0.16666666666666666</v>
      </c>
      <c r="I4832" s="208"/>
      <c r="J4832" s="21"/>
      <c r="K4832" s="21" t="s">
        <v>100</v>
      </c>
      <c r="L4832" s="32"/>
      <c r="M4832" s="2">
        <v>46.563157894736797</v>
      </c>
      <c r="N4832" s="2">
        <v>5.6105263157894996</v>
      </c>
      <c r="O4832" s="176">
        <f t="shared" si="422"/>
        <v>23.803447223521992</v>
      </c>
      <c r="P4832" s="2">
        <v>18</v>
      </c>
      <c r="Q4832" s="2">
        <v>12.9684210526315</v>
      </c>
      <c r="R4832" s="2">
        <v>3.2000000000000011</v>
      </c>
      <c r="S4832" s="2">
        <f t="shared" si="423"/>
        <v>13.576450198781716</v>
      </c>
      <c r="T4832" s="2">
        <v>18</v>
      </c>
      <c r="U4832" s="339">
        <f t="shared" si="424"/>
        <v>-1.2782923728299806</v>
      </c>
      <c r="V4832" s="4">
        <f t="shared" si="425"/>
        <v>0.11644272033882501</v>
      </c>
    </row>
    <row r="4833" spans="1:22">
      <c r="A4833" s="112" t="s">
        <v>1047</v>
      </c>
      <c r="B4833" s="9" t="s">
        <v>1064</v>
      </c>
      <c r="C4833" s="99" t="s">
        <v>105</v>
      </c>
      <c r="D4833" s="81" t="s">
        <v>44</v>
      </c>
      <c r="E4833" s="93" t="s">
        <v>72</v>
      </c>
      <c r="F4833" s="93" t="s">
        <v>73</v>
      </c>
      <c r="G4833" s="126">
        <v>90</v>
      </c>
      <c r="H4833" s="123">
        <f t="shared" si="421"/>
        <v>0.25</v>
      </c>
      <c r="I4833" s="208"/>
      <c r="J4833" s="21"/>
      <c r="K4833" s="21" t="s">
        <v>100</v>
      </c>
      <c r="L4833" s="32"/>
      <c r="M4833" s="2">
        <v>66.631578947368396</v>
      </c>
      <c r="N4833" s="2">
        <v>5.6052631578946972</v>
      </c>
      <c r="O4833" s="176">
        <f t="shared" si="422"/>
        <v>23.781117535694769</v>
      </c>
      <c r="P4833" s="2">
        <v>18</v>
      </c>
      <c r="Q4833" s="2">
        <v>8.23684210526317</v>
      </c>
      <c r="R4833" s="2">
        <v>3.19999999999993</v>
      </c>
      <c r="S4833" s="2">
        <f t="shared" si="423"/>
        <v>13.576450198781414</v>
      </c>
      <c r="T4833" s="2">
        <v>18</v>
      </c>
      <c r="U4833" s="339">
        <f t="shared" si="424"/>
        <v>-2.0905615927239118</v>
      </c>
      <c r="V4833" s="4">
        <f t="shared" si="425"/>
        <v>0.20648656434404281</v>
      </c>
    </row>
    <row r="4834" spans="1:22">
      <c r="A4834" s="112" t="s">
        <v>1047</v>
      </c>
      <c r="B4834" s="9" t="s">
        <v>1064</v>
      </c>
      <c r="C4834" s="99" t="s">
        <v>105</v>
      </c>
      <c r="D4834" s="81" t="s">
        <v>44</v>
      </c>
      <c r="E4834" s="93" t="s">
        <v>72</v>
      </c>
      <c r="F4834" s="93" t="s">
        <v>73</v>
      </c>
      <c r="G4834" s="126">
        <v>120</v>
      </c>
      <c r="H4834" s="123">
        <f t="shared" si="421"/>
        <v>0.33333333333333331</v>
      </c>
      <c r="I4834" s="208"/>
      <c r="J4834" s="21"/>
      <c r="K4834" s="21" t="s">
        <v>100</v>
      </c>
      <c r="L4834" s="32"/>
      <c r="M4834" s="2">
        <v>57.9</v>
      </c>
      <c r="N4834" s="2">
        <v>5.6000000000000014</v>
      </c>
      <c r="O4834" s="176">
        <f t="shared" si="422"/>
        <v>23.758787847868</v>
      </c>
      <c r="P4834" s="2">
        <v>18</v>
      </c>
      <c r="Q4834" s="2">
        <v>16.3052631578947</v>
      </c>
      <c r="R4834" s="2">
        <v>4.8000000000000007</v>
      </c>
      <c r="S4834" s="2">
        <f t="shared" si="423"/>
        <v>20.364675298172571</v>
      </c>
      <c r="T4834" s="2">
        <v>18</v>
      </c>
      <c r="U4834" s="339">
        <f t="shared" si="424"/>
        <v>-1.2672294357626239</v>
      </c>
      <c r="V4834" s="4">
        <f t="shared" si="425"/>
        <v>0.14221718485386833</v>
      </c>
    </row>
    <row r="4835" spans="1:22">
      <c r="A4835" s="112" t="s">
        <v>1047</v>
      </c>
      <c r="B4835" s="9" t="s">
        <v>1065</v>
      </c>
      <c r="C4835" s="99" t="s">
        <v>105</v>
      </c>
      <c r="D4835" s="81" t="s">
        <v>44</v>
      </c>
      <c r="E4835" s="93" t="s">
        <v>72</v>
      </c>
      <c r="F4835" s="93" t="s">
        <v>73</v>
      </c>
      <c r="G4835" s="126">
        <v>0</v>
      </c>
      <c r="H4835" s="123">
        <f t="shared" si="421"/>
        <v>0</v>
      </c>
      <c r="I4835" s="208" t="s">
        <v>100</v>
      </c>
      <c r="J4835" s="21"/>
      <c r="K4835" s="21"/>
      <c r="L4835" s="32"/>
      <c r="M4835" s="2">
        <v>19.571999999999999</v>
      </c>
      <c r="N4835" s="2">
        <v>5.5953333333332012</v>
      </c>
      <c r="O4835" s="176">
        <f t="shared" si="422"/>
        <v>23.738988857994212</v>
      </c>
      <c r="P4835" s="2">
        <v>18</v>
      </c>
      <c r="Q4835" s="2">
        <v>21.671999999999901</v>
      </c>
      <c r="R4835" s="2">
        <v>7.6953333333332985</v>
      </c>
      <c r="S4835" s="2">
        <f t="shared" si="423"/>
        <v>32.648534300945123</v>
      </c>
      <c r="T4835" s="2">
        <v>18</v>
      </c>
      <c r="U4835" s="339">
        <f t="shared" si="424"/>
        <v>0.10192113135591239</v>
      </c>
      <c r="V4835" s="4">
        <f t="shared" si="425"/>
        <v>0.18163865871961338</v>
      </c>
    </row>
    <row r="4836" spans="1:22">
      <c r="A4836" s="112" t="s">
        <v>1047</v>
      </c>
      <c r="B4836" s="9" t="s">
        <v>1065</v>
      </c>
      <c r="C4836" s="99" t="s">
        <v>105</v>
      </c>
      <c r="D4836" s="81" t="s">
        <v>44</v>
      </c>
      <c r="E4836" s="93" t="s">
        <v>72</v>
      </c>
      <c r="F4836" s="93" t="s">
        <v>73</v>
      </c>
      <c r="G4836" s="126">
        <v>15</v>
      </c>
      <c r="H4836" s="123">
        <f t="shared" si="421"/>
        <v>4.1666666666666664E-2</v>
      </c>
      <c r="I4836" s="208"/>
      <c r="J4836" s="21" t="s">
        <v>100</v>
      </c>
      <c r="K4836" s="21"/>
      <c r="L4836" s="32"/>
      <c r="M4836" s="2">
        <v>25.843999999999902</v>
      </c>
      <c r="N4836" s="2">
        <v>8.3953333333332978</v>
      </c>
      <c r="O4836" s="176">
        <f t="shared" si="422"/>
        <v>35.618382781928617</v>
      </c>
      <c r="P4836" s="2">
        <v>18</v>
      </c>
      <c r="Q4836" s="2">
        <v>4.1393333333332896</v>
      </c>
      <c r="R4836" s="2">
        <v>1.4000000000000403</v>
      </c>
      <c r="S4836" s="2">
        <f t="shared" si="423"/>
        <v>5.9396969619671696</v>
      </c>
      <c r="T4836" s="2">
        <v>18</v>
      </c>
      <c r="U4836" s="339">
        <f t="shared" si="424"/>
        <v>-1.8315437214213344</v>
      </c>
      <c r="V4836" s="4">
        <f t="shared" si="425"/>
        <v>0.16994745457548019</v>
      </c>
    </row>
    <row r="4837" spans="1:22">
      <c r="A4837" s="112" t="s">
        <v>1047</v>
      </c>
      <c r="B4837" s="9" t="s">
        <v>1065</v>
      </c>
      <c r="C4837" s="99" t="s">
        <v>105</v>
      </c>
      <c r="D4837" s="81" t="s">
        <v>44</v>
      </c>
      <c r="E4837" s="93" t="s">
        <v>72</v>
      </c>
      <c r="F4837" s="93" t="s">
        <v>73</v>
      </c>
      <c r="G4837" s="126">
        <v>30</v>
      </c>
      <c r="H4837" s="123">
        <f t="shared" si="421"/>
        <v>8.3333333333333329E-2</v>
      </c>
      <c r="I4837" s="208"/>
      <c r="J4837" s="21"/>
      <c r="K4837" s="21" t="s">
        <v>100</v>
      </c>
      <c r="L4837" s="32"/>
      <c r="M4837" s="2">
        <v>23.011333333333301</v>
      </c>
      <c r="N4837" s="2">
        <v>6.2999999999998977</v>
      </c>
      <c r="O4837" s="176">
        <f t="shared" si="422"/>
        <v>26.72863632885106</v>
      </c>
      <c r="P4837" s="2">
        <v>18</v>
      </c>
      <c r="Q4837" s="2">
        <v>3.4066666666666299</v>
      </c>
      <c r="R4837" s="2">
        <v>1.4046666666666301</v>
      </c>
      <c r="S4837" s="2">
        <f t="shared" si="423"/>
        <v>5.9594959518400668</v>
      </c>
      <c r="T4837" s="2">
        <v>18</v>
      </c>
      <c r="U4837" s="339">
        <f t="shared" si="424"/>
        <v>-1.9102525520816986</v>
      </c>
      <c r="V4837" s="4">
        <f t="shared" si="425"/>
        <v>0.22557056775296072</v>
      </c>
    </row>
    <row r="4838" spans="1:22">
      <c r="A4838" s="112" t="s">
        <v>1047</v>
      </c>
      <c r="B4838" s="9" t="s">
        <v>1065</v>
      </c>
      <c r="C4838" s="99" t="s">
        <v>105</v>
      </c>
      <c r="D4838" s="81" t="s">
        <v>44</v>
      </c>
      <c r="E4838" s="93" t="s">
        <v>72</v>
      </c>
      <c r="F4838" s="93" t="s">
        <v>73</v>
      </c>
      <c r="G4838" s="126">
        <v>60</v>
      </c>
      <c r="H4838" s="123">
        <f t="shared" si="421"/>
        <v>0.16666666666666666</v>
      </c>
      <c r="I4838" s="208"/>
      <c r="J4838" s="21"/>
      <c r="K4838" s="21" t="s">
        <v>100</v>
      </c>
      <c r="L4838" s="32"/>
      <c r="M4838" s="2">
        <v>19.4553333333333</v>
      </c>
      <c r="N4838" s="2">
        <v>3.5</v>
      </c>
      <c r="O4838" s="176">
        <f t="shared" si="422"/>
        <v>14.849242404917497</v>
      </c>
      <c r="P4838" s="2">
        <v>18</v>
      </c>
      <c r="Q4838" s="2">
        <v>20.855333333333299</v>
      </c>
      <c r="R4838" s="2">
        <v>7</v>
      </c>
      <c r="S4838" s="2">
        <f t="shared" si="423"/>
        <v>29.698484809834994</v>
      </c>
      <c r="T4838" s="2">
        <v>18</v>
      </c>
      <c r="U4838" s="339">
        <f t="shared" si="424"/>
        <v>6.9488471052654696E-2</v>
      </c>
      <c r="V4838" s="4">
        <f t="shared" si="425"/>
        <v>0.16821349635566063</v>
      </c>
    </row>
    <row r="4839" spans="1:22">
      <c r="A4839" s="112" t="s">
        <v>1047</v>
      </c>
      <c r="B4839" s="9" t="s">
        <v>1065</v>
      </c>
      <c r="C4839" s="99" t="s">
        <v>105</v>
      </c>
      <c r="D4839" s="81" t="s">
        <v>44</v>
      </c>
      <c r="E4839" s="93" t="s">
        <v>72</v>
      </c>
      <c r="F4839" s="93" t="s">
        <v>73</v>
      </c>
      <c r="G4839" s="126">
        <v>90</v>
      </c>
      <c r="H4839" s="123">
        <f t="shared" si="421"/>
        <v>0.25</v>
      </c>
      <c r="I4839" s="208"/>
      <c r="J4839" s="21"/>
      <c r="K4839" s="21" t="s">
        <v>100</v>
      </c>
      <c r="L4839" s="32"/>
      <c r="M4839" s="2">
        <v>13.094666666666599</v>
      </c>
      <c r="N4839" s="2">
        <v>4.2000000000000011</v>
      </c>
      <c r="O4839" s="176">
        <f t="shared" si="422"/>
        <v>17.819090885901002</v>
      </c>
      <c r="P4839" s="2">
        <v>18</v>
      </c>
      <c r="Q4839" s="2">
        <v>11.6946666666665</v>
      </c>
      <c r="R4839" s="2">
        <v>3.5</v>
      </c>
      <c r="S4839" s="2">
        <f t="shared" si="423"/>
        <v>14.849242404917497</v>
      </c>
      <c r="T4839" s="2">
        <v>18</v>
      </c>
      <c r="U4839" s="339">
        <f t="shared" si="424"/>
        <v>-0.11307212520640185</v>
      </c>
      <c r="V4839" s="4">
        <f t="shared" si="425"/>
        <v>0.14512510579380516</v>
      </c>
    </row>
    <row r="4840" spans="1:22">
      <c r="A4840" s="112" t="s">
        <v>1047</v>
      </c>
      <c r="B4840" s="9" t="s">
        <v>1065</v>
      </c>
      <c r="C4840" s="99" t="s">
        <v>105</v>
      </c>
      <c r="D4840" s="81" t="s">
        <v>44</v>
      </c>
      <c r="E4840" s="93" t="s">
        <v>72</v>
      </c>
      <c r="F4840" s="93" t="s">
        <v>73</v>
      </c>
      <c r="G4840" s="126">
        <v>120</v>
      </c>
      <c r="H4840" s="123">
        <f t="shared" si="421"/>
        <v>0.33333333333333331</v>
      </c>
      <c r="I4840" s="208"/>
      <c r="J4840" s="21"/>
      <c r="K4840" s="21" t="s">
        <v>100</v>
      </c>
      <c r="L4840" s="32"/>
      <c r="M4840" s="2">
        <v>23.5386666666666</v>
      </c>
      <c r="N4840" s="2">
        <v>6.2953333333332999</v>
      </c>
      <c r="O4840" s="176">
        <f t="shared" si="422"/>
        <v>26.708837338978128</v>
      </c>
      <c r="P4840" s="2">
        <v>18</v>
      </c>
      <c r="Q4840" s="2">
        <v>18.633999999999901</v>
      </c>
      <c r="R4840" s="2">
        <v>4.8999999999999986</v>
      </c>
      <c r="S4840" s="2">
        <f t="shared" si="423"/>
        <v>20.788939366884488</v>
      </c>
      <c r="T4840" s="2">
        <v>18</v>
      </c>
      <c r="U4840" s="339">
        <f t="shared" si="424"/>
        <v>-0.23365659002159128</v>
      </c>
      <c r="V4840" s="4">
        <f t="shared" si="425"/>
        <v>0.12470361198714397</v>
      </c>
    </row>
    <row r="4841" spans="1:22">
      <c r="A4841" s="112" t="s">
        <v>1048</v>
      </c>
      <c r="B4841" s="9" t="s">
        <v>1059</v>
      </c>
      <c r="C4841" s="99" t="s">
        <v>105</v>
      </c>
      <c r="D4841" s="81" t="s">
        <v>44</v>
      </c>
      <c r="E4841" s="93" t="s">
        <v>72</v>
      </c>
      <c r="F4841" s="93" t="s">
        <v>73</v>
      </c>
      <c r="G4841" s="126">
        <v>0</v>
      </c>
      <c r="H4841" s="123">
        <f t="shared" si="421"/>
        <v>0</v>
      </c>
      <c r="I4841" s="208" t="s">
        <v>100</v>
      </c>
      <c r="J4841" s="21"/>
      <c r="K4841" s="21"/>
      <c r="L4841" s="32"/>
      <c r="M4841" s="2">
        <v>6.3673469387755102</v>
      </c>
      <c r="N4841" s="2">
        <v>0.97959183673469941</v>
      </c>
      <c r="O4841" s="176">
        <f t="shared" si="422"/>
        <v>4.1560561833005476</v>
      </c>
      <c r="P4841" s="2">
        <v>18</v>
      </c>
      <c r="Q4841" s="2">
        <v>6.0408163265306101</v>
      </c>
      <c r="R4841" s="2">
        <v>0.97959183673468964</v>
      </c>
      <c r="S4841" s="2">
        <f t="shared" si="423"/>
        <v>4.1560561833005059</v>
      </c>
      <c r="T4841" s="2">
        <v>18</v>
      </c>
      <c r="U4841" s="339">
        <f t="shared" si="424"/>
        <v>-5.2643733485422374E-2</v>
      </c>
      <c r="V4841" s="4">
        <f t="shared" si="425"/>
        <v>8.1852122392662721E-2</v>
      </c>
    </row>
    <row r="4842" spans="1:22">
      <c r="A4842" s="112" t="s">
        <v>1048</v>
      </c>
      <c r="B4842" s="9" t="s">
        <v>1059</v>
      </c>
      <c r="C4842" s="99" t="s">
        <v>105</v>
      </c>
      <c r="D4842" s="81" t="s">
        <v>44</v>
      </c>
      <c r="E4842" s="93" t="s">
        <v>72</v>
      </c>
      <c r="F4842" s="93" t="s">
        <v>73</v>
      </c>
      <c r="G4842" s="126">
        <v>15</v>
      </c>
      <c r="H4842" s="123">
        <f t="shared" si="421"/>
        <v>4.1666666666666664E-2</v>
      </c>
      <c r="I4842" s="208"/>
      <c r="J4842" s="21" t="s">
        <v>100</v>
      </c>
      <c r="K4842" s="21"/>
      <c r="L4842" s="32"/>
      <c r="M4842" s="2">
        <v>6.2040816326530699</v>
      </c>
      <c r="N4842" s="2">
        <v>1.46938775510203</v>
      </c>
      <c r="O4842" s="176">
        <f t="shared" si="422"/>
        <v>6.2340842749507397</v>
      </c>
      <c r="P4842" s="2">
        <v>18</v>
      </c>
      <c r="Q4842" s="2">
        <v>6.2040816326530699</v>
      </c>
      <c r="R4842" s="2">
        <v>0.81632653061222982</v>
      </c>
      <c r="S4842" s="2">
        <f t="shared" si="423"/>
        <v>3.4633801527503727</v>
      </c>
      <c r="T4842" s="2">
        <v>18</v>
      </c>
      <c r="U4842" s="339">
        <f t="shared" si="424"/>
        <v>0</v>
      </c>
      <c r="V4842" s="4">
        <f t="shared" si="425"/>
        <v>7.2868574946136577E-2</v>
      </c>
    </row>
    <row r="4843" spans="1:22">
      <c r="A4843" s="112" t="s">
        <v>1048</v>
      </c>
      <c r="B4843" s="9" t="s">
        <v>1059</v>
      </c>
      <c r="C4843" s="99" t="s">
        <v>105</v>
      </c>
      <c r="D4843" s="81" t="s">
        <v>44</v>
      </c>
      <c r="E4843" s="93" t="s">
        <v>72</v>
      </c>
      <c r="F4843" s="93" t="s">
        <v>73</v>
      </c>
      <c r="G4843" s="126">
        <v>30</v>
      </c>
      <c r="H4843" s="123">
        <f t="shared" si="421"/>
        <v>8.3333333333333329E-2</v>
      </c>
      <c r="I4843" s="208"/>
      <c r="J4843" s="21"/>
      <c r="K4843" s="21" t="s">
        <v>100</v>
      </c>
      <c r="L4843" s="32"/>
      <c r="M4843" s="2">
        <v>6.2040816326530699</v>
      </c>
      <c r="N4843" s="2">
        <v>1.1428571428571397</v>
      </c>
      <c r="O4843" s="176">
        <f t="shared" si="422"/>
        <v>4.8487322138505977</v>
      </c>
      <c r="P4843" s="2">
        <v>18</v>
      </c>
      <c r="Q4843" s="2">
        <v>6.2040816326530699</v>
      </c>
      <c r="R4843" s="2">
        <v>0.81632653061222982</v>
      </c>
      <c r="S4843" s="2">
        <f t="shared" si="423"/>
        <v>3.4633801527503727</v>
      </c>
      <c r="T4843" s="2">
        <v>18</v>
      </c>
      <c r="U4843" s="339">
        <f t="shared" si="424"/>
        <v>0</v>
      </c>
      <c r="V4843" s="4">
        <f t="shared" si="425"/>
        <v>7.2868574946136577E-2</v>
      </c>
    </row>
    <row r="4844" spans="1:22">
      <c r="A4844" s="112" t="s">
        <v>1048</v>
      </c>
      <c r="B4844" s="9" t="s">
        <v>1059</v>
      </c>
      <c r="C4844" s="99" t="s">
        <v>105</v>
      </c>
      <c r="D4844" s="81" t="s">
        <v>44</v>
      </c>
      <c r="E4844" s="93" t="s">
        <v>72</v>
      </c>
      <c r="F4844" s="93" t="s">
        <v>73</v>
      </c>
      <c r="G4844" s="126">
        <v>60</v>
      </c>
      <c r="H4844" s="123">
        <f t="shared" si="421"/>
        <v>0.16666666666666666</v>
      </c>
      <c r="I4844" s="208"/>
      <c r="J4844" s="21"/>
      <c r="K4844" s="21" t="s">
        <v>100</v>
      </c>
      <c r="L4844" s="32"/>
      <c r="M4844" s="2">
        <v>7.5102040816326499</v>
      </c>
      <c r="N4844" s="2">
        <v>0.81632653061225025</v>
      </c>
      <c r="O4844" s="176">
        <f t="shared" si="422"/>
        <v>3.4633801527504593</v>
      </c>
      <c r="P4844" s="2">
        <v>18</v>
      </c>
      <c r="Q4844" s="2">
        <v>0.16326530612245399</v>
      </c>
      <c r="R4844" s="2">
        <v>0.65306122448978998</v>
      </c>
      <c r="S4844" s="2">
        <f t="shared" si="423"/>
        <v>2.7707041222003239</v>
      </c>
      <c r="T4844" s="2">
        <v>18</v>
      </c>
      <c r="U4844" s="339">
        <f t="shared" si="424"/>
        <v>-3.828641396489064</v>
      </c>
      <c r="V4844" s="4">
        <f t="shared" si="425"/>
        <v>16.055555555554282</v>
      </c>
    </row>
    <row r="4845" spans="1:22">
      <c r="A4845" s="112" t="s">
        <v>1048</v>
      </c>
      <c r="B4845" s="9" t="s">
        <v>1059</v>
      </c>
      <c r="C4845" s="99" t="s">
        <v>105</v>
      </c>
      <c r="D4845" s="81" t="s">
        <v>44</v>
      </c>
      <c r="E4845" s="93" t="s">
        <v>72</v>
      </c>
      <c r="F4845" s="93" t="s">
        <v>73</v>
      </c>
      <c r="G4845" s="126">
        <v>90</v>
      </c>
      <c r="H4845" s="123">
        <f t="shared" si="421"/>
        <v>0.25</v>
      </c>
      <c r="I4845" s="208"/>
      <c r="J4845" s="21"/>
      <c r="K4845" s="21" t="s">
        <v>100</v>
      </c>
      <c r="L4845" s="32"/>
      <c r="M4845" s="2">
        <v>5.2244897959183803</v>
      </c>
      <c r="N4845" s="2">
        <v>0.97959183673468964</v>
      </c>
      <c r="O4845" s="176">
        <f t="shared" si="422"/>
        <v>4.1560561833005059</v>
      </c>
      <c r="P4845" s="2">
        <v>18</v>
      </c>
      <c r="Q4845" s="325">
        <v>1.4210854715202001E-14</v>
      </c>
      <c r="R4845" s="2">
        <v>0.48979591836733477</v>
      </c>
      <c r="S4845" s="2">
        <f t="shared" si="423"/>
        <v>2.0780280916502103</v>
      </c>
      <c r="T4845" s="2">
        <v>18</v>
      </c>
      <c r="U4845" s="339">
        <f t="shared" si="424"/>
        <v>-33.538127452126425</v>
      </c>
      <c r="V4845" s="4">
        <f t="shared" si="425"/>
        <v>1.1879274679355997E+27</v>
      </c>
    </row>
    <row r="4846" spans="1:22">
      <c r="A4846" s="112" t="s">
        <v>1048</v>
      </c>
      <c r="B4846" s="9" t="s">
        <v>1059</v>
      </c>
      <c r="C4846" s="99" t="s">
        <v>105</v>
      </c>
      <c r="D4846" s="81" t="s">
        <v>44</v>
      </c>
      <c r="E4846" s="93" t="s">
        <v>72</v>
      </c>
      <c r="F4846" s="93" t="s">
        <v>73</v>
      </c>
      <c r="G4846" s="126">
        <v>120</v>
      </c>
      <c r="H4846" s="123">
        <f t="shared" si="421"/>
        <v>0.33333333333333331</v>
      </c>
      <c r="I4846" s="208"/>
      <c r="J4846" s="21"/>
      <c r="K4846" s="21" t="s">
        <v>100</v>
      </c>
      <c r="L4846" s="32"/>
      <c r="M4846" s="2">
        <v>3.9183673469387799</v>
      </c>
      <c r="N4846" s="2">
        <v>0.65306122448979043</v>
      </c>
      <c r="O4846" s="176">
        <f t="shared" si="422"/>
        <v>2.7707041222003261</v>
      </c>
      <c r="P4846" s="2">
        <v>18</v>
      </c>
      <c r="Q4846" s="325">
        <v>1.4210854715202001E-14</v>
      </c>
      <c r="R4846" s="2">
        <v>0.16326530612243978</v>
      </c>
      <c r="S4846" s="2">
        <f t="shared" si="423"/>
        <v>0.69267603055004823</v>
      </c>
      <c r="T4846" s="2">
        <v>18</v>
      </c>
      <c r="U4846" s="339">
        <f t="shared" si="424"/>
        <v>-33.250445379674638</v>
      </c>
      <c r="V4846" s="4">
        <f t="shared" si="425"/>
        <v>1.3199194088172497E+26</v>
      </c>
    </row>
    <row r="4847" spans="1:22">
      <c r="A4847" s="112" t="s">
        <v>1048</v>
      </c>
      <c r="B4847" s="9" t="s">
        <v>1060</v>
      </c>
      <c r="C4847" s="99" t="s">
        <v>105</v>
      </c>
      <c r="D4847" s="81" t="s">
        <v>44</v>
      </c>
      <c r="E4847" s="93" t="s">
        <v>72</v>
      </c>
      <c r="F4847" s="93" t="s">
        <v>73</v>
      </c>
      <c r="G4847" s="126">
        <v>0</v>
      </c>
      <c r="H4847" s="123">
        <f t="shared" si="421"/>
        <v>0</v>
      </c>
      <c r="I4847" s="208" t="s">
        <v>100</v>
      </c>
      <c r="J4847" s="21"/>
      <c r="K4847" s="21"/>
      <c r="L4847" s="32"/>
      <c r="M4847" s="325">
        <v>2.8421709430404001E-14</v>
      </c>
      <c r="N4847" s="65">
        <v>0.52083333333328563</v>
      </c>
      <c r="O4847" s="176">
        <f t="shared" si="422"/>
        <v>2.2097086912077586</v>
      </c>
      <c r="P4847" s="2">
        <v>18</v>
      </c>
      <c r="Q4847" s="325">
        <v>2.8421709430404001E-14</v>
      </c>
      <c r="R4847" s="325">
        <v>0.52100000000000002</v>
      </c>
      <c r="S4847" s="2">
        <f t="shared" si="423"/>
        <v>2.2104157979891474</v>
      </c>
      <c r="T4847" s="2">
        <v>18</v>
      </c>
      <c r="U4847" s="339">
        <f t="shared" si="424"/>
        <v>0</v>
      </c>
      <c r="V4847" s="4">
        <f t="shared" si="425"/>
        <v>3.3602768220366303E+26</v>
      </c>
    </row>
    <row r="4848" spans="1:22">
      <c r="A4848" s="112" t="s">
        <v>1048</v>
      </c>
      <c r="B4848" s="9" t="s">
        <v>1060</v>
      </c>
      <c r="C4848" s="99" t="s">
        <v>105</v>
      </c>
      <c r="D4848" s="81" t="s">
        <v>44</v>
      </c>
      <c r="E4848" s="93" t="s">
        <v>72</v>
      </c>
      <c r="F4848" s="93" t="s">
        <v>73</v>
      </c>
      <c r="G4848" s="126">
        <v>15</v>
      </c>
      <c r="H4848" s="123">
        <f t="shared" si="421"/>
        <v>4.1666666666666664E-2</v>
      </c>
      <c r="I4848" s="208"/>
      <c r="J4848" s="21" t="s">
        <v>100</v>
      </c>
      <c r="K4848" s="21"/>
      <c r="L4848" s="32"/>
      <c r="M4848" s="325">
        <v>2.8421709430404001E-14</v>
      </c>
      <c r="N4848" s="65">
        <v>0.52083333333328563</v>
      </c>
      <c r="O4848" s="176">
        <f t="shared" si="422"/>
        <v>2.2097086912077586</v>
      </c>
      <c r="P4848" s="2">
        <v>18</v>
      </c>
      <c r="Q4848" s="2">
        <v>0.52083333333331405</v>
      </c>
      <c r="R4848" s="325">
        <v>0</v>
      </c>
      <c r="S4848" s="2">
        <f t="shared" si="423"/>
        <v>0</v>
      </c>
      <c r="T4848" s="2">
        <v>18</v>
      </c>
      <c r="U4848" s="339">
        <f t="shared" si="424"/>
        <v>30.539297939157812</v>
      </c>
      <c r="V4848" s="4">
        <f t="shared" si="425"/>
        <v>5.5555555555555552E-2</v>
      </c>
    </row>
    <row r="4849" spans="1:22">
      <c r="A4849" s="112" t="s">
        <v>1048</v>
      </c>
      <c r="B4849" s="9" t="s">
        <v>1060</v>
      </c>
      <c r="C4849" s="99" t="s">
        <v>105</v>
      </c>
      <c r="D4849" s="81" t="s">
        <v>44</v>
      </c>
      <c r="E4849" s="93" t="s">
        <v>72</v>
      </c>
      <c r="F4849" s="93" t="s">
        <v>73</v>
      </c>
      <c r="G4849" s="126">
        <v>30</v>
      </c>
      <c r="H4849" s="123">
        <f t="shared" si="421"/>
        <v>8.3333333333333329E-2</v>
      </c>
      <c r="I4849" s="208"/>
      <c r="J4849" s="21"/>
      <c r="K4849" s="21" t="s">
        <v>100</v>
      </c>
      <c r="L4849" s="32"/>
      <c r="M4849" s="2">
        <v>0.52083333333331405</v>
      </c>
      <c r="N4849" s="65">
        <v>0</v>
      </c>
      <c r="O4849" s="176">
        <f t="shared" si="422"/>
        <v>0</v>
      </c>
      <c r="P4849" s="2">
        <v>18</v>
      </c>
      <c r="Q4849" s="2">
        <v>7.8125</v>
      </c>
      <c r="R4849" s="325">
        <v>1.56</v>
      </c>
      <c r="S4849" s="2">
        <f t="shared" si="423"/>
        <v>6.618519471906084</v>
      </c>
      <c r="T4849" s="2">
        <v>18</v>
      </c>
      <c r="U4849" s="339">
        <f t="shared" si="424"/>
        <v>2.7080502011022469</v>
      </c>
      <c r="V4849" s="4">
        <f t="shared" si="425"/>
        <v>9.5427657955555537E-2</v>
      </c>
    </row>
    <row r="4850" spans="1:22">
      <c r="A4850" s="112" t="s">
        <v>1048</v>
      </c>
      <c r="B4850" s="9" t="s">
        <v>1060</v>
      </c>
      <c r="C4850" s="99" t="s">
        <v>105</v>
      </c>
      <c r="D4850" s="81" t="s">
        <v>44</v>
      </c>
      <c r="E4850" s="93" t="s">
        <v>72</v>
      </c>
      <c r="F4850" s="93" t="s">
        <v>73</v>
      </c>
      <c r="G4850" s="126">
        <v>60</v>
      </c>
      <c r="H4850" s="123">
        <f t="shared" si="421"/>
        <v>0.16666666666666666</v>
      </c>
      <c r="I4850" s="208"/>
      <c r="J4850" s="21"/>
      <c r="K4850" s="21" t="s">
        <v>100</v>
      </c>
      <c r="L4850" s="32"/>
      <c r="M4850" s="2">
        <v>0.52083333333331405</v>
      </c>
      <c r="N4850" s="65">
        <v>0.52083333333333603</v>
      </c>
      <c r="O4850" s="176">
        <f t="shared" si="422"/>
        <v>2.2097086912079722</v>
      </c>
      <c r="P4850" s="2">
        <v>18</v>
      </c>
      <c r="Q4850" s="2">
        <v>8.8541666666666501</v>
      </c>
      <c r="R4850" s="325">
        <v>2.6</v>
      </c>
      <c r="S4850" s="2">
        <f t="shared" si="423"/>
        <v>11.030865786510141</v>
      </c>
      <c r="T4850" s="2">
        <v>18</v>
      </c>
      <c r="U4850" s="339">
        <f t="shared" si="424"/>
        <v>2.8332133440562512</v>
      </c>
      <c r="V4850" s="4">
        <f t="shared" si="425"/>
        <v>0.14178415071126521</v>
      </c>
    </row>
    <row r="4851" spans="1:22">
      <c r="A4851" s="112" t="s">
        <v>1048</v>
      </c>
      <c r="B4851" s="9" t="s">
        <v>1060</v>
      </c>
      <c r="C4851" s="99" t="s">
        <v>105</v>
      </c>
      <c r="D4851" s="81" t="s">
        <v>44</v>
      </c>
      <c r="E4851" s="93" t="s">
        <v>72</v>
      </c>
      <c r="F4851" s="93" t="s">
        <v>73</v>
      </c>
      <c r="G4851" s="126">
        <v>90</v>
      </c>
      <c r="H4851" s="123">
        <f t="shared" si="421"/>
        <v>0.25</v>
      </c>
      <c r="I4851" s="208"/>
      <c r="J4851" s="21"/>
      <c r="K4851" s="21" t="s">
        <v>100</v>
      </c>
      <c r="L4851" s="32"/>
      <c r="M4851" s="2">
        <v>2.8645833333333401</v>
      </c>
      <c r="N4851" s="65">
        <v>1.3020833333333099</v>
      </c>
      <c r="O4851" s="176">
        <f t="shared" si="422"/>
        <v>5.5242717280198024</v>
      </c>
      <c r="P4851" s="2">
        <v>18</v>
      </c>
      <c r="Q4851" s="2">
        <v>8.3333333333333393</v>
      </c>
      <c r="R4851" s="325">
        <v>3.12</v>
      </c>
      <c r="S4851" s="2">
        <f t="shared" si="423"/>
        <v>13.237038943812168</v>
      </c>
      <c r="T4851" s="2">
        <v>18</v>
      </c>
      <c r="U4851" s="339">
        <f t="shared" si="424"/>
        <v>1.0678406300013543</v>
      </c>
      <c r="V4851" s="4">
        <f t="shared" si="425"/>
        <v>0.1957309155555553</v>
      </c>
    </row>
    <row r="4852" spans="1:22">
      <c r="A4852" s="112" t="s">
        <v>1048</v>
      </c>
      <c r="B4852" s="9" t="s">
        <v>1060</v>
      </c>
      <c r="C4852" s="99" t="s">
        <v>105</v>
      </c>
      <c r="D4852" s="81" t="s">
        <v>44</v>
      </c>
      <c r="E4852" s="93" t="s">
        <v>72</v>
      </c>
      <c r="F4852" s="93" t="s">
        <v>73</v>
      </c>
      <c r="G4852" s="126">
        <v>120</v>
      </c>
      <c r="H4852" s="123">
        <f t="shared" si="421"/>
        <v>0.33333333333333331</v>
      </c>
      <c r="I4852" s="208"/>
      <c r="J4852" s="21"/>
      <c r="K4852" s="21" t="s">
        <v>100</v>
      </c>
      <c r="L4852" s="32"/>
      <c r="M4852" s="2">
        <v>1.0416666666666501</v>
      </c>
      <c r="N4852" s="65">
        <v>1.0416666666666901</v>
      </c>
      <c r="O4852" s="176">
        <f t="shared" si="422"/>
        <v>4.4194173824160208</v>
      </c>
      <c r="P4852" s="2">
        <v>18</v>
      </c>
      <c r="Q4852" s="2">
        <v>6.7708333333333401</v>
      </c>
      <c r="R4852" s="325">
        <v>1.56</v>
      </c>
      <c r="S4852" s="2">
        <f t="shared" si="423"/>
        <v>6.618519471906084</v>
      </c>
      <c r="T4852" s="2">
        <v>18</v>
      </c>
      <c r="U4852" s="339">
        <f t="shared" si="424"/>
        <v>1.8718021769016084</v>
      </c>
      <c r="V4852" s="4">
        <f t="shared" si="425"/>
        <v>0.10863971555555543</v>
      </c>
    </row>
    <row r="4853" spans="1:22">
      <c r="A4853" s="112" t="s">
        <v>1048</v>
      </c>
      <c r="B4853" s="9" t="s">
        <v>1064</v>
      </c>
      <c r="C4853" s="99" t="s">
        <v>105</v>
      </c>
      <c r="D4853" s="81" t="s">
        <v>44</v>
      </c>
      <c r="E4853" s="93" t="s">
        <v>72</v>
      </c>
      <c r="F4853" s="93" t="s">
        <v>73</v>
      </c>
      <c r="G4853" s="126">
        <v>0</v>
      </c>
      <c r="H4853" s="123">
        <f t="shared" si="421"/>
        <v>0</v>
      </c>
      <c r="I4853" s="208" t="s">
        <v>100</v>
      </c>
      <c r="J4853" s="21"/>
      <c r="K4853" s="21"/>
      <c r="L4853" s="32"/>
      <c r="M4853" s="2">
        <v>48.284210526315803</v>
      </c>
      <c r="N4853" s="2">
        <v>8</v>
      </c>
      <c r="O4853" s="176">
        <f t="shared" si="422"/>
        <v>33.941125496954278</v>
      </c>
      <c r="P4853" s="2">
        <v>18</v>
      </c>
      <c r="Q4853" s="2">
        <v>44.284210526315803</v>
      </c>
      <c r="R4853" s="2">
        <v>8</v>
      </c>
      <c r="S4853" s="2">
        <f t="shared" si="423"/>
        <v>33.941125496954278</v>
      </c>
      <c r="T4853" s="2">
        <v>18</v>
      </c>
      <c r="U4853" s="339">
        <f t="shared" si="424"/>
        <v>-8.6476411006651127E-2</v>
      </c>
      <c r="V4853" s="4">
        <f t="shared" si="425"/>
        <v>8.8190446106912845E-2</v>
      </c>
    </row>
    <row r="4854" spans="1:22">
      <c r="A4854" s="112" t="s">
        <v>1048</v>
      </c>
      <c r="B4854" s="9" t="s">
        <v>1064</v>
      </c>
      <c r="C4854" s="99" t="s">
        <v>105</v>
      </c>
      <c r="D4854" s="81" t="s">
        <v>44</v>
      </c>
      <c r="E4854" s="93" t="s">
        <v>72</v>
      </c>
      <c r="F4854" s="93" t="s">
        <v>73</v>
      </c>
      <c r="G4854" s="126">
        <v>15</v>
      </c>
      <c r="H4854" s="123">
        <f t="shared" si="421"/>
        <v>4.1666666666666664E-2</v>
      </c>
      <c r="I4854" s="208"/>
      <c r="J4854" s="21" t="s">
        <v>100</v>
      </c>
      <c r="K4854" s="21"/>
      <c r="L4854" s="32"/>
      <c r="M4854" s="2">
        <v>48.315789473684198</v>
      </c>
      <c r="N4854" s="2">
        <v>6.3999999999999986</v>
      </c>
      <c r="O4854" s="176">
        <f t="shared" si="422"/>
        <v>27.152900397563418</v>
      </c>
      <c r="P4854" s="2">
        <v>18</v>
      </c>
      <c r="Q4854" s="2">
        <v>5.12105263157894</v>
      </c>
      <c r="R4854" s="2">
        <v>2.3999999999999799</v>
      </c>
      <c r="S4854" s="2">
        <f t="shared" si="423"/>
        <v>10.182337649086199</v>
      </c>
      <c r="T4854" s="2">
        <v>18</v>
      </c>
      <c r="U4854" s="339">
        <f t="shared" si="424"/>
        <v>-2.2443984014285321</v>
      </c>
      <c r="V4854" s="4">
        <f t="shared" si="425"/>
        <v>0.2751917978170656</v>
      </c>
    </row>
    <row r="4855" spans="1:22">
      <c r="A4855" s="112" t="s">
        <v>1048</v>
      </c>
      <c r="B4855" s="9" t="s">
        <v>1064</v>
      </c>
      <c r="C4855" s="99" t="s">
        <v>105</v>
      </c>
      <c r="D4855" s="81" t="s">
        <v>44</v>
      </c>
      <c r="E4855" s="93" t="s">
        <v>72</v>
      </c>
      <c r="F4855" s="93" t="s">
        <v>73</v>
      </c>
      <c r="G4855" s="126">
        <v>30</v>
      </c>
      <c r="H4855" s="123">
        <f t="shared" si="421"/>
        <v>8.3333333333333329E-2</v>
      </c>
      <c r="I4855" s="208"/>
      <c r="J4855" s="21"/>
      <c r="K4855" s="21" t="s">
        <v>100</v>
      </c>
      <c r="L4855" s="32"/>
      <c r="M4855" s="2">
        <v>17.9526315789474</v>
      </c>
      <c r="N4855" s="2">
        <v>4.7999999999999012</v>
      </c>
      <c r="O4855" s="176">
        <f t="shared" si="422"/>
        <v>20.364675298172148</v>
      </c>
      <c r="P4855" s="2">
        <v>18</v>
      </c>
      <c r="Q4855" s="2">
        <v>2.7526315789473799</v>
      </c>
      <c r="R4855" s="2">
        <v>1.5947368421052506</v>
      </c>
      <c r="S4855" s="2">
        <f t="shared" si="423"/>
        <v>6.765895411563859</v>
      </c>
      <c r="T4855" s="2">
        <v>18</v>
      </c>
      <c r="U4855" s="339">
        <f t="shared" si="424"/>
        <v>-1.8751793183537204</v>
      </c>
      <c r="V4855" s="4">
        <f t="shared" si="425"/>
        <v>0.39120186728117801</v>
      </c>
    </row>
    <row r="4856" spans="1:22">
      <c r="A4856" s="112" t="s">
        <v>1048</v>
      </c>
      <c r="B4856" s="9" t="s">
        <v>1064</v>
      </c>
      <c r="C4856" s="99" t="s">
        <v>105</v>
      </c>
      <c r="D4856" s="81" t="s">
        <v>44</v>
      </c>
      <c r="E4856" s="93" t="s">
        <v>72</v>
      </c>
      <c r="F4856" s="93" t="s">
        <v>73</v>
      </c>
      <c r="G4856" s="126">
        <v>60</v>
      </c>
      <c r="H4856" s="123">
        <f t="shared" si="421"/>
        <v>0.16666666666666666</v>
      </c>
      <c r="I4856" s="208"/>
      <c r="J4856" s="21"/>
      <c r="K4856" s="21" t="s">
        <v>100</v>
      </c>
      <c r="L4856" s="32"/>
      <c r="M4856" s="2">
        <v>24.4157894736842</v>
      </c>
      <c r="N4856" s="2">
        <v>4.8052631578947</v>
      </c>
      <c r="O4856" s="176">
        <f t="shared" si="422"/>
        <v>20.387004985999354</v>
      </c>
      <c r="P4856" s="2">
        <v>18</v>
      </c>
      <c r="Q4856" s="2">
        <v>0.421052631578959</v>
      </c>
      <c r="R4856" s="2">
        <v>1.600000000000021</v>
      </c>
      <c r="S4856" s="2">
        <f t="shared" si="423"/>
        <v>6.788225099390945</v>
      </c>
      <c r="T4856" s="2">
        <v>18</v>
      </c>
      <c r="U4856" s="339">
        <f t="shared" si="424"/>
        <v>-4.0602274700778338</v>
      </c>
      <c r="V4856" s="4">
        <f t="shared" si="425"/>
        <v>14.495555555555136</v>
      </c>
    </row>
    <row r="4857" spans="1:22">
      <c r="A4857" s="112" t="s">
        <v>1048</v>
      </c>
      <c r="B4857" s="9" t="s">
        <v>1064</v>
      </c>
      <c r="C4857" s="99" t="s">
        <v>105</v>
      </c>
      <c r="D4857" s="81" t="s">
        <v>44</v>
      </c>
      <c r="E4857" s="93" t="s">
        <v>72</v>
      </c>
      <c r="F4857" s="93" t="s">
        <v>73</v>
      </c>
      <c r="G4857" s="126">
        <v>90</v>
      </c>
      <c r="H4857" s="123">
        <f t="shared" si="421"/>
        <v>0.25</v>
      </c>
      <c r="I4857" s="208"/>
      <c r="J4857" s="21"/>
      <c r="K4857" s="21" t="s">
        <v>100</v>
      </c>
      <c r="L4857" s="32"/>
      <c r="M4857" s="2">
        <v>22.8894736842105</v>
      </c>
      <c r="N4857" s="2">
        <v>3.1947368421053</v>
      </c>
      <c r="O4857" s="176">
        <f t="shared" si="422"/>
        <v>13.554120510954924</v>
      </c>
      <c r="P4857" s="2">
        <v>18</v>
      </c>
      <c r="Q4857" s="2">
        <v>1.2894736842105701</v>
      </c>
      <c r="R4857" s="2">
        <v>0</v>
      </c>
      <c r="S4857" s="2">
        <f t="shared" si="423"/>
        <v>0</v>
      </c>
      <c r="T4857" s="2">
        <v>18</v>
      </c>
      <c r="U4857" s="339">
        <f t="shared" si="424"/>
        <v>-2.8764430020528766</v>
      </c>
      <c r="V4857" s="4">
        <f t="shared" si="425"/>
        <v>5.5555555555555552E-2</v>
      </c>
    </row>
    <row r="4858" spans="1:22">
      <c r="A4858" s="112" t="s">
        <v>1048</v>
      </c>
      <c r="B4858" s="9" t="s">
        <v>1064</v>
      </c>
      <c r="C4858" s="99" t="s">
        <v>105</v>
      </c>
      <c r="D4858" s="81" t="s">
        <v>44</v>
      </c>
      <c r="E4858" s="93" t="s">
        <v>72</v>
      </c>
      <c r="F4858" s="93" t="s">
        <v>73</v>
      </c>
      <c r="G4858" s="126">
        <v>120</v>
      </c>
      <c r="H4858" s="123">
        <f t="shared" si="421"/>
        <v>0.33333333333333331</v>
      </c>
      <c r="I4858" s="208"/>
      <c r="J4858" s="21"/>
      <c r="K4858" s="21" t="s">
        <v>100</v>
      </c>
      <c r="L4858" s="32"/>
      <c r="M4858" s="2">
        <v>17.3473684210526</v>
      </c>
      <c r="N4858" s="2">
        <v>4.0052631578947988</v>
      </c>
      <c r="O4858" s="176">
        <f t="shared" si="422"/>
        <v>16.992892436304345</v>
      </c>
      <c r="P4858" s="2">
        <v>18</v>
      </c>
      <c r="Q4858" s="2">
        <v>2.1526315789474202</v>
      </c>
      <c r="R4858" s="2">
        <v>0</v>
      </c>
      <c r="S4858" s="2">
        <f t="shared" si="423"/>
        <v>0</v>
      </c>
      <c r="T4858" s="2">
        <v>18</v>
      </c>
      <c r="U4858" s="339">
        <f t="shared" si="424"/>
        <v>-2.0867497349865349</v>
      </c>
      <c r="V4858" s="4">
        <f t="shared" si="425"/>
        <v>5.5555555555555552E-2</v>
      </c>
    </row>
    <row r="4859" spans="1:22">
      <c r="A4859" s="112" t="s">
        <v>1048</v>
      </c>
      <c r="B4859" s="9" t="s">
        <v>1065</v>
      </c>
      <c r="C4859" s="99" t="s">
        <v>105</v>
      </c>
      <c r="D4859" s="81" t="s">
        <v>44</v>
      </c>
      <c r="E4859" s="93" t="s">
        <v>72</v>
      </c>
      <c r="F4859" s="93" t="s">
        <v>73</v>
      </c>
      <c r="G4859" s="126">
        <v>0</v>
      </c>
      <c r="H4859" s="123">
        <f t="shared" si="421"/>
        <v>0</v>
      </c>
      <c r="I4859" s="208" t="s">
        <v>100</v>
      </c>
      <c r="J4859" s="21"/>
      <c r="K4859" s="21"/>
      <c r="L4859" s="32"/>
      <c r="M4859" s="2">
        <v>3.9573333333332199</v>
      </c>
      <c r="N4859" s="2">
        <v>2.8000000000000105</v>
      </c>
      <c r="O4859" s="176">
        <f t="shared" si="422"/>
        <v>11.879393923934042</v>
      </c>
      <c r="P4859" s="2">
        <v>18</v>
      </c>
      <c r="Q4859" s="2">
        <v>12.3573333333332</v>
      </c>
      <c r="R4859" s="2">
        <v>5.5953333333334019</v>
      </c>
      <c r="S4859" s="2">
        <f t="shared" si="423"/>
        <v>23.738988857995061</v>
      </c>
      <c r="T4859" s="2">
        <v>18</v>
      </c>
      <c r="U4859" s="339">
        <f t="shared" si="424"/>
        <v>1.1386792812650135</v>
      </c>
      <c r="V4859" s="4">
        <f t="shared" si="425"/>
        <v>0.26057847087214653</v>
      </c>
    </row>
    <row r="4860" spans="1:22">
      <c r="A4860" s="112" t="s">
        <v>1048</v>
      </c>
      <c r="B4860" s="9" t="s">
        <v>1065</v>
      </c>
      <c r="C4860" s="99" t="s">
        <v>105</v>
      </c>
      <c r="D4860" s="81" t="s">
        <v>44</v>
      </c>
      <c r="E4860" s="93" t="s">
        <v>72</v>
      </c>
      <c r="F4860" s="93" t="s">
        <v>73</v>
      </c>
      <c r="G4860" s="126">
        <v>15</v>
      </c>
      <c r="H4860" s="123">
        <f t="shared" si="421"/>
        <v>4.1666666666666664E-2</v>
      </c>
      <c r="I4860" s="208"/>
      <c r="J4860" s="21" t="s">
        <v>100</v>
      </c>
      <c r="K4860" s="21"/>
      <c r="L4860" s="32"/>
      <c r="M4860" s="2">
        <v>6.7246666666665602</v>
      </c>
      <c r="N4860" s="2">
        <v>4.1999999999999398</v>
      </c>
      <c r="O4860" s="176">
        <f t="shared" si="422"/>
        <v>17.819090885900742</v>
      </c>
      <c r="P4860" s="2">
        <v>18</v>
      </c>
      <c r="Q4860" s="2">
        <v>6.7246666666665602</v>
      </c>
      <c r="R4860" s="2">
        <v>2.1046666666666694</v>
      </c>
      <c r="S4860" s="2">
        <f t="shared" si="423"/>
        <v>8.9293444328237328</v>
      </c>
      <c r="T4860" s="2">
        <v>18</v>
      </c>
      <c r="U4860" s="339">
        <f t="shared" si="424"/>
        <v>0</v>
      </c>
      <c r="V4860" s="4">
        <f t="shared" si="425"/>
        <v>0.15351022020214125</v>
      </c>
    </row>
    <row r="4861" spans="1:22">
      <c r="A4861" s="112" t="s">
        <v>1048</v>
      </c>
      <c r="B4861" s="9" t="s">
        <v>1065</v>
      </c>
      <c r="C4861" s="99" t="s">
        <v>105</v>
      </c>
      <c r="D4861" s="81" t="s">
        <v>44</v>
      </c>
      <c r="E4861" s="93" t="s">
        <v>72</v>
      </c>
      <c r="F4861" s="93" t="s">
        <v>73</v>
      </c>
      <c r="G4861" s="126">
        <v>30</v>
      </c>
      <c r="H4861" s="123">
        <f t="shared" si="421"/>
        <v>8.3333333333333329E-2</v>
      </c>
      <c r="I4861" s="208"/>
      <c r="J4861" s="21"/>
      <c r="K4861" s="21" t="s">
        <v>100</v>
      </c>
      <c r="L4861" s="32"/>
      <c r="M4861" s="2">
        <v>15.0966666666666</v>
      </c>
      <c r="N4861" s="2">
        <v>4.2046666666666006</v>
      </c>
      <c r="O4861" s="176">
        <f t="shared" si="422"/>
        <v>17.83888987577394</v>
      </c>
      <c r="P4861" s="2">
        <v>18</v>
      </c>
      <c r="Q4861" s="2">
        <v>1.0966666666665701</v>
      </c>
      <c r="R4861" s="2">
        <v>1.4000000000000401</v>
      </c>
      <c r="S4861" s="2">
        <f t="shared" si="423"/>
        <v>5.9396969619671687</v>
      </c>
      <c r="T4861" s="2">
        <v>18</v>
      </c>
      <c r="U4861" s="339">
        <f t="shared" si="424"/>
        <v>-2.6221986927909255</v>
      </c>
      <c r="V4861" s="4">
        <f t="shared" si="425"/>
        <v>1.6852522508931922</v>
      </c>
    </row>
    <row r="4862" spans="1:22">
      <c r="A4862" s="112" t="s">
        <v>1048</v>
      </c>
      <c r="B4862" s="9" t="s">
        <v>1065</v>
      </c>
      <c r="C4862" s="99" t="s">
        <v>105</v>
      </c>
      <c r="D4862" s="81" t="s">
        <v>44</v>
      </c>
      <c r="E4862" s="93" t="s">
        <v>72</v>
      </c>
      <c r="F4862" s="93" t="s">
        <v>73</v>
      </c>
      <c r="G4862" s="126">
        <v>60</v>
      </c>
      <c r="H4862" s="123">
        <f t="shared" si="421"/>
        <v>0.16666666666666666</v>
      </c>
      <c r="I4862" s="208"/>
      <c r="J4862" s="21"/>
      <c r="K4862" s="21" t="s">
        <v>100</v>
      </c>
      <c r="L4862" s="32"/>
      <c r="M4862" s="2">
        <v>24.8406666666665</v>
      </c>
      <c r="N4862" s="2">
        <v>4.8953333333334008</v>
      </c>
      <c r="O4862" s="176">
        <f t="shared" si="422"/>
        <v>20.76914037701156</v>
      </c>
      <c r="P4862" s="2">
        <v>18</v>
      </c>
      <c r="Q4862" s="2">
        <v>8.0406666666665902</v>
      </c>
      <c r="R4862" s="2">
        <v>3.4999999999999094</v>
      </c>
      <c r="S4862" s="2">
        <f t="shared" si="423"/>
        <v>14.849242404917112</v>
      </c>
      <c r="T4862" s="2">
        <v>18</v>
      </c>
      <c r="U4862" s="339">
        <f t="shared" si="424"/>
        <v>-1.1279700966448305</v>
      </c>
      <c r="V4862" s="4">
        <f t="shared" si="425"/>
        <v>0.24503058005256464</v>
      </c>
    </row>
    <row r="4863" spans="1:22">
      <c r="A4863" s="112" t="s">
        <v>1048</v>
      </c>
      <c r="B4863" s="9" t="s">
        <v>1065</v>
      </c>
      <c r="C4863" s="99" t="s">
        <v>105</v>
      </c>
      <c r="D4863" s="81" t="s">
        <v>44</v>
      </c>
      <c r="E4863" s="93" t="s">
        <v>72</v>
      </c>
      <c r="F4863" s="93" t="s">
        <v>73</v>
      </c>
      <c r="G4863" s="126">
        <v>90</v>
      </c>
      <c r="H4863" s="123">
        <f t="shared" si="421"/>
        <v>0.25</v>
      </c>
      <c r="I4863" s="208"/>
      <c r="J4863" s="21"/>
      <c r="K4863" s="21" t="s">
        <v>100</v>
      </c>
      <c r="L4863" s="32"/>
      <c r="M4863" s="2">
        <v>8.67999999999995</v>
      </c>
      <c r="N4863" s="2">
        <v>4.1999999999999496</v>
      </c>
      <c r="O4863" s="176">
        <f t="shared" si="422"/>
        <v>17.819090885900781</v>
      </c>
      <c r="P4863" s="2">
        <v>18</v>
      </c>
      <c r="Q4863" s="2">
        <v>0.984666666666555</v>
      </c>
      <c r="R4863" s="2">
        <v>3.4953333333334045</v>
      </c>
      <c r="S4863" s="2">
        <f t="shared" si="423"/>
        <v>14.829443415044576</v>
      </c>
      <c r="T4863" s="2">
        <v>18</v>
      </c>
      <c r="U4863" s="339">
        <f t="shared" si="424"/>
        <v>-2.176473633231288</v>
      </c>
      <c r="V4863" s="4">
        <f t="shared" si="425"/>
        <v>12.656373147257225</v>
      </c>
    </row>
    <row r="4864" spans="1:22">
      <c r="A4864" s="112" t="s">
        <v>1048</v>
      </c>
      <c r="B4864" s="9" t="s">
        <v>1065</v>
      </c>
      <c r="C4864" s="99" t="s">
        <v>105</v>
      </c>
      <c r="D4864" s="81" t="s">
        <v>44</v>
      </c>
      <c r="E4864" s="93" t="s">
        <v>72</v>
      </c>
      <c r="F4864" s="93" t="s">
        <v>73</v>
      </c>
      <c r="G4864" s="126">
        <v>120</v>
      </c>
      <c r="H4864" s="123">
        <f t="shared" si="421"/>
        <v>0.33333333333333331</v>
      </c>
      <c r="I4864" s="208"/>
      <c r="J4864" s="21"/>
      <c r="K4864" s="21" t="s">
        <v>100</v>
      </c>
      <c r="L4864" s="32"/>
      <c r="M4864" s="2">
        <v>10.0239999999998</v>
      </c>
      <c r="N4864" s="2">
        <v>3.5</v>
      </c>
      <c r="O4864" s="176">
        <f t="shared" si="422"/>
        <v>14.849242404917497</v>
      </c>
      <c r="P4864" s="2">
        <v>18</v>
      </c>
      <c r="Q4864" s="2">
        <v>3.0239999999998801</v>
      </c>
      <c r="R4864" s="2">
        <v>2.1000000000000298</v>
      </c>
      <c r="S4864" s="2">
        <f t="shared" si="423"/>
        <v>8.9095454429506251</v>
      </c>
      <c r="T4864" s="2">
        <v>18</v>
      </c>
      <c r="U4864" s="339">
        <f t="shared" si="424"/>
        <v>-1.1984017592765002</v>
      </c>
      <c r="V4864" s="4">
        <f t="shared" si="425"/>
        <v>0.5378086419753606</v>
      </c>
    </row>
    <row r="4865" spans="1:22">
      <c r="A4865" s="112" t="s">
        <v>1049</v>
      </c>
      <c r="B4865" s="9" t="s">
        <v>1059</v>
      </c>
      <c r="C4865" s="99" t="s">
        <v>105</v>
      </c>
      <c r="D4865" s="81" t="s">
        <v>44</v>
      </c>
      <c r="E4865" s="93" t="s">
        <v>72</v>
      </c>
      <c r="F4865" s="93" t="s">
        <v>73</v>
      </c>
      <c r="G4865" s="126">
        <v>0</v>
      </c>
      <c r="H4865" s="123">
        <f t="shared" si="421"/>
        <v>0</v>
      </c>
      <c r="I4865" s="208" t="s">
        <v>100</v>
      </c>
      <c r="J4865" s="21"/>
      <c r="K4865" s="21"/>
      <c r="L4865" s="32"/>
      <c r="M4865" s="2">
        <v>6.2122150295524801</v>
      </c>
      <c r="N4865" s="2">
        <v>0.97945398254996974</v>
      </c>
      <c r="O4865" s="176">
        <f t="shared" si="422"/>
        <v>4.1554713175275237</v>
      </c>
      <c r="P4865" s="2">
        <v>18</v>
      </c>
      <c r="Q4865" s="2">
        <v>7.8435125246270703</v>
      </c>
      <c r="R4865" s="2">
        <v>0.98057979172528942</v>
      </c>
      <c r="S4865" s="2">
        <f t="shared" si="423"/>
        <v>4.1602477213406672</v>
      </c>
      <c r="T4865" s="2">
        <v>18</v>
      </c>
      <c r="U4865" s="339">
        <f t="shared" si="424"/>
        <v>0.23316924025288854</v>
      </c>
      <c r="V4865" s="4">
        <f t="shared" si="425"/>
        <v>7.1185041308779742E-2</v>
      </c>
    </row>
    <row r="4866" spans="1:22">
      <c r="A4866" s="112" t="s">
        <v>1049</v>
      </c>
      <c r="B4866" s="9" t="s">
        <v>1059</v>
      </c>
      <c r="C4866" s="99" t="s">
        <v>105</v>
      </c>
      <c r="D4866" s="81" t="s">
        <v>44</v>
      </c>
      <c r="E4866" s="93" t="s">
        <v>72</v>
      </c>
      <c r="F4866" s="93" t="s">
        <v>73</v>
      </c>
      <c r="G4866" s="126">
        <v>15</v>
      </c>
      <c r="H4866" s="123">
        <f t="shared" si="421"/>
        <v>4.1666666666666664E-2</v>
      </c>
      <c r="I4866" s="208"/>
      <c r="J4866" s="21" t="s">
        <v>100</v>
      </c>
      <c r="K4866" s="21"/>
      <c r="L4866" s="32"/>
      <c r="M4866" s="2">
        <v>4.7497889107796203</v>
      </c>
      <c r="N4866" s="2">
        <v>0.81621165212494962</v>
      </c>
      <c r="O4866" s="176">
        <f t="shared" si="422"/>
        <v>3.4628927646061629</v>
      </c>
      <c r="P4866" s="2">
        <v>18</v>
      </c>
      <c r="Q4866" s="2">
        <v>6.2189698846045403</v>
      </c>
      <c r="R4866" s="2">
        <v>0.65184351252461958</v>
      </c>
      <c r="S4866" s="2">
        <f t="shared" si="423"/>
        <v>2.7655378078717003</v>
      </c>
      <c r="T4866" s="2">
        <v>18</v>
      </c>
      <c r="U4866" s="339">
        <f t="shared" si="424"/>
        <v>0.26950410240484157</v>
      </c>
      <c r="V4866" s="4">
        <f t="shared" si="425"/>
        <v>6.6541813401641781E-2</v>
      </c>
    </row>
    <row r="4867" spans="1:22">
      <c r="A4867" s="112" t="s">
        <v>1049</v>
      </c>
      <c r="B4867" s="9" t="s">
        <v>1059</v>
      </c>
      <c r="C4867" s="99" t="s">
        <v>105</v>
      </c>
      <c r="D4867" s="81" t="s">
        <v>44</v>
      </c>
      <c r="E4867" s="93" t="s">
        <v>72</v>
      </c>
      <c r="F4867" s="93" t="s">
        <v>73</v>
      </c>
      <c r="G4867" s="126">
        <v>30</v>
      </c>
      <c r="H4867" s="123">
        <f t="shared" si="421"/>
        <v>8.3333333333333329E-2</v>
      </c>
      <c r="I4867" s="208"/>
      <c r="J4867" s="21"/>
      <c r="K4867" s="21" t="s">
        <v>100</v>
      </c>
      <c r="L4867" s="32"/>
      <c r="M4867" s="2">
        <v>9.3273290177314792</v>
      </c>
      <c r="N4867" s="2">
        <v>1.1426963129749215</v>
      </c>
      <c r="O4867" s="176">
        <f t="shared" si="422"/>
        <v>4.8480498704485937</v>
      </c>
      <c r="P4867" s="2">
        <v>18</v>
      </c>
      <c r="Q4867" s="2">
        <v>8.1846327047565204</v>
      </c>
      <c r="R4867" s="2">
        <v>1.4703067830003</v>
      </c>
      <c r="S4867" s="2">
        <f t="shared" si="423"/>
        <v>6.2379833801045379</v>
      </c>
      <c r="T4867" s="2">
        <v>18</v>
      </c>
      <c r="U4867" s="339">
        <f t="shared" si="424"/>
        <v>-0.13069035933309947</v>
      </c>
      <c r="V4867" s="4">
        <f t="shared" si="425"/>
        <v>8.782693517710996E-2</v>
      </c>
    </row>
    <row r="4868" spans="1:22">
      <c r="A4868" s="112" t="s">
        <v>1049</v>
      </c>
      <c r="B4868" s="9" t="s">
        <v>1059</v>
      </c>
      <c r="C4868" s="99" t="s">
        <v>105</v>
      </c>
      <c r="D4868" s="81" t="s">
        <v>44</v>
      </c>
      <c r="E4868" s="93" t="s">
        <v>72</v>
      </c>
      <c r="F4868" s="93" t="s">
        <v>73</v>
      </c>
      <c r="G4868" s="126">
        <v>60</v>
      </c>
      <c r="H4868" s="123">
        <f t="shared" si="421"/>
        <v>0.16666666666666666</v>
      </c>
      <c r="I4868" s="208"/>
      <c r="J4868" s="21"/>
      <c r="K4868" s="21" t="s">
        <v>100</v>
      </c>
      <c r="L4868" s="32"/>
      <c r="M4868" s="2">
        <v>6.8933295806360597</v>
      </c>
      <c r="N4868" s="2">
        <v>0.97945398254997063</v>
      </c>
      <c r="O4868" s="176">
        <f t="shared" si="422"/>
        <v>4.1554713175275273</v>
      </c>
      <c r="P4868" s="2">
        <v>18</v>
      </c>
      <c r="Q4868" s="2">
        <v>7.0554461018857202</v>
      </c>
      <c r="R4868" s="2">
        <v>1.3059386433999505</v>
      </c>
      <c r="S4868" s="2">
        <f t="shared" si="423"/>
        <v>5.5406284233699923</v>
      </c>
      <c r="T4868" s="2">
        <v>18</v>
      </c>
      <c r="U4868" s="339">
        <f t="shared" si="424"/>
        <v>2.3245598746722856E-2</v>
      </c>
      <c r="V4868" s="4">
        <f t="shared" si="425"/>
        <v>8.981628371977142E-2</v>
      </c>
    </row>
    <row r="4869" spans="1:22">
      <c r="A4869" s="112" t="s">
        <v>1049</v>
      </c>
      <c r="B4869" s="9" t="s">
        <v>1059</v>
      </c>
      <c r="C4869" s="99" t="s">
        <v>105</v>
      </c>
      <c r="D4869" s="81" t="s">
        <v>44</v>
      </c>
      <c r="E4869" s="93" t="s">
        <v>72</v>
      </c>
      <c r="F4869" s="93" t="s">
        <v>73</v>
      </c>
      <c r="G4869" s="126">
        <v>90</v>
      </c>
      <c r="H4869" s="123">
        <f t="shared" si="421"/>
        <v>0.25</v>
      </c>
      <c r="I4869" s="208"/>
      <c r="J4869" s="21"/>
      <c r="K4869" s="21" t="s">
        <v>100</v>
      </c>
      <c r="L4869" s="32"/>
      <c r="M4869" s="2">
        <v>6.4171122994652299</v>
      </c>
      <c r="N4869" s="2">
        <v>1.1426963129749401</v>
      </c>
      <c r="O4869" s="176">
        <f t="shared" si="422"/>
        <v>4.8480498704486736</v>
      </c>
      <c r="P4869" s="2">
        <v>18</v>
      </c>
      <c r="Q4869" s="2">
        <v>3.80523501266534</v>
      </c>
      <c r="R4869" s="2">
        <v>1.30593864339995</v>
      </c>
      <c r="S4869" s="2">
        <f t="shared" si="423"/>
        <v>5.5406284233699905</v>
      </c>
      <c r="T4869" s="2">
        <v>18</v>
      </c>
      <c r="U4869" s="339">
        <f t="shared" si="424"/>
        <v>-0.52259046534557885</v>
      </c>
      <c r="V4869" s="4">
        <f t="shared" si="425"/>
        <v>0.17333854634719645</v>
      </c>
    </row>
    <row r="4870" spans="1:22">
      <c r="A4870" s="112" t="s">
        <v>1049</v>
      </c>
      <c r="B4870" s="9" t="s">
        <v>1059</v>
      </c>
      <c r="C4870" s="99" t="s">
        <v>105</v>
      </c>
      <c r="D4870" s="81" t="s">
        <v>44</v>
      </c>
      <c r="E4870" s="93" t="s">
        <v>72</v>
      </c>
      <c r="F4870" s="93" t="s">
        <v>73</v>
      </c>
      <c r="G4870" s="126">
        <v>120</v>
      </c>
      <c r="H4870" s="123">
        <f t="shared" si="421"/>
        <v>0.33333333333333331</v>
      </c>
      <c r="I4870" s="208"/>
      <c r="J4870" s="21"/>
      <c r="K4870" s="21" t="s">
        <v>100</v>
      </c>
      <c r="L4870" s="32"/>
      <c r="M4870" s="2">
        <v>4.9603152265690698</v>
      </c>
      <c r="N4870" s="2">
        <v>0.81733746130031992</v>
      </c>
      <c r="O4870" s="176">
        <f t="shared" si="422"/>
        <v>3.4676691684195213</v>
      </c>
      <c r="P4870" s="2">
        <v>18</v>
      </c>
      <c r="Q4870" s="19">
        <v>1.5333520968195899</v>
      </c>
      <c r="R4870" s="2">
        <v>0.65296932169996991</v>
      </c>
      <c r="S4870" s="2">
        <f t="shared" si="423"/>
        <v>2.7703142116849735</v>
      </c>
      <c r="T4870" s="2">
        <v>18</v>
      </c>
      <c r="U4870" s="339">
        <f t="shared" si="424"/>
        <v>-1.1740130406528249</v>
      </c>
      <c r="V4870" s="4">
        <f t="shared" si="425"/>
        <v>0.23689896304346286</v>
      </c>
    </row>
    <row r="4871" spans="1:22" s="16" customFormat="1">
      <c r="A4871" s="111" t="s">
        <v>1049</v>
      </c>
      <c r="B4871" s="167" t="s">
        <v>1059</v>
      </c>
      <c r="C4871" s="99" t="s">
        <v>105</v>
      </c>
      <c r="D4871" s="85" t="s">
        <v>44</v>
      </c>
      <c r="E4871" s="97" t="s">
        <v>72</v>
      </c>
      <c r="F4871" s="97" t="s">
        <v>73</v>
      </c>
      <c r="G4871" s="194">
        <v>180</v>
      </c>
      <c r="H4871" s="173">
        <f t="shared" si="421"/>
        <v>0.5</v>
      </c>
      <c r="I4871" s="209"/>
      <c r="J4871" s="174"/>
      <c r="K4871" s="174" t="s">
        <v>100</v>
      </c>
      <c r="L4871" s="174"/>
      <c r="M4871" s="19">
        <v>4.8252181255277202</v>
      </c>
      <c r="N4871" s="19">
        <v>0.48972699127497954</v>
      </c>
      <c r="O4871" s="452">
        <f t="shared" si="422"/>
        <v>2.0777356587637392</v>
      </c>
      <c r="P4871" s="19">
        <v>18</v>
      </c>
      <c r="Q4871" s="2">
        <v>0.74415986490289698</v>
      </c>
      <c r="R4871" s="19">
        <v>0.32761047002533294</v>
      </c>
      <c r="S4871" s="19">
        <f t="shared" si="423"/>
        <v>1.3899335096557504</v>
      </c>
      <c r="T4871" s="19">
        <v>18</v>
      </c>
      <c r="U4871" s="340">
        <f t="shared" si="424"/>
        <v>-1.869355336181838</v>
      </c>
      <c r="V4871" s="115">
        <f t="shared" si="425"/>
        <v>0.24936862473740212</v>
      </c>
    </row>
    <row r="4872" spans="1:22">
      <c r="A4872" s="112" t="s">
        <v>1049</v>
      </c>
      <c r="B4872" s="165" t="s">
        <v>1059</v>
      </c>
      <c r="C4872" s="99" t="s">
        <v>105</v>
      </c>
      <c r="D4872" s="81" t="s">
        <v>44</v>
      </c>
      <c r="E4872" s="93" t="s">
        <v>72</v>
      </c>
      <c r="F4872" s="93" t="s">
        <v>73</v>
      </c>
      <c r="G4872" s="126">
        <v>240</v>
      </c>
      <c r="H4872" s="123">
        <f t="shared" si="421"/>
        <v>0.66666666666666663</v>
      </c>
      <c r="I4872" s="208"/>
      <c r="J4872" s="21"/>
      <c r="K4872" s="21" t="s">
        <v>100</v>
      </c>
      <c r="L4872" s="32"/>
      <c r="M4872" s="2">
        <v>4.6901210244863396</v>
      </c>
      <c r="N4872" s="2">
        <v>0.48860118209963055</v>
      </c>
      <c r="O4872" s="176">
        <f t="shared" si="422"/>
        <v>2.0729592549504714</v>
      </c>
      <c r="P4872" s="2">
        <v>18</v>
      </c>
      <c r="Q4872" s="2">
        <v>1.9150014072614501</v>
      </c>
      <c r="R4872" s="2">
        <v>0.65296932169996991</v>
      </c>
      <c r="S4872" s="2">
        <f t="shared" si="423"/>
        <v>2.7703142116849735</v>
      </c>
      <c r="T4872" s="2">
        <v>18</v>
      </c>
      <c r="U4872" s="339">
        <f t="shared" si="424"/>
        <v>-0.89574002942506337</v>
      </c>
      <c r="V4872" s="4">
        <f t="shared" si="425"/>
        <v>0.17182011757098464</v>
      </c>
    </row>
    <row r="4873" spans="1:22">
      <c r="A4873" s="112" t="s">
        <v>1049</v>
      </c>
      <c r="B4873" s="165" t="s">
        <v>1059</v>
      </c>
      <c r="C4873" s="99" t="s">
        <v>105</v>
      </c>
      <c r="D4873" s="81" t="s">
        <v>44</v>
      </c>
      <c r="E4873" s="93" t="s">
        <v>72</v>
      </c>
      <c r="F4873" s="93" t="s">
        <v>73</v>
      </c>
      <c r="G4873" s="126">
        <v>360</v>
      </c>
      <c r="H4873" s="123">
        <f t="shared" si="421"/>
        <v>1</v>
      </c>
      <c r="I4873" s="208"/>
      <c r="J4873" s="21"/>
      <c r="K4873" s="21" t="s">
        <v>100</v>
      </c>
      <c r="L4873" s="32" t="s">
        <v>100</v>
      </c>
      <c r="M4873" s="2">
        <v>6.7041936391781496</v>
      </c>
      <c r="N4873" s="2">
        <v>0.65296932169997035</v>
      </c>
      <c r="O4873" s="176">
        <f t="shared" si="422"/>
        <v>2.7703142116849757</v>
      </c>
      <c r="P4873" s="2">
        <v>18</v>
      </c>
      <c r="Q4873" s="2">
        <v>1.47931325640303</v>
      </c>
      <c r="R4873" s="2">
        <v>0.65409513087532001</v>
      </c>
      <c r="S4873" s="2">
        <f t="shared" si="423"/>
        <v>2.7750906154982462</v>
      </c>
      <c r="T4873" s="2">
        <v>18</v>
      </c>
      <c r="U4873" s="339">
        <f t="shared" si="424"/>
        <v>-1.5111552827448498</v>
      </c>
      <c r="V4873" s="4">
        <f t="shared" si="425"/>
        <v>0.2510622056346753</v>
      </c>
    </row>
    <row r="4874" spans="1:22">
      <c r="A4874" s="112" t="s">
        <v>1049</v>
      </c>
      <c r="B4874" s="165" t="s">
        <v>1060</v>
      </c>
      <c r="C4874" s="99" t="s">
        <v>105</v>
      </c>
      <c r="D4874" s="81" t="s">
        <v>44</v>
      </c>
      <c r="E4874" s="93" t="s">
        <v>72</v>
      </c>
      <c r="F4874" s="93" t="s">
        <v>73</v>
      </c>
      <c r="G4874" s="126">
        <v>0</v>
      </c>
      <c r="H4874" s="123">
        <f t="shared" si="421"/>
        <v>0</v>
      </c>
      <c r="I4874" s="208" t="s">
        <v>100</v>
      </c>
      <c r="J4874" s="21"/>
      <c r="K4874" s="21"/>
      <c r="L4874" s="32"/>
      <c r="M4874" s="2">
        <v>2.0357847280924299</v>
      </c>
      <c r="N4874" s="2">
        <v>1.0002817695125299</v>
      </c>
      <c r="O4874" s="176">
        <f t="shared" si="422"/>
        <v>4.2438361339175339</v>
      </c>
      <c r="P4874" s="2">
        <v>18</v>
      </c>
      <c r="Q4874" s="2">
        <v>1.02845872076642</v>
      </c>
      <c r="R4874" s="2">
        <v>3.0078895463510604</v>
      </c>
      <c r="S4874" s="2">
        <f t="shared" si="423"/>
        <v>12.761394571709777</v>
      </c>
      <c r="T4874" s="2">
        <v>18</v>
      </c>
      <c r="U4874" s="339">
        <f t="shared" si="424"/>
        <v>-0.68282006640409376</v>
      </c>
      <c r="V4874" s="4">
        <f t="shared" si="425"/>
        <v>8.6091772481805595</v>
      </c>
    </row>
    <row r="4875" spans="1:22">
      <c r="A4875" s="112" t="s">
        <v>1049</v>
      </c>
      <c r="B4875" s="165" t="s">
        <v>1060</v>
      </c>
      <c r="C4875" s="99" t="s">
        <v>105</v>
      </c>
      <c r="D4875" s="81" t="s">
        <v>44</v>
      </c>
      <c r="E4875" s="93" t="s">
        <v>72</v>
      </c>
      <c r="F4875" s="93" t="s">
        <v>73</v>
      </c>
      <c r="G4875" s="126">
        <v>15</v>
      </c>
      <c r="H4875" s="123">
        <f t="shared" si="421"/>
        <v>4.1666666666666664E-2</v>
      </c>
      <c r="I4875" s="208"/>
      <c r="J4875" s="21" t="s">
        <v>100</v>
      </c>
      <c r="K4875" s="21"/>
      <c r="L4875" s="32"/>
      <c r="M4875" s="2">
        <v>2.07805015497325</v>
      </c>
      <c r="N4875" s="2">
        <v>1.0073260073259602</v>
      </c>
      <c r="O4875" s="176">
        <f t="shared" si="422"/>
        <v>4.2737223038745373</v>
      </c>
      <c r="P4875" s="2">
        <v>18</v>
      </c>
      <c r="Q4875" s="2">
        <v>3.0642434488588002</v>
      </c>
      <c r="R4875" s="2">
        <v>1.00732600732601</v>
      </c>
      <c r="S4875" s="2">
        <f t="shared" si="423"/>
        <v>4.2737223038747487</v>
      </c>
      <c r="T4875" s="2">
        <v>18</v>
      </c>
      <c r="U4875" s="339">
        <f t="shared" si="424"/>
        <v>0.38837067474884474</v>
      </c>
      <c r="V4875" s="4">
        <f t="shared" si="425"/>
        <v>0.16362267142291215</v>
      </c>
    </row>
    <row r="4876" spans="1:22">
      <c r="A4876" s="112" t="s">
        <v>1049</v>
      </c>
      <c r="B4876" s="165" t="s">
        <v>1060</v>
      </c>
      <c r="C4876" s="99" t="s">
        <v>105</v>
      </c>
      <c r="D4876" s="81" t="s">
        <v>44</v>
      </c>
      <c r="E4876" s="93" t="s">
        <v>72</v>
      </c>
      <c r="F4876" s="93" t="s">
        <v>73</v>
      </c>
      <c r="G4876" s="126">
        <v>30</v>
      </c>
      <c r="H4876" s="123">
        <f t="shared" si="421"/>
        <v>8.3333333333333329E-2</v>
      </c>
      <c r="I4876" s="208"/>
      <c r="J4876" s="21"/>
      <c r="K4876" s="21" t="s">
        <v>100</v>
      </c>
      <c r="L4876" s="32"/>
      <c r="M4876" s="2">
        <v>1.62017469709775</v>
      </c>
      <c r="N4876" s="2">
        <v>1.5004226542688401</v>
      </c>
      <c r="O4876" s="176">
        <f t="shared" si="422"/>
        <v>6.3657542008764931</v>
      </c>
      <c r="P4876" s="2">
        <v>18</v>
      </c>
      <c r="Q4876" s="2">
        <v>7.6218653141730703</v>
      </c>
      <c r="R4876" s="2">
        <v>1.50042265426874</v>
      </c>
      <c r="S4876" s="2">
        <f t="shared" si="423"/>
        <v>6.3657542008760677</v>
      </c>
      <c r="T4876" s="2">
        <v>18</v>
      </c>
      <c r="U4876" s="339">
        <f t="shared" si="424"/>
        <v>1.5484871504832547</v>
      </c>
      <c r="V4876" s="4">
        <f t="shared" si="425"/>
        <v>9.4308498179090317E-2</v>
      </c>
    </row>
    <row r="4877" spans="1:22">
      <c r="A4877" s="112" t="s">
        <v>1049</v>
      </c>
      <c r="B4877" s="165" t="s">
        <v>1060</v>
      </c>
      <c r="C4877" s="99" t="s">
        <v>105</v>
      </c>
      <c r="D4877" s="81" t="s">
        <v>44</v>
      </c>
      <c r="E4877" s="93" t="s">
        <v>72</v>
      </c>
      <c r="F4877" s="93" t="s">
        <v>73</v>
      </c>
      <c r="G4877" s="126">
        <v>60</v>
      </c>
      <c r="H4877" s="123">
        <f t="shared" si="421"/>
        <v>0.16666666666666666</v>
      </c>
      <c r="I4877" s="208"/>
      <c r="J4877" s="21"/>
      <c r="K4877" s="21" t="s">
        <v>100</v>
      </c>
      <c r="L4877" s="32"/>
      <c r="M4877" s="2">
        <v>2.7049873203719099</v>
      </c>
      <c r="N4877" s="2">
        <v>1.5004226542687902</v>
      </c>
      <c r="O4877" s="176">
        <f t="shared" si="422"/>
        <v>6.3657542008762809</v>
      </c>
      <c r="P4877" s="2">
        <v>18</v>
      </c>
      <c r="Q4877" s="2">
        <v>7.2062552831783302</v>
      </c>
      <c r="R4877" s="2">
        <v>2.0005635390250491</v>
      </c>
      <c r="S4877" s="2">
        <f t="shared" si="423"/>
        <v>8.4876722678350234</v>
      </c>
      <c r="T4877" s="2">
        <v>18</v>
      </c>
      <c r="U4877" s="339">
        <f t="shared" si="424"/>
        <v>0.97985221336390493</v>
      </c>
      <c r="V4877" s="4">
        <f t="shared" si="425"/>
        <v>0.13262556508228476</v>
      </c>
    </row>
    <row r="4878" spans="1:22">
      <c r="A4878" s="112" t="s">
        <v>1049</v>
      </c>
      <c r="B4878" s="165" t="s">
        <v>1060</v>
      </c>
      <c r="C4878" s="99" t="s">
        <v>105</v>
      </c>
      <c r="D4878" s="81" t="s">
        <v>44</v>
      </c>
      <c r="E4878" s="93" t="s">
        <v>72</v>
      </c>
      <c r="F4878" s="93" t="s">
        <v>73</v>
      </c>
      <c r="G4878" s="126">
        <v>90</v>
      </c>
      <c r="H4878" s="123">
        <f t="shared" si="421"/>
        <v>0.25</v>
      </c>
      <c r="I4878" s="208"/>
      <c r="J4878" s="21"/>
      <c r="K4878" s="21" t="s">
        <v>100</v>
      </c>
      <c r="L4878" s="32"/>
      <c r="M4878" s="2">
        <v>3.2826148210763701</v>
      </c>
      <c r="N4878" s="2">
        <v>1.0073260073259602</v>
      </c>
      <c r="O4878" s="176">
        <f t="shared" si="422"/>
        <v>4.2737223038745373</v>
      </c>
      <c r="P4878" s="2">
        <v>18</v>
      </c>
      <c r="Q4878" s="2">
        <v>14.2927585235277</v>
      </c>
      <c r="R4878" s="2">
        <v>3.5009861932938993</v>
      </c>
      <c r="S4878" s="2">
        <f t="shared" si="423"/>
        <v>14.853426468711557</v>
      </c>
      <c r="T4878" s="2">
        <v>18</v>
      </c>
      <c r="U4878" s="339">
        <f t="shared" si="424"/>
        <v>1.4711127057001618</v>
      </c>
      <c r="V4878" s="4">
        <f t="shared" si="425"/>
        <v>0.11555520091470442</v>
      </c>
    </row>
    <row r="4879" spans="1:22">
      <c r="A4879" s="112" t="s">
        <v>1049</v>
      </c>
      <c r="B4879" s="165" t="s">
        <v>1060</v>
      </c>
      <c r="C4879" s="99" t="s">
        <v>105</v>
      </c>
      <c r="D4879" s="81" t="s">
        <v>44</v>
      </c>
      <c r="E4879" s="93" t="s">
        <v>72</v>
      </c>
      <c r="F4879" s="93" t="s">
        <v>73</v>
      </c>
      <c r="G4879" s="126">
        <v>120</v>
      </c>
      <c r="H4879" s="123">
        <f t="shared" si="421"/>
        <v>0.33333333333333331</v>
      </c>
      <c r="I4879" s="208"/>
      <c r="J4879" s="21"/>
      <c r="K4879" s="21" t="s">
        <v>100</v>
      </c>
      <c r="L4879" s="32"/>
      <c r="M4879" s="2">
        <v>4.8746125669202298</v>
      </c>
      <c r="N4879" s="2">
        <v>1.0002817695125801</v>
      </c>
      <c r="O4879" s="176">
        <f t="shared" si="422"/>
        <v>4.2438361339177471</v>
      </c>
      <c r="P4879" s="2">
        <v>18</v>
      </c>
      <c r="Q4879" s="2">
        <v>16.870949563257199</v>
      </c>
      <c r="R4879" s="2">
        <v>3.0078895463511017</v>
      </c>
      <c r="S4879" s="2">
        <f t="shared" si="423"/>
        <v>12.761394571709952</v>
      </c>
      <c r="T4879" s="2">
        <v>18</v>
      </c>
      <c r="U4879" s="339">
        <f t="shared" si="424"/>
        <v>1.2415525542273487</v>
      </c>
      <c r="V4879" s="4">
        <f t="shared" si="425"/>
        <v>8.7342202231607907E-2</v>
      </c>
    </row>
    <row r="4880" spans="1:22">
      <c r="A4880" s="112" t="s">
        <v>1049</v>
      </c>
      <c r="B4880" s="165" t="s">
        <v>1060</v>
      </c>
      <c r="C4880" s="99" t="s">
        <v>105</v>
      </c>
      <c r="D4880" s="81" t="s">
        <v>44</v>
      </c>
      <c r="E4880" s="93" t="s">
        <v>72</v>
      </c>
      <c r="F4880" s="93" t="s">
        <v>73</v>
      </c>
      <c r="G4880" s="126">
        <v>180</v>
      </c>
      <c r="H4880" s="123">
        <f t="shared" si="421"/>
        <v>0.5</v>
      </c>
      <c r="I4880" s="208"/>
      <c r="J4880" s="21"/>
      <c r="K4880" s="21" t="s">
        <v>100</v>
      </c>
      <c r="L4880" s="32"/>
      <c r="M4880" s="2">
        <v>2.0428289659058598</v>
      </c>
      <c r="N4880" s="2">
        <v>1.0002817695125903</v>
      </c>
      <c r="O4880" s="176">
        <f t="shared" si="422"/>
        <v>4.2438361339177897</v>
      </c>
      <c r="P4880" s="2">
        <v>18</v>
      </c>
      <c r="Q4880" s="2">
        <v>12.538743307974</v>
      </c>
      <c r="R4880" s="2">
        <v>2.5077486615947997</v>
      </c>
      <c r="S4880" s="2">
        <f t="shared" si="423"/>
        <v>10.639476504751027</v>
      </c>
      <c r="T4880" s="2">
        <v>18</v>
      </c>
      <c r="U4880" s="339">
        <f t="shared" si="424"/>
        <v>1.8144877203056193</v>
      </c>
      <c r="V4880" s="4">
        <f t="shared" si="425"/>
        <v>9.5555555555555532E-2</v>
      </c>
    </row>
    <row r="4881" spans="1:22">
      <c r="A4881" s="112" t="s">
        <v>1049</v>
      </c>
      <c r="B4881" s="165" t="s">
        <v>1060</v>
      </c>
      <c r="C4881" s="99" t="s">
        <v>105</v>
      </c>
      <c r="D4881" s="81" t="s">
        <v>44</v>
      </c>
      <c r="E4881" s="93" t="s">
        <v>72</v>
      </c>
      <c r="F4881" s="93" t="s">
        <v>73</v>
      </c>
      <c r="G4881" s="126">
        <v>240</v>
      </c>
      <c r="H4881" s="123">
        <f t="shared" ref="H4881:H4944" si="426">G4881/360</f>
        <v>0.66666666666666663</v>
      </c>
      <c r="I4881" s="208"/>
      <c r="J4881" s="21"/>
      <c r="K4881" s="21" t="s">
        <v>100</v>
      </c>
      <c r="L4881" s="32"/>
      <c r="M4881" s="2">
        <v>2.7120315581854002</v>
      </c>
      <c r="N4881" s="2">
        <v>0.50014088475625984</v>
      </c>
      <c r="O4881" s="176">
        <f t="shared" ref="O4881:O4944" si="427">N4881*SQRT(P4881)</f>
        <v>2.1219180669587452</v>
      </c>
      <c r="P4881" s="2">
        <v>18</v>
      </c>
      <c r="Q4881" s="2">
        <v>12.207664130741</v>
      </c>
      <c r="R4881" s="2">
        <v>3.0078895463510005</v>
      </c>
      <c r="S4881" s="2">
        <f t="shared" ref="S4881:S4944" si="428">R4881*SQRT(T4881)</f>
        <v>12.761394571709522</v>
      </c>
      <c r="T4881" s="2">
        <v>18</v>
      </c>
      <c r="U4881" s="339">
        <f t="shared" ref="U4881:U4944" si="429">LN(Q4881/M4881)</f>
        <v>1.5043659554278188</v>
      </c>
      <c r="V4881" s="4">
        <f t="shared" ref="V4881:V4944" si="430">M4881^2/(P4881*M4881^2)+S4881^2/(T4881*Q4881^2)</f>
        <v>0.11626533073869355</v>
      </c>
    </row>
    <row r="4882" spans="1:22">
      <c r="A4882" s="112" t="s">
        <v>1049</v>
      </c>
      <c r="B4882" s="165" t="s">
        <v>1060</v>
      </c>
      <c r="C4882" s="99" t="s">
        <v>105</v>
      </c>
      <c r="D4882" s="81" t="s">
        <v>44</v>
      </c>
      <c r="E4882" s="93" t="s">
        <v>72</v>
      </c>
      <c r="F4882" s="93" t="s">
        <v>73</v>
      </c>
      <c r="G4882" s="126">
        <v>360</v>
      </c>
      <c r="H4882" s="123">
        <f t="shared" si="426"/>
        <v>1</v>
      </c>
      <c r="I4882" s="208"/>
      <c r="J4882" s="21"/>
      <c r="K4882" s="21" t="s">
        <v>100</v>
      </c>
      <c r="L4882" s="32" t="s">
        <v>100</v>
      </c>
      <c r="M4882" s="2">
        <v>2.5429698506621299</v>
      </c>
      <c r="N4882" s="2">
        <v>0.50014088475632024</v>
      </c>
      <c r="O4882" s="176">
        <f t="shared" si="427"/>
        <v>2.1219180669590014</v>
      </c>
      <c r="P4882" s="2">
        <v>18</v>
      </c>
      <c r="Q4882" s="2">
        <v>10.045083122006099</v>
      </c>
      <c r="R4882" s="2">
        <v>2.5007044237814</v>
      </c>
      <c r="S4882" s="2">
        <f t="shared" si="428"/>
        <v>10.609590334794154</v>
      </c>
      <c r="T4882" s="2">
        <v>18</v>
      </c>
      <c r="U4882" s="339">
        <f t="shared" si="429"/>
        <v>1.3737506426413615</v>
      </c>
      <c r="V4882" s="4">
        <f t="shared" si="430"/>
        <v>0.11753071533123416</v>
      </c>
    </row>
    <row r="4883" spans="1:22">
      <c r="A4883" s="112" t="s">
        <v>1049</v>
      </c>
      <c r="B4883" s="9" t="s">
        <v>1062</v>
      </c>
      <c r="C4883" s="99" t="s">
        <v>105</v>
      </c>
      <c r="D4883" s="81" t="s">
        <v>44</v>
      </c>
      <c r="E4883" s="93" t="s">
        <v>72</v>
      </c>
      <c r="F4883" s="93" t="s">
        <v>73</v>
      </c>
      <c r="G4883" s="126">
        <v>0</v>
      </c>
      <c r="H4883" s="123">
        <f t="shared" si="426"/>
        <v>0</v>
      </c>
      <c r="I4883" s="208" t="s">
        <v>100</v>
      </c>
      <c r="J4883" s="21"/>
      <c r="K4883" s="21"/>
      <c r="L4883" s="32"/>
      <c r="M4883" s="2">
        <v>0.68317713413335901</v>
      </c>
      <c r="N4883" s="2">
        <v>0.66536618464016106</v>
      </c>
      <c r="O4883" s="176">
        <f t="shared" si="427"/>
        <v>2.8229096467876698</v>
      </c>
      <c r="P4883" s="2">
        <v>18</v>
      </c>
      <c r="Q4883" s="2">
        <v>1.68313472711076</v>
      </c>
      <c r="R4883" s="2">
        <v>0.33331919765914009</v>
      </c>
      <c r="S4883" s="2">
        <f t="shared" si="428"/>
        <v>1.4141535897866229</v>
      </c>
      <c r="T4883" s="2">
        <v>18</v>
      </c>
      <c r="U4883" s="339">
        <f t="shared" si="429"/>
        <v>0.90165906960613984</v>
      </c>
      <c r="V4883" s="4">
        <f t="shared" si="430"/>
        <v>9.4773325471958256E-2</v>
      </c>
    </row>
    <row r="4884" spans="1:22">
      <c r="A4884" s="112" t="s">
        <v>1049</v>
      </c>
      <c r="B4884" s="9" t="s">
        <v>1062</v>
      </c>
      <c r="C4884" s="99" t="s">
        <v>105</v>
      </c>
      <c r="D4884" s="81" t="s">
        <v>44</v>
      </c>
      <c r="E4884" s="93" t="s">
        <v>72</v>
      </c>
      <c r="F4884" s="93" t="s">
        <v>73</v>
      </c>
      <c r="G4884" s="126">
        <v>15</v>
      </c>
      <c r="H4884" s="123">
        <f t="shared" si="426"/>
        <v>4.1666666666666664E-2</v>
      </c>
      <c r="I4884" s="208"/>
      <c r="J4884" s="21" t="s">
        <v>100</v>
      </c>
      <c r="K4884" s="21"/>
      <c r="L4884" s="32"/>
      <c r="M4884" s="2">
        <v>1.03049064925147</v>
      </c>
      <c r="N4884" s="2">
        <v>1.3332767906365202</v>
      </c>
      <c r="O4884" s="176">
        <f t="shared" si="427"/>
        <v>5.6566143591463209</v>
      </c>
      <c r="P4884" s="2">
        <v>18</v>
      </c>
      <c r="Q4884" s="2">
        <v>2.3637674398879902</v>
      </c>
      <c r="R4884" s="2">
        <v>0.33331919765913964</v>
      </c>
      <c r="S4884" s="2">
        <f t="shared" si="428"/>
        <v>1.4141535897866209</v>
      </c>
      <c r="T4884" s="2">
        <v>18</v>
      </c>
      <c r="U4884" s="339">
        <f t="shared" si="429"/>
        <v>0.83022167170732053</v>
      </c>
      <c r="V4884" s="4">
        <f t="shared" si="430"/>
        <v>7.5439894770032684E-2</v>
      </c>
    </row>
    <row r="4885" spans="1:22">
      <c r="A4885" s="112" t="s">
        <v>1049</v>
      </c>
      <c r="B4885" s="9" t="s">
        <v>1062</v>
      </c>
      <c r="C4885" s="99" t="s">
        <v>105</v>
      </c>
      <c r="D4885" s="81" t="s">
        <v>44</v>
      </c>
      <c r="E4885" s="93" t="s">
        <v>72</v>
      </c>
      <c r="F4885" s="93" t="s">
        <v>73</v>
      </c>
      <c r="G4885" s="126">
        <v>30</v>
      </c>
      <c r="H4885" s="123">
        <f t="shared" si="426"/>
        <v>8.3333333333333329E-2</v>
      </c>
      <c r="I4885" s="208"/>
      <c r="J4885" s="21"/>
      <c r="K4885" s="21" t="s">
        <v>100</v>
      </c>
      <c r="L4885" s="32"/>
      <c r="M4885" s="2">
        <v>1.37780416436956</v>
      </c>
      <c r="N4885" s="2">
        <v>1.0012298036554901</v>
      </c>
      <c r="O4885" s="176">
        <f t="shared" si="427"/>
        <v>4.247858302145235</v>
      </c>
      <c r="P4885" s="2">
        <v>18</v>
      </c>
      <c r="Q4885" s="2">
        <v>2.7110809550061101</v>
      </c>
      <c r="R4885" s="2">
        <v>0.9986853822993198</v>
      </c>
      <c r="S4885" s="2">
        <f t="shared" si="428"/>
        <v>4.2370632365743717</v>
      </c>
      <c r="T4885" s="2">
        <v>18</v>
      </c>
      <c r="U4885" s="339">
        <f t="shared" si="429"/>
        <v>0.67685638509765544</v>
      </c>
      <c r="V4885" s="4">
        <f t="shared" si="430"/>
        <v>0.19125323286759782</v>
      </c>
    </row>
    <row r="4886" spans="1:22">
      <c r="A4886" s="111" t="s">
        <v>1049</v>
      </c>
      <c r="B4886" s="9" t="s">
        <v>1062</v>
      </c>
      <c r="C4886" s="99" t="s">
        <v>105</v>
      </c>
      <c r="D4886" s="85" t="s">
        <v>44</v>
      </c>
      <c r="E4886" s="97" t="s">
        <v>72</v>
      </c>
      <c r="F4886" s="97" t="s">
        <v>73</v>
      </c>
      <c r="G4886" s="194">
        <v>60</v>
      </c>
      <c r="H4886" s="173">
        <f t="shared" si="426"/>
        <v>0.16666666666666666</v>
      </c>
      <c r="I4886" s="209"/>
      <c r="J4886" s="174"/>
      <c r="K4886" s="174" t="s">
        <v>100</v>
      </c>
      <c r="L4886" s="174"/>
      <c r="M4886" s="2">
        <v>1.4045205886094101</v>
      </c>
      <c r="N4886" s="2">
        <v>1.0037742250116801</v>
      </c>
      <c r="O4886" s="176">
        <f t="shared" si="427"/>
        <v>4.2586533677161817</v>
      </c>
      <c r="P4886" s="2">
        <v>18</v>
      </c>
      <c r="Q4886" s="2">
        <v>2.4032059709087399</v>
      </c>
      <c r="R4886" s="2">
        <v>1.3332767906365399</v>
      </c>
      <c r="S4886" s="2">
        <f t="shared" si="428"/>
        <v>5.6566143591464044</v>
      </c>
      <c r="T4886" s="2">
        <v>18</v>
      </c>
      <c r="U4886" s="339">
        <f t="shared" si="429"/>
        <v>0.53710764066449657</v>
      </c>
      <c r="V4886" s="4">
        <f t="shared" si="430"/>
        <v>0.36334849234573119</v>
      </c>
    </row>
    <row r="4887" spans="1:22">
      <c r="A4887" s="112" t="s">
        <v>1049</v>
      </c>
      <c r="B4887" s="9" t="s">
        <v>1062</v>
      </c>
      <c r="C4887" s="99" t="s">
        <v>105</v>
      </c>
      <c r="D4887" s="81" t="s">
        <v>44</v>
      </c>
      <c r="E4887" s="93" t="s">
        <v>72</v>
      </c>
      <c r="F4887" s="93" t="s">
        <v>73</v>
      </c>
      <c r="G4887" s="126">
        <v>90</v>
      </c>
      <c r="H4887" s="123">
        <f t="shared" si="426"/>
        <v>0.25</v>
      </c>
      <c r="I4887" s="208"/>
      <c r="J4887" s="21"/>
      <c r="K4887" s="21" t="s">
        <v>100</v>
      </c>
      <c r="L4887" s="32"/>
      <c r="M4887" s="2">
        <v>1.43123701284926</v>
      </c>
      <c r="N4887" s="2">
        <v>1.3332767906365499</v>
      </c>
      <c r="O4887" s="176">
        <f t="shared" si="427"/>
        <v>5.6566143591464471</v>
      </c>
      <c r="P4887" s="2">
        <v>18</v>
      </c>
      <c r="Q4887" s="2">
        <v>8.7655315720282907</v>
      </c>
      <c r="R4887" s="2">
        <v>2.6652813705949097</v>
      </c>
      <c r="S4887" s="2">
        <f t="shared" si="428"/>
        <v>11.307831185507016</v>
      </c>
      <c r="T4887" s="2">
        <v>18</v>
      </c>
      <c r="U4887" s="339">
        <f t="shared" si="429"/>
        <v>1.812288049369227</v>
      </c>
      <c r="V4887" s="4">
        <f t="shared" si="430"/>
        <v>0.14801038691965859</v>
      </c>
    </row>
    <row r="4888" spans="1:22">
      <c r="A4888" s="112" t="s">
        <v>1049</v>
      </c>
      <c r="B4888" s="9" t="s">
        <v>1062</v>
      </c>
      <c r="C4888" s="99" t="s">
        <v>105</v>
      </c>
      <c r="D4888" s="81" t="s">
        <v>44</v>
      </c>
      <c r="E4888" s="93" t="s">
        <v>72</v>
      </c>
      <c r="F4888" s="93" t="s">
        <v>73</v>
      </c>
      <c r="G4888" s="126">
        <v>120</v>
      </c>
      <c r="H4888" s="123">
        <f t="shared" si="426"/>
        <v>0.33333333333333331</v>
      </c>
      <c r="I4888" s="208"/>
      <c r="J4888" s="21"/>
      <c r="K4888" s="21" t="s">
        <v>100</v>
      </c>
      <c r="L4888" s="32"/>
      <c r="M4888" s="2">
        <v>1.4617700691233799</v>
      </c>
      <c r="N4888" s="2">
        <v>0.99868538229930026</v>
      </c>
      <c r="O4888" s="176">
        <f t="shared" si="427"/>
        <v>4.2370632365742891</v>
      </c>
      <c r="P4888" s="2">
        <v>18</v>
      </c>
      <c r="Q4888" s="2">
        <v>10.460116195241801</v>
      </c>
      <c r="R4888" s="2">
        <v>3.3357363979475991</v>
      </c>
      <c r="S4888" s="2">
        <f t="shared" si="428"/>
        <v>14.15233096343721</v>
      </c>
      <c r="T4888" s="2">
        <v>18</v>
      </c>
      <c r="U4888" s="339">
        <f t="shared" si="429"/>
        <v>1.9679214896091013</v>
      </c>
      <c r="V4888" s="4">
        <f t="shared" si="430"/>
        <v>0.15725309135976573</v>
      </c>
    </row>
    <row r="4889" spans="1:22">
      <c r="A4889" s="112" t="s">
        <v>1049</v>
      </c>
      <c r="B4889" s="9" t="s">
        <v>1062</v>
      </c>
      <c r="C4889" s="99" t="s">
        <v>105</v>
      </c>
      <c r="D4889" s="81" t="s">
        <v>44</v>
      </c>
      <c r="E4889" s="93" t="s">
        <v>72</v>
      </c>
      <c r="F4889" s="93" t="s">
        <v>73</v>
      </c>
      <c r="G4889" s="126">
        <v>180</v>
      </c>
      <c r="H4889" s="123">
        <f t="shared" si="426"/>
        <v>0.5</v>
      </c>
      <c r="I4889" s="208"/>
      <c r="J4889" s="21"/>
      <c r="K4889" s="21" t="s">
        <v>100</v>
      </c>
      <c r="L4889" s="32"/>
      <c r="M4889" s="2">
        <v>1.1857003519782501</v>
      </c>
      <c r="N4889" s="2">
        <v>0.66536618464015995</v>
      </c>
      <c r="O4889" s="176">
        <f t="shared" si="427"/>
        <v>2.8229096467876653</v>
      </c>
      <c r="P4889" s="2">
        <v>18</v>
      </c>
      <c r="Q4889" s="2">
        <v>13.8492854416691</v>
      </c>
      <c r="R4889" s="2">
        <v>3.3344641872694005</v>
      </c>
      <c r="S4889" s="2">
        <f t="shared" si="428"/>
        <v>14.146933430651297</v>
      </c>
      <c r="T4889" s="2">
        <v>18</v>
      </c>
      <c r="U4889" s="339">
        <f t="shared" si="429"/>
        <v>2.4579000243085827</v>
      </c>
      <c r="V4889" s="4">
        <f t="shared" si="430"/>
        <v>0.11352476556253274</v>
      </c>
    </row>
    <row r="4890" spans="1:22">
      <c r="A4890" s="112" t="s">
        <v>1049</v>
      </c>
      <c r="B4890" s="9" t="s">
        <v>1062</v>
      </c>
      <c r="C4890" s="99" t="s">
        <v>105</v>
      </c>
      <c r="D4890" s="81" t="s">
        <v>44</v>
      </c>
      <c r="E4890" s="93" t="s">
        <v>72</v>
      </c>
      <c r="F4890" s="93" t="s">
        <v>73</v>
      </c>
      <c r="G4890" s="126">
        <v>240</v>
      </c>
      <c r="H4890" s="123">
        <f t="shared" si="426"/>
        <v>0.66666666666666663</v>
      </c>
      <c r="I4890" s="208"/>
      <c r="J4890" s="21"/>
      <c r="K4890" s="21" t="s">
        <v>100</v>
      </c>
      <c r="L4890" s="32"/>
      <c r="M4890" s="2">
        <v>1.2404054111360301</v>
      </c>
      <c r="N4890" s="2">
        <v>0.66663839531827995</v>
      </c>
      <c r="O4890" s="176">
        <f t="shared" si="427"/>
        <v>2.8283071795732448</v>
      </c>
      <c r="P4890" s="2">
        <v>18</v>
      </c>
      <c r="Q4890" s="2">
        <v>16.238497095118898</v>
      </c>
      <c r="R4890" s="2">
        <v>2.6690980026292017</v>
      </c>
      <c r="S4890" s="2">
        <f t="shared" si="428"/>
        <v>11.324023783863467</v>
      </c>
      <c r="T4890" s="2">
        <v>18</v>
      </c>
      <c r="U4890" s="339">
        <f t="shared" si="429"/>
        <v>2.571946516400327</v>
      </c>
      <c r="V4890" s="4">
        <f t="shared" si="430"/>
        <v>8.2572571349642951E-2</v>
      </c>
    </row>
    <row r="4891" spans="1:22">
      <c r="A4891" s="112" t="s">
        <v>1049</v>
      </c>
      <c r="B4891" s="9" t="s">
        <v>1062</v>
      </c>
      <c r="C4891" s="99" t="s">
        <v>105</v>
      </c>
      <c r="D4891" s="81" t="s">
        <v>44</v>
      </c>
      <c r="E4891" s="93" t="s">
        <v>72</v>
      </c>
      <c r="F4891" s="93" t="s">
        <v>73</v>
      </c>
      <c r="G4891" s="126">
        <v>360</v>
      </c>
      <c r="H4891" s="123">
        <f t="shared" si="426"/>
        <v>1</v>
      </c>
      <c r="I4891" s="208"/>
      <c r="J4891" s="21"/>
      <c r="K4891" s="21" t="s">
        <v>100</v>
      </c>
      <c r="L4891" s="32" t="s">
        <v>100</v>
      </c>
      <c r="M4891" s="2">
        <v>1.3510877401297099</v>
      </c>
      <c r="N4891" s="2">
        <v>1.0012298036554903</v>
      </c>
      <c r="O4891" s="176">
        <f t="shared" si="427"/>
        <v>4.2478583021452359</v>
      </c>
      <c r="P4891" s="2">
        <v>18</v>
      </c>
      <c r="Q4891" s="2">
        <v>4.01891353208085</v>
      </c>
      <c r="R4891" s="2">
        <v>1.3345490013146</v>
      </c>
      <c r="S4891" s="2">
        <f t="shared" si="428"/>
        <v>5.6620118919317299</v>
      </c>
      <c r="T4891" s="2">
        <v>18</v>
      </c>
      <c r="U4891" s="339">
        <f t="shared" si="429"/>
        <v>1.0901015990002265</v>
      </c>
      <c r="V4891" s="4">
        <f t="shared" si="430"/>
        <v>0.16582412099629271</v>
      </c>
    </row>
    <row r="4892" spans="1:22">
      <c r="A4892" s="112" t="s">
        <v>1049</v>
      </c>
      <c r="B4892" s="9" t="s">
        <v>1064</v>
      </c>
      <c r="C4892" s="99" t="s">
        <v>105</v>
      </c>
      <c r="D4892" s="81" t="s">
        <v>44</v>
      </c>
      <c r="E4892" s="93" t="s">
        <v>72</v>
      </c>
      <c r="F4892" s="93" t="s">
        <v>73</v>
      </c>
      <c r="G4892" s="126">
        <v>0</v>
      </c>
      <c r="H4892" s="123">
        <f t="shared" si="426"/>
        <v>0</v>
      </c>
      <c r="I4892" s="208" t="s">
        <v>100</v>
      </c>
      <c r="J4892" s="21"/>
      <c r="K4892" s="21"/>
      <c r="L4892" s="32"/>
      <c r="M4892" s="2">
        <v>53.107088989441799</v>
      </c>
      <c r="N4892" s="2">
        <v>3.8461538461539035</v>
      </c>
      <c r="O4892" s="176">
        <f t="shared" si="427"/>
        <v>16.317848796612878</v>
      </c>
      <c r="P4892" s="2">
        <v>18</v>
      </c>
      <c r="Q4892" s="2">
        <v>48.4917043740572</v>
      </c>
      <c r="R4892" s="2">
        <v>2.3127199597788035</v>
      </c>
      <c r="S4892" s="2">
        <f t="shared" si="428"/>
        <v>9.812039799270428</v>
      </c>
      <c r="T4892" s="2">
        <v>18</v>
      </c>
      <c r="U4892" s="339">
        <f t="shared" si="429"/>
        <v>-9.0917682483332624E-2</v>
      </c>
      <c r="V4892" s="4">
        <f t="shared" si="430"/>
        <v>5.7830187842595707E-2</v>
      </c>
    </row>
    <row r="4893" spans="1:22">
      <c r="A4893" s="112" t="s">
        <v>1049</v>
      </c>
      <c r="B4893" s="9" t="s">
        <v>1064</v>
      </c>
      <c r="C4893" s="99" t="s">
        <v>105</v>
      </c>
      <c r="D4893" s="81" t="s">
        <v>44</v>
      </c>
      <c r="E4893" s="93" t="s">
        <v>72</v>
      </c>
      <c r="F4893" s="93" t="s">
        <v>73</v>
      </c>
      <c r="G4893" s="126">
        <v>15</v>
      </c>
      <c r="H4893" s="123">
        <f t="shared" si="426"/>
        <v>4.1666666666666664E-2</v>
      </c>
      <c r="I4893" s="208"/>
      <c r="J4893" s="21" t="s">
        <v>100</v>
      </c>
      <c r="K4893" s="21"/>
      <c r="L4893" s="32"/>
      <c r="M4893" s="2">
        <v>52.373051784816397</v>
      </c>
      <c r="N4893" s="2">
        <v>4.6153846153846061</v>
      </c>
      <c r="O4893" s="176">
        <f t="shared" si="427"/>
        <v>19.581418555935119</v>
      </c>
      <c r="P4893" s="2">
        <v>18</v>
      </c>
      <c r="Q4893" s="2">
        <v>36.219205630970201</v>
      </c>
      <c r="R4893" s="2">
        <v>2.3076923076922995</v>
      </c>
      <c r="S4893" s="2">
        <f t="shared" si="428"/>
        <v>9.7907092779675455</v>
      </c>
      <c r="T4893" s="2">
        <v>18</v>
      </c>
      <c r="U4893" s="339">
        <f t="shared" si="429"/>
        <v>-0.36880265968860404</v>
      </c>
      <c r="V4893" s="4">
        <f t="shared" si="430"/>
        <v>5.9615106190790905E-2</v>
      </c>
    </row>
    <row r="4894" spans="1:22">
      <c r="A4894" s="112" t="s">
        <v>1049</v>
      </c>
      <c r="B4894" s="9" t="s">
        <v>1064</v>
      </c>
      <c r="C4894" s="99" t="s">
        <v>105</v>
      </c>
      <c r="D4894" s="81" t="s">
        <v>44</v>
      </c>
      <c r="E4894" s="93" t="s">
        <v>72</v>
      </c>
      <c r="F4894" s="93" t="s">
        <v>73</v>
      </c>
      <c r="G4894" s="126">
        <v>30</v>
      </c>
      <c r="H4894" s="123">
        <f t="shared" si="426"/>
        <v>8.3333333333333329E-2</v>
      </c>
      <c r="I4894" s="208"/>
      <c r="J4894" s="21"/>
      <c r="K4894" s="21" t="s">
        <v>100</v>
      </c>
      <c r="L4894" s="32"/>
      <c r="M4894" s="2">
        <v>51.633986928104399</v>
      </c>
      <c r="N4894" s="2">
        <v>3.076923076923201</v>
      </c>
      <c r="O4894" s="176">
        <f t="shared" si="427"/>
        <v>13.054279037290634</v>
      </c>
      <c r="P4894" s="2">
        <v>18</v>
      </c>
      <c r="Q4894" s="2">
        <v>35.480140774258302</v>
      </c>
      <c r="R4894" s="2">
        <v>7.6923076923077005</v>
      </c>
      <c r="S4894" s="2">
        <f t="shared" si="428"/>
        <v>32.635697593225302</v>
      </c>
      <c r="T4894" s="2">
        <v>18</v>
      </c>
      <c r="U4894" s="339">
        <f t="shared" si="429"/>
        <v>-0.37520699192177365</v>
      </c>
      <c r="V4894" s="4">
        <f t="shared" si="430"/>
        <v>0.10256040075532194</v>
      </c>
    </row>
    <row r="4895" spans="1:22">
      <c r="A4895" s="112" t="s">
        <v>1049</v>
      </c>
      <c r="B4895" s="9" t="s">
        <v>1064</v>
      </c>
      <c r="C4895" s="99" t="s">
        <v>105</v>
      </c>
      <c r="D4895" s="81" t="s">
        <v>44</v>
      </c>
      <c r="E4895" s="93" t="s">
        <v>72</v>
      </c>
      <c r="F4895" s="93" t="s">
        <v>73</v>
      </c>
      <c r="G4895" s="126">
        <v>60</v>
      </c>
      <c r="H4895" s="123">
        <f t="shared" si="426"/>
        <v>0.16666666666666666</v>
      </c>
      <c r="I4895" s="208"/>
      <c r="J4895" s="21"/>
      <c r="K4895" s="21" t="s">
        <v>100</v>
      </c>
      <c r="L4895" s="32"/>
      <c r="M4895" s="2">
        <v>53.232780291603703</v>
      </c>
      <c r="N4895" s="2">
        <v>5.3846153846153939</v>
      </c>
      <c r="O4895" s="176">
        <f t="shared" si="427"/>
        <v>22.844988315257726</v>
      </c>
      <c r="P4895" s="2">
        <v>18</v>
      </c>
      <c r="Q4895" s="2">
        <v>32.468577174459497</v>
      </c>
      <c r="R4895" s="2">
        <v>3.8461538461538041</v>
      </c>
      <c r="S4895" s="2">
        <f t="shared" si="428"/>
        <v>16.317848796612456</v>
      </c>
      <c r="T4895" s="2">
        <v>18</v>
      </c>
      <c r="U4895" s="339">
        <f t="shared" si="429"/>
        <v>-0.49440161202877003</v>
      </c>
      <c r="V4895" s="4">
        <f t="shared" si="430"/>
        <v>6.9587788606123538E-2</v>
      </c>
    </row>
    <row r="4896" spans="1:22">
      <c r="A4896" s="112" t="s">
        <v>1049</v>
      </c>
      <c r="B4896" s="9" t="s">
        <v>1064</v>
      </c>
      <c r="C4896" s="99" t="s">
        <v>105</v>
      </c>
      <c r="D4896" s="81" t="s">
        <v>44</v>
      </c>
      <c r="E4896" s="93" t="s">
        <v>72</v>
      </c>
      <c r="F4896" s="93" t="s">
        <v>73</v>
      </c>
      <c r="G4896" s="126">
        <v>90</v>
      </c>
      <c r="H4896" s="123">
        <f t="shared" si="426"/>
        <v>0.25</v>
      </c>
      <c r="I4896" s="208"/>
      <c r="J4896" s="21"/>
      <c r="K4896" s="21" t="s">
        <v>100</v>
      </c>
      <c r="L4896" s="32"/>
      <c r="M4896" s="2">
        <v>45.610859728506703</v>
      </c>
      <c r="N4896" s="2">
        <v>3.846153846153797</v>
      </c>
      <c r="O4896" s="176">
        <f t="shared" si="427"/>
        <v>16.317848796612424</v>
      </c>
      <c r="P4896" s="2">
        <v>18</v>
      </c>
      <c r="Q4896" s="2">
        <v>28.687782805429801</v>
      </c>
      <c r="R4896" s="2">
        <v>2.3076923076922995</v>
      </c>
      <c r="S4896" s="2">
        <f t="shared" si="428"/>
        <v>9.7907092779675455</v>
      </c>
      <c r="T4896" s="2">
        <v>18</v>
      </c>
      <c r="U4896" s="339">
        <f t="shared" si="429"/>
        <v>-0.4636744941940884</v>
      </c>
      <c r="V4896" s="4">
        <f t="shared" si="430"/>
        <v>6.2026413062347324E-2</v>
      </c>
    </row>
    <row r="4897" spans="1:22">
      <c r="A4897" s="112" t="s">
        <v>1049</v>
      </c>
      <c r="B4897" s="9" t="s">
        <v>1064</v>
      </c>
      <c r="C4897" s="99" t="s">
        <v>105</v>
      </c>
      <c r="D4897" s="81" t="s">
        <v>44</v>
      </c>
      <c r="E4897" s="93" t="s">
        <v>72</v>
      </c>
      <c r="F4897" s="93" t="s">
        <v>73</v>
      </c>
      <c r="G4897" s="126">
        <v>120</v>
      </c>
      <c r="H4897" s="123">
        <f t="shared" si="426"/>
        <v>0.33333333333333331</v>
      </c>
      <c r="I4897" s="208"/>
      <c r="J4897" s="21"/>
      <c r="K4897" s="21" t="s">
        <v>100</v>
      </c>
      <c r="L4897" s="32"/>
      <c r="M4897" s="2">
        <v>46.445449974861702</v>
      </c>
      <c r="N4897" s="2">
        <v>3.0769230769229949</v>
      </c>
      <c r="O4897" s="176">
        <f t="shared" si="427"/>
        <v>13.05427903728976</v>
      </c>
      <c r="P4897" s="2">
        <v>18</v>
      </c>
      <c r="Q4897" s="2">
        <v>16.445449974861699</v>
      </c>
      <c r="R4897" s="2">
        <v>4.6153846153846025</v>
      </c>
      <c r="S4897" s="2">
        <f t="shared" si="428"/>
        <v>19.581418555935105</v>
      </c>
      <c r="T4897" s="2">
        <v>18</v>
      </c>
      <c r="U4897" s="339">
        <f t="shared" si="429"/>
        <v>-1.0382296634521684</v>
      </c>
      <c r="V4897" s="4">
        <f t="shared" si="430"/>
        <v>0.13431892272585907</v>
      </c>
    </row>
    <row r="4898" spans="1:22">
      <c r="A4898" s="112" t="s">
        <v>1049</v>
      </c>
      <c r="B4898" s="9" t="s">
        <v>1064</v>
      </c>
      <c r="C4898" s="99" t="s">
        <v>105</v>
      </c>
      <c r="D4898" s="81" t="s">
        <v>44</v>
      </c>
      <c r="E4898" s="93" t="s">
        <v>72</v>
      </c>
      <c r="F4898" s="93" t="s">
        <v>73</v>
      </c>
      <c r="G4898" s="126">
        <v>180</v>
      </c>
      <c r="H4898" s="123">
        <f t="shared" si="426"/>
        <v>0.5</v>
      </c>
      <c r="I4898" s="208"/>
      <c r="J4898" s="21"/>
      <c r="K4898" s="21" t="s">
        <v>100</v>
      </c>
      <c r="L4898" s="32"/>
      <c r="M4898" s="2">
        <v>41.950729009552497</v>
      </c>
      <c r="N4898" s="2">
        <v>3.0819507290095061</v>
      </c>
      <c r="O4898" s="176">
        <f t="shared" si="427"/>
        <v>13.075609558592671</v>
      </c>
      <c r="P4898" s="2">
        <v>18</v>
      </c>
      <c r="Q4898" s="2">
        <v>10.4172951231774</v>
      </c>
      <c r="R4898" s="2">
        <v>3.0718954248365993</v>
      </c>
      <c r="S4898" s="2">
        <f t="shared" si="428"/>
        <v>13.032948515987338</v>
      </c>
      <c r="T4898" s="2">
        <v>18</v>
      </c>
      <c r="U4898" s="339">
        <f t="shared" si="429"/>
        <v>-1.3930283933012408</v>
      </c>
      <c r="V4898" s="4">
        <f t="shared" si="430"/>
        <v>0.14251222920383266</v>
      </c>
    </row>
    <row r="4899" spans="1:22">
      <c r="A4899" s="112" t="s">
        <v>1049</v>
      </c>
      <c r="B4899" s="9" t="s">
        <v>1064</v>
      </c>
      <c r="C4899" s="99" t="s">
        <v>105</v>
      </c>
      <c r="D4899" s="81" t="s">
        <v>44</v>
      </c>
      <c r="E4899" s="93" t="s">
        <v>72</v>
      </c>
      <c r="F4899" s="93" t="s">
        <v>73</v>
      </c>
      <c r="G4899" s="126">
        <v>240</v>
      </c>
      <c r="H4899" s="123">
        <f t="shared" si="426"/>
        <v>0.66666666666666663</v>
      </c>
      <c r="I4899" s="208"/>
      <c r="J4899" s="21"/>
      <c r="K4899" s="21" t="s">
        <v>100</v>
      </c>
      <c r="L4899" s="32"/>
      <c r="M4899" s="2">
        <v>42.081447963800898</v>
      </c>
      <c r="N4899" s="2">
        <v>3.076923076923002</v>
      </c>
      <c r="O4899" s="176">
        <f t="shared" si="427"/>
        <v>13.05427903728979</v>
      </c>
      <c r="P4899" s="2">
        <v>18</v>
      </c>
      <c r="Q4899" s="2">
        <v>12.0814479638008</v>
      </c>
      <c r="R4899" s="2">
        <v>4.6153846153847002</v>
      </c>
      <c r="S4899" s="2">
        <f t="shared" si="428"/>
        <v>19.581418555935521</v>
      </c>
      <c r="T4899" s="2">
        <v>18</v>
      </c>
      <c r="U4899" s="339">
        <f t="shared" si="429"/>
        <v>-1.2479359277470605</v>
      </c>
      <c r="V4899" s="4">
        <f t="shared" si="430"/>
        <v>0.20149672459987603</v>
      </c>
    </row>
    <row r="4900" spans="1:22">
      <c r="A4900" s="112" t="s">
        <v>1049</v>
      </c>
      <c r="B4900" s="9" t="s">
        <v>1064</v>
      </c>
      <c r="C4900" s="99" t="s">
        <v>105</v>
      </c>
      <c r="D4900" s="81" t="s">
        <v>44</v>
      </c>
      <c r="E4900" s="93" t="s">
        <v>72</v>
      </c>
      <c r="F4900" s="93" t="s">
        <v>73</v>
      </c>
      <c r="G4900" s="126">
        <v>360</v>
      </c>
      <c r="H4900" s="123">
        <f t="shared" si="426"/>
        <v>1</v>
      </c>
      <c r="I4900" s="208"/>
      <c r="J4900" s="21"/>
      <c r="K4900" s="21" t="s">
        <v>100</v>
      </c>
      <c r="L4900" s="32" t="s">
        <v>100</v>
      </c>
      <c r="M4900" s="2">
        <v>48.481649069884298</v>
      </c>
      <c r="N4900" s="2">
        <v>4.6204122674712025</v>
      </c>
      <c r="O4900" s="176">
        <f t="shared" si="427"/>
        <v>19.602749077238396</v>
      </c>
      <c r="P4900" s="2">
        <v>18</v>
      </c>
      <c r="Q4900" s="2">
        <v>40.794369029663102</v>
      </c>
      <c r="R4900" s="2">
        <v>3.0769230769231015</v>
      </c>
      <c r="S4900" s="2">
        <f t="shared" si="428"/>
        <v>13.054279037290211</v>
      </c>
      <c r="T4900" s="2">
        <v>18</v>
      </c>
      <c r="U4900" s="339">
        <f t="shared" si="429"/>
        <v>-0.17264129874399159</v>
      </c>
      <c r="V4900" s="4">
        <f t="shared" si="430"/>
        <v>6.1244514997143791E-2</v>
      </c>
    </row>
    <row r="4901" spans="1:22">
      <c r="A4901" s="111" t="s">
        <v>1049</v>
      </c>
      <c r="B4901" s="9" t="s">
        <v>1065</v>
      </c>
      <c r="C4901" s="99" t="s">
        <v>105</v>
      </c>
      <c r="D4901" s="85" t="s">
        <v>44</v>
      </c>
      <c r="E4901" s="97" t="s">
        <v>72</v>
      </c>
      <c r="F4901" s="97" t="s">
        <v>73</v>
      </c>
      <c r="G4901" s="194">
        <v>0</v>
      </c>
      <c r="H4901" s="173">
        <f t="shared" si="426"/>
        <v>0</v>
      </c>
      <c r="I4901" s="209" t="s">
        <v>100</v>
      </c>
      <c r="J4901" s="174"/>
      <c r="K4901" s="174"/>
      <c r="L4901" s="174"/>
      <c r="M4901" s="2">
        <v>4.7115384615385096</v>
      </c>
      <c r="N4901" s="2">
        <v>1.3461538461538103</v>
      </c>
      <c r="O4901" s="176">
        <f t="shared" si="427"/>
        <v>5.71124707881427</v>
      </c>
      <c r="P4901" s="2">
        <v>18</v>
      </c>
      <c r="Q4901" s="2">
        <v>3.3653846153845799</v>
      </c>
      <c r="R4901" s="2">
        <v>2.0192307692307705</v>
      </c>
      <c r="S4901" s="2">
        <f t="shared" si="428"/>
        <v>8.5668706182216372</v>
      </c>
      <c r="T4901" s="2">
        <v>18</v>
      </c>
      <c r="U4901" s="339">
        <f t="shared" si="429"/>
        <v>-0.33647223662123371</v>
      </c>
      <c r="V4901" s="4">
        <f t="shared" si="430"/>
        <v>0.4155555555555635</v>
      </c>
    </row>
    <row r="4902" spans="1:22">
      <c r="A4902" s="112" t="s">
        <v>1049</v>
      </c>
      <c r="B4902" s="9" t="s">
        <v>1065</v>
      </c>
      <c r="C4902" s="99" t="s">
        <v>105</v>
      </c>
      <c r="D4902" s="81" t="s">
        <v>44</v>
      </c>
      <c r="E4902" s="93" t="s">
        <v>72</v>
      </c>
      <c r="F4902" s="93" t="s">
        <v>73</v>
      </c>
      <c r="G4902" s="126">
        <v>15</v>
      </c>
      <c r="H4902" s="123">
        <f t="shared" si="426"/>
        <v>4.1666666666666664E-2</v>
      </c>
      <c r="I4902" s="208"/>
      <c r="J4902" s="21" t="s">
        <v>100</v>
      </c>
      <c r="K4902" s="21"/>
      <c r="L4902" s="32"/>
      <c r="M4902" s="2">
        <v>5.3846153846153504</v>
      </c>
      <c r="N4902" s="2">
        <v>6.0576923076923501</v>
      </c>
      <c r="O4902" s="176">
        <f t="shared" si="427"/>
        <v>25.700611854665077</v>
      </c>
      <c r="P4902" s="2">
        <v>18</v>
      </c>
      <c r="Q4902" s="2">
        <v>4.0384615384615401</v>
      </c>
      <c r="R4902" s="2">
        <v>0</v>
      </c>
      <c r="S4902" s="2">
        <f t="shared" si="428"/>
        <v>0</v>
      </c>
      <c r="T4902" s="2">
        <v>18</v>
      </c>
      <c r="U4902" s="339">
        <f t="shared" si="429"/>
        <v>-0.28768207245177413</v>
      </c>
      <c r="V4902" s="4">
        <f t="shared" si="430"/>
        <v>5.5555555555555552E-2</v>
      </c>
    </row>
    <row r="4903" spans="1:22">
      <c r="A4903" s="112" t="s">
        <v>1049</v>
      </c>
      <c r="B4903" s="9" t="s">
        <v>1065</v>
      </c>
      <c r="C4903" s="99" t="s">
        <v>105</v>
      </c>
      <c r="D4903" s="81" t="s">
        <v>44</v>
      </c>
      <c r="E4903" s="93" t="s">
        <v>72</v>
      </c>
      <c r="F4903" s="93" t="s">
        <v>73</v>
      </c>
      <c r="G4903" s="126">
        <v>30</v>
      </c>
      <c r="H4903" s="123">
        <f t="shared" si="426"/>
        <v>8.3333333333333329E-2</v>
      </c>
      <c r="I4903" s="208"/>
      <c r="J4903" s="21"/>
      <c r="K4903" s="21" t="s">
        <v>100</v>
      </c>
      <c r="L4903" s="32"/>
      <c r="M4903" s="2">
        <v>7.4038461538461302</v>
      </c>
      <c r="N4903" s="2">
        <v>2.6923076923076703</v>
      </c>
      <c r="O4903" s="176">
        <f t="shared" si="427"/>
        <v>11.42249415762875</v>
      </c>
      <c r="P4903" s="2">
        <v>18</v>
      </c>
      <c r="Q4903" s="2">
        <v>2.0192307692307701</v>
      </c>
      <c r="R4903" s="2">
        <v>-0.67307692307695999</v>
      </c>
      <c r="S4903" s="2">
        <f t="shared" si="428"/>
        <v>-2.8556235394073677</v>
      </c>
      <c r="T4903" s="2">
        <v>18</v>
      </c>
      <c r="U4903" s="339">
        <f t="shared" si="429"/>
        <v>-1.2992829841302573</v>
      </c>
      <c r="V4903" s="4">
        <f t="shared" si="430"/>
        <v>0.16666666666667879</v>
      </c>
    </row>
    <row r="4904" spans="1:22">
      <c r="A4904" s="112" t="s">
        <v>1049</v>
      </c>
      <c r="B4904" s="9" t="s">
        <v>1065</v>
      </c>
      <c r="C4904" s="99" t="s">
        <v>105</v>
      </c>
      <c r="D4904" s="81" t="s">
        <v>44</v>
      </c>
      <c r="E4904" s="93" t="s">
        <v>72</v>
      </c>
      <c r="F4904" s="93" t="s">
        <v>73</v>
      </c>
      <c r="G4904" s="126">
        <v>60</v>
      </c>
      <c r="H4904" s="123">
        <f t="shared" si="426"/>
        <v>0.16666666666666666</v>
      </c>
      <c r="I4904" s="208"/>
      <c r="J4904" s="21"/>
      <c r="K4904" s="21" t="s">
        <v>100</v>
      </c>
      <c r="L4904" s="32"/>
      <c r="M4904" s="2">
        <v>6.7307692307692202</v>
      </c>
      <c r="N4904" s="2">
        <v>2.6923076923077405</v>
      </c>
      <c r="O4904" s="176">
        <f t="shared" si="427"/>
        <v>11.422494157629048</v>
      </c>
      <c r="P4904" s="2">
        <v>18</v>
      </c>
      <c r="Q4904" s="2">
        <v>2.6923076923077298</v>
      </c>
      <c r="R4904" s="2">
        <v>0</v>
      </c>
      <c r="S4904" s="2">
        <f t="shared" si="428"/>
        <v>0</v>
      </c>
      <c r="T4904" s="2">
        <v>18</v>
      </c>
      <c r="U4904" s="339">
        <f t="shared" si="429"/>
        <v>-0.91629073187413956</v>
      </c>
      <c r="V4904" s="4">
        <f t="shared" si="430"/>
        <v>5.5555555555555559E-2</v>
      </c>
    </row>
    <row r="4905" spans="1:22">
      <c r="A4905" s="112" t="s">
        <v>1049</v>
      </c>
      <c r="B4905" s="9" t="s">
        <v>1065</v>
      </c>
      <c r="C4905" s="99" t="s">
        <v>105</v>
      </c>
      <c r="D4905" s="81" t="s">
        <v>44</v>
      </c>
      <c r="E4905" s="93" t="s">
        <v>72</v>
      </c>
      <c r="F4905" s="93" t="s">
        <v>73</v>
      </c>
      <c r="G4905" s="126">
        <v>90</v>
      </c>
      <c r="H4905" s="123">
        <f t="shared" si="426"/>
        <v>0.25</v>
      </c>
      <c r="I4905" s="208"/>
      <c r="J4905" s="21"/>
      <c r="K4905" s="21" t="s">
        <v>100</v>
      </c>
      <c r="L4905" s="32"/>
      <c r="M4905" s="2">
        <v>10.096153846153801</v>
      </c>
      <c r="N4905" s="2">
        <v>3.3653846153847002</v>
      </c>
      <c r="O4905" s="176">
        <f t="shared" si="427"/>
        <v>14.278117697036414</v>
      </c>
      <c r="P4905" s="2">
        <v>18</v>
      </c>
      <c r="Q4905" s="2">
        <v>3.3653846153845799</v>
      </c>
      <c r="R4905" s="2">
        <v>2.0192307692307705</v>
      </c>
      <c r="S4905" s="2">
        <f t="shared" si="428"/>
        <v>8.5668706182216372</v>
      </c>
      <c r="T4905" s="2">
        <v>18</v>
      </c>
      <c r="U4905" s="339">
        <f t="shared" si="429"/>
        <v>-1.0986122886681158</v>
      </c>
      <c r="V4905" s="4">
        <f t="shared" si="430"/>
        <v>0.41555555555556345</v>
      </c>
    </row>
    <row r="4906" spans="1:22">
      <c r="A4906" s="112" t="s">
        <v>1049</v>
      </c>
      <c r="B4906" s="9" t="s">
        <v>1065</v>
      </c>
      <c r="C4906" s="99" t="s">
        <v>105</v>
      </c>
      <c r="D4906" s="81" t="s">
        <v>44</v>
      </c>
      <c r="E4906" s="93" t="s">
        <v>72</v>
      </c>
      <c r="F4906" s="93" t="s">
        <v>73</v>
      </c>
      <c r="G4906" s="126">
        <v>120</v>
      </c>
      <c r="H4906" s="123">
        <f t="shared" si="426"/>
        <v>0.33333333333333331</v>
      </c>
      <c r="I4906" s="208"/>
      <c r="J4906" s="21"/>
      <c r="K4906" s="21" t="s">
        <v>100</v>
      </c>
      <c r="L4906" s="32"/>
      <c r="M4906" s="2">
        <v>7.4038461538461302</v>
      </c>
      <c r="N4906" s="2">
        <v>3.3653846153845706</v>
      </c>
      <c r="O4906" s="176">
        <f t="shared" si="427"/>
        <v>14.278117697035864</v>
      </c>
      <c r="P4906" s="2">
        <v>18</v>
      </c>
      <c r="Q4906" s="2">
        <v>2.6923076923077298</v>
      </c>
      <c r="R4906" s="2">
        <v>1.3461538461538103</v>
      </c>
      <c r="S4906" s="2">
        <f t="shared" si="428"/>
        <v>5.71124707881427</v>
      </c>
      <c r="T4906" s="2">
        <v>18</v>
      </c>
      <c r="U4906" s="339">
        <f t="shared" si="429"/>
        <v>-1.0116009116784628</v>
      </c>
      <c r="V4906" s="4">
        <f t="shared" si="430"/>
        <v>0.30555555555553526</v>
      </c>
    </row>
    <row r="4907" spans="1:22">
      <c r="A4907" s="112" t="s">
        <v>1049</v>
      </c>
      <c r="B4907" s="9" t="s">
        <v>1065</v>
      </c>
      <c r="C4907" s="99" t="s">
        <v>105</v>
      </c>
      <c r="D4907" s="81" t="s">
        <v>44</v>
      </c>
      <c r="E4907" s="93" t="s">
        <v>72</v>
      </c>
      <c r="F4907" s="93" t="s">
        <v>73</v>
      </c>
      <c r="G4907" s="126">
        <v>180</v>
      </c>
      <c r="H4907" s="123">
        <f t="shared" si="426"/>
        <v>0.5</v>
      </c>
      <c r="I4907" s="208"/>
      <c r="J4907" s="21"/>
      <c r="K4907" s="21" t="s">
        <v>100</v>
      </c>
      <c r="L4907" s="32"/>
      <c r="M4907" s="2">
        <v>10.096153846153801</v>
      </c>
      <c r="N4907" s="2">
        <v>3.3653846153847002</v>
      </c>
      <c r="O4907" s="176">
        <f t="shared" si="427"/>
        <v>14.278117697036414</v>
      </c>
      <c r="P4907" s="2">
        <v>18</v>
      </c>
      <c r="Q4907" s="2">
        <v>1.3461538461538101</v>
      </c>
      <c r="R4907" s="2">
        <v>0</v>
      </c>
      <c r="S4907" s="2">
        <f t="shared" si="428"/>
        <v>0</v>
      </c>
      <c r="T4907" s="2">
        <v>18</v>
      </c>
      <c r="U4907" s="339">
        <f t="shared" si="429"/>
        <v>-2.0149030205422869</v>
      </c>
      <c r="V4907" s="4">
        <f t="shared" si="430"/>
        <v>5.5555555555555552E-2</v>
      </c>
    </row>
    <row r="4908" spans="1:22">
      <c r="A4908" s="112" t="s">
        <v>1049</v>
      </c>
      <c r="B4908" s="9" t="s">
        <v>1065</v>
      </c>
      <c r="C4908" s="99" t="s">
        <v>105</v>
      </c>
      <c r="D4908" s="81" t="s">
        <v>44</v>
      </c>
      <c r="E4908" s="93" t="s">
        <v>72</v>
      </c>
      <c r="F4908" s="93" t="s">
        <v>73</v>
      </c>
      <c r="G4908" s="126">
        <v>240</v>
      </c>
      <c r="H4908" s="123">
        <f t="shared" si="426"/>
        <v>0.66666666666666663</v>
      </c>
      <c r="I4908" s="208"/>
      <c r="J4908" s="21"/>
      <c r="K4908" s="21" t="s">
        <v>100</v>
      </c>
      <c r="L4908" s="32"/>
      <c r="M4908" s="2">
        <v>12.115384615384601</v>
      </c>
      <c r="N4908" s="2">
        <v>3.365384615384599</v>
      </c>
      <c r="O4908" s="176">
        <f t="shared" si="427"/>
        <v>14.278117697035984</v>
      </c>
      <c r="P4908" s="2">
        <v>18</v>
      </c>
      <c r="Q4908" s="2">
        <v>2.0192307692307701</v>
      </c>
      <c r="R4908" s="2">
        <v>0.67307692307695977</v>
      </c>
      <c r="S4908" s="2">
        <f t="shared" si="428"/>
        <v>2.8556235394073664</v>
      </c>
      <c r="T4908" s="2">
        <v>18</v>
      </c>
      <c r="U4908" s="339">
        <f t="shared" si="429"/>
        <v>-1.7917594692280534</v>
      </c>
      <c r="V4908" s="4">
        <f t="shared" si="430"/>
        <v>0.16666666666667865</v>
      </c>
    </row>
    <row r="4909" spans="1:22">
      <c r="A4909" s="112" t="s">
        <v>1049</v>
      </c>
      <c r="B4909" s="9" t="s">
        <v>1065</v>
      </c>
      <c r="C4909" s="99" t="s">
        <v>105</v>
      </c>
      <c r="D4909" s="81" t="s">
        <v>44</v>
      </c>
      <c r="E4909" s="93" t="s">
        <v>72</v>
      </c>
      <c r="F4909" s="93" t="s">
        <v>73</v>
      </c>
      <c r="G4909" s="126">
        <v>360</v>
      </c>
      <c r="H4909" s="123">
        <f t="shared" si="426"/>
        <v>1</v>
      </c>
      <c r="I4909" s="208"/>
      <c r="J4909" s="21"/>
      <c r="K4909" s="21" t="s">
        <v>100</v>
      </c>
      <c r="L4909" s="32" t="s">
        <v>100</v>
      </c>
      <c r="M4909" s="2">
        <v>7.4038461538461302</v>
      </c>
      <c r="N4909" s="2">
        <v>2.6923076923076703</v>
      </c>
      <c r="O4909" s="176">
        <f t="shared" si="427"/>
        <v>11.42249415762875</v>
      </c>
      <c r="P4909" s="2">
        <v>18</v>
      </c>
      <c r="Q4909" s="2">
        <v>5.3846153846153504</v>
      </c>
      <c r="R4909" s="2">
        <v>2.0192307692307798</v>
      </c>
      <c r="S4909" s="2">
        <f t="shared" si="428"/>
        <v>8.5668706182216781</v>
      </c>
      <c r="T4909" s="2">
        <v>18</v>
      </c>
      <c r="U4909" s="339">
        <f t="shared" si="429"/>
        <v>-0.31845373111853781</v>
      </c>
      <c r="V4909" s="4">
        <f t="shared" si="430"/>
        <v>0.1961805555555588</v>
      </c>
    </row>
    <row r="4910" spans="1:22">
      <c r="A4910" s="112" t="s">
        <v>1049</v>
      </c>
      <c r="B4910" s="9" t="s">
        <v>1068</v>
      </c>
      <c r="C4910" s="99" t="s">
        <v>105</v>
      </c>
      <c r="D4910" s="81" t="s">
        <v>44</v>
      </c>
      <c r="E4910" s="93" t="s">
        <v>72</v>
      </c>
      <c r="F4910" s="93" t="s">
        <v>73</v>
      </c>
      <c r="G4910" s="126">
        <v>0</v>
      </c>
      <c r="H4910" s="123">
        <f t="shared" si="426"/>
        <v>0</v>
      </c>
      <c r="I4910" s="208" t="s">
        <v>100</v>
      </c>
      <c r="J4910" s="21"/>
      <c r="K4910" s="21"/>
      <c r="L4910" s="32"/>
      <c r="M4910" s="2">
        <v>6.5614149748784802</v>
      </c>
      <c r="N4910" s="2">
        <v>1.0996282831583599</v>
      </c>
      <c r="O4910" s="176">
        <f t="shared" si="427"/>
        <v>4.6653276948347839</v>
      </c>
      <c r="P4910" s="2">
        <v>18</v>
      </c>
      <c r="Q4910" s="2">
        <v>5.79224704873167</v>
      </c>
      <c r="R4910" s="2">
        <v>0.66010375393161969</v>
      </c>
      <c r="S4910" s="2">
        <f t="shared" si="428"/>
        <v>2.8005830441504664</v>
      </c>
      <c r="T4910" s="2">
        <v>18</v>
      </c>
      <c r="U4910" s="339">
        <f t="shared" si="429"/>
        <v>-0.12468596947164798</v>
      </c>
      <c r="V4910" s="4">
        <f t="shared" si="430"/>
        <v>6.8543195828412465E-2</v>
      </c>
    </row>
    <row r="4911" spans="1:22">
      <c r="A4911" s="112" t="s">
        <v>1049</v>
      </c>
      <c r="B4911" s="9" t="s">
        <v>1068</v>
      </c>
      <c r="C4911" s="99" t="s">
        <v>105</v>
      </c>
      <c r="D4911" s="81" t="s">
        <v>44</v>
      </c>
      <c r="E4911" s="93" t="s">
        <v>72</v>
      </c>
      <c r="F4911" s="93" t="s">
        <v>73</v>
      </c>
      <c r="G4911" s="126">
        <v>15</v>
      </c>
      <c r="H4911" s="123">
        <f t="shared" si="426"/>
        <v>4.1666666666666664E-2</v>
      </c>
      <c r="I4911" s="208"/>
      <c r="J4911" s="21" t="s">
        <v>100</v>
      </c>
      <c r="K4911" s="21"/>
      <c r="L4911" s="32"/>
      <c r="M4911" s="2">
        <v>7.2296883297250902</v>
      </c>
      <c r="N4911" s="2">
        <v>2.8585433601568093</v>
      </c>
      <c r="O4911" s="176">
        <f t="shared" si="427"/>
        <v>12.127772365695954</v>
      </c>
      <c r="P4911" s="2">
        <v>18</v>
      </c>
      <c r="Q4911" s="2">
        <v>2.5056166006290699</v>
      </c>
      <c r="R4911" s="2">
        <v>1.2095094154650501</v>
      </c>
      <c r="S4911" s="2">
        <f t="shared" si="428"/>
        <v>5.131513857505885</v>
      </c>
      <c r="T4911" s="2">
        <v>18</v>
      </c>
      <c r="U4911" s="339">
        <f t="shared" si="429"/>
        <v>-1.0596610751165523</v>
      </c>
      <c r="V4911" s="4">
        <f t="shared" si="430"/>
        <v>0.28857344884177166</v>
      </c>
    </row>
    <row r="4912" spans="1:22">
      <c r="A4912" s="112" t="s">
        <v>1049</v>
      </c>
      <c r="B4912" s="9" t="s">
        <v>1068</v>
      </c>
      <c r="C4912" s="99" t="s">
        <v>105</v>
      </c>
      <c r="D4912" s="81" t="s">
        <v>44</v>
      </c>
      <c r="E4912" s="93" t="s">
        <v>72</v>
      </c>
      <c r="F4912" s="93" t="s">
        <v>73</v>
      </c>
      <c r="G4912" s="126">
        <v>30</v>
      </c>
      <c r="H4912" s="123">
        <f t="shared" si="426"/>
        <v>8.3333333333333329E-2</v>
      </c>
      <c r="I4912" s="208"/>
      <c r="J4912" s="21"/>
      <c r="K4912" s="21" t="s">
        <v>100</v>
      </c>
      <c r="L4912" s="32"/>
      <c r="M4912" s="2">
        <v>5.3715126016094104</v>
      </c>
      <c r="N4912" s="2">
        <v>2.1976226461337394</v>
      </c>
      <c r="O4912" s="176">
        <f t="shared" si="427"/>
        <v>9.3237232534217487</v>
      </c>
      <c r="P4912" s="2">
        <v>18</v>
      </c>
      <c r="Q4912" s="2">
        <v>3.1738899554756799</v>
      </c>
      <c r="R4912" s="2">
        <v>0.98974715085167997</v>
      </c>
      <c r="S4912" s="2">
        <f t="shared" si="428"/>
        <v>4.1991415321637255</v>
      </c>
      <c r="T4912" s="2">
        <v>18</v>
      </c>
      <c r="U4912" s="339">
        <f t="shared" si="429"/>
        <v>-0.52615159424421576</v>
      </c>
      <c r="V4912" s="4">
        <f t="shared" si="430"/>
        <v>0.15279999801235272</v>
      </c>
    </row>
    <row r="4913" spans="1:22">
      <c r="A4913" s="112" t="s">
        <v>1049</v>
      </c>
      <c r="B4913" s="9" t="s">
        <v>1068</v>
      </c>
      <c r="C4913" s="99" t="s">
        <v>105</v>
      </c>
      <c r="D4913" s="81" t="s">
        <v>44</v>
      </c>
      <c r="E4913" s="93" t="s">
        <v>72</v>
      </c>
      <c r="F4913" s="93" t="s">
        <v>73</v>
      </c>
      <c r="G4913" s="126">
        <v>60</v>
      </c>
      <c r="H4913" s="123">
        <f t="shared" si="426"/>
        <v>0.16666666666666666</v>
      </c>
      <c r="I4913" s="208"/>
      <c r="J4913" s="21"/>
      <c r="K4913" s="21" t="s">
        <v>100</v>
      </c>
      <c r="L4913" s="32"/>
      <c r="M4913" s="2">
        <v>4.6203177974756002</v>
      </c>
      <c r="N4913" s="2">
        <v>0.76998488623829964</v>
      </c>
      <c r="O4913" s="176">
        <f t="shared" si="427"/>
        <v>3.2667692068215239</v>
      </c>
      <c r="P4913" s="2">
        <v>18</v>
      </c>
      <c r="Q4913" s="2">
        <v>1.87410644989993</v>
      </c>
      <c r="R4913" s="2">
        <v>0.43952452922673979</v>
      </c>
      <c r="S4913" s="2">
        <f t="shared" si="428"/>
        <v>1.8647446506843155</v>
      </c>
      <c r="T4913" s="2">
        <v>18</v>
      </c>
      <c r="U4913" s="339">
        <f t="shared" si="429"/>
        <v>-0.90233150428211717</v>
      </c>
      <c r="V4913" s="4">
        <f t="shared" si="430"/>
        <v>0.11055745961671426</v>
      </c>
    </row>
    <row r="4914" spans="1:22">
      <c r="A4914" s="112" t="s">
        <v>1049</v>
      </c>
      <c r="B4914" s="9" t="s">
        <v>1068</v>
      </c>
      <c r="C4914" s="99" t="s">
        <v>105</v>
      </c>
      <c r="D4914" s="81" t="s">
        <v>44</v>
      </c>
      <c r="E4914" s="93" t="s">
        <v>72</v>
      </c>
      <c r="F4914" s="93" t="s">
        <v>73</v>
      </c>
      <c r="G4914" s="126">
        <v>90</v>
      </c>
      <c r="H4914" s="123">
        <f t="shared" si="426"/>
        <v>0.25</v>
      </c>
      <c r="I4914" s="208"/>
      <c r="J4914" s="21"/>
      <c r="K4914" s="21" t="s">
        <v>100</v>
      </c>
      <c r="L4914" s="32"/>
      <c r="M4914" s="2">
        <v>3.9806380458314599</v>
      </c>
      <c r="N4914" s="2">
        <v>0.98811323066869017</v>
      </c>
      <c r="O4914" s="176">
        <f t="shared" si="427"/>
        <v>4.1922093959158682</v>
      </c>
      <c r="P4914" s="2">
        <v>18</v>
      </c>
      <c r="Q4914" s="2">
        <v>2.6620644581512201</v>
      </c>
      <c r="R4914" s="2">
        <v>0.87823209836198979</v>
      </c>
      <c r="S4914" s="2">
        <f t="shared" si="428"/>
        <v>3.7260232332447236</v>
      </c>
      <c r="T4914" s="2">
        <v>18</v>
      </c>
      <c r="U4914" s="339">
        <f t="shared" si="429"/>
        <v>-0.40234018560928025</v>
      </c>
      <c r="V4914" s="4">
        <f t="shared" si="430"/>
        <v>0.16439378742555935</v>
      </c>
    </row>
    <row r="4915" spans="1:22">
      <c r="A4915" s="111" t="s">
        <v>1049</v>
      </c>
      <c r="B4915" s="9" t="s">
        <v>1068</v>
      </c>
      <c r="C4915" s="99" t="s">
        <v>105</v>
      </c>
      <c r="D4915" s="85" t="s">
        <v>44</v>
      </c>
      <c r="E4915" s="97" t="s">
        <v>72</v>
      </c>
      <c r="F4915" s="97" t="s">
        <v>73</v>
      </c>
      <c r="G4915" s="194">
        <v>120</v>
      </c>
      <c r="H4915" s="173">
        <f t="shared" si="426"/>
        <v>0.33333333333333331</v>
      </c>
      <c r="I4915" s="209"/>
      <c r="J4915" s="174"/>
      <c r="K4915" s="174" t="s">
        <v>100</v>
      </c>
      <c r="L4915" s="174"/>
      <c r="M4915" s="2">
        <v>6.0863526816715003</v>
      </c>
      <c r="N4915" s="2">
        <v>1.3185735876802394</v>
      </c>
      <c r="O4915" s="176">
        <f t="shared" si="427"/>
        <v>5.5942339520530311</v>
      </c>
      <c r="P4915" s="2">
        <v>18</v>
      </c>
      <c r="Q4915" s="2">
        <v>1.36146399248396</v>
      </c>
      <c r="R4915" s="2">
        <v>0.54858870144194993</v>
      </c>
      <c r="S4915" s="2">
        <f t="shared" si="428"/>
        <v>2.3274647452315507</v>
      </c>
      <c r="T4915" s="2">
        <v>18</v>
      </c>
      <c r="U4915" s="339">
        <f t="shared" si="429"/>
        <v>-1.497488413625816</v>
      </c>
      <c r="V4915" s="4">
        <f t="shared" si="430"/>
        <v>0.21791643610806805</v>
      </c>
    </row>
    <row r="4916" spans="1:22">
      <c r="A4916" s="112" t="s">
        <v>1049</v>
      </c>
      <c r="B4916" s="9" t="s">
        <v>1068</v>
      </c>
      <c r="C4916" s="99" t="s">
        <v>105</v>
      </c>
      <c r="D4916" s="81" t="s">
        <v>44</v>
      </c>
      <c r="E4916" s="93" t="s">
        <v>72</v>
      </c>
      <c r="F4916" s="93" t="s">
        <v>73</v>
      </c>
      <c r="G4916" s="126">
        <v>180</v>
      </c>
      <c r="H4916" s="123">
        <f t="shared" si="426"/>
        <v>0.5</v>
      </c>
      <c r="I4916" s="208"/>
      <c r="J4916" s="21"/>
      <c r="K4916" s="21" t="s">
        <v>100</v>
      </c>
      <c r="L4916" s="32"/>
      <c r="M4916" s="2">
        <v>10.5175442179649</v>
      </c>
      <c r="N4916" s="2">
        <v>2.9667905722804999</v>
      </c>
      <c r="O4916" s="176">
        <f t="shared" si="427"/>
        <v>12.587026392119157</v>
      </c>
      <c r="P4916" s="2">
        <v>18</v>
      </c>
      <c r="Q4916" s="2">
        <v>1.9476328581348801</v>
      </c>
      <c r="R4916" s="2">
        <v>1.0979943629753701</v>
      </c>
      <c r="S4916" s="2">
        <f t="shared" si="428"/>
        <v>4.6583955585869257</v>
      </c>
      <c r="T4916" s="2">
        <v>18</v>
      </c>
      <c r="U4916" s="339">
        <f t="shared" si="429"/>
        <v>-1.6864300244273158</v>
      </c>
      <c r="V4916" s="4">
        <f t="shared" si="430"/>
        <v>0.37337907701855355</v>
      </c>
    </row>
    <row r="4917" spans="1:22">
      <c r="A4917" s="112" t="s">
        <v>1049</v>
      </c>
      <c r="B4917" s="9" t="s">
        <v>1068</v>
      </c>
      <c r="C4917" s="99" t="s">
        <v>105</v>
      </c>
      <c r="D4917" s="81" t="s">
        <v>44</v>
      </c>
      <c r="E4917" s="93" t="s">
        <v>72</v>
      </c>
      <c r="F4917" s="93" t="s">
        <v>73</v>
      </c>
      <c r="G4917" s="126">
        <v>240</v>
      </c>
      <c r="H4917" s="123">
        <f t="shared" si="426"/>
        <v>0.66666666666666663</v>
      </c>
      <c r="I4917" s="208"/>
      <c r="J4917" s="21"/>
      <c r="K4917" s="21" t="s">
        <v>100</v>
      </c>
      <c r="L4917" s="32"/>
      <c r="M4917" s="2">
        <v>8.5764470405620692</v>
      </c>
      <c r="N4917" s="2">
        <v>2.7470283076671311</v>
      </c>
      <c r="O4917" s="176">
        <f t="shared" si="427"/>
        <v>11.654654066777002</v>
      </c>
      <c r="P4917" s="2">
        <v>18</v>
      </c>
      <c r="Q4917" s="2">
        <v>1.98439606225237</v>
      </c>
      <c r="R4917" s="2">
        <v>0.65846983374861989</v>
      </c>
      <c r="S4917" s="2">
        <f t="shared" si="428"/>
        <v>2.793650907902566</v>
      </c>
      <c r="T4917" s="2">
        <v>18</v>
      </c>
      <c r="U4917" s="339">
        <f t="shared" si="429"/>
        <v>-1.4637051128100671</v>
      </c>
      <c r="V4917" s="4">
        <f t="shared" si="430"/>
        <v>0.16566258701516573</v>
      </c>
    </row>
    <row r="4918" spans="1:22">
      <c r="A4918" s="112" t="s">
        <v>1049</v>
      </c>
      <c r="B4918" s="9" t="s">
        <v>1068</v>
      </c>
      <c r="C4918" s="99" t="s">
        <v>105</v>
      </c>
      <c r="D4918" s="81" t="s">
        <v>44</v>
      </c>
      <c r="E4918" s="93" t="s">
        <v>72</v>
      </c>
      <c r="F4918" s="93" t="s">
        <v>73</v>
      </c>
      <c r="G4918" s="126">
        <v>360</v>
      </c>
      <c r="H4918" s="123">
        <f t="shared" si="426"/>
        <v>1</v>
      </c>
      <c r="I4918" s="208"/>
      <c r="J4918" s="21"/>
      <c r="K4918" s="21" t="s">
        <v>100</v>
      </c>
      <c r="L4918" s="32" t="s">
        <v>100</v>
      </c>
      <c r="M4918" s="2">
        <v>6.8918753318900396</v>
      </c>
      <c r="N4918" s="2">
        <v>2.6371471753604805</v>
      </c>
      <c r="O4918" s="176">
        <f t="shared" si="427"/>
        <v>11.188467904106069</v>
      </c>
      <c r="P4918" s="2">
        <v>18</v>
      </c>
      <c r="Q4918" s="2">
        <v>5.1337772149830503</v>
      </c>
      <c r="R4918" s="2">
        <v>0.878232098362</v>
      </c>
      <c r="S4918" s="2">
        <f t="shared" si="428"/>
        <v>3.7260232332447671</v>
      </c>
      <c r="T4918" s="2">
        <v>18</v>
      </c>
      <c r="U4918" s="339">
        <f t="shared" si="429"/>
        <v>-0.29450154222315345</v>
      </c>
      <c r="V4918" s="4">
        <f t="shared" si="430"/>
        <v>8.4820289204632193E-2</v>
      </c>
    </row>
    <row r="4919" spans="1:22">
      <c r="A4919" s="112" t="s">
        <v>1050</v>
      </c>
      <c r="B4919" s="9" t="s">
        <v>1059</v>
      </c>
      <c r="C4919" s="99" t="s">
        <v>105</v>
      </c>
      <c r="D4919" s="81" t="s">
        <v>44</v>
      </c>
      <c r="E4919" s="93" t="s">
        <v>72</v>
      </c>
      <c r="F4919" s="93" t="s">
        <v>73</v>
      </c>
      <c r="G4919" s="126">
        <v>0</v>
      </c>
      <c r="H4919" s="123">
        <f t="shared" si="426"/>
        <v>0</v>
      </c>
      <c r="I4919" s="208" t="s">
        <v>100</v>
      </c>
      <c r="J4919" s="21"/>
      <c r="K4919" s="21"/>
      <c r="L4919" s="32"/>
      <c r="M4919" s="2">
        <v>12.305094286518401</v>
      </c>
      <c r="N4919" s="2">
        <v>2.7739938080495001</v>
      </c>
      <c r="O4919" s="176">
        <f t="shared" si="427"/>
        <v>11.769058995847773</v>
      </c>
      <c r="P4919" s="2">
        <v>18</v>
      </c>
      <c r="Q4919" s="2">
        <v>11.3245144947931</v>
      </c>
      <c r="R4919" s="2">
        <v>1.9589079650999004</v>
      </c>
      <c r="S4919" s="2">
        <f t="shared" si="428"/>
        <v>8.3109426350548805</v>
      </c>
      <c r="T4919" s="2">
        <v>18</v>
      </c>
      <c r="U4919" s="339">
        <f t="shared" si="429"/>
        <v>-8.3043546036246141E-2</v>
      </c>
      <c r="V4919" s="4">
        <f t="shared" si="430"/>
        <v>8.5477435788159639E-2</v>
      </c>
    </row>
    <row r="4920" spans="1:22">
      <c r="A4920" s="112" t="s">
        <v>1050</v>
      </c>
      <c r="B4920" s="9" t="s">
        <v>1059</v>
      </c>
      <c r="C4920" s="99" t="s">
        <v>105</v>
      </c>
      <c r="D4920" s="81" t="s">
        <v>44</v>
      </c>
      <c r="E4920" s="93" t="s">
        <v>72</v>
      </c>
      <c r="F4920" s="93" t="s">
        <v>73</v>
      </c>
      <c r="G4920" s="126">
        <v>15</v>
      </c>
      <c r="H4920" s="123">
        <f t="shared" si="426"/>
        <v>4.1666666666666664E-2</v>
      </c>
      <c r="I4920" s="208"/>
      <c r="J4920" s="21" t="s">
        <v>100</v>
      </c>
      <c r="K4920" s="21"/>
      <c r="L4920" s="32"/>
      <c r="M4920" s="2">
        <v>7.4134534196453599</v>
      </c>
      <c r="N4920" s="2">
        <v>1.3059386433999398</v>
      </c>
      <c r="O4920" s="176">
        <f t="shared" si="427"/>
        <v>5.540628423369947</v>
      </c>
      <c r="P4920" s="2">
        <v>18</v>
      </c>
      <c r="Q4920" s="2">
        <v>8.5572755417956596</v>
      </c>
      <c r="R4920" s="2">
        <v>1.3048128342245899</v>
      </c>
      <c r="S4920" s="2">
        <f t="shared" si="428"/>
        <v>5.5358520195566756</v>
      </c>
      <c r="T4920" s="2">
        <v>18</v>
      </c>
      <c r="U4920" s="339">
        <f t="shared" si="429"/>
        <v>0.14348548238865971</v>
      </c>
      <c r="V4920" s="4">
        <f t="shared" si="430"/>
        <v>7.880568669746163E-2</v>
      </c>
    </row>
    <row r="4921" spans="1:22">
      <c r="A4921" s="112" t="s">
        <v>1050</v>
      </c>
      <c r="B4921" s="9" t="s">
        <v>1059</v>
      </c>
      <c r="C4921" s="99" t="s">
        <v>105</v>
      </c>
      <c r="D4921" s="81" t="s">
        <v>44</v>
      </c>
      <c r="E4921" s="93" t="s">
        <v>72</v>
      </c>
      <c r="F4921" s="93" t="s">
        <v>73</v>
      </c>
      <c r="G4921" s="126">
        <v>30</v>
      </c>
      <c r="H4921" s="123">
        <f t="shared" si="426"/>
        <v>8.3333333333333329E-2</v>
      </c>
      <c r="I4921" s="208"/>
      <c r="J4921" s="21"/>
      <c r="K4921" s="21" t="s">
        <v>100</v>
      </c>
      <c r="L4921" s="32"/>
      <c r="M4921" s="2">
        <v>8.23754573599774</v>
      </c>
      <c r="N4921" s="2">
        <v>1.7956656346748598</v>
      </c>
      <c r="O4921" s="176">
        <f t="shared" si="427"/>
        <v>7.618364082133434</v>
      </c>
      <c r="P4921" s="2">
        <v>18</v>
      </c>
      <c r="Q4921" s="2">
        <v>8.7272727272727195</v>
      </c>
      <c r="R4921" s="2">
        <v>0.48972699127497066</v>
      </c>
      <c r="S4921" s="2">
        <f t="shared" si="428"/>
        <v>2.0777356587637015</v>
      </c>
      <c r="T4921" s="2">
        <v>18</v>
      </c>
      <c r="U4921" s="339">
        <f t="shared" si="429"/>
        <v>5.7750466686572265E-2</v>
      </c>
      <c r="V4921" s="4">
        <f t="shared" si="430"/>
        <v>5.8704398398868443E-2</v>
      </c>
    </row>
    <row r="4922" spans="1:22">
      <c r="A4922" s="112" t="s">
        <v>1050</v>
      </c>
      <c r="B4922" s="9" t="s">
        <v>1059</v>
      </c>
      <c r="C4922" s="99" t="s">
        <v>105</v>
      </c>
      <c r="D4922" s="81" t="s">
        <v>44</v>
      </c>
      <c r="E4922" s="93" t="s">
        <v>72</v>
      </c>
      <c r="F4922" s="93" t="s">
        <v>73</v>
      </c>
      <c r="G4922" s="126">
        <v>60</v>
      </c>
      <c r="H4922" s="123">
        <f t="shared" si="426"/>
        <v>0.16666666666666666</v>
      </c>
      <c r="I4922" s="208"/>
      <c r="J4922" s="21"/>
      <c r="K4922" s="21" t="s">
        <v>100</v>
      </c>
      <c r="L4922" s="32"/>
      <c r="M4922" s="2">
        <v>8.5775401069518509</v>
      </c>
      <c r="N4922" s="2">
        <v>1.3059386433999389</v>
      </c>
      <c r="O4922" s="176">
        <f t="shared" si="427"/>
        <v>5.5406284233699434</v>
      </c>
      <c r="P4922" s="2">
        <v>18</v>
      </c>
      <c r="Q4922" s="2">
        <v>3.35491134252743</v>
      </c>
      <c r="R4922" s="2">
        <v>0.97832817337461986</v>
      </c>
      <c r="S4922" s="2">
        <f t="shared" si="428"/>
        <v>4.1506949137142524</v>
      </c>
      <c r="T4922" s="2">
        <v>18</v>
      </c>
      <c r="U4922" s="339">
        <f t="shared" si="429"/>
        <v>-0.93872182697356066</v>
      </c>
      <c r="V4922" s="4">
        <f t="shared" si="430"/>
        <v>0.14059237822120302</v>
      </c>
    </row>
    <row r="4923" spans="1:22">
      <c r="A4923" s="112" t="s">
        <v>1050</v>
      </c>
      <c r="B4923" s="9" t="s">
        <v>1059</v>
      </c>
      <c r="C4923" s="99" t="s">
        <v>105</v>
      </c>
      <c r="D4923" s="81" t="s">
        <v>44</v>
      </c>
      <c r="E4923" s="93" t="s">
        <v>72</v>
      </c>
      <c r="F4923" s="93" t="s">
        <v>73</v>
      </c>
      <c r="G4923" s="126">
        <v>90</v>
      </c>
      <c r="H4923" s="123">
        <f t="shared" si="426"/>
        <v>0.25</v>
      </c>
      <c r="I4923" s="208"/>
      <c r="J4923" s="21"/>
      <c r="K4923" s="21" t="s">
        <v>100</v>
      </c>
      <c r="L4923" s="32"/>
      <c r="M4923" s="2">
        <v>6.9586265128060703</v>
      </c>
      <c r="N4923" s="2">
        <v>0.81621165212494962</v>
      </c>
      <c r="O4923" s="176">
        <f t="shared" si="427"/>
        <v>3.4628927646061629</v>
      </c>
      <c r="P4923" s="2">
        <v>18</v>
      </c>
      <c r="Q4923" s="2">
        <v>1.4095130875316499</v>
      </c>
      <c r="R4923" s="2">
        <v>0.65296932169996991</v>
      </c>
      <c r="S4923" s="2">
        <f t="shared" si="428"/>
        <v>2.7703142116849735</v>
      </c>
      <c r="T4923" s="2">
        <v>18</v>
      </c>
      <c r="U4923" s="339">
        <f t="shared" si="429"/>
        <v>-1.5967377979992377</v>
      </c>
      <c r="V4923" s="4">
        <f t="shared" si="430"/>
        <v>0.27016425830846996</v>
      </c>
    </row>
    <row r="4924" spans="1:22">
      <c r="A4924" s="112" t="s">
        <v>1050</v>
      </c>
      <c r="B4924" s="9" t="s">
        <v>1059</v>
      </c>
      <c r="C4924" s="99" t="s">
        <v>105</v>
      </c>
      <c r="D4924" s="81" t="s">
        <v>44</v>
      </c>
      <c r="E4924" s="93" t="s">
        <v>72</v>
      </c>
      <c r="F4924" s="93" t="s">
        <v>73</v>
      </c>
      <c r="G4924" s="126">
        <v>120</v>
      </c>
      <c r="H4924" s="123">
        <f t="shared" si="426"/>
        <v>0.33333333333333331</v>
      </c>
      <c r="I4924" s="208"/>
      <c r="J4924" s="21"/>
      <c r="K4924" s="21" t="s">
        <v>100</v>
      </c>
      <c r="L4924" s="32"/>
      <c r="M4924" s="2">
        <v>5.5040810582606197</v>
      </c>
      <c r="N4924" s="2">
        <v>0.81621165212496027</v>
      </c>
      <c r="O4924" s="176">
        <f t="shared" si="427"/>
        <v>3.4628927646062082</v>
      </c>
      <c r="P4924" s="2">
        <v>18</v>
      </c>
      <c r="Q4924" s="2">
        <v>0.60681114551083204</v>
      </c>
      <c r="R4924" s="2">
        <v>0.32648466084998495</v>
      </c>
      <c r="S4924" s="2">
        <f t="shared" si="428"/>
        <v>1.3851571058424867</v>
      </c>
      <c r="T4924" s="2">
        <v>18</v>
      </c>
      <c r="U4924" s="339">
        <f t="shared" si="429"/>
        <v>-2.2050274916696537</v>
      </c>
      <c r="V4924" s="4">
        <f t="shared" si="430"/>
        <v>0.34503548988044275</v>
      </c>
    </row>
    <row r="4925" spans="1:22">
      <c r="A4925" s="112" t="s">
        <v>1050</v>
      </c>
      <c r="B4925" s="9" t="s">
        <v>1059</v>
      </c>
      <c r="C4925" s="99" t="s">
        <v>105</v>
      </c>
      <c r="D4925" s="81" t="s">
        <v>44</v>
      </c>
      <c r="E4925" s="93" t="s">
        <v>72</v>
      </c>
      <c r="F4925" s="93" t="s">
        <v>73</v>
      </c>
      <c r="G4925" s="126">
        <v>180</v>
      </c>
      <c r="H4925" s="123">
        <f t="shared" si="426"/>
        <v>0.5</v>
      </c>
      <c r="I4925" s="208"/>
      <c r="J4925" s="21"/>
      <c r="K4925" s="21" t="s">
        <v>100</v>
      </c>
      <c r="L4925" s="32"/>
      <c r="M4925" s="2">
        <v>5.8575851393188696</v>
      </c>
      <c r="N4925" s="2">
        <v>0.81621165212496027</v>
      </c>
      <c r="O4925" s="176">
        <f t="shared" si="427"/>
        <v>3.4628927646062082</v>
      </c>
      <c r="P4925" s="2">
        <v>18</v>
      </c>
      <c r="Q4925" s="2">
        <v>0.47171404446943599</v>
      </c>
      <c r="R4925" s="2">
        <v>0.48860118209965697</v>
      </c>
      <c r="S4925" s="2">
        <f t="shared" si="428"/>
        <v>2.0729592549505833</v>
      </c>
      <c r="T4925" s="2">
        <v>18</v>
      </c>
      <c r="U4925" s="339">
        <f t="shared" si="429"/>
        <v>-2.5191197413682191</v>
      </c>
      <c r="V4925" s="4">
        <f t="shared" si="430"/>
        <v>1.1284362067254545</v>
      </c>
    </row>
    <row r="4926" spans="1:22">
      <c r="A4926" s="112" t="s">
        <v>1050</v>
      </c>
      <c r="B4926" s="9" t="s">
        <v>1059</v>
      </c>
      <c r="C4926" s="99" t="s">
        <v>105</v>
      </c>
      <c r="D4926" s="81" t="s">
        <v>44</v>
      </c>
      <c r="E4926" s="93" t="s">
        <v>72</v>
      </c>
      <c r="F4926" s="93" t="s">
        <v>73</v>
      </c>
      <c r="G4926" s="126">
        <v>240</v>
      </c>
      <c r="H4926" s="123">
        <f t="shared" si="426"/>
        <v>0.66666666666666663</v>
      </c>
      <c r="I4926" s="208"/>
      <c r="J4926" s="21"/>
      <c r="K4926" s="21" t="s">
        <v>100</v>
      </c>
      <c r="L4926" s="32"/>
      <c r="M4926" s="2">
        <v>8.6608499859273707</v>
      </c>
      <c r="N4926" s="2">
        <v>0.81621165212495939</v>
      </c>
      <c r="O4926" s="176">
        <f t="shared" si="427"/>
        <v>3.4628927646062042</v>
      </c>
      <c r="P4926" s="2">
        <v>18</v>
      </c>
      <c r="Q4926" s="2">
        <v>0.33774275260343201</v>
      </c>
      <c r="R4926" s="2">
        <v>0.16324233042497804</v>
      </c>
      <c r="S4926" s="2">
        <f t="shared" si="428"/>
        <v>0.6925785529211822</v>
      </c>
      <c r="T4926" s="2">
        <v>18</v>
      </c>
      <c r="U4926" s="339">
        <f t="shared" si="429"/>
        <v>-3.2442836288027368</v>
      </c>
      <c r="V4926" s="4">
        <f t="shared" si="430"/>
        <v>0.28916666666662633</v>
      </c>
    </row>
    <row r="4927" spans="1:22">
      <c r="A4927" s="112" t="s">
        <v>1050</v>
      </c>
      <c r="B4927" s="9" t="s">
        <v>1059</v>
      </c>
      <c r="C4927" s="99" t="s">
        <v>105</v>
      </c>
      <c r="D4927" s="81" t="s">
        <v>44</v>
      </c>
      <c r="E4927" s="93" t="s">
        <v>72</v>
      </c>
      <c r="F4927" s="93" t="s">
        <v>73</v>
      </c>
      <c r="G4927" s="126">
        <v>360</v>
      </c>
      <c r="H4927" s="123">
        <f t="shared" si="426"/>
        <v>1</v>
      </c>
      <c r="I4927" s="208"/>
      <c r="J4927" s="21"/>
      <c r="K4927" s="21" t="s">
        <v>100</v>
      </c>
      <c r="L4927" s="32" t="s">
        <v>100</v>
      </c>
      <c r="M4927" s="2">
        <v>8.8792569659442506</v>
      </c>
      <c r="N4927" s="2">
        <v>0.81621165212495939</v>
      </c>
      <c r="O4927" s="176">
        <f t="shared" si="427"/>
        <v>3.4628927646062042</v>
      </c>
      <c r="P4927" s="2">
        <v>18</v>
      </c>
      <c r="Q4927" s="2">
        <v>3.1646495918941699</v>
      </c>
      <c r="R4927" s="2">
        <v>1.1438221221502705</v>
      </c>
      <c r="S4927" s="2">
        <f t="shared" si="428"/>
        <v>4.8528262742618615</v>
      </c>
      <c r="T4927" s="2">
        <v>18</v>
      </c>
      <c r="U4927" s="339">
        <f t="shared" si="429"/>
        <v>-1.0316755424914579</v>
      </c>
      <c r="V4927" s="4">
        <f t="shared" si="430"/>
        <v>0.18619241301989239</v>
      </c>
    </row>
    <row r="4928" spans="1:22">
      <c r="A4928" s="112" t="s">
        <v>1050</v>
      </c>
      <c r="B4928" s="9" t="s">
        <v>1060</v>
      </c>
      <c r="C4928" s="99" t="s">
        <v>105</v>
      </c>
      <c r="D4928" s="81" t="s">
        <v>44</v>
      </c>
      <c r="E4928" s="93" t="s">
        <v>72</v>
      </c>
      <c r="F4928" s="93" t="s">
        <v>73</v>
      </c>
      <c r="G4928" s="126">
        <v>0</v>
      </c>
      <c r="H4928" s="123">
        <f t="shared" si="426"/>
        <v>0</v>
      </c>
      <c r="I4928" s="208" t="s">
        <v>100</v>
      </c>
      <c r="J4928" s="21"/>
      <c r="K4928" s="21"/>
      <c r="L4928" s="32"/>
      <c r="M4928" s="2">
        <v>3.3530571992110301</v>
      </c>
      <c r="N4928" s="2">
        <v>1.5074668920822796</v>
      </c>
      <c r="O4928" s="176">
        <f t="shared" si="427"/>
        <v>6.3956403708335356</v>
      </c>
      <c r="P4928" s="2">
        <v>18</v>
      </c>
      <c r="Q4928" s="2">
        <v>4.35333896872356</v>
      </c>
      <c r="R4928" s="2">
        <v>1.0073260100000001</v>
      </c>
      <c r="S4928" s="2">
        <f t="shared" si="428"/>
        <v>4.2737223152195281</v>
      </c>
      <c r="T4928" s="2">
        <v>18</v>
      </c>
      <c r="U4928" s="339">
        <f t="shared" si="429"/>
        <v>0.26107060322626979</v>
      </c>
      <c r="V4928" s="4">
        <f t="shared" si="430"/>
        <v>0.10909762180058291</v>
      </c>
    </row>
    <row r="4929" spans="1:22">
      <c r="A4929" s="112" t="s">
        <v>1050</v>
      </c>
      <c r="B4929" s="9" t="s">
        <v>1060</v>
      </c>
      <c r="C4929" s="99" t="s">
        <v>105</v>
      </c>
      <c r="D4929" s="81" t="s">
        <v>44</v>
      </c>
      <c r="E4929" s="93" t="s">
        <v>72</v>
      </c>
      <c r="F4929" s="93" t="s">
        <v>73</v>
      </c>
      <c r="G4929" s="126">
        <v>15</v>
      </c>
      <c r="H4929" s="123">
        <f t="shared" si="426"/>
        <v>4.1666666666666664E-2</v>
      </c>
      <c r="I4929" s="208"/>
      <c r="J4929" s="21" t="s">
        <v>100</v>
      </c>
      <c r="K4929" s="21"/>
      <c r="L4929" s="32"/>
      <c r="M4929" s="2">
        <v>4.8957452803606403</v>
      </c>
      <c r="N4929" s="2">
        <v>1.4933784164554096</v>
      </c>
      <c r="O4929" s="176">
        <f t="shared" si="427"/>
        <v>6.3358680309194879</v>
      </c>
      <c r="P4929" s="2">
        <v>18</v>
      </c>
      <c r="Q4929" s="2">
        <v>4.3885601577909403</v>
      </c>
      <c r="R4929" s="2">
        <v>1.51451113</v>
      </c>
      <c r="S4929" s="2">
        <f t="shared" si="428"/>
        <v>6.4255265412330047</v>
      </c>
      <c r="T4929" s="2">
        <v>18</v>
      </c>
      <c r="U4929" s="339">
        <f t="shared" si="429"/>
        <v>-0.10936532677733089</v>
      </c>
      <c r="V4929" s="4">
        <f t="shared" si="430"/>
        <v>0.17465255682668893</v>
      </c>
    </row>
    <row r="4930" spans="1:22">
      <c r="A4930" s="111" t="s">
        <v>1050</v>
      </c>
      <c r="B4930" s="15" t="s">
        <v>1060</v>
      </c>
      <c r="C4930" s="99" t="s">
        <v>105</v>
      </c>
      <c r="D4930" s="85" t="s">
        <v>44</v>
      </c>
      <c r="E4930" s="97" t="s">
        <v>72</v>
      </c>
      <c r="F4930" s="97" t="s">
        <v>73</v>
      </c>
      <c r="G4930" s="194">
        <v>30</v>
      </c>
      <c r="H4930" s="173">
        <f t="shared" si="426"/>
        <v>8.3333333333333329E-2</v>
      </c>
      <c r="I4930" s="209"/>
      <c r="J4930" s="174"/>
      <c r="K4930" s="174" t="s">
        <v>100</v>
      </c>
      <c r="L4930" s="174"/>
      <c r="M4930" s="2">
        <v>5.4381515919977197</v>
      </c>
      <c r="N4930" s="2">
        <v>0.99323753169915019</v>
      </c>
      <c r="O4930" s="176">
        <f t="shared" si="427"/>
        <v>4.2139499639607445</v>
      </c>
      <c r="P4930" s="2">
        <v>18</v>
      </c>
      <c r="Q4930" s="2">
        <v>7.4387151310228301</v>
      </c>
      <c r="R4930" s="2">
        <v>1.50042265</v>
      </c>
      <c r="S4930" s="2">
        <f t="shared" si="428"/>
        <v>6.3657541827653379</v>
      </c>
      <c r="T4930" s="2">
        <v>18</v>
      </c>
      <c r="U4930" s="339">
        <f t="shared" si="429"/>
        <v>0.31325891424143626</v>
      </c>
      <c r="V4930" s="4">
        <f t="shared" si="430"/>
        <v>9.6240278981078467E-2</v>
      </c>
    </row>
    <row r="4931" spans="1:22">
      <c r="A4931" s="112" t="s">
        <v>1050</v>
      </c>
      <c r="B4931" s="9" t="s">
        <v>1060</v>
      </c>
      <c r="C4931" s="99" t="s">
        <v>105</v>
      </c>
      <c r="D4931" s="81" t="s">
        <v>44</v>
      </c>
      <c r="E4931" s="93" t="s">
        <v>72</v>
      </c>
      <c r="F4931" s="93" t="s">
        <v>73</v>
      </c>
      <c r="G4931" s="126">
        <v>60</v>
      </c>
      <c r="H4931" s="123">
        <f t="shared" si="426"/>
        <v>0.16666666666666666</v>
      </c>
      <c r="I4931" s="208"/>
      <c r="J4931" s="21"/>
      <c r="K4931" s="21" t="s">
        <v>100</v>
      </c>
      <c r="L4931" s="32"/>
      <c r="M4931" s="2">
        <v>5.02958579881658</v>
      </c>
      <c r="N4931" s="2">
        <v>1.50746689208228</v>
      </c>
      <c r="O4931" s="176">
        <f t="shared" si="427"/>
        <v>6.3956403708335374</v>
      </c>
      <c r="P4931" s="2">
        <v>18</v>
      </c>
      <c r="Q4931" s="2">
        <v>14.0321217244294</v>
      </c>
      <c r="R4931" s="2">
        <v>2.99380107</v>
      </c>
      <c r="S4931" s="2">
        <f t="shared" si="428"/>
        <v>12.701622228723251</v>
      </c>
      <c r="T4931" s="2">
        <v>18</v>
      </c>
      <c r="U4931" s="339">
        <f t="shared" si="429"/>
        <v>1.0260114758049557</v>
      </c>
      <c r="V4931" s="4">
        <f t="shared" si="430"/>
        <v>0.10107523465161358</v>
      </c>
    </row>
    <row r="4932" spans="1:22">
      <c r="A4932" s="112" t="s">
        <v>1050</v>
      </c>
      <c r="B4932" s="9" t="s">
        <v>1060</v>
      </c>
      <c r="C4932" s="99" t="s">
        <v>105</v>
      </c>
      <c r="D4932" s="81" t="s">
        <v>44</v>
      </c>
      <c r="E4932" s="93" t="s">
        <v>72</v>
      </c>
      <c r="F4932" s="93" t="s">
        <v>73</v>
      </c>
      <c r="G4932" s="126">
        <v>90</v>
      </c>
      <c r="H4932" s="123">
        <f t="shared" si="426"/>
        <v>0.25</v>
      </c>
      <c r="I4932" s="208"/>
      <c r="J4932" s="21"/>
      <c r="K4932" s="21" t="s">
        <v>100</v>
      </c>
      <c r="L4932" s="32"/>
      <c r="M4932" s="2">
        <v>5.6142575373344803</v>
      </c>
      <c r="N4932" s="2">
        <v>0.99323753169908979</v>
      </c>
      <c r="O4932" s="176">
        <f t="shared" si="427"/>
        <v>4.2139499639604887</v>
      </c>
      <c r="P4932" s="2">
        <v>18</v>
      </c>
      <c r="Q4932" s="2">
        <v>13.609467455621299</v>
      </c>
      <c r="R4932" s="2">
        <v>2.5007044199999999</v>
      </c>
      <c r="S4932" s="2">
        <f t="shared" si="428"/>
        <v>10.609590318751032</v>
      </c>
      <c r="T4932" s="2">
        <v>18</v>
      </c>
      <c r="U4932" s="339">
        <f t="shared" si="429"/>
        <v>0.88545633598224449</v>
      </c>
      <c r="V4932" s="4">
        <f t="shared" si="430"/>
        <v>8.931866687318947E-2</v>
      </c>
    </row>
    <row r="4933" spans="1:22">
      <c r="A4933" s="112" t="s">
        <v>1050</v>
      </c>
      <c r="B4933" s="9" t="s">
        <v>1060</v>
      </c>
      <c r="C4933" s="99" t="s">
        <v>105</v>
      </c>
      <c r="D4933" s="81" t="s">
        <v>44</v>
      </c>
      <c r="E4933" s="93" t="s">
        <v>72</v>
      </c>
      <c r="F4933" s="93" t="s">
        <v>73</v>
      </c>
      <c r="G4933" s="126">
        <v>120</v>
      </c>
      <c r="H4933" s="123">
        <f t="shared" si="426"/>
        <v>0.33333333333333331</v>
      </c>
      <c r="I4933" s="208"/>
      <c r="J4933" s="21"/>
      <c r="K4933" s="21" t="s">
        <v>100</v>
      </c>
      <c r="L4933" s="32"/>
      <c r="M4933" s="2">
        <v>6.1918850380388903</v>
      </c>
      <c r="N4933" s="2">
        <v>1.00732600732601</v>
      </c>
      <c r="O4933" s="176">
        <f t="shared" si="427"/>
        <v>4.2737223038747487</v>
      </c>
      <c r="P4933" s="2">
        <v>18</v>
      </c>
      <c r="Q4933" s="2">
        <v>12.6866723020569</v>
      </c>
      <c r="R4933" s="2">
        <v>5.5085939699999997</v>
      </c>
      <c r="S4933" s="2">
        <f t="shared" si="428"/>
        <v>23.370984905941949</v>
      </c>
      <c r="T4933" s="2">
        <v>18</v>
      </c>
      <c r="U4933" s="339">
        <f t="shared" si="429"/>
        <v>0.71731244749077683</v>
      </c>
      <c r="V4933" s="4">
        <f t="shared" si="430"/>
        <v>0.24408799218095997</v>
      </c>
    </row>
    <row r="4934" spans="1:22">
      <c r="A4934" s="112" t="s">
        <v>1050</v>
      </c>
      <c r="B4934" s="9" t="s">
        <v>1060</v>
      </c>
      <c r="C4934" s="99" t="s">
        <v>105</v>
      </c>
      <c r="D4934" s="81" t="s">
        <v>44</v>
      </c>
      <c r="E4934" s="93" t="s">
        <v>72</v>
      </c>
      <c r="F4934" s="93" t="s">
        <v>73</v>
      </c>
      <c r="G4934" s="126">
        <v>180</v>
      </c>
      <c r="H4934" s="123">
        <f t="shared" si="426"/>
        <v>0.5</v>
      </c>
      <c r="I4934" s="208"/>
      <c r="J4934" s="21"/>
      <c r="K4934" s="21" t="s">
        <v>100</v>
      </c>
      <c r="L4934" s="32"/>
      <c r="M4934" s="2">
        <v>9.3617920540997908</v>
      </c>
      <c r="N4934" s="2">
        <v>2.0005635390249097</v>
      </c>
      <c r="O4934" s="176">
        <f t="shared" si="427"/>
        <v>8.4876722678344301</v>
      </c>
      <c r="P4934" s="2">
        <v>18</v>
      </c>
      <c r="Q4934" s="2">
        <v>17.357001972386598</v>
      </c>
      <c r="R4934" s="2">
        <v>4.5153564399999997</v>
      </c>
      <c r="S4934" s="2">
        <f t="shared" si="428"/>
        <v>19.157034949190088</v>
      </c>
      <c r="T4934" s="2">
        <v>18</v>
      </c>
      <c r="U4934" s="339">
        <f t="shared" si="429"/>
        <v>0.617359265940161</v>
      </c>
      <c r="V4934" s="4">
        <f t="shared" si="430"/>
        <v>0.12323155097483939</v>
      </c>
    </row>
    <row r="4935" spans="1:22">
      <c r="A4935" s="112" t="s">
        <v>1050</v>
      </c>
      <c r="B4935" s="9" t="s">
        <v>1060</v>
      </c>
      <c r="C4935" s="99" t="s">
        <v>105</v>
      </c>
      <c r="D4935" s="81" t="s">
        <v>44</v>
      </c>
      <c r="E4935" s="93" t="s">
        <v>72</v>
      </c>
      <c r="F4935" s="93" t="s">
        <v>73</v>
      </c>
      <c r="G4935" s="126">
        <v>240</v>
      </c>
      <c r="H4935" s="123">
        <f t="shared" si="426"/>
        <v>0.66666666666666663</v>
      </c>
      <c r="I4935" s="208"/>
      <c r="J4935" s="21"/>
      <c r="K4935" s="21" t="s">
        <v>100</v>
      </c>
      <c r="L4935" s="32"/>
      <c r="M4935" s="2">
        <v>12.038602423217799</v>
      </c>
      <c r="N4935" s="2">
        <v>2.4936601859679008</v>
      </c>
      <c r="O4935" s="176">
        <f t="shared" si="427"/>
        <v>10.579704164836858</v>
      </c>
      <c r="P4935" s="2">
        <v>18</v>
      </c>
      <c r="Q4935" s="2">
        <v>19.533671456748401</v>
      </c>
      <c r="R4935" s="2">
        <v>2.5007044199999999</v>
      </c>
      <c r="S4935" s="2">
        <f t="shared" si="428"/>
        <v>10.609590318751032</v>
      </c>
      <c r="T4935" s="2">
        <v>18</v>
      </c>
      <c r="U4935" s="339">
        <f t="shared" si="429"/>
        <v>0.4840213625001889</v>
      </c>
      <c r="V4935" s="4">
        <f t="shared" si="430"/>
        <v>7.1944725765963974E-2</v>
      </c>
    </row>
    <row r="4936" spans="1:22">
      <c r="A4936" s="112" t="s">
        <v>1050</v>
      </c>
      <c r="B4936" s="9" t="s">
        <v>1060</v>
      </c>
      <c r="C4936" s="99" t="s">
        <v>105</v>
      </c>
      <c r="D4936" s="81" t="s">
        <v>44</v>
      </c>
      <c r="E4936" s="93" t="s">
        <v>72</v>
      </c>
      <c r="F4936" s="93" t="s">
        <v>73</v>
      </c>
      <c r="G4936" s="126">
        <v>360</v>
      </c>
      <c r="H4936" s="123">
        <f t="shared" si="426"/>
        <v>1</v>
      </c>
      <c r="I4936" s="208"/>
      <c r="J4936" s="21"/>
      <c r="K4936" s="21" t="s">
        <v>100</v>
      </c>
      <c r="L4936" s="32" t="s">
        <v>100</v>
      </c>
      <c r="M4936" s="2">
        <v>6.8681318681318499</v>
      </c>
      <c r="N4936" s="2">
        <v>1.5004226542688501</v>
      </c>
      <c r="O4936" s="176">
        <f t="shared" si="427"/>
        <v>6.3657542008765358</v>
      </c>
      <c r="P4936" s="2">
        <v>18</v>
      </c>
      <c r="Q4936" s="2">
        <v>23.872921949845001</v>
      </c>
      <c r="R4936" s="2">
        <v>4.0011270799999998</v>
      </c>
      <c r="S4936" s="2">
        <f t="shared" si="428"/>
        <v>16.975344543942775</v>
      </c>
      <c r="T4936" s="2">
        <v>18</v>
      </c>
      <c r="U4936" s="339">
        <f t="shared" si="429"/>
        <v>1.2458527006092057</v>
      </c>
      <c r="V4936" s="4">
        <f t="shared" si="430"/>
        <v>8.364567165369903E-2</v>
      </c>
    </row>
    <row r="4937" spans="1:22">
      <c r="A4937" s="112" t="s">
        <v>1050</v>
      </c>
      <c r="B4937" s="9" t="s">
        <v>1062</v>
      </c>
      <c r="C4937" s="99" t="s">
        <v>105</v>
      </c>
      <c r="D4937" s="81" t="s">
        <v>44</v>
      </c>
      <c r="E4937" s="93" t="s">
        <v>72</v>
      </c>
      <c r="F4937" s="93" t="s">
        <v>73</v>
      </c>
      <c r="G4937" s="126">
        <v>0</v>
      </c>
      <c r="H4937" s="123">
        <f t="shared" si="426"/>
        <v>0</v>
      </c>
      <c r="I4937" s="208" t="s">
        <v>100</v>
      </c>
      <c r="J4937" s="21"/>
      <c r="K4937" s="21"/>
      <c r="L4937" s="32"/>
      <c r="M4937" s="2">
        <v>1.1297230821423301</v>
      </c>
      <c r="N4937" s="2">
        <v>1.0012298036554901</v>
      </c>
      <c r="O4937" s="176">
        <f t="shared" si="427"/>
        <v>4.247858302145235</v>
      </c>
      <c r="P4937" s="2">
        <v>18</v>
      </c>
      <c r="Q4937" s="2">
        <v>2.1271362537635801</v>
      </c>
      <c r="R4937" s="2">
        <v>1.2722106780800324E-3</v>
      </c>
      <c r="S4937" s="2">
        <f t="shared" si="428"/>
        <v>5.3975327854099602E-3</v>
      </c>
      <c r="T4937" s="2">
        <v>18</v>
      </c>
      <c r="U4937" s="339">
        <f t="shared" si="429"/>
        <v>0.63280405065252088</v>
      </c>
      <c r="V4937" s="4">
        <f t="shared" si="430"/>
        <v>5.5555913262567758E-2</v>
      </c>
    </row>
    <row r="4938" spans="1:22">
      <c r="A4938" s="112" t="s">
        <v>1050</v>
      </c>
      <c r="B4938" s="9" t="s">
        <v>1062</v>
      </c>
      <c r="C4938" s="99" t="s">
        <v>105</v>
      </c>
      <c r="D4938" s="81" t="s">
        <v>44</v>
      </c>
      <c r="E4938" s="93" t="s">
        <v>72</v>
      </c>
      <c r="F4938" s="93" t="s">
        <v>73</v>
      </c>
      <c r="G4938" s="126">
        <v>15</v>
      </c>
      <c r="H4938" s="123">
        <f t="shared" si="426"/>
        <v>4.1666666666666664E-2</v>
      </c>
      <c r="I4938" s="208"/>
      <c r="J4938" s="21" t="s">
        <v>100</v>
      </c>
      <c r="K4938" s="21"/>
      <c r="L4938" s="32"/>
      <c r="M4938" s="2">
        <v>1.80653916288528</v>
      </c>
      <c r="N4938" s="2">
        <v>1.33582121199271</v>
      </c>
      <c r="O4938" s="176">
        <f t="shared" si="427"/>
        <v>5.6674094247172668</v>
      </c>
      <c r="P4938" s="2">
        <v>18</v>
      </c>
      <c r="Q4938" s="2">
        <v>2.1385861498663701</v>
      </c>
      <c r="R4938" s="2">
        <v>1.0012298036554599</v>
      </c>
      <c r="S4938" s="2">
        <f t="shared" si="428"/>
        <v>4.2478583021451071</v>
      </c>
      <c r="T4938" s="2">
        <v>18</v>
      </c>
      <c r="U4938" s="339">
        <f t="shared" si="429"/>
        <v>0.1687319828133387</v>
      </c>
      <c r="V4938" s="4">
        <f t="shared" si="430"/>
        <v>0.27474217466453055</v>
      </c>
    </row>
    <row r="4939" spans="1:22">
      <c r="A4939" s="112" t="s">
        <v>1050</v>
      </c>
      <c r="B4939" s="9" t="s">
        <v>1062</v>
      </c>
      <c r="C4939" s="99" t="s">
        <v>105</v>
      </c>
      <c r="D4939" s="81" t="s">
        <v>44</v>
      </c>
      <c r="E4939" s="93" t="s">
        <v>72</v>
      </c>
      <c r="F4939" s="93" t="s">
        <v>73</v>
      </c>
      <c r="G4939" s="126">
        <v>30</v>
      </c>
      <c r="H4939" s="123">
        <f t="shared" si="426"/>
        <v>8.3333333333333329E-2</v>
      </c>
      <c r="I4939" s="208"/>
      <c r="J4939" s="21"/>
      <c r="K4939" s="21" t="s">
        <v>100</v>
      </c>
      <c r="L4939" s="32"/>
      <c r="M4939" s="2">
        <v>1.8218056910223399</v>
      </c>
      <c r="N4939" s="2">
        <v>0.99995759297741027</v>
      </c>
      <c r="O4939" s="176">
        <f t="shared" si="427"/>
        <v>4.242460769359826</v>
      </c>
      <c r="P4939" s="2">
        <v>18</v>
      </c>
      <c r="Q4939" s="2">
        <v>2.4871718756625598</v>
      </c>
      <c r="R4939" s="2">
        <v>0.33459140833719037</v>
      </c>
      <c r="S4939" s="2">
        <f t="shared" si="428"/>
        <v>1.4195511225719064</v>
      </c>
      <c r="T4939" s="2">
        <v>18</v>
      </c>
      <c r="U4939" s="339">
        <f t="shared" si="429"/>
        <v>0.31131812489890637</v>
      </c>
      <c r="V4939" s="4">
        <f t="shared" si="430"/>
        <v>7.3653030061868366E-2</v>
      </c>
    </row>
    <row r="4940" spans="1:22">
      <c r="A4940" s="112" t="s">
        <v>1050</v>
      </c>
      <c r="B4940" s="9" t="s">
        <v>1062</v>
      </c>
      <c r="C4940" s="99" t="s">
        <v>105</v>
      </c>
      <c r="D4940" s="81" t="s">
        <v>44</v>
      </c>
      <c r="E4940" s="93" t="s">
        <v>72</v>
      </c>
      <c r="F4940" s="93" t="s">
        <v>73</v>
      </c>
      <c r="G4940" s="126">
        <v>60</v>
      </c>
      <c r="H4940" s="123">
        <f t="shared" si="426"/>
        <v>0.16666666666666666</v>
      </c>
      <c r="I4940" s="208"/>
      <c r="J4940" s="21"/>
      <c r="K4940" s="21" t="s">
        <v>100</v>
      </c>
      <c r="L4940" s="32"/>
      <c r="M4940" s="2">
        <v>1.1831559306220301</v>
      </c>
      <c r="N4940" s="2">
        <v>0.66536618464015995</v>
      </c>
      <c r="O4940" s="176">
        <f t="shared" si="427"/>
        <v>2.8229096467876653</v>
      </c>
      <c r="P4940" s="2">
        <v>18</v>
      </c>
      <c r="Q4940" s="2">
        <v>2.51643272125858</v>
      </c>
      <c r="R4940" s="2">
        <v>0.99995759297737985</v>
      </c>
      <c r="S4940" s="2">
        <f t="shared" si="428"/>
        <v>4.2424607693596972</v>
      </c>
      <c r="T4940" s="2">
        <v>18</v>
      </c>
      <c r="U4940" s="339">
        <f t="shared" si="429"/>
        <v>0.75465692603540035</v>
      </c>
      <c r="V4940" s="4">
        <f t="shared" si="430"/>
        <v>0.21345933228665742</v>
      </c>
    </row>
    <row r="4941" spans="1:22">
      <c r="A4941" s="112" t="s">
        <v>1050</v>
      </c>
      <c r="B4941" s="9" t="s">
        <v>1062</v>
      </c>
      <c r="C4941" s="99" t="s">
        <v>105</v>
      </c>
      <c r="D4941" s="81" t="s">
        <v>44</v>
      </c>
      <c r="E4941" s="93" t="s">
        <v>72</v>
      </c>
      <c r="F4941" s="93" t="s">
        <v>73</v>
      </c>
      <c r="G4941" s="126">
        <v>90</v>
      </c>
      <c r="H4941" s="123">
        <f t="shared" si="426"/>
        <v>0.25</v>
      </c>
      <c r="I4941" s="208"/>
      <c r="J4941" s="21"/>
      <c r="K4941" s="21" t="s">
        <v>100</v>
      </c>
      <c r="L4941" s="32"/>
      <c r="M4941" s="2">
        <v>1.2086001441837999</v>
      </c>
      <c r="N4941" s="2">
        <v>1.0012298036554903</v>
      </c>
      <c r="O4941" s="176">
        <f t="shared" si="427"/>
        <v>4.2478583021452359</v>
      </c>
      <c r="P4941" s="2">
        <v>18</v>
      </c>
      <c r="Q4941" s="2">
        <v>6.8775709257452604</v>
      </c>
      <c r="R4941" s="2">
        <v>1.3320045799584292</v>
      </c>
      <c r="S4941" s="2">
        <f t="shared" si="428"/>
        <v>5.6512168263608649</v>
      </c>
      <c r="T4941" s="2">
        <v>18</v>
      </c>
      <c r="U4941" s="339">
        <f t="shared" si="429"/>
        <v>1.7388027422418639</v>
      </c>
      <c r="V4941" s="4">
        <f t="shared" si="430"/>
        <v>9.3065056036584576E-2</v>
      </c>
    </row>
    <row r="4942" spans="1:22">
      <c r="A4942" s="112" t="s">
        <v>1050</v>
      </c>
      <c r="B4942" s="9" t="s">
        <v>1062</v>
      </c>
      <c r="C4942" s="99" t="s">
        <v>105</v>
      </c>
      <c r="D4942" s="81" t="s">
        <v>44</v>
      </c>
      <c r="E4942" s="93" t="s">
        <v>72</v>
      </c>
      <c r="F4942" s="93" t="s">
        <v>73</v>
      </c>
      <c r="G4942" s="126">
        <v>120</v>
      </c>
      <c r="H4942" s="123">
        <f t="shared" si="426"/>
        <v>0.33333333333333331</v>
      </c>
      <c r="I4942" s="208"/>
      <c r="J4942" s="21"/>
      <c r="K4942" s="21" t="s">
        <v>100</v>
      </c>
      <c r="L4942" s="32"/>
      <c r="M4942" s="2">
        <v>1.5724523981170599</v>
      </c>
      <c r="N4942" s="2">
        <v>0.99995759297741005</v>
      </c>
      <c r="O4942" s="176">
        <f t="shared" si="427"/>
        <v>4.2424607693598251</v>
      </c>
      <c r="P4942" s="2">
        <v>18</v>
      </c>
      <c r="Q4942" s="2">
        <v>7.9042449429624897</v>
      </c>
      <c r="R4942" s="2">
        <v>1.3345490013146302</v>
      </c>
      <c r="S4942" s="2">
        <f t="shared" si="428"/>
        <v>5.6620118919318578</v>
      </c>
      <c r="T4942" s="2">
        <v>18</v>
      </c>
      <c r="U4942" s="339">
        <f t="shared" si="429"/>
        <v>1.614763512046093</v>
      </c>
      <c r="V4942" s="4">
        <f t="shared" si="430"/>
        <v>8.4062342452156005E-2</v>
      </c>
    </row>
    <row r="4943" spans="1:22">
      <c r="A4943" s="112" t="s">
        <v>1050</v>
      </c>
      <c r="B4943" s="9" t="s">
        <v>1062</v>
      </c>
      <c r="C4943" s="99" t="s">
        <v>105</v>
      </c>
      <c r="D4943" s="81" t="s">
        <v>44</v>
      </c>
      <c r="E4943" s="93" t="s">
        <v>72</v>
      </c>
      <c r="F4943" s="93" t="s">
        <v>73</v>
      </c>
      <c r="G4943" s="126">
        <v>180</v>
      </c>
      <c r="H4943" s="123">
        <f t="shared" si="426"/>
        <v>0.5</v>
      </c>
      <c r="I4943" s="208"/>
      <c r="J4943" s="21"/>
      <c r="K4943" s="21" t="s">
        <v>100</v>
      </c>
      <c r="L4943" s="32"/>
      <c r="M4943" s="2">
        <v>3.6296170645858199</v>
      </c>
      <c r="N4943" s="2">
        <v>1.0012298036554999</v>
      </c>
      <c r="O4943" s="176">
        <f t="shared" si="427"/>
        <v>4.2478583021452767</v>
      </c>
      <c r="P4943" s="2">
        <v>18</v>
      </c>
      <c r="Q4943" s="12">
        <v>9.6280904117720905</v>
      </c>
      <c r="R4943" s="2">
        <v>2.3319621729358087</v>
      </c>
      <c r="S4943" s="2">
        <f t="shared" si="428"/>
        <v>9.8936775957205594</v>
      </c>
      <c r="T4943" s="2">
        <v>18</v>
      </c>
      <c r="U4943" s="339">
        <f t="shared" si="429"/>
        <v>0.97555775951822465</v>
      </c>
      <c r="V4943" s="4">
        <f t="shared" si="430"/>
        <v>0.11421834136450271</v>
      </c>
    </row>
    <row r="4944" spans="1:22" s="11" customFormat="1">
      <c r="A4944" s="113" t="s">
        <v>1050</v>
      </c>
      <c r="B4944" s="9" t="s">
        <v>1062</v>
      </c>
      <c r="C4944" s="99" t="s">
        <v>105</v>
      </c>
      <c r="D4944" s="83" t="s">
        <v>44</v>
      </c>
      <c r="E4944" s="100" t="s">
        <v>72</v>
      </c>
      <c r="F4944" s="100" t="s">
        <v>73</v>
      </c>
      <c r="G4944" s="170">
        <v>240</v>
      </c>
      <c r="H4944" s="172">
        <f t="shared" si="426"/>
        <v>0.66666666666666663</v>
      </c>
      <c r="I4944" s="210"/>
      <c r="J4944" s="23"/>
      <c r="K4944" s="23" t="s">
        <v>100</v>
      </c>
      <c r="L4944" s="23"/>
      <c r="M4944" s="12">
        <v>3.0164115177472501</v>
      </c>
      <c r="N4944" s="12">
        <v>0.9999575929774096</v>
      </c>
      <c r="O4944" s="233">
        <f t="shared" si="427"/>
        <v>4.2424607693598233</v>
      </c>
      <c r="P4944" s="12">
        <v>18</v>
      </c>
      <c r="Q4944" s="2">
        <v>18.349094610067301</v>
      </c>
      <c r="R4944" s="12">
        <v>3.0011449896102995</v>
      </c>
      <c r="S4944" s="12">
        <f t="shared" si="428"/>
        <v>12.73277984086484</v>
      </c>
      <c r="T4944" s="12">
        <v>18</v>
      </c>
      <c r="U4944" s="339">
        <f t="shared" si="429"/>
        <v>1.8055123475181272</v>
      </c>
      <c r="V4944" s="4">
        <f t="shared" si="430"/>
        <v>8.2306842188963891E-2</v>
      </c>
    </row>
    <row r="4945" spans="1:22">
      <c r="A4945" s="112" t="s">
        <v>1050</v>
      </c>
      <c r="B4945" s="9" t="s">
        <v>1062</v>
      </c>
      <c r="C4945" s="99" t="s">
        <v>105</v>
      </c>
      <c r="D4945" s="81" t="s">
        <v>44</v>
      </c>
      <c r="E4945" s="93" t="s">
        <v>72</v>
      </c>
      <c r="F4945" s="93" t="s">
        <v>73</v>
      </c>
      <c r="G4945" s="126">
        <v>360</v>
      </c>
      <c r="H4945" s="123">
        <f t="shared" ref="H4945:H4963" si="431">G4945/360</f>
        <v>1</v>
      </c>
      <c r="I4945" s="208"/>
      <c r="J4945" s="21"/>
      <c r="K4945" s="21" t="s">
        <v>100</v>
      </c>
      <c r="L4945" s="32" t="s">
        <v>100</v>
      </c>
      <c r="M4945" s="2">
        <v>5.7961918493701603</v>
      </c>
      <c r="N4945">
        <v>1.9999151859547899</v>
      </c>
      <c r="O4945" s="125">
        <f t="shared" ref="O4945:O4993" si="432">N4945*SQRT(P4945)</f>
        <v>8.4849215387195223</v>
      </c>
      <c r="P4945" s="2">
        <v>18</v>
      </c>
      <c r="Q4945" s="2">
        <v>12.4638480132309</v>
      </c>
      <c r="R4945">
        <v>2.9973283575760004</v>
      </c>
      <c r="S4945">
        <f t="shared" ref="S4945:S4993" si="433">R4945*SQRT(T4945)</f>
        <v>12.716587242508359</v>
      </c>
      <c r="T4945" s="19">
        <v>18</v>
      </c>
      <c r="U4945" s="339">
        <f t="shared" ref="U4945:U5008" si="434">LN(Q4945/M4945)</f>
        <v>0.7656311707775787</v>
      </c>
      <c r="V4945" s="4">
        <f t="shared" ref="V4945:V5008" si="435">M4945^2/(P4945*M4945^2)+S4945^2/(T4945*Q4945^2)</f>
        <v>0.11338704213330877</v>
      </c>
    </row>
    <row r="4946" spans="1:22">
      <c r="A4946" s="112" t="s">
        <v>1050</v>
      </c>
      <c r="B4946" s="9" t="s">
        <v>1064</v>
      </c>
      <c r="C4946" s="99" t="s">
        <v>105</v>
      </c>
      <c r="D4946" s="81" t="s">
        <v>44</v>
      </c>
      <c r="E4946" s="93" t="s">
        <v>72</v>
      </c>
      <c r="F4946" s="93" t="s">
        <v>73</v>
      </c>
      <c r="G4946" s="126">
        <v>0</v>
      </c>
      <c r="H4946" s="123">
        <f t="shared" si="431"/>
        <v>0</v>
      </c>
      <c r="I4946" s="208" t="s">
        <v>100</v>
      </c>
      <c r="J4946" s="21"/>
      <c r="K4946" s="21"/>
      <c r="L4946" s="32"/>
      <c r="M4946" s="2">
        <v>53.338360985419797</v>
      </c>
      <c r="N4946">
        <v>6.1488185017595995</v>
      </c>
      <c r="O4946" s="125">
        <f t="shared" si="432"/>
        <v>26.087227553277117</v>
      </c>
      <c r="P4946" s="2">
        <v>18</v>
      </c>
      <c r="Q4946" s="2">
        <v>51.7998994469583</v>
      </c>
      <c r="R4946">
        <v>4.6103569632981021</v>
      </c>
      <c r="S4946">
        <f t="shared" si="433"/>
        <v>19.560088034632241</v>
      </c>
      <c r="T4946" s="2">
        <v>18</v>
      </c>
      <c r="U4946" s="339">
        <f t="shared" si="434"/>
        <v>-2.9267582514202743E-2</v>
      </c>
      <c r="V4946" s="4">
        <f t="shared" si="435"/>
        <v>6.3477125691020569E-2</v>
      </c>
    </row>
    <row r="4947" spans="1:22">
      <c r="A4947" s="112" t="s">
        <v>1050</v>
      </c>
      <c r="B4947" s="9" t="s">
        <v>1064</v>
      </c>
      <c r="C4947" s="99" t="s">
        <v>105</v>
      </c>
      <c r="D4947" s="81" t="s">
        <v>44</v>
      </c>
      <c r="E4947" s="93" t="s">
        <v>72</v>
      </c>
      <c r="F4947" s="93" t="s">
        <v>73</v>
      </c>
      <c r="G4947" s="126">
        <v>15</v>
      </c>
      <c r="H4947" s="123">
        <f t="shared" si="431"/>
        <v>4.1666666666666664E-2</v>
      </c>
      <c r="I4947" s="208"/>
      <c r="J4947" s="21" t="s">
        <v>100</v>
      </c>
      <c r="K4947" s="21"/>
      <c r="L4947" s="32"/>
      <c r="M4947" s="2">
        <v>54.132730015082899</v>
      </c>
      <c r="N4947">
        <v>4.6204122674712025</v>
      </c>
      <c r="O4947" s="125">
        <f t="shared" si="432"/>
        <v>19.602749077238396</v>
      </c>
      <c r="P4947" s="2">
        <v>18</v>
      </c>
      <c r="Q4947" s="2">
        <v>21.830065359477199</v>
      </c>
      <c r="R4947">
        <v>4.615384615384599</v>
      </c>
      <c r="S4947">
        <f t="shared" si="433"/>
        <v>19.581418555935091</v>
      </c>
      <c r="T4947" s="2">
        <v>18</v>
      </c>
      <c r="U4947" s="339">
        <f t="shared" si="434"/>
        <v>-0.90815082937747527</v>
      </c>
      <c r="V4947" s="4">
        <f t="shared" si="435"/>
        <v>0.10025537039634069</v>
      </c>
    </row>
    <row r="4948" spans="1:22">
      <c r="A4948" s="112" t="s">
        <v>1050</v>
      </c>
      <c r="B4948" s="9" t="s">
        <v>1064</v>
      </c>
      <c r="C4948" s="99" t="s">
        <v>105</v>
      </c>
      <c r="D4948" s="81" t="s">
        <v>44</v>
      </c>
      <c r="E4948" s="93" t="s">
        <v>72</v>
      </c>
      <c r="F4948" s="93" t="s">
        <v>73</v>
      </c>
      <c r="G4948" s="126">
        <v>30</v>
      </c>
      <c r="H4948" s="123">
        <f t="shared" si="431"/>
        <v>8.3333333333333329E-2</v>
      </c>
      <c r="I4948" s="208"/>
      <c r="J4948" s="21"/>
      <c r="K4948" s="21" t="s">
        <v>100</v>
      </c>
      <c r="L4948" s="32"/>
      <c r="M4948" s="2">
        <v>54.167923579688299</v>
      </c>
      <c r="N4948">
        <v>4.615384615384599</v>
      </c>
      <c r="O4948" s="125">
        <f t="shared" si="432"/>
        <v>19.581418555935091</v>
      </c>
      <c r="P4948" s="2">
        <v>18</v>
      </c>
      <c r="Q4948" s="2">
        <v>8.0140774258421708</v>
      </c>
      <c r="R4948">
        <v>1.538461538461549</v>
      </c>
      <c r="S4948">
        <f t="shared" si="433"/>
        <v>6.5271395186450984</v>
      </c>
      <c r="T4948" s="2">
        <v>18</v>
      </c>
      <c r="U4948" s="339">
        <f t="shared" si="434"/>
        <v>-1.910889243890314</v>
      </c>
      <c r="V4948" s="4">
        <f t="shared" si="435"/>
        <v>9.2407993099734076E-2</v>
      </c>
    </row>
    <row r="4949" spans="1:22">
      <c r="A4949" s="112" t="s">
        <v>1050</v>
      </c>
      <c r="B4949" s="9" t="s">
        <v>1064</v>
      </c>
      <c r="C4949" s="99" t="s">
        <v>105</v>
      </c>
      <c r="D4949" s="81" t="s">
        <v>44</v>
      </c>
      <c r="E4949" s="93" t="s">
        <v>72</v>
      </c>
      <c r="F4949" s="93" t="s">
        <v>73</v>
      </c>
      <c r="G4949" s="126">
        <v>60</v>
      </c>
      <c r="H4949" s="123">
        <f t="shared" si="431"/>
        <v>0.16666666666666666</v>
      </c>
      <c r="I4949" s="208"/>
      <c r="J4949" s="21"/>
      <c r="K4949" s="21" t="s">
        <v>100</v>
      </c>
      <c r="L4949" s="32"/>
      <c r="M4949" s="2">
        <v>51.9205630970337</v>
      </c>
      <c r="N4949">
        <v>4.615384615384599</v>
      </c>
      <c r="O4949" s="125">
        <f t="shared" si="432"/>
        <v>19.581418555935091</v>
      </c>
      <c r="P4949" s="2">
        <v>18</v>
      </c>
      <c r="Q4949" s="2">
        <v>11.1563599798894</v>
      </c>
      <c r="R4949">
        <v>3.8511814982402992</v>
      </c>
      <c r="S4949">
        <f t="shared" si="433"/>
        <v>16.339179317915299</v>
      </c>
      <c r="T4949" s="2">
        <v>18</v>
      </c>
      <c r="U4949" s="339">
        <f t="shared" si="434"/>
        <v>-1.5377051807388096</v>
      </c>
      <c r="V4949" s="4">
        <f t="shared" si="435"/>
        <v>0.17471896891321459</v>
      </c>
    </row>
    <row r="4950" spans="1:22" s="16" customFormat="1">
      <c r="A4950" s="111" t="s">
        <v>1050</v>
      </c>
      <c r="B4950" s="15" t="s">
        <v>1064</v>
      </c>
      <c r="C4950" s="99" t="s">
        <v>105</v>
      </c>
      <c r="D4950" s="85" t="s">
        <v>44</v>
      </c>
      <c r="E4950" s="97" t="s">
        <v>72</v>
      </c>
      <c r="F4950" s="97" t="s">
        <v>73</v>
      </c>
      <c r="G4950" s="194">
        <v>90</v>
      </c>
      <c r="H4950" s="173">
        <f t="shared" si="431"/>
        <v>0.25</v>
      </c>
      <c r="I4950" s="209"/>
      <c r="J4950" s="174"/>
      <c r="K4950" s="174" t="s">
        <v>100</v>
      </c>
      <c r="L4950" s="174"/>
      <c r="M4950" s="2">
        <v>48.908999497234802</v>
      </c>
      <c r="N4950" s="16">
        <v>4.6204122674710959</v>
      </c>
      <c r="O4950" s="125">
        <f t="shared" si="432"/>
        <v>19.602749077237942</v>
      </c>
      <c r="P4950" s="2">
        <v>18</v>
      </c>
      <c r="Q4950" s="2">
        <v>2.76520864756167</v>
      </c>
      <c r="R4950" s="16">
        <v>0.76923076923071987</v>
      </c>
      <c r="S4950">
        <f t="shared" si="433"/>
        <v>3.2635697593223174</v>
      </c>
      <c r="T4950" s="2">
        <v>18</v>
      </c>
      <c r="U4950" s="339">
        <f t="shared" si="434"/>
        <v>-2.8728453259794025</v>
      </c>
      <c r="V4950" s="4">
        <f t="shared" si="435"/>
        <v>0.1329406795224832</v>
      </c>
    </row>
    <row r="4951" spans="1:22">
      <c r="A4951" s="112" t="s">
        <v>1050</v>
      </c>
      <c r="B4951" s="9" t="s">
        <v>1064</v>
      </c>
      <c r="C4951" s="99" t="s">
        <v>105</v>
      </c>
      <c r="D4951" s="81" t="s">
        <v>44</v>
      </c>
      <c r="E4951" s="93" t="s">
        <v>72</v>
      </c>
      <c r="F4951" s="93" t="s">
        <v>73</v>
      </c>
      <c r="G4951" s="126">
        <v>120</v>
      </c>
      <c r="H4951" s="123">
        <f t="shared" si="431"/>
        <v>0.33333333333333331</v>
      </c>
      <c r="I4951" s="208"/>
      <c r="J4951" s="21"/>
      <c r="K4951" s="21" t="s">
        <v>100</v>
      </c>
      <c r="L4951" s="32"/>
      <c r="M4951" s="2">
        <v>48.974358974358999</v>
      </c>
      <c r="N4951">
        <v>4.615384615384599</v>
      </c>
      <c r="O4951" s="125">
        <f t="shared" si="432"/>
        <v>19.581418555935091</v>
      </c>
      <c r="P4951" s="2">
        <v>18</v>
      </c>
      <c r="Q4951" s="2">
        <v>6.6716943187532198</v>
      </c>
      <c r="R4951">
        <v>2.3026646556057795</v>
      </c>
      <c r="S4951">
        <f t="shared" si="433"/>
        <v>9.7693787566645955</v>
      </c>
      <c r="T4951" s="2">
        <v>18</v>
      </c>
      <c r="U4951" s="339">
        <f t="shared" si="434"/>
        <v>-1.9934230264387371</v>
      </c>
      <c r="V4951" s="4">
        <f t="shared" si="435"/>
        <v>0.17467676941482274</v>
      </c>
    </row>
    <row r="4952" spans="1:22">
      <c r="A4952" s="112" t="s">
        <v>1050</v>
      </c>
      <c r="B4952" s="9" t="s">
        <v>1064</v>
      </c>
      <c r="C4952" s="99" t="s">
        <v>105</v>
      </c>
      <c r="D4952" s="81" t="s">
        <v>44</v>
      </c>
      <c r="E4952" s="93" t="s">
        <v>72</v>
      </c>
      <c r="F4952" s="93" t="s">
        <v>73</v>
      </c>
      <c r="G4952" s="126">
        <v>180</v>
      </c>
      <c r="H4952" s="123">
        <f t="shared" si="431"/>
        <v>0.5</v>
      </c>
      <c r="I4952" s="208"/>
      <c r="J4952" s="21"/>
      <c r="K4952" s="21" t="s">
        <v>100</v>
      </c>
      <c r="L4952" s="32"/>
      <c r="M4952" s="2">
        <v>30.638511814982301</v>
      </c>
      <c r="N4952">
        <v>4.6204122674711954</v>
      </c>
      <c r="O4952" s="125">
        <f t="shared" si="432"/>
        <v>19.602749077238364</v>
      </c>
      <c r="P4952" s="2">
        <v>18</v>
      </c>
      <c r="Q4952" s="2">
        <v>5.2538964303670896</v>
      </c>
      <c r="R4952">
        <v>1.5384615384615401</v>
      </c>
      <c r="S4952">
        <f t="shared" si="433"/>
        <v>6.5271395186450603</v>
      </c>
      <c r="T4952" s="2">
        <v>18</v>
      </c>
      <c r="U4952" s="339">
        <f t="shared" si="434"/>
        <v>-1.7632877951467261</v>
      </c>
      <c r="V4952" s="4">
        <f t="shared" si="435"/>
        <v>0.14130084526961673</v>
      </c>
    </row>
    <row r="4953" spans="1:22">
      <c r="A4953" s="112" t="s">
        <v>1050</v>
      </c>
      <c r="B4953" s="9" t="s">
        <v>1064</v>
      </c>
      <c r="C4953" s="99" t="s">
        <v>105</v>
      </c>
      <c r="D4953" s="81" t="s">
        <v>44</v>
      </c>
      <c r="E4953" s="93" t="s">
        <v>72</v>
      </c>
      <c r="F4953" s="93" t="s">
        <v>73</v>
      </c>
      <c r="G4953" s="126">
        <v>240</v>
      </c>
      <c r="H4953" s="123">
        <f t="shared" si="431"/>
        <v>0.66666666666666663</v>
      </c>
      <c r="I4953" s="208"/>
      <c r="J4953" s="21"/>
      <c r="K4953" s="21" t="s">
        <v>100</v>
      </c>
      <c r="L4953" s="32"/>
      <c r="M4953" s="2">
        <v>29.9949723479135</v>
      </c>
      <c r="N4953">
        <v>3.851181498240404</v>
      </c>
      <c r="O4953" s="125">
        <f t="shared" si="432"/>
        <v>16.339179317915743</v>
      </c>
      <c r="P4953" s="2">
        <v>18</v>
      </c>
      <c r="Q4953" s="2">
        <v>3.08195072900963</v>
      </c>
      <c r="R4953">
        <v>0.76923076923071987</v>
      </c>
      <c r="S4953">
        <f t="shared" si="433"/>
        <v>3.2635697593223174</v>
      </c>
      <c r="T4953" s="2">
        <v>18</v>
      </c>
      <c r="U4953" s="339">
        <f t="shared" si="434"/>
        <v>-2.2754670291384564</v>
      </c>
      <c r="V4953" s="4">
        <f t="shared" si="435"/>
        <v>0.11785180670984399</v>
      </c>
    </row>
    <row r="4954" spans="1:22">
      <c r="A4954" s="112" t="s">
        <v>1050</v>
      </c>
      <c r="B4954" s="9" t="s">
        <v>1064</v>
      </c>
      <c r="C4954" s="99" t="s">
        <v>105</v>
      </c>
      <c r="D4954" s="81" t="s">
        <v>44</v>
      </c>
      <c r="E4954" s="93" t="s">
        <v>72</v>
      </c>
      <c r="F4954" s="93" t="s">
        <v>73</v>
      </c>
      <c r="G4954" s="126">
        <v>360</v>
      </c>
      <c r="H4954" s="123">
        <f t="shared" si="431"/>
        <v>1</v>
      </c>
      <c r="I4954" s="208"/>
      <c r="J4954" s="21"/>
      <c r="K4954" s="21" t="s">
        <v>100</v>
      </c>
      <c r="L4954" s="32" t="s">
        <v>100</v>
      </c>
      <c r="M4954" s="2">
        <v>25.635997988939199</v>
      </c>
      <c r="N4954">
        <v>3.0769230769231015</v>
      </c>
      <c r="O4954" s="125">
        <f t="shared" si="432"/>
        <v>13.054279037290211</v>
      </c>
      <c r="P4954" s="2">
        <v>18</v>
      </c>
      <c r="Q4954" s="2">
        <v>14.097536450477699</v>
      </c>
      <c r="R4954">
        <v>3.0769230769230003</v>
      </c>
      <c r="S4954">
        <f t="shared" si="433"/>
        <v>13.054279037289781</v>
      </c>
      <c r="T4954" s="2">
        <v>18</v>
      </c>
      <c r="U4954" s="339">
        <f t="shared" si="434"/>
        <v>-0.59799747290067107</v>
      </c>
      <c r="V4954" s="4">
        <f t="shared" si="435"/>
        <v>0.10319282125098268</v>
      </c>
    </row>
    <row r="4955" spans="1:22">
      <c r="A4955" s="111" t="s">
        <v>1050</v>
      </c>
      <c r="B4955" s="15" t="s">
        <v>1065</v>
      </c>
      <c r="C4955" s="99" t="s">
        <v>105</v>
      </c>
      <c r="D4955" s="85" t="s">
        <v>44</v>
      </c>
      <c r="E4955" s="97" t="s">
        <v>72</v>
      </c>
      <c r="F4955" s="97" t="s">
        <v>73</v>
      </c>
      <c r="G4955" s="194">
        <v>0</v>
      </c>
      <c r="H4955" s="173">
        <f t="shared" si="431"/>
        <v>0</v>
      </c>
      <c r="I4955" s="209" t="s">
        <v>100</v>
      </c>
      <c r="J4955" s="174"/>
      <c r="K4955" s="174"/>
      <c r="L4955" s="174"/>
      <c r="M4955" s="2">
        <v>6.0576923076923199</v>
      </c>
      <c r="N4955">
        <v>2.6923076923076801</v>
      </c>
      <c r="O4955" s="125">
        <f t="shared" si="432"/>
        <v>11.422494157628792</v>
      </c>
      <c r="P4955" s="2">
        <v>18</v>
      </c>
      <c r="Q4955" s="2">
        <v>4.0384615384615401</v>
      </c>
      <c r="R4955">
        <v>1.3461538461538103</v>
      </c>
      <c r="S4955">
        <f t="shared" si="433"/>
        <v>5.71124707881427</v>
      </c>
      <c r="T4955" s="2">
        <v>18</v>
      </c>
      <c r="U4955" s="339">
        <f t="shared" si="434"/>
        <v>-0.40546510810816594</v>
      </c>
      <c r="V4955" s="4">
        <f t="shared" si="435"/>
        <v>0.16666666666666066</v>
      </c>
    </row>
    <row r="4956" spans="1:22">
      <c r="A4956" s="112" t="s">
        <v>1050</v>
      </c>
      <c r="B4956" s="9" t="s">
        <v>1065</v>
      </c>
      <c r="C4956" s="99" t="s">
        <v>105</v>
      </c>
      <c r="D4956" s="81" t="s">
        <v>44</v>
      </c>
      <c r="E4956" s="93" t="s">
        <v>72</v>
      </c>
      <c r="F4956" s="93" t="s">
        <v>73</v>
      </c>
      <c r="G4956" s="126">
        <v>15</v>
      </c>
      <c r="H4956" s="123">
        <f t="shared" si="431"/>
        <v>4.1666666666666664E-2</v>
      </c>
      <c r="I4956" s="208"/>
      <c r="J4956" s="21" t="s">
        <v>100</v>
      </c>
      <c r="K4956" s="21"/>
      <c r="L4956" s="32"/>
      <c r="M4956" s="2">
        <v>4.7115384615385096</v>
      </c>
      <c r="N4956">
        <v>2.0192307692307105</v>
      </c>
      <c r="O4956" s="125">
        <f t="shared" si="432"/>
        <v>8.5668706182213832</v>
      </c>
      <c r="P4956" s="2">
        <v>18</v>
      </c>
      <c r="Q4956" s="2">
        <v>3.3653846153845799</v>
      </c>
      <c r="R4956">
        <v>0.67307692307696021</v>
      </c>
      <c r="S4956">
        <f t="shared" si="433"/>
        <v>2.8556235394073686</v>
      </c>
      <c r="T4956" s="2">
        <v>18</v>
      </c>
      <c r="U4956" s="339">
        <f t="shared" si="434"/>
        <v>-0.33647223662123371</v>
      </c>
      <c r="V4956" s="4">
        <f t="shared" si="435"/>
        <v>9.5555555555560806E-2</v>
      </c>
    </row>
    <row r="4957" spans="1:22">
      <c r="A4957" s="112" t="s">
        <v>1050</v>
      </c>
      <c r="B4957" s="9" t="s">
        <v>1065</v>
      </c>
      <c r="C4957" s="99" t="s">
        <v>105</v>
      </c>
      <c r="D4957" s="81" t="s">
        <v>44</v>
      </c>
      <c r="E4957" s="93" t="s">
        <v>72</v>
      </c>
      <c r="F4957" s="93" t="s">
        <v>73</v>
      </c>
      <c r="G4957" s="126">
        <v>30</v>
      </c>
      <c r="H4957" s="123">
        <f t="shared" si="431"/>
        <v>8.3333333333333329E-2</v>
      </c>
      <c r="I4957" s="208"/>
      <c r="J4957" s="21"/>
      <c r="K4957" s="21" t="s">
        <v>100</v>
      </c>
      <c r="L4957" s="32"/>
      <c r="M4957" s="2">
        <v>5.3846153846153504</v>
      </c>
      <c r="N4957">
        <v>3.3653846153846496</v>
      </c>
      <c r="O4957" s="125">
        <f t="shared" si="432"/>
        <v>14.278117697036199</v>
      </c>
      <c r="P4957" s="2">
        <v>18</v>
      </c>
      <c r="Q4957" s="2">
        <v>2.6923076923077298</v>
      </c>
      <c r="R4957">
        <v>0</v>
      </c>
      <c r="S4957">
        <f t="shared" si="433"/>
        <v>0</v>
      </c>
      <c r="T4957" s="2">
        <v>18</v>
      </c>
      <c r="U4957" s="339">
        <f t="shared" si="434"/>
        <v>-0.69314718055992508</v>
      </c>
      <c r="V4957" s="4">
        <f t="shared" si="435"/>
        <v>5.5555555555555552E-2</v>
      </c>
    </row>
    <row r="4958" spans="1:22">
      <c r="A4958" s="112" t="s">
        <v>1050</v>
      </c>
      <c r="B4958" s="9" t="s">
        <v>1065</v>
      </c>
      <c r="C4958" s="99" t="s">
        <v>105</v>
      </c>
      <c r="D4958" s="81" t="s">
        <v>44</v>
      </c>
      <c r="E4958" s="93" t="s">
        <v>72</v>
      </c>
      <c r="F4958" s="93" t="s">
        <v>73</v>
      </c>
      <c r="G4958" s="126">
        <v>60</v>
      </c>
      <c r="H4958" s="123">
        <f t="shared" si="431"/>
        <v>0.16666666666666666</v>
      </c>
      <c r="I4958" s="208"/>
      <c r="J4958" s="21"/>
      <c r="K4958" s="21" t="s">
        <v>100</v>
      </c>
      <c r="L4958" s="32"/>
      <c r="M4958" s="2">
        <v>8.0769230769230909</v>
      </c>
      <c r="N4958">
        <v>2.0192307692307097</v>
      </c>
      <c r="O4958" s="125">
        <f t="shared" si="432"/>
        <v>8.5668706182213796</v>
      </c>
      <c r="P4958" s="2">
        <v>18</v>
      </c>
      <c r="Q4958" s="2">
        <v>1.3461538461538101</v>
      </c>
      <c r="R4958">
        <v>0.67307692307695999</v>
      </c>
      <c r="S4958">
        <f t="shared" si="433"/>
        <v>2.8556235394073677</v>
      </c>
      <c r="T4958" s="2">
        <v>18</v>
      </c>
      <c r="U4958" s="339">
        <f t="shared" si="434"/>
        <v>-1.7917594692280836</v>
      </c>
      <c r="V4958" s="4">
        <f t="shared" si="435"/>
        <v>0.30555555555559644</v>
      </c>
    </row>
    <row r="4959" spans="1:22">
      <c r="A4959" s="112" t="s">
        <v>1050</v>
      </c>
      <c r="B4959" s="9" t="s">
        <v>1065</v>
      </c>
      <c r="C4959" s="99" t="s">
        <v>105</v>
      </c>
      <c r="D4959" s="81" t="s">
        <v>44</v>
      </c>
      <c r="E4959" s="93" t="s">
        <v>72</v>
      </c>
      <c r="F4959" s="93" t="s">
        <v>73</v>
      </c>
      <c r="G4959" s="126">
        <v>90</v>
      </c>
      <c r="H4959" s="123">
        <f t="shared" si="431"/>
        <v>0.25</v>
      </c>
      <c r="I4959" s="208"/>
      <c r="J4959" s="21"/>
      <c r="K4959" s="21" t="s">
        <v>100</v>
      </c>
      <c r="L4959" s="32"/>
      <c r="M4959" s="2">
        <v>3.3653846153845799</v>
      </c>
      <c r="N4959">
        <v>1.3461538461539297</v>
      </c>
      <c r="O4959" s="125">
        <f t="shared" si="432"/>
        <v>5.7112470788147762</v>
      </c>
      <c r="P4959" s="2">
        <v>18</v>
      </c>
      <c r="Q4959" s="2">
        <v>1.3461538461538101</v>
      </c>
      <c r="R4959">
        <v>0.67307692307695999</v>
      </c>
      <c r="S4959">
        <f t="shared" si="433"/>
        <v>2.8556235394073677</v>
      </c>
      <c r="T4959" s="2">
        <v>18</v>
      </c>
      <c r="U4959" s="339">
        <f t="shared" si="434"/>
        <v>-0.91629073187417143</v>
      </c>
      <c r="V4959" s="4">
        <f t="shared" si="435"/>
        <v>0.30555555555559644</v>
      </c>
    </row>
    <row r="4960" spans="1:22">
      <c r="A4960" s="111" t="s">
        <v>1050</v>
      </c>
      <c r="B4960" s="15" t="s">
        <v>1065</v>
      </c>
      <c r="C4960" s="99" t="s">
        <v>105</v>
      </c>
      <c r="D4960" s="85" t="s">
        <v>44</v>
      </c>
      <c r="E4960" s="97" t="s">
        <v>72</v>
      </c>
      <c r="F4960" s="97" t="s">
        <v>73</v>
      </c>
      <c r="G4960" s="194">
        <v>120</v>
      </c>
      <c r="H4960" s="173">
        <f t="shared" si="431"/>
        <v>0.33333333333333331</v>
      </c>
      <c r="I4960" s="209"/>
      <c r="J4960" s="174"/>
      <c r="K4960" s="174" t="s">
        <v>100</v>
      </c>
      <c r="L4960" s="174"/>
      <c r="M4960" s="2">
        <v>9.4230769230769607</v>
      </c>
      <c r="N4960">
        <v>3.3653846153845386</v>
      </c>
      <c r="O4960" s="125">
        <f t="shared" si="432"/>
        <v>14.278117697035729</v>
      </c>
      <c r="P4960" s="2">
        <v>18</v>
      </c>
      <c r="Q4960" s="2">
        <v>0.67307692307696199</v>
      </c>
      <c r="R4960">
        <v>1.3461538461538081</v>
      </c>
      <c r="S4960">
        <f t="shared" si="433"/>
        <v>5.7112470788142602</v>
      </c>
      <c r="T4960" s="2">
        <v>18</v>
      </c>
      <c r="U4960" s="339">
        <f t="shared" si="434"/>
        <v>-2.6390573296152047</v>
      </c>
      <c r="V4960" s="4">
        <f t="shared" si="435"/>
        <v>4.0555555555548661</v>
      </c>
    </row>
    <row r="4961" spans="1:22">
      <c r="A4961" s="112" t="s">
        <v>1050</v>
      </c>
      <c r="B4961" s="9" t="s">
        <v>1065</v>
      </c>
      <c r="C4961" s="99" t="s">
        <v>105</v>
      </c>
      <c r="D4961" s="81" t="s">
        <v>44</v>
      </c>
      <c r="E4961" s="93" t="s">
        <v>72</v>
      </c>
      <c r="F4961" s="93" t="s">
        <v>73</v>
      </c>
      <c r="G4961" s="126">
        <v>180</v>
      </c>
      <c r="H4961" s="123">
        <f t="shared" si="431"/>
        <v>0.5</v>
      </c>
      <c r="I4961" s="208"/>
      <c r="J4961" s="21"/>
      <c r="K4961" s="21" t="s">
        <v>100</v>
      </c>
      <c r="L4961" s="32"/>
      <c r="M4961" s="2">
        <v>5.3846153846153504</v>
      </c>
      <c r="N4961">
        <v>2.6923076923077405</v>
      </c>
      <c r="O4961" s="125">
        <f t="shared" si="432"/>
        <v>11.422494157629048</v>
      </c>
      <c r="P4961" s="2">
        <v>18</v>
      </c>
      <c r="Q4961" s="2">
        <v>2.0192307692307701</v>
      </c>
      <c r="R4961">
        <v>0.67307692307695977</v>
      </c>
      <c r="S4961">
        <f t="shared" si="433"/>
        <v>2.8556235394073664</v>
      </c>
      <c r="T4961" s="2">
        <v>18</v>
      </c>
      <c r="U4961" s="339">
        <f t="shared" si="434"/>
        <v>-0.98082925301171942</v>
      </c>
      <c r="V4961" s="4">
        <f t="shared" si="435"/>
        <v>0.16666666666667865</v>
      </c>
    </row>
    <row r="4962" spans="1:22">
      <c r="A4962" s="112" t="s">
        <v>1050</v>
      </c>
      <c r="B4962" s="9" t="s">
        <v>1065</v>
      </c>
      <c r="C4962" s="99" t="s">
        <v>105</v>
      </c>
      <c r="D4962" s="81" t="s">
        <v>44</v>
      </c>
      <c r="E4962" s="93" t="s">
        <v>72</v>
      </c>
      <c r="F4962" s="93" t="s">
        <v>73</v>
      </c>
      <c r="G4962" s="126">
        <v>240</v>
      </c>
      <c r="H4962" s="123">
        <f t="shared" si="431"/>
        <v>0.66666666666666663</v>
      </c>
      <c r="I4962" s="208"/>
      <c r="J4962" s="21"/>
      <c r="K4962" s="21" t="s">
        <v>100</v>
      </c>
      <c r="L4962" s="32"/>
      <c r="M4962" s="2">
        <v>4.7115384615385096</v>
      </c>
      <c r="N4962">
        <v>2.0192307692307105</v>
      </c>
      <c r="O4962" s="125">
        <f t="shared" si="432"/>
        <v>8.5668706182213832</v>
      </c>
      <c r="P4962" s="2">
        <v>18</v>
      </c>
      <c r="Q4962" s="2">
        <v>1.3461538461538101</v>
      </c>
      <c r="R4962">
        <v>1.3461538461539198</v>
      </c>
      <c r="S4962">
        <f t="shared" si="433"/>
        <v>5.7112470788147345</v>
      </c>
      <c r="T4962" s="2">
        <v>18</v>
      </c>
      <c r="U4962" s="339">
        <f t="shared" si="434"/>
        <v>-1.2527629684954049</v>
      </c>
      <c r="V4962" s="4">
        <f t="shared" si="435"/>
        <v>1.0555555555557186</v>
      </c>
    </row>
    <row r="4963" spans="1:22">
      <c r="A4963" s="112" t="s">
        <v>1050</v>
      </c>
      <c r="B4963" s="9" t="s">
        <v>1065</v>
      </c>
      <c r="C4963" s="99" t="s">
        <v>105</v>
      </c>
      <c r="D4963" s="81" t="s">
        <v>44</v>
      </c>
      <c r="E4963" s="93" t="s">
        <v>72</v>
      </c>
      <c r="F4963" s="93" t="s">
        <v>73</v>
      </c>
      <c r="G4963" s="126">
        <v>360</v>
      </c>
      <c r="H4963" s="123">
        <f t="shared" si="431"/>
        <v>1</v>
      </c>
      <c r="I4963" s="208"/>
      <c r="J4963" s="21"/>
      <c r="K4963" s="21" t="s">
        <v>100</v>
      </c>
      <c r="L4963" s="32" t="s">
        <v>100</v>
      </c>
      <c r="M4963" s="2">
        <v>3.3653846153845799</v>
      </c>
      <c r="N4963">
        <v>2.0192307692307705</v>
      </c>
      <c r="O4963" s="125">
        <f t="shared" si="432"/>
        <v>8.5668706182216372</v>
      </c>
      <c r="P4963" s="2">
        <v>18</v>
      </c>
      <c r="Q4963" s="2">
        <v>1.3461538461538101</v>
      </c>
      <c r="R4963">
        <v>1.3461538461539198</v>
      </c>
      <c r="S4963">
        <f t="shared" si="433"/>
        <v>5.7112470788147345</v>
      </c>
      <c r="T4963" s="2">
        <v>18</v>
      </c>
      <c r="U4963" s="339">
        <f t="shared" si="434"/>
        <v>-0.91629073187417143</v>
      </c>
      <c r="V4963" s="4">
        <f t="shared" si="435"/>
        <v>1.0555555555557186</v>
      </c>
    </row>
    <row r="4964" spans="1:22">
      <c r="A4964" s="127" t="s">
        <v>1069</v>
      </c>
      <c r="B4964" s="9" t="s">
        <v>1081</v>
      </c>
      <c r="C4964" s="92" t="s">
        <v>1604</v>
      </c>
      <c r="D4964" s="81" t="s">
        <v>44</v>
      </c>
      <c r="E4964" s="93" t="s">
        <v>60</v>
      </c>
      <c r="F4964" s="93" t="s">
        <v>60</v>
      </c>
      <c r="G4964">
        <v>45</v>
      </c>
      <c r="H4964" s="123">
        <f t="shared" ref="H4964:H4975" si="436">G4964/120</f>
        <v>0.375</v>
      </c>
      <c r="J4964" t="s">
        <v>100</v>
      </c>
      <c r="M4964" s="2">
        <v>7.6271186440677896</v>
      </c>
      <c r="N4964" s="63">
        <v>1.5254237288135597</v>
      </c>
      <c r="O4964" s="125">
        <f t="shared" si="432"/>
        <v>6.4718247769616228</v>
      </c>
      <c r="P4964" s="2">
        <v>18</v>
      </c>
      <c r="Q4964" s="2">
        <v>4.6610169491525397</v>
      </c>
      <c r="R4964">
        <v>0.6779661016949099</v>
      </c>
      <c r="S4964">
        <f t="shared" si="433"/>
        <v>2.8763665675384753</v>
      </c>
      <c r="T4964" s="2">
        <v>18</v>
      </c>
      <c r="U4964" s="339">
        <f t="shared" si="434"/>
        <v>-0.4924764850977939</v>
      </c>
      <c r="V4964" s="4">
        <f t="shared" si="435"/>
        <v>7.6712580348943682E-2</v>
      </c>
    </row>
    <row r="4965" spans="1:22" s="16" customFormat="1">
      <c r="A4965" s="197" t="s">
        <v>1069</v>
      </c>
      <c r="B4965" s="15" t="s">
        <v>1081</v>
      </c>
      <c r="C4965" s="92" t="s">
        <v>1604</v>
      </c>
      <c r="D4965" s="85" t="s">
        <v>44</v>
      </c>
      <c r="E4965" s="97" t="s">
        <v>60</v>
      </c>
      <c r="F4965" s="97" t="s">
        <v>60</v>
      </c>
      <c r="G4965" s="16">
        <v>120</v>
      </c>
      <c r="H4965" s="173">
        <f t="shared" si="436"/>
        <v>1</v>
      </c>
      <c r="I4965" s="19"/>
      <c r="K4965" s="174" t="s">
        <v>100</v>
      </c>
      <c r="L4965" s="16" t="s">
        <v>100</v>
      </c>
      <c r="M4965" s="2">
        <v>9.9152542372881296</v>
      </c>
      <c r="N4965" s="69">
        <v>1.1016949152541695</v>
      </c>
      <c r="O4965" s="125">
        <f t="shared" si="432"/>
        <v>4.6740956722497717</v>
      </c>
      <c r="P4965" s="2">
        <v>18</v>
      </c>
      <c r="Q4965" s="2">
        <v>11.3559322033898</v>
      </c>
      <c r="R4965" s="16">
        <v>1.3559322033898003</v>
      </c>
      <c r="S4965">
        <f t="shared" si="433"/>
        <v>5.752733135076868</v>
      </c>
      <c r="T4965" s="2">
        <v>18</v>
      </c>
      <c r="U4965" s="339">
        <f t="shared" si="434"/>
        <v>0.13566586515315324</v>
      </c>
      <c r="V4965" s="4">
        <f t="shared" si="435"/>
        <v>6.9812628400286569E-2</v>
      </c>
    </row>
    <row r="4966" spans="1:22">
      <c r="A4966" s="127" t="s">
        <v>1069</v>
      </c>
      <c r="B4966" s="9" t="s">
        <v>1082</v>
      </c>
      <c r="C4966" s="92" t="s">
        <v>1604</v>
      </c>
      <c r="D4966" s="81" t="s">
        <v>44</v>
      </c>
      <c r="E4966" s="93" t="s">
        <v>60</v>
      </c>
      <c r="F4966" s="93" t="s">
        <v>60</v>
      </c>
      <c r="G4966">
        <v>45</v>
      </c>
      <c r="H4966" s="123">
        <f t="shared" si="436"/>
        <v>0.375</v>
      </c>
      <c r="J4966" t="s">
        <v>100</v>
      </c>
      <c r="M4966" s="2">
        <v>3.3707865168539</v>
      </c>
      <c r="N4966" s="63">
        <v>1.4044943820225004</v>
      </c>
      <c r="O4966" s="125">
        <f t="shared" si="432"/>
        <v>5.9587650099991167</v>
      </c>
      <c r="P4966" s="2">
        <v>18</v>
      </c>
      <c r="Q4966" s="2">
        <v>10.393258426966201</v>
      </c>
      <c r="R4966">
        <v>6.7415730337078994</v>
      </c>
      <c r="S4966">
        <f t="shared" si="433"/>
        <v>28.602072047995325</v>
      </c>
      <c r="T4966" s="2">
        <v>18</v>
      </c>
      <c r="U4966" s="339">
        <f t="shared" si="434"/>
        <v>1.1260112628562251</v>
      </c>
      <c r="V4966" s="4">
        <f t="shared" si="435"/>
        <v>0.47630062494928527</v>
      </c>
    </row>
    <row r="4967" spans="1:22">
      <c r="A4967" s="127" t="s">
        <v>1069</v>
      </c>
      <c r="B4967" s="9" t="s">
        <v>1082</v>
      </c>
      <c r="C4967" s="92" t="s">
        <v>1604</v>
      </c>
      <c r="D4967" s="81" t="s">
        <v>44</v>
      </c>
      <c r="E4967" s="93" t="s">
        <v>60</v>
      </c>
      <c r="F4967" s="93" t="s">
        <v>60</v>
      </c>
      <c r="G4967">
        <v>120</v>
      </c>
      <c r="H4967" s="123">
        <f t="shared" si="436"/>
        <v>1</v>
      </c>
      <c r="K4967" s="32" t="s">
        <v>100</v>
      </c>
      <c r="L4967" t="s">
        <v>100</v>
      </c>
      <c r="M4967" s="2">
        <v>4.4943820224718802</v>
      </c>
      <c r="N4967" s="63">
        <v>1.6853932584269797</v>
      </c>
      <c r="O4967" s="125">
        <f t="shared" si="432"/>
        <v>7.1505180119988516</v>
      </c>
      <c r="P4967" s="2">
        <v>18</v>
      </c>
      <c r="Q4967" s="2">
        <v>14.8876404494381</v>
      </c>
      <c r="R4967">
        <v>10.6741573033708</v>
      </c>
      <c r="S4967">
        <f t="shared" si="433"/>
        <v>45.286614075992425</v>
      </c>
      <c r="T4967" s="2">
        <v>18</v>
      </c>
      <c r="U4967" s="339">
        <f t="shared" si="434"/>
        <v>1.1977031913123404</v>
      </c>
      <c r="V4967" s="4">
        <f t="shared" si="435"/>
        <v>0.56961749930778882</v>
      </c>
    </row>
    <row r="4968" spans="1:22">
      <c r="A4968" s="127" t="s">
        <v>1069</v>
      </c>
      <c r="B4968" s="9" t="s">
        <v>1083</v>
      </c>
      <c r="C4968" s="92" t="s">
        <v>1604</v>
      </c>
      <c r="D4968" s="81" t="s">
        <v>44</v>
      </c>
      <c r="E4968" s="93" t="s">
        <v>60</v>
      </c>
      <c r="F4968" s="93" t="s">
        <v>60</v>
      </c>
      <c r="G4968">
        <v>45</v>
      </c>
      <c r="H4968" s="123">
        <f t="shared" si="436"/>
        <v>0.375</v>
      </c>
      <c r="J4968" t="s">
        <v>100</v>
      </c>
      <c r="M4968" s="2">
        <v>13.6723163841807</v>
      </c>
      <c r="N4968" s="63">
        <v>3.3898305084745992</v>
      </c>
      <c r="O4968" s="125">
        <f t="shared" si="432"/>
        <v>14.381832837692588</v>
      </c>
      <c r="P4968" s="2">
        <v>18</v>
      </c>
      <c r="Q4968" s="2">
        <v>8.0225988700564894</v>
      </c>
      <c r="R4968">
        <v>1.9209039548022613</v>
      </c>
      <c r="S4968">
        <f t="shared" si="433"/>
        <v>8.1497052746924172</v>
      </c>
      <c r="T4968" s="2">
        <v>18</v>
      </c>
      <c r="U4968" s="339">
        <f t="shared" si="434"/>
        <v>-0.53311066855541989</v>
      </c>
      <c r="V4968" s="4">
        <f t="shared" si="435"/>
        <v>0.11288545041768627</v>
      </c>
    </row>
    <row r="4969" spans="1:22">
      <c r="A4969" s="127" t="s">
        <v>1069</v>
      </c>
      <c r="B4969" s="9" t="s">
        <v>1083</v>
      </c>
      <c r="C4969" s="92" t="s">
        <v>1604</v>
      </c>
      <c r="D4969" s="81" t="s">
        <v>44</v>
      </c>
      <c r="E4969" s="93" t="s">
        <v>60</v>
      </c>
      <c r="F4969" s="93" t="s">
        <v>60</v>
      </c>
      <c r="G4969">
        <v>120</v>
      </c>
      <c r="H4969" s="123">
        <f t="shared" si="436"/>
        <v>1</v>
      </c>
      <c r="K4969" s="32" t="s">
        <v>100</v>
      </c>
      <c r="L4969" t="s">
        <v>100</v>
      </c>
      <c r="M4969" s="2">
        <v>14.2372881355932</v>
      </c>
      <c r="N4969" s="63">
        <v>1.8079096045197005</v>
      </c>
      <c r="O4969" s="125">
        <f t="shared" si="432"/>
        <v>7.6703108467690164</v>
      </c>
      <c r="P4969" s="2">
        <v>18</v>
      </c>
      <c r="Q4969" s="2">
        <v>15.9322033898305</v>
      </c>
      <c r="R4969">
        <v>2.7118644067795987</v>
      </c>
      <c r="S4969">
        <f t="shared" si="433"/>
        <v>11.505466270153729</v>
      </c>
      <c r="T4969" s="2">
        <v>18</v>
      </c>
      <c r="U4969" s="339">
        <f t="shared" si="434"/>
        <v>0.11247798342669109</v>
      </c>
      <c r="V4969" s="4">
        <f t="shared" si="435"/>
        <v>8.4527941250438818E-2</v>
      </c>
    </row>
    <row r="4970" spans="1:22" s="16" customFormat="1">
      <c r="A4970" s="197" t="s">
        <v>1070</v>
      </c>
      <c r="B4970" s="15" t="s">
        <v>1081</v>
      </c>
      <c r="C4970" s="92" t="s">
        <v>1604</v>
      </c>
      <c r="D4970" s="85" t="s">
        <v>44</v>
      </c>
      <c r="E4970" s="97" t="s">
        <v>60</v>
      </c>
      <c r="F4970" s="97" t="s">
        <v>60</v>
      </c>
      <c r="G4970" s="16">
        <v>45</v>
      </c>
      <c r="H4970" s="173">
        <f t="shared" si="436"/>
        <v>0.375</v>
      </c>
      <c r="I4970" s="19"/>
      <c r="J4970" s="16" t="s">
        <v>100</v>
      </c>
      <c r="M4970" s="2">
        <v>6.0169491525423702</v>
      </c>
      <c r="N4970" s="69">
        <v>1.6101694915254194</v>
      </c>
      <c r="O4970" s="125">
        <f t="shared" si="432"/>
        <v>6.8313705979039145</v>
      </c>
      <c r="P4970" s="2">
        <v>18</v>
      </c>
      <c r="Q4970" s="2">
        <v>2.1186440677966099</v>
      </c>
      <c r="R4970" s="16">
        <v>0.67796610169491034</v>
      </c>
      <c r="S4970">
        <f t="shared" si="433"/>
        <v>2.8763665675384771</v>
      </c>
      <c r="T4970" s="2">
        <v>18</v>
      </c>
      <c r="U4970" s="339">
        <f t="shared" si="434"/>
        <v>-1.0438040521731144</v>
      </c>
      <c r="V4970" s="4">
        <f t="shared" si="435"/>
        <v>0.15795555555555407</v>
      </c>
    </row>
    <row r="4971" spans="1:22">
      <c r="A4971" s="127" t="s">
        <v>1070</v>
      </c>
      <c r="B4971" s="9" t="s">
        <v>1081</v>
      </c>
      <c r="C4971" s="92" t="s">
        <v>1604</v>
      </c>
      <c r="D4971" s="81" t="s">
        <v>44</v>
      </c>
      <c r="E4971" s="93" t="s">
        <v>60</v>
      </c>
      <c r="F4971" s="93" t="s">
        <v>60</v>
      </c>
      <c r="G4971">
        <v>120</v>
      </c>
      <c r="H4971" s="123">
        <f t="shared" si="436"/>
        <v>1</v>
      </c>
      <c r="K4971" s="32" t="s">
        <v>100</v>
      </c>
      <c r="L4971" t="s">
        <v>100</v>
      </c>
      <c r="M4971" s="2">
        <v>12.033898305084699</v>
      </c>
      <c r="N4971" s="63">
        <v>0.93220338983049977</v>
      </c>
      <c r="O4971" s="125">
        <f t="shared" si="432"/>
        <v>3.9550040303653979</v>
      </c>
      <c r="P4971" s="2">
        <v>18</v>
      </c>
      <c r="Q4971" s="2">
        <v>12.1186440677966</v>
      </c>
      <c r="R4971">
        <v>1.9491525423728007</v>
      </c>
      <c r="S4971">
        <f t="shared" si="433"/>
        <v>8.2695538816728398</v>
      </c>
      <c r="T4971" s="2">
        <v>18</v>
      </c>
      <c r="U4971" s="339">
        <f t="shared" si="434"/>
        <v>7.0175726586496267E-3</v>
      </c>
      <c r="V4971" s="4">
        <f t="shared" si="435"/>
        <v>8.1424791214998904E-2</v>
      </c>
    </row>
    <row r="4972" spans="1:22">
      <c r="A4972" s="127" t="s">
        <v>1070</v>
      </c>
      <c r="B4972" s="9" t="s">
        <v>1082</v>
      </c>
      <c r="C4972" s="92" t="s">
        <v>1604</v>
      </c>
      <c r="D4972" s="81" t="s">
        <v>44</v>
      </c>
      <c r="E4972" s="93" t="s">
        <v>60</v>
      </c>
      <c r="F4972" s="93" t="s">
        <v>60</v>
      </c>
      <c r="G4972">
        <v>45</v>
      </c>
      <c r="H4972" s="123">
        <f t="shared" si="436"/>
        <v>0.375</v>
      </c>
      <c r="J4972" t="s">
        <v>100</v>
      </c>
      <c r="M4972" s="2">
        <v>12.6404494382022</v>
      </c>
      <c r="N4972" s="63">
        <v>3.9325842696629003</v>
      </c>
      <c r="O4972" s="125">
        <f t="shared" si="432"/>
        <v>16.684542027997097</v>
      </c>
      <c r="P4972" s="2">
        <v>18</v>
      </c>
      <c r="Q4972" s="2">
        <v>13.2022471910112</v>
      </c>
      <c r="R4972">
        <v>3.9325842696629003</v>
      </c>
      <c r="S4972">
        <f t="shared" si="433"/>
        <v>16.684542027997097</v>
      </c>
      <c r="T4972" s="2">
        <v>18</v>
      </c>
      <c r="U4972" s="339">
        <f t="shared" si="434"/>
        <v>4.3485111939739744E-2</v>
      </c>
      <c r="V4972" s="4">
        <f t="shared" si="435"/>
        <v>0.14428348674613903</v>
      </c>
    </row>
    <row r="4973" spans="1:22">
      <c r="A4973" s="127" t="s">
        <v>1070</v>
      </c>
      <c r="B4973" s="9" t="s">
        <v>1082</v>
      </c>
      <c r="C4973" s="92" t="s">
        <v>1604</v>
      </c>
      <c r="D4973" s="81" t="s">
        <v>44</v>
      </c>
      <c r="E4973" s="93" t="s">
        <v>60</v>
      </c>
      <c r="F4973" s="93" t="s">
        <v>60</v>
      </c>
      <c r="G4973">
        <v>120</v>
      </c>
      <c r="H4973" s="123">
        <f t="shared" si="436"/>
        <v>1</v>
      </c>
      <c r="K4973" s="32" t="s">
        <v>100</v>
      </c>
      <c r="L4973" t="s">
        <v>100</v>
      </c>
      <c r="M4973" s="2">
        <v>11.797752808988699</v>
      </c>
      <c r="N4973" s="63">
        <v>5.056179775280901</v>
      </c>
      <c r="O4973" s="125">
        <f t="shared" si="432"/>
        <v>21.451554035996391</v>
      </c>
      <c r="P4973" s="2">
        <v>18</v>
      </c>
      <c r="Q4973" s="2">
        <v>47.191011235955003</v>
      </c>
      <c r="R4973">
        <v>11.235955056179797</v>
      </c>
      <c r="S4973">
        <f t="shared" si="433"/>
        <v>47.67012007999206</v>
      </c>
      <c r="T4973" s="2">
        <v>18</v>
      </c>
      <c r="U4973" s="339">
        <f t="shared" si="434"/>
        <v>1.386294361119895</v>
      </c>
      <c r="V4973" s="4">
        <f t="shared" si="435"/>
        <v>0.11224489795918402</v>
      </c>
    </row>
    <row r="4974" spans="1:22">
      <c r="A4974" s="127" t="s">
        <v>1070</v>
      </c>
      <c r="B4974" s="166" t="s">
        <v>1083</v>
      </c>
      <c r="C4974" s="92" t="s">
        <v>1604</v>
      </c>
      <c r="D4974" s="81" t="s">
        <v>44</v>
      </c>
      <c r="E4974" s="93" t="s">
        <v>60</v>
      </c>
      <c r="F4974" s="93" t="s">
        <v>60</v>
      </c>
      <c r="G4974">
        <v>45</v>
      </c>
      <c r="H4974" s="123">
        <f t="shared" si="436"/>
        <v>0.375</v>
      </c>
      <c r="J4974" t="s">
        <v>100</v>
      </c>
      <c r="M4974" s="2">
        <v>12.655367231638399</v>
      </c>
      <c r="N4974" s="63">
        <v>4.2937853107344015</v>
      </c>
      <c r="O4974" s="125">
        <f t="shared" si="432"/>
        <v>18.216988261076892</v>
      </c>
      <c r="P4974" s="2">
        <v>18</v>
      </c>
      <c r="Q4974" s="2">
        <v>6.6666666666666599</v>
      </c>
      <c r="R4974">
        <v>0.90395480225989022</v>
      </c>
      <c r="S4974">
        <f t="shared" si="433"/>
        <v>3.8351554233846779</v>
      </c>
      <c r="T4974" s="2">
        <v>18</v>
      </c>
      <c r="U4974" s="339">
        <f t="shared" si="434"/>
        <v>-0.64096142738937467</v>
      </c>
      <c r="V4974" s="4">
        <f t="shared" si="435"/>
        <v>7.3941076957451737E-2</v>
      </c>
    </row>
    <row r="4975" spans="1:22" s="16" customFormat="1">
      <c r="A4975" s="197" t="s">
        <v>1070</v>
      </c>
      <c r="B4975" s="9" t="s">
        <v>1083</v>
      </c>
      <c r="C4975" s="92" t="s">
        <v>1604</v>
      </c>
      <c r="D4975" s="85" t="s">
        <v>44</v>
      </c>
      <c r="E4975" s="97" t="s">
        <v>60</v>
      </c>
      <c r="F4975" s="97" t="s">
        <v>60</v>
      </c>
      <c r="G4975" s="16">
        <v>120</v>
      </c>
      <c r="H4975" s="173">
        <f t="shared" si="436"/>
        <v>1</v>
      </c>
      <c r="I4975" s="19"/>
      <c r="K4975" s="174" t="s">
        <v>100</v>
      </c>
      <c r="L4975" s="16" t="s">
        <v>100</v>
      </c>
      <c r="M4975" s="2">
        <v>10.2824858757062</v>
      </c>
      <c r="N4975" s="69">
        <v>1.9209039548021991</v>
      </c>
      <c r="O4975" s="125">
        <f t="shared" si="432"/>
        <v>8.1497052746921543</v>
      </c>
      <c r="P4975" s="2">
        <v>18</v>
      </c>
      <c r="Q4975" s="2">
        <v>9.7175141242937801</v>
      </c>
      <c r="R4975" s="16">
        <v>2.1468926553672194</v>
      </c>
      <c r="S4975">
        <f t="shared" si="433"/>
        <v>9.1084941305385261</v>
      </c>
      <c r="T4975" s="2">
        <v>18</v>
      </c>
      <c r="U4975" s="339">
        <f t="shared" si="434"/>
        <v>-5.6512210263341398E-2</v>
      </c>
      <c r="V4975" s="4">
        <f t="shared" si="435"/>
        <v>0.10436572321374867</v>
      </c>
    </row>
    <row r="4976" spans="1:22">
      <c r="A4976" s="127" t="s">
        <v>1072</v>
      </c>
      <c r="B4976" s="9" t="s">
        <v>1078</v>
      </c>
      <c r="C4976" s="92" t="s">
        <v>1604</v>
      </c>
      <c r="D4976" s="81" t="s">
        <v>44</v>
      </c>
      <c r="E4976" s="93" t="s">
        <v>60</v>
      </c>
      <c r="F4976" s="93" t="s">
        <v>60</v>
      </c>
      <c r="G4976">
        <v>45</v>
      </c>
      <c r="H4976" s="123">
        <f t="shared" ref="H4976:H4993" si="437">G4976/420</f>
        <v>0.10714285714285714</v>
      </c>
      <c r="J4976" t="s">
        <v>100</v>
      </c>
      <c r="M4976" s="326">
        <v>29.999999999999901</v>
      </c>
      <c r="N4976" s="63">
        <v>13.3333333333333</v>
      </c>
      <c r="O4976" s="125">
        <f t="shared" si="432"/>
        <v>56.568542494923655</v>
      </c>
      <c r="P4976" s="2">
        <v>18</v>
      </c>
      <c r="Q4976" s="326">
        <v>10</v>
      </c>
      <c r="R4976">
        <v>6.6666666666665009</v>
      </c>
      <c r="S4976">
        <f t="shared" si="433"/>
        <v>28.284271247461195</v>
      </c>
      <c r="T4976" s="2">
        <v>18</v>
      </c>
      <c r="U4976" s="339">
        <f t="shared" si="434"/>
        <v>-1.0986122886681065</v>
      </c>
      <c r="V4976" s="4">
        <f t="shared" si="435"/>
        <v>0.4999999999999778</v>
      </c>
    </row>
    <row r="4977" spans="1:22">
      <c r="A4977" s="127" t="s">
        <v>1072</v>
      </c>
      <c r="B4977" s="9" t="s">
        <v>1078</v>
      </c>
      <c r="C4977" s="92" t="s">
        <v>1604</v>
      </c>
      <c r="D4977" s="81" t="s">
        <v>44</v>
      </c>
      <c r="E4977" s="93" t="s">
        <v>60</v>
      </c>
      <c r="F4977" s="93" t="s">
        <v>60</v>
      </c>
      <c r="G4977">
        <v>120</v>
      </c>
      <c r="H4977" s="123">
        <f t="shared" si="437"/>
        <v>0.2857142857142857</v>
      </c>
      <c r="K4977" s="32" t="s">
        <v>100</v>
      </c>
      <c r="M4977" s="326">
        <v>166.666666666666</v>
      </c>
      <c r="N4977" s="63">
        <v>23.333333333333002</v>
      </c>
      <c r="O4977" s="125">
        <f t="shared" si="432"/>
        <v>98.994949366115236</v>
      </c>
      <c r="P4977" s="2">
        <v>18</v>
      </c>
      <c r="Q4977" s="326">
        <v>520</v>
      </c>
      <c r="R4977">
        <v>146.66666666666595</v>
      </c>
      <c r="S4977">
        <f t="shared" si="433"/>
        <v>622.25396744415866</v>
      </c>
      <c r="T4977" s="2">
        <v>18</v>
      </c>
      <c r="U4977" s="339">
        <f t="shared" si="434"/>
        <v>1.1378330018213949</v>
      </c>
      <c r="V4977" s="4">
        <f t="shared" si="435"/>
        <v>0.13510848126232661</v>
      </c>
    </row>
    <row r="4978" spans="1:22">
      <c r="A4978" s="127" t="s">
        <v>1072</v>
      </c>
      <c r="B4978" s="9" t="s">
        <v>1078</v>
      </c>
      <c r="C4978" s="92" t="s">
        <v>1604</v>
      </c>
      <c r="D4978" s="81" t="s">
        <v>44</v>
      </c>
      <c r="E4978" s="93" t="s">
        <v>60</v>
      </c>
      <c r="F4978" s="93" t="s">
        <v>60</v>
      </c>
      <c r="G4978">
        <v>420</v>
      </c>
      <c r="H4978" s="123">
        <f t="shared" si="437"/>
        <v>1</v>
      </c>
      <c r="K4978" s="32" t="s">
        <v>100</v>
      </c>
      <c r="L4978" t="s">
        <v>100</v>
      </c>
      <c r="M4978" s="326">
        <v>3.3333333333333299</v>
      </c>
      <c r="N4978" s="63">
        <v>6.6666666666666696</v>
      </c>
      <c r="O4978" s="125">
        <f t="shared" si="432"/>
        <v>28.284271247461913</v>
      </c>
      <c r="P4978" s="2">
        <v>18</v>
      </c>
      <c r="Q4978" s="326">
        <v>0</v>
      </c>
      <c r="R4978">
        <v>0</v>
      </c>
      <c r="S4978">
        <f t="shared" si="433"/>
        <v>0</v>
      </c>
      <c r="T4978" s="2">
        <v>18</v>
      </c>
      <c r="U4978" s="339" t="e">
        <f t="shared" si="434"/>
        <v>#NUM!</v>
      </c>
      <c r="V4978" s="4" t="e">
        <f t="shared" si="435"/>
        <v>#DIV/0!</v>
      </c>
    </row>
    <row r="4979" spans="1:22">
      <c r="A4979" s="127" t="s">
        <v>1072</v>
      </c>
      <c r="B4979" s="9" t="s">
        <v>1079</v>
      </c>
      <c r="C4979" s="92" t="s">
        <v>1604</v>
      </c>
      <c r="D4979" s="81" t="s">
        <v>44</v>
      </c>
      <c r="E4979" s="93" t="s">
        <v>60</v>
      </c>
      <c r="F4979" s="93" t="s">
        <v>60</v>
      </c>
      <c r="G4979">
        <v>45</v>
      </c>
      <c r="H4979" s="123">
        <f t="shared" si="437"/>
        <v>0.10714285714285714</v>
      </c>
      <c r="J4979" t="s">
        <v>100</v>
      </c>
      <c r="M4979" s="2">
        <v>50.549450549450498</v>
      </c>
      <c r="N4979" s="63">
        <v>15.384615384615302</v>
      </c>
      <c r="O4979" s="125">
        <f t="shared" si="432"/>
        <v>65.271395186450178</v>
      </c>
      <c r="P4979" s="2">
        <v>18</v>
      </c>
      <c r="Q4979" s="2">
        <v>2.1978021978022602</v>
      </c>
      <c r="R4979">
        <v>4.3956043956045301</v>
      </c>
      <c r="S4979">
        <f t="shared" si="433"/>
        <v>18.648970053272151</v>
      </c>
      <c r="T4979" s="2">
        <v>18</v>
      </c>
      <c r="U4979" s="339">
        <f t="shared" si="434"/>
        <v>-3.1354942159291204</v>
      </c>
      <c r="V4979" s="4">
        <f t="shared" si="435"/>
        <v>4.0555555555555731</v>
      </c>
    </row>
    <row r="4980" spans="1:22" s="16" customFormat="1">
      <c r="A4980" s="197" t="s">
        <v>1072</v>
      </c>
      <c r="B4980" s="15" t="s">
        <v>1079</v>
      </c>
      <c r="C4980" s="92" t="s">
        <v>1604</v>
      </c>
      <c r="D4980" s="85" t="s">
        <v>44</v>
      </c>
      <c r="E4980" s="97" t="s">
        <v>60</v>
      </c>
      <c r="F4980" s="97" t="s">
        <v>60</v>
      </c>
      <c r="G4980" s="16">
        <v>120</v>
      </c>
      <c r="H4980" s="173">
        <f t="shared" si="437"/>
        <v>0.2857142857142857</v>
      </c>
      <c r="I4980" s="19"/>
      <c r="K4980" s="174" t="s">
        <v>100</v>
      </c>
      <c r="M4980" s="2">
        <v>323.07692307692298</v>
      </c>
      <c r="N4980" s="69">
        <v>140.65934065934005</v>
      </c>
      <c r="O4980" s="125">
        <f t="shared" si="432"/>
        <v>596.76704170468804</v>
      </c>
      <c r="P4980" s="2">
        <v>18</v>
      </c>
      <c r="Q4980" s="2">
        <v>175.824175824175</v>
      </c>
      <c r="R4980" s="16">
        <v>43.956043956043999</v>
      </c>
      <c r="S4980">
        <f t="shared" si="433"/>
        <v>186.489700532716</v>
      </c>
      <c r="T4980" s="2">
        <v>18</v>
      </c>
      <c r="U4980" s="339">
        <f t="shared" si="434"/>
        <v>-0.60840595210485904</v>
      </c>
      <c r="V4980" s="4">
        <f t="shared" si="435"/>
        <v>0.11805555555555627</v>
      </c>
    </row>
    <row r="4981" spans="1:22">
      <c r="A4981" s="127" t="s">
        <v>1072</v>
      </c>
      <c r="B4981" s="9" t="s">
        <v>1079</v>
      </c>
      <c r="C4981" s="92" t="s">
        <v>1604</v>
      </c>
      <c r="D4981" s="81" t="s">
        <v>44</v>
      </c>
      <c r="E4981" s="93" t="s">
        <v>60</v>
      </c>
      <c r="F4981" s="93" t="s">
        <v>60</v>
      </c>
      <c r="G4981">
        <v>420</v>
      </c>
      <c r="H4981" s="123">
        <f t="shared" si="437"/>
        <v>1</v>
      </c>
      <c r="K4981" s="32" t="s">
        <v>100</v>
      </c>
      <c r="L4981" t="s">
        <v>100</v>
      </c>
      <c r="M4981" s="2">
        <v>4.3956043956045301</v>
      </c>
      <c r="N4981" s="63">
        <v>2.1978021978022602</v>
      </c>
      <c r="O4981" s="125">
        <f t="shared" si="432"/>
        <v>9.3244850266360544</v>
      </c>
      <c r="P4981" s="2">
        <v>18</v>
      </c>
      <c r="Q4981" s="2">
        <v>2.1978021978022602</v>
      </c>
      <c r="R4981">
        <v>2.1978021978022699</v>
      </c>
      <c r="S4981">
        <f t="shared" si="433"/>
        <v>9.324485026636097</v>
      </c>
      <c r="T4981" s="2">
        <v>18</v>
      </c>
      <c r="U4981" s="339">
        <f t="shared" si="434"/>
        <v>-0.69314718055994751</v>
      </c>
      <c r="V4981" s="4">
        <f t="shared" si="435"/>
        <v>1.0555555555555645</v>
      </c>
    </row>
    <row r="4982" spans="1:22">
      <c r="A4982" s="127" t="s">
        <v>1072</v>
      </c>
      <c r="B4982" s="9" t="s">
        <v>1080</v>
      </c>
      <c r="C4982" s="92" t="s">
        <v>1604</v>
      </c>
      <c r="D4982" s="81" t="s">
        <v>44</v>
      </c>
      <c r="E4982" s="93" t="s">
        <v>60</v>
      </c>
      <c r="F4982" s="93" t="s">
        <v>60</v>
      </c>
      <c r="G4982">
        <v>45</v>
      </c>
      <c r="H4982" s="123">
        <f t="shared" si="437"/>
        <v>0.10714285714285714</v>
      </c>
      <c r="J4982" t="s">
        <v>100</v>
      </c>
      <c r="M4982" s="2">
        <v>16.1538461538461</v>
      </c>
      <c r="N4982" s="63">
        <v>5.9340659340658988</v>
      </c>
      <c r="O4982" s="125">
        <f t="shared" si="432"/>
        <v>25.176109571916484</v>
      </c>
      <c r="P4982" s="2">
        <v>18</v>
      </c>
      <c r="Q4982" s="2">
        <v>14.505494505494401</v>
      </c>
      <c r="R4982">
        <v>2.9670329670329991</v>
      </c>
      <c r="S4982">
        <f t="shared" si="433"/>
        <v>12.588054785958454</v>
      </c>
      <c r="T4982" s="2">
        <v>18</v>
      </c>
      <c r="U4982" s="339">
        <f t="shared" si="434"/>
        <v>-0.10763066419236929</v>
      </c>
      <c r="V4982" s="4">
        <f t="shared" si="435"/>
        <v>9.7394398530763676E-2</v>
      </c>
    </row>
    <row r="4983" spans="1:22">
      <c r="A4983" s="127" t="s">
        <v>1072</v>
      </c>
      <c r="B4983" s="9" t="s">
        <v>1080</v>
      </c>
      <c r="C4983" s="92" t="s">
        <v>1604</v>
      </c>
      <c r="D4983" s="81" t="s">
        <v>44</v>
      </c>
      <c r="E4983" s="93" t="s">
        <v>60</v>
      </c>
      <c r="F4983" s="93" t="s">
        <v>60</v>
      </c>
      <c r="G4983">
        <v>120</v>
      </c>
      <c r="H4983" s="123">
        <f t="shared" si="437"/>
        <v>0.2857142857142857</v>
      </c>
      <c r="K4983" s="32" t="s">
        <v>100</v>
      </c>
      <c r="M4983" s="2">
        <v>28.021978021978001</v>
      </c>
      <c r="N4983" s="63">
        <v>13.516483516483497</v>
      </c>
      <c r="O4983" s="125">
        <f t="shared" si="432"/>
        <v>57.345582913810027</v>
      </c>
      <c r="P4983" s="2">
        <v>18</v>
      </c>
      <c r="Q4983" s="2">
        <v>18.4615384615384</v>
      </c>
      <c r="R4983">
        <v>15.8241758241758</v>
      </c>
      <c r="S4983">
        <f t="shared" si="433"/>
        <v>67.136292191777585</v>
      </c>
      <c r="T4983" s="2">
        <v>18</v>
      </c>
      <c r="U4983" s="339">
        <f t="shared" si="434"/>
        <v>-0.41729956575516974</v>
      </c>
      <c r="V4983" s="4">
        <f t="shared" si="435"/>
        <v>0.79024943310657836</v>
      </c>
    </row>
    <row r="4984" spans="1:22">
      <c r="A4984" s="127" t="s">
        <v>1072</v>
      </c>
      <c r="B4984" s="9" t="s">
        <v>1080</v>
      </c>
      <c r="C4984" s="92" t="s">
        <v>1604</v>
      </c>
      <c r="D4984" s="81" t="s">
        <v>44</v>
      </c>
      <c r="E4984" s="93" t="s">
        <v>60</v>
      </c>
      <c r="F4984" s="93" t="s">
        <v>60</v>
      </c>
      <c r="G4984">
        <v>420</v>
      </c>
      <c r="H4984" s="123">
        <f t="shared" si="437"/>
        <v>1</v>
      </c>
      <c r="K4984" s="32" t="s">
        <v>100</v>
      </c>
      <c r="L4984" t="s">
        <v>100</v>
      </c>
      <c r="M4984" s="2">
        <v>16.8131868131867</v>
      </c>
      <c r="N4984" s="63">
        <v>9.8901098901099012</v>
      </c>
      <c r="O4984" s="125">
        <f t="shared" si="432"/>
        <v>41.960182619861108</v>
      </c>
      <c r="P4984" s="2">
        <v>18</v>
      </c>
      <c r="Q4984" s="2">
        <v>30.9890109890109</v>
      </c>
      <c r="R4984">
        <v>17.802197802197803</v>
      </c>
      <c r="S4984">
        <f t="shared" si="433"/>
        <v>75.528328715749907</v>
      </c>
      <c r="T4984" s="2">
        <v>18</v>
      </c>
      <c r="U4984" s="339">
        <f t="shared" si="434"/>
        <v>0.61146914954568199</v>
      </c>
      <c r="V4984" s="4">
        <f t="shared" si="435"/>
        <v>0.38556913636135198</v>
      </c>
    </row>
    <row r="4985" spans="1:22" s="16" customFormat="1">
      <c r="A4985" s="197" t="s">
        <v>1073</v>
      </c>
      <c r="B4985" s="15" t="s">
        <v>1078</v>
      </c>
      <c r="C4985" s="92" t="s">
        <v>1604</v>
      </c>
      <c r="D4985" s="85" t="s">
        <v>44</v>
      </c>
      <c r="E4985" s="97" t="s">
        <v>60</v>
      </c>
      <c r="F4985" s="97" t="s">
        <v>60</v>
      </c>
      <c r="G4985" s="16">
        <v>45</v>
      </c>
      <c r="H4985" s="173">
        <f t="shared" si="437"/>
        <v>0.10714285714285714</v>
      </c>
      <c r="I4985" s="19"/>
      <c r="J4985" s="16" t="s">
        <v>100</v>
      </c>
      <c r="M4985" s="342">
        <v>116.666666666666</v>
      </c>
      <c r="N4985" s="69">
        <v>40</v>
      </c>
      <c r="O4985" s="451">
        <f t="shared" si="432"/>
        <v>169.70562748477138</v>
      </c>
      <c r="P4985" s="19">
        <v>18</v>
      </c>
      <c r="Q4985" s="326">
        <v>29.999999999999901</v>
      </c>
      <c r="R4985">
        <v>16.6666666666667</v>
      </c>
      <c r="S4985">
        <f t="shared" si="433"/>
        <v>70.710678118654883</v>
      </c>
      <c r="T4985" s="19">
        <v>18</v>
      </c>
      <c r="U4985" s="339">
        <f t="shared" si="434"/>
        <v>-1.358123484153192</v>
      </c>
      <c r="V4985" s="4">
        <f t="shared" si="435"/>
        <v>0.3641975308642007</v>
      </c>
    </row>
    <row r="4986" spans="1:22">
      <c r="A4986" s="127" t="s">
        <v>1073</v>
      </c>
      <c r="B4986" s="9" t="s">
        <v>1078</v>
      </c>
      <c r="C4986" s="92" t="s">
        <v>1604</v>
      </c>
      <c r="D4986" s="81" t="s">
        <v>44</v>
      </c>
      <c r="E4986" s="93" t="s">
        <v>60</v>
      </c>
      <c r="F4986" s="93" t="s">
        <v>60</v>
      </c>
      <c r="G4986">
        <v>120</v>
      </c>
      <c r="H4986" s="123">
        <f t="shared" si="437"/>
        <v>0.2857142857142857</v>
      </c>
      <c r="K4986" s="32" t="s">
        <v>100</v>
      </c>
      <c r="M4986" s="326">
        <v>166.666666666666</v>
      </c>
      <c r="N4986" s="63">
        <v>40</v>
      </c>
      <c r="O4986" s="125">
        <f t="shared" si="432"/>
        <v>169.70562748477138</v>
      </c>
      <c r="P4986" s="2">
        <v>18</v>
      </c>
      <c r="Q4986" s="326">
        <v>246.666666666666</v>
      </c>
      <c r="R4986">
        <v>43.333333333333997</v>
      </c>
      <c r="S4986">
        <f t="shared" si="433"/>
        <v>183.84776310850515</v>
      </c>
      <c r="T4986" s="2">
        <v>18</v>
      </c>
      <c r="U4986" s="339">
        <f t="shared" si="434"/>
        <v>0.39204208777602506</v>
      </c>
      <c r="V4986" s="4">
        <f t="shared" si="435"/>
        <v>8.6417498579661842E-2</v>
      </c>
    </row>
    <row r="4987" spans="1:22">
      <c r="A4987" s="127" t="s">
        <v>1073</v>
      </c>
      <c r="B4987" s="9" t="s">
        <v>1078</v>
      </c>
      <c r="C4987" s="92" t="s">
        <v>1604</v>
      </c>
      <c r="D4987" s="81" t="s">
        <v>44</v>
      </c>
      <c r="E4987" s="93" t="s">
        <v>60</v>
      </c>
      <c r="F4987" s="93" t="s">
        <v>60</v>
      </c>
      <c r="G4987">
        <v>420</v>
      </c>
      <c r="H4987" s="123">
        <f t="shared" si="437"/>
        <v>1</v>
      </c>
      <c r="K4987" s="32" t="s">
        <v>100</v>
      </c>
      <c r="L4987" t="s">
        <v>100</v>
      </c>
      <c r="M4987" s="326">
        <v>3.3333333333333299</v>
      </c>
      <c r="N4987" s="63">
        <v>0</v>
      </c>
      <c r="O4987" s="125">
        <f t="shared" si="432"/>
        <v>0</v>
      </c>
      <c r="P4987" s="2">
        <v>18</v>
      </c>
      <c r="Q4987" s="326">
        <v>0</v>
      </c>
      <c r="R4987">
        <v>3.3333333333333299</v>
      </c>
      <c r="S4987">
        <f t="shared" si="433"/>
        <v>14.142135623730935</v>
      </c>
      <c r="T4987" s="2">
        <v>18</v>
      </c>
      <c r="U4987" s="339" t="e">
        <f t="shared" si="434"/>
        <v>#NUM!</v>
      </c>
      <c r="V4987" s="4" t="e">
        <f t="shared" si="435"/>
        <v>#DIV/0!</v>
      </c>
    </row>
    <row r="4988" spans="1:22">
      <c r="A4988" s="127" t="s">
        <v>1073</v>
      </c>
      <c r="B4988" s="9" t="s">
        <v>1079</v>
      </c>
      <c r="C4988" s="92" t="s">
        <v>1604</v>
      </c>
      <c r="D4988" s="81" t="s">
        <v>44</v>
      </c>
      <c r="E4988" s="93" t="s">
        <v>60</v>
      </c>
      <c r="F4988" s="93" t="s">
        <v>60</v>
      </c>
      <c r="G4988">
        <v>45</v>
      </c>
      <c r="H4988" s="123">
        <f t="shared" si="437"/>
        <v>0.10714285714285714</v>
      </c>
      <c r="J4988" t="s">
        <v>100</v>
      </c>
      <c r="M4988" s="2">
        <v>41.758241758241702</v>
      </c>
      <c r="N4988" s="63">
        <v>19.780219780219895</v>
      </c>
      <c r="O4988" s="125">
        <f t="shared" si="432"/>
        <v>83.920365239722599</v>
      </c>
      <c r="P4988" s="2">
        <v>18</v>
      </c>
      <c r="Q4988" s="2">
        <v>2.1978021978022602</v>
      </c>
      <c r="R4988">
        <v>4.3956043956045301</v>
      </c>
      <c r="S4988">
        <f t="shared" si="433"/>
        <v>18.648970053272151</v>
      </c>
      <c r="T4988" s="2">
        <v>18</v>
      </c>
      <c r="U4988" s="339">
        <f t="shared" si="434"/>
        <v>-2.9444389791664105</v>
      </c>
      <c r="V4988" s="4">
        <f t="shared" si="435"/>
        <v>4.0555555555555731</v>
      </c>
    </row>
    <row r="4989" spans="1:22">
      <c r="A4989" s="127" t="s">
        <v>1073</v>
      </c>
      <c r="B4989" s="9" t="s">
        <v>1079</v>
      </c>
      <c r="C4989" s="92" t="s">
        <v>1604</v>
      </c>
      <c r="D4989" s="81" t="s">
        <v>44</v>
      </c>
      <c r="E4989" s="93" t="s">
        <v>60</v>
      </c>
      <c r="F4989" s="93" t="s">
        <v>60</v>
      </c>
      <c r="G4989">
        <v>120</v>
      </c>
      <c r="H4989" s="123">
        <f t="shared" si="437"/>
        <v>0.2857142857142857</v>
      </c>
      <c r="K4989" s="32" t="s">
        <v>100</v>
      </c>
      <c r="M4989" s="2">
        <v>145.05494505494499</v>
      </c>
      <c r="N4989" s="63">
        <v>48.351648351648009</v>
      </c>
      <c r="O4989" s="125">
        <f t="shared" si="432"/>
        <v>205.13867058598595</v>
      </c>
      <c r="P4989" s="2">
        <v>18</v>
      </c>
      <c r="Q4989" s="2">
        <v>151.648351648351</v>
      </c>
      <c r="R4989">
        <v>39.560439560440017</v>
      </c>
      <c r="S4989">
        <f t="shared" si="433"/>
        <v>167.84073047944617</v>
      </c>
      <c r="T4989" s="2">
        <v>18</v>
      </c>
      <c r="U4989" s="339">
        <f t="shared" si="434"/>
        <v>4.4451762570829972E-2</v>
      </c>
      <c r="V4989" s="4">
        <f t="shared" si="435"/>
        <v>0.12360848561226848</v>
      </c>
    </row>
    <row r="4990" spans="1:22">
      <c r="A4990" s="127" t="s">
        <v>1073</v>
      </c>
      <c r="B4990" s="9" t="s">
        <v>1079</v>
      </c>
      <c r="C4990" s="92" t="s">
        <v>1604</v>
      </c>
      <c r="D4990" s="81" t="s">
        <v>44</v>
      </c>
      <c r="E4990" s="93" t="s">
        <v>60</v>
      </c>
      <c r="F4990" s="93" t="s">
        <v>60</v>
      </c>
      <c r="G4990">
        <v>420</v>
      </c>
      <c r="H4990" s="123">
        <f t="shared" si="437"/>
        <v>1</v>
      </c>
      <c r="K4990" s="32" t="s">
        <v>100</v>
      </c>
      <c r="L4990" t="s">
        <v>100</v>
      </c>
      <c r="M4990" s="2">
        <v>2.1978021978022602</v>
      </c>
      <c r="N4990" s="63">
        <v>2.1978021978022699</v>
      </c>
      <c r="O4990" s="125">
        <f t="shared" si="432"/>
        <v>9.324485026636097</v>
      </c>
      <c r="P4990" s="2">
        <v>18</v>
      </c>
      <c r="Q4990" s="2">
        <v>0</v>
      </c>
      <c r="R4990">
        <v>2.1978021978022602</v>
      </c>
      <c r="S4990">
        <f t="shared" si="433"/>
        <v>9.3244850266360544</v>
      </c>
      <c r="T4990" s="2">
        <v>18</v>
      </c>
      <c r="U4990" s="339" t="e">
        <f t="shared" si="434"/>
        <v>#NUM!</v>
      </c>
      <c r="V4990" s="4" t="e">
        <f t="shared" si="435"/>
        <v>#DIV/0!</v>
      </c>
    </row>
    <row r="4991" spans="1:22">
      <c r="A4991" s="127" t="s">
        <v>1073</v>
      </c>
      <c r="B4991" s="9" t="s">
        <v>1080</v>
      </c>
      <c r="C4991" s="92" t="s">
        <v>1604</v>
      </c>
      <c r="D4991" s="81" t="s">
        <v>44</v>
      </c>
      <c r="E4991" s="93" t="s">
        <v>60</v>
      </c>
      <c r="F4991" s="93" t="s">
        <v>60</v>
      </c>
      <c r="G4991">
        <v>45</v>
      </c>
      <c r="H4991" s="123">
        <f t="shared" si="437"/>
        <v>0.10714285714285714</v>
      </c>
      <c r="J4991" t="s">
        <v>100</v>
      </c>
      <c r="M4991" s="2">
        <v>50.109890109890102</v>
      </c>
      <c r="N4991" s="63">
        <v>21.098901098901095</v>
      </c>
      <c r="O4991" s="125">
        <f t="shared" si="432"/>
        <v>89.51505625570357</v>
      </c>
      <c r="P4991" s="2">
        <v>18</v>
      </c>
      <c r="Q4991" s="2">
        <v>35.604395604395599</v>
      </c>
      <c r="R4991">
        <v>16.153846153846104</v>
      </c>
      <c r="S4991">
        <f t="shared" si="433"/>
        <v>68.534964945772842</v>
      </c>
      <c r="T4991" s="2">
        <v>18</v>
      </c>
      <c r="U4991" s="339">
        <f t="shared" si="434"/>
        <v>-0.3417492937220567</v>
      </c>
      <c r="V4991" s="4">
        <f t="shared" si="435"/>
        <v>0.26140260631001244</v>
      </c>
    </row>
    <row r="4992" spans="1:22">
      <c r="A4992" s="127" t="s">
        <v>1073</v>
      </c>
      <c r="B4992" s="9" t="s">
        <v>1080</v>
      </c>
      <c r="C4992" s="92" t="s">
        <v>1604</v>
      </c>
      <c r="D4992" s="81" t="s">
        <v>44</v>
      </c>
      <c r="E4992" s="93" t="s">
        <v>60</v>
      </c>
      <c r="F4992" s="93" t="s">
        <v>60</v>
      </c>
      <c r="G4992">
        <v>120</v>
      </c>
      <c r="H4992" s="123">
        <f t="shared" si="437"/>
        <v>0.2857142857142857</v>
      </c>
      <c r="K4992" s="32" t="s">
        <v>100</v>
      </c>
      <c r="M4992" s="2">
        <v>6.9230769230769003</v>
      </c>
      <c r="N4992" s="63">
        <v>3.6263736263735993</v>
      </c>
      <c r="O4992" s="125">
        <f t="shared" si="432"/>
        <v>15.38540029394894</v>
      </c>
      <c r="P4992" s="2">
        <v>18</v>
      </c>
      <c r="Q4992" s="2">
        <v>9.2307692307691998</v>
      </c>
      <c r="R4992">
        <v>1.9780219780219994</v>
      </c>
      <c r="S4992">
        <f t="shared" si="433"/>
        <v>8.3920365239723029</v>
      </c>
      <c r="T4992" s="2">
        <v>18</v>
      </c>
      <c r="U4992" s="339">
        <f t="shared" si="434"/>
        <v>0.28768207245178085</v>
      </c>
      <c r="V4992" s="4">
        <f t="shared" si="435"/>
        <v>0.10147392290249563</v>
      </c>
    </row>
    <row r="4993" spans="1:22" s="16" customFormat="1">
      <c r="A4993" s="197" t="s">
        <v>1073</v>
      </c>
      <c r="B4993" s="15" t="s">
        <v>1080</v>
      </c>
      <c r="C4993" s="92" t="s">
        <v>1604</v>
      </c>
      <c r="D4993" s="85" t="s">
        <v>44</v>
      </c>
      <c r="E4993" s="97" t="s">
        <v>60</v>
      </c>
      <c r="F4993" s="97" t="s">
        <v>60</v>
      </c>
      <c r="G4993" s="16">
        <v>420</v>
      </c>
      <c r="H4993" s="173">
        <f t="shared" si="437"/>
        <v>1</v>
      </c>
      <c r="I4993" s="19"/>
      <c r="K4993" s="174" t="s">
        <v>100</v>
      </c>
      <c r="L4993" s="16" t="s">
        <v>100</v>
      </c>
      <c r="M4993" s="19">
        <v>1.9780219780219599</v>
      </c>
      <c r="N4993" s="69">
        <v>0.98901098901098017</v>
      </c>
      <c r="O4993" s="451">
        <f t="shared" si="432"/>
        <v>4.196018261986068</v>
      </c>
      <c r="P4993" s="19">
        <v>18</v>
      </c>
      <c r="Q4993" s="2">
        <v>12.857142857142801</v>
      </c>
      <c r="R4993">
        <v>9.5604395604395975</v>
      </c>
      <c r="S4993">
        <f t="shared" si="433"/>
        <v>40.561509865865844</v>
      </c>
      <c r="T4993" s="19">
        <v>18</v>
      </c>
      <c r="U4993" s="339">
        <f t="shared" si="434"/>
        <v>1.8718021769015962</v>
      </c>
      <c r="V4993" s="4">
        <f t="shared" si="435"/>
        <v>0.60848126232742517</v>
      </c>
    </row>
    <row r="4994" spans="1:22">
      <c r="A4994" s="54" t="s">
        <v>1155</v>
      </c>
      <c r="B4994" t="s">
        <v>1115</v>
      </c>
      <c r="C4994" s="92" t="s">
        <v>1604</v>
      </c>
      <c r="D4994" s="81" t="s">
        <v>44</v>
      </c>
      <c r="E4994" s="93" t="s">
        <v>60</v>
      </c>
      <c r="F4994" s="93" t="s">
        <v>60</v>
      </c>
      <c r="G4994" s="131">
        <v>730</v>
      </c>
      <c r="H4994" s="123">
        <f t="shared" ref="H4994:H5025" si="438">G4994/2555</f>
        <v>0.2857142857142857</v>
      </c>
      <c r="K4994" t="s">
        <v>100</v>
      </c>
      <c r="M4994" s="327"/>
      <c r="N4994" t="s">
        <v>16</v>
      </c>
      <c r="O4994" t="s">
        <v>16</v>
      </c>
      <c r="P4994" s="2">
        <v>4</v>
      </c>
      <c r="R4994" t="s">
        <v>16</v>
      </c>
      <c r="S4994" t="s">
        <v>16</v>
      </c>
      <c r="T4994" s="2">
        <v>4</v>
      </c>
      <c r="U4994" s="339" t="e">
        <f t="shared" si="434"/>
        <v>#DIV/0!</v>
      </c>
      <c r="V4994" s="4" t="e">
        <f t="shared" si="435"/>
        <v>#DIV/0!</v>
      </c>
    </row>
    <row r="4995" spans="1:22">
      <c r="A4995" s="54" t="s">
        <v>1155</v>
      </c>
      <c r="B4995" t="s">
        <v>1116</v>
      </c>
      <c r="C4995" s="92" t="s">
        <v>1604</v>
      </c>
      <c r="D4995" s="81" t="s">
        <v>44</v>
      </c>
      <c r="E4995" s="93" t="s">
        <v>60</v>
      </c>
      <c r="F4995" s="93" t="s">
        <v>60</v>
      </c>
      <c r="G4995" s="131">
        <v>730</v>
      </c>
      <c r="H4995" s="123">
        <f t="shared" si="438"/>
        <v>0.2857142857142857</v>
      </c>
      <c r="K4995" t="s">
        <v>100</v>
      </c>
      <c r="M4995" s="2"/>
      <c r="N4995" t="s">
        <v>16</v>
      </c>
      <c r="O4995" t="s">
        <v>16</v>
      </c>
      <c r="P4995" s="2">
        <v>4</v>
      </c>
      <c r="R4995" t="s">
        <v>16</v>
      </c>
      <c r="S4995" t="s">
        <v>16</v>
      </c>
      <c r="T4995" s="2">
        <v>4</v>
      </c>
      <c r="U4995" s="339" t="e">
        <f t="shared" si="434"/>
        <v>#DIV/0!</v>
      </c>
      <c r="V4995" s="4" t="e">
        <f t="shared" si="435"/>
        <v>#DIV/0!</v>
      </c>
    </row>
    <row r="4996" spans="1:22">
      <c r="A4996" s="54" t="s">
        <v>1155</v>
      </c>
      <c r="B4996" t="s">
        <v>1117</v>
      </c>
      <c r="C4996" s="92" t="s">
        <v>1604</v>
      </c>
      <c r="D4996" s="81" t="s">
        <v>44</v>
      </c>
      <c r="E4996" s="93" t="s">
        <v>60</v>
      </c>
      <c r="F4996" s="93" t="s">
        <v>60</v>
      </c>
      <c r="G4996" s="131">
        <v>730</v>
      </c>
      <c r="H4996" s="123">
        <f t="shared" si="438"/>
        <v>0.2857142857142857</v>
      </c>
      <c r="K4996" t="s">
        <v>100</v>
      </c>
      <c r="M4996" s="2"/>
      <c r="N4996" t="s">
        <v>16</v>
      </c>
      <c r="O4996" t="s">
        <v>16</v>
      </c>
      <c r="P4996" s="2">
        <v>4</v>
      </c>
      <c r="R4996" t="s">
        <v>16</v>
      </c>
      <c r="S4996" t="s">
        <v>16</v>
      </c>
      <c r="T4996" s="2">
        <v>4</v>
      </c>
      <c r="U4996" s="339" t="e">
        <f t="shared" si="434"/>
        <v>#DIV/0!</v>
      </c>
      <c r="V4996" s="4" t="e">
        <f t="shared" si="435"/>
        <v>#DIV/0!</v>
      </c>
    </row>
    <row r="4997" spans="1:22">
      <c r="A4997" s="54" t="s">
        <v>1155</v>
      </c>
      <c r="B4997" t="s">
        <v>1118</v>
      </c>
      <c r="C4997" s="92" t="s">
        <v>1604</v>
      </c>
      <c r="D4997" s="81" t="s">
        <v>44</v>
      </c>
      <c r="E4997" s="93" t="s">
        <v>60</v>
      </c>
      <c r="F4997" s="93" t="s">
        <v>60</v>
      </c>
      <c r="G4997" s="131">
        <v>730</v>
      </c>
      <c r="H4997" s="123">
        <f t="shared" si="438"/>
        <v>0.2857142857142857</v>
      </c>
      <c r="K4997" t="s">
        <v>100</v>
      </c>
      <c r="M4997" s="2"/>
      <c r="N4997" t="s">
        <v>16</v>
      </c>
      <c r="O4997" t="s">
        <v>16</v>
      </c>
      <c r="P4997" s="2">
        <v>4</v>
      </c>
      <c r="R4997" t="s">
        <v>16</v>
      </c>
      <c r="S4997" t="s">
        <v>16</v>
      </c>
      <c r="T4997" s="2">
        <v>4</v>
      </c>
      <c r="U4997" s="339" t="e">
        <f t="shared" si="434"/>
        <v>#DIV/0!</v>
      </c>
      <c r="V4997" s="4" t="e">
        <f t="shared" si="435"/>
        <v>#DIV/0!</v>
      </c>
    </row>
    <row r="4998" spans="1:22">
      <c r="A4998" s="54" t="s">
        <v>1155</v>
      </c>
      <c r="B4998" t="s">
        <v>1119</v>
      </c>
      <c r="C4998" s="92" t="s">
        <v>1604</v>
      </c>
      <c r="D4998" s="81" t="s">
        <v>44</v>
      </c>
      <c r="E4998" s="93" t="s">
        <v>60</v>
      </c>
      <c r="F4998" s="93" t="s">
        <v>60</v>
      </c>
      <c r="G4998" s="131">
        <v>730</v>
      </c>
      <c r="H4998" s="123">
        <f t="shared" si="438"/>
        <v>0.2857142857142857</v>
      </c>
      <c r="K4998" t="s">
        <v>100</v>
      </c>
      <c r="M4998" s="2">
        <v>83.8</v>
      </c>
      <c r="N4998" t="s">
        <v>16</v>
      </c>
      <c r="O4998" t="s">
        <v>16</v>
      </c>
      <c r="P4998" s="2">
        <v>4</v>
      </c>
      <c r="R4998" t="s">
        <v>16</v>
      </c>
      <c r="S4998" t="s">
        <v>16</v>
      </c>
      <c r="T4998" s="2">
        <v>4</v>
      </c>
      <c r="U4998" s="339" t="e">
        <f t="shared" si="434"/>
        <v>#NUM!</v>
      </c>
      <c r="V4998" s="4" t="e">
        <f t="shared" si="435"/>
        <v>#VALUE!</v>
      </c>
    </row>
    <row r="4999" spans="1:22">
      <c r="A4999" s="54" t="s">
        <v>1155</v>
      </c>
      <c r="B4999" t="s">
        <v>1120</v>
      </c>
      <c r="C4999" s="92" t="s">
        <v>1604</v>
      </c>
      <c r="D4999" s="81" t="s">
        <v>44</v>
      </c>
      <c r="E4999" s="93" t="s">
        <v>60</v>
      </c>
      <c r="F4999" s="93" t="s">
        <v>60</v>
      </c>
      <c r="G4999" s="131">
        <v>730</v>
      </c>
      <c r="H4999" s="123">
        <f t="shared" si="438"/>
        <v>0.2857142857142857</v>
      </c>
      <c r="K4999" t="s">
        <v>100</v>
      </c>
      <c r="M4999" s="2"/>
      <c r="N4999" t="s">
        <v>16</v>
      </c>
      <c r="O4999" t="s">
        <v>16</v>
      </c>
      <c r="P4999" s="2">
        <v>4</v>
      </c>
      <c r="R4999" t="s">
        <v>16</v>
      </c>
      <c r="S4999" t="s">
        <v>16</v>
      </c>
      <c r="T4999" s="2">
        <v>4</v>
      </c>
      <c r="U4999" s="339" t="e">
        <f t="shared" si="434"/>
        <v>#DIV/0!</v>
      </c>
      <c r="V4999" s="4" t="e">
        <f t="shared" si="435"/>
        <v>#DIV/0!</v>
      </c>
    </row>
    <row r="5000" spans="1:22">
      <c r="A5000" s="54" t="s">
        <v>1155</v>
      </c>
      <c r="B5000" t="s">
        <v>1121</v>
      </c>
      <c r="C5000" s="92" t="s">
        <v>1604</v>
      </c>
      <c r="D5000" s="81" t="s">
        <v>44</v>
      </c>
      <c r="E5000" s="93" t="s">
        <v>60</v>
      </c>
      <c r="F5000" s="93" t="s">
        <v>60</v>
      </c>
      <c r="G5000" s="131">
        <v>730</v>
      </c>
      <c r="H5000" s="123">
        <f t="shared" si="438"/>
        <v>0.2857142857142857</v>
      </c>
      <c r="K5000" t="s">
        <v>100</v>
      </c>
      <c r="M5000" s="2"/>
      <c r="N5000" t="s">
        <v>16</v>
      </c>
      <c r="O5000" t="s">
        <v>16</v>
      </c>
      <c r="P5000" s="2">
        <v>4</v>
      </c>
      <c r="R5000" t="s">
        <v>16</v>
      </c>
      <c r="S5000" t="s">
        <v>16</v>
      </c>
      <c r="T5000" s="2">
        <v>4</v>
      </c>
      <c r="U5000" s="339" t="e">
        <f t="shared" si="434"/>
        <v>#DIV/0!</v>
      </c>
      <c r="V5000" s="4" t="e">
        <f t="shared" si="435"/>
        <v>#DIV/0!</v>
      </c>
    </row>
    <row r="5001" spans="1:22" s="16" customFormat="1">
      <c r="A5001" s="52" t="s">
        <v>1155</v>
      </c>
      <c r="B5001" s="16" t="s">
        <v>1122</v>
      </c>
      <c r="C5001" s="92" t="s">
        <v>1604</v>
      </c>
      <c r="D5001" s="85" t="s">
        <v>44</v>
      </c>
      <c r="E5001" s="97" t="s">
        <v>60</v>
      </c>
      <c r="F5001" s="97" t="s">
        <v>60</v>
      </c>
      <c r="G5001" s="437">
        <v>730</v>
      </c>
      <c r="H5001" s="173">
        <f t="shared" si="438"/>
        <v>0.2857142857142857</v>
      </c>
      <c r="I5001" s="19"/>
      <c r="K5001" s="16" t="s">
        <v>100</v>
      </c>
      <c r="M5001" s="19"/>
      <c r="N5001" s="16" t="s">
        <v>16</v>
      </c>
      <c r="O5001" s="16" t="s">
        <v>16</v>
      </c>
      <c r="P5001" s="19">
        <v>4</v>
      </c>
      <c r="Q5001" s="2"/>
      <c r="R5001" t="s">
        <v>16</v>
      </c>
      <c r="S5001" t="s">
        <v>16</v>
      </c>
      <c r="T5001" s="19">
        <v>4</v>
      </c>
      <c r="U5001" s="339" t="e">
        <f t="shared" si="434"/>
        <v>#DIV/0!</v>
      </c>
      <c r="V5001" s="4" t="e">
        <f t="shared" si="435"/>
        <v>#DIV/0!</v>
      </c>
    </row>
    <row r="5002" spans="1:22">
      <c r="A5002" s="54" t="s">
        <v>1155</v>
      </c>
      <c r="B5002" t="s">
        <v>1123</v>
      </c>
      <c r="C5002" s="92" t="s">
        <v>1604</v>
      </c>
      <c r="D5002" s="81" t="s">
        <v>44</v>
      </c>
      <c r="E5002" s="93" t="s">
        <v>60</v>
      </c>
      <c r="F5002" s="93" t="s">
        <v>60</v>
      </c>
      <c r="G5002" s="131">
        <v>730</v>
      </c>
      <c r="H5002" s="123">
        <f t="shared" si="438"/>
        <v>0.2857142857142857</v>
      </c>
      <c r="K5002" t="s">
        <v>100</v>
      </c>
      <c r="M5002" s="2">
        <v>62.4</v>
      </c>
      <c r="N5002" t="s">
        <v>16</v>
      </c>
      <c r="O5002" t="s">
        <v>16</v>
      </c>
      <c r="P5002" s="2">
        <v>4</v>
      </c>
      <c r="R5002" t="s">
        <v>16</v>
      </c>
      <c r="S5002" t="s">
        <v>16</v>
      </c>
      <c r="T5002" s="2">
        <v>4</v>
      </c>
      <c r="U5002" s="339" t="e">
        <f t="shared" si="434"/>
        <v>#NUM!</v>
      </c>
      <c r="V5002" s="4" t="e">
        <f t="shared" si="435"/>
        <v>#VALUE!</v>
      </c>
    </row>
    <row r="5003" spans="1:22">
      <c r="A5003" s="54" t="s">
        <v>1155</v>
      </c>
      <c r="B5003" t="s">
        <v>1124</v>
      </c>
      <c r="C5003" s="92" t="s">
        <v>1604</v>
      </c>
      <c r="D5003" s="81" t="s">
        <v>44</v>
      </c>
      <c r="E5003" s="93" t="s">
        <v>60</v>
      </c>
      <c r="F5003" s="93" t="s">
        <v>60</v>
      </c>
      <c r="G5003" s="131">
        <v>730</v>
      </c>
      <c r="H5003" s="123">
        <f t="shared" si="438"/>
        <v>0.2857142857142857</v>
      </c>
      <c r="K5003" t="s">
        <v>100</v>
      </c>
      <c r="M5003" s="2">
        <v>62.8</v>
      </c>
      <c r="N5003" t="s">
        <v>16</v>
      </c>
      <c r="O5003" t="s">
        <v>16</v>
      </c>
      <c r="P5003" s="2">
        <v>4</v>
      </c>
      <c r="R5003" t="s">
        <v>16</v>
      </c>
      <c r="S5003" t="s">
        <v>16</v>
      </c>
      <c r="T5003" s="2">
        <v>4</v>
      </c>
      <c r="U5003" s="339" t="e">
        <f t="shared" si="434"/>
        <v>#NUM!</v>
      </c>
      <c r="V5003" s="4" t="e">
        <f t="shared" si="435"/>
        <v>#VALUE!</v>
      </c>
    </row>
    <row r="5004" spans="1:22">
      <c r="A5004" s="54" t="s">
        <v>1155</v>
      </c>
      <c r="B5004" t="s">
        <v>1125</v>
      </c>
      <c r="C5004" s="92" t="s">
        <v>1604</v>
      </c>
      <c r="D5004" s="81" t="s">
        <v>44</v>
      </c>
      <c r="E5004" s="93" t="s">
        <v>60</v>
      </c>
      <c r="F5004" s="93" t="s">
        <v>60</v>
      </c>
      <c r="G5004" s="131">
        <v>730</v>
      </c>
      <c r="H5004" s="123">
        <f t="shared" si="438"/>
        <v>0.2857142857142857</v>
      </c>
      <c r="K5004" t="s">
        <v>100</v>
      </c>
      <c r="M5004" s="2"/>
      <c r="N5004" t="s">
        <v>16</v>
      </c>
      <c r="O5004" t="s">
        <v>16</v>
      </c>
      <c r="P5004" s="2">
        <v>4</v>
      </c>
      <c r="R5004" t="s">
        <v>16</v>
      </c>
      <c r="S5004" t="s">
        <v>16</v>
      </c>
      <c r="T5004" s="2">
        <v>4</v>
      </c>
      <c r="U5004" s="339" t="e">
        <f t="shared" si="434"/>
        <v>#DIV/0!</v>
      </c>
      <c r="V5004" s="4" t="e">
        <f t="shared" si="435"/>
        <v>#DIV/0!</v>
      </c>
    </row>
    <row r="5005" spans="1:22">
      <c r="A5005" s="54" t="s">
        <v>1155</v>
      </c>
      <c r="B5005" t="s">
        <v>1126</v>
      </c>
      <c r="C5005" s="92" t="s">
        <v>1604</v>
      </c>
      <c r="D5005" s="81" t="s">
        <v>44</v>
      </c>
      <c r="E5005" s="93" t="s">
        <v>60</v>
      </c>
      <c r="F5005" s="93" t="s">
        <v>60</v>
      </c>
      <c r="G5005" s="131">
        <v>730</v>
      </c>
      <c r="H5005" s="123">
        <f t="shared" si="438"/>
        <v>0.2857142857142857</v>
      </c>
      <c r="K5005" t="s">
        <v>100</v>
      </c>
      <c r="M5005" s="2">
        <v>71.5</v>
      </c>
      <c r="N5005" t="s">
        <v>16</v>
      </c>
      <c r="O5005" t="s">
        <v>16</v>
      </c>
      <c r="P5005" s="2">
        <v>4</v>
      </c>
      <c r="R5005" t="s">
        <v>16</v>
      </c>
      <c r="S5005" t="s">
        <v>16</v>
      </c>
      <c r="T5005" s="2">
        <v>4</v>
      </c>
      <c r="U5005" s="339" t="e">
        <f t="shared" si="434"/>
        <v>#NUM!</v>
      </c>
      <c r="V5005" s="4" t="e">
        <f t="shared" si="435"/>
        <v>#VALUE!</v>
      </c>
    </row>
    <row r="5006" spans="1:22">
      <c r="A5006" s="54" t="s">
        <v>1155</v>
      </c>
      <c r="B5006" t="s">
        <v>1127</v>
      </c>
      <c r="C5006" s="92" t="s">
        <v>1604</v>
      </c>
      <c r="D5006" s="81" t="s">
        <v>44</v>
      </c>
      <c r="E5006" s="93" t="s">
        <v>60</v>
      </c>
      <c r="F5006" s="93" t="s">
        <v>60</v>
      </c>
      <c r="G5006" s="131">
        <v>730</v>
      </c>
      <c r="H5006" s="123">
        <f t="shared" si="438"/>
        <v>0.2857142857142857</v>
      </c>
      <c r="K5006" t="s">
        <v>100</v>
      </c>
      <c r="M5006" s="2"/>
      <c r="N5006" t="s">
        <v>16</v>
      </c>
      <c r="O5006" t="s">
        <v>16</v>
      </c>
      <c r="P5006" s="2">
        <v>4</v>
      </c>
      <c r="R5006" t="s">
        <v>16</v>
      </c>
      <c r="S5006" t="s">
        <v>16</v>
      </c>
      <c r="T5006" s="2">
        <v>4</v>
      </c>
      <c r="U5006" s="339" t="e">
        <f t="shared" si="434"/>
        <v>#DIV/0!</v>
      </c>
      <c r="V5006" s="4" t="e">
        <f t="shared" si="435"/>
        <v>#DIV/0!</v>
      </c>
    </row>
    <row r="5007" spans="1:22">
      <c r="A5007" s="54" t="s">
        <v>1155</v>
      </c>
      <c r="B5007" t="s">
        <v>1128</v>
      </c>
      <c r="C5007" s="92" t="s">
        <v>1604</v>
      </c>
      <c r="D5007" s="81" t="s">
        <v>44</v>
      </c>
      <c r="E5007" s="93" t="s">
        <v>60</v>
      </c>
      <c r="F5007" s="93" t="s">
        <v>60</v>
      </c>
      <c r="G5007" s="131">
        <v>730</v>
      </c>
      <c r="H5007" s="123">
        <f t="shared" si="438"/>
        <v>0.2857142857142857</v>
      </c>
      <c r="K5007" t="s">
        <v>100</v>
      </c>
      <c r="M5007" s="2">
        <v>66.7</v>
      </c>
      <c r="N5007" t="s">
        <v>16</v>
      </c>
      <c r="O5007" t="s">
        <v>16</v>
      </c>
      <c r="P5007" s="2">
        <v>4</v>
      </c>
      <c r="R5007" t="s">
        <v>16</v>
      </c>
      <c r="S5007" t="s">
        <v>16</v>
      </c>
      <c r="T5007" s="2">
        <v>4</v>
      </c>
      <c r="U5007" s="339" t="e">
        <f t="shared" si="434"/>
        <v>#NUM!</v>
      </c>
      <c r="V5007" s="4" t="e">
        <f t="shared" si="435"/>
        <v>#VALUE!</v>
      </c>
    </row>
    <row r="5008" spans="1:22">
      <c r="A5008" s="54" t="s">
        <v>1155</v>
      </c>
      <c r="B5008" t="s">
        <v>1129</v>
      </c>
      <c r="C5008" s="92" t="s">
        <v>1604</v>
      </c>
      <c r="D5008" s="81" t="s">
        <v>44</v>
      </c>
      <c r="E5008" s="93" t="s">
        <v>60</v>
      </c>
      <c r="F5008" s="93" t="s">
        <v>60</v>
      </c>
      <c r="G5008" s="131">
        <v>730</v>
      </c>
      <c r="H5008" s="123">
        <f t="shared" si="438"/>
        <v>0.2857142857142857</v>
      </c>
      <c r="K5008" t="s">
        <v>100</v>
      </c>
      <c r="M5008" s="2">
        <v>56.4</v>
      </c>
      <c r="N5008" t="s">
        <v>16</v>
      </c>
      <c r="O5008" t="s">
        <v>16</v>
      </c>
      <c r="P5008" s="2">
        <v>4</v>
      </c>
      <c r="R5008" t="s">
        <v>16</v>
      </c>
      <c r="S5008" t="s">
        <v>16</v>
      </c>
      <c r="T5008" s="2">
        <v>4</v>
      </c>
      <c r="U5008" s="339" t="e">
        <f t="shared" si="434"/>
        <v>#NUM!</v>
      </c>
      <c r="V5008" s="4" t="e">
        <f t="shared" si="435"/>
        <v>#VALUE!</v>
      </c>
    </row>
    <row r="5009" spans="1:22">
      <c r="A5009" s="52" t="s">
        <v>1155</v>
      </c>
      <c r="B5009" t="s">
        <v>1130</v>
      </c>
      <c r="C5009" s="92" t="s">
        <v>1604</v>
      </c>
      <c r="D5009" s="85" t="s">
        <v>44</v>
      </c>
      <c r="E5009" s="97" t="s">
        <v>60</v>
      </c>
      <c r="F5009" s="97" t="s">
        <v>60</v>
      </c>
      <c r="G5009" s="437">
        <v>730</v>
      </c>
      <c r="H5009" s="173">
        <f t="shared" si="438"/>
        <v>0.2857142857142857</v>
      </c>
      <c r="I5009" s="19"/>
      <c r="J5009" s="16"/>
      <c r="K5009" s="16" t="s">
        <v>100</v>
      </c>
      <c r="L5009" s="16"/>
      <c r="M5009" s="2">
        <v>67.599999999999994</v>
      </c>
      <c r="N5009" t="s">
        <v>16</v>
      </c>
      <c r="O5009" t="s">
        <v>16</v>
      </c>
      <c r="P5009" s="2">
        <v>4</v>
      </c>
      <c r="R5009" t="s">
        <v>16</v>
      </c>
      <c r="S5009" t="s">
        <v>16</v>
      </c>
      <c r="T5009" s="2">
        <v>4</v>
      </c>
      <c r="U5009" s="339" t="e">
        <f t="shared" ref="U5009:U5072" si="439">LN(Q5009/M5009)</f>
        <v>#NUM!</v>
      </c>
      <c r="V5009" s="4" t="e">
        <f t="shared" ref="V5009:V5072" si="440">M5009^2/(P5009*M5009^2)+S5009^2/(T5009*Q5009^2)</f>
        <v>#VALUE!</v>
      </c>
    </row>
    <row r="5010" spans="1:22">
      <c r="A5010" s="54" t="s">
        <v>1155</v>
      </c>
      <c r="B5010" t="s">
        <v>1131</v>
      </c>
      <c r="C5010" s="92" t="s">
        <v>1604</v>
      </c>
      <c r="D5010" s="81" t="s">
        <v>44</v>
      </c>
      <c r="E5010" s="93" t="s">
        <v>60</v>
      </c>
      <c r="F5010" s="93" t="s">
        <v>60</v>
      </c>
      <c r="G5010" s="131">
        <v>730</v>
      </c>
      <c r="H5010" s="123">
        <f t="shared" si="438"/>
        <v>0.2857142857142857</v>
      </c>
      <c r="K5010" t="s">
        <v>100</v>
      </c>
      <c r="M5010" s="2">
        <v>60.6</v>
      </c>
      <c r="N5010" t="s">
        <v>16</v>
      </c>
      <c r="O5010" t="s">
        <v>16</v>
      </c>
      <c r="P5010" s="2">
        <v>4</v>
      </c>
      <c r="R5010" t="s">
        <v>16</v>
      </c>
      <c r="S5010" t="s">
        <v>16</v>
      </c>
      <c r="T5010" s="2">
        <v>4</v>
      </c>
      <c r="U5010" s="339" t="e">
        <f t="shared" si="439"/>
        <v>#NUM!</v>
      </c>
      <c r="V5010" s="4" t="e">
        <f t="shared" si="440"/>
        <v>#VALUE!</v>
      </c>
    </row>
    <row r="5011" spans="1:22">
      <c r="A5011" s="54" t="s">
        <v>1155</v>
      </c>
      <c r="B5011" t="s">
        <v>1132</v>
      </c>
      <c r="C5011" s="92" t="s">
        <v>1604</v>
      </c>
      <c r="D5011" s="81" t="s">
        <v>44</v>
      </c>
      <c r="E5011" s="93" t="s">
        <v>60</v>
      </c>
      <c r="F5011" s="93" t="s">
        <v>60</v>
      </c>
      <c r="G5011" s="131">
        <v>730</v>
      </c>
      <c r="H5011" s="123">
        <f t="shared" si="438"/>
        <v>0.2857142857142857</v>
      </c>
      <c r="K5011" t="s">
        <v>100</v>
      </c>
      <c r="M5011" s="2">
        <v>66.7</v>
      </c>
      <c r="N5011" t="s">
        <v>16</v>
      </c>
      <c r="O5011" t="s">
        <v>16</v>
      </c>
      <c r="P5011" s="2">
        <v>4</v>
      </c>
      <c r="R5011" t="s">
        <v>16</v>
      </c>
      <c r="S5011" t="s">
        <v>16</v>
      </c>
      <c r="T5011" s="2">
        <v>4</v>
      </c>
      <c r="U5011" s="339" t="e">
        <f t="shared" si="439"/>
        <v>#NUM!</v>
      </c>
      <c r="V5011" s="4" t="e">
        <f t="shared" si="440"/>
        <v>#VALUE!</v>
      </c>
    </row>
    <row r="5012" spans="1:22">
      <c r="A5012" s="54" t="s">
        <v>1155</v>
      </c>
      <c r="B5012" t="s">
        <v>1133</v>
      </c>
      <c r="C5012" s="92" t="s">
        <v>1604</v>
      </c>
      <c r="D5012" s="81" t="s">
        <v>44</v>
      </c>
      <c r="E5012" s="93" t="s">
        <v>60</v>
      </c>
      <c r="F5012" s="93" t="s">
        <v>60</v>
      </c>
      <c r="G5012" s="131">
        <v>730</v>
      </c>
      <c r="H5012" s="123">
        <f t="shared" si="438"/>
        <v>0.2857142857142857</v>
      </c>
      <c r="K5012" t="s">
        <v>100</v>
      </c>
      <c r="M5012" s="2"/>
      <c r="N5012" t="s">
        <v>16</v>
      </c>
      <c r="O5012" t="s">
        <v>16</v>
      </c>
      <c r="P5012" s="2">
        <v>4</v>
      </c>
      <c r="R5012" t="s">
        <v>16</v>
      </c>
      <c r="S5012" t="s">
        <v>16</v>
      </c>
      <c r="T5012" s="2">
        <v>4</v>
      </c>
      <c r="U5012" s="339" t="e">
        <f t="shared" si="439"/>
        <v>#DIV/0!</v>
      </c>
      <c r="V5012" s="4" t="e">
        <f t="shared" si="440"/>
        <v>#DIV/0!</v>
      </c>
    </row>
    <row r="5013" spans="1:22">
      <c r="A5013" s="54" t="s">
        <v>1155</v>
      </c>
      <c r="B5013" t="s">
        <v>1134</v>
      </c>
      <c r="C5013" s="92" t="s">
        <v>1604</v>
      </c>
      <c r="D5013" s="81" t="s">
        <v>44</v>
      </c>
      <c r="E5013" s="93" t="s">
        <v>60</v>
      </c>
      <c r="F5013" s="93" t="s">
        <v>60</v>
      </c>
      <c r="G5013" s="131">
        <v>730</v>
      </c>
      <c r="H5013" s="123">
        <f t="shared" si="438"/>
        <v>0.2857142857142857</v>
      </c>
      <c r="K5013" t="s">
        <v>100</v>
      </c>
      <c r="M5013" s="2">
        <v>84.2</v>
      </c>
      <c r="N5013" t="s">
        <v>16</v>
      </c>
      <c r="O5013" t="s">
        <v>16</v>
      </c>
      <c r="P5013" s="2">
        <v>4</v>
      </c>
      <c r="R5013" t="s">
        <v>16</v>
      </c>
      <c r="S5013" t="s">
        <v>16</v>
      </c>
      <c r="T5013" s="2">
        <v>4</v>
      </c>
      <c r="U5013" s="339" t="e">
        <f t="shared" si="439"/>
        <v>#NUM!</v>
      </c>
      <c r="V5013" s="4" t="e">
        <f t="shared" si="440"/>
        <v>#VALUE!</v>
      </c>
    </row>
    <row r="5014" spans="1:22">
      <c r="A5014" s="54" t="s">
        <v>1155</v>
      </c>
      <c r="B5014" t="s">
        <v>1135</v>
      </c>
      <c r="C5014" s="92" t="s">
        <v>1604</v>
      </c>
      <c r="D5014" s="81" t="s">
        <v>44</v>
      </c>
      <c r="E5014" s="93" t="s">
        <v>60</v>
      </c>
      <c r="F5014" s="93" t="s">
        <v>60</v>
      </c>
      <c r="G5014" s="131">
        <v>730</v>
      </c>
      <c r="H5014" s="123">
        <f t="shared" si="438"/>
        <v>0.2857142857142857</v>
      </c>
      <c r="K5014" t="s">
        <v>100</v>
      </c>
      <c r="M5014" s="2"/>
      <c r="N5014" t="s">
        <v>16</v>
      </c>
      <c r="O5014" t="s">
        <v>16</v>
      </c>
      <c r="P5014" s="2">
        <v>4</v>
      </c>
      <c r="R5014" t="s">
        <v>16</v>
      </c>
      <c r="S5014" t="s">
        <v>16</v>
      </c>
      <c r="T5014" s="2">
        <v>4</v>
      </c>
      <c r="U5014" s="339" t="e">
        <f t="shared" si="439"/>
        <v>#DIV/0!</v>
      </c>
      <c r="V5014" s="4" t="e">
        <f t="shared" si="440"/>
        <v>#DIV/0!</v>
      </c>
    </row>
    <row r="5015" spans="1:22">
      <c r="A5015" s="54" t="s">
        <v>1155</v>
      </c>
      <c r="B5015" t="s">
        <v>1136</v>
      </c>
      <c r="C5015" s="92" t="s">
        <v>1604</v>
      </c>
      <c r="D5015" s="81" t="s">
        <v>44</v>
      </c>
      <c r="E5015" s="93" t="s">
        <v>60</v>
      </c>
      <c r="F5015" s="93" t="s">
        <v>60</v>
      </c>
      <c r="G5015" s="131">
        <v>730</v>
      </c>
      <c r="H5015" s="123">
        <f t="shared" si="438"/>
        <v>0.2857142857142857</v>
      </c>
      <c r="K5015" t="s">
        <v>100</v>
      </c>
      <c r="M5015" s="2">
        <v>76.5</v>
      </c>
      <c r="N5015" t="s">
        <v>16</v>
      </c>
      <c r="O5015" t="s">
        <v>16</v>
      </c>
      <c r="P5015" s="2">
        <v>4</v>
      </c>
      <c r="R5015" t="s">
        <v>16</v>
      </c>
      <c r="S5015" t="s">
        <v>16</v>
      </c>
      <c r="T5015" s="2">
        <v>4</v>
      </c>
      <c r="U5015" s="339" t="e">
        <f t="shared" si="439"/>
        <v>#NUM!</v>
      </c>
      <c r="V5015" s="4" t="e">
        <f t="shared" si="440"/>
        <v>#VALUE!</v>
      </c>
    </row>
    <row r="5016" spans="1:22">
      <c r="A5016" s="54" t="s">
        <v>1155</v>
      </c>
      <c r="B5016" t="s">
        <v>1137</v>
      </c>
      <c r="C5016" s="92" t="s">
        <v>1604</v>
      </c>
      <c r="D5016" s="81" t="s">
        <v>44</v>
      </c>
      <c r="E5016" s="93" t="s">
        <v>60</v>
      </c>
      <c r="F5016" s="93" t="s">
        <v>60</v>
      </c>
      <c r="G5016" s="131">
        <v>730</v>
      </c>
      <c r="H5016" s="123">
        <f t="shared" si="438"/>
        <v>0.2857142857142857</v>
      </c>
      <c r="K5016" t="s">
        <v>100</v>
      </c>
      <c r="N5016" t="s">
        <v>16</v>
      </c>
      <c r="O5016" t="s">
        <v>16</v>
      </c>
      <c r="P5016" s="2">
        <v>4</v>
      </c>
      <c r="R5016" t="s">
        <v>16</v>
      </c>
      <c r="S5016" t="s">
        <v>16</v>
      </c>
      <c r="T5016" s="2">
        <v>4</v>
      </c>
      <c r="U5016" s="339" t="e">
        <f t="shared" si="439"/>
        <v>#DIV/0!</v>
      </c>
      <c r="V5016" s="4" t="e">
        <f t="shared" si="440"/>
        <v>#DIV/0!</v>
      </c>
    </row>
    <row r="5017" spans="1:22">
      <c r="A5017" s="52" t="s">
        <v>1155</v>
      </c>
      <c r="B5017" t="s">
        <v>1138</v>
      </c>
      <c r="C5017" s="92" t="s">
        <v>1604</v>
      </c>
      <c r="D5017" s="85" t="s">
        <v>44</v>
      </c>
      <c r="E5017" s="97" t="s">
        <v>60</v>
      </c>
      <c r="F5017" s="97" t="s">
        <v>60</v>
      </c>
      <c r="G5017" s="437">
        <v>730</v>
      </c>
      <c r="H5017" s="173">
        <f t="shared" si="438"/>
        <v>0.2857142857142857</v>
      </c>
      <c r="I5017" s="19"/>
      <c r="J5017" s="16"/>
      <c r="K5017" s="16" t="s">
        <v>100</v>
      </c>
      <c r="L5017" s="16"/>
      <c r="N5017" t="s">
        <v>16</v>
      </c>
      <c r="O5017" t="s">
        <v>16</v>
      </c>
      <c r="P5017" s="2">
        <v>4</v>
      </c>
      <c r="R5017" t="s">
        <v>16</v>
      </c>
      <c r="S5017" t="s">
        <v>16</v>
      </c>
      <c r="T5017" s="2">
        <v>4</v>
      </c>
      <c r="U5017" s="339" t="e">
        <f t="shared" si="439"/>
        <v>#DIV/0!</v>
      </c>
      <c r="V5017" s="4" t="e">
        <f t="shared" si="440"/>
        <v>#DIV/0!</v>
      </c>
    </row>
    <row r="5018" spans="1:22">
      <c r="A5018" s="54" t="s">
        <v>1155</v>
      </c>
      <c r="B5018" t="s">
        <v>1139</v>
      </c>
      <c r="C5018" s="92" t="s">
        <v>1604</v>
      </c>
      <c r="D5018" s="81" t="s">
        <v>44</v>
      </c>
      <c r="E5018" s="93" t="s">
        <v>60</v>
      </c>
      <c r="F5018" s="93" t="s">
        <v>60</v>
      </c>
      <c r="G5018" s="131">
        <v>730</v>
      </c>
      <c r="H5018" s="123">
        <f t="shared" si="438"/>
        <v>0.2857142857142857</v>
      </c>
      <c r="K5018" t="s">
        <v>100</v>
      </c>
      <c r="N5018" t="s">
        <v>16</v>
      </c>
      <c r="O5018" t="s">
        <v>16</v>
      </c>
      <c r="P5018" s="2">
        <v>4</v>
      </c>
      <c r="Q5018" s="2">
        <v>61.4</v>
      </c>
      <c r="R5018" t="s">
        <v>16</v>
      </c>
      <c r="S5018" t="s">
        <v>16</v>
      </c>
      <c r="T5018" s="2">
        <v>4</v>
      </c>
      <c r="U5018" s="339" t="e">
        <f t="shared" si="439"/>
        <v>#DIV/0!</v>
      </c>
      <c r="V5018" s="4" t="e">
        <f t="shared" si="440"/>
        <v>#DIV/0!</v>
      </c>
    </row>
    <row r="5019" spans="1:22">
      <c r="A5019" s="54" t="s">
        <v>1155</v>
      </c>
      <c r="B5019" t="s">
        <v>1140</v>
      </c>
      <c r="C5019" s="92" t="s">
        <v>1604</v>
      </c>
      <c r="D5019" s="81" t="s">
        <v>44</v>
      </c>
      <c r="E5019" s="93" t="s">
        <v>60</v>
      </c>
      <c r="F5019" s="93" t="s">
        <v>60</v>
      </c>
      <c r="G5019" s="131">
        <v>730</v>
      </c>
      <c r="H5019" s="123">
        <f t="shared" si="438"/>
        <v>0.2857142857142857</v>
      </c>
      <c r="K5019" t="s">
        <v>100</v>
      </c>
      <c r="N5019" t="s">
        <v>16</v>
      </c>
      <c r="O5019" t="s">
        <v>16</v>
      </c>
      <c r="P5019" s="2">
        <v>4</v>
      </c>
      <c r="Q5019" s="2">
        <v>71.599999999999994</v>
      </c>
      <c r="R5019" t="s">
        <v>16</v>
      </c>
      <c r="S5019" t="s">
        <v>16</v>
      </c>
      <c r="T5019" s="2">
        <v>4</v>
      </c>
      <c r="U5019" s="339" t="e">
        <f t="shared" si="439"/>
        <v>#DIV/0!</v>
      </c>
      <c r="V5019" s="4" t="e">
        <f t="shared" si="440"/>
        <v>#DIV/0!</v>
      </c>
    </row>
    <row r="5020" spans="1:22">
      <c r="A5020" s="54" t="s">
        <v>1155</v>
      </c>
      <c r="B5020" t="s">
        <v>1141</v>
      </c>
      <c r="C5020" s="92" t="s">
        <v>1604</v>
      </c>
      <c r="D5020" s="81" t="s">
        <v>44</v>
      </c>
      <c r="E5020" s="93" t="s">
        <v>60</v>
      </c>
      <c r="F5020" s="93" t="s">
        <v>60</v>
      </c>
      <c r="G5020" s="131">
        <v>730</v>
      </c>
      <c r="H5020" s="123">
        <f t="shared" si="438"/>
        <v>0.2857142857142857</v>
      </c>
      <c r="K5020" t="s">
        <v>100</v>
      </c>
      <c r="N5020" t="s">
        <v>16</v>
      </c>
      <c r="O5020" t="s">
        <v>16</v>
      </c>
      <c r="P5020" s="2">
        <v>4</v>
      </c>
      <c r="R5020" t="s">
        <v>16</v>
      </c>
      <c r="S5020" t="s">
        <v>16</v>
      </c>
      <c r="T5020" s="2">
        <v>4</v>
      </c>
      <c r="U5020" s="339" t="e">
        <f t="shared" si="439"/>
        <v>#DIV/0!</v>
      </c>
      <c r="V5020" s="4" t="e">
        <f t="shared" si="440"/>
        <v>#DIV/0!</v>
      </c>
    </row>
    <row r="5021" spans="1:22">
      <c r="A5021" s="54" t="s">
        <v>1155</v>
      </c>
      <c r="B5021" t="s">
        <v>1142</v>
      </c>
      <c r="C5021" s="92" t="s">
        <v>1604</v>
      </c>
      <c r="D5021" s="81" t="s">
        <v>44</v>
      </c>
      <c r="E5021" s="93" t="s">
        <v>60</v>
      </c>
      <c r="F5021" s="93" t="s">
        <v>60</v>
      </c>
      <c r="G5021" s="131">
        <v>730</v>
      </c>
      <c r="H5021" s="123">
        <f t="shared" si="438"/>
        <v>0.2857142857142857</v>
      </c>
      <c r="K5021" t="s">
        <v>100</v>
      </c>
      <c r="N5021" t="s">
        <v>16</v>
      </c>
      <c r="O5021" t="s">
        <v>16</v>
      </c>
      <c r="P5021" s="2">
        <v>4</v>
      </c>
      <c r="Q5021" s="2">
        <v>63.2</v>
      </c>
      <c r="R5021" t="s">
        <v>16</v>
      </c>
      <c r="S5021" t="s">
        <v>16</v>
      </c>
      <c r="T5021" s="2">
        <v>4</v>
      </c>
      <c r="U5021" s="339" t="e">
        <f t="shared" si="439"/>
        <v>#DIV/0!</v>
      </c>
      <c r="V5021" s="4" t="e">
        <f t="shared" si="440"/>
        <v>#DIV/0!</v>
      </c>
    </row>
    <row r="5022" spans="1:22">
      <c r="A5022" s="54" t="s">
        <v>1155</v>
      </c>
      <c r="B5022" t="s">
        <v>1143</v>
      </c>
      <c r="C5022" s="92" t="s">
        <v>1604</v>
      </c>
      <c r="D5022" s="81" t="s">
        <v>44</v>
      </c>
      <c r="E5022" s="93" t="s">
        <v>60</v>
      </c>
      <c r="F5022" s="93" t="s">
        <v>60</v>
      </c>
      <c r="G5022" s="131">
        <v>730</v>
      </c>
      <c r="H5022" s="123">
        <f t="shared" si="438"/>
        <v>0.2857142857142857</v>
      </c>
      <c r="K5022" t="s">
        <v>100</v>
      </c>
      <c r="N5022" t="s">
        <v>16</v>
      </c>
      <c r="O5022" t="s">
        <v>16</v>
      </c>
      <c r="P5022" s="2">
        <v>4</v>
      </c>
      <c r="Q5022" s="2">
        <v>65.2</v>
      </c>
      <c r="R5022" t="s">
        <v>16</v>
      </c>
      <c r="S5022" t="s">
        <v>16</v>
      </c>
      <c r="T5022" s="2">
        <v>4</v>
      </c>
      <c r="U5022" s="339" t="e">
        <f t="shared" si="439"/>
        <v>#DIV/0!</v>
      </c>
      <c r="V5022" s="4" t="e">
        <f t="shared" si="440"/>
        <v>#DIV/0!</v>
      </c>
    </row>
    <row r="5023" spans="1:22">
      <c r="A5023" s="54" t="s">
        <v>1155</v>
      </c>
      <c r="B5023" t="s">
        <v>1144</v>
      </c>
      <c r="C5023" s="92" t="s">
        <v>1604</v>
      </c>
      <c r="D5023" s="81" t="s">
        <v>44</v>
      </c>
      <c r="E5023" s="93" t="s">
        <v>60</v>
      </c>
      <c r="F5023" s="93" t="s">
        <v>60</v>
      </c>
      <c r="G5023" s="131">
        <v>730</v>
      </c>
      <c r="H5023" s="123">
        <f t="shared" si="438"/>
        <v>0.2857142857142857</v>
      </c>
      <c r="K5023" t="s">
        <v>100</v>
      </c>
      <c r="N5023" t="s">
        <v>16</v>
      </c>
      <c r="O5023" t="s">
        <v>16</v>
      </c>
      <c r="P5023" s="2">
        <v>4</v>
      </c>
      <c r="Q5023" s="2">
        <v>56.3</v>
      </c>
      <c r="R5023" t="s">
        <v>16</v>
      </c>
      <c r="S5023" t="s">
        <v>16</v>
      </c>
      <c r="T5023" s="2">
        <v>4</v>
      </c>
      <c r="U5023" s="339" t="e">
        <f t="shared" si="439"/>
        <v>#DIV/0!</v>
      </c>
      <c r="V5023" s="4" t="e">
        <f t="shared" si="440"/>
        <v>#DIV/0!</v>
      </c>
    </row>
    <row r="5024" spans="1:22">
      <c r="A5024" s="54" t="s">
        <v>1155</v>
      </c>
      <c r="B5024" t="s">
        <v>1145</v>
      </c>
      <c r="C5024" s="92" t="s">
        <v>1604</v>
      </c>
      <c r="D5024" s="81" t="s">
        <v>44</v>
      </c>
      <c r="E5024" s="93" t="s">
        <v>60</v>
      </c>
      <c r="F5024" s="93" t="s">
        <v>60</v>
      </c>
      <c r="G5024" s="131">
        <v>730</v>
      </c>
      <c r="H5024" s="123">
        <f t="shared" si="438"/>
        <v>0.2857142857142857</v>
      </c>
      <c r="K5024" t="s">
        <v>100</v>
      </c>
      <c r="N5024" t="s">
        <v>16</v>
      </c>
      <c r="O5024" t="s">
        <v>16</v>
      </c>
      <c r="P5024" s="2">
        <v>4</v>
      </c>
      <c r="R5024" t="s">
        <v>16</v>
      </c>
      <c r="S5024" t="s">
        <v>16</v>
      </c>
      <c r="T5024" s="2">
        <v>4</v>
      </c>
      <c r="U5024" s="339" t="e">
        <f t="shared" si="439"/>
        <v>#DIV/0!</v>
      </c>
      <c r="V5024" s="4" t="e">
        <f t="shared" si="440"/>
        <v>#DIV/0!</v>
      </c>
    </row>
    <row r="5025" spans="1:22">
      <c r="A5025" s="52" t="s">
        <v>1155</v>
      </c>
      <c r="B5025" t="s">
        <v>1146</v>
      </c>
      <c r="C5025" s="92" t="s">
        <v>1604</v>
      </c>
      <c r="D5025" s="85" t="s">
        <v>44</v>
      </c>
      <c r="E5025" s="97" t="s">
        <v>60</v>
      </c>
      <c r="F5025" s="97" t="s">
        <v>60</v>
      </c>
      <c r="G5025" s="437">
        <v>730</v>
      </c>
      <c r="H5025" s="173">
        <f t="shared" si="438"/>
        <v>0.2857142857142857</v>
      </c>
      <c r="I5025" s="19"/>
      <c r="J5025" s="16"/>
      <c r="K5025" s="16" t="s">
        <v>100</v>
      </c>
      <c r="L5025" s="16"/>
      <c r="N5025" t="s">
        <v>16</v>
      </c>
      <c r="O5025" t="s">
        <v>16</v>
      </c>
      <c r="P5025" s="2">
        <v>4</v>
      </c>
      <c r="Q5025" s="2">
        <v>61.9</v>
      </c>
      <c r="R5025" t="s">
        <v>16</v>
      </c>
      <c r="S5025" t="s">
        <v>16</v>
      </c>
      <c r="T5025" s="2">
        <v>4</v>
      </c>
      <c r="U5025" s="339" t="e">
        <f t="shared" si="439"/>
        <v>#DIV/0!</v>
      </c>
      <c r="V5025" s="4" t="e">
        <f t="shared" si="440"/>
        <v>#DIV/0!</v>
      </c>
    </row>
    <row r="5026" spans="1:22">
      <c r="A5026" s="54" t="s">
        <v>1155</v>
      </c>
      <c r="B5026" t="s">
        <v>1147</v>
      </c>
      <c r="C5026" s="92" t="s">
        <v>1604</v>
      </c>
      <c r="D5026" s="81" t="s">
        <v>44</v>
      </c>
      <c r="E5026" s="93" t="s">
        <v>60</v>
      </c>
      <c r="F5026" s="93" t="s">
        <v>60</v>
      </c>
      <c r="G5026" s="131">
        <v>730</v>
      </c>
      <c r="H5026" s="123">
        <f t="shared" ref="H5026:H5057" si="441">G5026/2555</f>
        <v>0.2857142857142857</v>
      </c>
      <c r="K5026" t="s">
        <v>100</v>
      </c>
      <c r="N5026" t="s">
        <v>16</v>
      </c>
      <c r="O5026" t="s">
        <v>16</v>
      </c>
      <c r="P5026" s="2">
        <v>4</v>
      </c>
      <c r="R5026" t="s">
        <v>16</v>
      </c>
      <c r="S5026" t="s">
        <v>16</v>
      </c>
      <c r="T5026" s="2">
        <v>4</v>
      </c>
      <c r="U5026" s="339" t="e">
        <f t="shared" si="439"/>
        <v>#DIV/0!</v>
      </c>
      <c r="V5026" s="4" t="e">
        <f t="shared" si="440"/>
        <v>#DIV/0!</v>
      </c>
    </row>
    <row r="5027" spans="1:22">
      <c r="A5027" s="54" t="s">
        <v>1155</v>
      </c>
      <c r="B5027" t="s">
        <v>1148</v>
      </c>
      <c r="C5027" s="92" t="s">
        <v>1604</v>
      </c>
      <c r="D5027" s="81" t="s">
        <v>44</v>
      </c>
      <c r="E5027" s="93" t="s">
        <v>60</v>
      </c>
      <c r="F5027" s="93" t="s">
        <v>60</v>
      </c>
      <c r="G5027" s="131">
        <v>730</v>
      </c>
      <c r="H5027" s="123">
        <f t="shared" si="441"/>
        <v>0.2857142857142857</v>
      </c>
      <c r="K5027" t="s">
        <v>100</v>
      </c>
      <c r="N5027" t="s">
        <v>16</v>
      </c>
      <c r="O5027" t="s">
        <v>16</v>
      </c>
      <c r="P5027" s="2">
        <v>4</v>
      </c>
      <c r="R5027" t="s">
        <v>16</v>
      </c>
      <c r="S5027" t="s">
        <v>16</v>
      </c>
      <c r="T5027" s="2">
        <v>4</v>
      </c>
      <c r="U5027" s="339" t="e">
        <f t="shared" si="439"/>
        <v>#DIV/0!</v>
      </c>
      <c r="V5027" s="4" t="e">
        <f t="shared" si="440"/>
        <v>#DIV/0!</v>
      </c>
    </row>
    <row r="5028" spans="1:22">
      <c r="A5028" s="54" t="s">
        <v>1155</v>
      </c>
      <c r="B5028" t="s">
        <v>1149</v>
      </c>
      <c r="C5028" s="92" t="s">
        <v>1604</v>
      </c>
      <c r="D5028" s="81" t="s">
        <v>44</v>
      </c>
      <c r="E5028" s="93" t="s">
        <v>60</v>
      </c>
      <c r="F5028" s="93" t="s">
        <v>60</v>
      </c>
      <c r="G5028" s="131">
        <v>730</v>
      </c>
      <c r="H5028" s="123">
        <f t="shared" si="441"/>
        <v>0.2857142857142857</v>
      </c>
      <c r="K5028" t="s">
        <v>100</v>
      </c>
      <c r="N5028" t="s">
        <v>16</v>
      </c>
      <c r="O5028" t="s">
        <v>16</v>
      </c>
      <c r="P5028" s="2">
        <v>4</v>
      </c>
      <c r="R5028" t="s">
        <v>16</v>
      </c>
      <c r="S5028" t="s">
        <v>16</v>
      </c>
      <c r="T5028" s="2">
        <v>4</v>
      </c>
      <c r="U5028" s="339" t="e">
        <f t="shared" si="439"/>
        <v>#DIV/0!</v>
      </c>
      <c r="V5028" s="4" t="e">
        <f t="shared" si="440"/>
        <v>#DIV/0!</v>
      </c>
    </row>
    <row r="5029" spans="1:22">
      <c r="A5029" s="54" t="s">
        <v>1155</v>
      </c>
      <c r="B5029" t="s">
        <v>1150</v>
      </c>
      <c r="C5029" s="92" t="s">
        <v>1604</v>
      </c>
      <c r="D5029" s="81" t="s">
        <v>44</v>
      </c>
      <c r="E5029" s="93" t="s">
        <v>60</v>
      </c>
      <c r="F5029" s="93" t="s">
        <v>60</v>
      </c>
      <c r="G5029" s="131">
        <v>730</v>
      </c>
      <c r="H5029" s="123">
        <f t="shared" si="441"/>
        <v>0.2857142857142857</v>
      </c>
      <c r="K5029" t="s">
        <v>100</v>
      </c>
      <c r="N5029" t="s">
        <v>16</v>
      </c>
      <c r="O5029" t="s">
        <v>16</v>
      </c>
      <c r="P5029" s="2">
        <v>4</v>
      </c>
      <c r="R5029" t="s">
        <v>16</v>
      </c>
      <c r="S5029" t="s">
        <v>16</v>
      </c>
      <c r="T5029" s="2">
        <v>4</v>
      </c>
      <c r="U5029" s="339" t="e">
        <f t="shared" si="439"/>
        <v>#DIV/0!</v>
      </c>
      <c r="V5029" s="4" t="e">
        <f t="shared" si="440"/>
        <v>#DIV/0!</v>
      </c>
    </row>
    <row r="5030" spans="1:22">
      <c r="A5030" s="54" t="s">
        <v>1155</v>
      </c>
      <c r="B5030" t="s">
        <v>1151</v>
      </c>
      <c r="C5030" s="92" t="s">
        <v>1604</v>
      </c>
      <c r="D5030" s="81" t="s">
        <v>44</v>
      </c>
      <c r="E5030" s="93" t="s">
        <v>60</v>
      </c>
      <c r="F5030" s="93" t="s">
        <v>60</v>
      </c>
      <c r="G5030" s="131">
        <v>730</v>
      </c>
      <c r="H5030" s="123">
        <f t="shared" si="441"/>
        <v>0.2857142857142857</v>
      </c>
      <c r="K5030" t="s">
        <v>100</v>
      </c>
      <c r="N5030" t="s">
        <v>16</v>
      </c>
      <c r="O5030" t="s">
        <v>16</v>
      </c>
      <c r="P5030" s="2">
        <v>4</v>
      </c>
      <c r="R5030" t="s">
        <v>16</v>
      </c>
      <c r="S5030" t="s">
        <v>16</v>
      </c>
      <c r="T5030" s="2">
        <v>4</v>
      </c>
      <c r="U5030" s="339" t="e">
        <f t="shared" si="439"/>
        <v>#DIV/0!</v>
      </c>
      <c r="V5030" s="4" t="e">
        <f t="shared" si="440"/>
        <v>#DIV/0!</v>
      </c>
    </row>
    <row r="5031" spans="1:22">
      <c r="A5031" s="54" t="s">
        <v>1155</v>
      </c>
      <c r="B5031" t="s">
        <v>1152</v>
      </c>
      <c r="C5031" s="92" t="s">
        <v>1604</v>
      </c>
      <c r="D5031" s="81" t="s">
        <v>44</v>
      </c>
      <c r="E5031" s="93" t="s">
        <v>60</v>
      </c>
      <c r="F5031" s="93" t="s">
        <v>60</v>
      </c>
      <c r="G5031" s="131">
        <v>730</v>
      </c>
      <c r="H5031" s="123">
        <f t="shared" si="441"/>
        <v>0.2857142857142857</v>
      </c>
      <c r="K5031" t="s">
        <v>100</v>
      </c>
      <c r="N5031" t="s">
        <v>16</v>
      </c>
      <c r="O5031" t="s">
        <v>16</v>
      </c>
      <c r="P5031" s="2">
        <v>4</v>
      </c>
      <c r="Q5031" s="12"/>
      <c r="R5031" t="s">
        <v>16</v>
      </c>
      <c r="S5031" t="s">
        <v>16</v>
      </c>
      <c r="T5031" s="2">
        <v>4</v>
      </c>
      <c r="U5031" s="339" t="e">
        <f t="shared" si="439"/>
        <v>#DIV/0!</v>
      </c>
      <c r="V5031" s="4" t="e">
        <f t="shared" si="440"/>
        <v>#DIV/0!</v>
      </c>
    </row>
    <row r="5032" spans="1:22" s="11" customFormat="1">
      <c r="A5032" s="55" t="s">
        <v>1155</v>
      </c>
      <c r="B5032" s="11" t="s">
        <v>1153</v>
      </c>
      <c r="C5032" s="92" t="s">
        <v>1604</v>
      </c>
      <c r="D5032" s="83" t="s">
        <v>44</v>
      </c>
      <c r="E5032" s="100" t="s">
        <v>60</v>
      </c>
      <c r="F5032" s="100" t="s">
        <v>60</v>
      </c>
      <c r="G5032" s="436">
        <v>730</v>
      </c>
      <c r="H5032" s="172">
        <f t="shared" si="441"/>
        <v>0.2857142857142857</v>
      </c>
      <c r="I5032" s="12"/>
      <c r="K5032" s="11" t="s">
        <v>100</v>
      </c>
      <c r="M5032" s="322"/>
      <c r="N5032" t="s">
        <v>16</v>
      </c>
      <c r="O5032" s="11" t="s">
        <v>16</v>
      </c>
      <c r="P5032" s="12">
        <v>4</v>
      </c>
      <c r="Q5032" s="2"/>
      <c r="R5032" t="s">
        <v>16</v>
      </c>
      <c r="S5032" s="11" t="s">
        <v>16</v>
      </c>
      <c r="T5032" s="12">
        <v>4</v>
      </c>
      <c r="U5032" s="339" t="e">
        <f t="shared" si="439"/>
        <v>#DIV/0!</v>
      </c>
      <c r="V5032" s="4" t="e">
        <f t="shared" si="440"/>
        <v>#DIV/0!</v>
      </c>
    </row>
    <row r="5033" spans="1:22">
      <c r="A5033" s="54" t="s">
        <v>1155</v>
      </c>
      <c r="B5033" t="s">
        <v>1154</v>
      </c>
      <c r="C5033" s="92" t="s">
        <v>1604</v>
      </c>
      <c r="D5033" s="81" t="s">
        <v>44</v>
      </c>
      <c r="E5033" s="93" t="s">
        <v>60</v>
      </c>
      <c r="F5033" s="93" t="s">
        <v>60</v>
      </c>
      <c r="G5033" s="131">
        <v>730</v>
      </c>
      <c r="H5033" s="123">
        <f t="shared" si="441"/>
        <v>0.2857142857142857</v>
      </c>
      <c r="K5033" t="s">
        <v>100</v>
      </c>
      <c r="N5033" t="s">
        <v>16</v>
      </c>
      <c r="O5033" t="s">
        <v>16</v>
      </c>
      <c r="P5033" s="2">
        <v>4</v>
      </c>
      <c r="R5033" t="s">
        <v>16</v>
      </c>
      <c r="S5033" t="s">
        <v>16</v>
      </c>
      <c r="T5033" s="2">
        <v>4</v>
      </c>
      <c r="U5033" s="339" t="e">
        <f t="shared" si="439"/>
        <v>#DIV/0!</v>
      </c>
      <c r="V5033" s="4" t="e">
        <f t="shared" si="440"/>
        <v>#DIV/0!</v>
      </c>
    </row>
    <row r="5034" spans="1:22">
      <c r="A5034" s="132" t="s">
        <v>1155</v>
      </c>
      <c r="B5034" s="133" t="s">
        <v>1115</v>
      </c>
      <c r="C5034" s="92" t="s">
        <v>1604</v>
      </c>
      <c r="D5034" s="134" t="s">
        <v>44</v>
      </c>
      <c r="E5034" s="135" t="s">
        <v>60</v>
      </c>
      <c r="F5034" s="135" t="s">
        <v>60</v>
      </c>
      <c r="G5034" s="131">
        <v>2190</v>
      </c>
      <c r="H5034" s="204">
        <f t="shared" si="441"/>
        <v>0.8571428571428571</v>
      </c>
      <c r="I5034" s="136"/>
      <c r="J5034" s="133"/>
      <c r="K5034" s="133" t="s">
        <v>100</v>
      </c>
      <c r="L5034" s="133"/>
      <c r="M5034" s="2">
        <v>71.2</v>
      </c>
      <c r="N5034" s="133" t="s">
        <v>16</v>
      </c>
      <c r="O5034" s="133" t="s">
        <v>16</v>
      </c>
      <c r="P5034" s="136">
        <v>4</v>
      </c>
      <c r="Q5034" s="136"/>
      <c r="R5034" s="133" t="s">
        <v>16</v>
      </c>
      <c r="S5034" s="133" t="s">
        <v>16</v>
      </c>
      <c r="T5034" s="136">
        <v>4</v>
      </c>
      <c r="U5034" s="339" t="e">
        <f t="shared" si="439"/>
        <v>#NUM!</v>
      </c>
      <c r="V5034" s="4" t="e">
        <f t="shared" si="440"/>
        <v>#VALUE!</v>
      </c>
    </row>
    <row r="5035" spans="1:22">
      <c r="A5035" s="54" t="s">
        <v>1155</v>
      </c>
      <c r="B5035" t="s">
        <v>1116</v>
      </c>
      <c r="C5035" s="92" t="s">
        <v>1604</v>
      </c>
      <c r="D5035" s="81" t="s">
        <v>44</v>
      </c>
      <c r="E5035" s="93" t="s">
        <v>60</v>
      </c>
      <c r="F5035" s="93" t="s">
        <v>60</v>
      </c>
      <c r="G5035" s="131">
        <v>2190</v>
      </c>
      <c r="H5035" s="123">
        <f t="shared" si="441"/>
        <v>0.8571428571428571</v>
      </c>
      <c r="K5035" t="s">
        <v>100</v>
      </c>
      <c r="M5035" s="2">
        <v>65.099999999999994</v>
      </c>
      <c r="N5035" t="s">
        <v>16</v>
      </c>
      <c r="O5035" t="s">
        <v>16</v>
      </c>
      <c r="P5035" s="2">
        <v>4</v>
      </c>
      <c r="R5035" t="s">
        <v>16</v>
      </c>
      <c r="S5035" t="s">
        <v>16</v>
      </c>
      <c r="T5035" s="2">
        <v>4</v>
      </c>
      <c r="U5035" s="339" t="e">
        <f t="shared" si="439"/>
        <v>#NUM!</v>
      </c>
      <c r="V5035" s="4" t="e">
        <f t="shared" si="440"/>
        <v>#VALUE!</v>
      </c>
    </row>
    <row r="5036" spans="1:22">
      <c r="A5036" s="54" t="s">
        <v>1155</v>
      </c>
      <c r="B5036" t="s">
        <v>1117</v>
      </c>
      <c r="C5036" s="92" t="s">
        <v>1604</v>
      </c>
      <c r="D5036" s="81" t="s">
        <v>44</v>
      </c>
      <c r="E5036" s="93" t="s">
        <v>60</v>
      </c>
      <c r="F5036" s="93" t="s">
        <v>60</v>
      </c>
      <c r="G5036" s="131">
        <v>2190</v>
      </c>
      <c r="H5036" s="123">
        <f t="shared" si="441"/>
        <v>0.8571428571428571</v>
      </c>
      <c r="K5036" t="s">
        <v>100</v>
      </c>
      <c r="M5036" s="2">
        <v>80</v>
      </c>
      <c r="N5036" t="s">
        <v>16</v>
      </c>
      <c r="O5036" t="s">
        <v>16</v>
      </c>
      <c r="P5036" s="2">
        <v>4</v>
      </c>
      <c r="R5036" t="s">
        <v>16</v>
      </c>
      <c r="S5036" t="s">
        <v>16</v>
      </c>
      <c r="T5036" s="2">
        <v>4</v>
      </c>
      <c r="U5036" s="339" t="e">
        <f t="shared" si="439"/>
        <v>#NUM!</v>
      </c>
      <c r="V5036" s="4" t="e">
        <f t="shared" si="440"/>
        <v>#VALUE!</v>
      </c>
    </row>
    <row r="5037" spans="1:22">
      <c r="A5037" s="54" t="s">
        <v>1155</v>
      </c>
      <c r="B5037" t="s">
        <v>1118</v>
      </c>
      <c r="C5037" s="92" t="s">
        <v>1604</v>
      </c>
      <c r="D5037" s="81" t="s">
        <v>44</v>
      </c>
      <c r="E5037" s="93" t="s">
        <v>60</v>
      </c>
      <c r="F5037" s="93" t="s">
        <v>60</v>
      </c>
      <c r="G5037" s="131">
        <v>2190</v>
      </c>
      <c r="H5037" s="123">
        <f t="shared" si="441"/>
        <v>0.8571428571428571</v>
      </c>
      <c r="K5037" t="s">
        <v>100</v>
      </c>
      <c r="M5037" s="2">
        <v>66.7</v>
      </c>
      <c r="N5037" t="s">
        <v>16</v>
      </c>
      <c r="O5037" t="s">
        <v>16</v>
      </c>
      <c r="P5037" s="2">
        <v>4</v>
      </c>
      <c r="R5037" t="s">
        <v>16</v>
      </c>
      <c r="S5037" t="s">
        <v>16</v>
      </c>
      <c r="T5037" s="2">
        <v>4</v>
      </c>
      <c r="U5037" s="339" t="e">
        <f t="shared" si="439"/>
        <v>#NUM!</v>
      </c>
      <c r="V5037" s="4" t="e">
        <f t="shared" si="440"/>
        <v>#VALUE!</v>
      </c>
    </row>
    <row r="5038" spans="1:22">
      <c r="A5038" s="54" t="s">
        <v>1155</v>
      </c>
      <c r="B5038" t="s">
        <v>1119</v>
      </c>
      <c r="C5038" s="92" t="s">
        <v>1604</v>
      </c>
      <c r="D5038" s="81" t="s">
        <v>44</v>
      </c>
      <c r="E5038" s="93" t="s">
        <v>60</v>
      </c>
      <c r="F5038" s="93" t="s">
        <v>60</v>
      </c>
      <c r="G5038" s="131">
        <v>2190</v>
      </c>
      <c r="H5038" s="123">
        <f t="shared" si="441"/>
        <v>0.8571428571428571</v>
      </c>
      <c r="K5038" t="s">
        <v>100</v>
      </c>
      <c r="M5038" s="2"/>
      <c r="N5038" t="s">
        <v>16</v>
      </c>
      <c r="O5038" t="s">
        <v>16</v>
      </c>
      <c r="P5038" s="2">
        <v>4</v>
      </c>
      <c r="R5038" t="s">
        <v>16</v>
      </c>
      <c r="S5038" t="s">
        <v>16</v>
      </c>
      <c r="T5038" s="2">
        <v>4</v>
      </c>
      <c r="U5038" s="339" t="e">
        <f t="shared" si="439"/>
        <v>#DIV/0!</v>
      </c>
      <c r="V5038" s="4" t="e">
        <f t="shared" si="440"/>
        <v>#DIV/0!</v>
      </c>
    </row>
    <row r="5039" spans="1:22">
      <c r="A5039" s="54" t="s">
        <v>1155</v>
      </c>
      <c r="B5039" t="s">
        <v>1120</v>
      </c>
      <c r="C5039" s="92" t="s">
        <v>1604</v>
      </c>
      <c r="D5039" s="81" t="s">
        <v>44</v>
      </c>
      <c r="E5039" s="93" t="s">
        <v>60</v>
      </c>
      <c r="F5039" s="93" t="s">
        <v>60</v>
      </c>
      <c r="G5039" s="131">
        <v>2190</v>
      </c>
      <c r="H5039" s="123">
        <f t="shared" si="441"/>
        <v>0.8571428571428571</v>
      </c>
      <c r="K5039" t="s">
        <v>100</v>
      </c>
      <c r="M5039" s="2">
        <v>66.7</v>
      </c>
      <c r="N5039" t="s">
        <v>16</v>
      </c>
      <c r="O5039" t="s">
        <v>16</v>
      </c>
      <c r="P5039" s="2">
        <v>4</v>
      </c>
      <c r="R5039" t="s">
        <v>16</v>
      </c>
      <c r="S5039" t="s">
        <v>16</v>
      </c>
      <c r="T5039" s="2">
        <v>4</v>
      </c>
      <c r="U5039" s="339" t="e">
        <f t="shared" si="439"/>
        <v>#NUM!</v>
      </c>
      <c r="V5039" s="4" t="e">
        <f t="shared" si="440"/>
        <v>#VALUE!</v>
      </c>
    </row>
    <row r="5040" spans="1:22">
      <c r="A5040" s="54" t="s">
        <v>1155</v>
      </c>
      <c r="B5040" t="s">
        <v>1121</v>
      </c>
      <c r="C5040" s="92" t="s">
        <v>1604</v>
      </c>
      <c r="D5040" s="81" t="s">
        <v>44</v>
      </c>
      <c r="E5040" s="93" t="s">
        <v>60</v>
      </c>
      <c r="F5040" s="93" t="s">
        <v>60</v>
      </c>
      <c r="G5040" s="131">
        <v>2190</v>
      </c>
      <c r="H5040" s="123">
        <f t="shared" si="441"/>
        <v>0.8571428571428571</v>
      </c>
      <c r="K5040" t="s">
        <v>100</v>
      </c>
      <c r="M5040" s="2">
        <v>78.3</v>
      </c>
      <c r="N5040" t="s">
        <v>16</v>
      </c>
      <c r="O5040" t="s">
        <v>16</v>
      </c>
      <c r="P5040" s="2">
        <v>4</v>
      </c>
      <c r="R5040" t="s">
        <v>16</v>
      </c>
      <c r="S5040" t="s">
        <v>16</v>
      </c>
      <c r="T5040" s="2">
        <v>4</v>
      </c>
      <c r="U5040" s="339" t="e">
        <f t="shared" si="439"/>
        <v>#NUM!</v>
      </c>
      <c r="V5040" s="4" t="e">
        <f t="shared" si="440"/>
        <v>#VALUE!</v>
      </c>
    </row>
    <row r="5041" spans="1:22">
      <c r="A5041" s="52" t="s">
        <v>1155</v>
      </c>
      <c r="B5041" t="s">
        <v>1122</v>
      </c>
      <c r="C5041" s="92" t="s">
        <v>1604</v>
      </c>
      <c r="D5041" s="85" t="s">
        <v>44</v>
      </c>
      <c r="E5041" s="97" t="s">
        <v>60</v>
      </c>
      <c r="F5041" s="97" t="s">
        <v>60</v>
      </c>
      <c r="G5041" s="437">
        <v>2190</v>
      </c>
      <c r="H5041" s="173">
        <f t="shared" si="441"/>
        <v>0.8571428571428571</v>
      </c>
      <c r="I5041" s="19"/>
      <c r="J5041" s="16"/>
      <c r="K5041" s="16" t="s">
        <v>100</v>
      </c>
      <c r="L5041" s="16"/>
      <c r="M5041" s="2">
        <v>66.7</v>
      </c>
      <c r="N5041" t="s">
        <v>16</v>
      </c>
      <c r="O5041" t="s">
        <v>16</v>
      </c>
      <c r="P5041" s="2">
        <v>4</v>
      </c>
      <c r="R5041" t="s">
        <v>16</v>
      </c>
      <c r="S5041" t="s">
        <v>16</v>
      </c>
      <c r="T5041" s="2">
        <v>4</v>
      </c>
      <c r="U5041" s="339" t="e">
        <f t="shared" si="439"/>
        <v>#NUM!</v>
      </c>
      <c r="V5041" s="4" t="e">
        <f t="shared" si="440"/>
        <v>#VALUE!</v>
      </c>
    </row>
    <row r="5042" spans="1:22">
      <c r="A5042" s="54" t="s">
        <v>1155</v>
      </c>
      <c r="B5042" t="s">
        <v>1123</v>
      </c>
      <c r="C5042" s="92" t="s">
        <v>1604</v>
      </c>
      <c r="D5042" s="81" t="s">
        <v>44</v>
      </c>
      <c r="E5042" s="93" t="s">
        <v>60</v>
      </c>
      <c r="F5042" s="93" t="s">
        <v>60</v>
      </c>
      <c r="G5042" s="131">
        <v>2190</v>
      </c>
      <c r="H5042" s="123">
        <f t="shared" si="441"/>
        <v>0.8571428571428571</v>
      </c>
      <c r="K5042" t="s">
        <v>100</v>
      </c>
      <c r="M5042" s="2">
        <v>96.5</v>
      </c>
      <c r="N5042" t="s">
        <v>16</v>
      </c>
      <c r="O5042" t="s">
        <v>16</v>
      </c>
      <c r="P5042" s="2">
        <v>4</v>
      </c>
      <c r="R5042" t="s">
        <v>16</v>
      </c>
      <c r="S5042" t="s">
        <v>16</v>
      </c>
      <c r="T5042" s="2">
        <v>4</v>
      </c>
      <c r="U5042" s="339" t="e">
        <f t="shared" si="439"/>
        <v>#NUM!</v>
      </c>
      <c r="V5042" s="4" t="e">
        <f t="shared" si="440"/>
        <v>#VALUE!</v>
      </c>
    </row>
    <row r="5043" spans="1:22">
      <c r="A5043" s="54" t="s">
        <v>1155</v>
      </c>
      <c r="B5043" t="s">
        <v>1124</v>
      </c>
      <c r="C5043" s="92" t="s">
        <v>1604</v>
      </c>
      <c r="D5043" s="81" t="s">
        <v>44</v>
      </c>
      <c r="E5043" s="93" t="s">
        <v>60</v>
      </c>
      <c r="F5043" s="93" t="s">
        <v>60</v>
      </c>
      <c r="G5043" s="131">
        <v>2190</v>
      </c>
      <c r="H5043" s="123">
        <f t="shared" si="441"/>
        <v>0.8571428571428571</v>
      </c>
      <c r="K5043" t="s">
        <v>100</v>
      </c>
      <c r="M5043" s="2">
        <v>87</v>
      </c>
      <c r="N5043" t="s">
        <v>16</v>
      </c>
      <c r="O5043" t="s">
        <v>16</v>
      </c>
      <c r="P5043" s="2">
        <v>4</v>
      </c>
      <c r="R5043" t="s">
        <v>16</v>
      </c>
      <c r="S5043" t="s">
        <v>16</v>
      </c>
      <c r="T5043" s="2">
        <v>4</v>
      </c>
      <c r="U5043" s="339" t="e">
        <f t="shared" si="439"/>
        <v>#NUM!</v>
      </c>
      <c r="V5043" s="4" t="e">
        <f t="shared" si="440"/>
        <v>#VALUE!</v>
      </c>
    </row>
    <row r="5044" spans="1:22">
      <c r="A5044" s="54" t="s">
        <v>1155</v>
      </c>
      <c r="B5044" t="s">
        <v>1125</v>
      </c>
      <c r="C5044" s="92" t="s">
        <v>1604</v>
      </c>
      <c r="D5044" s="81" t="s">
        <v>44</v>
      </c>
      <c r="E5044" s="93" t="s">
        <v>60</v>
      </c>
      <c r="F5044" s="93" t="s">
        <v>60</v>
      </c>
      <c r="G5044" s="131">
        <v>2190</v>
      </c>
      <c r="H5044" s="123">
        <f t="shared" si="441"/>
        <v>0.8571428571428571</v>
      </c>
      <c r="K5044" t="s">
        <v>100</v>
      </c>
      <c r="M5044" s="2">
        <v>66.7</v>
      </c>
      <c r="N5044" t="s">
        <v>16</v>
      </c>
      <c r="O5044" t="s">
        <v>16</v>
      </c>
      <c r="P5044" s="2">
        <v>4</v>
      </c>
      <c r="R5044" t="s">
        <v>16</v>
      </c>
      <c r="S5044" t="s">
        <v>16</v>
      </c>
      <c r="T5044" s="2">
        <v>4</v>
      </c>
      <c r="U5044" s="339" t="e">
        <f t="shared" si="439"/>
        <v>#NUM!</v>
      </c>
      <c r="V5044" s="4" t="e">
        <f t="shared" si="440"/>
        <v>#VALUE!</v>
      </c>
    </row>
    <row r="5045" spans="1:22">
      <c r="A5045" s="54" t="s">
        <v>1155</v>
      </c>
      <c r="B5045" t="s">
        <v>1126</v>
      </c>
      <c r="C5045" s="92" t="s">
        <v>1604</v>
      </c>
      <c r="D5045" s="81" t="s">
        <v>44</v>
      </c>
      <c r="E5045" s="93" t="s">
        <v>60</v>
      </c>
      <c r="F5045" s="93" t="s">
        <v>60</v>
      </c>
      <c r="G5045" s="131">
        <v>2190</v>
      </c>
      <c r="H5045" s="123">
        <f t="shared" si="441"/>
        <v>0.8571428571428571</v>
      </c>
      <c r="K5045" t="s">
        <v>100</v>
      </c>
      <c r="M5045" s="2">
        <v>87</v>
      </c>
      <c r="N5045" t="s">
        <v>16</v>
      </c>
      <c r="O5045" t="s">
        <v>16</v>
      </c>
      <c r="P5045" s="2">
        <v>4</v>
      </c>
      <c r="R5045" t="s">
        <v>16</v>
      </c>
      <c r="S5045" t="s">
        <v>16</v>
      </c>
      <c r="T5045" s="2">
        <v>4</v>
      </c>
      <c r="U5045" s="339" t="e">
        <f t="shared" si="439"/>
        <v>#NUM!</v>
      </c>
      <c r="V5045" s="4" t="e">
        <f t="shared" si="440"/>
        <v>#VALUE!</v>
      </c>
    </row>
    <row r="5046" spans="1:22">
      <c r="A5046" s="54" t="s">
        <v>1155</v>
      </c>
      <c r="B5046" t="s">
        <v>1127</v>
      </c>
      <c r="C5046" s="92" t="s">
        <v>1604</v>
      </c>
      <c r="D5046" s="81" t="s">
        <v>44</v>
      </c>
      <c r="E5046" s="93" t="s">
        <v>60</v>
      </c>
      <c r="F5046" s="93" t="s">
        <v>60</v>
      </c>
      <c r="G5046" s="131">
        <v>2190</v>
      </c>
      <c r="H5046" s="123">
        <f t="shared" si="441"/>
        <v>0.8571428571428571</v>
      </c>
      <c r="K5046" t="s">
        <v>100</v>
      </c>
      <c r="M5046" s="2"/>
      <c r="N5046" t="s">
        <v>16</v>
      </c>
      <c r="O5046" t="s">
        <v>16</v>
      </c>
      <c r="P5046" s="2">
        <v>4</v>
      </c>
      <c r="R5046" t="s">
        <v>16</v>
      </c>
      <c r="S5046" t="s">
        <v>16</v>
      </c>
      <c r="T5046" s="2">
        <v>4</v>
      </c>
      <c r="U5046" s="339" t="e">
        <f t="shared" si="439"/>
        <v>#DIV/0!</v>
      </c>
      <c r="V5046" s="4" t="e">
        <f t="shared" si="440"/>
        <v>#DIV/0!</v>
      </c>
    </row>
    <row r="5047" spans="1:22">
      <c r="A5047" s="54" t="s">
        <v>1155</v>
      </c>
      <c r="B5047" t="s">
        <v>1128</v>
      </c>
      <c r="C5047" s="92" t="s">
        <v>1604</v>
      </c>
      <c r="D5047" s="81" t="s">
        <v>44</v>
      </c>
      <c r="E5047" s="93" t="s">
        <v>60</v>
      </c>
      <c r="F5047" s="93" t="s">
        <v>60</v>
      </c>
      <c r="G5047" s="131">
        <v>2190</v>
      </c>
      <c r="H5047" s="123">
        <f t="shared" si="441"/>
        <v>0.8571428571428571</v>
      </c>
      <c r="K5047" t="s">
        <v>100</v>
      </c>
      <c r="M5047" s="2">
        <v>100</v>
      </c>
      <c r="N5047" t="s">
        <v>16</v>
      </c>
      <c r="O5047" t="s">
        <v>16</v>
      </c>
      <c r="P5047" s="2">
        <v>4</v>
      </c>
      <c r="R5047" t="s">
        <v>16</v>
      </c>
      <c r="S5047" t="s">
        <v>16</v>
      </c>
      <c r="T5047" s="2">
        <v>4</v>
      </c>
      <c r="U5047" s="339" t="e">
        <f t="shared" si="439"/>
        <v>#NUM!</v>
      </c>
      <c r="V5047" s="4" t="e">
        <f t="shared" si="440"/>
        <v>#VALUE!</v>
      </c>
    </row>
    <row r="5048" spans="1:22">
      <c r="A5048" s="54" t="s">
        <v>1155</v>
      </c>
      <c r="B5048" t="s">
        <v>1129</v>
      </c>
      <c r="C5048" s="92" t="s">
        <v>1604</v>
      </c>
      <c r="D5048" s="81" t="s">
        <v>44</v>
      </c>
      <c r="E5048" s="93" t="s">
        <v>60</v>
      </c>
      <c r="F5048" s="93" t="s">
        <v>60</v>
      </c>
      <c r="G5048" s="131">
        <v>2190</v>
      </c>
      <c r="H5048" s="123">
        <f t="shared" si="441"/>
        <v>0.8571428571428571</v>
      </c>
      <c r="K5048" t="s">
        <v>100</v>
      </c>
      <c r="M5048" s="2">
        <v>88.9</v>
      </c>
      <c r="N5048" t="s">
        <v>16</v>
      </c>
      <c r="O5048" t="s">
        <v>16</v>
      </c>
      <c r="P5048" s="2">
        <v>4</v>
      </c>
      <c r="R5048" t="s">
        <v>16</v>
      </c>
      <c r="S5048" t="s">
        <v>16</v>
      </c>
      <c r="T5048" s="2">
        <v>4</v>
      </c>
      <c r="U5048" s="339" t="e">
        <f t="shared" si="439"/>
        <v>#NUM!</v>
      </c>
      <c r="V5048" s="4" t="e">
        <f t="shared" si="440"/>
        <v>#VALUE!</v>
      </c>
    </row>
    <row r="5049" spans="1:22">
      <c r="A5049" s="52" t="s">
        <v>1155</v>
      </c>
      <c r="B5049" t="s">
        <v>1130</v>
      </c>
      <c r="C5049" s="92" t="s">
        <v>1604</v>
      </c>
      <c r="D5049" s="85" t="s">
        <v>44</v>
      </c>
      <c r="E5049" s="97" t="s">
        <v>60</v>
      </c>
      <c r="F5049" s="97" t="s">
        <v>60</v>
      </c>
      <c r="G5049" s="437">
        <v>2190</v>
      </c>
      <c r="H5049" s="173">
        <f t="shared" si="441"/>
        <v>0.8571428571428571</v>
      </c>
      <c r="I5049" s="19"/>
      <c r="J5049" s="16"/>
      <c r="K5049" s="16" t="s">
        <v>100</v>
      </c>
      <c r="L5049" s="16"/>
      <c r="M5049" s="2"/>
      <c r="N5049" t="s">
        <v>16</v>
      </c>
      <c r="O5049" t="s">
        <v>16</v>
      </c>
      <c r="P5049" s="2">
        <v>4</v>
      </c>
      <c r="R5049" t="s">
        <v>16</v>
      </c>
      <c r="S5049" t="s">
        <v>16</v>
      </c>
      <c r="T5049" s="2">
        <v>4</v>
      </c>
      <c r="U5049" s="339" t="e">
        <f t="shared" si="439"/>
        <v>#DIV/0!</v>
      </c>
      <c r="V5049" s="4" t="e">
        <f t="shared" si="440"/>
        <v>#DIV/0!</v>
      </c>
    </row>
    <row r="5050" spans="1:22">
      <c r="A5050" s="54" t="s">
        <v>1155</v>
      </c>
      <c r="B5050" t="s">
        <v>1131</v>
      </c>
      <c r="C5050" s="92" t="s">
        <v>1604</v>
      </c>
      <c r="D5050" s="81" t="s">
        <v>44</v>
      </c>
      <c r="E5050" s="93" t="s">
        <v>60</v>
      </c>
      <c r="F5050" s="93" t="s">
        <v>60</v>
      </c>
      <c r="G5050" s="131">
        <v>2190</v>
      </c>
      <c r="H5050" s="123">
        <f t="shared" si="441"/>
        <v>0.8571428571428571</v>
      </c>
      <c r="K5050" t="s">
        <v>100</v>
      </c>
      <c r="M5050" s="2"/>
      <c r="N5050" t="s">
        <v>16</v>
      </c>
      <c r="O5050" t="s">
        <v>16</v>
      </c>
      <c r="P5050" s="2">
        <v>4</v>
      </c>
      <c r="R5050" t="s">
        <v>16</v>
      </c>
      <c r="S5050" t="s">
        <v>16</v>
      </c>
      <c r="T5050" s="2">
        <v>4</v>
      </c>
      <c r="U5050" s="339" t="e">
        <f t="shared" si="439"/>
        <v>#DIV/0!</v>
      </c>
      <c r="V5050" s="4" t="e">
        <f t="shared" si="440"/>
        <v>#DIV/0!</v>
      </c>
    </row>
    <row r="5051" spans="1:22">
      <c r="A5051" s="54" t="s">
        <v>1155</v>
      </c>
      <c r="B5051" t="s">
        <v>1132</v>
      </c>
      <c r="C5051" s="92" t="s">
        <v>1604</v>
      </c>
      <c r="D5051" s="81" t="s">
        <v>44</v>
      </c>
      <c r="E5051" s="93" t="s">
        <v>60</v>
      </c>
      <c r="F5051" s="93" t="s">
        <v>60</v>
      </c>
      <c r="G5051" s="131">
        <v>2190</v>
      </c>
      <c r="H5051" s="123">
        <f t="shared" si="441"/>
        <v>0.8571428571428571</v>
      </c>
      <c r="K5051" t="s">
        <v>100</v>
      </c>
      <c r="M5051" s="2">
        <v>67.099999999999994</v>
      </c>
      <c r="N5051" t="s">
        <v>16</v>
      </c>
      <c r="O5051" t="s">
        <v>16</v>
      </c>
      <c r="P5051" s="2">
        <v>4</v>
      </c>
      <c r="R5051" t="s">
        <v>16</v>
      </c>
      <c r="S5051" t="s">
        <v>16</v>
      </c>
      <c r="T5051" s="2">
        <v>4</v>
      </c>
      <c r="U5051" s="339" t="e">
        <f t="shared" si="439"/>
        <v>#NUM!</v>
      </c>
      <c r="V5051" s="4" t="e">
        <f t="shared" si="440"/>
        <v>#VALUE!</v>
      </c>
    </row>
    <row r="5052" spans="1:22">
      <c r="A5052" s="54" t="s">
        <v>1155</v>
      </c>
      <c r="B5052" t="s">
        <v>1133</v>
      </c>
      <c r="C5052" s="92" t="s">
        <v>1604</v>
      </c>
      <c r="D5052" s="81" t="s">
        <v>44</v>
      </c>
      <c r="E5052" s="93" t="s">
        <v>60</v>
      </c>
      <c r="F5052" s="93" t="s">
        <v>60</v>
      </c>
      <c r="G5052" s="131">
        <v>2190</v>
      </c>
      <c r="H5052" s="123">
        <f t="shared" si="441"/>
        <v>0.8571428571428571</v>
      </c>
      <c r="K5052" t="s">
        <v>100</v>
      </c>
      <c r="M5052" s="2">
        <v>68.3</v>
      </c>
      <c r="N5052" t="s">
        <v>16</v>
      </c>
      <c r="O5052" t="s">
        <v>16</v>
      </c>
      <c r="P5052" s="2">
        <v>4</v>
      </c>
      <c r="R5052" t="s">
        <v>16</v>
      </c>
      <c r="S5052" t="s">
        <v>16</v>
      </c>
      <c r="T5052" s="2">
        <v>4</v>
      </c>
      <c r="U5052" s="339" t="e">
        <f t="shared" si="439"/>
        <v>#NUM!</v>
      </c>
      <c r="V5052" s="4" t="e">
        <f t="shared" si="440"/>
        <v>#VALUE!</v>
      </c>
    </row>
    <row r="5053" spans="1:22">
      <c r="A5053" s="54" t="s">
        <v>1155</v>
      </c>
      <c r="B5053" t="s">
        <v>1134</v>
      </c>
      <c r="C5053" s="92" t="s">
        <v>1604</v>
      </c>
      <c r="D5053" s="81" t="s">
        <v>44</v>
      </c>
      <c r="E5053" s="93" t="s">
        <v>60</v>
      </c>
      <c r="F5053" s="93" t="s">
        <v>60</v>
      </c>
      <c r="G5053" s="131">
        <v>2190</v>
      </c>
      <c r="H5053" s="123">
        <f t="shared" si="441"/>
        <v>0.8571428571428571</v>
      </c>
      <c r="K5053" t="s">
        <v>100</v>
      </c>
      <c r="M5053" s="2">
        <v>66.7</v>
      </c>
      <c r="N5053" t="s">
        <v>16</v>
      </c>
      <c r="O5053" t="s">
        <v>16</v>
      </c>
      <c r="P5053" s="2">
        <v>4</v>
      </c>
      <c r="R5053" t="s">
        <v>16</v>
      </c>
      <c r="S5053" t="s">
        <v>16</v>
      </c>
      <c r="T5053" s="2">
        <v>4</v>
      </c>
      <c r="U5053" s="339" t="e">
        <f t="shared" si="439"/>
        <v>#NUM!</v>
      </c>
      <c r="V5053" s="4" t="e">
        <f t="shared" si="440"/>
        <v>#VALUE!</v>
      </c>
    </row>
    <row r="5054" spans="1:22">
      <c r="A5054" s="54" t="s">
        <v>1155</v>
      </c>
      <c r="B5054" t="s">
        <v>1135</v>
      </c>
      <c r="C5054" s="92" t="s">
        <v>1604</v>
      </c>
      <c r="D5054" s="81" t="s">
        <v>44</v>
      </c>
      <c r="E5054" s="93" t="s">
        <v>60</v>
      </c>
      <c r="F5054" s="93" t="s">
        <v>60</v>
      </c>
      <c r="G5054" s="131">
        <v>2190</v>
      </c>
      <c r="H5054" s="123">
        <f t="shared" si="441"/>
        <v>0.8571428571428571</v>
      </c>
      <c r="K5054" t="s">
        <v>100</v>
      </c>
      <c r="M5054" s="2">
        <v>66.099999999999994</v>
      </c>
      <c r="N5054" t="s">
        <v>16</v>
      </c>
      <c r="O5054" t="s">
        <v>16</v>
      </c>
      <c r="P5054" s="2">
        <v>4</v>
      </c>
      <c r="R5054" t="s">
        <v>16</v>
      </c>
      <c r="S5054" t="s">
        <v>16</v>
      </c>
      <c r="T5054" s="2">
        <v>4</v>
      </c>
      <c r="U5054" s="339" t="e">
        <f t="shared" si="439"/>
        <v>#NUM!</v>
      </c>
      <c r="V5054" s="4" t="e">
        <f t="shared" si="440"/>
        <v>#VALUE!</v>
      </c>
    </row>
    <row r="5055" spans="1:22">
      <c r="A5055" s="54" t="s">
        <v>1155</v>
      </c>
      <c r="B5055" t="s">
        <v>1136</v>
      </c>
      <c r="C5055" s="92" t="s">
        <v>1604</v>
      </c>
      <c r="D5055" s="81" t="s">
        <v>44</v>
      </c>
      <c r="E5055" s="93" t="s">
        <v>60</v>
      </c>
      <c r="F5055" s="93" t="s">
        <v>60</v>
      </c>
      <c r="G5055" s="131">
        <v>2190</v>
      </c>
      <c r="H5055" s="123">
        <f t="shared" si="441"/>
        <v>0.8571428571428571</v>
      </c>
      <c r="K5055" t="s">
        <v>100</v>
      </c>
      <c r="M5055" s="2">
        <v>90.5</v>
      </c>
      <c r="N5055" t="s">
        <v>16</v>
      </c>
      <c r="O5055" t="s">
        <v>16</v>
      </c>
      <c r="P5055" s="2">
        <v>4</v>
      </c>
      <c r="R5055" t="s">
        <v>16</v>
      </c>
      <c r="S5055" t="s">
        <v>16</v>
      </c>
      <c r="T5055" s="2">
        <v>4</v>
      </c>
      <c r="U5055" s="339" t="e">
        <f t="shared" si="439"/>
        <v>#NUM!</v>
      </c>
      <c r="V5055" s="4" t="e">
        <f t="shared" si="440"/>
        <v>#VALUE!</v>
      </c>
    </row>
    <row r="5056" spans="1:22">
      <c r="A5056" s="54" t="s">
        <v>1155</v>
      </c>
      <c r="B5056" t="s">
        <v>1137</v>
      </c>
      <c r="C5056" s="92" t="s">
        <v>1604</v>
      </c>
      <c r="D5056" s="81" t="s">
        <v>44</v>
      </c>
      <c r="E5056" s="93" t="s">
        <v>60</v>
      </c>
      <c r="F5056" s="93" t="s">
        <v>60</v>
      </c>
      <c r="G5056" s="131">
        <v>2190</v>
      </c>
      <c r="H5056" s="123">
        <f t="shared" si="441"/>
        <v>0.8571428571428571</v>
      </c>
      <c r="I5056"/>
      <c r="K5056" t="s">
        <v>100</v>
      </c>
      <c r="M5056" s="2"/>
      <c r="N5056" t="s">
        <v>16</v>
      </c>
      <c r="O5056" t="s">
        <v>16</v>
      </c>
      <c r="P5056" s="2">
        <v>4</v>
      </c>
      <c r="R5056" t="s">
        <v>16</v>
      </c>
      <c r="S5056" t="s">
        <v>16</v>
      </c>
      <c r="T5056" s="2">
        <v>4</v>
      </c>
      <c r="U5056" s="339" t="e">
        <f t="shared" si="439"/>
        <v>#DIV/0!</v>
      </c>
      <c r="V5056" s="181" t="e">
        <f t="shared" si="440"/>
        <v>#DIV/0!</v>
      </c>
    </row>
    <row r="5057" spans="1:22" s="11" customFormat="1">
      <c r="A5057" s="55" t="s">
        <v>1155</v>
      </c>
      <c r="B5057" s="11" t="s">
        <v>1138</v>
      </c>
      <c r="C5057" s="55" t="s">
        <v>1604</v>
      </c>
      <c r="D5057" s="83" t="s">
        <v>44</v>
      </c>
      <c r="E5057" s="100" t="s">
        <v>60</v>
      </c>
      <c r="F5057" s="100" t="s">
        <v>60</v>
      </c>
      <c r="G5057" s="436">
        <v>2190</v>
      </c>
      <c r="H5057" s="172">
        <f t="shared" si="441"/>
        <v>0.8571428571428571</v>
      </c>
      <c r="K5057" s="11" t="s">
        <v>100</v>
      </c>
      <c r="M5057" s="12"/>
      <c r="N5057" s="11" t="s">
        <v>16</v>
      </c>
      <c r="O5057" s="11" t="s">
        <v>16</v>
      </c>
      <c r="P5057" s="12">
        <v>4</v>
      </c>
      <c r="Q5057" s="12"/>
      <c r="R5057" s="11" t="s">
        <v>16</v>
      </c>
      <c r="S5057" s="11" t="s">
        <v>16</v>
      </c>
      <c r="T5057" s="12">
        <v>4</v>
      </c>
      <c r="U5057" s="341" t="e">
        <f t="shared" si="439"/>
        <v>#DIV/0!</v>
      </c>
      <c r="V5057" s="184" t="e">
        <f t="shared" si="440"/>
        <v>#DIV/0!</v>
      </c>
    </row>
    <row r="5058" spans="1:22">
      <c r="A5058" s="54" t="s">
        <v>1155</v>
      </c>
      <c r="B5058" t="s">
        <v>1139</v>
      </c>
      <c r="C5058" s="92" t="s">
        <v>1604</v>
      </c>
      <c r="D5058" s="81" t="s">
        <v>44</v>
      </c>
      <c r="E5058" s="93" t="s">
        <v>60</v>
      </c>
      <c r="F5058" s="93" t="s">
        <v>60</v>
      </c>
      <c r="G5058" s="131">
        <v>2190</v>
      </c>
      <c r="H5058" s="123">
        <f t="shared" ref="H5058:H5089" si="442">G5058/2555</f>
        <v>0.8571428571428571</v>
      </c>
      <c r="K5058" t="s">
        <v>100</v>
      </c>
      <c r="M5058" s="2"/>
      <c r="N5058" t="s">
        <v>16</v>
      </c>
      <c r="O5058" t="s">
        <v>16</v>
      </c>
      <c r="P5058" s="2">
        <v>4</v>
      </c>
      <c r="R5058" t="s">
        <v>16</v>
      </c>
      <c r="S5058" t="s">
        <v>16</v>
      </c>
      <c r="T5058" s="2">
        <v>4</v>
      </c>
      <c r="U5058" s="339" t="e">
        <f t="shared" si="439"/>
        <v>#DIV/0!</v>
      </c>
      <c r="V5058" s="4" t="e">
        <f t="shared" si="440"/>
        <v>#DIV/0!</v>
      </c>
    </row>
    <row r="5059" spans="1:22">
      <c r="A5059" s="54" t="s">
        <v>1155</v>
      </c>
      <c r="B5059" t="s">
        <v>1140</v>
      </c>
      <c r="C5059" s="92" t="s">
        <v>1604</v>
      </c>
      <c r="D5059" s="81" t="s">
        <v>44</v>
      </c>
      <c r="E5059" s="93" t="s">
        <v>60</v>
      </c>
      <c r="F5059" s="93" t="s">
        <v>60</v>
      </c>
      <c r="G5059" s="131">
        <v>2190</v>
      </c>
      <c r="H5059" s="123">
        <f t="shared" si="442"/>
        <v>0.8571428571428571</v>
      </c>
      <c r="K5059" t="s">
        <v>100</v>
      </c>
      <c r="M5059" s="2"/>
      <c r="N5059" t="s">
        <v>16</v>
      </c>
      <c r="O5059" t="s">
        <v>16</v>
      </c>
      <c r="P5059" s="2">
        <v>4</v>
      </c>
      <c r="R5059" t="s">
        <v>16</v>
      </c>
      <c r="S5059" t="s">
        <v>16</v>
      </c>
      <c r="T5059" s="2">
        <v>4</v>
      </c>
      <c r="U5059" s="339" t="e">
        <f t="shared" si="439"/>
        <v>#DIV/0!</v>
      </c>
      <c r="V5059" s="4" t="e">
        <f t="shared" si="440"/>
        <v>#DIV/0!</v>
      </c>
    </row>
    <row r="5060" spans="1:22">
      <c r="A5060" s="54" t="s">
        <v>1155</v>
      </c>
      <c r="B5060" t="s">
        <v>1141</v>
      </c>
      <c r="C5060" s="92" t="s">
        <v>1604</v>
      </c>
      <c r="D5060" s="81" t="s">
        <v>44</v>
      </c>
      <c r="E5060" s="93" t="s">
        <v>60</v>
      </c>
      <c r="F5060" s="93" t="s">
        <v>60</v>
      </c>
      <c r="G5060" s="131">
        <v>2190</v>
      </c>
      <c r="H5060" s="123">
        <f t="shared" si="442"/>
        <v>0.8571428571428571</v>
      </c>
      <c r="K5060" t="s">
        <v>100</v>
      </c>
      <c r="M5060" s="2"/>
      <c r="N5060" t="s">
        <v>16</v>
      </c>
      <c r="O5060" t="s">
        <v>16</v>
      </c>
      <c r="P5060" s="2">
        <v>4</v>
      </c>
      <c r="R5060" t="s">
        <v>16</v>
      </c>
      <c r="S5060" t="s">
        <v>16</v>
      </c>
      <c r="T5060" s="2">
        <v>4</v>
      </c>
      <c r="U5060" s="339" t="e">
        <f t="shared" si="439"/>
        <v>#DIV/0!</v>
      </c>
      <c r="V5060" s="4" t="e">
        <f t="shared" si="440"/>
        <v>#DIV/0!</v>
      </c>
    </row>
    <row r="5061" spans="1:22">
      <c r="A5061" s="54" t="s">
        <v>1155</v>
      </c>
      <c r="B5061" t="s">
        <v>1142</v>
      </c>
      <c r="C5061" s="92" t="s">
        <v>1604</v>
      </c>
      <c r="D5061" s="81" t="s">
        <v>44</v>
      </c>
      <c r="E5061" s="93" t="s">
        <v>60</v>
      </c>
      <c r="F5061" s="93" t="s">
        <v>60</v>
      </c>
      <c r="G5061" s="131">
        <v>2190</v>
      </c>
      <c r="H5061" s="123">
        <f t="shared" si="442"/>
        <v>0.8571428571428571</v>
      </c>
      <c r="K5061" t="s">
        <v>100</v>
      </c>
      <c r="M5061" s="2"/>
      <c r="N5061" t="s">
        <v>16</v>
      </c>
      <c r="O5061" t="s">
        <v>16</v>
      </c>
      <c r="P5061" s="2">
        <v>4</v>
      </c>
      <c r="R5061" t="s">
        <v>16</v>
      </c>
      <c r="S5061" t="s">
        <v>16</v>
      </c>
      <c r="T5061" s="2">
        <v>4</v>
      </c>
      <c r="U5061" s="339" t="e">
        <f t="shared" si="439"/>
        <v>#DIV/0!</v>
      </c>
      <c r="V5061" s="4" t="e">
        <f t="shared" si="440"/>
        <v>#DIV/0!</v>
      </c>
    </row>
    <row r="5062" spans="1:22">
      <c r="A5062" s="54" t="s">
        <v>1155</v>
      </c>
      <c r="B5062" t="s">
        <v>1143</v>
      </c>
      <c r="C5062" s="92" t="s">
        <v>1604</v>
      </c>
      <c r="D5062" s="81" t="s">
        <v>44</v>
      </c>
      <c r="E5062" s="93" t="s">
        <v>60</v>
      </c>
      <c r="F5062" s="93" t="s">
        <v>60</v>
      </c>
      <c r="G5062" s="131">
        <v>2190</v>
      </c>
      <c r="H5062" s="123">
        <f t="shared" si="442"/>
        <v>0.8571428571428571</v>
      </c>
      <c r="K5062" t="s">
        <v>100</v>
      </c>
      <c r="M5062" s="2"/>
      <c r="N5062" t="s">
        <v>16</v>
      </c>
      <c r="O5062" t="s">
        <v>16</v>
      </c>
      <c r="P5062" s="2">
        <v>4</v>
      </c>
      <c r="R5062" t="s">
        <v>16</v>
      </c>
      <c r="S5062" t="s">
        <v>16</v>
      </c>
      <c r="T5062" s="2">
        <v>4</v>
      </c>
      <c r="U5062" s="339" t="e">
        <f t="shared" si="439"/>
        <v>#DIV/0!</v>
      </c>
      <c r="V5062" s="4" t="e">
        <f t="shared" si="440"/>
        <v>#DIV/0!</v>
      </c>
    </row>
    <row r="5063" spans="1:22">
      <c r="A5063" s="54" t="s">
        <v>1155</v>
      </c>
      <c r="B5063" t="s">
        <v>1144</v>
      </c>
      <c r="C5063" s="92" t="s">
        <v>1604</v>
      </c>
      <c r="D5063" s="81" t="s">
        <v>44</v>
      </c>
      <c r="E5063" s="93" t="s">
        <v>60</v>
      </c>
      <c r="F5063" s="93" t="s">
        <v>60</v>
      </c>
      <c r="G5063" s="131">
        <v>2190</v>
      </c>
      <c r="H5063" s="123">
        <f t="shared" si="442"/>
        <v>0.8571428571428571</v>
      </c>
      <c r="K5063" t="s">
        <v>100</v>
      </c>
      <c r="M5063" s="2"/>
      <c r="N5063" t="s">
        <v>16</v>
      </c>
      <c r="O5063" t="s">
        <v>16</v>
      </c>
      <c r="P5063" s="2">
        <v>4</v>
      </c>
      <c r="R5063" t="s">
        <v>16</v>
      </c>
      <c r="S5063" t="s">
        <v>16</v>
      </c>
      <c r="T5063" s="2">
        <v>4</v>
      </c>
      <c r="U5063" s="339" t="e">
        <f t="shared" si="439"/>
        <v>#DIV/0!</v>
      </c>
      <c r="V5063" s="4" t="e">
        <f t="shared" si="440"/>
        <v>#DIV/0!</v>
      </c>
    </row>
    <row r="5064" spans="1:22">
      <c r="A5064" s="54" t="s">
        <v>1155</v>
      </c>
      <c r="B5064" t="s">
        <v>1145</v>
      </c>
      <c r="C5064" s="92" t="s">
        <v>1604</v>
      </c>
      <c r="D5064" s="81" t="s">
        <v>44</v>
      </c>
      <c r="E5064" s="93" t="s">
        <v>60</v>
      </c>
      <c r="F5064" s="93" t="s">
        <v>60</v>
      </c>
      <c r="G5064" s="131">
        <v>2190</v>
      </c>
      <c r="H5064" s="123">
        <f t="shared" si="442"/>
        <v>0.8571428571428571</v>
      </c>
      <c r="K5064" t="s">
        <v>100</v>
      </c>
      <c r="M5064" s="2"/>
      <c r="N5064" t="s">
        <v>16</v>
      </c>
      <c r="O5064" t="s">
        <v>16</v>
      </c>
      <c r="P5064" s="2">
        <v>4</v>
      </c>
      <c r="R5064" t="s">
        <v>16</v>
      </c>
      <c r="S5064" t="s">
        <v>16</v>
      </c>
      <c r="T5064" s="2">
        <v>4</v>
      </c>
      <c r="U5064" s="339" t="e">
        <f t="shared" si="439"/>
        <v>#DIV/0!</v>
      </c>
      <c r="V5064" s="4" t="e">
        <f t="shared" si="440"/>
        <v>#DIV/0!</v>
      </c>
    </row>
    <row r="5065" spans="1:22">
      <c r="A5065" s="52" t="s">
        <v>1155</v>
      </c>
      <c r="B5065" t="s">
        <v>1146</v>
      </c>
      <c r="C5065" s="92" t="s">
        <v>1604</v>
      </c>
      <c r="D5065" s="85" t="s">
        <v>44</v>
      </c>
      <c r="E5065" s="97" t="s">
        <v>60</v>
      </c>
      <c r="F5065" s="97" t="s">
        <v>60</v>
      </c>
      <c r="G5065" s="437">
        <v>2190</v>
      </c>
      <c r="H5065" s="173">
        <f t="shared" si="442"/>
        <v>0.8571428571428571</v>
      </c>
      <c r="I5065" s="19"/>
      <c r="J5065" s="16"/>
      <c r="K5065" s="16" t="s">
        <v>100</v>
      </c>
      <c r="L5065" s="16"/>
      <c r="M5065" s="2"/>
      <c r="N5065" t="s">
        <v>16</v>
      </c>
      <c r="O5065" s="16" t="s">
        <v>16</v>
      </c>
      <c r="P5065" s="2">
        <v>4</v>
      </c>
      <c r="R5065" t="s">
        <v>16</v>
      </c>
      <c r="S5065" t="s">
        <v>16</v>
      </c>
      <c r="T5065" s="2">
        <v>4</v>
      </c>
      <c r="U5065" s="339" t="e">
        <f t="shared" si="439"/>
        <v>#DIV/0!</v>
      </c>
      <c r="V5065" s="4" t="e">
        <f t="shared" si="440"/>
        <v>#DIV/0!</v>
      </c>
    </row>
    <row r="5066" spans="1:22">
      <c r="A5066" s="54" t="s">
        <v>1155</v>
      </c>
      <c r="B5066" t="s">
        <v>1147</v>
      </c>
      <c r="C5066" s="92" t="s">
        <v>1604</v>
      </c>
      <c r="D5066" s="81" t="s">
        <v>44</v>
      </c>
      <c r="E5066" s="93" t="s">
        <v>60</v>
      </c>
      <c r="F5066" s="93" t="s">
        <v>60</v>
      </c>
      <c r="G5066" s="131">
        <v>2190</v>
      </c>
      <c r="H5066" s="123">
        <f t="shared" si="442"/>
        <v>0.8571428571428571</v>
      </c>
      <c r="K5066" t="s">
        <v>100</v>
      </c>
      <c r="M5066" s="2"/>
      <c r="N5066" t="s">
        <v>16</v>
      </c>
      <c r="O5066" t="s">
        <v>16</v>
      </c>
      <c r="P5066" s="2">
        <v>4</v>
      </c>
      <c r="R5066" t="s">
        <v>16</v>
      </c>
      <c r="S5066" t="s">
        <v>16</v>
      </c>
      <c r="T5066" s="2">
        <v>4</v>
      </c>
      <c r="U5066" s="339" t="e">
        <f t="shared" si="439"/>
        <v>#DIV/0!</v>
      </c>
      <c r="V5066" s="4" t="e">
        <f t="shared" si="440"/>
        <v>#DIV/0!</v>
      </c>
    </row>
    <row r="5067" spans="1:22">
      <c r="A5067" s="54" t="s">
        <v>1155</v>
      </c>
      <c r="B5067" t="s">
        <v>1148</v>
      </c>
      <c r="C5067" s="92" t="s">
        <v>1604</v>
      </c>
      <c r="D5067" s="81" t="s">
        <v>44</v>
      </c>
      <c r="E5067" s="93" t="s">
        <v>60</v>
      </c>
      <c r="F5067" s="93" t="s">
        <v>60</v>
      </c>
      <c r="G5067" s="131">
        <v>2190</v>
      </c>
      <c r="H5067" s="123">
        <f t="shared" si="442"/>
        <v>0.8571428571428571</v>
      </c>
      <c r="K5067" t="s">
        <v>100</v>
      </c>
      <c r="M5067" s="2"/>
      <c r="N5067" t="s">
        <v>16</v>
      </c>
      <c r="O5067" t="s">
        <v>16</v>
      </c>
      <c r="P5067" s="2">
        <v>4</v>
      </c>
      <c r="R5067" t="s">
        <v>16</v>
      </c>
      <c r="S5067" t="s">
        <v>16</v>
      </c>
      <c r="T5067" s="2">
        <v>4</v>
      </c>
      <c r="U5067" s="339" t="e">
        <f t="shared" si="439"/>
        <v>#DIV/0!</v>
      </c>
      <c r="V5067" s="4" t="e">
        <f t="shared" si="440"/>
        <v>#DIV/0!</v>
      </c>
    </row>
    <row r="5068" spans="1:22">
      <c r="A5068" s="54" t="s">
        <v>1155</v>
      </c>
      <c r="B5068" t="s">
        <v>1149</v>
      </c>
      <c r="C5068" s="92" t="s">
        <v>1604</v>
      </c>
      <c r="D5068" s="81" t="s">
        <v>44</v>
      </c>
      <c r="E5068" s="93" t="s">
        <v>60</v>
      </c>
      <c r="F5068" s="93" t="s">
        <v>60</v>
      </c>
      <c r="G5068" s="131">
        <v>2190</v>
      </c>
      <c r="H5068" s="123">
        <f t="shared" si="442"/>
        <v>0.8571428571428571</v>
      </c>
      <c r="K5068" t="s">
        <v>100</v>
      </c>
      <c r="M5068" s="2"/>
      <c r="N5068" t="s">
        <v>16</v>
      </c>
      <c r="O5068" t="s">
        <v>16</v>
      </c>
      <c r="P5068" s="2">
        <v>4</v>
      </c>
      <c r="R5068" t="s">
        <v>16</v>
      </c>
      <c r="S5068" t="s">
        <v>16</v>
      </c>
      <c r="T5068" s="2">
        <v>4</v>
      </c>
      <c r="U5068" s="339" t="e">
        <f t="shared" si="439"/>
        <v>#DIV/0!</v>
      </c>
      <c r="V5068" s="4" t="e">
        <f t="shared" si="440"/>
        <v>#DIV/0!</v>
      </c>
    </row>
    <row r="5069" spans="1:22">
      <c r="A5069" s="54" t="s">
        <v>1155</v>
      </c>
      <c r="B5069" t="s">
        <v>1150</v>
      </c>
      <c r="C5069" s="92" t="s">
        <v>1604</v>
      </c>
      <c r="D5069" s="81" t="s">
        <v>44</v>
      </c>
      <c r="E5069" s="93" t="s">
        <v>60</v>
      </c>
      <c r="F5069" s="93" t="s">
        <v>60</v>
      </c>
      <c r="G5069" s="131">
        <v>2190</v>
      </c>
      <c r="H5069" s="123">
        <f t="shared" si="442"/>
        <v>0.8571428571428571</v>
      </c>
      <c r="K5069" t="s">
        <v>100</v>
      </c>
      <c r="M5069" s="2"/>
      <c r="N5069" t="s">
        <v>16</v>
      </c>
      <c r="O5069" t="s">
        <v>16</v>
      </c>
      <c r="P5069" s="2">
        <v>4</v>
      </c>
      <c r="R5069" t="s">
        <v>16</v>
      </c>
      <c r="S5069" t="s">
        <v>16</v>
      </c>
      <c r="T5069" s="2">
        <v>4</v>
      </c>
      <c r="U5069" s="339" t="e">
        <f t="shared" si="439"/>
        <v>#DIV/0!</v>
      </c>
      <c r="V5069" s="4" t="e">
        <f t="shared" si="440"/>
        <v>#DIV/0!</v>
      </c>
    </row>
    <row r="5070" spans="1:22">
      <c r="A5070" s="54" t="s">
        <v>1155</v>
      </c>
      <c r="B5070" t="s">
        <v>1151</v>
      </c>
      <c r="C5070" s="92" t="s">
        <v>1604</v>
      </c>
      <c r="D5070" s="81" t="s">
        <v>44</v>
      </c>
      <c r="E5070" s="93" t="s">
        <v>60</v>
      </c>
      <c r="F5070" s="93" t="s">
        <v>60</v>
      </c>
      <c r="G5070" s="131">
        <v>2190</v>
      </c>
      <c r="H5070" s="123">
        <f t="shared" si="442"/>
        <v>0.8571428571428571</v>
      </c>
      <c r="K5070" t="s">
        <v>100</v>
      </c>
      <c r="M5070" s="2"/>
      <c r="N5070" t="s">
        <v>16</v>
      </c>
      <c r="O5070" t="s">
        <v>16</v>
      </c>
      <c r="P5070" s="2">
        <v>4</v>
      </c>
      <c r="R5070" t="s">
        <v>16</v>
      </c>
      <c r="S5070" t="s">
        <v>16</v>
      </c>
      <c r="T5070" s="2">
        <v>4</v>
      </c>
      <c r="U5070" s="339" t="e">
        <f t="shared" si="439"/>
        <v>#DIV/0!</v>
      </c>
      <c r="V5070" s="4" t="e">
        <f t="shared" si="440"/>
        <v>#DIV/0!</v>
      </c>
    </row>
    <row r="5071" spans="1:22">
      <c r="A5071" s="54" t="s">
        <v>1155</v>
      </c>
      <c r="B5071" t="s">
        <v>1152</v>
      </c>
      <c r="C5071" s="92" t="s">
        <v>1604</v>
      </c>
      <c r="D5071" s="81" t="s">
        <v>44</v>
      </c>
      <c r="E5071" s="93" t="s">
        <v>60</v>
      </c>
      <c r="F5071" s="93" t="s">
        <v>60</v>
      </c>
      <c r="G5071" s="131">
        <v>2190</v>
      </c>
      <c r="H5071" s="123">
        <f t="shared" si="442"/>
        <v>0.8571428571428571</v>
      </c>
      <c r="K5071" t="s">
        <v>100</v>
      </c>
      <c r="M5071" s="2"/>
      <c r="N5071" t="s">
        <v>16</v>
      </c>
      <c r="O5071" t="s">
        <v>16</v>
      </c>
      <c r="P5071" s="2">
        <v>4</v>
      </c>
      <c r="R5071" t="s">
        <v>16</v>
      </c>
      <c r="S5071" t="s">
        <v>16</v>
      </c>
      <c r="T5071" s="2">
        <v>4</v>
      </c>
      <c r="U5071" s="339" t="e">
        <f t="shared" si="439"/>
        <v>#DIV/0!</v>
      </c>
      <c r="V5071" s="4" t="e">
        <f t="shared" si="440"/>
        <v>#DIV/0!</v>
      </c>
    </row>
    <row r="5072" spans="1:22">
      <c r="A5072" s="54" t="s">
        <v>1155</v>
      </c>
      <c r="B5072" t="s">
        <v>1153</v>
      </c>
      <c r="C5072" s="92" t="s">
        <v>1604</v>
      </c>
      <c r="D5072" s="81" t="s">
        <v>44</v>
      </c>
      <c r="E5072" s="93" t="s">
        <v>60</v>
      </c>
      <c r="F5072" s="93" t="s">
        <v>60</v>
      </c>
      <c r="G5072" s="131">
        <v>2190</v>
      </c>
      <c r="H5072" s="123">
        <f t="shared" si="442"/>
        <v>0.8571428571428571</v>
      </c>
      <c r="K5072" t="s">
        <v>100</v>
      </c>
      <c r="M5072" s="2"/>
      <c r="N5072" t="s">
        <v>16</v>
      </c>
      <c r="O5072" t="s">
        <v>16</v>
      </c>
      <c r="P5072" s="2">
        <v>4</v>
      </c>
      <c r="R5072" t="s">
        <v>16</v>
      </c>
      <c r="S5072" t="s">
        <v>16</v>
      </c>
      <c r="T5072" s="2">
        <v>4</v>
      </c>
      <c r="U5072" s="339" t="e">
        <f t="shared" si="439"/>
        <v>#DIV/0!</v>
      </c>
      <c r="V5072" s="4" t="e">
        <f t="shared" si="440"/>
        <v>#DIV/0!</v>
      </c>
    </row>
    <row r="5073" spans="1:22">
      <c r="A5073" s="52" t="s">
        <v>1155</v>
      </c>
      <c r="B5073" t="s">
        <v>1154</v>
      </c>
      <c r="C5073" s="92" t="s">
        <v>1604</v>
      </c>
      <c r="D5073" s="85" t="s">
        <v>44</v>
      </c>
      <c r="E5073" s="97" t="s">
        <v>60</v>
      </c>
      <c r="F5073" s="97" t="s">
        <v>60</v>
      </c>
      <c r="G5073" s="437">
        <v>2190</v>
      </c>
      <c r="H5073" s="173">
        <f t="shared" si="442"/>
        <v>0.8571428571428571</v>
      </c>
      <c r="I5073" s="19"/>
      <c r="J5073" s="16"/>
      <c r="K5073" s="16" t="s">
        <v>100</v>
      </c>
      <c r="L5073" s="16"/>
      <c r="M5073" s="2"/>
      <c r="N5073" t="s">
        <v>16</v>
      </c>
      <c r="O5073" s="16" t="s">
        <v>16</v>
      </c>
      <c r="P5073" s="2">
        <v>4</v>
      </c>
      <c r="R5073" t="s">
        <v>16</v>
      </c>
      <c r="S5073" t="s">
        <v>16</v>
      </c>
      <c r="T5073" s="2">
        <v>4</v>
      </c>
      <c r="U5073" s="339" t="e">
        <f t="shared" ref="U5073:U5136" si="443">LN(Q5073/M5073)</f>
        <v>#DIV/0!</v>
      </c>
      <c r="V5073" s="4" t="e">
        <f t="shared" ref="V5073:V5136" si="444">M5073^2/(P5073*M5073^2)+S5073^2/(T5073*Q5073^2)</f>
        <v>#DIV/0!</v>
      </c>
    </row>
    <row r="5074" spans="1:22">
      <c r="A5074" s="54" t="s">
        <v>1155</v>
      </c>
      <c r="B5074" t="s">
        <v>1115</v>
      </c>
      <c r="C5074" s="92" t="s">
        <v>1604</v>
      </c>
      <c r="D5074" s="81" t="s">
        <v>44</v>
      </c>
      <c r="E5074" s="93" t="s">
        <v>60</v>
      </c>
      <c r="F5074" s="93" t="s">
        <v>60</v>
      </c>
      <c r="G5074">
        <v>2555</v>
      </c>
      <c r="H5074" s="123">
        <f t="shared" si="442"/>
        <v>1</v>
      </c>
      <c r="L5074" t="s">
        <v>100</v>
      </c>
      <c r="M5074" s="2">
        <v>59.2</v>
      </c>
      <c r="N5074" t="s">
        <v>16</v>
      </c>
      <c r="O5074" t="s">
        <v>16</v>
      </c>
      <c r="P5074" s="2">
        <v>4</v>
      </c>
      <c r="R5074" t="s">
        <v>16</v>
      </c>
      <c r="S5074" t="s">
        <v>16</v>
      </c>
      <c r="T5074" s="2">
        <v>4</v>
      </c>
      <c r="U5074" s="339" t="e">
        <f t="shared" si="443"/>
        <v>#NUM!</v>
      </c>
      <c r="V5074" s="4" t="e">
        <f t="shared" si="444"/>
        <v>#VALUE!</v>
      </c>
    </row>
    <row r="5075" spans="1:22">
      <c r="A5075" s="54" t="s">
        <v>1155</v>
      </c>
      <c r="B5075" t="s">
        <v>1116</v>
      </c>
      <c r="C5075" s="92" t="s">
        <v>1604</v>
      </c>
      <c r="D5075" s="81" t="s">
        <v>44</v>
      </c>
      <c r="E5075" s="93" t="s">
        <v>60</v>
      </c>
      <c r="F5075" s="93" t="s">
        <v>60</v>
      </c>
      <c r="G5075">
        <v>2555</v>
      </c>
      <c r="H5075" s="123">
        <f t="shared" si="442"/>
        <v>1</v>
      </c>
      <c r="L5075" t="s">
        <v>100</v>
      </c>
      <c r="M5075" s="2"/>
      <c r="N5075" t="s">
        <v>16</v>
      </c>
      <c r="O5075" t="s">
        <v>16</v>
      </c>
      <c r="P5075" s="2">
        <v>4</v>
      </c>
      <c r="R5075" t="s">
        <v>16</v>
      </c>
      <c r="S5075" t="s">
        <v>16</v>
      </c>
      <c r="T5075" s="2">
        <v>4</v>
      </c>
      <c r="U5075" s="339" t="e">
        <f t="shared" si="443"/>
        <v>#DIV/0!</v>
      </c>
      <c r="V5075" s="4" t="e">
        <f t="shared" si="444"/>
        <v>#DIV/0!</v>
      </c>
    </row>
    <row r="5076" spans="1:22">
      <c r="A5076" s="54" t="s">
        <v>1155</v>
      </c>
      <c r="B5076" t="s">
        <v>1117</v>
      </c>
      <c r="C5076" s="92" t="s">
        <v>1604</v>
      </c>
      <c r="D5076" s="81" t="s">
        <v>44</v>
      </c>
      <c r="E5076" s="93" t="s">
        <v>60</v>
      </c>
      <c r="F5076" s="93" t="s">
        <v>60</v>
      </c>
      <c r="G5076">
        <v>2555</v>
      </c>
      <c r="H5076" s="123">
        <f t="shared" si="442"/>
        <v>1</v>
      </c>
      <c r="L5076" t="s">
        <v>100</v>
      </c>
      <c r="M5076" s="2"/>
      <c r="N5076" t="s">
        <v>16</v>
      </c>
      <c r="O5076" t="s">
        <v>16</v>
      </c>
      <c r="P5076" s="2">
        <v>4</v>
      </c>
      <c r="R5076" t="s">
        <v>16</v>
      </c>
      <c r="S5076" t="s">
        <v>16</v>
      </c>
      <c r="T5076" s="2">
        <v>4</v>
      </c>
      <c r="U5076" s="339" t="e">
        <f t="shared" si="443"/>
        <v>#DIV/0!</v>
      </c>
      <c r="V5076" s="4" t="e">
        <f t="shared" si="444"/>
        <v>#DIV/0!</v>
      </c>
    </row>
    <row r="5077" spans="1:22">
      <c r="A5077" s="54" t="s">
        <v>1155</v>
      </c>
      <c r="B5077" t="s">
        <v>1118</v>
      </c>
      <c r="C5077" s="92" t="s">
        <v>1604</v>
      </c>
      <c r="D5077" s="81" t="s">
        <v>44</v>
      </c>
      <c r="E5077" s="93" t="s">
        <v>60</v>
      </c>
      <c r="F5077" s="93" t="s">
        <v>60</v>
      </c>
      <c r="G5077">
        <v>2555</v>
      </c>
      <c r="H5077" s="123">
        <f t="shared" si="442"/>
        <v>1</v>
      </c>
      <c r="L5077" t="s">
        <v>100</v>
      </c>
      <c r="M5077" s="2"/>
      <c r="N5077" t="s">
        <v>16</v>
      </c>
      <c r="O5077" t="s">
        <v>16</v>
      </c>
      <c r="P5077" s="2">
        <v>4</v>
      </c>
      <c r="R5077" t="s">
        <v>16</v>
      </c>
      <c r="S5077" t="s">
        <v>16</v>
      </c>
      <c r="T5077" s="2">
        <v>4</v>
      </c>
      <c r="U5077" s="339" t="e">
        <f t="shared" si="443"/>
        <v>#DIV/0!</v>
      </c>
      <c r="V5077" s="4" t="e">
        <f t="shared" si="444"/>
        <v>#DIV/0!</v>
      </c>
    </row>
    <row r="5078" spans="1:22">
      <c r="A5078" s="54" t="s">
        <v>1155</v>
      </c>
      <c r="B5078" t="s">
        <v>1119</v>
      </c>
      <c r="C5078" s="92" t="s">
        <v>1604</v>
      </c>
      <c r="D5078" s="81" t="s">
        <v>44</v>
      </c>
      <c r="E5078" s="93" t="s">
        <v>60</v>
      </c>
      <c r="F5078" s="93" t="s">
        <v>60</v>
      </c>
      <c r="G5078">
        <v>2555</v>
      </c>
      <c r="H5078" s="123">
        <f t="shared" si="442"/>
        <v>1</v>
      </c>
      <c r="L5078" t="s">
        <v>100</v>
      </c>
      <c r="M5078" s="2"/>
      <c r="N5078" t="s">
        <v>16</v>
      </c>
      <c r="O5078" t="s">
        <v>16</v>
      </c>
      <c r="P5078" s="2">
        <v>4</v>
      </c>
      <c r="R5078" t="s">
        <v>16</v>
      </c>
      <c r="S5078" t="s">
        <v>16</v>
      </c>
      <c r="T5078" s="2">
        <v>4</v>
      </c>
      <c r="U5078" s="339" t="e">
        <f t="shared" si="443"/>
        <v>#DIV/0!</v>
      </c>
      <c r="V5078" s="4" t="e">
        <f t="shared" si="444"/>
        <v>#DIV/0!</v>
      </c>
    </row>
    <row r="5079" spans="1:22">
      <c r="A5079" s="54" t="s">
        <v>1155</v>
      </c>
      <c r="B5079" t="s">
        <v>1120</v>
      </c>
      <c r="C5079" s="92" t="s">
        <v>1604</v>
      </c>
      <c r="D5079" s="81" t="s">
        <v>44</v>
      </c>
      <c r="E5079" s="93" t="s">
        <v>60</v>
      </c>
      <c r="F5079" s="93" t="s">
        <v>60</v>
      </c>
      <c r="G5079">
        <v>2555</v>
      </c>
      <c r="H5079" s="123">
        <f t="shared" si="442"/>
        <v>1</v>
      </c>
      <c r="L5079" t="s">
        <v>100</v>
      </c>
      <c r="M5079" s="2">
        <v>66.7</v>
      </c>
      <c r="N5079" t="s">
        <v>16</v>
      </c>
      <c r="O5079" t="s">
        <v>16</v>
      </c>
      <c r="P5079" s="2">
        <v>4</v>
      </c>
      <c r="R5079" t="s">
        <v>16</v>
      </c>
      <c r="S5079" t="s">
        <v>16</v>
      </c>
      <c r="T5079" s="2">
        <v>4</v>
      </c>
      <c r="U5079" s="339" t="e">
        <f t="shared" si="443"/>
        <v>#NUM!</v>
      </c>
      <c r="V5079" s="4" t="e">
        <f t="shared" si="444"/>
        <v>#VALUE!</v>
      </c>
    </row>
    <row r="5080" spans="1:22">
      <c r="A5080" s="54" t="s">
        <v>1155</v>
      </c>
      <c r="B5080" t="s">
        <v>1121</v>
      </c>
      <c r="C5080" s="92" t="s">
        <v>1604</v>
      </c>
      <c r="D5080" s="81" t="s">
        <v>44</v>
      </c>
      <c r="E5080" s="93" t="s">
        <v>60</v>
      </c>
      <c r="F5080" s="93" t="s">
        <v>60</v>
      </c>
      <c r="G5080">
        <v>2555</v>
      </c>
      <c r="H5080" s="123">
        <f t="shared" si="442"/>
        <v>1</v>
      </c>
      <c r="L5080" t="s">
        <v>100</v>
      </c>
      <c r="M5080" s="2">
        <v>78.900000000000006</v>
      </c>
      <c r="N5080" t="s">
        <v>16</v>
      </c>
      <c r="O5080" t="s">
        <v>16</v>
      </c>
      <c r="P5080" s="2">
        <v>4</v>
      </c>
      <c r="R5080" t="s">
        <v>16</v>
      </c>
      <c r="S5080" t="s">
        <v>16</v>
      </c>
      <c r="T5080" s="2">
        <v>4</v>
      </c>
      <c r="U5080" s="339" t="e">
        <f t="shared" si="443"/>
        <v>#NUM!</v>
      </c>
      <c r="V5080" s="4" t="e">
        <f t="shared" si="444"/>
        <v>#VALUE!</v>
      </c>
    </row>
    <row r="5081" spans="1:22">
      <c r="A5081" s="52" t="s">
        <v>1155</v>
      </c>
      <c r="B5081" s="16" t="s">
        <v>1122</v>
      </c>
      <c r="C5081" s="92" t="s">
        <v>1604</v>
      </c>
      <c r="D5081" s="85" t="s">
        <v>44</v>
      </c>
      <c r="E5081" s="97" t="s">
        <v>60</v>
      </c>
      <c r="F5081" s="97" t="s">
        <v>60</v>
      </c>
      <c r="G5081" s="16">
        <v>2555</v>
      </c>
      <c r="H5081" s="173">
        <f t="shared" si="442"/>
        <v>1</v>
      </c>
      <c r="I5081" s="19"/>
      <c r="J5081" s="16"/>
      <c r="K5081" s="16"/>
      <c r="L5081" s="16" t="s">
        <v>100</v>
      </c>
      <c r="M5081" s="2"/>
      <c r="N5081" t="s">
        <v>16</v>
      </c>
      <c r="O5081" t="s">
        <v>16</v>
      </c>
      <c r="P5081" s="2">
        <v>4</v>
      </c>
      <c r="R5081" t="s">
        <v>16</v>
      </c>
      <c r="S5081" t="s">
        <v>16</v>
      </c>
      <c r="T5081" s="2">
        <v>4</v>
      </c>
      <c r="U5081" s="339" t="e">
        <f t="shared" si="443"/>
        <v>#DIV/0!</v>
      </c>
      <c r="V5081" s="4" t="e">
        <f t="shared" si="444"/>
        <v>#DIV/0!</v>
      </c>
    </row>
    <row r="5082" spans="1:22">
      <c r="A5082" s="54" t="s">
        <v>1155</v>
      </c>
      <c r="B5082" s="16" t="s">
        <v>1123</v>
      </c>
      <c r="C5082" s="92" t="s">
        <v>1604</v>
      </c>
      <c r="D5082" s="81" t="s">
        <v>44</v>
      </c>
      <c r="E5082" s="93" t="s">
        <v>60</v>
      </c>
      <c r="F5082" s="93" t="s">
        <v>60</v>
      </c>
      <c r="G5082">
        <v>2555</v>
      </c>
      <c r="H5082" s="123">
        <f t="shared" si="442"/>
        <v>1</v>
      </c>
      <c r="L5082" t="s">
        <v>100</v>
      </c>
      <c r="M5082" s="2">
        <v>66.7</v>
      </c>
      <c r="N5082" t="s">
        <v>16</v>
      </c>
      <c r="O5082" t="s">
        <v>16</v>
      </c>
      <c r="P5082" s="2">
        <v>4</v>
      </c>
      <c r="R5082" t="s">
        <v>16</v>
      </c>
      <c r="S5082" t="s">
        <v>16</v>
      </c>
      <c r="T5082" s="2">
        <v>4</v>
      </c>
      <c r="U5082" s="339" t="e">
        <f t="shared" si="443"/>
        <v>#NUM!</v>
      </c>
      <c r="V5082" s="4" t="e">
        <f t="shared" si="444"/>
        <v>#VALUE!</v>
      </c>
    </row>
    <row r="5083" spans="1:22">
      <c r="A5083" s="54" t="s">
        <v>1155</v>
      </c>
      <c r="B5083" s="16" t="s">
        <v>1124</v>
      </c>
      <c r="C5083" s="92" t="s">
        <v>1604</v>
      </c>
      <c r="D5083" s="81" t="s">
        <v>44</v>
      </c>
      <c r="E5083" s="93" t="s">
        <v>60</v>
      </c>
      <c r="F5083" s="93" t="s">
        <v>60</v>
      </c>
      <c r="G5083">
        <v>2555</v>
      </c>
      <c r="H5083" s="123">
        <f t="shared" si="442"/>
        <v>1</v>
      </c>
      <c r="L5083" t="s">
        <v>100</v>
      </c>
      <c r="M5083" s="2"/>
      <c r="N5083" t="s">
        <v>16</v>
      </c>
      <c r="O5083" t="s">
        <v>16</v>
      </c>
      <c r="P5083" s="2">
        <v>4</v>
      </c>
      <c r="R5083" t="s">
        <v>16</v>
      </c>
      <c r="S5083" t="s">
        <v>16</v>
      </c>
      <c r="T5083" s="2">
        <v>4</v>
      </c>
      <c r="U5083" s="339" t="e">
        <f t="shared" si="443"/>
        <v>#DIV/0!</v>
      </c>
      <c r="V5083" s="4" t="e">
        <f t="shared" si="444"/>
        <v>#DIV/0!</v>
      </c>
    </row>
    <row r="5084" spans="1:22">
      <c r="A5084" s="54" t="s">
        <v>1155</v>
      </c>
      <c r="B5084" s="16" t="s">
        <v>1125</v>
      </c>
      <c r="C5084" s="92" t="s">
        <v>1604</v>
      </c>
      <c r="D5084" s="81" t="s">
        <v>44</v>
      </c>
      <c r="E5084" s="93" t="s">
        <v>60</v>
      </c>
      <c r="F5084" s="93" t="s">
        <v>60</v>
      </c>
      <c r="G5084">
        <v>2555</v>
      </c>
      <c r="H5084" s="123">
        <f t="shared" si="442"/>
        <v>1</v>
      </c>
      <c r="L5084" t="s">
        <v>100</v>
      </c>
      <c r="M5084" s="2">
        <v>66.7</v>
      </c>
      <c r="N5084" t="s">
        <v>16</v>
      </c>
      <c r="O5084" t="s">
        <v>16</v>
      </c>
      <c r="P5084" s="2">
        <v>4</v>
      </c>
      <c r="R5084" t="s">
        <v>16</v>
      </c>
      <c r="S5084" t="s">
        <v>16</v>
      </c>
      <c r="T5084" s="2">
        <v>4</v>
      </c>
      <c r="U5084" s="339" t="e">
        <f t="shared" si="443"/>
        <v>#NUM!</v>
      </c>
      <c r="V5084" s="4" t="e">
        <f t="shared" si="444"/>
        <v>#VALUE!</v>
      </c>
    </row>
    <row r="5085" spans="1:22">
      <c r="A5085" s="54" t="s">
        <v>1155</v>
      </c>
      <c r="B5085" s="16" t="s">
        <v>1126</v>
      </c>
      <c r="C5085" s="92" t="s">
        <v>1604</v>
      </c>
      <c r="D5085" s="81" t="s">
        <v>44</v>
      </c>
      <c r="E5085" s="93" t="s">
        <v>60</v>
      </c>
      <c r="F5085" s="93" t="s">
        <v>60</v>
      </c>
      <c r="G5085">
        <v>2555</v>
      </c>
      <c r="H5085" s="123">
        <f t="shared" si="442"/>
        <v>1</v>
      </c>
      <c r="L5085" t="s">
        <v>100</v>
      </c>
      <c r="M5085" s="2">
        <v>82.4</v>
      </c>
      <c r="N5085" t="s">
        <v>16</v>
      </c>
      <c r="O5085" t="s">
        <v>16</v>
      </c>
      <c r="P5085" s="2">
        <v>4</v>
      </c>
      <c r="R5085" t="s">
        <v>16</v>
      </c>
      <c r="S5085" t="s">
        <v>16</v>
      </c>
      <c r="T5085" s="2">
        <v>4</v>
      </c>
      <c r="U5085" s="339" t="e">
        <f t="shared" si="443"/>
        <v>#NUM!</v>
      </c>
      <c r="V5085" s="4" t="e">
        <f t="shared" si="444"/>
        <v>#VALUE!</v>
      </c>
    </row>
    <row r="5086" spans="1:22">
      <c r="A5086" s="54" t="s">
        <v>1155</v>
      </c>
      <c r="B5086" s="16" t="s">
        <v>1127</v>
      </c>
      <c r="C5086" s="92" t="s">
        <v>1604</v>
      </c>
      <c r="D5086" s="81" t="s">
        <v>44</v>
      </c>
      <c r="E5086" s="93" t="s">
        <v>60</v>
      </c>
      <c r="F5086" s="93" t="s">
        <v>60</v>
      </c>
      <c r="G5086">
        <v>2555</v>
      </c>
      <c r="H5086" s="123">
        <f t="shared" si="442"/>
        <v>1</v>
      </c>
      <c r="L5086" t="s">
        <v>100</v>
      </c>
      <c r="M5086" s="2">
        <v>74.599999999999994</v>
      </c>
      <c r="N5086" t="s">
        <v>16</v>
      </c>
      <c r="O5086" t="s">
        <v>16</v>
      </c>
      <c r="P5086" s="2">
        <v>4</v>
      </c>
      <c r="R5086" t="s">
        <v>16</v>
      </c>
      <c r="S5086" t="s">
        <v>16</v>
      </c>
      <c r="T5086" s="2">
        <v>4</v>
      </c>
      <c r="U5086" s="339" t="e">
        <f t="shared" si="443"/>
        <v>#NUM!</v>
      </c>
      <c r="V5086" s="4" t="e">
        <f t="shared" si="444"/>
        <v>#VALUE!</v>
      </c>
    </row>
    <row r="5087" spans="1:22">
      <c r="A5087" s="54" t="s">
        <v>1155</v>
      </c>
      <c r="B5087" s="16" t="s">
        <v>1128</v>
      </c>
      <c r="C5087" s="92" t="s">
        <v>1604</v>
      </c>
      <c r="D5087" s="81" t="s">
        <v>44</v>
      </c>
      <c r="E5087" s="93" t="s">
        <v>60</v>
      </c>
      <c r="F5087" s="93" t="s">
        <v>60</v>
      </c>
      <c r="G5087">
        <v>2555</v>
      </c>
      <c r="H5087" s="123">
        <f t="shared" si="442"/>
        <v>1</v>
      </c>
      <c r="L5087" t="s">
        <v>100</v>
      </c>
      <c r="M5087" s="2"/>
      <c r="N5087" t="s">
        <v>16</v>
      </c>
      <c r="O5087" t="s">
        <v>16</v>
      </c>
      <c r="P5087" s="2">
        <v>4</v>
      </c>
      <c r="R5087" t="s">
        <v>16</v>
      </c>
      <c r="S5087" t="s">
        <v>16</v>
      </c>
      <c r="T5087" s="2">
        <v>4</v>
      </c>
      <c r="U5087" s="339" t="e">
        <f t="shared" si="443"/>
        <v>#DIV/0!</v>
      </c>
      <c r="V5087" s="4" t="e">
        <f t="shared" si="444"/>
        <v>#DIV/0!</v>
      </c>
    </row>
    <row r="5088" spans="1:22">
      <c r="A5088" s="54" t="s">
        <v>1155</v>
      </c>
      <c r="B5088" s="16" t="s">
        <v>1129</v>
      </c>
      <c r="C5088" s="92" t="s">
        <v>1604</v>
      </c>
      <c r="D5088" s="81" t="s">
        <v>44</v>
      </c>
      <c r="E5088" s="93" t="s">
        <v>60</v>
      </c>
      <c r="F5088" s="93" t="s">
        <v>60</v>
      </c>
      <c r="G5088">
        <v>2555</v>
      </c>
      <c r="H5088" s="123">
        <f t="shared" si="442"/>
        <v>1</v>
      </c>
      <c r="L5088" t="s">
        <v>100</v>
      </c>
      <c r="M5088" s="2">
        <v>55.4</v>
      </c>
      <c r="N5088" t="s">
        <v>16</v>
      </c>
      <c r="O5088" t="s">
        <v>16</v>
      </c>
      <c r="P5088" s="2">
        <v>4</v>
      </c>
      <c r="R5088" t="s">
        <v>16</v>
      </c>
      <c r="S5088" t="s">
        <v>16</v>
      </c>
      <c r="T5088" s="2">
        <v>4</v>
      </c>
      <c r="U5088" s="339" t="e">
        <f t="shared" si="443"/>
        <v>#NUM!</v>
      </c>
      <c r="V5088" s="4" t="e">
        <f t="shared" si="444"/>
        <v>#VALUE!</v>
      </c>
    </row>
    <row r="5089" spans="1:22">
      <c r="A5089" s="52" t="s">
        <v>1155</v>
      </c>
      <c r="B5089" s="16" t="s">
        <v>1130</v>
      </c>
      <c r="C5089" s="92" t="s">
        <v>1604</v>
      </c>
      <c r="D5089" s="85" t="s">
        <v>44</v>
      </c>
      <c r="E5089" s="97" t="s">
        <v>60</v>
      </c>
      <c r="F5089" s="97" t="s">
        <v>60</v>
      </c>
      <c r="G5089" s="16">
        <v>2555</v>
      </c>
      <c r="H5089" s="173">
        <f t="shared" si="442"/>
        <v>1</v>
      </c>
      <c r="I5089" s="19"/>
      <c r="J5089" s="16"/>
      <c r="K5089" s="16"/>
      <c r="L5089" s="16" t="s">
        <v>100</v>
      </c>
      <c r="M5089" s="2">
        <v>54.2</v>
      </c>
      <c r="N5089" t="s">
        <v>16</v>
      </c>
      <c r="O5089" t="s">
        <v>16</v>
      </c>
      <c r="P5089" s="2">
        <v>4</v>
      </c>
      <c r="R5089" t="s">
        <v>16</v>
      </c>
      <c r="S5089" t="s">
        <v>16</v>
      </c>
      <c r="T5089" s="2">
        <v>4</v>
      </c>
      <c r="U5089" s="339" t="e">
        <f t="shared" si="443"/>
        <v>#NUM!</v>
      </c>
      <c r="V5089" s="4" t="e">
        <f t="shared" si="444"/>
        <v>#VALUE!</v>
      </c>
    </row>
    <row r="5090" spans="1:22">
      <c r="A5090" s="54" t="s">
        <v>1155</v>
      </c>
      <c r="B5090" s="16" t="s">
        <v>1131</v>
      </c>
      <c r="C5090" s="92" t="s">
        <v>1604</v>
      </c>
      <c r="D5090" s="81" t="s">
        <v>44</v>
      </c>
      <c r="E5090" s="93" t="s">
        <v>60</v>
      </c>
      <c r="F5090" s="93" t="s">
        <v>60</v>
      </c>
      <c r="G5090">
        <v>2555</v>
      </c>
      <c r="H5090" s="123">
        <f t="shared" ref="H5090:H5121" si="445">G5090/2555</f>
        <v>1</v>
      </c>
      <c r="L5090" t="s">
        <v>100</v>
      </c>
      <c r="M5090" s="2">
        <v>80</v>
      </c>
      <c r="N5090" t="s">
        <v>16</v>
      </c>
      <c r="O5090" t="s">
        <v>16</v>
      </c>
      <c r="P5090" s="2">
        <v>4</v>
      </c>
      <c r="R5090" t="s">
        <v>16</v>
      </c>
      <c r="S5090" t="s">
        <v>16</v>
      </c>
      <c r="T5090" s="2">
        <v>4</v>
      </c>
      <c r="U5090" s="339" t="e">
        <f t="shared" si="443"/>
        <v>#NUM!</v>
      </c>
      <c r="V5090" s="4" t="e">
        <f t="shared" si="444"/>
        <v>#VALUE!</v>
      </c>
    </row>
    <row r="5091" spans="1:22">
      <c r="A5091" s="54" t="s">
        <v>1155</v>
      </c>
      <c r="B5091" s="16" t="s">
        <v>1132</v>
      </c>
      <c r="C5091" s="92" t="s">
        <v>1604</v>
      </c>
      <c r="D5091" s="81" t="s">
        <v>44</v>
      </c>
      <c r="E5091" s="93" t="s">
        <v>60</v>
      </c>
      <c r="F5091" s="93" t="s">
        <v>60</v>
      </c>
      <c r="G5091">
        <v>2555</v>
      </c>
      <c r="H5091" s="123">
        <f t="shared" si="445"/>
        <v>1</v>
      </c>
      <c r="L5091" t="s">
        <v>100</v>
      </c>
      <c r="M5091" s="2">
        <v>65.3</v>
      </c>
      <c r="N5091" t="s">
        <v>16</v>
      </c>
      <c r="O5091" t="s">
        <v>16</v>
      </c>
      <c r="P5091" s="2">
        <v>4</v>
      </c>
      <c r="R5091" t="s">
        <v>16</v>
      </c>
      <c r="S5091" t="s">
        <v>16</v>
      </c>
      <c r="T5091" s="2">
        <v>4</v>
      </c>
      <c r="U5091" s="339" t="e">
        <f t="shared" si="443"/>
        <v>#NUM!</v>
      </c>
      <c r="V5091" s="4" t="e">
        <f t="shared" si="444"/>
        <v>#VALUE!</v>
      </c>
    </row>
    <row r="5092" spans="1:22">
      <c r="A5092" s="54" t="s">
        <v>1155</v>
      </c>
      <c r="B5092" s="16" t="s">
        <v>1133</v>
      </c>
      <c r="C5092" s="92" t="s">
        <v>1604</v>
      </c>
      <c r="D5092" s="81" t="s">
        <v>44</v>
      </c>
      <c r="E5092" s="93" t="s">
        <v>60</v>
      </c>
      <c r="F5092" s="93" t="s">
        <v>60</v>
      </c>
      <c r="G5092">
        <v>2555</v>
      </c>
      <c r="H5092" s="123">
        <f t="shared" si="445"/>
        <v>1</v>
      </c>
      <c r="L5092" t="s">
        <v>100</v>
      </c>
      <c r="M5092" s="2">
        <v>73.400000000000006</v>
      </c>
      <c r="N5092" t="s">
        <v>16</v>
      </c>
      <c r="O5092" t="s">
        <v>16</v>
      </c>
      <c r="P5092" s="2">
        <v>4</v>
      </c>
      <c r="R5092" t="s">
        <v>16</v>
      </c>
      <c r="S5092" t="s">
        <v>16</v>
      </c>
      <c r="T5092" s="2">
        <v>4</v>
      </c>
      <c r="U5092" s="339" t="e">
        <f t="shared" si="443"/>
        <v>#NUM!</v>
      </c>
      <c r="V5092" s="4" t="e">
        <f t="shared" si="444"/>
        <v>#VALUE!</v>
      </c>
    </row>
    <row r="5093" spans="1:22">
      <c r="A5093" s="54" t="s">
        <v>1155</v>
      </c>
      <c r="B5093" s="16" t="s">
        <v>1134</v>
      </c>
      <c r="C5093" s="92" t="s">
        <v>1604</v>
      </c>
      <c r="D5093" s="81" t="s">
        <v>44</v>
      </c>
      <c r="E5093" s="93" t="s">
        <v>60</v>
      </c>
      <c r="F5093" s="93" t="s">
        <v>60</v>
      </c>
      <c r="G5093">
        <v>2555</v>
      </c>
      <c r="H5093" s="123">
        <f t="shared" si="445"/>
        <v>1</v>
      </c>
      <c r="L5093" t="s">
        <v>100</v>
      </c>
      <c r="M5093" s="2">
        <v>80</v>
      </c>
      <c r="N5093" t="s">
        <v>16</v>
      </c>
      <c r="O5093" t="s">
        <v>16</v>
      </c>
      <c r="P5093" s="2">
        <v>4</v>
      </c>
      <c r="R5093" t="s">
        <v>16</v>
      </c>
      <c r="S5093" t="s">
        <v>16</v>
      </c>
      <c r="T5093" s="2">
        <v>4</v>
      </c>
      <c r="U5093" s="339" t="e">
        <f t="shared" si="443"/>
        <v>#NUM!</v>
      </c>
      <c r="V5093" s="4" t="e">
        <f t="shared" si="444"/>
        <v>#VALUE!</v>
      </c>
    </row>
    <row r="5094" spans="1:22">
      <c r="A5094" s="54" t="s">
        <v>1155</v>
      </c>
      <c r="B5094" s="16" t="s">
        <v>1135</v>
      </c>
      <c r="C5094" s="92" t="s">
        <v>1604</v>
      </c>
      <c r="D5094" s="81" t="s">
        <v>44</v>
      </c>
      <c r="E5094" s="93" t="s">
        <v>60</v>
      </c>
      <c r="F5094" s="93" t="s">
        <v>60</v>
      </c>
      <c r="G5094">
        <v>2555</v>
      </c>
      <c r="H5094" s="123">
        <f t="shared" si="445"/>
        <v>1</v>
      </c>
      <c r="L5094" t="s">
        <v>100</v>
      </c>
      <c r="M5094" s="2">
        <v>83.2</v>
      </c>
      <c r="N5094" t="s">
        <v>16</v>
      </c>
      <c r="O5094" t="s">
        <v>16</v>
      </c>
      <c r="P5094" s="2">
        <v>4</v>
      </c>
      <c r="R5094" t="s">
        <v>16</v>
      </c>
      <c r="S5094" t="s">
        <v>16</v>
      </c>
      <c r="T5094" s="2">
        <v>4</v>
      </c>
      <c r="U5094" s="339" t="e">
        <f t="shared" si="443"/>
        <v>#NUM!</v>
      </c>
      <c r="V5094" s="4" t="e">
        <f t="shared" si="444"/>
        <v>#VALUE!</v>
      </c>
    </row>
    <row r="5095" spans="1:22">
      <c r="A5095" s="54" t="s">
        <v>1155</v>
      </c>
      <c r="B5095" s="16" t="s">
        <v>1136</v>
      </c>
      <c r="C5095" s="92" t="s">
        <v>1604</v>
      </c>
      <c r="D5095" s="81" t="s">
        <v>44</v>
      </c>
      <c r="E5095" s="93" t="s">
        <v>60</v>
      </c>
      <c r="F5095" s="93" t="s">
        <v>60</v>
      </c>
      <c r="G5095">
        <v>2555</v>
      </c>
      <c r="H5095" s="123">
        <f t="shared" si="445"/>
        <v>1</v>
      </c>
      <c r="L5095" t="s">
        <v>100</v>
      </c>
      <c r="M5095" s="2"/>
      <c r="N5095" t="s">
        <v>16</v>
      </c>
      <c r="O5095" t="s">
        <v>16</v>
      </c>
      <c r="P5095" s="2">
        <v>4</v>
      </c>
      <c r="R5095" t="s">
        <v>16</v>
      </c>
      <c r="S5095" t="s">
        <v>16</v>
      </c>
      <c r="T5095" s="2">
        <v>4</v>
      </c>
      <c r="U5095" s="339" t="e">
        <f t="shared" si="443"/>
        <v>#DIV/0!</v>
      </c>
      <c r="V5095" s="4" t="e">
        <f t="shared" si="444"/>
        <v>#DIV/0!</v>
      </c>
    </row>
    <row r="5096" spans="1:22">
      <c r="A5096" s="54" t="s">
        <v>1155</v>
      </c>
      <c r="B5096" s="16" t="s">
        <v>1137</v>
      </c>
      <c r="C5096" s="92" t="s">
        <v>1604</v>
      </c>
      <c r="D5096" s="81" t="s">
        <v>44</v>
      </c>
      <c r="E5096" s="93" t="s">
        <v>60</v>
      </c>
      <c r="F5096" s="93" t="s">
        <v>60</v>
      </c>
      <c r="G5096">
        <v>2555</v>
      </c>
      <c r="H5096" s="123">
        <f t="shared" si="445"/>
        <v>1</v>
      </c>
      <c r="L5096" t="s">
        <v>100</v>
      </c>
      <c r="N5096" t="s">
        <v>16</v>
      </c>
      <c r="O5096" t="s">
        <v>16</v>
      </c>
      <c r="P5096" s="2">
        <v>4</v>
      </c>
      <c r="Q5096" s="2">
        <v>61.1</v>
      </c>
      <c r="R5096" t="s">
        <v>16</v>
      </c>
      <c r="S5096" t="s">
        <v>16</v>
      </c>
      <c r="T5096" s="2">
        <v>4</v>
      </c>
      <c r="U5096" s="339" t="e">
        <f t="shared" si="443"/>
        <v>#DIV/0!</v>
      </c>
      <c r="V5096" s="4" t="e">
        <f t="shared" si="444"/>
        <v>#DIV/0!</v>
      </c>
    </row>
    <row r="5097" spans="1:22">
      <c r="A5097" s="52" t="s">
        <v>1155</v>
      </c>
      <c r="B5097" s="16" t="s">
        <v>1138</v>
      </c>
      <c r="C5097" s="92" t="s">
        <v>1604</v>
      </c>
      <c r="D5097" s="85" t="s">
        <v>44</v>
      </c>
      <c r="E5097" s="97" t="s">
        <v>60</v>
      </c>
      <c r="F5097" s="97" t="s">
        <v>60</v>
      </c>
      <c r="G5097" s="16">
        <v>2555</v>
      </c>
      <c r="H5097" s="173">
        <f t="shared" si="445"/>
        <v>1</v>
      </c>
      <c r="I5097" s="19"/>
      <c r="J5097" s="16"/>
      <c r="K5097" s="16"/>
      <c r="L5097" s="16" t="s">
        <v>100</v>
      </c>
      <c r="N5097" t="s">
        <v>16</v>
      </c>
      <c r="O5097" t="s">
        <v>16</v>
      </c>
      <c r="P5097" s="2">
        <v>4</v>
      </c>
      <c r="R5097" t="s">
        <v>16</v>
      </c>
      <c r="S5097" t="s">
        <v>16</v>
      </c>
      <c r="T5097" s="2">
        <v>4</v>
      </c>
      <c r="U5097" s="339" t="e">
        <f t="shared" si="443"/>
        <v>#DIV/0!</v>
      </c>
      <c r="V5097" s="4" t="e">
        <f t="shared" si="444"/>
        <v>#DIV/0!</v>
      </c>
    </row>
    <row r="5098" spans="1:22">
      <c r="A5098" s="54" t="s">
        <v>1155</v>
      </c>
      <c r="B5098" s="16" t="s">
        <v>1139</v>
      </c>
      <c r="C5098" s="92" t="s">
        <v>1604</v>
      </c>
      <c r="D5098" s="81" t="s">
        <v>44</v>
      </c>
      <c r="E5098" s="93" t="s">
        <v>60</v>
      </c>
      <c r="F5098" s="93" t="s">
        <v>60</v>
      </c>
      <c r="G5098">
        <v>2555</v>
      </c>
      <c r="H5098" s="123">
        <f t="shared" si="445"/>
        <v>1</v>
      </c>
      <c r="L5098" t="s">
        <v>100</v>
      </c>
      <c r="N5098" t="s">
        <v>16</v>
      </c>
      <c r="O5098" t="s">
        <v>16</v>
      </c>
      <c r="P5098" s="2">
        <v>4</v>
      </c>
      <c r="R5098" t="s">
        <v>16</v>
      </c>
      <c r="S5098" t="s">
        <v>16</v>
      </c>
      <c r="T5098" s="2">
        <v>4</v>
      </c>
      <c r="U5098" s="339" t="e">
        <f t="shared" si="443"/>
        <v>#DIV/0!</v>
      </c>
      <c r="V5098" s="4" t="e">
        <f t="shared" si="444"/>
        <v>#DIV/0!</v>
      </c>
    </row>
    <row r="5099" spans="1:22">
      <c r="A5099" s="54" t="s">
        <v>1155</v>
      </c>
      <c r="B5099" s="16" t="s">
        <v>1140</v>
      </c>
      <c r="C5099" s="92" t="s">
        <v>1604</v>
      </c>
      <c r="D5099" s="81" t="s">
        <v>44</v>
      </c>
      <c r="E5099" s="93" t="s">
        <v>60</v>
      </c>
      <c r="F5099" s="93" t="s">
        <v>60</v>
      </c>
      <c r="G5099">
        <v>2555</v>
      </c>
      <c r="H5099" s="123">
        <f t="shared" si="445"/>
        <v>1</v>
      </c>
      <c r="L5099" t="s">
        <v>100</v>
      </c>
      <c r="N5099" t="s">
        <v>16</v>
      </c>
      <c r="O5099" t="s">
        <v>16</v>
      </c>
      <c r="P5099" s="2">
        <v>4</v>
      </c>
      <c r="Q5099" s="2">
        <v>59.6</v>
      </c>
      <c r="R5099" t="s">
        <v>16</v>
      </c>
      <c r="S5099" t="s">
        <v>16</v>
      </c>
      <c r="T5099" s="2">
        <v>4</v>
      </c>
      <c r="U5099" s="339" t="e">
        <f t="shared" si="443"/>
        <v>#DIV/0!</v>
      </c>
      <c r="V5099" s="4" t="e">
        <f t="shared" si="444"/>
        <v>#DIV/0!</v>
      </c>
    </row>
    <row r="5100" spans="1:22">
      <c r="A5100" s="54" t="s">
        <v>1155</v>
      </c>
      <c r="B5100" s="16" t="s">
        <v>1141</v>
      </c>
      <c r="C5100" s="92" t="s">
        <v>1604</v>
      </c>
      <c r="D5100" s="81" t="s">
        <v>44</v>
      </c>
      <c r="E5100" s="93" t="s">
        <v>60</v>
      </c>
      <c r="F5100" s="93" t="s">
        <v>60</v>
      </c>
      <c r="G5100">
        <v>2555</v>
      </c>
      <c r="H5100" s="123">
        <f t="shared" si="445"/>
        <v>1</v>
      </c>
      <c r="L5100" t="s">
        <v>100</v>
      </c>
      <c r="N5100" t="s">
        <v>16</v>
      </c>
      <c r="O5100" t="s">
        <v>16</v>
      </c>
      <c r="P5100" s="2">
        <v>4</v>
      </c>
      <c r="Q5100" s="2">
        <v>82.8</v>
      </c>
      <c r="R5100" t="s">
        <v>16</v>
      </c>
      <c r="S5100" t="s">
        <v>16</v>
      </c>
      <c r="T5100" s="2">
        <v>4</v>
      </c>
      <c r="U5100" s="339" t="e">
        <f t="shared" si="443"/>
        <v>#DIV/0!</v>
      </c>
      <c r="V5100" s="4" t="e">
        <f t="shared" si="444"/>
        <v>#DIV/0!</v>
      </c>
    </row>
    <row r="5101" spans="1:22">
      <c r="A5101" s="54" t="s">
        <v>1155</v>
      </c>
      <c r="B5101" s="16" t="s">
        <v>1142</v>
      </c>
      <c r="C5101" s="92" t="s">
        <v>1604</v>
      </c>
      <c r="D5101" s="81" t="s">
        <v>44</v>
      </c>
      <c r="E5101" s="93" t="s">
        <v>60</v>
      </c>
      <c r="F5101" s="93" t="s">
        <v>60</v>
      </c>
      <c r="G5101">
        <v>2555</v>
      </c>
      <c r="H5101" s="123">
        <f t="shared" si="445"/>
        <v>1</v>
      </c>
      <c r="L5101" t="s">
        <v>100</v>
      </c>
      <c r="N5101" t="s">
        <v>16</v>
      </c>
      <c r="O5101" t="s">
        <v>16</v>
      </c>
      <c r="P5101" s="2">
        <v>4</v>
      </c>
      <c r="R5101" t="s">
        <v>16</v>
      </c>
      <c r="S5101" t="s">
        <v>16</v>
      </c>
      <c r="T5101" s="2">
        <v>4</v>
      </c>
      <c r="U5101" s="339" t="e">
        <f t="shared" si="443"/>
        <v>#DIV/0!</v>
      </c>
      <c r="V5101" s="4" t="e">
        <f t="shared" si="444"/>
        <v>#DIV/0!</v>
      </c>
    </row>
    <row r="5102" spans="1:22">
      <c r="A5102" s="54" t="s">
        <v>1155</v>
      </c>
      <c r="B5102" s="16" t="s">
        <v>1143</v>
      </c>
      <c r="C5102" s="92" t="s">
        <v>1604</v>
      </c>
      <c r="D5102" s="81" t="s">
        <v>44</v>
      </c>
      <c r="E5102" s="93" t="s">
        <v>60</v>
      </c>
      <c r="F5102" s="93" t="s">
        <v>60</v>
      </c>
      <c r="G5102">
        <v>2555</v>
      </c>
      <c r="H5102" s="123">
        <f t="shared" si="445"/>
        <v>1</v>
      </c>
      <c r="L5102" t="s">
        <v>100</v>
      </c>
      <c r="N5102" t="s">
        <v>16</v>
      </c>
      <c r="O5102" t="s">
        <v>16</v>
      </c>
      <c r="P5102" s="2">
        <v>4</v>
      </c>
      <c r="Q5102" s="2">
        <v>64.099999999999994</v>
      </c>
      <c r="R5102" t="s">
        <v>16</v>
      </c>
      <c r="S5102" t="s">
        <v>16</v>
      </c>
      <c r="T5102" s="2">
        <v>4</v>
      </c>
      <c r="U5102" s="339" t="e">
        <f t="shared" si="443"/>
        <v>#DIV/0!</v>
      </c>
      <c r="V5102" s="4" t="e">
        <f t="shared" si="444"/>
        <v>#DIV/0!</v>
      </c>
    </row>
    <row r="5103" spans="1:22">
      <c r="A5103" s="54" t="s">
        <v>1155</v>
      </c>
      <c r="B5103" s="16" t="s">
        <v>1144</v>
      </c>
      <c r="C5103" s="92" t="s">
        <v>1604</v>
      </c>
      <c r="D5103" s="81" t="s">
        <v>44</v>
      </c>
      <c r="E5103" s="93" t="s">
        <v>60</v>
      </c>
      <c r="F5103" s="93" t="s">
        <v>60</v>
      </c>
      <c r="G5103">
        <v>2555</v>
      </c>
      <c r="H5103" s="123">
        <f t="shared" si="445"/>
        <v>1</v>
      </c>
      <c r="L5103" t="s">
        <v>100</v>
      </c>
      <c r="N5103" t="s">
        <v>16</v>
      </c>
      <c r="O5103" t="s">
        <v>16</v>
      </c>
      <c r="P5103" s="2">
        <v>4</v>
      </c>
      <c r="R5103" t="s">
        <v>16</v>
      </c>
      <c r="S5103" t="s">
        <v>16</v>
      </c>
      <c r="T5103" s="2">
        <v>4</v>
      </c>
      <c r="U5103" s="339" t="e">
        <f t="shared" si="443"/>
        <v>#DIV/0!</v>
      </c>
      <c r="V5103" s="4" t="e">
        <f t="shared" si="444"/>
        <v>#DIV/0!</v>
      </c>
    </row>
    <row r="5104" spans="1:22">
      <c r="A5104" s="54" t="s">
        <v>1155</v>
      </c>
      <c r="B5104" s="16" t="s">
        <v>1145</v>
      </c>
      <c r="C5104" s="92" t="s">
        <v>1604</v>
      </c>
      <c r="D5104" s="81" t="s">
        <v>44</v>
      </c>
      <c r="E5104" s="93" t="s">
        <v>60</v>
      </c>
      <c r="F5104" s="93" t="s">
        <v>60</v>
      </c>
      <c r="G5104">
        <v>2555</v>
      </c>
      <c r="H5104" s="123">
        <f t="shared" si="445"/>
        <v>1</v>
      </c>
      <c r="L5104" t="s">
        <v>100</v>
      </c>
      <c r="N5104" t="s">
        <v>16</v>
      </c>
      <c r="O5104" t="s">
        <v>16</v>
      </c>
      <c r="P5104" s="2">
        <v>4</v>
      </c>
      <c r="Q5104" s="2">
        <v>59.2</v>
      </c>
      <c r="R5104" t="s">
        <v>16</v>
      </c>
      <c r="S5104" t="s">
        <v>16</v>
      </c>
      <c r="T5104" s="2">
        <v>4</v>
      </c>
      <c r="U5104" s="339" t="e">
        <f t="shared" si="443"/>
        <v>#DIV/0!</v>
      </c>
      <c r="V5104" s="4" t="e">
        <f t="shared" si="444"/>
        <v>#DIV/0!</v>
      </c>
    </row>
    <row r="5105" spans="1:22">
      <c r="A5105" s="54" t="s">
        <v>1155</v>
      </c>
      <c r="B5105" t="s">
        <v>1146</v>
      </c>
      <c r="C5105" s="92" t="s">
        <v>1604</v>
      </c>
      <c r="D5105" s="81" t="s">
        <v>44</v>
      </c>
      <c r="E5105" s="93" t="s">
        <v>60</v>
      </c>
      <c r="F5105" s="93" t="s">
        <v>60</v>
      </c>
      <c r="G5105">
        <v>2555</v>
      </c>
      <c r="H5105" s="123">
        <f t="shared" si="445"/>
        <v>1</v>
      </c>
      <c r="L5105" t="s">
        <v>100</v>
      </c>
      <c r="N5105" t="s">
        <v>16</v>
      </c>
      <c r="O5105" t="s">
        <v>16</v>
      </c>
      <c r="P5105" s="2">
        <v>4</v>
      </c>
      <c r="Q5105" s="2">
        <v>60.4</v>
      </c>
      <c r="R5105" t="s">
        <v>16</v>
      </c>
      <c r="S5105" t="s">
        <v>16</v>
      </c>
      <c r="T5105" s="2">
        <v>4</v>
      </c>
      <c r="U5105" s="339" t="e">
        <f t="shared" si="443"/>
        <v>#DIV/0!</v>
      </c>
      <c r="V5105" s="4" t="e">
        <f t="shared" si="444"/>
        <v>#DIV/0!</v>
      </c>
    </row>
    <row r="5106" spans="1:22">
      <c r="A5106" s="54" t="s">
        <v>1155</v>
      </c>
      <c r="B5106" t="s">
        <v>1147</v>
      </c>
      <c r="C5106" s="92" t="s">
        <v>1604</v>
      </c>
      <c r="D5106" s="81" t="s">
        <v>44</v>
      </c>
      <c r="E5106" s="93" t="s">
        <v>60</v>
      </c>
      <c r="F5106" s="93" t="s">
        <v>60</v>
      </c>
      <c r="G5106">
        <v>2555</v>
      </c>
      <c r="H5106" s="123">
        <f t="shared" si="445"/>
        <v>1</v>
      </c>
      <c r="L5106" t="s">
        <v>100</v>
      </c>
      <c r="N5106" t="s">
        <v>16</v>
      </c>
      <c r="O5106" t="s">
        <v>16</v>
      </c>
      <c r="P5106" s="2">
        <v>4</v>
      </c>
      <c r="R5106" t="s">
        <v>16</v>
      </c>
      <c r="S5106" t="s">
        <v>16</v>
      </c>
      <c r="T5106" s="2">
        <v>4</v>
      </c>
      <c r="U5106" s="339" t="e">
        <f t="shared" si="443"/>
        <v>#DIV/0!</v>
      </c>
      <c r="V5106" s="4" t="e">
        <f t="shared" si="444"/>
        <v>#DIV/0!</v>
      </c>
    </row>
    <row r="5107" spans="1:22">
      <c r="A5107" s="54" t="s">
        <v>1155</v>
      </c>
      <c r="B5107" t="s">
        <v>1148</v>
      </c>
      <c r="C5107" s="92" t="s">
        <v>1604</v>
      </c>
      <c r="D5107" s="81" t="s">
        <v>44</v>
      </c>
      <c r="E5107" s="93" t="s">
        <v>60</v>
      </c>
      <c r="F5107" s="93" t="s">
        <v>60</v>
      </c>
      <c r="G5107">
        <v>2555</v>
      </c>
      <c r="H5107" s="123">
        <f t="shared" si="445"/>
        <v>1</v>
      </c>
      <c r="L5107" t="s">
        <v>100</v>
      </c>
      <c r="N5107" t="s">
        <v>16</v>
      </c>
      <c r="O5107" t="s">
        <v>16</v>
      </c>
      <c r="P5107" s="2">
        <v>4</v>
      </c>
      <c r="R5107" t="s">
        <v>16</v>
      </c>
      <c r="S5107" t="s">
        <v>16</v>
      </c>
      <c r="T5107" s="2">
        <v>4</v>
      </c>
      <c r="U5107" s="339" t="e">
        <f t="shared" si="443"/>
        <v>#DIV/0!</v>
      </c>
      <c r="V5107" s="4" t="e">
        <f t="shared" si="444"/>
        <v>#DIV/0!</v>
      </c>
    </row>
    <row r="5108" spans="1:22">
      <c r="A5108" s="54" t="s">
        <v>1155</v>
      </c>
      <c r="B5108" t="s">
        <v>1149</v>
      </c>
      <c r="C5108" s="92" t="s">
        <v>1604</v>
      </c>
      <c r="D5108" s="81" t="s">
        <v>44</v>
      </c>
      <c r="E5108" s="93" t="s">
        <v>60</v>
      </c>
      <c r="F5108" s="93" t="s">
        <v>60</v>
      </c>
      <c r="G5108">
        <v>2555</v>
      </c>
      <c r="H5108" s="123">
        <f t="shared" si="445"/>
        <v>1</v>
      </c>
      <c r="L5108" t="s">
        <v>100</v>
      </c>
      <c r="N5108" t="s">
        <v>16</v>
      </c>
      <c r="O5108" t="s">
        <v>16</v>
      </c>
      <c r="P5108" s="2">
        <v>4</v>
      </c>
      <c r="R5108" t="s">
        <v>16</v>
      </c>
      <c r="S5108" t="s">
        <v>16</v>
      </c>
      <c r="T5108" s="2">
        <v>4</v>
      </c>
      <c r="U5108" s="339" t="e">
        <f t="shared" si="443"/>
        <v>#DIV/0!</v>
      </c>
      <c r="V5108" s="4" t="e">
        <f t="shared" si="444"/>
        <v>#DIV/0!</v>
      </c>
    </row>
    <row r="5109" spans="1:22">
      <c r="A5109" s="54" t="s">
        <v>1155</v>
      </c>
      <c r="B5109" t="s">
        <v>1150</v>
      </c>
      <c r="C5109" s="92" t="s">
        <v>1604</v>
      </c>
      <c r="D5109" s="81" t="s">
        <v>44</v>
      </c>
      <c r="E5109" s="93" t="s">
        <v>60</v>
      </c>
      <c r="F5109" s="93" t="s">
        <v>60</v>
      </c>
      <c r="G5109">
        <v>2555</v>
      </c>
      <c r="H5109" s="123">
        <f t="shared" si="445"/>
        <v>1</v>
      </c>
      <c r="L5109" t="s">
        <v>100</v>
      </c>
      <c r="N5109" t="s">
        <v>16</v>
      </c>
      <c r="O5109" t="s">
        <v>16</v>
      </c>
      <c r="P5109" s="2">
        <v>4</v>
      </c>
      <c r="Q5109" s="2">
        <v>68</v>
      </c>
      <c r="R5109" t="s">
        <v>16</v>
      </c>
      <c r="S5109" t="s">
        <v>16</v>
      </c>
      <c r="T5109" s="2">
        <v>4</v>
      </c>
      <c r="U5109" s="339" t="e">
        <f t="shared" si="443"/>
        <v>#DIV/0!</v>
      </c>
      <c r="V5109" s="4" t="e">
        <f t="shared" si="444"/>
        <v>#DIV/0!</v>
      </c>
    </row>
    <row r="5110" spans="1:22">
      <c r="A5110" s="54" t="s">
        <v>1155</v>
      </c>
      <c r="B5110" t="s">
        <v>1151</v>
      </c>
      <c r="C5110" s="92" t="s">
        <v>1604</v>
      </c>
      <c r="D5110" s="81" t="s">
        <v>44</v>
      </c>
      <c r="E5110" s="93" t="s">
        <v>60</v>
      </c>
      <c r="F5110" s="93" t="s">
        <v>60</v>
      </c>
      <c r="G5110">
        <v>2555</v>
      </c>
      <c r="H5110" s="123">
        <f t="shared" si="445"/>
        <v>1</v>
      </c>
      <c r="L5110" t="s">
        <v>100</v>
      </c>
      <c r="N5110" t="s">
        <v>16</v>
      </c>
      <c r="O5110" t="s">
        <v>16</v>
      </c>
      <c r="P5110" s="2">
        <v>4</v>
      </c>
      <c r="Q5110" s="2">
        <v>86.7</v>
      </c>
      <c r="R5110" t="s">
        <v>16</v>
      </c>
      <c r="S5110" t="s">
        <v>16</v>
      </c>
      <c r="T5110" s="2">
        <v>4</v>
      </c>
      <c r="U5110" s="339" t="e">
        <f t="shared" si="443"/>
        <v>#DIV/0!</v>
      </c>
      <c r="V5110" s="4" t="e">
        <f t="shared" si="444"/>
        <v>#DIV/0!</v>
      </c>
    </row>
    <row r="5111" spans="1:22">
      <c r="A5111" s="54" t="s">
        <v>1155</v>
      </c>
      <c r="B5111" t="s">
        <v>1152</v>
      </c>
      <c r="C5111" s="92" t="s">
        <v>1604</v>
      </c>
      <c r="D5111" s="81" t="s">
        <v>44</v>
      </c>
      <c r="E5111" s="93" t="s">
        <v>60</v>
      </c>
      <c r="F5111" s="93" t="s">
        <v>60</v>
      </c>
      <c r="G5111">
        <v>2555</v>
      </c>
      <c r="H5111" s="123">
        <f t="shared" si="445"/>
        <v>1</v>
      </c>
      <c r="L5111" t="s">
        <v>100</v>
      </c>
      <c r="N5111" t="s">
        <v>16</v>
      </c>
      <c r="O5111" t="s">
        <v>16</v>
      </c>
      <c r="P5111" s="2">
        <v>4</v>
      </c>
      <c r="Q5111" s="2">
        <v>71.7</v>
      </c>
      <c r="R5111" t="s">
        <v>16</v>
      </c>
      <c r="S5111" t="s">
        <v>16</v>
      </c>
      <c r="T5111" s="2">
        <v>4</v>
      </c>
      <c r="U5111" s="339" t="e">
        <f t="shared" si="443"/>
        <v>#DIV/0!</v>
      </c>
      <c r="V5111" s="4" t="e">
        <f t="shared" si="444"/>
        <v>#DIV/0!</v>
      </c>
    </row>
    <row r="5112" spans="1:22">
      <c r="A5112" s="54" t="s">
        <v>1155</v>
      </c>
      <c r="B5112" t="s">
        <v>1153</v>
      </c>
      <c r="C5112" s="92" t="s">
        <v>1604</v>
      </c>
      <c r="D5112" s="81" t="s">
        <v>44</v>
      </c>
      <c r="E5112" s="93" t="s">
        <v>60</v>
      </c>
      <c r="F5112" s="93" t="s">
        <v>60</v>
      </c>
      <c r="G5112">
        <v>2555</v>
      </c>
      <c r="H5112" s="123">
        <f t="shared" si="445"/>
        <v>1</v>
      </c>
      <c r="L5112" t="s">
        <v>100</v>
      </c>
      <c r="N5112" t="s">
        <v>16</v>
      </c>
      <c r="O5112" t="s">
        <v>16</v>
      </c>
      <c r="P5112" s="2">
        <v>4</v>
      </c>
      <c r="Q5112" s="2">
        <v>81.099999999999994</v>
      </c>
      <c r="R5112" t="s">
        <v>16</v>
      </c>
      <c r="S5112" t="s">
        <v>16</v>
      </c>
      <c r="T5112" s="2">
        <v>4</v>
      </c>
      <c r="U5112" s="339" t="e">
        <f t="shared" si="443"/>
        <v>#DIV/0!</v>
      </c>
      <c r="V5112" s="4" t="e">
        <f t="shared" si="444"/>
        <v>#DIV/0!</v>
      </c>
    </row>
    <row r="5113" spans="1:22">
      <c r="A5113" s="54" t="s">
        <v>1155</v>
      </c>
      <c r="B5113" t="s">
        <v>1154</v>
      </c>
      <c r="C5113" s="92" t="s">
        <v>1604</v>
      </c>
      <c r="D5113" s="81" t="s">
        <v>44</v>
      </c>
      <c r="E5113" s="93" t="s">
        <v>60</v>
      </c>
      <c r="F5113" s="93" t="s">
        <v>60</v>
      </c>
      <c r="G5113">
        <v>2555</v>
      </c>
      <c r="H5113" s="123">
        <f t="shared" si="445"/>
        <v>1</v>
      </c>
      <c r="L5113" t="s">
        <v>100</v>
      </c>
      <c r="N5113" t="s">
        <v>16</v>
      </c>
      <c r="O5113" t="s">
        <v>16</v>
      </c>
      <c r="P5113" s="2">
        <v>4</v>
      </c>
      <c r="Q5113" s="2">
        <v>77.8</v>
      </c>
      <c r="R5113" t="s">
        <v>16</v>
      </c>
      <c r="S5113" t="s">
        <v>16</v>
      </c>
      <c r="T5113" s="2">
        <v>4</v>
      </c>
      <c r="U5113" s="339" t="e">
        <f t="shared" si="443"/>
        <v>#DIV/0!</v>
      </c>
      <c r="V5113" s="4" t="e">
        <f t="shared" si="444"/>
        <v>#DIV/0!</v>
      </c>
    </row>
    <row r="5114" spans="1:22">
      <c r="A5114" s="137" t="s">
        <v>1156</v>
      </c>
      <c r="B5114" s="138" t="s">
        <v>1115</v>
      </c>
      <c r="C5114" s="92" t="s">
        <v>1604</v>
      </c>
      <c r="D5114" s="139" t="s">
        <v>44</v>
      </c>
      <c r="E5114" s="138" t="s">
        <v>60</v>
      </c>
      <c r="F5114" s="138" t="s">
        <v>60</v>
      </c>
      <c r="G5114" s="140">
        <v>730</v>
      </c>
      <c r="H5114" s="205">
        <f t="shared" si="445"/>
        <v>0.2857142857142857</v>
      </c>
      <c r="I5114" s="141"/>
      <c r="J5114" s="138"/>
      <c r="K5114" s="138" t="s">
        <v>100</v>
      </c>
      <c r="L5114" s="138"/>
      <c r="M5114" s="328"/>
      <c r="N5114" s="138" t="s">
        <v>16</v>
      </c>
      <c r="O5114" s="138" t="s">
        <v>16</v>
      </c>
      <c r="P5114" s="141">
        <v>4</v>
      </c>
      <c r="Q5114" s="141"/>
      <c r="R5114" s="138" t="s">
        <v>16</v>
      </c>
      <c r="S5114" s="138" t="s">
        <v>16</v>
      </c>
      <c r="T5114" s="141">
        <v>4</v>
      </c>
      <c r="U5114" s="339" t="e">
        <f t="shared" si="443"/>
        <v>#DIV/0!</v>
      </c>
      <c r="V5114" s="4" t="e">
        <f t="shared" si="444"/>
        <v>#DIV/0!</v>
      </c>
    </row>
    <row r="5115" spans="1:22">
      <c r="A5115" s="137" t="s">
        <v>1156</v>
      </c>
      <c r="B5115" s="138" t="s">
        <v>1116</v>
      </c>
      <c r="C5115" s="92" t="s">
        <v>1604</v>
      </c>
      <c r="D5115" s="139" t="s">
        <v>44</v>
      </c>
      <c r="E5115" s="138" t="s">
        <v>60</v>
      </c>
      <c r="F5115" s="138" t="s">
        <v>60</v>
      </c>
      <c r="G5115" s="140">
        <v>730</v>
      </c>
      <c r="H5115" s="205">
        <f t="shared" si="445"/>
        <v>0.2857142857142857</v>
      </c>
      <c r="I5115" s="141"/>
      <c r="J5115" s="138"/>
      <c r="K5115" s="138" t="s">
        <v>100</v>
      </c>
      <c r="L5115" s="138"/>
      <c r="M5115" s="141"/>
      <c r="N5115" s="138" t="s">
        <v>16</v>
      </c>
      <c r="O5115" s="138" t="s">
        <v>16</v>
      </c>
      <c r="P5115" s="141">
        <v>4</v>
      </c>
      <c r="Q5115" s="141"/>
      <c r="R5115" s="138" t="s">
        <v>16</v>
      </c>
      <c r="S5115" s="138" t="s">
        <v>16</v>
      </c>
      <c r="T5115" s="141">
        <v>4</v>
      </c>
      <c r="U5115" s="339" t="e">
        <f t="shared" si="443"/>
        <v>#DIV/0!</v>
      </c>
      <c r="V5115" s="4" t="e">
        <f t="shared" si="444"/>
        <v>#DIV/0!</v>
      </c>
    </row>
    <row r="5116" spans="1:22">
      <c r="A5116" s="137" t="s">
        <v>1156</v>
      </c>
      <c r="B5116" s="138" t="s">
        <v>1117</v>
      </c>
      <c r="C5116" s="92" t="s">
        <v>1604</v>
      </c>
      <c r="D5116" s="139" t="s">
        <v>44</v>
      </c>
      <c r="E5116" s="138" t="s">
        <v>60</v>
      </c>
      <c r="F5116" s="138" t="s">
        <v>60</v>
      </c>
      <c r="G5116" s="140">
        <v>730</v>
      </c>
      <c r="H5116" s="205">
        <f t="shared" si="445"/>
        <v>0.2857142857142857</v>
      </c>
      <c r="I5116" s="141"/>
      <c r="J5116" s="138"/>
      <c r="K5116" s="138" t="s">
        <v>100</v>
      </c>
      <c r="L5116" s="138"/>
      <c r="M5116" s="141"/>
      <c r="N5116" s="138" t="s">
        <v>16</v>
      </c>
      <c r="O5116" s="138" t="s">
        <v>16</v>
      </c>
      <c r="P5116" s="141">
        <v>4</v>
      </c>
      <c r="Q5116" s="141"/>
      <c r="R5116" s="138" t="s">
        <v>16</v>
      </c>
      <c r="S5116" s="138" t="s">
        <v>16</v>
      </c>
      <c r="T5116" s="141">
        <v>4</v>
      </c>
      <c r="U5116" s="339" t="e">
        <f t="shared" si="443"/>
        <v>#DIV/0!</v>
      </c>
      <c r="V5116" s="4" t="e">
        <f t="shared" si="444"/>
        <v>#DIV/0!</v>
      </c>
    </row>
    <row r="5117" spans="1:22">
      <c r="A5117" s="137" t="s">
        <v>1156</v>
      </c>
      <c r="B5117" s="138" t="s">
        <v>1118</v>
      </c>
      <c r="C5117" s="92" t="s">
        <v>1604</v>
      </c>
      <c r="D5117" s="139" t="s">
        <v>44</v>
      </c>
      <c r="E5117" s="138" t="s">
        <v>60</v>
      </c>
      <c r="F5117" s="138" t="s">
        <v>60</v>
      </c>
      <c r="G5117" s="140">
        <v>730</v>
      </c>
      <c r="H5117" s="205">
        <f t="shared" si="445"/>
        <v>0.2857142857142857</v>
      </c>
      <c r="I5117" s="141"/>
      <c r="J5117" s="138"/>
      <c r="K5117" s="138" t="s">
        <v>100</v>
      </c>
      <c r="L5117" s="138"/>
      <c r="M5117" s="141"/>
      <c r="N5117" s="138" t="s">
        <v>16</v>
      </c>
      <c r="O5117" s="138" t="s">
        <v>16</v>
      </c>
      <c r="P5117" s="141">
        <v>4</v>
      </c>
      <c r="Q5117" s="141"/>
      <c r="R5117" s="138" t="s">
        <v>16</v>
      </c>
      <c r="S5117" s="138" t="s">
        <v>16</v>
      </c>
      <c r="T5117" s="141">
        <v>4</v>
      </c>
      <c r="U5117" s="339" t="e">
        <f t="shared" si="443"/>
        <v>#DIV/0!</v>
      </c>
      <c r="V5117" s="4" t="e">
        <f t="shared" si="444"/>
        <v>#DIV/0!</v>
      </c>
    </row>
    <row r="5118" spans="1:22">
      <c r="A5118" s="137" t="s">
        <v>1156</v>
      </c>
      <c r="B5118" s="138" t="s">
        <v>1119</v>
      </c>
      <c r="C5118" s="92" t="s">
        <v>1604</v>
      </c>
      <c r="D5118" s="139" t="s">
        <v>44</v>
      </c>
      <c r="E5118" s="138" t="s">
        <v>60</v>
      </c>
      <c r="F5118" s="138" t="s">
        <v>60</v>
      </c>
      <c r="G5118" s="140">
        <v>730</v>
      </c>
      <c r="H5118" s="205">
        <f t="shared" si="445"/>
        <v>0.2857142857142857</v>
      </c>
      <c r="I5118" s="141"/>
      <c r="J5118" s="138"/>
      <c r="K5118" s="138" t="s">
        <v>100</v>
      </c>
      <c r="L5118" s="138"/>
      <c r="M5118" s="141">
        <v>83.8</v>
      </c>
      <c r="N5118" s="138" t="s">
        <v>16</v>
      </c>
      <c r="O5118" s="138" t="s">
        <v>16</v>
      </c>
      <c r="P5118" s="141">
        <v>4</v>
      </c>
      <c r="Q5118" s="141"/>
      <c r="R5118" s="138" t="s">
        <v>16</v>
      </c>
      <c r="S5118" s="138" t="s">
        <v>16</v>
      </c>
      <c r="T5118" s="141">
        <v>4</v>
      </c>
      <c r="U5118" s="339" t="e">
        <f t="shared" si="443"/>
        <v>#NUM!</v>
      </c>
      <c r="V5118" s="4" t="e">
        <f t="shared" si="444"/>
        <v>#VALUE!</v>
      </c>
    </row>
    <row r="5119" spans="1:22">
      <c r="A5119" s="137" t="s">
        <v>1156</v>
      </c>
      <c r="B5119" s="138" t="s">
        <v>1120</v>
      </c>
      <c r="C5119" s="92" t="s">
        <v>1604</v>
      </c>
      <c r="D5119" s="139" t="s">
        <v>44</v>
      </c>
      <c r="E5119" s="138" t="s">
        <v>60</v>
      </c>
      <c r="F5119" s="138" t="s">
        <v>60</v>
      </c>
      <c r="G5119" s="140">
        <v>730</v>
      </c>
      <c r="H5119" s="205">
        <f t="shared" si="445"/>
        <v>0.2857142857142857</v>
      </c>
      <c r="I5119" s="141"/>
      <c r="J5119" s="138"/>
      <c r="K5119" s="138" t="s">
        <v>100</v>
      </c>
      <c r="L5119" s="138"/>
      <c r="M5119" s="141"/>
      <c r="N5119" s="138" t="s">
        <v>16</v>
      </c>
      <c r="O5119" s="138" t="s">
        <v>16</v>
      </c>
      <c r="P5119" s="141">
        <v>4</v>
      </c>
      <c r="Q5119" s="141"/>
      <c r="R5119" s="138" t="s">
        <v>16</v>
      </c>
      <c r="S5119" s="138" t="s">
        <v>16</v>
      </c>
      <c r="T5119" s="141">
        <v>4</v>
      </c>
      <c r="U5119" s="339" t="e">
        <f t="shared" si="443"/>
        <v>#DIV/0!</v>
      </c>
      <c r="V5119" s="4" t="e">
        <f t="shared" si="444"/>
        <v>#DIV/0!</v>
      </c>
    </row>
    <row r="5120" spans="1:22">
      <c r="A5120" s="137" t="s">
        <v>1156</v>
      </c>
      <c r="B5120" s="138" t="s">
        <v>1121</v>
      </c>
      <c r="C5120" s="92" t="s">
        <v>1604</v>
      </c>
      <c r="D5120" s="139" t="s">
        <v>44</v>
      </c>
      <c r="E5120" s="138" t="s">
        <v>60</v>
      </c>
      <c r="F5120" s="138" t="s">
        <v>60</v>
      </c>
      <c r="G5120" s="140">
        <v>730</v>
      </c>
      <c r="H5120" s="205">
        <f t="shared" si="445"/>
        <v>0.2857142857142857</v>
      </c>
      <c r="I5120" s="141"/>
      <c r="J5120" s="138"/>
      <c r="K5120" s="138" t="s">
        <v>100</v>
      </c>
      <c r="L5120" s="138"/>
      <c r="M5120" s="141"/>
      <c r="N5120" s="138" t="s">
        <v>16</v>
      </c>
      <c r="O5120" s="138" t="s">
        <v>16</v>
      </c>
      <c r="P5120" s="141">
        <v>4</v>
      </c>
      <c r="Q5120" s="141"/>
      <c r="R5120" s="138" t="s">
        <v>16</v>
      </c>
      <c r="S5120" s="138" t="s">
        <v>16</v>
      </c>
      <c r="T5120" s="141">
        <v>4</v>
      </c>
      <c r="U5120" s="339" t="e">
        <f t="shared" si="443"/>
        <v>#DIV/0!</v>
      </c>
      <c r="V5120" s="4" t="e">
        <f t="shared" si="444"/>
        <v>#DIV/0!</v>
      </c>
    </row>
    <row r="5121" spans="1:22">
      <c r="A5121" s="137" t="s">
        <v>1156</v>
      </c>
      <c r="B5121" s="138" t="s">
        <v>1122</v>
      </c>
      <c r="C5121" s="92" t="s">
        <v>1604</v>
      </c>
      <c r="D5121" s="139" t="s">
        <v>44</v>
      </c>
      <c r="E5121" s="138" t="s">
        <v>60</v>
      </c>
      <c r="F5121" s="138" t="s">
        <v>60</v>
      </c>
      <c r="G5121" s="140">
        <v>730</v>
      </c>
      <c r="H5121" s="205">
        <f t="shared" si="445"/>
        <v>0.2857142857142857</v>
      </c>
      <c r="I5121" s="141"/>
      <c r="J5121" s="138"/>
      <c r="K5121" s="138" t="s">
        <v>100</v>
      </c>
      <c r="L5121" s="138"/>
      <c r="M5121" s="141"/>
      <c r="N5121" s="138" t="s">
        <v>16</v>
      </c>
      <c r="O5121" s="138" t="s">
        <v>16</v>
      </c>
      <c r="P5121" s="141">
        <v>4</v>
      </c>
      <c r="Q5121" s="141"/>
      <c r="R5121" s="138" t="s">
        <v>16</v>
      </c>
      <c r="S5121" s="138" t="s">
        <v>16</v>
      </c>
      <c r="T5121" s="141">
        <v>4</v>
      </c>
      <c r="U5121" s="339" t="e">
        <f t="shared" si="443"/>
        <v>#DIV/0!</v>
      </c>
      <c r="V5121" s="4" t="e">
        <f t="shared" si="444"/>
        <v>#DIV/0!</v>
      </c>
    </row>
    <row r="5122" spans="1:22">
      <c r="A5122" s="137" t="s">
        <v>1156</v>
      </c>
      <c r="B5122" s="138" t="s">
        <v>1123</v>
      </c>
      <c r="C5122" s="92" t="s">
        <v>1604</v>
      </c>
      <c r="D5122" s="139" t="s">
        <v>44</v>
      </c>
      <c r="E5122" s="138" t="s">
        <v>60</v>
      </c>
      <c r="F5122" s="138" t="s">
        <v>60</v>
      </c>
      <c r="G5122" s="140">
        <v>730</v>
      </c>
      <c r="H5122" s="205">
        <f t="shared" ref="H5122:H5153" si="446">G5122/2555</f>
        <v>0.2857142857142857</v>
      </c>
      <c r="I5122" s="141"/>
      <c r="J5122" s="138"/>
      <c r="K5122" s="138" t="s">
        <v>100</v>
      </c>
      <c r="L5122" s="138"/>
      <c r="M5122" s="141">
        <v>62.4</v>
      </c>
      <c r="N5122" s="138" t="s">
        <v>16</v>
      </c>
      <c r="O5122" s="138" t="s">
        <v>16</v>
      </c>
      <c r="P5122" s="141">
        <v>4</v>
      </c>
      <c r="Q5122" s="141"/>
      <c r="R5122" s="138" t="s">
        <v>16</v>
      </c>
      <c r="S5122" s="138" t="s">
        <v>16</v>
      </c>
      <c r="T5122" s="141">
        <v>4</v>
      </c>
      <c r="U5122" s="339" t="e">
        <f t="shared" si="443"/>
        <v>#NUM!</v>
      </c>
      <c r="V5122" s="4" t="e">
        <f t="shared" si="444"/>
        <v>#VALUE!</v>
      </c>
    </row>
    <row r="5123" spans="1:22">
      <c r="A5123" s="137" t="s">
        <v>1156</v>
      </c>
      <c r="B5123" s="138" t="s">
        <v>1124</v>
      </c>
      <c r="C5123" s="92" t="s">
        <v>1604</v>
      </c>
      <c r="D5123" s="139" t="s">
        <v>44</v>
      </c>
      <c r="E5123" s="138" t="s">
        <v>60</v>
      </c>
      <c r="F5123" s="138" t="s">
        <v>60</v>
      </c>
      <c r="G5123" s="140">
        <v>730</v>
      </c>
      <c r="H5123" s="205">
        <f t="shared" si="446"/>
        <v>0.2857142857142857</v>
      </c>
      <c r="I5123" s="141"/>
      <c r="J5123" s="138"/>
      <c r="K5123" s="138" t="s">
        <v>100</v>
      </c>
      <c r="L5123" s="138"/>
      <c r="M5123" s="141">
        <v>62.8</v>
      </c>
      <c r="N5123" s="138" t="s">
        <v>16</v>
      </c>
      <c r="O5123" s="138" t="s">
        <v>16</v>
      </c>
      <c r="P5123" s="141">
        <v>4</v>
      </c>
      <c r="Q5123" s="141"/>
      <c r="R5123" s="138" t="s">
        <v>16</v>
      </c>
      <c r="S5123" s="138" t="s">
        <v>16</v>
      </c>
      <c r="T5123" s="141">
        <v>4</v>
      </c>
      <c r="U5123" s="339" t="e">
        <f t="shared" si="443"/>
        <v>#NUM!</v>
      </c>
      <c r="V5123" s="4" t="e">
        <f t="shared" si="444"/>
        <v>#VALUE!</v>
      </c>
    </row>
    <row r="5124" spans="1:22">
      <c r="A5124" s="137" t="s">
        <v>1156</v>
      </c>
      <c r="B5124" s="138" t="s">
        <v>1125</v>
      </c>
      <c r="C5124" s="92" t="s">
        <v>1604</v>
      </c>
      <c r="D5124" s="139" t="s">
        <v>44</v>
      </c>
      <c r="E5124" s="138" t="s">
        <v>60</v>
      </c>
      <c r="F5124" s="138" t="s">
        <v>60</v>
      </c>
      <c r="G5124" s="140">
        <v>730</v>
      </c>
      <c r="H5124" s="205">
        <f t="shared" si="446"/>
        <v>0.2857142857142857</v>
      </c>
      <c r="I5124" s="141"/>
      <c r="J5124" s="138"/>
      <c r="K5124" s="138" t="s">
        <v>100</v>
      </c>
      <c r="L5124" s="138"/>
      <c r="M5124" s="141"/>
      <c r="N5124" s="138" t="s">
        <v>16</v>
      </c>
      <c r="O5124" s="138" t="s">
        <v>16</v>
      </c>
      <c r="P5124" s="141">
        <v>4</v>
      </c>
      <c r="Q5124" s="141"/>
      <c r="R5124" s="138" t="s">
        <v>16</v>
      </c>
      <c r="S5124" s="138" t="s">
        <v>16</v>
      </c>
      <c r="T5124" s="141">
        <v>4</v>
      </c>
      <c r="U5124" s="339" t="e">
        <f t="shared" si="443"/>
        <v>#DIV/0!</v>
      </c>
      <c r="V5124" s="4" t="e">
        <f t="shared" si="444"/>
        <v>#DIV/0!</v>
      </c>
    </row>
    <row r="5125" spans="1:22">
      <c r="A5125" s="137" t="s">
        <v>1156</v>
      </c>
      <c r="B5125" s="138" t="s">
        <v>1126</v>
      </c>
      <c r="C5125" s="92" t="s">
        <v>1604</v>
      </c>
      <c r="D5125" s="139" t="s">
        <v>44</v>
      </c>
      <c r="E5125" s="138" t="s">
        <v>60</v>
      </c>
      <c r="F5125" s="138" t="s">
        <v>60</v>
      </c>
      <c r="G5125" s="140">
        <v>730</v>
      </c>
      <c r="H5125" s="205">
        <f t="shared" si="446"/>
        <v>0.2857142857142857</v>
      </c>
      <c r="I5125" s="141"/>
      <c r="J5125" s="138"/>
      <c r="K5125" s="138" t="s">
        <v>100</v>
      </c>
      <c r="L5125" s="138"/>
      <c r="M5125" s="141">
        <v>71.5</v>
      </c>
      <c r="N5125" s="138" t="s">
        <v>16</v>
      </c>
      <c r="O5125" s="138" t="s">
        <v>16</v>
      </c>
      <c r="P5125" s="141">
        <v>4</v>
      </c>
      <c r="Q5125" s="141"/>
      <c r="R5125" s="138" t="s">
        <v>16</v>
      </c>
      <c r="S5125" s="138" t="s">
        <v>16</v>
      </c>
      <c r="T5125" s="141">
        <v>4</v>
      </c>
      <c r="U5125" s="339" t="e">
        <f t="shared" si="443"/>
        <v>#NUM!</v>
      </c>
      <c r="V5125" s="4" t="e">
        <f t="shared" si="444"/>
        <v>#VALUE!</v>
      </c>
    </row>
    <row r="5126" spans="1:22">
      <c r="A5126" s="137" t="s">
        <v>1156</v>
      </c>
      <c r="B5126" s="138" t="s">
        <v>1127</v>
      </c>
      <c r="C5126" s="92" t="s">
        <v>1604</v>
      </c>
      <c r="D5126" s="139" t="s">
        <v>44</v>
      </c>
      <c r="E5126" s="138" t="s">
        <v>60</v>
      </c>
      <c r="F5126" s="138" t="s">
        <v>60</v>
      </c>
      <c r="G5126" s="140">
        <v>730</v>
      </c>
      <c r="H5126" s="205">
        <f t="shared" si="446"/>
        <v>0.2857142857142857</v>
      </c>
      <c r="I5126" s="141"/>
      <c r="J5126" s="138"/>
      <c r="K5126" s="138" t="s">
        <v>100</v>
      </c>
      <c r="L5126" s="138"/>
      <c r="M5126" s="141"/>
      <c r="N5126" s="138" t="s">
        <v>16</v>
      </c>
      <c r="O5126" s="138" t="s">
        <v>16</v>
      </c>
      <c r="P5126" s="141">
        <v>4</v>
      </c>
      <c r="Q5126" s="141"/>
      <c r="R5126" s="138" t="s">
        <v>16</v>
      </c>
      <c r="S5126" s="138" t="s">
        <v>16</v>
      </c>
      <c r="T5126" s="141">
        <v>4</v>
      </c>
      <c r="U5126" s="339" t="e">
        <f t="shared" si="443"/>
        <v>#DIV/0!</v>
      </c>
      <c r="V5126" s="4" t="e">
        <f t="shared" si="444"/>
        <v>#DIV/0!</v>
      </c>
    </row>
    <row r="5127" spans="1:22">
      <c r="A5127" s="137" t="s">
        <v>1156</v>
      </c>
      <c r="B5127" s="138" t="s">
        <v>1128</v>
      </c>
      <c r="C5127" s="92" t="s">
        <v>1604</v>
      </c>
      <c r="D5127" s="139" t="s">
        <v>44</v>
      </c>
      <c r="E5127" s="138" t="s">
        <v>60</v>
      </c>
      <c r="F5127" s="138" t="s">
        <v>60</v>
      </c>
      <c r="G5127" s="140">
        <v>730</v>
      </c>
      <c r="H5127" s="205">
        <f t="shared" si="446"/>
        <v>0.2857142857142857</v>
      </c>
      <c r="I5127" s="141"/>
      <c r="J5127" s="138"/>
      <c r="K5127" s="138" t="s">
        <v>100</v>
      </c>
      <c r="L5127" s="138"/>
      <c r="M5127" s="141">
        <v>66.7</v>
      </c>
      <c r="N5127" s="138" t="s">
        <v>16</v>
      </c>
      <c r="O5127" s="138" t="s">
        <v>16</v>
      </c>
      <c r="P5127" s="141">
        <v>4</v>
      </c>
      <c r="Q5127" s="141"/>
      <c r="R5127" s="138" t="s">
        <v>16</v>
      </c>
      <c r="S5127" s="138" t="s">
        <v>16</v>
      </c>
      <c r="T5127" s="141">
        <v>4</v>
      </c>
      <c r="U5127" s="339" t="e">
        <f t="shared" si="443"/>
        <v>#NUM!</v>
      </c>
      <c r="V5127" s="4" t="e">
        <f t="shared" si="444"/>
        <v>#VALUE!</v>
      </c>
    </row>
    <row r="5128" spans="1:22">
      <c r="A5128" s="137" t="s">
        <v>1156</v>
      </c>
      <c r="B5128" s="138" t="s">
        <v>1129</v>
      </c>
      <c r="C5128" s="92" t="s">
        <v>1604</v>
      </c>
      <c r="D5128" s="139" t="s">
        <v>44</v>
      </c>
      <c r="E5128" s="138" t="s">
        <v>60</v>
      </c>
      <c r="F5128" s="138" t="s">
        <v>60</v>
      </c>
      <c r="G5128" s="140">
        <v>730</v>
      </c>
      <c r="H5128" s="205">
        <f t="shared" si="446"/>
        <v>0.2857142857142857</v>
      </c>
      <c r="I5128" s="141"/>
      <c r="J5128" s="138"/>
      <c r="K5128" s="138" t="s">
        <v>100</v>
      </c>
      <c r="L5128" s="138"/>
      <c r="M5128" s="141">
        <v>56.4</v>
      </c>
      <c r="N5128" s="138" t="s">
        <v>16</v>
      </c>
      <c r="O5128" s="138" t="s">
        <v>16</v>
      </c>
      <c r="P5128" s="141">
        <v>4</v>
      </c>
      <c r="Q5128" s="141"/>
      <c r="R5128" s="138" t="s">
        <v>16</v>
      </c>
      <c r="S5128" s="138" t="s">
        <v>16</v>
      </c>
      <c r="T5128" s="141">
        <v>4</v>
      </c>
      <c r="U5128" s="339" t="e">
        <f t="shared" si="443"/>
        <v>#NUM!</v>
      </c>
      <c r="V5128" s="4" t="e">
        <f t="shared" si="444"/>
        <v>#VALUE!</v>
      </c>
    </row>
    <row r="5129" spans="1:22">
      <c r="A5129" s="137" t="s">
        <v>1156</v>
      </c>
      <c r="B5129" s="138" t="s">
        <v>1130</v>
      </c>
      <c r="C5129" s="92" t="s">
        <v>1604</v>
      </c>
      <c r="D5129" s="139" t="s">
        <v>44</v>
      </c>
      <c r="E5129" s="138" t="s">
        <v>60</v>
      </c>
      <c r="F5129" s="138" t="s">
        <v>60</v>
      </c>
      <c r="G5129" s="140">
        <v>730</v>
      </c>
      <c r="H5129" s="205">
        <f t="shared" si="446"/>
        <v>0.2857142857142857</v>
      </c>
      <c r="I5129" s="141"/>
      <c r="J5129" s="138"/>
      <c r="K5129" s="138" t="s">
        <v>100</v>
      </c>
      <c r="L5129" s="138"/>
      <c r="M5129" s="141">
        <v>67.599999999999994</v>
      </c>
      <c r="N5129" s="138" t="s">
        <v>16</v>
      </c>
      <c r="O5129" s="138" t="s">
        <v>16</v>
      </c>
      <c r="P5129" s="141">
        <v>4</v>
      </c>
      <c r="Q5129" s="141"/>
      <c r="R5129" s="138" t="s">
        <v>16</v>
      </c>
      <c r="S5129" s="138" t="s">
        <v>16</v>
      </c>
      <c r="T5129" s="141">
        <v>4</v>
      </c>
      <c r="U5129" s="339" t="e">
        <f t="shared" si="443"/>
        <v>#NUM!</v>
      </c>
      <c r="V5129" s="4" t="e">
        <f t="shared" si="444"/>
        <v>#VALUE!</v>
      </c>
    </row>
    <row r="5130" spans="1:22">
      <c r="A5130" s="137" t="s">
        <v>1156</v>
      </c>
      <c r="B5130" s="138" t="s">
        <v>1131</v>
      </c>
      <c r="C5130" s="92" t="s">
        <v>1604</v>
      </c>
      <c r="D5130" s="139" t="s">
        <v>44</v>
      </c>
      <c r="E5130" s="138" t="s">
        <v>60</v>
      </c>
      <c r="F5130" s="138" t="s">
        <v>60</v>
      </c>
      <c r="G5130" s="140">
        <v>730</v>
      </c>
      <c r="H5130" s="205">
        <f t="shared" si="446"/>
        <v>0.2857142857142857</v>
      </c>
      <c r="I5130" s="141"/>
      <c r="J5130" s="138"/>
      <c r="K5130" s="138" t="s">
        <v>100</v>
      </c>
      <c r="L5130" s="138"/>
      <c r="M5130" s="141">
        <v>60.6</v>
      </c>
      <c r="N5130" s="138" t="s">
        <v>16</v>
      </c>
      <c r="O5130" s="138" t="s">
        <v>16</v>
      </c>
      <c r="P5130" s="141">
        <v>4</v>
      </c>
      <c r="Q5130" s="141"/>
      <c r="R5130" s="138" t="s">
        <v>16</v>
      </c>
      <c r="S5130" s="138" t="s">
        <v>16</v>
      </c>
      <c r="T5130" s="141">
        <v>4</v>
      </c>
      <c r="U5130" s="339" t="e">
        <f t="shared" si="443"/>
        <v>#NUM!</v>
      </c>
      <c r="V5130" s="4" t="e">
        <f t="shared" si="444"/>
        <v>#VALUE!</v>
      </c>
    </row>
    <row r="5131" spans="1:22">
      <c r="A5131" s="137" t="s">
        <v>1156</v>
      </c>
      <c r="B5131" s="138" t="s">
        <v>1132</v>
      </c>
      <c r="C5131" s="92" t="s">
        <v>1604</v>
      </c>
      <c r="D5131" s="139" t="s">
        <v>44</v>
      </c>
      <c r="E5131" s="138" t="s">
        <v>60</v>
      </c>
      <c r="F5131" s="138" t="s">
        <v>60</v>
      </c>
      <c r="G5131" s="140">
        <v>730</v>
      </c>
      <c r="H5131" s="205">
        <f t="shared" si="446"/>
        <v>0.2857142857142857</v>
      </c>
      <c r="I5131" s="141"/>
      <c r="J5131" s="138"/>
      <c r="K5131" s="138" t="s">
        <v>100</v>
      </c>
      <c r="L5131" s="138"/>
      <c r="M5131" s="141">
        <v>66.7</v>
      </c>
      <c r="N5131" s="138" t="s">
        <v>16</v>
      </c>
      <c r="O5131" s="138" t="s">
        <v>16</v>
      </c>
      <c r="P5131" s="141">
        <v>4</v>
      </c>
      <c r="Q5131" s="141"/>
      <c r="R5131" s="138" t="s">
        <v>16</v>
      </c>
      <c r="S5131" s="138" t="s">
        <v>16</v>
      </c>
      <c r="T5131" s="141">
        <v>4</v>
      </c>
      <c r="U5131" s="339" t="e">
        <f t="shared" si="443"/>
        <v>#NUM!</v>
      </c>
      <c r="V5131" s="4" t="e">
        <f t="shared" si="444"/>
        <v>#VALUE!</v>
      </c>
    </row>
    <row r="5132" spans="1:22">
      <c r="A5132" s="137" t="s">
        <v>1156</v>
      </c>
      <c r="B5132" s="138" t="s">
        <v>1133</v>
      </c>
      <c r="C5132" s="92" t="s">
        <v>1604</v>
      </c>
      <c r="D5132" s="139" t="s">
        <v>44</v>
      </c>
      <c r="E5132" s="138" t="s">
        <v>60</v>
      </c>
      <c r="F5132" s="138" t="s">
        <v>60</v>
      </c>
      <c r="G5132" s="140">
        <v>730</v>
      </c>
      <c r="H5132" s="205">
        <f t="shared" si="446"/>
        <v>0.2857142857142857</v>
      </c>
      <c r="I5132" s="141"/>
      <c r="J5132" s="138"/>
      <c r="K5132" s="138" t="s">
        <v>100</v>
      </c>
      <c r="L5132" s="138"/>
      <c r="M5132" s="141"/>
      <c r="N5132" s="138" t="s">
        <v>16</v>
      </c>
      <c r="O5132" s="138" t="s">
        <v>16</v>
      </c>
      <c r="P5132" s="141">
        <v>4</v>
      </c>
      <c r="Q5132" s="141"/>
      <c r="R5132" s="138" t="s">
        <v>16</v>
      </c>
      <c r="S5132" s="138" t="s">
        <v>16</v>
      </c>
      <c r="T5132" s="141">
        <v>4</v>
      </c>
      <c r="U5132" s="339" t="e">
        <f t="shared" si="443"/>
        <v>#DIV/0!</v>
      </c>
      <c r="V5132" s="4" t="e">
        <f t="shared" si="444"/>
        <v>#DIV/0!</v>
      </c>
    </row>
    <row r="5133" spans="1:22">
      <c r="A5133" s="137" t="s">
        <v>1156</v>
      </c>
      <c r="B5133" s="138" t="s">
        <v>1134</v>
      </c>
      <c r="C5133" s="92" t="s">
        <v>1604</v>
      </c>
      <c r="D5133" s="139" t="s">
        <v>44</v>
      </c>
      <c r="E5133" s="138" t="s">
        <v>60</v>
      </c>
      <c r="F5133" s="138" t="s">
        <v>60</v>
      </c>
      <c r="G5133" s="140">
        <v>730</v>
      </c>
      <c r="H5133" s="205">
        <f t="shared" si="446"/>
        <v>0.2857142857142857</v>
      </c>
      <c r="I5133" s="141"/>
      <c r="J5133" s="138"/>
      <c r="K5133" s="138" t="s">
        <v>100</v>
      </c>
      <c r="L5133" s="138"/>
      <c r="M5133" s="141">
        <v>84.2</v>
      </c>
      <c r="N5133" s="138" t="s">
        <v>16</v>
      </c>
      <c r="O5133" s="138" t="s">
        <v>16</v>
      </c>
      <c r="P5133" s="141">
        <v>4</v>
      </c>
      <c r="Q5133" s="141"/>
      <c r="R5133" s="138" t="s">
        <v>16</v>
      </c>
      <c r="S5133" s="138" t="s">
        <v>16</v>
      </c>
      <c r="T5133" s="141">
        <v>4</v>
      </c>
      <c r="U5133" s="339" t="e">
        <f t="shared" si="443"/>
        <v>#NUM!</v>
      </c>
      <c r="V5133" s="4" t="e">
        <f t="shared" si="444"/>
        <v>#VALUE!</v>
      </c>
    </row>
    <row r="5134" spans="1:22">
      <c r="A5134" s="137" t="s">
        <v>1156</v>
      </c>
      <c r="B5134" s="138" t="s">
        <v>1135</v>
      </c>
      <c r="C5134" s="92" t="s">
        <v>1604</v>
      </c>
      <c r="D5134" s="139" t="s">
        <v>44</v>
      </c>
      <c r="E5134" s="138" t="s">
        <v>60</v>
      </c>
      <c r="F5134" s="138" t="s">
        <v>60</v>
      </c>
      <c r="G5134" s="140">
        <v>730</v>
      </c>
      <c r="H5134" s="205">
        <f t="shared" si="446"/>
        <v>0.2857142857142857</v>
      </c>
      <c r="I5134" s="141"/>
      <c r="J5134" s="138"/>
      <c r="K5134" s="138" t="s">
        <v>100</v>
      </c>
      <c r="L5134" s="138"/>
      <c r="M5134" s="141"/>
      <c r="N5134" s="138" t="s">
        <v>16</v>
      </c>
      <c r="O5134" s="138" t="s">
        <v>16</v>
      </c>
      <c r="P5134" s="141">
        <v>4</v>
      </c>
      <c r="Q5134" s="141"/>
      <c r="R5134" s="138" t="s">
        <v>16</v>
      </c>
      <c r="S5134" s="138" t="s">
        <v>16</v>
      </c>
      <c r="T5134" s="141">
        <v>4</v>
      </c>
      <c r="U5134" s="339" t="e">
        <f t="shared" si="443"/>
        <v>#DIV/0!</v>
      </c>
      <c r="V5134" s="4" t="e">
        <f t="shared" si="444"/>
        <v>#DIV/0!</v>
      </c>
    </row>
    <row r="5135" spans="1:22">
      <c r="A5135" s="137" t="s">
        <v>1156</v>
      </c>
      <c r="B5135" s="138" t="s">
        <v>1136</v>
      </c>
      <c r="C5135" s="92" t="s">
        <v>1604</v>
      </c>
      <c r="D5135" s="139" t="s">
        <v>44</v>
      </c>
      <c r="E5135" s="138" t="s">
        <v>60</v>
      </c>
      <c r="F5135" s="138" t="s">
        <v>60</v>
      </c>
      <c r="G5135" s="140">
        <v>730</v>
      </c>
      <c r="H5135" s="205">
        <f t="shared" si="446"/>
        <v>0.2857142857142857</v>
      </c>
      <c r="I5135" s="141"/>
      <c r="J5135" s="138"/>
      <c r="K5135" s="138" t="s">
        <v>100</v>
      </c>
      <c r="L5135" s="138"/>
      <c r="M5135" s="141">
        <v>76.5</v>
      </c>
      <c r="N5135" s="138" t="s">
        <v>16</v>
      </c>
      <c r="O5135" s="138" t="s">
        <v>16</v>
      </c>
      <c r="P5135" s="141">
        <v>4</v>
      </c>
      <c r="Q5135" s="141"/>
      <c r="R5135" s="138" t="s">
        <v>16</v>
      </c>
      <c r="S5135" s="138" t="s">
        <v>16</v>
      </c>
      <c r="T5135" s="141">
        <v>4</v>
      </c>
      <c r="U5135" s="339" t="e">
        <f t="shared" si="443"/>
        <v>#NUM!</v>
      </c>
      <c r="V5135" s="4" t="e">
        <f t="shared" si="444"/>
        <v>#VALUE!</v>
      </c>
    </row>
    <row r="5136" spans="1:22">
      <c r="A5136" s="137" t="s">
        <v>1156</v>
      </c>
      <c r="B5136" s="142" t="s">
        <v>1115</v>
      </c>
      <c r="C5136" s="92" t="s">
        <v>1604</v>
      </c>
      <c r="D5136" s="143" t="s">
        <v>44</v>
      </c>
      <c r="E5136" s="142" t="s">
        <v>60</v>
      </c>
      <c r="F5136" s="142" t="s">
        <v>60</v>
      </c>
      <c r="G5136" s="140">
        <v>2190</v>
      </c>
      <c r="H5136" s="206">
        <f t="shared" si="446"/>
        <v>0.8571428571428571</v>
      </c>
      <c r="I5136" s="144"/>
      <c r="J5136" s="142"/>
      <c r="K5136" s="142" t="s">
        <v>100</v>
      </c>
      <c r="L5136" s="142"/>
      <c r="M5136" s="141">
        <v>71.2</v>
      </c>
      <c r="N5136" s="142" t="s">
        <v>16</v>
      </c>
      <c r="O5136" s="142" t="s">
        <v>16</v>
      </c>
      <c r="P5136" s="144">
        <v>4</v>
      </c>
      <c r="Q5136" s="144"/>
      <c r="R5136" s="142" t="s">
        <v>16</v>
      </c>
      <c r="S5136" s="142" t="s">
        <v>16</v>
      </c>
      <c r="T5136" s="144">
        <v>4</v>
      </c>
      <c r="U5136" s="339" t="e">
        <f t="shared" si="443"/>
        <v>#NUM!</v>
      </c>
      <c r="V5136" s="4" t="e">
        <f t="shared" si="444"/>
        <v>#VALUE!</v>
      </c>
    </row>
    <row r="5137" spans="1:22">
      <c r="A5137" s="137" t="s">
        <v>1156</v>
      </c>
      <c r="B5137" s="138" t="s">
        <v>1116</v>
      </c>
      <c r="C5137" s="92" t="s">
        <v>1604</v>
      </c>
      <c r="D5137" s="139" t="s">
        <v>44</v>
      </c>
      <c r="E5137" s="138" t="s">
        <v>60</v>
      </c>
      <c r="F5137" s="138" t="s">
        <v>60</v>
      </c>
      <c r="G5137" s="140">
        <v>2190</v>
      </c>
      <c r="H5137" s="205">
        <f t="shared" si="446"/>
        <v>0.8571428571428571</v>
      </c>
      <c r="I5137" s="141"/>
      <c r="J5137" s="138"/>
      <c r="K5137" s="138" t="s">
        <v>100</v>
      </c>
      <c r="L5137" s="138"/>
      <c r="M5137" s="141">
        <v>65.099999999999994</v>
      </c>
      <c r="N5137" s="138" t="s">
        <v>16</v>
      </c>
      <c r="O5137" s="138" t="s">
        <v>16</v>
      </c>
      <c r="P5137" s="141">
        <v>4</v>
      </c>
      <c r="Q5137" s="141"/>
      <c r="R5137" s="138" t="s">
        <v>16</v>
      </c>
      <c r="S5137" s="138" t="s">
        <v>16</v>
      </c>
      <c r="T5137" s="141">
        <v>4</v>
      </c>
      <c r="U5137" s="339" t="e">
        <f t="shared" ref="U5137:U5188" si="447">LN(Q5137/M5137)</f>
        <v>#NUM!</v>
      </c>
      <c r="V5137" s="4" t="e">
        <f t="shared" ref="V5137:V5188" si="448">M5137^2/(P5137*M5137^2)+S5137^2/(T5137*Q5137^2)</f>
        <v>#VALUE!</v>
      </c>
    </row>
    <row r="5138" spans="1:22">
      <c r="A5138" s="137" t="s">
        <v>1156</v>
      </c>
      <c r="B5138" s="138" t="s">
        <v>1117</v>
      </c>
      <c r="C5138" s="92" t="s">
        <v>1604</v>
      </c>
      <c r="D5138" s="139" t="s">
        <v>44</v>
      </c>
      <c r="E5138" s="138" t="s">
        <v>60</v>
      </c>
      <c r="F5138" s="138" t="s">
        <v>60</v>
      </c>
      <c r="G5138" s="140">
        <v>2190</v>
      </c>
      <c r="H5138" s="205">
        <f t="shared" si="446"/>
        <v>0.8571428571428571</v>
      </c>
      <c r="I5138" s="141"/>
      <c r="J5138" s="138"/>
      <c r="K5138" s="138" t="s">
        <v>100</v>
      </c>
      <c r="L5138" s="138"/>
      <c r="M5138" s="141">
        <v>80</v>
      </c>
      <c r="N5138" s="138" t="s">
        <v>16</v>
      </c>
      <c r="O5138" s="138" t="s">
        <v>16</v>
      </c>
      <c r="P5138" s="141">
        <v>4</v>
      </c>
      <c r="Q5138" s="141"/>
      <c r="R5138" s="138" t="s">
        <v>16</v>
      </c>
      <c r="S5138" s="138" t="s">
        <v>16</v>
      </c>
      <c r="T5138" s="141">
        <v>4</v>
      </c>
      <c r="U5138" s="339" t="e">
        <f t="shared" si="447"/>
        <v>#NUM!</v>
      </c>
      <c r="V5138" s="4" t="e">
        <f t="shared" si="448"/>
        <v>#VALUE!</v>
      </c>
    </row>
    <row r="5139" spans="1:22">
      <c r="A5139" s="137" t="s">
        <v>1156</v>
      </c>
      <c r="B5139" s="138" t="s">
        <v>1118</v>
      </c>
      <c r="C5139" s="92" t="s">
        <v>1604</v>
      </c>
      <c r="D5139" s="139" t="s">
        <v>44</v>
      </c>
      <c r="E5139" s="138" t="s">
        <v>60</v>
      </c>
      <c r="F5139" s="138" t="s">
        <v>60</v>
      </c>
      <c r="G5139" s="140">
        <v>2190</v>
      </c>
      <c r="H5139" s="205">
        <f t="shared" si="446"/>
        <v>0.8571428571428571</v>
      </c>
      <c r="I5139" s="141"/>
      <c r="J5139" s="138"/>
      <c r="K5139" s="138" t="s">
        <v>100</v>
      </c>
      <c r="L5139" s="138"/>
      <c r="M5139" s="141">
        <v>66.7</v>
      </c>
      <c r="N5139" s="138" t="s">
        <v>16</v>
      </c>
      <c r="O5139" s="138" t="s">
        <v>16</v>
      </c>
      <c r="P5139" s="141">
        <v>4</v>
      </c>
      <c r="Q5139" s="141"/>
      <c r="R5139" s="138" t="s">
        <v>16</v>
      </c>
      <c r="S5139" s="138" t="s">
        <v>16</v>
      </c>
      <c r="T5139" s="141">
        <v>4</v>
      </c>
      <c r="U5139" s="339" t="e">
        <f t="shared" si="447"/>
        <v>#NUM!</v>
      </c>
      <c r="V5139" s="4" t="e">
        <f t="shared" si="448"/>
        <v>#VALUE!</v>
      </c>
    </row>
    <row r="5140" spans="1:22">
      <c r="A5140" s="137" t="s">
        <v>1156</v>
      </c>
      <c r="B5140" s="138" t="s">
        <v>1119</v>
      </c>
      <c r="C5140" s="92" t="s">
        <v>1604</v>
      </c>
      <c r="D5140" s="139" t="s">
        <v>44</v>
      </c>
      <c r="E5140" s="138" t="s">
        <v>60</v>
      </c>
      <c r="F5140" s="138" t="s">
        <v>60</v>
      </c>
      <c r="G5140" s="140">
        <v>2190</v>
      </c>
      <c r="H5140" s="205">
        <f t="shared" si="446"/>
        <v>0.8571428571428571</v>
      </c>
      <c r="I5140" s="141"/>
      <c r="J5140" s="138"/>
      <c r="K5140" s="138" t="s">
        <v>100</v>
      </c>
      <c r="L5140" s="138"/>
      <c r="M5140" s="141"/>
      <c r="N5140" s="138" t="s">
        <v>16</v>
      </c>
      <c r="O5140" s="138" t="s">
        <v>16</v>
      </c>
      <c r="P5140" s="141">
        <v>4</v>
      </c>
      <c r="Q5140" s="141"/>
      <c r="R5140" s="138" t="s">
        <v>16</v>
      </c>
      <c r="S5140" s="138" t="s">
        <v>16</v>
      </c>
      <c r="T5140" s="141">
        <v>4</v>
      </c>
      <c r="U5140" s="339" t="e">
        <f t="shared" si="447"/>
        <v>#DIV/0!</v>
      </c>
      <c r="V5140" s="4" t="e">
        <f t="shared" si="448"/>
        <v>#DIV/0!</v>
      </c>
    </row>
    <row r="5141" spans="1:22">
      <c r="A5141" s="137" t="s">
        <v>1156</v>
      </c>
      <c r="B5141" s="138" t="s">
        <v>1120</v>
      </c>
      <c r="C5141" s="92" t="s">
        <v>1604</v>
      </c>
      <c r="D5141" s="139" t="s">
        <v>44</v>
      </c>
      <c r="E5141" s="138" t="s">
        <v>60</v>
      </c>
      <c r="F5141" s="138" t="s">
        <v>60</v>
      </c>
      <c r="G5141" s="140">
        <v>2190</v>
      </c>
      <c r="H5141" s="205">
        <f t="shared" si="446"/>
        <v>0.8571428571428571</v>
      </c>
      <c r="I5141" s="141"/>
      <c r="J5141" s="138"/>
      <c r="K5141" s="138" t="s">
        <v>100</v>
      </c>
      <c r="L5141" s="138"/>
      <c r="M5141" s="141">
        <v>66.7</v>
      </c>
      <c r="N5141" s="138" t="s">
        <v>16</v>
      </c>
      <c r="O5141" s="138" t="s">
        <v>16</v>
      </c>
      <c r="P5141" s="141">
        <v>4</v>
      </c>
      <c r="Q5141" s="141"/>
      <c r="R5141" s="138" t="s">
        <v>16</v>
      </c>
      <c r="S5141" s="138" t="s">
        <v>16</v>
      </c>
      <c r="T5141" s="141">
        <v>4</v>
      </c>
      <c r="U5141" s="339" t="e">
        <f t="shared" si="447"/>
        <v>#NUM!</v>
      </c>
      <c r="V5141" s="4" t="e">
        <f t="shared" si="448"/>
        <v>#VALUE!</v>
      </c>
    </row>
    <row r="5142" spans="1:22">
      <c r="A5142" s="137" t="s">
        <v>1156</v>
      </c>
      <c r="B5142" s="138" t="s">
        <v>1121</v>
      </c>
      <c r="C5142" s="92" t="s">
        <v>1604</v>
      </c>
      <c r="D5142" s="139" t="s">
        <v>44</v>
      </c>
      <c r="E5142" s="138" t="s">
        <v>60</v>
      </c>
      <c r="F5142" s="138" t="s">
        <v>60</v>
      </c>
      <c r="G5142" s="140">
        <v>2190</v>
      </c>
      <c r="H5142" s="205">
        <f t="shared" si="446"/>
        <v>0.8571428571428571</v>
      </c>
      <c r="I5142" s="141"/>
      <c r="J5142" s="138"/>
      <c r="K5142" s="138" t="s">
        <v>100</v>
      </c>
      <c r="L5142" s="138"/>
      <c r="M5142" s="141">
        <v>78.3</v>
      </c>
      <c r="N5142" s="138" t="s">
        <v>16</v>
      </c>
      <c r="O5142" s="138" t="s">
        <v>16</v>
      </c>
      <c r="P5142" s="141">
        <v>4</v>
      </c>
      <c r="Q5142" s="141"/>
      <c r="R5142" s="138" t="s">
        <v>16</v>
      </c>
      <c r="S5142" s="138" t="s">
        <v>16</v>
      </c>
      <c r="T5142" s="141">
        <v>4</v>
      </c>
      <c r="U5142" s="339" t="e">
        <f t="shared" si="447"/>
        <v>#NUM!</v>
      </c>
      <c r="V5142" s="4" t="e">
        <f t="shared" si="448"/>
        <v>#VALUE!</v>
      </c>
    </row>
    <row r="5143" spans="1:22">
      <c r="A5143" s="137" t="s">
        <v>1156</v>
      </c>
      <c r="B5143" s="138" t="s">
        <v>1122</v>
      </c>
      <c r="C5143" s="92" t="s">
        <v>1604</v>
      </c>
      <c r="D5143" s="139" t="s">
        <v>44</v>
      </c>
      <c r="E5143" s="138" t="s">
        <v>60</v>
      </c>
      <c r="F5143" s="138" t="s">
        <v>60</v>
      </c>
      <c r="G5143" s="140">
        <v>2190</v>
      </c>
      <c r="H5143" s="205">
        <f t="shared" si="446"/>
        <v>0.8571428571428571</v>
      </c>
      <c r="I5143" s="141"/>
      <c r="J5143" s="138"/>
      <c r="K5143" s="138" t="s">
        <v>100</v>
      </c>
      <c r="L5143" s="138"/>
      <c r="M5143" s="141">
        <v>66.7</v>
      </c>
      <c r="N5143" s="138" t="s">
        <v>16</v>
      </c>
      <c r="O5143" s="138" t="s">
        <v>16</v>
      </c>
      <c r="P5143" s="141">
        <v>4</v>
      </c>
      <c r="Q5143" s="141"/>
      <c r="R5143" s="138" t="s">
        <v>16</v>
      </c>
      <c r="S5143" s="138" t="s">
        <v>16</v>
      </c>
      <c r="T5143" s="141">
        <v>4</v>
      </c>
      <c r="U5143" s="339" t="e">
        <f t="shared" si="447"/>
        <v>#NUM!</v>
      </c>
      <c r="V5143" s="4" t="e">
        <f t="shared" si="448"/>
        <v>#VALUE!</v>
      </c>
    </row>
    <row r="5144" spans="1:22">
      <c r="A5144" s="137" t="s">
        <v>1156</v>
      </c>
      <c r="B5144" s="138" t="s">
        <v>1123</v>
      </c>
      <c r="C5144" s="92" t="s">
        <v>1604</v>
      </c>
      <c r="D5144" s="139" t="s">
        <v>44</v>
      </c>
      <c r="E5144" s="138" t="s">
        <v>60</v>
      </c>
      <c r="F5144" s="138" t="s">
        <v>60</v>
      </c>
      <c r="G5144" s="140">
        <v>2190</v>
      </c>
      <c r="H5144" s="205">
        <f t="shared" si="446"/>
        <v>0.8571428571428571</v>
      </c>
      <c r="I5144" s="141"/>
      <c r="J5144" s="138"/>
      <c r="K5144" s="138" t="s">
        <v>100</v>
      </c>
      <c r="L5144" s="138"/>
      <c r="M5144" s="141">
        <v>96.5</v>
      </c>
      <c r="N5144" s="138" t="s">
        <v>16</v>
      </c>
      <c r="O5144" s="138" t="s">
        <v>16</v>
      </c>
      <c r="P5144" s="141">
        <v>4</v>
      </c>
      <c r="Q5144" s="141"/>
      <c r="R5144" s="138" t="s">
        <v>16</v>
      </c>
      <c r="S5144" s="138" t="s">
        <v>16</v>
      </c>
      <c r="T5144" s="141">
        <v>4</v>
      </c>
      <c r="U5144" s="339" t="e">
        <f t="shared" si="447"/>
        <v>#NUM!</v>
      </c>
      <c r="V5144" s="4" t="e">
        <f t="shared" si="448"/>
        <v>#VALUE!</v>
      </c>
    </row>
    <row r="5145" spans="1:22">
      <c r="A5145" s="137" t="s">
        <v>1156</v>
      </c>
      <c r="B5145" s="138" t="s">
        <v>1124</v>
      </c>
      <c r="C5145" s="92" t="s">
        <v>1604</v>
      </c>
      <c r="D5145" s="139" t="s">
        <v>44</v>
      </c>
      <c r="E5145" s="138" t="s">
        <v>60</v>
      </c>
      <c r="F5145" s="138" t="s">
        <v>60</v>
      </c>
      <c r="G5145" s="140">
        <v>2190</v>
      </c>
      <c r="H5145" s="205">
        <f t="shared" si="446"/>
        <v>0.8571428571428571</v>
      </c>
      <c r="I5145" s="141"/>
      <c r="J5145" s="138"/>
      <c r="K5145" s="138" t="s">
        <v>100</v>
      </c>
      <c r="L5145" s="138"/>
      <c r="M5145" s="141">
        <v>87</v>
      </c>
      <c r="N5145" s="138" t="s">
        <v>16</v>
      </c>
      <c r="O5145" s="138" t="s">
        <v>16</v>
      </c>
      <c r="P5145" s="141">
        <v>4</v>
      </c>
      <c r="Q5145" s="141"/>
      <c r="R5145" s="138" t="s">
        <v>16</v>
      </c>
      <c r="S5145" s="138" t="s">
        <v>16</v>
      </c>
      <c r="T5145" s="141">
        <v>4</v>
      </c>
      <c r="U5145" s="339" t="e">
        <f t="shared" si="447"/>
        <v>#NUM!</v>
      </c>
      <c r="V5145" s="4" t="e">
        <f t="shared" si="448"/>
        <v>#VALUE!</v>
      </c>
    </row>
    <row r="5146" spans="1:22">
      <c r="A5146" s="137" t="s">
        <v>1156</v>
      </c>
      <c r="B5146" s="138" t="s">
        <v>1125</v>
      </c>
      <c r="C5146" s="92" t="s">
        <v>1604</v>
      </c>
      <c r="D5146" s="139" t="s">
        <v>44</v>
      </c>
      <c r="E5146" s="138" t="s">
        <v>60</v>
      </c>
      <c r="F5146" s="138" t="s">
        <v>60</v>
      </c>
      <c r="G5146" s="140">
        <v>2190</v>
      </c>
      <c r="H5146" s="205">
        <f t="shared" si="446"/>
        <v>0.8571428571428571</v>
      </c>
      <c r="I5146" s="141"/>
      <c r="J5146" s="138"/>
      <c r="K5146" s="138" t="s">
        <v>100</v>
      </c>
      <c r="L5146" s="138"/>
      <c r="M5146" s="141">
        <v>66.7</v>
      </c>
      <c r="N5146" s="138" t="s">
        <v>16</v>
      </c>
      <c r="O5146" s="138" t="s">
        <v>16</v>
      </c>
      <c r="P5146" s="141">
        <v>4</v>
      </c>
      <c r="Q5146" s="141"/>
      <c r="R5146" s="138" t="s">
        <v>16</v>
      </c>
      <c r="S5146" s="138" t="s">
        <v>16</v>
      </c>
      <c r="T5146" s="141">
        <v>4</v>
      </c>
      <c r="U5146" s="339" t="e">
        <f t="shared" si="447"/>
        <v>#NUM!</v>
      </c>
      <c r="V5146" s="4" t="e">
        <f t="shared" si="448"/>
        <v>#VALUE!</v>
      </c>
    </row>
    <row r="5147" spans="1:22">
      <c r="A5147" s="137" t="s">
        <v>1156</v>
      </c>
      <c r="B5147" s="138" t="s">
        <v>1126</v>
      </c>
      <c r="C5147" s="92" t="s">
        <v>1604</v>
      </c>
      <c r="D5147" s="139" t="s">
        <v>44</v>
      </c>
      <c r="E5147" s="138" t="s">
        <v>60</v>
      </c>
      <c r="F5147" s="138" t="s">
        <v>60</v>
      </c>
      <c r="G5147" s="140">
        <v>2190</v>
      </c>
      <c r="H5147" s="205">
        <f t="shared" si="446"/>
        <v>0.8571428571428571</v>
      </c>
      <c r="I5147" s="141"/>
      <c r="J5147" s="138"/>
      <c r="K5147" s="138" t="s">
        <v>100</v>
      </c>
      <c r="L5147" s="138"/>
      <c r="M5147" s="141">
        <v>87</v>
      </c>
      <c r="N5147" s="138" t="s">
        <v>16</v>
      </c>
      <c r="O5147" s="138" t="s">
        <v>16</v>
      </c>
      <c r="P5147" s="141">
        <v>4</v>
      </c>
      <c r="Q5147" s="141"/>
      <c r="R5147" s="138" t="s">
        <v>16</v>
      </c>
      <c r="S5147" s="138" t="s">
        <v>16</v>
      </c>
      <c r="T5147" s="141">
        <v>4</v>
      </c>
      <c r="U5147" s="339" t="e">
        <f t="shared" si="447"/>
        <v>#NUM!</v>
      </c>
      <c r="V5147" s="4" t="e">
        <f t="shared" si="448"/>
        <v>#VALUE!</v>
      </c>
    </row>
    <row r="5148" spans="1:22">
      <c r="A5148" s="137" t="s">
        <v>1156</v>
      </c>
      <c r="B5148" s="138" t="s">
        <v>1127</v>
      </c>
      <c r="C5148" s="92" t="s">
        <v>1604</v>
      </c>
      <c r="D5148" s="139" t="s">
        <v>44</v>
      </c>
      <c r="E5148" s="138" t="s">
        <v>60</v>
      </c>
      <c r="F5148" s="138" t="s">
        <v>60</v>
      </c>
      <c r="G5148" s="140">
        <v>2190</v>
      </c>
      <c r="H5148" s="205">
        <f t="shared" si="446"/>
        <v>0.8571428571428571</v>
      </c>
      <c r="I5148" s="141"/>
      <c r="J5148" s="138"/>
      <c r="K5148" s="138" t="s">
        <v>100</v>
      </c>
      <c r="L5148" s="138"/>
      <c r="M5148" s="141"/>
      <c r="N5148" s="138" t="s">
        <v>16</v>
      </c>
      <c r="O5148" s="138" t="s">
        <v>16</v>
      </c>
      <c r="P5148" s="141">
        <v>4</v>
      </c>
      <c r="Q5148" s="141"/>
      <c r="R5148" s="138" t="s">
        <v>16</v>
      </c>
      <c r="S5148" s="138" t="s">
        <v>16</v>
      </c>
      <c r="T5148" s="141">
        <v>4</v>
      </c>
      <c r="U5148" s="339" t="e">
        <f t="shared" si="447"/>
        <v>#DIV/0!</v>
      </c>
      <c r="V5148" s="4" t="e">
        <f t="shared" si="448"/>
        <v>#DIV/0!</v>
      </c>
    </row>
    <row r="5149" spans="1:22">
      <c r="A5149" s="137" t="s">
        <v>1156</v>
      </c>
      <c r="B5149" s="138" t="s">
        <v>1128</v>
      </c>
      <c r="C5149" s="92" t="s">
        <v>1604</v>
      </c>
      <c r="D5149" s="139" t="s">
        <v>44</v>
      </c>
      <c r="E5149" s="138" t="s">
        <v>60</v>
      </c>
      <c r="F5149" s="138" t="s">
        <v>60</v>
      </c>
      <c r="G5149" s="140">
        <v>2190</v>
      </c>
      <c r="H5149" s="205">
        <f t="shared" si="446"/>
        <v>0.8571428571428571</v>
      </c>
      <c r="I5149" s="141"/>
      <c r="J5149" s="138"/>
      <c r="K5149" s="138" t="s">
        <v>100</v>
      </c>
      <c r="L5149" s="138"/>
      <c r="M5149" s="141">
        <v>100</v>
      </c>
      <c r="N5149" s="138" t="s">
        <v>16</v>
      </c>
      <c r="O5149" s="138" t="s">
        <v>16</v>
      </c>
      <c r="P5149" s="141">
        <v>4</v>
      </c>
      <c r="Q5149" s="141"/>
      <c r="R5149" s="138" t="s">
        <v>16</v>
      </c>
      <c r="S5149" s="138" t="s">
        <v>16</v>
      </c>
      <c r="T5149" s="141">
        <v>4</v>
      </c>
      <c r="U5149" s="339" t="e">
        <f t="shared" si="447"/>
        <v>#NUM!</v>
      </c>
      <c r="V5149" s="4" t="e">
        <f t="shared" si="448"/>
        <v>#VALUE!</v>
      </c>
    </row>
    <row r="5150" spans="1:22">
      <c r="A5150" s="137" t="s">
        <v>1156</v>
      </c>
      <c r="B5150" s="138" t="s">
        <v>1129</v>
      </c>
      <c r="C5150" s="92" t="s">
        <v>1604</v>
      </c>
      <c r="D5150" s="139" t="s">
        <v>44</v>
      </c>
      <c r="E5150" s="138" t="s">
        <v>60</v>
      </c>
      <c r="F5150" s="138" t="s">
        <v>60</v>
      </c>
      <c r="G5150" s="140">
        <v>2190</v>
      </c>
      <c r="H5150" s="205">
        <f t="shared" si="446"/>
        <v>0.8571428571428571</v>
      </c>
      <c r="I5150" s="141"/>
      <c r="J5150" s="138"/>
      <c r="K5150" s="138" t="s">
        <v>100</v>
      </c>
      <c r="L5150" s="138"/>
      <c r="M5150" s="141">
        <v>88.9</v>
      </c>
      <c r="N5150" s="138" t="s">
        <v>16</v>
      </c>
      <c r="O5150" s="138" t="s">
        <v>16</v>
      </c>
      <c r="P5150" s="141">
        <v>4</v>
      </c>
      <c r="Q5150" s="141"/>
      <c r="R5150" s="138" t="s">
        <v>16</v>
      </c>
      <c r="S5150" s="138" t="s">
        <v>16</v>
      </c>
      <c r="T5150" s="141">
        <v>4</v>
      </c>
      <c r="U5150" s="339" t="e">
        <f t="shared" si="447"/>
        <v>#NUM!</v>
      </c>
      <c r="V5150" s="4" t="e">
        <f t="shared" si="448"/>
        <v>#VALUE!</v>
      </c>
    </row>
    <row r="5151" spans="1:22">
      <c r="A5151" s="137" t="s">
        <v>1156</v>
      </c>
      <c r="B5151" s="138" t="s">
        <v>1130</v>
      </c>
      <c r="C5151" s="92" t="s">
        <v>1604</v>
      </c>
      <c r="D5151" s="139" t="s">
        <v>44</v>
      </c>
      <c r="E5151" s="138" t="s">
        <v>60</v>
      </c>
      <c r="F5151" s="138" t="s">
        <v>60</v>
      </c>
      <c r="G5151" s="140">
        <v>2190</v>
      </c>
      <c r="H5151" s="205">
        <f t="shared" si="446"/>
        <v>0.8571428571428571</v>
      </c>
      <c r="I5151" s="141"/>
      <c r="J5151" s="138"/>
      <c r="K5151" s="138" t="s">
        <v>100</v>
      </c>
      <c r="L5151" s="138"/>
      <c r="M5151" s="141"/>
      <c r="N5151" s="138" t="s">
        <v>16</v>
      </c>
      <c r="O5151" s="138" t="s">
        <v>16</v>
      </c>
      <c r="P5151" s="141">
        <v>4</v>
      </c>
      <c r="Q5151" s="141"/>
      <c r="R5151" s="138" t="s">
        <v>16</v>
      </c>
      <c r="S5151" s="138" t="s">
        <v>16</v>
      </c>
      <c r="T5151" s="141">
        <v>4</v>
      </c>
      <c r="U5151" s="339" t="e">
        <f t="shared" si="447"/>
        <v>#DIV/0!</v>
      </c>
      <c r="V5151" s="4" t="e">
        <f t="shared" si="448"/>
        <v>#DIV/0!</v>
      </c>
    </row>
    <row r="5152" spans="1:22">
      <c r="A5152" s="137" t="s">
        <v>1156</v>
      </c>
      <c r="B5152" s="138" t="s">
        <v>1131</v>
      </c>
      <c r="C5152" s="92" t="s">
        <v>1604</v>
      </c>
      <c r="D5152" s="139" t="s">
        <v>44</v>
      </c>
      <c r="E5152" s="138" t="s">
        <v>60</v>
      </c>
      <c r="F5152" s="138" t="s">
        <v>60</v>
      </c>
      <c r="G5152" s="140">
        <v>2190</v>
      </c>
      <c r="H5152" s="205">
        <f t="shared" si="446"/>
        <v>0.8571428571428571</v>
      </c>
      <c r="I5152" s="141"/>
      <c r="J5152" s="138"/>
      <c r="K5152" s="138" t="s">
        <v>100</v>
      </c>
      <c r="L5152" s="138"/>
      <c r="M5152" s="141"/>
      <c r="N5152" s="138" t="s">
        <v>16</v>
      </c>
      <c r="O5152" s="138" t="s">
        <v>16</v>
      </c>
      <c r="P5152" s="141">
        <v>4</v>
      </c>
      <c r="Q5152" s="141"/>
      <c r="R5152" s="138" t="s">
        <v>16</v>
      </c>
      <c r="S5152" s="138" t="s">
        <v>16</v>
      </c>
      <c r="T5152" s="141">
        <v>4</v>
      </c>
      <c r="U5152" s="339" t="e">
        <f t="shared" si="447"/>
        <v>#DIV/0!</v>
      </c>
      <c r="V5152" s="4" t="e">
        <f t="shared" si="448"/>
        <v>#DIV/0!</v>
      </c>
    </row>
    <row r="5153" spans="1:22">
      <c r="A5153" s="137" t="s">
        <v>1156</v>
      </c>
      <c r="B5153" s="138" t="s">
        <v>1132</v>
      </c>
      <c r="C5153" s="92" t="s">
        <v>1604</v>
      </c>
      <c r="D5153" s="139" t="s">
        <v>44</v>
      </c>
      <c r="E5153" s="138" t="s">
        <v>60</v>
      </c>
      <c r="F5153" s="138" t="s">
        <v>60</v>
      </c>
      <c r="G5153" s="140">
        <v>2190</v>
      </c>
      <c r="H5153" s="205">
        <f t="shared" si="446"/>
        <v>0.8571428571428571</v>
      </c>
      <c r="I5153" s="141"/>
      <c r="J5153" s="138"/>
      <c r="K5153" s="138" t="s">
        <v>100</v>
      </c>
      <c r="L5153" s="138"/>
      <c r="M5153" s="141">
        <v>67.099999999999994</v>
      </c>
      <c r="N5153" s="138" t="s">
        <v>16</v>
      </c>
      <c r="O5153" s="138" t="s">
        <v>16</v>
      </c>
      <c r="P5153" s="141">
        <v>4</v>
      </c>
      <c r="Q5153" s="141"/>
      <c r="R5153" s="138" t="s">
        <v>16</v>
      </c>
      <c r="S5153" s="138" t="s">
        <v>16</v>
      </c>
      <c r="T5153" s="141">
        <v>4</v>
      </c>
      <c r="U5153" s="339" t="e">
        <f t="shared" si="447"/>
        <v>#NUM!</v>
      </c>
      <c r="V5153" s="4" t="e">
        <f t="shared" si="448"/>
        <v>#VALUE!</v>
      </c>
    </row>
    <row r="5154" spans="1:22">
      <c r="A5154" s="137" t="s">
        <v>1156</v>
      </c>
      <c r="B5154" s="138" t="s">
        <v>1133</v>
      </c>
      <c r="C5154" s="92" t="s">
        <v>1604</v>
      </c>
      <c r="D5154" s="139" t="s">
        <v>44</v>
      </c>
      <c r="E5154" s="138" t="s">
        <v>60</v>
      </c>
      <c r="F5154" s="138" t="s">
        <v>60</v>
      </c>
      <c r="G5154" s="140">
        <v>2190</v>
      </c>
      <c r="H5154" s="205">
        <f t="shared" ref="H5154:H5185" si="449">G5154/2555</f>
        <v>0.8571428571428571</v>
      </c>
      <c r="I5154" s="141"/>
      <c r="J5154" s="138"/>
      <c r="K5154" s="138" t="s">
        <v>100</v>
      </c>
      <c r="L5154" s="138"/>
      <c r="M5154" s="141">
        <v>68.3</v>
      </c>
      <c r="N5154" s="138" t="s">
        <v>16</v>
      </c>
      <c r="O5154" s="138" t="s">
        <v>16</v>
      </c>
      <c r="P5154" s="141">
        <v>4</v>
      </c>
      <c r="Q5154" s="141"/>
      <c r="R5154" s="138" t="s">
        <v>16</v>
      </c>
      <c r="S5154" s="138" t="s">
        <v>16</v>
      </c>
      <c r="T5154" s="141">
        <v>4</v>
      </c>
      <c r="U5154" s="339" t="e">
        <f t="shared" si="447"/>
        <v>#NUM!</v>
      </c>
      <c r="V5154" s="4" t="e">
        <f t="shared" si="448"/>
        <v>#VALUE!</v>
      </c>
    </row>
    <row r="5155" spans="1:22">
      <c r="A5155" s="137" t="s">
        <v>1156</v>
      </c>
      <c r="B5155" s="138" t="s">
        <v>1134</v>
      </c>
      <c r="C5155" s="92" t="s">
        <v>1604</v>
      </c>
      <c r="D5155" s="139" t="s">
        <v>44</v>
      </c>
      <c r="E5155" s="138" t="s">
        <v>60</v>
      </c>
      <c r="F5155" s="138" t="s">
        <v>60</v>
      </c>
      <c r="G5155" s="140">
        <v>2190</v>
      </c>
      <c r="H5155" s="205">
        <f t="shared" si="449"/>
        <v>0.8571428571428571</v>
      </c>
      <c r="I5155" s="141"/>
      <c r="J5155" s="138"/>
      <c r="K5155" s="138" t="s">
        <v>100</v>
      </c>
      <c r="L5155" s="138"/>
      <c r="M5155" s="141">
        <v>66.7</v>
      </c>
      <c r="N5155" s="138" t="s">
        <v>16</v>
      </c>
      <c r="O5155" s="138" t="s">
        <v>16</v>
      </c>
      <c r="P5155" s="141">
        <v>4</v>
      </c>
      <c r="Q5155" s="141"/>
      <c r="R5155" s="138" t="s">
        <v>16</v>
      </c>
      <c r="S5155" s="138" t="s">
        <v>16</v>
      </c>
      <c r="T5155" s="141">
        <v>4</v>
      </c>
      <c r="U5155" s="339" t="e">
        <f t="shared" si="447"/>
        <v>#NUM!</v>
      </c>
      <c r="V5155" s="4" t="e">
        <f t="shared" si="448"/>
        <v>#VALUE!</v>
      </c>
    </row>
    <row r="5156" spans="1:22">
      <c r="A5156" s="137" t="s">
        <v>1156</v>
      </c>
      <c r="B5156" s="138" t="s">
        <v>1135</v>
      </c>
      <c r="C5156" s="92" t="s">
        <v>1604</v>
      </c>
      <c r="D5156" s="139" t="s">
        <v>44</v>
      </c>
      <c r="E5156" s="138" t="s">
        <v>60</v>
      </c>
      <c r="F5156" s="138" t="s">
        <v>60</v>
      </c>
      <c r="G5156" s="140">
        <v>2190</v>
      </c>
      <c r="H5156" s="205">
        <f t="shared" si="449"/>
        <v>0.8571428571428571</v>
      </c>
      <c r="I5156" s="141"/>
      <c r="J5156" s="138"/>
      <c r="K5156" s="138" t="s">
        <v>100</v>
      </c>
      <c r="L5156" s="138"/>
      <c r="M5156" s="141">
        <v>66.099999999999994</v>
      </c>
      <c r="N5156" s="138" t="s">
        <v>16</v>
      </c>
      <c r="O5156" s="138" t="s">
        <v>16</v>
      </c>
      <c r="P5156" s="141">
        <v>4</v>
      </c>
      <c r="Q5156" s="141"/>
      <c r="R5156" s="138" t="s">
        <v>16</v>
      </c>
      <c r="S5156" s="138" t="s">
        <v>16</v>
      </c>
      <c r="T5156" s="141">
        <v>4</v>
      </c>
      <c r="U5156" s="339" t="e">
        <f t="shared" si="447"/>
        <v>#NUM!</v>
      </c>
      <c r="V5156" s="4" t="e">
        <f t="shared" si="448"/>
        <v>#VALUE!</v>
      </c>
    </row>
    <row r="5157" spans="1:22">
      <c r="A5157" s="137" t="s">
        <v>1156</v>
      </c>
      <c r="B5157" s="138" t="s">
        <v>1136</v>
      </c>
      <c r="C5157" s="92" t="s">
        <v>1604</v>
      </c>
      <c r="D5157" s="139" t="s">
        <v>44</v>
      </c>
      <c r="E5157" s="138" t="s">
        <v>60</v>
      </c>
      <c r="F5157" s="138" t="s">
        <v>60</v>
      </c>
      <c r="G5157" s="140">
        <v>2190</v>
      </c>
      <c r="H5157" s="205">
        <f t="shared" si="449"/>
        <v>0.8571428571428571</v>
      </c>
      <c r="I5157" s="141"/>
      <c r="J5157" s="138"/>
      <c r="K5157" s="138" t="s">
        <v>100</v>
      </c>
      <c r="L5157" s="138"/>
      <c r="M5157" s="141">
        <v>90.5</v>
      </c>
      <c r="N5157" s="138" t="s">
        <v>16</v>
      </c>
      <c r="O5157" s="138" t="s">
        <v>16</v>
      </c>
      <c r="P5157" s="141">
        <v>4</v>
      </c>
      <c r="Q5157" s="141"/>
      <c r="R5157" s="138" t="s">
        <v>16</v>
      </c>
      <c r="S5157" s="138" t="s">
        <v>16</v>
      </c>
      <c r="T5157" s="141">
        <v>4</v>
      </c>
      <c r="U5157" s="339" t="e">
        <f t="shared" si="447"/>
        <v>#NUM!</v>
      </c>
      <c r="V5157" s="4" t="e">
        <f t="shared" si="448"/>
        <v>#VALUE!</v>
      </c>
    </row>
    <row r="5158" spans="1:22">
      <c r="A5158" s="137" t="s">
        <v>1156</v>
      </c>
      <c r="B5158" s="138" t="s">
        <v>1115</v>
      </c>
      <c r="C5158" s="92" t="s">
        <v>1604</v>
      </c>
      <c r="D5158" s="139" t="s">
        <v>44</v>
      </c>
      <c r="E5158" s="138" t="s">
        <v>60</v>
      </c>
      <c r="F5158" s="138" t="s">
        <v>60</v>
      </c>
      <c r="G5158" s="138">
        <v>2555</v>
      </c>
      <c r="H5158" s="205">
        <f t="shared" si="449"/>
        <v>1</v>
      </c>
      <c r="I5158" s="141"/>
      <c r="J5158" s="138"/>
      <c r="K5158" s="138"/>
      <c r="L5158" s="138" t="s">
        <v>100</v>
      </c>
      <c r="M5158" s="141">
        <v>59.2</v>
      </c>
      <c r="N5158" s="138" t="s">
        <v>16</v>
      </c>
      <c r="O5158" s="138" t="s">
        <v>16</v>
      </c>
      <c r="P5158" s="141">
        <v>4</v>
      </c>
      <c r="Q5158" s="141"/>
      <c r="R5158" s="138" t="s">
        <v>16</v>
      </c>
      <c r="S5158" s="138" t="s">
        <v>16</v>
      </c>
      <c r="T5158" s="141">
        <v>4</v>
      </c>
      <c r="U5158" s="339" t="e">
        <f t="shared" si="447"/>
        <v>#NUM!</v>
      </c>
      <c r="V5158" s="4" t="e">
        <f t="shared" si="448"/>
        <v>#VALUE!</v>
      </c>
    </row>
    <row r="5159" spans="1:22">
      <c r="A5159" s="137" t="s">
        <v>1156</v>
      </c>
      <c r="B5159" s="138" t="s">
        <v>1116</v>
      </c>
      <c r="C5159" s="92" t="s">
        <v>1604</v>
      </c>
      <c r="D5159" s="139" t="s">
        <v>44</v>
      </c>
      <c r="E5159" s="138" t="s">
        <v>60</v>
      </c>
      <c r="F5159" s="138" t="s">
        <v>60</v>
      </c>
      <c r="G5159" s="138">
        <v>2555</v>
      </c>
      <c r="H5159" s="205">
        <f t="shared" si="449"/>
        <v>1</v>
      </c>
      <c r="I5159" s="141"/>
      <c r="J5159" s="138"/>
      <c r="K5159" s="138"/>
      <c r="L5159" s="138" t="s">
        <v>100</v>
      </c>
      <c r="M5159" s="141"/>
      <c r="N5159" s="138" t="s">
        <v>16</v>
      </c>
      <c r="O5159" s="138" t="s">
        <v>16</v>
      </c>
      <c r="P5159" s="141">
        <v>4</v>
      </c>
      <c r="Q5159" s="141"/>
      <c r="R5159" s="138" t="s">
        <v>16</v>
      </c>
      <c r="S5159" s="138" t="s">
        <v>16</v>
      </c>
      <c r="T5159" s="141">
        <v>4</v>
      </c>
      <c r="U5159" s="339" t="e">
        <f t="shared" si="447"/>
        <v>#DIV/0!</v>
      </c>
      <c r="V5159" s="4" t="e">
        <f t="shared" si="448"/>
        <v>#DIV/0!</v>
      </c>
    </row>
    <row r="5160" spans="1:22">
      <c r="A5160" s="137" t="s">
        <v>1156</v>
      </c>
      <c r="B5160" s="138" t="s">
        <v>1117</v>
      </c>
      <c r="C5160" s="92" t="s">
        <v>1604</v>
      </c>
      <c r="D5160" s="139" t="s">
        <v>44</v>
      </c>
      <c r="E5160" s="138" t="s">
        <v>60</v>
      </c>
      <c r="F5160" s="138" t="s">
        <v>60</v>
      </c>
      <c r="G5160" s="138">
        <v>2555</v>
      </c>
      <c r="H5160" s="205">
        <f t="shared" si="449"/>
        <v>1</v>
      </c>
      <c r="I5160" s="141"/>
      <c r="J5160" s="138"/>
      <c r="K5160" s="138"/>
      <c r="L5160" s="138" t="s">
        <v>100</v>
      </c>
      <c r="M5160" s="141"/>
      <c r="N5160" s="138" t="s">
        <v>16</v>
      </c>
      <c r="O5160" s="138" t="s">
        <v>16</v>
      </c>
      <c r="P5160" s="141">
        <v>4</v>
      </c>
      <c r="Q5160" s="141"/>
      <c r="R5160" s="138" t="s">
        <v>16</v>
      </c>
      <c r="S5160" s="138" t="s">
        <v>16</v>
      </c>
      <c r="T5160" s="141">
        <v>4</v>
      </c>
      <c r="U5160" s="339" t="e">
        <f t="shared" si="447"/>
        <v>#DIV/0!</v>
      </c>
      <c r="V5160" s="4" t="e">
        <f t="shared" si="448"/>
        <v>#DIV/0!</v>
      </c>
    </row>
    <row r="5161" spans="1:22">
      <c r="A5161" s="137" t="s">
        <v>1156</v>
      </c>
      <c r="B5161" s="138" t="s">
        <v>1118</v>
      </c>
      <c r="C5161" s="92" t="s">
        <v>1604</v>
      </c>
      <c r="D5161" s="139" t="s">
        <v>44</v>
      </c>
      <c r="E5161" s="138" t="s">
        <v>60</v>
      </c>
      <c r="F5161" s="138" t="s">
        <v>60</v>
      </c>
      <c r="G5161" s="138">
        <v>2555</v>
      </c>
      <c r="H5161" s="205">
        <f t="shared" si="449"/>
        <v>1</v>
      </c>
      <c r="I5161" s="141"/>
      <c r="J5161" s="138"/>
      <c r="K5161" s="138"/>
      <c r="L5161" s="138" t="s">
        <v>100</v>
      </c>
      <c r="M5161" s="141"/>
      <c r="N5161" s="138" t="s">
        <v>16</v>
      </c>
      <c r="O5161" s="138" t="s">
        <v>16</v>
      </c>
      <c r="P5161" s="141">
        <v>4</v>
      </c>
      <c r="Q5161" s="141"/>
      <c r="R5161" s="138" t="s">
        <v>16</v>
      </c>
      <c r="S5161" s="138" t="s">
        <v>16</v>
      </c>
      <c r="T5161" s="141">
        <v>4</v>
      </c>
      <c r="U5161" s="339" t="e">
        <f t="shared" si="447"/>
        <v>#DIV/0!</v>
      </c>
      <c r="V5161" s="4" t="e">
        <f t="shared" si="448"/>
        <v>#DIV/0!</v>
      </c>
    </row>
    <row r="5162" spans="1:22">
      <c r="A5162" s="137" t="s">
        <v>1156</v>
      </c>
      <c r="B5162" s="138" t="s">
        <v>1119</v>
      </c>
      <c r="C5162" s="92" t="s">
        <v>1604</v>
      </c>
      <c r="D5162" s="139" t="s">
        <v>44</v>
      </c>
      <c r="E5162" s="138" t="s">
        <v>60</v>
      </c>
      <c r="F5162" s="138" t="s">
        <v>60</v>
      </c>
      <c r="G5162" s="138">
        <v>2555</v>
      </c>
      <c r="H5162" s="205">
        <f t="shared" si="449"/>
        <v>1</v>
      </c>
      <c r="I5162" s="141"/>
      <c r="J5162" s="138"/>
      <c r="K5162" s="138"/>
      <c r="L5162" s="138" t="s">
        <v>100</v>
      </c>
      <c r="M5162" s="141"/>
      <c r="N5162" s="138" t="s">
        <v>16</v>
      </c>
      <c r="O5162" s="138" t="s">
        <v>16</v>
      </c>
      <c r="P5162" s="141">
        <v>4</v>
      </c>
      <c r="Q5162" s="141"/>
      <c r="R5162" s="138" t="s">
        <v>16</v>
      </c>
      <c r="S5162" s="138" t="s">
        <v>16</v>
      </c>
      <c r="T5162" s="141">
        <v>4</v>
      </c>
      <c r="U5162" s="339" t="e">
        <f t="shared" si="447"/>
        <v>#DIV/0!</v>
      </c>
      <c r="V5162" s="4" t="e">
        <f t="shared" si="448"/>
        <v>#DIV/0!</v>
      </c>
    </row>
    <row r="5163" spans="1:22">
      <c r="A5163" s="137" t="s">
        <v>1156</v>
      </c>
      <c r="B5163" s="138" t="s">
        <v>1120</v>
      </c>
      <c r="C5163" s="92" t="s">
        <v>1604</v>
      </c>
      <c r="D5163" s="139" t="s">
        <v>44</v>
      </c>
      <c r="E5163" s="138" t="s">
        <v>60</v>
      </c>
      <c r="F5163" s="138" t="s">
        <v>60</v>
      </c>
      <c r="G5163" s="138">
        <v>2555</v>
      </c>
      <c r="H5163" s="205">
        <f t="shared" si="449"/>
        <v>1</v>
      </c>
      <c r="I5163" s="141"/>
      <c r="J5163" s="138"/>
      <c r="K5163" s="138"/>
      <c r="L5163" s="138" t="s">
        <v>100</v>
      </c>
      <c r="M5163" s="141">
        <v>66.7</v>
      </c>
      <c r="N5163" s="138" t="s">
        <v>16</v>
      </c>
      <c r="O5163" s="138" t="s">
        <v>16</v>
      </c>
      <c r="P5163" s="141">
        <v>4</v>
      </c>
      <c r="Q5163" s="141"/>
      <c r="R5163" s="138" t="s">
        <v>16</v>
      </c>
      <c r="S5163" s="138" t="s">
        <v>16</v>
      </c>
      <c r="T5163" s="141">
        <v>4</v>
      </c>
      <c r="U5163" s="339" t="e">
        <f t="shared" si="447"/>
        <v>#NUM!</v>
      </c>
      <c r="V5163" s="4" t="e">
        <f t="shared" si="448"/>
        <v>#VALUE!</v>
      </c>
    </row>
    <row r="5164" spans="1:22">
      <c r="A5164" s="137" t="s">
        <v>1156</v>
      </c>
      <c r="B5164" s="138" t="s">
        <v>1121</v>
      </c>
      <c r="C5164" s="92" t="s">
        <v>1604</v>
      </c>
      <c r="D5164" s="139" t="s">
        <v>44</v>
      </c>
      <c r="E5164" s="138" t="s">
        <v>60</v>
      </c>
      <c r="F5164" s="138" t="s">
        <v>60</v>
      </c>
      <c r="G5164" s="138">
        <v>2555</v>
      </c>
      <c r="H5164" s="205">
        <f t="shared" si="449"/>
        <v>1</v>
      </c>
      <c r="I5164" s="141"/>
      <c r="J5164" s="138"/>
      <c r="K5164" s="138"/>
      <c r="L5164" s="138" t="s">
        <v>100</v>
      </c>
      <c r="M5164" s="141">
        <v>78.900000000000006</v>
      </c>
      <c r="N5164" s="138" t="s">
        <v>16</v>
      </c>
      <c r="O5164" s="138" t="s">
        <v>16</v>
      </c>
      <c r="P5164" s="141">
        <v>4</v>
      </c>
      <c r="Q5164" s="141"/>
      <c r="R5164" s="138" t="s">
        <v>16</v>
      </c>
      <c r="S5164" s="138" t="s">
        <v>16</v>
      </c>
      <c r="T5164" s="141">
        <v>4</v>
      </c>
      <c r="U5164" s="339" t="e">
        <f t="shared" si="447"/>
        <v>#NUM!</v>
      </c>
      <c r="V5164" s="4" t="e">
        <f t="shared" si="448"/>
        <v>#VALUE!</v>
      </c>
    </row>
    <row r="5165" spans="1:22">
      <c r="A5165" s="137" t="s">
        <v>1156</v>
      </c>
      <c r="B5165" s="138" t="s">
        <v>1122</v>
      </c>
      <c r="C5165" s="92" t="s">
        <v>1604</v>
      </c>
      <c r="D5165" s="139" t="s">
        <v>44</v>
      </c>
      <c r="E5165" s="138" t="s">
        <v>60</v>
      </c>
      <c r="F5165" s="138" t="s">
        <v>60</v>
      </c>
      <c r="G5165" s="138">
        <v>2555</v>
      </c>
      <c r="H5165" s="205">
        <f t="shared" si="449"/>
        <v>1</v>
      </c>
      <c r="I5165" s="141"/>
      <c r="J5165" s="138"/>
      <c r="K5165" s="138"/>
      <c r="L5165" s="138" t="s">
        <v>100</v>
      </c>
      <c r="M5165" s="141"/>
      <c r="N5165" s="138" t="s">
        <v>16</v>
      </c>
      <c r="O5165" s="138" t="s">
        <v>16</v>
      </c>
      <c r="P5165" s="141">
        <v>4</v>
      </c>
      <c r="Q5165" s="141"/>
      <c r="R5165" s="138" t="s">
        <v>16</v>
      </c>
      <c r="S5165" s="138" t="s">
        <v>16</v>
      </c>
      <c r="T5165" s="141">
        <v>4</v>
      </c>
      <c r="U5165" s="339" t="e">
        <f t="shared" si="447"/>
        <v>#DIV/0!</v>
      </c>
      <c r="V5165" s="4" t="e">
        <f t="shared" si="448"/>
        <v>#DIV/0!</v>
      </c>
    </row>
    <row r="5166" spans="1:22">
      <c r="A5166" s="137" t="s">
        <v>1156</v>
      </c>
      <c r="B5166" s="138" t="s">
        <v>1123</v>
      </c>
      <c r="C5166" s="92" t="s">
        <v>1604</v>
      </c>
      <c r="D5166" s="139" t="s">
        <v>44</v>
      </c>
      <c r="E5166" s="138" t="s">
        <v>60</v>
      </c>
      <c r="F5166" s="138" t="s">
        <v>60</v>
      </c>
      <c r="G5166" s="138">
        <v>2555</v>
      </c>
      <c r="H5166" s="205">
        <f t="shared" si="449"/>
        <v>1</v>
      </c>
      <c r="I5166" s="141"/>
      <c r="J5166" s="138"/>
      <c r="K5166" s="138"/>
      <c r="L5166" s="138" t="s">
        <v>100</v>
      </c>
      <c r="M5166" s="141">
        <v>66.7</v>
      </c>
      <c r="N5166" s="138" t="s">
        <v>16</v>
      </c>
      <c r="O5166" s="138" t="s">
        <v>16</v>
      </c>
      <c r="P5166" s="141">
        <v>4</v>
      </c>
      <c r="Q5166" s="141"/>
      <c r="R5166" s="138" t="s">
        <v>16</v>
      </c>
      <c r="S5166" s="138" t="s">
        <v>16</v>
      </c>
      <c r="T5166" s="141">
        <v>4</v>
      </c>
      <c r="U5166" s="339" t="e">
        <f t="shared" si="447"/>
        <v>#NUM!</v>
      </c>
      <c r="V5166" s="4" t="e">
        <f t="shared" si="448"/>
        <v>#VALUE!</v>
      </c>
    </row>
    <row r="5167" spans="1:22">
      <c r="A5167" s="137" t="s">
        <v>1156</v>
      </c>
      <c r="B5167" s="138" t="s">
        <v>1124</v>
      </c>
      <c r="C5167" s="92" t="s">
        <v>1604</v>
      </c>
      <c r="D5167" s="139" t="s">
        <v>44</v>
      </c>
      <c r="E5167" s="138" t="s">
        <v>60</v>
      </c>
      <c r="F5167" s="138" t="s">
        <v>60</v>
      </c>
      <c r="G5167" s="138">
        <v>2555</v>
      </c>
      <c r="H5167" s="205">
        <f t="shared" si="449"/>
        <v>1</v>
      </c>
      <c r="I5167" s="141"/>
      <c r="J5167" s="138"/>
      <c r="K5167" s="138"/>
      <c r="L5167" s="138" t="s">
        <v>100</v>
      </c>
      <c r="M5167" s="141"/>
      <c r="N5167" s="138" t="s">
        <v>16</v>
      </c>
      <c r="O5167" s="138" t="s">
        <v>16</v>
      </c>
      <c r="P5167" s="141">
        <v>4</v>
      </c>
      <c r="Q5167" s="141"/>
      <c r="R5167" s="138" t="s">
        <v>16</v>
      </c>
      <c r="S5167" s="138" t="s">
        <v>16</v>
      </c>
      <c r="T5167" s="141">
        <v>4</v>
      </c>
      <c r="U5167" s="339" t="e">
        <f t="shared" si="447"/>
        <v>#DIV/0!</v>
      </c>
      <c r="V5167" s="4" t="e">
        <f t="shared" si="448"/>
        <v>#DIV/0!</v>
      </c>
    </row>
    <row r="5168" spans="1:22">
      <c r="A5168" s="137" t="s">
        <v>1156</v>
      </c>
      <c r="B5168" s="138" t="s">
        <v>1125</v>
      </c>
      <c r="C5168" s="92" t="s">
        <v>1604</v>
      </c>
      <c r="D5168" s="139" t="s">
        <v>44</v>
      </c>
      <c r="E5168" s="138" t="s">
        <v>60</v>
      </c>
      <c r="F5168" s="138" t="s">
        <v>60</v>
      </c>
      <c r="G5168" s="138">
        <v>2555</v>
      </c>
      <c r="H5168" s="205">
        <f t="shared" si="449"/>
        <v>1</v>
      </c>
      <c r="I5168" s="141"/>
      <c r="J5168" s="138"/>
      <c r="K5168" s="138"/>
      <c r="L5168" s="138" t="s">
        <v>100</v>
      </c>
      <c r="M5168" s="141">
        <v>66.7</v>
      </c>
      <c r="N5168" s="138" t="s">
        <v>16</v>
      </c>
      <c r="O5168" s="138" t="s">
        <v>16</v>
      </c>
      <c r="P5168" s="141">
        <v>4</v>
      </c>
      <c r="Q5168" s="141"/>
      <c r="R5168" s="138" t="s">
        <v>16</v>
      </c>
      <c r="S5168" s="138" t="s">
        <v>16</v>
      </c>
      <c r="T5168" s="141">
        <v>4</v>
      </c>
      <c r="U5168" s="339" t="e">
        <f t="shared" si="447"/>
        <v>#NUM!</v>
      </c>
      <c r="V5168" s="4" t="e">
        <f t="shared" si="448"/>
        <v>#VALUE!</v>
      </c>
    </row>
    <row r="5169" spans="1:22">
      <c r="A5169" s="137" t="s">
        <v>1156</v>
      </c>
      <c r="B5169" s="138" t="s">
        <v>1126</v>
      </c>
      <c r="C5169" s="92" t="s">
        <v>1604</v>
      </c>
      <c r="D5169" s="139" t="s">
        <v>44</v>
      </c>
      <c r="E5169" s="138" t="s">
        <v>60</v>
      </c>
      <c r="F5169" s="138" t="s">
        <v>60</v>
      </c>
      <c r="G5169" s="138">
        <v>2555</v>
      </c>
      <c r="H5169" s="205">
        <f t="shared" si="449"/>
        <v>1</v>
      </c>
      <c r="I5169" s="141"/>
      <c r="J5169" s="138"/>
      <c r="K5169" s="138"/>
      <c r="L5169" s="138" t="s">
        <v>100</v>
      </c>
      <c r="M5169" s="141">
        <v>82.4</v>
      </c>
      <c r="N5169" s="138" t="s">
        <v>16</v>
      </c>
      <c r="O5169" s="138" t="s">
        <v>16</v>
      </c>
      <c r="P5169" s="141">
        <v>4</v>
      </c>
      <c r="Q5169" s="141"/>
      <c r="R5169" s="138" t="s">
        <v>16</v>
      </c>
      <c r="S5169" s="138" t="s">
        <v>16</v>
      </c>
      <c r="T5169" s="141">
        <v>4</v>
      </c>
      <c r="U5169" s="339" t="e">
        <f t="shared" si="447"/>
        <v>#NUM!</v>
      </c>
      <c r="V5169" s="4" t="e">
        <f t="shared" si="448"/>
        <v>#VALUE!</v>
      </c>
    </row>
    <row r="5170" spans="1:22">
      <c r="A5170" s="137" t="s">
        <v>1156</v>
      </c>
      <c r="B5170" s="138" t="s">
        <v>1127</v>
      </c>
      <c r="C5170" s="92" t="s">
        <v>1604</v>
      </c>
      <c r="D5170" s="139" t="s">
        <v>44</v>
      </c>
      <c r="E5170" s="138" t="s">
        <v>60</v>
      </c>
      <c r="F5170" s="138" t="s">
        <v>60</v>
      </c>
      <c r="G5170" s="138">
        <v>2555</v>
      </c>
      <c r="H5170" s="205">
        <f t="shared" si="449"/>
        <v>1</v>
      </c>
      <c r="I5170" s="141"/>
      <c r="J5170" s="138"/>
      <c r="K5170" s="138"/>
      <c r="L5170" s="138" t="s">
        <v>100</v>
      </c>
      <c r="M5170" s="141">
        <v>74.599999999999994</v>
      </c>
      <c r="N5170" s="138" t="s">
        <v>16</v>
      </c>
      <c r="O5170" s="138" t="s">
        <v>16</v>
      </c>
      <c r="P5170" s="141">
        <v>4</v>
      </c>
      <c r="Q5170" s="141"/>
      <c r="R5170" s="138" t="s">
        <v>16</v>
      </c>
      <c r="S5170" s="138" t="s">
        <v>16</v>
      </c>
      <c r="T5170" s="141">
        <v>4</v>
      </c>
      <c r="U5170" s="339" t="e">
        <f t="shared" si="447"/>
        <v>#NUM!</v>
      </c>
      <c r="V5170" s="4" t="e">
        <f t="shared" si="448"/>
        <v>#VALUE!</v>
      </c>
    </row>
    <row r="5171" spans="1:22">
      <c r="A5171" s="137" t="s">
        <v>1156</v>
      </c>
      <c r="B5171" s="138" t="s">
        <v>1128</v>
      </c>
      <c r="C5171" s="92" t="s">
        <v>1604</v>
      </c>
      <c r="D5171" s="139" t="s">
        <v>44</v>
      </c>
      <c r="E5171" s="138" t="s">
        <v>60</v>
      </c>
      <c r="F5171" s="138" t="s">
        <v>60</v>
      </c>
      <c r="G5171" s="138">
        <v>2555</v>
      </c>
      <c r="H5171" s="205">
        <f t="shared" si="449"/>
        <v>1</v>
      </c>
      <c r="I5171" s="141"/>
      <c r="J5171" s="138"/>
      <c r="K5171" s="138"/>
      <c r="L5171" s="138" t="s">
        <v>100</v>
      </c>
      <c r="M5171" s="141"/>
      <c r="N5171" s="138" t="s">
        <v>16</v>
      </c>
      <c r="O5171" s="138" t="s">
        <v>16</v>
      </c>
      <c r="P5171" s="141">
        <v>4</v>
      </c>
      <c r="Q5171" s="141"/>
      <c r="R5171" s="138" t="s">
        <v>16</v>
      </c>
      <c r="S5171" s="138" t="s">
        <v>16</v>
      </c>
      <c r="T5171" s="141">
        <v>4</v>
      </c>
      <c r="U5171" s="339" t="e">
        <f t="shared" si="447"/>
        <v>#DIV/0!</v>
      </c>
      <c r="V5171" s="4" t="e">
        <f t="shared" si="448"/>
        <v>#DIV/0!</v>
      </c>
    </row>
    <row r="5172" spans="1:22">
      <c r="A5172" s="137" t="s">
        <v>1156</v>
      </c>
      <c r="B5172" s="138" t="s">
        <v>1129</v>
      </c>
      <c r="C5172" s="92" t="s">
        <v>1604</v>
      </c>
      <c r="D5172" s="139" t="s">
        <v>44</v>
      </c>
      <c r="E5172" s="138" t="s">
        <v>60</v>
      </c>
      <c r="F5172" s="138" t="s">
        <v>60</v>
      </c>
      <c r="G5172" s="138">
        <v>2555</v>
      </c>
      <c r="H5172" s="205">
        <f t="shared" si="449"/>
        <v>1</v>
      </c>
      <c r="I5172" s="141"/>
      <c r="J5172" s="138"/>
      <c r="K5172" s="138"/>
      <c r="L5172" s="138" t="s">
        <v>100</v>
      </c>
      <c r="M5172" s="141">
        <v>55.4</v>
      </c>
      <c r="N5172" s="138" t="s">
        <v>16</v>
      </c>
      <c r="O5172" s="138" t="s">
        <v>16</v>
      </c>
      <c r="P5172" s="141">
        <v>4</v>
      </c>
      <c r="Q5172" s="141"/>
      <c r="R5172" s="138" t="s">
        <v>16</v>
      </c>
      <c r="S5172" s="138" t="s">
        <v>16</v>
      </c>
      <c r="T5172" s="141">
        <v>4</v>
      </c>
      <c r="U5172" s="339" t="e">
        <f t="shared" si="447"/>
        <v>#NUM!</v>
      </c>
      <c r="V5172" s="4" t="e">
        <f t="shared" si="448"/>
        <v>#VALUE!</v>
      </c>
    </row>
    <row r="5173" spans="1:22">
      <c r="A5173" s="137" t="s">
        <v>1156</v>
      </c>
      <c r="B5173" s="138" t="s">
        <v>1130</v>
      </c>
      <c r="C5173" s="92" t="s">
        <v>1604</v>
      </c>
      <c r="D5173" s="139" t="s">
        <v>44</v>
      </c>
      <c r="E5173" s="138" t="s">
        <v>60</v>
      </c>
      <c r="F5173" s="138" t="s">
        <v>60</v>
      </c>
      <c r="G5173" s="138">
        <v>2555</v>
      </c>
      <c r="H5173" s="205">
        <f t="shared" si="449"/>
        <v>1</v>
      </c>
      <c r="I5173" s="141"/>
      <c r="J5173" s="138"/>
      <c r="K5173" s="138"/>
      <c r="L5173" s="138" t="s">
        <v>100</v>
      </c>
      <c r="M5173" s="141">
        <v>54.2</v>
      </c>
      <c r="N5173" s="138" t="s">
        <v>16</v>
      </c>
      <c r="O5173" s="138" t="s">
        <v>16</v>
      </c>
      <c r="P5173" s="141">
        <v>4</v>
      </c>
      <c r="Q5173" s="141"/>
      <c r="R5173" s="138" t="s">
        <v>16</v>
      </c>
      <c r="S5173" s="138" t="s">
        <v>16</v>
      </c>
      <c r="T5173" s="141">
        <v>4</v>
      </c>
      <c r="U5173" s="339" t="e">
        <f t="shared" si="447"/>
        <v>#NUM!</v>
      </c>
      <c r="V5173" s="4" t="e">
        <f t="shared" si="448"/>
        <v>#VALUE!</v>
      </c>
    </row>
    <row r="5174" spans="1:22">
      <c r="A5174" s="137" t="s">
        <v>1156</v>
      </c>
      <c r="B5174" s="138" t="s">
        <v>1131</v>
      </c>
      <c r="C5174" s="92" t="s">
        <v>1604</v>
      </c>
      <c r="D5174" s="139" t="s">
        <v>44</v>
      </c>
      <c r="E5174" s="138" t="s">
        <v>60</v>
      </c>
      <c r="F5174" s="138" t="s">
        <v>60</v>
      </c>
      <c r="G5174" s="138">
        <v>2555</v>
      </c>
      <c r="H5174" s="205">
        <f t="shared" si="449"/>
        <v>1</v>
      </c>
      <c r="I5174" s="141"/>
      <c r="J5174" s="138"/>
      <c r="K5174" s="138"/>
      <c r="L5174" s="138" t="s">
        <v>100</v>
      </c>
      <c r="M5174" s="141">
        <v>80</v>
      </c>
      <c r="N5174" s="138" t="s">
        <v>16</v>
      </c>
      <c r="O5174" s="138" t="s">
        <v>16</v>
      </c>
      <c r="P5174" s="141">
        <v>4</v>
      </c>
      <c r="Q5174" s="141"/>
      <c r="R5174" s="138" t="s">
        <v>16</v>
      </c>
      <c r="S5174" s="138" t="s">
        <v>16</v>
      </c>
      <c r="T5174" s="141">
        <v>4</v>
      </c>
      <c r="U5174" s="339" t="e">
        <f t="shared" si="447"/>
        <v>#NUM!</v>
      </c>
      <c r="V5174" s="4" t="e">
        <f t="shared" si="448"/>
        <v>#VALUE!</v>
      </c>
    </row>
    <row r="5175" spans="1:22">
      <c r="A5175" s="137" t="s">
        <v>1156</v>
      </c>
      <c r="B5175" s="138" t="s">
        <v>1132</v>
      </c>
      <c r="C5175" s="92" t="s">
        <v>1604</v>
      </c>
      <c r="D5175" s="139" t="s">
        <v>44</v>
      </c>
      <c r="E5175" s="138" t="s">
        <v>60</v>
      </c>
      <c r="F5175" s="138" t="s">
        <v>60</v>
      </c>
      <c r="G5175" s="138">
        <v>2555</v>
      </c>
      <c r="H5175" s="205">
        <f t="shared" si="449"/>
        <v>1</v>
      </c>
      <c r="I5175" s="141"/>
      <c r="J5175" s="138"/>
      <c r="K5175" s="138"/>
      <c r="L5175" s="138" t="s">
        <v>100</v>
      </c>
      <c r="M5175" s="141">
        <v>65.3</v>
      </c>
      <c r="N5175" s="138" t="s">
        <v>16</v>
      </c>
      <c r="O5175" s="138" t="s">
        <v>16</v>
      </c>
      <c r="P5175" s="141">
        <v>4</v>
      </c>
      <c r="Q5175" s="141"/>
      <c r="R5175" s="138" t="s">
        <v>16</v>
      </c>
      <c r="S5175" s="138" t="s">
        <v>16</v>
      </c>
      <c r="T5175" s="141">
        <v>4</v>
      </c>
      <c r="U5175" s="339" t="e">
        <f t="shared" si="447"/>
        <v>#NUM!</v>
      </c>
      <c r="V5175" s="4" t="e">
        <f t="shared" si="448"/>
        <v>#VALUE!</v>
      </c>
    </row>
    <row r="5176" spans="1:22">
      <c r="A5176" s="137" t="s">
        <v>1156</v>
      </c>
      <c r="B5176" s="138" t="s">
        <v>1133</v>
      </c>
      <c r="C5176" s="92" t="s">
        <v>1604</v>
      </c>
      <c r="D5176" s="139" t="s">
        <v>44</v>
      </c>
      <c r="E5176" s="138" t="s">
        <v>60</v>
      </c>
      <c r="F5176" s="138" t="s">
        <v>60</v>
      </c>
      <c r="G5176" s="138">
        <v>2555</v>
      </c>
      <c r="H5176" s="205">
        <f t="shared" si="449"/>
        <v>1</v>
      </c>
      <c r="I5176" s="141"/>
      <c r="J5176" s="138"/>
      <c r="K5176" s="138"/>
      <c r="L5176" s="138" t="s">
        <v>100</v>
      </c>
      <c r="M5176" s="141">
        <v>73.400000000000006</v>
      </c>
      <c r="N5176" s="138" t="s">
        <v>16</v>
      </c>
      <c r="O5176" s="138" t="s">
        <v>16</v>
      </c>
      <c r="P5176" s="141">
        <v>4</v>
      </c>
      <c r="Q5176" s="141"/>
      <c r="R5176" s="138" t="s">
        <v>16</v>
      </c>
      <c r="S5176" s="138" t="s">
        <v>16</v>
      </c>
      <c r="T5176" s="141">
        <v>4</v>
      </c>
      <c r="U5176" s="339" t="e">
        <f t="shared" si="447"/>
        <v>#NUM!</v>
      </c>
      <c r="V5176" s="4" t="e">
        <f t="shared" si="448"/>
        <v>#VALUE!</v>
      </c>
    </row>
    <row r="5177" spans="1:22">
      <c r="A5177" s="137" t="s">
        <v>1156</v>
      </c>
      <c r="B5177" s="138" t="s">
        <v>1134</v>
      </c>
      <c r="C5177" s="92" t="s">
        <v>1604</v>
      </c>
      <c r="D5177" s="139" t="s">
        <v>44</v>
      </c>
      <c r="E5177" s="138" t="s">
        <v>60</v>
      </c>
      <c r="F5177" s="138" t="s">
        <v>60</v>
      </c>
      <c r="G5177" s="138">
        <v>2555</v>
      </c>
      <c r="H5177" s="205">
        <f t="shared" si="449"/>
        <v>1</v>
      </c>
      <c r="I5177" s="141"/>
      <c r="J5177" s="138"/>
      <c r="K5177" s="138"/>
      <c r="L5177" s="138" t="s">
        <v>100</v>
      </c>
      <c r="M5177" s="141">
        <v>80</v>
      </c>
      <c r="N5177" s="138" t="s">
        <v>16</v>
      </c>
      <c r="O5177" s="138" t="s">
        <v>16</v>
      </c>
      <c r="P5177" s="141">
        <v>4</v>
      </c>
      <c r="Q5177" s="141"/>
      <c r="R5177" s="138" t="s">
        <v>16</v>
      </c>
      <c r="S5177" s="138" t="s">
        <v>16</v>
      </c>
      <c r="T5177" s="141">
        <v>4</v>
      </c>
      <c r="U5177" s="339" t="e">
        <f t="shared" si="447"/>
        <v>#NUM!</v>
      </c>
      <c r="V5177" s="4" t="e">
        <f t="shared" si="448"/>
        <v>#VALUE!</v>
      </c>
    </row>
    <row r="5178" spans="1:22">
      <c r="A5178" s="137" t="s">
        <v>1156</v>
      </c>
      <c r="B5178" s="138" t="s">
        <v>1135</v>
      </c>
      <c r="C5178" s="92" t="s">
        <v>1604</v>
      </c>
      <c r="D5178" s="139" t="s">
        <v>44</v>
      </c>
      <c r="E5178" s="138" t="s">
        <v>60</v>
      </c>
      <c r="F5178" s="138" t="s">
        <v>60</v>
      </c>
      <c r="G5178" s="138">
        <v>2555</v>
      </c>
      <c r="H5178" s="205">
        <f t="shared" si="449"/>
        <v>1</v>
      </c>
      <c r="I5178" s="141"/>
      <c r="J5178" s="138"/>
      <c r="K5178" s="138"/>
      <c r="L5178" s="138" t="s">
        <v>100</v>
      </c>
      <c r="M5178" s="141">
        <v>83.2</v>
      </c>
      <c r="N5178" s="138" t="s">
        <v>16</v>
      </c>
      <c r="O5178" s="138" t="s">
        <v>16</v>
      </c>
      <c r="P5178" s="141">
        <v>4</v>
      </c>
      <c r="Q5178" s="141"/>
      <c r="R5178" s="138" t="s">
        <v>16</v>
      </c>
      <c r="S5178" s="138" t="s">
        <v>16</v>
      </c>
      <c r="T5178" s="141">
        <v>4</v>
      </c>
      <c r="U5178" s="339" t="e">
        <f t="shared" si="447"/>
        <v>#NUM!</v>
      </c>
      <c r="V5178" s="4" t="e">
        <f t="shared" si="448"/>
        <v>#VALUE!</v>
      </c>
    </row>
    <row r="5179" spans="1:22">
      <c r="A5179" s="137" t="s">
        <v>1156</v>
      </c>
      <c r="B5179" s="138" t="s">
        <v>1136</v>
      </c>
      <c r="C5179" s="92" t="s">
        <v>1604</v>
      </c>
      <c r="D5179" s="139" t="s">
        <v>44</v>
      </c>
      <c r="E5179" s="138" t="s">
        <v>60</v>
      </c>
      <c r="F5179" s="138" t="s">
        <v>60</v>
      </c>
      <c r="G5179" s="138">
        <v>2555</v>
      </c>
      <c r="H5179" s="205">
        <f t="shared" si="449"/>
        <v>1</v>
      </c>
      <c r="I5179" s="141"/>
      <c r="J5179" s="138"/>
      <c r="K5179" s="138"/>
      <c r="L5179" s="138" t="s">
        <v>100</v>
      </c>
      <c r="M5179" s="141"/>
      <c r="N5179" s="138" t="s">
        <v>16</v>
      </c>
      <c r="O5179" s="138" t="s">
        <v>16</v>
      </c>
      <c r="P5179" s="141">
        <v>4</v>
      </c>
      <c r="Q5179" s="141"/>
      <c r="R5179" s="138" t="s">
        <v>16</v>
      </c>
      <c r="S5179" s="138" t="s">
        <v>16</v>
      </c>
      <c r="T5179" s="141">
        <v>4</v>
      </c>
      <c r="U5179" s="339" t="e">
        <f t="shared" si="447"/>
        <v>#DIV/0!</v>
      </c>
      <c r="V5179" s="4" t="e">
        <f t="shared" si="448"/>
        <v>#DIV/0!</v>
      </c>
    </row>
    <row r="5180" spans="1:22">
      <c r="A5180" s="137" t="s">
        <v>1156</v>
      </c>
      <c r="B5180" t="s">
        <v>1157</v>
      </c>
      <c r="C5180" s="92" t="s">
        <v>1604</v>
      </c>
      <c r="D5180" s="139" t="s">
        <v>44</v>
      </c>
      <c r="E5180" s="138" t="s">
        <v>60</v>
      </c>
      <c r="F5180" s="138" t="s">
        <v>60</v>
      </c>
      <c r="G5180" s="140">
        <v>730</v>
      </c>
      <c r="H5180" s="205">
        <f t="shared" si="449"/>
        <v>0.2857142857142857</v>
      </c>
      <c r="K5180" t="s">
        <v>100</v>
      </c>
      <c r="N5180" s="138" t="s">
        <v>16</v>
      </c>
      <c r="O5180" s="138" t="s">
        <v>16</v>
      </c>
      <c r="P5180" s="141">
        <v>4</v>
      </c>
      <c r="Q5180" s="2">
        <v>53.8</v>
      </c>
      <c r="R5180" s="138" t="s">
        <v>16</v>
      </c>
      <c r="S5180" s="138" t="s">
        <v>16</v>
      </c>
      <c r="T5180" s="141">
        <v>4</v>
      </c>
      <c r="U5180" s="339" t="e">
        <f t="shared" si="447"/>
        <v>#DIV/0!</v>
      </c>
      <c r="V5180" s="4" t="e">
        <f t="shared" si="448"/>
        <v>#DIV/0!</v>
      </c>
    </row>
    <row r="5181" spans="1:22">
      <c r="A5181" s="137" t="s">
        <v>1156</v>
      </c>
      <c r="B5181" t="s">
        <v>1158</v>
      </c>
      <c r="C5181" s="92" t="s">
        <v>1604</v>
      </c>
      <c r="D5181" s="139" t="s">
        <v>44</v>
      </c>
      <c r="E5181" s="138" t="s">
        <v>60</v>
      </c>
      <c r="F5181" s="138" t="s">
        <v>60</v>
      </c>
      <c r="G5181" s="140">
        <v>730</v>
      </c>
      <c r="H5181" s="205">
        <f t="shared" si="449"/>
        <v>0.2857142857142857</v>
      </c>
      <c r="K5181" t="s">
        <v>100</v>
      </c>
      <c r="N5181" s="138" t="s">
        <v>16</v>
      </c>
      <c r="O5181" s="138" t="s">
        <v>16</v>
      </c>
      <c r="P5181" s="141">
        <v>4</v>
      </c>
      <c r="R5181" s="138" t="s">
        <v>16</v>
      </c>
      <c r="S5181" s="138" t="s">
        <v>16</v>
      </c>
      <c r="T5181" s="141">
        <v>4</v>
      </c>
      <c r="U5181" s="339" t="e">
        <f t="shared" si="447"/>
        <v>#DIV/0!</v>
      </c>
      <c r="V5181" s="4" t="e">
        <f t="shared" si="448"/>
        <v>#DIV/0!</v>
      </c>
    </row>
    <row r="5182" spans="1:22">
      <c r="A5182" s="137" t="s">
        <v>1156</v>
      </c>
      <c r="B5182" t="s">
        <v>1159</v>
      </c>
      <c r="C5182" s="92" t="s">
        <v>1604</v>
      </c>
      <c r="D5182" s="139" t="s">
        <v>44</v>
      </c>
      <c r="E5182" s="138" t="s">
        <v>60</v>
      </c>
      <c r="F5182" s="138" t="s">
        <v>60</v>
      </c>
      <c r="G5182" s="140">
        <v>730</v>
      </c>
      <c r="H5182" s="205">
        <f t="shared" si="449"/>
        <v>0.2857142857142857</v>
      </c>
      <c r="K5182" s="138" t="s">
        <v>100</v>
      </c>
      <c r="N5182" s="138" t="s">
        <v>16</v>
      </c>
      <c r="O5182" s="138" t="s">
        <v>16</v>
      </c>
      <c r="P5182" s="141">
        <v>4</v>
      </c>
      <c r="R5182" s="138" t="s">
        <v>16</v>
      </c>
      <c r="S5182" s="138" t="s">
        <v>16</v>
      </c>
      <c r="T5182" s="141">
        <v>4</v>
      </c>
      <c r="U5182" s="339" t="e">
        <f t="shared" si="447"/>
        <v>#DIV/0!</v>
      </c>
      <c r="V5182" s="4" t="e">
        <f t="shared" si="448"/>
        <v>#DIV/0!</v>
      </c>
    </row>
    <row r="5183" spans="1:22">
      <c r="A5183" s="137" t="s">
        <v>1156</v>
      </c>
      <c r="B5183" t="s">
        <v>1157</v>
      </c>
      <c r="C5183" s="92" t="s">
        <v>1604</v>
      </c>
      <c r="D5183" s="139" t="s">
        <v>44</v>
      </c>
      <c r="E5183" s="138" t="s">
        <v>60</v>
      </c>
      <c r="F5183" s="138" t="s">
        <v>60</v>
      </c>
      <c r="G5183" s="140">
        <v>2190</v>
      </c>
      <c r="H5183" s="205">
        <f t="shared" si="449"/>
        <v>0.8571428571428571</v>
      </c>
      <c r="K5183" s="138" t="s">
        <v>100</v>
      </c>
      <c r="N5183" s="138" t="s">
        <v>16</v>
      </c>
      <c r="O5183" s="138" t="s">
        <v>16</v>
      </c>
      <c r="P5183" s="141">
        <v>4</v>
      </c>
      <c r="R5183" s="138" t="s">
        <v>16</v>
      </c>
      <c r="S5183" s="138" t="s">
        <v>16</v>
      </c>
      <c r="T5183" s="141">
        <v>4</v>
      </c>
      <c r="U5183" s="339" t="e">
        <f t="shared" si="447"/>
        <v>#DIV/0!</v>
      </c>
      <c r="V5183" s="4" t="e">
        <f t="shared" si="448"/>
        <v>#DIV/0!</v>
      </c>
    </row>
    <row r="5184" spans="1:22">
      <c r="A5184" s="137" t="s">
        <v>1156</v>
      </c>
      <c r="B5184" t="s">
        <v>1158</v>
      </c>
      <c r="C5184" s="92" t="s">
        <v>1604</v>
      </c>
      <c r="D5184" s="139" t="s">
        <v>44</v>
      </c>
      <c r="E5184" s="138" t="s">
        <v>60</v>
      </c>
      <c r="F5184" s="138" t="s">
        <v>60</v>
      </c>
      <c r="G5184" s="140">
        <v>2190</v>
      </c>
      <c r="H5184" s="205">
        <f t="shared" si="449"/>
        <v>0.8571428571428571</v>
      </c>
      <c r="K5184" s="138" t="s">
        <v>100</v>
      </c>
      <c r="N5184" s="138" t="s">
        <v>16</v>
      </c>
      <c r="O5184" s="138" t="s">
        <v>16</v>
      </c>
      <c r="P5184" s="141">
        <v>4</v>
      </c>
      <c r="Q5184" s="2">
        <v>55.7</v>
      </c>
      <c r="R5184" s="138" t="s">
        <v>16</v>
      </c>
      <c r="S5184" s="138" t="s">
        <v>16</v>
      </c>
      <c r="T5184" s="141">
        <v>4</v>
      </c>
      <c r="U5184" s="339" t="e">
        <f t="shared" si="447"/>
        <v>#DIV/0!</v>
      </c>
      <c r="V5184" s="4" t="e">
        <f t="shared" si="448"/>
        <v>#DIV/0!</v>
      </c>
    </row>
    <row r="5185" spans="1:22">
      <c r="A5185" s="137" t="s">
        <v>1156</v>
      </c>
      <c r="B5185" t="s">
        <v>1159</v>
      </c>
      <c r="C5185" s="92" t="s">
        <v>1604</v>
      </c>
      <c r="D5185" s="139" t="s">
        <v>44</v>
      </c>
      <c r="E5185" s="138" t="s">
        <v>60</v>
      </c>
      <c r="F5185" s="138" t="s">
        <v>60</v>
      </c>
      <c r="G5185" s="140">
        <v>2190</v>
      </c>
      <c r="H5185" s="205">
        <f t="shared" si="449"/>
        <v>0.8571428571428571</v>
      </c>
      <c r="K5185" s="138" t="s">
        <v>100</v>
      </c>
      <c r="N5185" s="138" t="s">
        <v>16</v>
      </c>
      <c r="O5185" s="138" t="s">
        <v>16</v>
      </c>
      <c r="P5185" s="141">
        <v>4</v>
      </c>
      <c r="R5185" s="138" t="s">
        <v>16</v>
      </c>
      <c r="S5185" s="138" t="s">
        <v>16</v>
      </c>
      <c r="T5185" s="141">
        <v>4</v>
      </c>
      <c r="U5185" s="339" t="e">
        <f t="shared" si="447"/>
        <v>#DIV/0!</v>
      </c>
      <c r="V5185" s="4" t="e">
        <f t="shared" si="448"/>
        <v>#DIV/0!</v>
      </c>
    </row>
    <row r="5186" spans="1:22">
      <c r="A5186" s="137" t="s">
        <v>1156</v>
      </c>
      <c r="B5186" t="s">
        <v>1157</v>
      </c>
      <c r="C5186" s="92" t="s">
        <v>1604</v>
      </c>
      <c r="D5186" s="139" t="s">
        <v>44</v>
      </c>
      <c r="E5186" s="138" t="s">
        <v>60</v>
      </c>
      <c r="F5186" s="138" t="s">
        <v>60</v>
      </c>
      <c r="G5186" s="138">
        <v>2555</v>
      </c>
      <c r="H5186" s="205">
        <f t="shared" ref="H5186:H5188" si="450">G5186/2555</f>
        <v>1</v>
      </c>
      <c r="L5186" t="s">
        <v>100</v>
      </c>
      <c r="N5186" s="138" t="s">
        <v>16</v>
      </c>
      <c r="O5186" s="138" t="s">
        <v>16</v>
      </c>
      <c r="P5186" s="141">
        <v>4</v>
      </c>
      <c r="R5186" s="138" t="s">
        <v>16</v>
      </c>
      <c r="S5186" s="138" t="s">
        <v>16</v>
      </c>
      <c r="T5186" s="141">
        <v>4</v>
      </c>
      <c r="U5186" s="339" t="e">
        <f t="shared" si="447"/>
        <v>#DIV/0!</v>
      </c>
      <c r="V5186" s="4" t="e">
        <f t="shared" si="448"/>
        <v>#DIV/0!</v>
      </c>
    </row>
    <row r="5187" spans="1:22">
      <c r="A5187" s="137" t="s">
        <v>1156</v>
      </c>
      <c r="B5187" t="s">
        <v>1158</v>
      </c>
      <c r="C5187" s="92" t="s">
        <v>1604</v>
      </c>
      <c r="D5187" s="139" t="s">
        <v>44</v>
      </c>
      <c r="E5187" s="138" t="s">
        <v>60</v>
      </c>
      <c r="F5187" s="138" t="s">
        <v>60</v>
      </c>
      <c r="G5187" s="138">
        <v>2555</v>
      </c>
      <c r="H5187" s="205">
        <f t="shared" si="450"/>
        <v>1</v>
      </c>
      <c r="L5187" t="s">
        <v>100</v>
      </c>
      <c r="N5187" s="138" t="s">
        <v>16</v>
      </c>
      <c r="O5187" s="138" t="s">
        <v>16</v>
      </c>
      <c r="P5187" s="141">
        <v>4</v>
      </c>
      <c r="R5187" s="138" t="s">
        <v>16</v>
      </c>
      <c r="S5187" s="138" t="s">
        <v>16</v>
      </c>
      <c r="T5187" s="141">
        <v>4</v>
      </c>
      <c r="U5187" s="339" t="e">
        <f t="shared" si="447"/>
        <v>#DIV/0!</v>
      </c>
      <c r="V5187" s="4" t="e">
        <f t="shared" si="448"/>
        <v>#DIV/0!</v>
      </c>
    </row>
    <row r="5188" spans="1:22">
      <c r="A5188" s="145" t="s">
        <v>1156</v>
      </c>
      <c r="B5188" t="s">
        <v>1159</v>
      </c>
      <c r="C5188" s="92" t="s">
        <v>1604</v>
      </c>
      <c r="D5188" s="139" t="s">
        <v>44</v>
      </c>
      <c r="E5188" s="138" t="s">
        <v>60</v>
      </c>
      <c r="F5188" s="138" t="s">
        <v>60</v>
      </c>
      <c r="G5188" s="138">
        <v>2555</v>
      </c>
      <c r="H5188" s="205">
        <f t="shared" si="450"/>
        <v>1</v>
      </c>
      <c r="L5188" t="s">
        <v>100</v>
      </c>
      <c r="N5188" s="138" t="s">
        <v>16</v>
      </c>
      <c r="O5188" s="138" t="s">
        <v>16</v>
      </c>
      <c r="P5188" s="141">
        <v>4</v>
      </c>
      <c r="Q5188" s="2">
        <v>56.4</v>
      </c>
      <c r="R5188" s="138" t="s">
        <v>16</v>
      </c>
      <c r="S5188" s="138" t="s">
        <v>16</v>
      </c>
      <c r="T5188" s="141">
        <v>4</v>
      </c>
      <c r="U5188" s="339" t="e">
        <f t="shared" si="447"/>
        <v>#DIV/0!</v>
      </c>
      <c r="V5188" s="4" t="e">
        <f t="shared" si="448"/>
        <v>#DIV/0!</v>
      </c>
    </row>
    <row r="5189" spans="1:22">
      <c r="A5189" s="187" t="s">
        <v>2010</v>
      </c>
      <c r="B5189" t="s">
        <v>1873</v>
      </c>
      <c r="C5189" s="60" t="s">
        <v>1433</v>
      </c>
      <c r="D5189" s="1" t="s">
        <v>44</v>
      </c>
      <c r="E5189" s="28" t="s">
        <v>60</v>
      </c>
      <c r="F5189" s="26" t="s">
        <v>60</v>
      </c>
      <c r="G5189">
        <v>0</v>
      </c>
      <c r="H5189" s="123">
        <f t="shared" ref="H5189:H5252" si="451">G5189/28</f>
        <v>0</v>
      </c>
      <c r="I5189" s="2" t="s">
        <v>100</v>
      </c>
      <c r="M5189" s="2">
        <v>0.25</v>
      </c>
      <c r="O5189">
        <v>0.452267016866645</v>
      </c>
      <c r="P5189" s="2">
        <v>12</v>
      </c>
      <c r="Q5189" s="2">
        <v>1.3333333333333299</v>
      </c>
      <c r="S5189">
        <v>3.3665016461206898</v>
      </c>
      <c r="T5189" s="2">
        <v>12</v>
      </c>
    </row>
    <row r="5190" spans="1:22">
      <c r="A5190" s="187" t="s">
        <v>2010</v>
      </c>
      <c r="B5190" t="s">
        <v>1874</v>
      </c>
      <c r="C5190" s="60" t="s">
        <v>1433</v>
      </c>
      <c r="D5190" s="1" t="s">
        <v>44</v>
      </c>
      <c r="E5190" s="28" t="s">
        <v>60</v>
      </c>
      <c r="F5190" s="26" t="s">
        <v>60</v>
      </c>
      <c r="G5190">
        <v>0</v>
      </c>
      <c r="H5190" s="123">
        <f t="shared" si="451"/>
        <v>0</v>
      </c>
      <c r="I5190" s="2" t="s">
        <v>100</v>
      </c>
      <c r="M5190" s="2">
        <v>0</v>
      </c>
      <c r="O5190">
        <v>0</v>
      </c>
      <c r="P5190" s="2">
        <v>12</v>
      </c>
      <c r="Q5190" s="2">
        <v>0</v>
      </c>
      <c r="S5190">
        <v>0</v>
      </c>
      <c r="T5190" s="2">
        <v>12</v>
      </c>
    </row>
    <row r="5191" spans="1:22">
      <c r="A5191" s="187" t="s">
        <v>2010</v>
      </c>
      <c r="B5191" t="s">
        <v>1875</v>
      </c>
      <c r="C5191" s="60" t="s">
        <v>1433</v>
      </c>
      <c r="D5191" s="1" t="s">
        <v>44</v>
      </c>
      <c r="E5191" s="28" t="s">
        <v>60</v>
      </c>
      <c r="F5191" s="26" t="s">
        <v>60</v>
      </c>
      <c r="G5191">
        <v>0</v>
      </c>
      <c r="H5191" s="123">
        <f t="shared" si="451"/>
        <v>0</v>
      </c>
      <c r="I5191" s="2" t="s">
        <v>100</v>
      </c>
      <c r="M5191" s="2">
        <v>0</v>
      </c>
      <c r="O5191">
        <v>0</v>
      </c>
      <c r="P5191" s="2">
        <v>12</v>
      </c>
      <c r="Q5191" s="2">
        <v>0</v>
      </c>
      <c r="S5191">
        <v>0</v>
      </c>
      <c r="T5191" s="2">
        <v>12</v>
      </c>
    </row>
    <row r="5192" spans="1:22">
      <c r="A5192" s="187" t="s">
        <v>2010</v>
      </c>
      <c r="B5192" t="s">
        <v>1876</v>
      </c>
      <c r="C5192" s="60" t="s">
        <v>1433</v>
      </c>
      <c r="D5192" s="1" t="s">
        <v>44</v>
      </c>
      <c r="E5192" s="28" t="s">
        <v>60</v>
      </c>
      <c r="F5192" s="26" t="s">
        <v>60</v>
      </c>
      <c r="G5192">
        <v>0</v>
      </c>
      <c r="H5192" s="123">
        <f t="shared" si="451"/>
        <v>0</v>
      </c>
      <c r="I5192" s="2" t="s">
        <v>100</v>
      </c>
      <c r="M5192" s="2">
        <v>0</v>
      </c>
      <c r="O5192">
        <v>0</v>
      </c>
      <c r="P5192" s="2">
        <v>12</v>
      </c>
      <c r="Q5192" s="2">
        <v>0</v>
      </c>
      <c r="S5192">
        <v>0</v>
      </c>
      <c r="T5192" s="2">
        <v>12</v>
      </c>
    </row>
    <row r="5193" spans="1:22">
      <c r="A5193" s="187" t="s">
        <v>2010</v>
      </c>
      <c r="B5193" t="s">
        <v>1877</v>
      </c>
      <c r="C5193" s="60" t="s">
        <v>1433</v>
      </c>
      <c r="D5193" s="1" t="s">
        <v>44</v>
      </c>
      <c r="E5193" s="28" t="s">
        <v>60</v>
      </c>
      <c r="F5193" s="26" t="s">
        <v>60</v>
      </c>
      <c r="G5193">
        <v>0</v>
      </c>
      <c r="H5193" s="123">
        <f t="shared" si="451"/>
        <v>0</v>
      </c>
      <c r="I5193" s="2" t="s">
        <v>100</v>
      </c>
      <c r="M5193" s="2">
        <v>0</v>
      </c>
      <c r="O5193">
        <v>0</v>
      </c>
      <c r="P5193" s="2">
        <v>12</v>
      </c>
      <c r="Q5193" s="2">
        <v>0</v>
      </c>
      <c r="S5193">
        <v>0</v>
      </c>
      <c r="T5193" s="2">
        <v>12</v>
      </c>
    </row>
    <row r="5194" spans="1:22">
      <c r="A5194" s="187" t="s">
        <v>2010</v>
      </c>
      <c r="B5194" t="s">
        <v>1878</v>
      </c>
      <c r="C5194" s="60" t="s">
        <v>1433</v>
      </c>
      <c r="D5194" s="1" t="s">
        <v>44</v>
      </c>
      <c r="E5194" s="28" t="s">
        <v>60</v>
      </c>
      <c r="F5194" s="26" t="s">
        <v>60</v>
      </c>
      <c r="G5194">
        <v>0</v>
      </c>
      <c r="H5194" s="123">
        <f t="shared" si="451"/>
        <v>0</v>
      </c>
      <c r="I5194" s="2" t="s">
        <v>100</v>
      </c>
      <c r="M5194" s="2">
        <v>0</v>
      </c>
      <c r="O5194">
        <v>0</v>
      </c>
      <c r="P5194" s="2">
        <v>12</v>
      </c>
      <c r="Q5194" s="2">
        <v>4.8333333333333304</v>
      </c>
      <c r="S5194">
        <v>11.3604844113535</v>
      </c>
      <c r="T5194" s="2">
        <v>12</v>
      </c>
    </row>
    <row r="5195" spans="1:22">
      <c r="A5195" s="187" t="s">
        <v>2010</v>
      </c>
      <c r="B5195" t="s">
        <v>1879</v>
      </c>
      <c r="C5195" s="60" t="s">
        <v>1433</v>
      </c>
      <c r="D5195" s="1" t="s">
        <v>44</v>
      </c>
      <c r="E5195" s="28" t="s">
        <v>60</v>
      </c>
      <c r="F5195" s="26" t="s">
        <v>60</v>
      </c>
      <c r="G5195">
        <v>0</v>
      </c>
      <c r="H5195" s="123">
        <f t="shared" si="451"/>
        <v>0</v>
      </c>
      <c r="I5195" s="2" t="s">
        <v>100</v>
      </c>
      <c r="M5195" s="2">
        <v>53.3333333333333</v>
      </c>
      <c r="O5195">
        <v>31.131198421382901</v>
      </c>
      <c r="P5195" s="2">
        <v>12</v>
      </c>
      <c r="Q5195" s="2">
        <v>1.75</v>
      </c>
      <c r="S5195">
        <v>5.1544332198779896</v>
      </c>
      <c r="T5195" s="2">
        <v>12</v>
      </c>
    </row>
    <row r="5196" spans="1:22">
      <c r="A5196" s="187" t="s">
        <v>2010</v>
      </c>
      <c r="B5196" t="s">
        <v>1880</v>
      </c>
      <c r="C5196" s="60" t="s">
        <v>1433</v>
      </c>
      <c r="D5196" s="1" t="s">
        <v>44</v>
      </c>
      <c r="E5196" s="28" t="s">
        <v>60</v>
      </c>
      <c r="F5196" s="26" t="s">
        <v>60</v>
      </c>
      <c r="G5196">
        <v>0</v>
      </c>
      <c r="H5196" s="123">
        <f t="shared" si="451"/>
        <v>0</v>
      </c>
      <c r="I5196" s="2" t="s">
        <v>100</v>
      </c>
      <c r="M5196" s="2">
        <v>0</v>
      </c>
      <c r="O5196">
        <v>0</v>
      </c>
      <c r="P5196" s="2">
        <v>12</v>
      </c>
      <c r="Q5196" s="2">
        <v>0</v>
      </c>
      <c r="S5196">
        <v>0</v>
      </c>
      <c r="T5196" s="2">
        <v>12</v>
      </c>
    </row>
    <row r="5197" spans="1:22">
      <c r="A5197" s="187" t="s">
        <v>2010</v>
      </c>
      <c r="B5197" t="s">
        <v>1881</v>
      </c>
      <c r="C5197" s="60" t="s">
        <v>1433</v>
      </c>
      <c r="D5197" s="1" t="s">
        <v>44</v>
      </c>
      <c r="E5197" s="28" t="s">
        <v>60</v>
      </c>
      <c r="F5197" s="26" t="s">
        <v>60</v>
      </c>
      <c r="G5197">
        <v>0</v>
      </c>
      <c r="H5197" s="123">
        <f t="shared" si="451"/>
        <v>0</v>
      </c>
      <c r="I5197" s="2" t="s">
        <v>100</v>
      </c>
      <c r="M5197" s="2">
        <v>0</v>
      </c>
      <c r="O5197">
        <v>0</v>
      </c>
      <c r="P5197" s="2">
        <v>12</v>
      </c>
      <c r="Q5197" s="2">
        <v>0</v>
      </c>
      <c r="S5197">
        <v>0</v>
      </c>
      <c r="T5197" s="2">
        <v>12</v>
      </c>
    </row>
    <row r="5198" spans="1:22">
      <c r="A5198" s="187" t="s">
        <v>2010</v>
      </c>
      <c r="B5198" t="s">
        <v>1882</v>
      </c>
      <c r="C5198" s="60" t="s">
        <v>1433</v>
      </c>
      <c r="D5198" s="1" t="s">
        <v>44</v>
      </c>
      <c r="E5198" s="28" t="s">
        <v>60</v>
      </c>
      <c r="F5198" s="26" t="s">
        <v>60</v>
      </c>
      <c r="G5198">
        <v>0</v>
      </c>
      <c r="H5198" s="123">
        <f t="shared" si="451"/>
        <v>0</v>
      </c>
      <c r="I5198" s="2" t="s">
        <v>100</v>
      </c>
      <c r="M5198" s="2">
        <v>8.3333333333333301E-2</v>
      </c>
      <c r="O5198">
        <v>0.28867513459481298</v>
      </c>
      <c r="P5198" s="2">
        <v>12</v>
      </c>
      <c r="Q5198" s="2">
        <v>0</v>
      </c>
      <c r="S5198">
        <v>0</v>
      </c>
      <c r="T5198" s="2">
        <v>12</v>
      </c>
    </row>
    <row r="5199" spans="1:22">
      <c r="A5199" s="187" t="s">
        <v>2010</v>
      </c>
      <c r="B5199" t="s">
        <v>1883</v>
      </c>
      <c r="C5199" s="60" t="s">
        <v>1433</v>
      </c>
      <c r="D5199" s="1" t="s">
        <v>44</v>
      </c>
      <c r="E5199" s="28" t="s">
        <v>60</v>
      </c>
      <c r="F5199" s="26" t="s">
        <v>60</v>
      </c>
      <c r="G5199">
        <v>0</v>
      </c>
      <c r="H5199" s="123">
        <f t="shared" si="451"/>
        <v>0</v>
      </c>
      <c r="I5199" s="2" t="s">
        <v>100</v>
      </c>
      <c r="M5199" s="2">
        <v>13.8333333333333</v>
      </c>
      <c r="O5199">
        <v>17.097758137642899</v>
      </c>
      <c r="P5199" s="2">
        <v>12</v>
      </c>
      <c r="Q5199" s="2">
        <v>4.5833333333333304</v>
      </c>
      <c r="S5199">
        <v>4.1660605619770603</v>
      </c>
      <c r="T5199" s="2">
        <v>12</v>
      </c>
    </row>
    <row r="5200" spans="1:22">
      <c r="A5200" s="187" t="s">
        <v>2010</v>
      </c>
      <c r="B5200" t="s">
        <v>1884</v>
      </c>
      <c r="C5200" s="60" t="s">
        <v>1433</v>
      </c>
      <c r="D5200" s="1" t="s">
        <v>44</v>
      </c>
      <c r="E5200" s="28" t="s">
        <v>60</v>
      </c>
      <c r="F5200" s="26" t="s">
        <v>60</v>
      </c>
      <c r="G5200">
        <v>0</v>
      </c>
      <c r="H5200" s="123">
        <f t="shared" si="451"/>
        <v>0</v>
      </c>
      <c r="I5200" s="2" t="s">
        <v>100</v>
      </c>
      <c r="M5200" s="2">
        <v>0</v>
      </c>
      <c r="O5200">
        <v>0</v>
      </c>
      <c r="P5200" s="2">
        <v>12</v>
      </c>
      <c r="Q5200" s="2">
        <v>0</v>
      </c>
      <c r="S5200">
        <v>0</v>
      </c>
      <c r="T5200" s="2">
        <v>12</v>
      </c>
    </row>
    <row r="5201" spans="1:20">
      <c r="A5201" s="187" t="s">
        <v>2010</v>
      </c>
      <c r="B5201" t="s">
        <v>1885</v>
      </c>
      <c r="C5201" s="60" t="s">
        <v>1433</v>
      </c>
      <c r="D5201" s="1" t="s">
        <v>44</v>
      </c>
      <c r="E5201" s="28" t="s">
        <v>60</v>
      </c>
      <c r="F5201" s="26" t="s">
        <v>60</v>
      </c>
      <c r="G5201">
        <v>0</v>
      </c>
      <c r="H5201" s="123">
        <f t="shared" si="451"/>
        <v>0</v>
      </c>
      <c r="I5201" s="2" t="s">
        <v>100</v>
      </c>
      <c r="M5201" s="2">
        <v>0</v>
      </c>
      <c r="O5201">
        <v>0</v>
      </c>
      <c r="P5201" s="2">
        <v>12</v>
      </c>
      <c r="Q5201" s="2">
        <v>7.25</v>
      </c>
      <c r="S5201">
        <v>9.9647104596899592</v>
      </c>
      <c r="T5201" s="2">
        <v>12</v>
      </c>
    </row>
    <row r="5202" spans="1:20">
      <c r="A5202" s="187" t="s">
        <v>2010</v>
      </c>
      <c r="B5202" t="s">
        <v>1447</v>
      </c>
      <c r="C5202" s="60" t="s">
        <v>1433</v>
      </c>
      <c r="D5202" s="1" t="s">
        <v>44</v>
      </c>
      <c r="E5202" s="28" t="s">
        <v>60</v>
      </c>
      <c r="F5202" s="26" t="s">
        <v>60</v>
      </c>
      <c r="G5202">
        <v>0</v>
      </c>
      <c r="H5202" s="123">
        <f t="shared" si="451"/>
        <v>0</v>
      </c>
      <c r="I5202" s="2" t="s">
        <v>100</v>
      </c>
      <c r="M5202" s="2">
        <v>1.3333333333333299</v>
      </c>
      <c r="O5202">
        <v>1.0730867399773201</v>
      </c>
      <c r="P5202" s="2">
        <v>12</v>
      </c>
      <c r="Q5202" s="2">
        <v>2.0833333333333299</v>
      </c>
      <c r="S5202">
        <v>1.7298624923456301</v>
      </c>
      <c r="T5202" s="2">
        <v>12</v>
      </c>
    </row>
    <row r="5203" spans="1:20">
      <c r="A5203" s="187" t="s">
        <v>2010</v>
      </c>
      <c r="B5203" t="s">
        <v>1886</v>
      </c>
      <c r="C5203" s="60" t="s">
        <v>1433</v>
      </c>
      <c r="D5203" s="1" t="s">
        <v>44</v>
      </c>
      <c r="E5203" s="28" t="s">
        <v>60</v>
      </c>
      <c r="F5203" s="26" t="s">
        <v>60</v>
      </c>
      <c r="G5203">
        <v>0</v>
      </c>
      <c r="H5203" s="123">
        <f t="shared" si="451"/>
        <v>0</v>
      </c>
      <c r="I5203" s="2" t="s">
        <v>100</v>
      </c>
      <c r="M5203" s="2">
        <v>0</v>
      </c>
      <c r="O5203">
        <v>0</v>
      </c>
      <c r="P5203" s="2">
        <v>12</v>
      </c>
      <c r="Q5203" s="2">
        <v>0</v>
      </c>
      <c r="S5203">
        <v>0</v>
      </c>
      <c r="T5203" s="2">
        <v>12</v>
      </c>
    </row>
    <row r="5204" spans="1:20">
      <c r="A5204" s="187" t="s">
        <v>2010</v>
      </c>
      <c r="B5204" t="s">
        <v>1887</v>
      </c>
      <c r="C5204" s="60" t="s">
        <v>1433</v>
      </c>
      <c r="D5204" s="1" t="s">
        <v>44</v>
      </c>
      <c r="E5204" s="28" t="s">
        <v>60</v>
      </c>
      <c r="F5204" s="26" t="s">
        <v>60</v>
      </c>
      <c r="G5204">
        <v>0</v>
      </c>
      <c r="H5204" s="123">
        <f t="shared" si="451"/>
        <v>0</v>
      </c>
      <c r="I5204" s="2" t="s">
        <v>100</v>
      </c>
      <c r="M5204" s="2">
        <v>0.83333333333333304</v>
      </c>
      <c r="O5204">
        <v>1.5275252316519501</v>
      </c>
      <c r="P5204" s="2">
        <v>12</v>
      </c>
      <c r="Q5204" s="2">
        <v>1.25</v>
      </c>
      <c r="S5204">
        <v>2.98861475968687</v>
      </c>
      <c r="T5204" s="2">
        <v>12</v>
      </c>
    </row>
    <row r="5205" spans="1:20">
      <c r="A5205" s="187" t="s">
        <v>2010</v>
      </c>
      <c r="B5205" t="s">
        <v>1888</v>
      </c>
      <c r="C5205" s="60" t="s">
        <v>1433</v>
      </c>
      <c r="D5205" s="1" t="s">
        <v>44</v>
      </c>
      <c r="E5205" s="28" t="s">
        <v>60</v>
      </c>
      <c r="F5205" s="26" t="s">
        <v>60</v>
      </c>
      <c r="G5205">
        <v>0</v>
      </c>
      <c r="H5205" s="123">
        <f t="shared" si="451"/>
        <v>0</v>
      </c>
      <c r="I5205" s="2" t="s">
        <v>100</v>
      </c>
      <c r="M5205" s="2">
        <v>0</v>
      </c>
      <c r="O5205">
        <v>0</v>
      </c>
      <c r="P5205" s="2">
        <v>12</v>
      </c>
      <c r="Q5205" s="2">
        <v>8.3333333333333301E-2</v>
      </c>
      <c r="S5205">
        <v>0.28867513459481298</v>
      </c>
      <c r="T5205" s="2">
        <v>12</v>
      </c>
    </row>
    <row r="5206" spans="1:20">
      <c r="A5206" s="187" t="s">
        <v>2010</v>
      </c>
      <c r="B5206" t="s">
        <v>1889</v>
      </c>
      <c r="C5206" s="60" t="s">
        <v>1433</v>
      </c>
      <c r="D5206" s="1" t="s">
        <v>44</v>
      </c>
      <c r="E5206" s="28" t="s">
        <v>60</v>
      </c>
      <c r="F5206" s="26" t="s">
        <v>60</v>
      </c>
      <c r="G5206">
        <v>0</v>
      </c>
      <c r="H5206" s="123">
        <f t="shared" si="451"/>
        <v>0</v>
      </c>
      <c r="I5206" s="2" t="s">
        <v>100</v>
      </c>
      <c r="M5206" s="2">
        <v>9.75</v>
      </c>
      <c r="O5206">
        <v>7.0983352721862598</v>
      </c>
      <c r="P5206" s="2">
        <v>12</v>
      </c>
      <c r="Q5206" s="2">
        <v>9.3333333333333304</v>
      </c>
      <c r="S5206">
        <v>8.7004005480764892</v>
      </c>
      <c r="T5206" s="2">
        <v>12</v>
      </c>
    </row>
    <row r="5207" spans="1:20">
      <c r="A5207" s="187" t="s">
        <v>2010</v>
      </c>
      <c r="B5207" t="s">
        <v>1890</v>
      </c>
      <c r="C5207" s="60" t="s">
        <v>1433</v>
      </c>
      <c r="D5207" s="1" t="s">
        <v>44</v>
      </c>
      <c r="E5207" s="28" t="s">
        <v>60</v>
      </c>
      <c r="F5207" s="26" t="s">
        <v>60</v>
      </c>
      <c r="G5207">
        <v>0</v>
      </c>
      <c r="H5207" s="123">
        <f t="shared" si="451"/>
        <v>0</v>
      </c>
      <c r="I5207" s="2" t="s">
        <v>100</v>
      </c>
      <c r="M5207" s="2">
        <v>1.4166666666666701</v>
      </c>
      <c r="O5207">
        <v>1.92865159365215</v>
      </c>
      <c r="P5207" s="2">
        <v>12</v>
      </c>
      <c r="Q5207" s="2">
        <v>8.3333333333333301E-2</v>
      </c>
      <c r="S5207">
        <v>0.28867513459481298</v>
      </c>
      <c r="T5207" s="2">
        <v>12</v>
      </c>
    </row>
    <row r="5208" spans="1:20">
      <c r="A5208" s="187" t="s">
        <v>2010</v>
      </c>
      <c r="B5208" t="s">
        <v>918</v>
      </c>
      <c r="C5208" s="60" t="s">
        <v>1433</v>
      </c>
      <c r="D5208" s="1" t="s">
        <v>44</v>
      </c>
      <c r="E5208" s="28" t="s">
        <v>60</v>
      </c>
      <c r="F5208" s="26" t="s">
        <v>60</v>
      </c>
      <c r="G5208">
        <v>0</v>
      </c>
      <c r="H5208" s="123">
        <f t="shared" si="451"/>
        <v>0</v>
      </c>
      <c r="I5208" s="2" t="s">
        <v>100</v>
      </c>
      <c r="M5208" s="2">
        <v>0</v>
      </c>
      <c r="O5208">
        <v>0</v>
      </c>
      <c r="P5208" s="2">
        <v>12</v>
      </c>
      <c r="Q5208" s="2">
        <v>0</v>
      </c>
      <c r="S5208">
        <v>0</v>
      </c>
      <c r="T5208" s="2">
        <v>12</v>
      </c>
    </row>
    <row r="5209" spans="1:20">
      <c r="A5209" s="187" t="s">
        <v>2010</v>
      </c>
      <c r="B5209" t="s">
        <v>1891</v>
      </c>
      <c r="C5209" s="60" t="s">
        <v>1433</v>
      </c>
      <c r="D5209" s="1" t="s">
        <v>44</v>
      </c>
      <c r="E5209" s="28" t="s">
        <v>60</v>
      </c>
      <c r="F5209" s="26" t="s">
        <v>60</v>
      </c>
      <c r="G5209">
        <v>0</v>
      </c>
      <c r="H5209" s="123">
        <f t="shared" si="451"/>
        <v>0</v>
      </c>
      <c r="I5209" s="2" t="s">
        <v>100</v>
      </c>
      <c r="M5209" s="2">
        <v>0.33333333333333298</v>
      </c>
      <c r="O5209">
        <v>0.65133894727893005</v>
      </c>
      <c r="P5209" s="2">
        <v>12</v>
      </c>
      <c r="Q5209" s="2">
        <v>0.16666666666666699</v>
      </c>
      <c r="S5209">
        <v>0.38924947208076099</v>
      </c>
      <c r="T5209" s="2">
        <v>12</v>
      </c>
    </row>
    <row r="5210" spans="1:20">
      <c r="A5210" s="187" t="s">
        <v>2010</v>
      </c>
      <c r="B5210" t="s">
        <v>1892</v>
      </c>
      <c r="C5210" s="60" t="s">
        <v>1433</v>
      </c>
      <c r="D5210" s="1" t="s">
        <v>44</v>
      </c>
      <c r="E5210" s="28" t="s">
        <v>60</v>
      </c>
      <c r="F5210" s="26" t="s">
        <v>60</v>
      </c>
      <c r="G5210">
        <v>0</v>
      </c>
      <c r="H5210" s="123">
        <f t="shared" si="451"/>
        <v>0</v>
      </c>
      <c r="I5210" s="2" t="s">
        <v>100</v>
      </c>
      <c r="M5210" s="2">
        <v>0</v>
      </c>
      <c r="O5210">
        <v>0</v>
      </c>
      <c r="P5210" s="2">
        <v>12</v>
      </c>
      <c r="Q5210" s="2">
        <v>0</v>
      </c>
      <c r="S5210">
        <v>0</v>
      </c>
      <c r="T5210" s="2">
        <v>12</v>
      </c>
    </row>
    <row r="5211" spans="1:20">
      <c r="A5211" s="187" t="s">
        <v>2010</v>
      </c>
      <c r="B5211" t="s">
        <v>1425</v>
      </c>
      <c r="C5211" s="60" t="s">
        <v>1433</v>
      </c>
      <c r="D5211" s="1" t="s">
        <v>44</v>
      </c>
      <c r="E5211" s="28" t="s">
        <v>60</v>
      </c>
      <c r="F5211" s="26" t="s">
        <v>60</v>
      </c>
      <c r="G5211">
        <v>0</v>
      </c>
      <c r="H5211" s="123">
        <f t="shared" si="451"/>
        <v>0</v>
      </c>
      <c r="I5211" s="2" t="s">
        <v>100</v>
      </c>
      <c r="M5211" s="2">
        <v>0</v>
      </c>
      <c r="O5211">
        <v>0</v>
      </c>
      <c r="P5211" s="2">
        <v>12</v>
      </c>
      <c r="Q5211" s="2">
        <v>0</v>
      </c>
      <c r="S5211">
        <v>0</v>
      </c>
      <c r="T5211" s="2">
        <v>12</v>
      </c>
    </row>
    <row r="5212" spans="1:20">
      <c r="A5212" s="187" t="s">
        <v>2010</v>
      </c>
      <c r="B5212" t="s">
        <v>1427</v>
      </c>
      <c r="C5212" s="60" t="s">
        <v>1433</v>
      </c>
      <c r="D5212" s="1" t="s">
        <v>44</v>
      </c>
      <c r="E5212" s="28" t="s">
        <v>60</v>
      </c>
      <c r="F5212" s="26" t="s">
        <v>60</v>
      </c>
      <c r="G5212">
        <v>0</v>
      </c>
      <c r="H5212" s="123">
        <f t="shared" si="451"/>
        <v>0</v>
      </c>
      <c r="I5212" s="2" t="s">
        <v>100</v>
      </c>
      <c r="M5212" s="2">
        <v>0.16666666666666699</v>
      </c>
      <c r="O5212">
        <v>0.38924947208076099</v>
      </c>
      <c r="P5212" s="2">
        <v>12</v>
      </c>
      <c r="Q5212" s="2">
        <v>8.3333333333333301E-2</v>
      </c>
      <c r="S5212">
        <v>0.28867513459481298</v>
      </c>
      <c r="T5212" s="2">
        <v>12</v>
      </c>
    </row>
    <row r="5213" spans="1:20">
      <c r="A5213" s="187" t="s">
        <v>2010</v>
      </c>
      <c r="B5213" t="s">
        <v>1893</v>
      </c>
      <c r="C5213" s="60" t="s">
        <v>1433</v>
      </c>
      <c r="D5213" s="1" t="s">
        <v>44</v>
      </c>
      <c r="E5213" s="28" t="s">
        <v>60</v>
      </c>
      <c r="F5213" s="26" t="s">
        <v>60</v>
      </c>
      <c r="G5213">
        <v>0</v>
      </c>
      <c r="H5213" s="123">
        <f t="shared" si="451"/>
        <v>0</v>
      </c>
      <c r="I5213" s="2" t="s">
        <v>100</v>
      </c>
      <c r="M5213" s="2">
        <v>0</v>
      </c>
      <c r="O5213">
        <v>0</v>
      </c>
      <c r="P5213" s="2">
        <v>12</v>
      </c>
      <c r="Q5213" s="2">
        <v>0</v>
      </c>
      <c r="S5213">
        <v>0</v>
      </c>
      <c r="T5213" s="2">
        <v>12</v>
      </c>
    </row>
    <row r="5214" spans="1:20">
      <c r="A5214" s="187" t="s">
        <v>2010</v>
      </c>
      <c r="B5214" t="s">
        <v>1894</v>
      </c>
      <c r="C5214" s="60" t="s">
        <v>1433</v>
      </c>
      <c r="D5214" s="1" t="s">
        <v>44</v>
      </c>
      <c r="E5214" s="28" t="s">
        <v>60</v>
      </c>
      <c r="F5214" s="26" t="s">
        <v>60</v>
      </c>
      <c r="G5214">
        <v>0</v>
      </c>
      <c r="H5214" s="123">
        <f t="shared" si="451"/>
        <v>0</v>
      </c>
      <c r="I5214" s="2" t="s">
        <v>100</v>
      </c>
      <c r="M5214" s="2">
        <v>0</v>
      </c>
      <c r="O5214">
        <v>0</v>
      </c>
      <c r="P5214" s="2">
        <v>12</v>
      </c>
      <c r="Q5214" s="2">
        <v>0</v>
      </c>
      <c r="S5214">
        <v>0</v>
      </c>
      <c r="T5214" s="2">
        <v>12</v>
      </c>
    </row>
    <row r="5215" spans="1:20">
      <c r="A5215" s="187" t="s">
        <v>2010</v>
      </c>
      <c r="B5215" t="s">
        <v>1895</v>
      </c>
      <c r="C5215" s="60" t="s">
        <v>1433</v>
      </c>
      <c r="D5215" s="1" t="s">
        <v>44</v>
      </c>
      <c r="E5215" s="28" t="s">
        <v>60</v>
      </c>
      <c r="F5215" s="26" t="s">
        <v>60</v>
      </c>
      <c r="G5215">
        <v>0</v>
      </c>
      <c r="H5215" s="123">
        <f t="shared" si="451"/>
        <v>0</v>
      </c>
      <c r="I5215" s="2" t="s">
        <v>100</v>
      </c>
      <c r="M5215" s="2">
        <v>0</v>
      </c>
      <c r="O5215">
        <v>0</v>
      </c>
      <c r="P5215" s="2">
        <v>12</v>
      </c>
      <c r="Q5215" s="2">
        <v>0</v>
      </c>
      <c r="S5215">
        <v>0</v>
      </c>
      <c r="T5215" s="2">
        <v>12</v>
      </c>
    </row>
    <row r="5216" spans="1:20">
      <c r="A5216" s="187" t="s">
        <v>2010</v>
      </c>
      <c r="B5216" t="s">
        <v>1896</v>
      </c>
      <c r="C5216" s="60" t="s">
        <v>1433</v>
      </c>
      <c r="D5216" s="1" t="s">
        <v>44</v>
      </c>
      <c r="E5216" s="28" t="s">
        <v>60</v>
      </c>
      <c r="F5216" s="26" t="s">
        <v>60</v>
      </c>
      <c r="G5216">
        <v>0</v>
      </c>
      <c r="H5216" s="123">
        <f t="shared" si="451"/>
        <v>0</v>
      </c>
      <c r="I5216" s="2" t="s">
        <v>100</v>
      </c>
      <c r="M5216" s="2">
        <v>2.75</v>
      </c>
      <c r="O5216">
        <v>3.2787192621510002</v>
      </c>
      <c r="P5216" s="2">
        <v>12</v>
      </c>
      <c r="Q5216" s="2">
        <v>3.5833333333333299</v>
      </c>
      <c r="S5216">
        <v>6.7750656935202596</v>
      </c>
      <c r="T5216" s="2">
        <v>12</v>
      </c>
    </row>
    <row r="5217" spans="1:20">
      <c r="A5217" s="187" t="s">
        <v>2010</v>
      </c>
      <c r="B5217" t="s">
        <v>1897</v>
      </c>
      <c r="C5217" s="60" t="s">
        <v>1433</v>
      </c>
      <c r="D5217" s="1" t="s">
        <v>44</v>
      </c>
      <c r="E5217" s="28" t="s">
        <v>60</v>
      </c>
      <c r="F5217" s="26" t="s">
        <v>60</v>
      </c>
      <c r="G5217">
        <v>0</v>
      </c>
      <c r="H5217" s="123">
        <f t="shared" si="451"/>
        <v>0</v>
      </c>
      <c r="I5217" s="2" t="s">
        <v>100</v>
      </c>
      <c r="M5217" s="2">
        <v>0</v>
      </c>
      <c r="O5217">
        <v>0</v>
      </c>
      <c r="P5217" s="2">
        <v>12</v>
      </c>
      <c r="Q5217" s="2">
        <v>0</v>
      </c>
      <c r="S5217">
        <v>0</v>
      </c>
      <c r="T5217" s="2">
        <v>12</v>
      </c>
    </row>
    <row r="5218" spans="1:20">
      <c r="A5218" s="187" t="s">
        <v>2010</v>
      </c>
      <c r="B5218" t="s">
        <v>1898</v>
      </c>
      <c r="C5218" s="60" t="s">
        <v>1433</v>
      </c>
      <c r="D5218" s="1" t="s">
        <v>44</v>
      </c>
      <c r="E5218" s="28" t="s">
        <v>60</v>
      </c>
      <c r="F5218" s="26" t="s">
        <v>60</v>
      </c>
      <c r="G5218">
        <v>0</v>
      </c>
      <c r="H5218" s="123">
        <f t="shared" si="451"/>
        <v>0</v>
      </c>
      <c r="I5218" s="2" t="s">
        <v>100</v>
      </c>
      <c r="M5218" s="2">
        <v>0</v>
      </c>
      <c r="O5218">
        <v>0</v>
      </c>
      <c r="P5218" s="2">
        <v>12</v>
      </c>
      <c r="Q5218" s="2">
        <v>8.3333333333333301E-2</v>
      </c>
      <c r="S5218">
        <v>0.28867513459481298</v>
      </c>
      <c r="T5218" s="2">
        <v>12</v>
      </c>
    </row>
    <row r="5219" spans="1:20">
      <c r="A5219" s="187" t="s">
        <v>2010</v>
      </c>
      <c r="B5219" t="s">
        <v>1899</v>
      </c>
      <c r="C5219" s="60" t="s">
        <v>1433</v>
      </c>
      <c r="D5219" s="1" t="s">
        <v>44</v>
      </c>
      <c r="E5219" s="28" t="s">
        <v>60</v>
      </c>
      <c r="F5219" s="26" t="s">
        <v>60</v>
      </c>
      <c r="G5219">
        <v>0</v>
      </c>
      <c r="H5219" s="123">
        <f t="shared" si="451"/>
        <v>0</v>
      </c>
      <c r="I5219" s="2" t="s">
        <v>100</v>
      </c>
      <c r="M5219" s="2">
        <v>8.3333333333333301E-2</v>
      </c>
      <c r="O5219">
        <v>0.28867513459481298</v>
      </c>
      <c r="P5219" s="2">
        <v>12</v>
      </c>
      <c r="Q5219" s="2">
        <v>8.3333333333333301E-2</v>
      </c>
      <c r="S5219">
        <v>0.28867513459481298</v>
      </c>
      <c r="T5219" s="2">
        <v>12</v>
      </c>
    </row>
    <row r="5220" spans="1:20">
      <c r="A5220" s="187" t="s">
        <v>2010</v>
      </c>
      <c r="B5220" t="s">
        <v>1900</v>
      </c>
      <c r="C5220" s="60" t="s">
        <v>1433</v>
      </c>
      <c r="D5220" s="1" t="s">
        <v>44</v>
      </c>
      <c r="E5220" s="28" t="s">
        <v>60</v>
      </c>
      <c r="F5220" s="26" t="s">
        <v>60</v>
      </c>
      <c r="G5220">
        <v>0</v>
      </c>
      <c r="H5220" s="123">
        <f t="shared" si="451"/>
        <v>0</v>
      </c>
      <c r="I5220" s="2" t="s">
        <v>100</v>
      </c>
      <c r="M5220" s="2">
        <v>0</v>
      </c>
      <c r="O5220">
        <v>0</v>
      </c>
      <c r="P5220" s="2">
        <v>12</v>
      </c>
      <c r="Q5220" s="2">
        <v>0</v>
      </c>
      <c r="S5220">
        <v>0</v>
      </c>
      <c r="T5220" s="2">
        <v>12</v>
      </c>
    </row>
    <row r="5221" spans="1:20">
      <c r="A5221" s="187" t="s">
        <v>2010</v>
      </c>
      <c r="B5221" t="s">
        <v>1901</v>
      </c>
      <c r="C5221" s="60" t="s">
        <v>1433</v>
      </c>
      <c r="D5221" s="1" t="s">
        <v>44</v>
      </c>
      <c r="E5221" s="28" t="s">
        <v>60</v>
      </c>
      <c r="F5221" s="26" t="s">
        <v>60</v>
      </c>
      <c r="G5221">
        <v>0</v>
      </c>
      <c r="H5221" s="123">
        <f t="shared" si="451"/>
        <v>0</v>
      </c>
      <c r="I5221" s="2" t="s">
        <v>100</v>
      </c>
      <c r="M5221" s="2">
        <v>0</v>
      </c>
      <c r="O5221">
        <v>0</v>
      </c>
      <c r="P5221" s="2">
        <v>12</v>
      </c>
      <c r="Q5221" s="2">
        <v>0</v>
      </c>
      <c r="S5221">
        <v>0</v>
      </c>
      <c r="T5221" s="2">
        <v>12</v>
      </c>
    </row>
    <row r="5222" spans="1:20">
      <c r="A5222" s="187" t="s">
        <v>2010</v>
      </c>
      <c r="B5222" t="s">
        <v>1902</v>
      </c>
      <c r="C5222" s="60" t="s">
        <v>1433</v>
      </c>
      <c r="D5222" s="1" t="s">
        <v>44</v>
      </c>
      <c r="E5222" s="28" t="s">
        <v>60</v>
      </c>
      <c r="F5222" s="26" t="s">
        <v>60</v>
      </c>
      <c r="G5222">
        <v>0</v>
      </c>
      <c r="H5222" s="123">
        <f t="shared" si="451"/>
        <v>0</v>
      </c>
      <c r="I5222" s="2" t="s">
        <v>100</v>
      </c>
      <c r="M5222" s="2">
        <v>0</v>
      </c>
      <c r="O5222">
        <v>0</v>
      </c>
      <c r="P5222" s="2">
        <v>12</v>
      </c>
      <c r="Q5222" s="2">
        <v>0</v>
      </c>
      <c r="S5222">
        <v>0</v>
      </c>
      <c r="T5222" s="2">
        <v>12</v>
      </c>
    </row>
    <row r="5223" spans="1:20">
      <c r="A5223" s="187" t="s">
        <v>2010</v>
      </c>
      <c r="B5223" t="s">
        <v>1903</v>
      </c>
      <c r="C5223" s="60" t="s">
        <v>1433</v>
      </c>
      <c r="D5223" s="1" t="s">
        <v>44</v>
      </c>
      <c r="E5223" s="28" t="s">
        <v>60</v>
      </c>
      <c r="F5223" s="26" t="s">
        <v>60</v>
      </c>
      <c r="G5223">
        <v>0</v>
      </c>
      <c r="H5223" s="123">
        <f t="shared" si="451"/>
        <v>0</v>
      </c>
      <c r="I5223" s="2" t="s">
        <v>100</v>
      </c>
      <c r="M5223" s="2">
        <v>0</v>
      </c>
      <c r="O5223">
        <v>0</v>
      </c>
      <c r="P5223" s="2">
        <v>12</v>
      </c>
      <c r="Q5223" s="2">
        <v>0</v>
      </c>
      <c r="S5223">
        <v>0</v>
      </c>
      <c r="T5223" s="2">
        <v>12</v>
      </c>
    </row>
    <row r="5224" spans="1:20">
      <c r="A5224" s="187" t="s">
        <v>2010</v>
      </c>
      <c r="B5224" t="s">
        <v>1904</v>
      </c>
      <c r="C5224" s="60" t="s">
        <v>1433</v>
      </c>
      <c r="D5224" s="1" t="s">
        <v>44</v>
      </c>
      <c r="E5224" s="28" t="s">
        <v>60</v>
      </c>
      <c r="F5224" s="26" t="s">
        <v>60</v>
      </c>
      <c r="G5224">
        <v>0</v>
      </c>
      <c r="H5224" s="123">
        <f t="shared" si="451"/>
        <v>0</v>
      </c>
      <c r="I5224" s="2" t="s">
        <v>100</v>
      </c>
      <c r="M5224" s="2">
        <v>0</v>
      </c>
      <c r="O5224">
        <v>0</v>
      </c>
      <c r="P5224" s="2">
        <v>12</v>
      </c>
      <c r="Q5224" s="2">
        <v>0</v>
      </c>
      <c r="S5224">
        <v>0</v>
      </c>
      <c r="T5224" s="2">
        <v>12</v>
      </c>
    </row>
    <row r="5225" spans="1:20">
      <c r="A5225" s="187" t="s">
        <v>2010</v>
      </c>
      <c r="B5225" t="s">
        <v>1905</v>
      </c>
      <c r="C5225" s="60" t="s">
        <v>1433</v>
      </c>
      <c r="D5225" s="1" t="s">
        <v>44</v>
      </c>
      <c r="E5225" s="28" t="s">
        <v>60</v>
      </c>
      <c r="F5225" s="26" t="s">
        <v>60</v>
      </c>
      <c r="G5225">
        <v>0</v>
      </c>
      <c r="H5225" s="123">
        <f t="shared" si="451"/>
        <v>0</v>
      </c>
      <c r="I5225" s="2" t="s">
        <v>100</v>
      </c>
      <c r="M5225" s="2">
        <v>21.5833333333333</v>
      </c>
      <c r="O5225">
        <v>18.617969488609301</v>
      </c>
      <c r="P5225" s="2">
        <v>12</v>
      </c>
      <c r="Q5225" s="2">
        <v>2.3333333333333299</v>
      </c>
      <c r="S5225">
        <v>3.7497474662443699</v>
      </c>
      <c r="T5225" s="2">
        <v>12</v>
      </c>
    </row>
    <row r="5226" spans="1:20">
      <c r="A5226" s="187" t="s">
        <v>2010</v>
      </c>
      <c r="B5226" t="s">
        <v>1906</v>
      </c>
      <c r="C5226" s="60" t="s">
        <v>1433</v>
      </c>
      <c r="D5226" s="1" t="s">
        <v>44</v>
      </c>
      <c r="E5226" s="28" t="s">
        <v>60</v>
      </c>
      <c r="F5226" s="26" t="s">
        <v>60</v>
      </c>
      <c r="G5226">
        <v>0</v>
      </c>
      <c r="H5226" s="123">
        <f t="shared" si="451"/>
        <v>0</v>
      </c>
      <c r="I5226" s="2" t="s">
        <v>100</v>
      </c>
      <c r="M5226" s="2">
        <v>0</v>
      </c>
      <c r="O5226">
        <v>0</v>
      </c>
      <c r="P5226" s="2">
        <v>12</v>
      </c>
      <c r="Q5226" s="2">
        <v>0</v>
      </c>
      <c r="S5226">
        <v>0</v>
      </c>
      <c r="T5226" s="2">
        <v>12</v>
      </c>
    </row>
    <row r="5227" spans="1:20">
      <c r="A5227" s="187" t="s">
        <v>2010</v>
      </c>
      <c r="B5227" t="s">
        <v>1907</v>
      </c>
      <c r="C5227" s="60" t="s">
        <v>1433</v>
      </c>
      <c r="D5227" s="1" t="s">
        <v>44</v>
      </c>
      <c r="E5227" s="28" t="s">
        <v>60</v>
      </c>
      <c r="F5227" s="26" t="s">
        <v>60</v>
      </c>
      <c r="G5227">
        <v>0</v>
      </c>
      <c r="H5227" s="123">
        <f t="shared" si="451"/>
        <v>0</v>
      </c>
      <c r="I5227" s="2" t="s">
        <v>100</v>
      </c>
      <c r="M5227" s="2">
        <v>10.25</v>
      </c>
      <c r="O5227">
        <v>13.5185058345958</v>
      </c>
      <c r="P5227" s="2">
        <v>12</v>
      </c>
      <c r="Q5227" s="2">
        <v>4.25</v>
      </c>
      <c r="S5227">
        <v>7.0855165975774499</v>
      </c>
      <c r="T5227" s="2">
        <v>12</v>
      </c>
    </row>
    <row r="5228" spans="1:20">
      <c r="A5228" s="187" t="s">
        <v>2010</v>
      </c>
      <c r="B5228" t="s">
        <v>1908</v>
      </c>
      <c r="C5228" s="60" t="s">
        <v>1433</v>
      </c>
      <c r="D5228" s="1" t="s">
        <v>44</v>
      </c>
      <c r="E5228" s="28" t="s">
        <v>60</v>
      </c>
      <c r="F5228" s="26" t="s">
        <v>60</v>
      </c>
      <c r="G5228">
        <v>0</v>
      </c>
      <c r="H5228" s="123">
        <f t="shared" si="451"/>
        <v>0</v>
      </c>
      <c r="I5228" s="2" t="s">
        <v>100</v>
      </c>
      <c r="M5228" s="2">
        <v>8.3333333333333301E-2</v>
      </c>
      <c r="O5228">
        <v>0.28867513459481298</v>
      </c>
      <c r="P5228" s="2">
        <v>12</v>
      </c>
      <c r="Q5228" s="2">
        <v>0</v>
      </c>
      <c r="S5228">
        <v>0</v>
      </c>
      <c r="T5228" s="2">
        <v>12</v>
      </c>
    </row>
    <row r="5229" spans="1:20">
      <c r="A5229" s="187" t="s">
        <v>2010</v>
      </c>
      <c r="B5229" t="s">
        <v>1909</v>
      </c>
      <c r="C5229" s="60" t="s">
        <v>1433</v>
      </c>
      <c r="D5229" s="1" t="s">
        <v>44</v>
      </c>
      <c r="E5229" s="28" t="s">
        <v>60</v>
      </c>
      <c r="F5229" s="26" t="s">
        <v>60</v>
      </c>
      <c r="G5229">
        <v>0</v>
      </c>
      <c r="H5229" s="123">
        <f t="shared" si="451"/>
        <v>0</v>
      </c>
      <c r="I5229" s="2" t="s">
        <v>100</v>
      </c>
      <c r="M5229" s="2">
        <v>0.16666666666666699</v>
      </c>
      <c r="O5229">
        <v>0.38924947208076099</v>
      </c>
      <c r="P5229" s="2">
        <v>12</v>
      </c>
      <c r="Q5229" s="2">
        <v>0</v>
      </c>
      <c r="S5229">
        <v>0</v>
      </c>
      <c r="T5229" s="2">
        <v>12</v>
      </c>
    </row>
    <row r="5230" spans="1:20">
      <c r="A5230" s="187" t="s">
        <v>2010</v>
      </c>
      <c r="B5230" t="s">
        <v>1910</v>
      </c>
      <c r="C5230" s="60" t="s">
        <v>1433</v>
      </c>
      <c r="D5230" s="1" t="s">
        <v>44</v>
      </c>
      <c r="E5230" s="28" t="s">
        <v>60</v>
      </c>
      <c r="F5230" s="26" t="s">
        <v>60</v>
      </c>
      <c r="G5230">
        <v>0</v>
      </c>
      <c r="H5230" s="123">
        <f t="shared" si="451"/>
        <v>0</v>
      </c>
      <c r="I5230" s="2" t="s">
        <v>100</v>
      </c>
      <c r="M5230" s="2">
        <v>0</v>
      </c>
      <c r="O5230">
        <v>0</v>
      </c>
      <c r="P5230" s="2">
        <v>12</v>
      </c>
      <c r="Q5230" s="2">
        <v>0</v>
      </c>
      <c r="S5230">
        <v>0</v>
      </c>
      <c r="T5230" s="2">
        <v>12</v>
      </c>
    </row>
    <row r="5231" spans="1:20">
      <c r="A5231" s="187" t="s">
        <v>2010</v>
      </c>
      <c r="B5231" t="s">
        <v>1911</v>
      </c>
      <c r="C5231" s="60" t="s">
        <v>1433</v>
      </c>
      <c r="D5231" s="1" t="s">
        <v>44</v>
      </c>
      <c r="E5231" s="28" t="s">
        <v>60</v>
      </c>
      <c r="F5231" s="26" t="s">
        <v>60</v>
      </c>
      <c r="G5231">
        <v>0</v>
      </c>
      <c r="H5231" s="123">
        <f t="shared" si="451"/>
        <v>0</v>
      </c>
      <c r="I5231" s="2" t="s">
        <v>100</v>
      </c>
      <c r="M5231" s="2">
        <v>0.16666666666666699</v>
      </c>
      <c r="O5231">
        <v>0.57735026918962595</v>
      </c>
      <c r="P5231" s="2">
        <v>12</v>
      </c>
      <c r="Q5231" s="2">
        <v>0</v>
      </c>
      <c r="S5231">
        <v>0</v>
      </c>
      <c r="T5231" s="2">
        <v>12</v>
      </c>
    </row>
    <row r="5232" spans="1:20">
      <c r="A5232" s="187" t="s">
        <v>2010</v>
      </c>
      <c r="B5232" t="s">
        <v>1912</v>
      </c>
      <c r="C5232" s="60" t="s">
        <v>1433</v>
      </c>
      <c r="D5232" s="1" t="s">
        <v>44</v>
      </c>
      <c r="E5232" s="28" t="s">
        <v>60</v>
      </c>
      <c r="F5232" s="26" t="s">
        <v>60</v>
      </c>
      <c r="G5232">
        <v>0</v>
      </c>
      <c r="H5232" s="123">
        <f t="shared" si="451"/>
        <v>0</v>
      </c>
      <c r="I5232" s="2" t="s">
        <v>100</v>
      </c>
      <c r="M5232" s="2">
        <v>0</v>
      </c>
      <c r="O5232">
        <v>0</v>
      </c>
      <c r="P5232" s="2">
        <v>12</v>
      </c>
      <c r="Q5232" s="2">
        <v>8.3333333333333301E-2</v>
      </c>
      <c r="S5232">
        <v>0.28867513459481298</v>
      </c>
      <c r="T5232" s="2">
        <v>12</v>
      </c>
    </row>
    <row r="5233" spans="1:20">
      <c r="A5233" s="187" t="s">
        <v>2010</v>
      </c>
      <c r="B5233" t="s">
        <v>1913</v>
      </c>
      <c r="C5233" s="60" t="s">
        <v>1433</v>
      </c>
      <c r="D5233" s="1" t="s">
        <v>44</v>
      </c>
      <c r="E5233" s="28" t="s">
        <v>60</v>
      </c>
      <c r="F5233" s="26" t="s">
        <v>60</v>
      </c>
      <c r="G5233">
        <v>0</v>
      </c>
      <c r="H5233" s="123">
        <f t="shared" si="451"/>
        <v>0</v>
      </c>
      <c r="I5233" s="2" t="s">
        <v>100</v>
      </c>
      <c r="M5233" s="2">
        <v>0</v>
      </c>
      <c r="O5233">
        <v>0</v>
      </c>
      <c r="P5233" s="2">
        <v>12</v>
      </c>
      <c r="Q5233" s="2">
        <v>0</v>
      </c>
      <c r="S5233">
        <v>0</v>
      </c>
      <c r="T5233" s="2">
        <v>12</v>
      </c>
    </row>
    <row r="5234" spans="1:20">
      <c r="A5234" s="187" t="s">
        <v>2010</v>
      </c>
      <c r="B5234" t="s">
        <v>1914</v>
      </c>
      <c r="C5234" s="60" t="s">
        <v>1433</v>
      </c>
      <c r="D5234" s="1" t="s">
        <v>44</v>
      </c>
      <c r="E5234" s="28" t="s">
        <v>60</v>
      </c>
      <c r="F5234" s="26" t="s">
        <v>60</v>
      </c>
      <c r="G5234">
        <v>0</v>
      </c>
      <c r="H5234" s="123">
        <f t="shared" si="451"/>
        <v>0</v>
      </c>
      <c r="I5234" s="2" t="s">
        <v>100</v>
      </c>
      <c r="M5234" s="2">
        <v>0</v>
      </c>
      <c r="O5234">
        <v>0</v>
      </c>
      <c r="P5234" s="2">
        <v>12</v>
      </c>
      <c r="Q5234" s="2">
        <v>8.3333333333333301E-2</v>
      </c>
      <c r="S5234">
        <v>0.28867513459481298</v>
      </c>
      <c r="T5234" s="2">
        <v>12</v>
      </c>
    </row>
    <row r="5235" spans="1:20">
      <c r="A5235" s="187" t="s">
        <v>2010</v>
      </c>
      <c r="B5235" t="s">
        <v>1915</v>
      </c>
      <c r="C5235" s="60" t="s">
        <v>1433</v>
      </c>
      <c r="D5235" s="1" t="s">
        <v>44</v>
      </c>
      <c r="E5235" s="28" t="s">
        <v>60</v>
      </c>
      <c r="F5235" s="26" t="s">
        <v>60</v>
      </c>
      <c r="G5235">
        <v>0</v>
      </c>
      <c r="H5235" s="123">
        <f t="shared" si="451"/>
        <v>0</v>
      </c>
      <c r="I5235" s="2" t="s">
        <v>100</v>
      </c>
      <c r="M5235" s="2">
        <v>0</v>
      </c>
      <c r="O5235">
        <v>0</v>
      </c>
      <c r="P5235" s="2">
        <v>12</v>
      </c>
      <c r="Q5235" s="2">
        <v>0</v>
      </c>
      <c r="S5235">
        <v>0</v>
      </c>
      <c r="T5235" s="2">
        <v>12</v>
      </c>
    </row>
    <row r="5236" spans="1:20">
      <c r="A5236" s="187" t="s">
        <v>2010</v>
      </c>
      <c r="B5236" t="s">
        <v>1916</v>
      </c>
      <c r="C5236" s="60" t="s">
        <v>1433</v>
      </c>
      <c r="D5236" s="1" t="s">
        <v>44</v>
      </c>
      <c r="E5236" s="28" t="s">
        <v>60</v>
      </c>
      <c r="F5236" s="26" t="s">
        <v>60</v>
      </c>
      <c r="G5236">
        <v>0</v>
      </c>
      <c r="H5236" s="123">
        <f t="shared" si="451"/>
        <v>0</v>
      </c>
      <c r="I5236" s="2" t="s">
        <v>100</v>
      </c>
      <c r="M5236" s="2">
        <v>0</v>
      </c>
      <c r="O5236">
        <v>0</v>
      </c>
      <c r="P5236" s="2">
        <v>12</v>
      </c>
      <c r="Q5236" s="2">
        <v>0</v>
      </c>
      <c r="S5236">
        <v>0</v>
      </c>
      <c r="T5236" s="2">
        <v>12</v>
      </c>
    </row>
    <row r="5237" spans="1:20">
      <c r="A5237" s="187" t="s">
        <v>2010</v>
      </c>
      <c r="B5237" t="s">
        <v>1917</v>
      </c>
      <c r="C5237" s="60" t="s">
        <v>1433</v>
      </c>
      <c r="D5237" s="1" t="s">
        <v>44</v>
      </c>
      <c r="E5237" s="28" t="s">
        <v>60</v>
      </c>
      <c r="F5237" s="26" t="s">
        <v>60</v>
      </c>
      <c r="G5237">
        <v>0</v>
      </c>
      <c r="H5237" s="123">
        <f t="shared" si="451"/>
        <v>0</v>
      </c>
      <c r="I5237" s="2" t="s">
        <v>100</v>
      </c>
      <c r="M5237" s="2">
        <v>0.33333333333333298</v>
      </c>
      <c r="O5237">
        <v>0.49236596391733101</v>
      </c>
      <c r="P5237" s="2">
        <v>12</v>
      </c>
      <c r="Q5237" s="2">
        <v>0</v>
      </c>
      <c r="S5237">
        <v>0</v>
      </c>
      <c r="T5237" s="2">
        <v>12</v>
      </c>
    </row>
    <row r="5238" spans="1:20">
      <c r="A5238" s="187" t="s">
        <v>2010</v>
      </c>
      <c r="B5238" t="s">
        <v>1918</v>
      </c>
      <c r="C5238" s="60" t="s">
        <v>1433</v>
      </c>
      <c r="D5238" s="1" t="s">
        <v>44</v>
      </c>
      <c r="E5238" s="28" t="s">
        <v>60</v>
      </c>
      <c r="F5238" s="26" t="s">
        <v>60</v>
      </c>
      <c r="G5238">
        <v>0</v>
      </c>
      <c r="H5238" s="123">
        <f t="shared" si="451"/>
        <v>0</v>
      </c>
      <c r="I5238" s="2" t="s">
        <v>100</v>
      </c>
      <c r="M5238" s="2">
        <v>8.3333333333333301E-2</v>
      </c>
      <c r="O5238">
        <v>0.28867513459481298</v>
      </c>
      <c r="P5238" s="2">
        <v>12</v>
      </c>
      <c r="Q5238" s="2">
        <v>0</v>
      </c>
      <c r="S5238">
        <v>0</v>
      </c>
      <c r="T5238" s="2">
        <v>12</v>
      </c>
    </row>
    <row r="5239" spans="1:20">
      <c r="A5239" s="187" t="s">
        <v>2010</v>
      </c>
      <c r="B5239" t="s">
        <v>1919</v>
      </c>
      <c r="C5239" s="60" t="s">
        <v>1433</v>
      </c>
      <c r="D5239" s="1" t="s">
        <v>44</v>
      </c>
      <c r="E5239" s="28" t="s">
        <v>60</v>
      </c>
      <c r="F5239" s="26" t="s">
        <v>60</v>
      </c>
      <c r="G5239">
        <v>0</v>
      </c>
      <c r="H5239" s="123">
        <f t="shared" si="451"/>
        <v>0</v>
      </c>
      <c r="I5239" s="2" t="s">
        <v>100</v>
      </c>
      <c r="M5239" s="2">
        <v>0</v>
      </c>
      <c r="O5239">
        <v>0</v>
      </c>
      <c r="P5239" s="2">
        <v>12</v>
      </c>
      <c r="Q5239" s="2">
        <v>0</v>
      </c>
      <c r="S5239">
        <v>0</v>
      </c>
      <c r="T5239" s="2">
        <v>12</v>
      </c>
    </row>
    <row r="5240" spans="1:20">
      <c r="A5240" s="187" t="s">
        <v>2010</v>
      </c>
      <c r="B5240" t="s">
        <v>1920</v>
      </c>
      <c r="C5240" s="60" t="s">
        <v>1433</v>
      </c>
      <c r="D5240" s="1" t="s">
        <v>44</v>
      </c>
      <c r="E5240" s="28" t="s">
        <v>60</v>
      </c>
      <c r="F5240" s="26" t="s">
        <v>60</v>
      </c>
      <c r="G5240">
        <v>0</v>
      </c>
      <c r="H5240" s="123">
        <f t="shared" si="451"/>
        <v>0</v>
      </c>
      <c r="I5240" s="2" t="s">
        <v>100</v>
      </c>
      <c r="M5240" s="2">
        <v>8.3333333333333301E-2</v>
      </c>
      <c r="O5240">
        <v>0.28867513459481298</v>
      </c>
      <c r="P5240" s="2">
        <v>12</v>
      </c>
      <c r="Q5240" s="2">
        <v>0</v>
      </c>
      <c r="S5240">
        <v>0</v>
      </c>
      <c r="T5240" s="2">
        <v>12</v>
      </c>
    </row>
    <row r="5241" spans="1:20">
      <c r="A5241" s="187" t="s">
        <v>2010</v>
      </c>
      <c r="B5241" t="s">
        <v>1921</v>
      </c>
      <c r="C5241" s="60" t="s">
        <v>1433</v>
      </c>
      <c r="D5241" s="1" t="s">
        <v>44</v>
      </c>
      <c r="E5241" s="28" t="s">
        <v>60</v>
      </c>
      <c r="F5241" s="26" t="s">
        <v>60</v>
      </c>
      <c r="G5241">
        <v>0</v>
      </c>
      <c r="H5241" s="123">
        <f t="shared" si="451"/>
        <v>0</v>
      </c>
      <c r="I5241" s="2" t="s">
        <v>100</v>
      </c>
      <c r="M5241" s="2">
        <v>0</v>
      </c>
      <c r="O5241">
        <v>0</v>
      </c>
      <c r="P5241" s="2">
        <v>12</v>
      </c>
      <c r="Q5241" s="2">
        <v>0</v>
      </c>
      <c r="S5241">
        <v>0</v>
      </c>
      <c r="T5241" s="2">
        <v>12</v>
      </c>
    </row>
    <row r="5242" spans="1:20">
      <c r="A5242" s="187" t="s">
        <v>2010</v>
      </c>
      <c r="B5242" t="s">
        <v>1922</v>
      </c>
      <c r="C5242" s="60" t="s">
        <v>1433</v>
      </c>
      <c r="D5242" s="1" t="s">
        <v>44</v>
      </c>
      <c r="E5242" s="28" t="s">
        <v>60</v>
      </c>
      <c r="F5242" s="26" t="s">
        <v>60</v>
      </c>
      <c r="G5242">
        <v>0</v>
      </c>
      <c r="H5242" s="123">
        <f t="shared" si="451"/>
        <v>0</v>
      </c>
      <c r="I5242" s="2" t="s">
        <v>100</v>
      </c>
      <c r="M5242" s="2">
        <v>8.3333333333333301E-2</v>
      </c>
      <c r="O5242">
        <v>0.28867513459481298</v>
      </c>
      <c r="P5242" s="2">
        <v>12</v>
      </c>
      <c r="Q5242" s="2">
        <v>0</v>
      </c>
      <c r="S5242">
        <v>0</v>
      </c>
      <c r="T5242" s="2">
        <v>12</v>
      </c>
    </row>
    <row r="5243" spans="1:20">
      <c r="A5243" s="187" t="s">
        <v>2010</v>
      </c>
      <c r="B5243" t="s">
        <v>1923</v>
      </c>
      <c r="C5243" s="60" t="s">
        <v>1433</v>
      </c>
      <c r="D5243" s="1" t="s">
        <v>44</v>
      </c>
      <c r="E5243" s="28" t="s">
        <v>60</v>
      </c>
      <c r="F5243" s="26" t="s">
        <v>60</v>
      </c>
      <c r="G5243">
        <v>0</v>
      </c>
      <c r="H5243" s="123">
        <f t="shared" si="451"/>
        <v>0</v>
      </c>
      <c r="I5243" s="2" t="s">
        <v>100</v>
      </c>
      <c r="M5243" s="2">
        <v>0.33333333333333298</v>
      </c>
      <c r="O5243">
        <v>0.88762536459859498</v>
      </c>
      <c r="P5243" s="2">
        <v>12</v>
      </c>
      <c r="Q5243" s="2">
        <v>0</v>
      </c>
      <c r="S5243">
        <v>0</v>
      </c>
      <c r="T5243" s="2">
        <v>12</v>
      </c>
    </row>
    <row r="5244" spans="1:20">
      <c r="A5244" s="187" t="s">
        <v>2010</v>
      </c>
      <c r="B5244" t="s">
        <v>1390</v>
      </c>
      <c r="C5244" s="60" t="s">
        <v>1433</v>
      </c>
      <c r="D5244" s="1" t="s">
        <v>44</v>
      </c>
      <c r="E5244" s="28" t="s">
        <v>60</v>
      </c>
      <c r="F5244" s="26" t="s">
        <v>60</v>
      </c>
      <c r="G5244">
        <v>0</v>
      </c>
      <c r="H5244" s="123">
        <f t="shared" si="451"/>
        <v>0</v>
      </c>
      <c r="I5244" s="2" t="s">
        <v>100</v>
      </c>
      <c r="M5244" s="2">
        <v>0</v>
      </c>
      <c r="O5244">
        <v>0</v>
      </c>
      <c r="P5244" s="2">
        <v>12</v>
      </c>
      <c r="Q5244" s="2">
        <v>0</v>
      </c>
      <c r="S5244">
        <v>0</v>
      </c>
      <c r="T5244" s="2">
        <v>12</v>
      </c>
    </row>
    <row r="5245" spans="1:20">
      <c r="A5245" s="187" t="s">
        <v>2010</v>
      </c>
      <c r="B5245" t="s">
        <v>1924</v>
      </c>
      <c r="C5245" s="60" t="s">
        <v>1433</v>
      </c>
      <c r="D5245" s="1" t="s">
        <v>44</v>
      </c>
      <c r="E5245" s="28" t="s">
        <v>60</v>
      </c>
      <c r="F5245" s="26" t="s">
        <v>60</v>
      </c>
      <c r="G5245">
        <v>0</v>
      </c>
      <c r="H5245" s="123">
        <f t="shared" si="451"/>
        <v>0</v>
      </c>
      <c r="I5245" s="2" t="s">
        <v>100</v>
      </c>
      <c r="M5245" s="2">
        <v>0</v>
      </c>
      <c r="O5245">
        <v>0</v>
      </c>
      <c r="P5245" s="2">
        <v>12</v>
      </c>
      <c r="Q5245" s="2">
        <v>0</v>
      </c>
      <c r="S5245">
        <v>0</v>
      </c>
      <c r="T5245" s="2">
        <v>12</v>
      </c>
    </row>
    <row r="5246" spans="1:20">
      <c r="A5246" s="187" t="s">
        <v>2010</v>
      </c>
      <c r="B5246" t="s">
        <v>1925</v>
      </c>
      <c r="C5246" s="60" t="s">
        <v>1433</v>
      </c>
      <c r="D5246" s="1" t="s">
        <v>44</v>
      </c>
      <c r="E5246" s="28" t="s">
        <v>60</v>
      </c>
      <c r="F5246" s="26" t="s">
        <v>60</v>
      </c>
      <c r="G5246">
        <v>0</v>
      </c>
      <c r="H5246" s="123">
        <f t="shared" si="451"/>
        <v>0</v>
      </c>
      <c r="I5246" s="2" t="s">
        <v>100</v>
      </c>
      <c r="M5246" s="2">
        <v>0</v>
      </c>
      <c r="O5246">
        <v>0</v>
      </c>
      <c r="P5246" s="2">
        <v>12</v>
      </c>
      <c r="Q5246" s="2">
        <v>0</v>
      </c>
      <c r="S5246">
        <v>0</v>
      </c>
      <c r="T5246" s="2">
        <v>12</v>
      </c>
    </row>
    <row r="5247" spans="1:20">
      <c r="A5247" s="187" t="s">
        <v>2010</v>
      </c>
      <c r="B5247" t="s">
        <v>1926</v>
      </c>
      <c r="C5247" s="60" t="s">
        <v>1433</v>
      </c>
      <c r="D5247" s="1" t="s">
        <v>44</v>
      </c>
      <c r="E5247" s="28" t="s">
        <v>60</v>
      </c>
      <c r="F5247" s="26" t="s">
        <v>60</v>
      </c>
      <c r="G5247">
        <v>0</v>
      </c>
      <c r="H5247" s="123">
        <f t="shared" si="451"/>
        <v>0</v>
      </c>
      <c r="I5247" s="2" t="s">
        <v>100</v>
      </c>
      <c r="M5247" s="2">
        <v>0</v>
      </c>
      <c r="O5247">
        <v>0</v>
      </c>
      <c r="P5247" s="2">
        <v>12</v>
      </c>
      <c r="Q5247" s="2">
        <v>0</v>
      </c>
      <c r="S5247">
        <v>0</v>
      </c>
      <c r="T5247" s="2">
        <v>12</v>
      </c>
    </row>
    <row r="5248" spans="1:20">
      <c r="A5248" s="187" t="s">
        <v>2010</v>
      </c>
      <c r="B5248" t="s">
        <v>1927</v>
      </c>
      <c r="C5248" s="60" t="s">
        <v>1433</v>
      </c>
      <c r="D5248" s="1" t="s">
        <v>44</v>
      </c>
      <c r="E5248" s="28" t="s">
        <v>60</v>
      </c>
      <c r="F5248" s="26" t="s">
        <v>60</v>
      </c>
      <c r="G5248">
        <v>0</v>
      </c>
      <c r="H5248" s="123">
        <f t="shared" si="451"/>
        <v>0</v>
      </c>
      <c r="I5248" s="2" t="s">
        <v>100</v>
      </c>
      <c r="M5248" s="2">
        <v>0.25</v>
      </c>
      <c r="O5248">
        <v>0.86602540378443904</v>
      </c>
      <c r="P5248" s="2">
        <v>12</v>
      </c>
      <c r="Q5248" s="2">
        <v>0</v>
      </c>
      <c r="S5248">
        <v>0</v>
      </c>
      <c r="T5248" s="2">
        <v>12</v>
      </c>
    </row>
    <row r="5249" spans="1:20">
      <c r="A5249" s="187" t="s">
        <v>2010</v>
      </c>
      <c r="B5249" t="s">
        <v>1928</v>
      </c>
      <c r="C5249" s="60" t="s">
        <v>1433</v>
      </c>
      <c r="D5249" s="1" t="s">
        <v>44</v>
      </c>
      <c r="E5249" s="28" t="s">
        <v>60</v>
      </c>
      <c r="F5249" s="26" t="s">
        <v>60</v>
      </c>
      <c r="G5249">
        <v>0</v>
      </c>
      <c r="H5249" s="123">
        <f t="shared" si="451"/>
        <v>0</v>
      </c>
      <c r="I5249" s="2" t="s">
        <v>100</v>
      </c>
      <c r="M5249" s="2">
        <v>0</v>
      </c>
      <c r="O5249">
        <v>0</v>
      </c>
      <c r="P5249" s="2">
        <v>12</v>
      </c>
      <c r="Q5249" s="2">
        <v>0</v>
      </c>
      <c r="S5249">
        <v>0</v>
      </c>
      <c r="T5249" s="2">
        <v>12</v>
      </c>
    </row>
    <row r="5250" spans="1:20">
      <c r="A5250" s="187" t="s">
        <v>2010</v>
      </c>
      <c r="B5250" t="s">
        <v>1929</v>
      </c>
      <c r="C5250" s="60" t="s">
        <v>1433</v>
      </c>
      <c r="D5250" s="1" t="s">
        <v>44</v>
      </c>
      <c r="E5250" s="28" t="s">
        <v>60</v>
      </c>
      <c r="F5250" s="26" t="s">
        <v>60</v>
      </c>
      <c r="G5250">
        <v>0</v>
      </c>
      <c r="H5250" s="123">
        <f t="shared" si="451"/>
        <v>0</v>
      </c>
      <c r="I5250" s="2" t="s">
        <v>100</v>
      </c>
      <c r="M5250" s="2">
        <v>3.8333333333333299</v>
      </c>
      <c r="O5250">
        <v>4.5092497528228899</v>
      </c>
      <c r="P5250" s="2">
        <v>12</v>
      </c>
      <c r="Q5250" s="2">
        <v>4.0833333333333304</v>
      </c>
      <c r="S5250">
        <v>3.2039275140289201</v>
      </c>
      <c r="T5250" s="2">
        <v>12</v>
      </c>
    </row>
    <row r="5251" spans="1:20">
      <c r="A5251" s="187" t="s">
        <v>2010</v>
      </c>
      <c r="B5251" t="s">
        <v>1930</v>
      </c>
      <c r="C5251" s="60" t="s">
        <v>1433</v>
      </c>
      <c r="D5251" s="1" t="s">
        <v>44</v>
      </c>
      <c r="E5251" s="28" t="s">
        <v>60</v>
      </c>
      <c r="F5251" s="26" t="s">
        <v>60</v>
      </c>
      <c r="G5251">
        <v>0</v>
      </c>
      <c r="H5251" s="123">
        <f t="shared" si="451"/>
        <v>0</v>
      </c>
      <c r="I5251" s="2" t="s">
        <v>100</v>
      </c>
      <c r="M5251" s="2">
        <v>0</v>
      </c>
      <c r="O5251">
        <v>0</v>
      </c>
      <c r="P5251" s="2">
        <v>12</v>
      </c>
      <c r="Q5251" s="2">
        <v>0.16666666666666699</v>
      </c>
      <c r="S5251">
        <v>0.57735026918962595</v>
      </c>
      <c r="T5251" s="2">
        <v>12</v>
      </c>
    </row>
    <row r="5252" spans="1:20">
      <c r="A5252" s="187" t="s">
        <v>2010</v>
      </c>
      <c r="B5252" t="s">
        <v>1931</v>
      </c>
      <c r="C5252" s="60" t="s">
        <v>1433</v>
      </c>
      <c r="D5252" s="1" t="s">
        <v>44</v>
      </c>
      <c r="E5252" s="28" t="s">
        <v>60</v>
      </c>
      <c r="F5252" s="26" t="s">
        <v>60</v>
      </c>
      <c r="G5252">
        <v>0</v>
      </c>
      <c r="H5252" s="123">
        <f t="shared" si="451"/>
        <v>0</v>
      </c>
      <c r="I5252" s="2" t="s">
        <v>100</v>
      </c>
      <c r="M5252" s="2">
        <v>0</v>
      </c>
      <c r="O5252">
        <v>0</v>
      </c>
      <c r="P5252" s="2">
        <v>12</v>
      </c>
      <c r="Q5252" s="2">
        <v>0</v>
      </c>
      <c r="S5252">
        <v>0</v>
      </c>
      <c r="T5252" s="2">
        <v>12</v>
      </c>
    </row>
    <row r="5253" spans="1:20">
      <c r="A5253" s="187" t="s">
        <v>2010</v>
      </c>
      <c r="B5253" t="s">
        <v>1932</v>
      </c>
      <c r="C5253" s="60" t="s">
        <v>1433</v>
      </c>
      <c r="D5253" s="1" t="s">
        <v>44</v>
      </c>
      <c r="E5253" s="28" t="s">
        <v>60</v>
      </c>
      <c r="F5253" s="26" t="s">
        <v>60</v>
      </c>
      <c r="G5253">
        <v>0</v>
      </c>
      <c r="H5253" s="123">
        <f t="shared" ref="H5253:H5316" si="452">G5253/28</f>
        <v>0</v>
      </c>
      <c r="I5253" s="2" t="s">
        <v>100</v>
      </c>
      <c r="M5253" s="2">
        <v>0</v>
      </c>
      <c r="O5253">
        <v>0</v>
      </c>
      <c r="P5253" s="2">
        <v>12</v>
      </c>
      <c r="Q5253" s="2">
        <v>0</v>
      </c>
      <c r="S5253">
        <v>0</v>
      </c>
      <c r="T5253" s="2">
        <v>12</v>
      </c>
    </row>
    <row r="5254" spans="1:20">
      <c r="A5254" s="187" t="s">
        <v>2010</v>
      </c>
      <c r="B5254" t="s">
        <v>1933</v>
      </c>
      <c r="C5254" s="60" t="s">
        <v>1433</v>
      </c>
      <c r="D5254" s="1" t="s">
        <v>44</v>
      </c>
      <c r="E5254" s="28" t="s">
        <v>60</v>
      </c>
      <c r="F5254" s="26" t="s">
        <v>60</v>
      </c>
      <c r="G5254">
        <v>0</v>
      </c>
      <c r="H5254" s="123">
        <f t="shared" si="452"/>
        <v>0</v>
      </c>
      <c r="I5254" s="2" t="s">
        <v>100</v>
      </c>
      <c r="M5254" s="2">
        <v>0</v>
      </c>
      <c r="O5254">
        <v>0</v>
      </c>
      <c r="P5254" s="2">
        <v>12</v>
      </c>
      <c r="Q5254" s="2">
        <v>0</v>
      </c>
      <c r="S5254">
        <v>0</v>
      </c>
      <c r="T5254" s="2">
        <v>12</v>
      </c>
    </row>
    <row r="5255" spans="1:20">
      <c r="A5255" s="187" t="s">
        <v>2010</v>
      </c>
      <c r="B5255" t="s">
        <v>1934</v>
      </c>
      <c r="C5255" s="60" t="s">
        <v>1433</v>
      </c>
      <c r="D5255" s="1" t="s">
        <v>44</v>
      </c>
      <c r="E5255" s="28" t="s">
        <v>60</v>
      </c>
      <c r="F5255" s="26" t="s">
        <v>60</v>
      </c>
      <c r="G5255">
        <v>0</v>
      </c>
      <c r="H5255" s="123">
        <f t="shared" si="452"/>
        <v>0</v>
      </c>
      <c r="I5255" s="2" t="s">
        <v>100</v>
      </c>
      <c r="M5255" s="2">
        <v>0</v>
      </c>
      <c r="O5255">
        <v>0</v>
      </c>
      <c r="P5255" s="2">
        <v>12</v>
      </c>
      <c r="Q5255" s="2">
        <v>0</v>
      </c>
      <c r="S5255">
        <v>0</v>
      </c>
      <c r="T5255" s="2">
        <v>12</v>
      </c>
    </row>
    <row r="5256" spans="1:20">
      <c r="A5256" s="187" t="s">
        <v>2010</v>
      </c>
      <c r="B5256" t="s">
        <v>1935</v>
      </c>
      <c r="C5256" s="60" t="s">
        <v>1433</v>
      </c>
      <c r="D5256" s="1" t="s">
        <v>44</v>
      </c>
      <c r="E5256" s="28" t="s">
        <v>60</v>
      </c>
      <c r="F5256" s="26" t="s">
        <v>60</v>
      </c>
      <c r="G5256">
        <v>0</v>
      </c>
      <c r="H5256" s="123">
        <f t="shared" si="452"/>
        <v>0</v>
      </c>
      <c r="I5256" s="2" t="s">
        <v>100</v>
      </c>
      <c r="M5256" s="2">
        <v>0</v>
      </c>
      <c r="O5256">
        <v>0</v>
      </c>
      <c r="P5256" s="2">
        <v>12</v>
      </c>
      <c r="Q5256" s="2">
        <v>0</v>
      </c>
      <c r="S5256">
        <v>0</v>
      </c>
      <c r="T5256" s="2">
        <v>12</v>
      </c>
    </row>
    <row r="5257" spans="1:20">
      <c r="A5257" s="357" t="s">
        <v>2010</v>
      </c>
      <c r="B5257" t="s">
        <v>1936</v>
      </c>
      <c r="C5257" s="60" t="s">
        <v>1433</v>
      </c>
      <c r="D5257" s="14" t="s">
        <v>44</v>
      </c>
      <c r="E5257" s="14" t="s">
        <v>60</v>
      </c>
      <c r="F5257" s="26" t="s">
        <v>60</v>
      </c>
      <c r="G5257" s="16">
        <v>0</v>
      </c>
      <c r="H5257" s="173">
        <f t="shared" si="452"/>
        <v>0</v>
      </c>
      <c r="I5257" s="19" t="s">
        <v>100</v>
      </c>
      <c r="J5257" s="16"/>
      <c r="K5257" s="16"/>
      <c r="L5257" s="16"/>
      <c r="M5257" s="2">
        <v>0</v>
      </c>
      <c r="N5257" s="65"/>
      <c r="O5257" s="2">
        <v>0</v>
      </c>
      <c r="P5257" s="2">
        <v>12</v>
      </c>
      <c r="Q5257" s="2">
        <v>0</v>
      </c>
      <c r="R5257" s="2"/>
      <c r="S5257" s="2">
        <v>0</v>
      </c>
      <c r="T5257" s="2">
        <v>12</v>
      </c>
    </row>
    <row r="5258" spans="1:20">
      <c r="A5258" s="355" t="s">
        <v>2010</v>
      </c>
      <c r="B5258" t="s">
        <v>1937</v>
      </c>
      <c r="C5258" s="60" t="s">
        <v>1433</v>
      </c>
      <c r="D5258" s="1" t="s">
        <v>44</v>
      </c>
      <c r="E5258" s="28" t="s">
        <v>60</v>
      </c>
      <c r="F5258" s="26" t="s">
        <v>60</v>
      </c>
      <c r="G5258">
        <v>0</v>
      </c>
      <c r="H5258" s="123">
        <f t="shared" si="452"/>
        <v>0</v>
      </c>
      <c r="I5258" s="2" t="s">
        <v>100</v>
      </c>
      <c r="M5258" s="2">
        <v>0</v>
      </c>
      <c r="N5258" s="65"/>
      <c r="O5258" s="2">
        <v>0</v>
      </c>
      <c r="P5258" s="2">
        <v>12</v>
      </c>
      <c r="Q5258" s="2">
        <v>0</v>
      </c>
      <c r="R5258" s="2"/>
      <c r="S5258" s="2">
        <v>0</v>
      </c>
      <c r="T5258" s="2">
        <v>12</v>
      </c>
    </row>
    <row r="5259" spans="1:20">
      <c r="A5259" s="355" t="s">
        <v>2010</v>
      </c>
      <c r="B5259" t="s">
        <v>1938</v>
      </c>
      <c r="C5259" s="60" t="s">
        <v>1433</v>
      </c>
      <c r="D5259" s="1" t="s">
        <v>44</v>
      </c>
      <c r="E5259" s="28" t="s">
        <v>60</v>
      </c>
      <c r="F5259" s="26" t="s">
        <v>60</v>
      </c>
      <c r="G5259">
        <v>0</v>
      </c>
      <c r="H5259" s="123">
        <f t="shared" si="452"/>
        <v>0</v>
      </c>
      <c r="I5259" s="2" t="s">
        <v>100</v>
      </c>
      <c r="M5259" s="2">
        <v>0</v>
      </c>
      <c r="N5259" s="65"/>
      <c r="O5259" s="2">
        <v>0</v>
      </c>
      <c r="P5259" s="2">
        <v>12</v>
      </c>
      <c r="Q5259" s="2">
        <v>0</v>
      </c>
      <c r="R5259" s="2"/>
      <c r="S5259" s="2">
        <v>0</v>
      </c>
      <c r="T5259" s="2">
        <v>12</v>
      </c>
    </row>
    <row r="5260" spans="1:20">
      <c r="A5260" s="355" t="s">
        <v>2010</v>
      </c>
      <c r="B5260" t="s">
        <v>1939</v>
      </c>
      <c r="C5260" s="60" t="s">
        <v>1433</v>
      </c>
      <c r="D5260" s="1" t="s">
        <v>44</v>
      </c>
      <c r="E5260" s="28" t="s">
        <v>60</v>
      </c>
      <c r="F5260" s="26" t="s">
        <v>60</v>
      </c>
      <c r="G5260">
        <v>0</v>
      </c>
      <c r="H5260" s="123">
        <f t="shared" si="452"/>
        <v>0</v>
      </c>
      <c r="I5260" s="2" t="s">
        <v>100</v>
      </c>
      <c r="M5260" s="2">
        <v>4.3333333333333304</v>
      </c>
      <c r="N5260" s="65"/>
      <c r="O5260" s="2">
        <v>6.8931234948426301</v>
      </c>
      <c r="P5260" s="2">
        <v>12</v>
      </c>
      <c r="Q5260" s="2">
        <v>0.66666666666666696</v>
      </c>
      <c r="R5260" s="2"/>
      <c r="S5260" s="2">
        <v>1.2309149097933301</v>
      </c>
      <c r="T5260" s="2">
        <v>12</v>
      </c>
    </row>
    <row r="5261" spans="1:20">
      <c r="A5261" s="355" t="s">
        <v>2010</v>
      </c>
      <c r="B5261" t="s">
        <v>1940</v>
      </c>
      <c r="C5261" s="60" t="s">
        <v>1433</v>
      </c>
      <c r="D5261" s="1" t="s">
        <v>44</v>
      </c>
      <c r="E5261" s="28" t="s">
        <v>60</v>
      </c>
      <c r="F5261" s="26" t="s">
        <v>60</v>
      </c>
      <c r="G5261">
        <v>0</v>
      </c>
      <c r="H5261" s="123">
        <f t="shared" si="452"/>
        <v>0</v>
      </c>
      <c r="I5261" s="2" t="s">
        <v>100</v>
      </c>
      <c r="M5261" s="2">
        <v>0</v>
      </c>
      <c r="N5261" s="65"/>
      <c r="O5261" s="2">
        <v>0</v>
      </c>
      <c r="P5261" s="2">
        <v>12</v>
      </c>
      <c r="Q5261" s="2">
        <v>0</v>
      </c>
      <c r="R5261" s="2"/>
      <c r="S5261" s="2">
        <v>0</v>
      </c>
      <c r="T5261" s="2">
        <v>12</v>
      </c>
    </row>
    <row r="5262" spans="1:20">
      <c r="A5262" s="355" t="s">
        <v>2010</v>
      </c>
      <c r="B5262" t="s">
        <v>1941</v>
      </c>
      <c r="C5262" s="60" t="s">
        <v>1433</v>
      </c>
      <c r="D5262" s="1" t="s">
        <v>44</v>
      </c>
      <c r="E5262" s="28" t="s">
        <v>60</v>
      </c>
      <c r="F5262" s="26" t="s">
        <v>60</v>
      </c>
      <c r="G5262">
        <v>0</v>
      </c>
      <c r="H5262" s="123">
        <f t="shared" si="452"/>
        <v>0</v>
      </c>
      <c r="I5262" s="2" t="s">
        <v>100</v>
      </c>
      <c r="M5262" s="2">
        <v>0</v>
      </c>
      <c r="N5262" s="65"/>
      <c r="O5262" s="2">
        <v>0</v>
      </c>
      <c r="P5262" s="2">
        <v>12</v>
      </c>
      <c r="Q5262" s="2">
        <v>0</v>
      </c>
      <c r="R5262" s="2"/>
      <c r="S5262" s="2">
        <v>0</v>
      </c>
      <c r="T5262" s="2">
        <v>12</v>
      </c>
    </row>
    <row r="5263" spans="1:20">
      <c r="A5263" s="355" t="s">
        <v>2010</v>
      </c>
      <c r="B5263" t="s">
        <v>1942</v>
      </c>
      <c r="C5263" s="60" t="s">
        <v>1433</v>
      </c>
      <c r="D5263" s="1" t="s">
        <v>44</v>
      </c>
      <c r="E5263" s="28" t="s">
        <v>60</v>
      </c>
      <c r="F5263" s="26" t="s">
        <v>60</v>
      </c>
      <c r="G5263">
        <v>0</v>
      </c>
      <c r="H5263" s="123">
        <f t="shared" si="452"/>
        <v>0</v>
      </c>
      <c r="I5263" s="2" t="s">
        <v>100</v>
      </c>
      <c r="M5263" s="2">
        <v>0</v>
      </c>
      <c r="N5263" s="65"/>
      <c r="O5263" s="2">
        <v>0</v>
      </c>
      <c r="P5263" s="2">
        <v>12</v>
      </c>
      <c r="Q5263" s="2">
        <v>0</v>
      </c>
      <c r="R5263" s="2"/>
      <c r="S5263" s="2">
        <v>0</v>
      </c>
      <c r="T5263" s="2">
        <v>12</v>
      </c>
    </row>
    <row r="5264" spans="1:20">
      <c r="A5264" s="355" t="s">
        <v>2010</v>
      </c>
      <c r="B5264" t="s">
        <v>1943</v>
      </c>
      <c r="C5264" s="60" t="s">
        <v>1433</v>
      </c>
      <c r="D5264" s="1" t="s">
        <v>44</v>
      </c>
      <c r="E5264" s="28" t="s">
        <v>60</v>
      </c>
      <c r="F5264" s="26" t="s">
        <v>60</v>
      </c>
      <c r="G5264">
        <v>0</v>
      </c>
      <c r="H5264" s="123">
        <f t="shared" si="452"/>
        <v>0</v>
      </c>
      <c r="I5264" s="2" t="s">
        <v>100</v>
      </c>
      <c r="M5264" s="2">
        <v>0</v>
      </c>
      <c r="N5264" s="65"/>
      <c r="O5264" s="2">
        <v>0</v>
      </c>
      <c r="P5264" s="2">
        <v>12</v>
      </c>
      <c r="Q5264" s="2">
        <v>0</v>
      </c>
      <c r="R5264" s="2"/>
      <c r="S5264" s="2">
        <v>0</v>
      </c>
      <c r="T5264" s="2">
        <v>12</v>
      </c>
    </row>
    <row r="5265" spans="1:20">
      <c r="A5265" s="410" t="s">
        <v>2010</v>
      </c>
      <c r="B5265" t="s">
        <v>1944</v>
      </c>
      <c r="C5265" s="60" t="s">
        <v>1433</v>
      </c>
      <c r="D5265" s="10" t="s">
        <v>44</v>
      </c>
      <c r="E5265" s="10" t="s">
        <v>60</v>
      </c>
      <c r="F5265" s="26" t="s">
        <v>60</v>
      </c>
      <c r="G5265" s="11">
        <v>0</v>
      </c>
      <c r="H5265" s="172">
        <f t="shared" si="452"/>
        <v>0</v>
      </c>
      <c r="I5265" s="12" t="s">
        <v>100</v>
      </c>
      <c r="J5265" s="11"/>
      <c r="K5265" s="11"/>
      <c r="L5265" s="11"/>
      <c r="M5265" s="2">
        <v>0</v>
      </c>
      <c r="N5265" s="65"/>
      <c r="O5265" s="2">
        <v>0</v>
      </c>
      <c r="P5265" s="2">
        <v>12</v>
      </c>
      <c r="Q5265" s="2">
        <v>0</v>
      </c>
      <c r="R5265" s="2"/>
      <c r="S5265" s="2">
        <v>0</v>
      </c>
      <c r="T5265" s="2">
        <v>12</v>
      </c>
    </row>
    <row r="5266" spans="1:20">
      <c r="A5266" s="357" t="s">
        <v>2010</v>
      </c>
      <c r="B5266" t="s">
        <v>1945</v>
      </c>
      <c r="C5266" s="60" t="s">
        <v>1433</v>
      </c>
      <c r="D5266" s="14" t="s">
        <v>44</v>
      </c>
      <c r="E5266" s="14" t="s">
        <v>60</v>
      </c>
      <c r="F5266" s="26" t="s">
        <v>60</v>
      </c>
      <c r="G5266" s="16">
        <v>0</v>
      </c>
      <c r="H5266" s="173">
        <f t="shared" si="452"/>
        <v>0</v>
      </c>
      <c r="I5266" s="19" t="s">
        <v>100</v>
      </c>
      <c r="J5266" s="16"/>
      <c r="K5266" s="16"/>
      <c r="L5266" s="16"/>
      <c r="M5266" s="2">
        <v>0</v>
      </c>
      <c r="N5266" s="65"/>
      <c r="O5266" s="2">
        <v>0</v>
      </c>
      <c r="P5266" s="2">
        <v>12</v>
      </c>
      <c r="Q5266" s="2">
        <v>0</v>
      </c>
      <c r="R5266" s="2"/>
      <c r="S5266" s="2">
        <v>0</v>
      </c>
      <c r="T5266" s="2">
        <v>12</v>
      </c>
    </row>
    <row r="5267" spans="1:20">
      <c r="A5267" s="355" t="s">
        <v>2010</v>
      </c>
      <c r="B5267" t="s">
        <v>1946</v>
      </c>
      <c r="C5267" s="60" t="s">
        <v>1433</v>
      </c>
      <c r="D5267" s="1" t="s">
        <v>44</v>
      </c>
      <c r="E5267" s="28" t="s">
        <v>60</v>
      </c>
      <c r="F5267" s="26" t="s">
        <v>60</v>
      </c>
      <c r="G5267">
        <v>0</v>
      </c>
      <c r="H5267" s="123">
        <f t="shared" si="452"/>
        <v>0</v>
      </c>
      <c r="I5267" s="2" t="s">
        <v>100</v>
      </c>
      <c r="M5267" s="2">
        <v>0</v>
      </c>
      <c r="N5267" s="65"/>
      <c r="O5267" s="2">
        <v>0</v>
      </c>
      <c r="P5267" s="2">
        <v>12</v>
      </c>
      <c r="Q5267" s="2">
        <v>0</v>
      </c>
      <c r="R5267" s="2"/>
      <c r="S5267" s="2">
        <v>0</v>
      </c>
      <c r="T5267" s="2">
        <v>12</v>
      </c>
    </row>
    <row r="5268" spans="1:20">
      <c r="A5268" s="355" t="s">
        <v>2010</v>
      </c>
      <c r="B5268" t="s">
        <v>1947</v>
      </c>
      <c r="C5268" s="60" t="s">
        <v>1433</v>
      </c>
      <c r="D5268" s="1" t="s">
        <v>44</v>
      </c>
      <c r="E5268" s="28" t="s">
        <v>60</v>
      </c>
      <c r="F5268" s="26" t="s">
        <v>60</v>
      </c>
      <c r="G5268">
        <v>0</v>
      </c>
      <c r="H5268" s="123">
        <f t="shared" si="452"/>
        <v>0</v>
      </c>
      <c r="I5268" s="2" t="s">
        <v>100</v>
      </c>
      <c r="M5268" s="2">
        <v>0</v>
      </c>
      <c r="N5268" s="65"/>
      <c r="O5268" s="2">
        <v>0</v>
      </c>
      <c r="P5268" s="2">
        <v>12</v>
      </c>
      <c r="Q5268" s="2">
        <v>8.3333333333333301E-2</v>
      </c>
      <c r="R5268" s="2"/>
      <c r="S5268" s="2">
        <v>0.28867513459481298</v>
      </c>
      <c r="T5268" s="2">
        <v>12</v>
      </c>
    </row>
    <row r="5269" spans="1:20">
      <c r="A5269" s="355" t="s">
        <v>2010</v>
      </c>
      <c r="B5269" t="s">
        <v>1948</v>
      </c>
      <c r="C5269" s="60" t="s">
        <v>1433</v>
      </c>
      <c r="D5269" s="1" t="s">
        <v>44</v>
      </c>
      <c r="E5269" s="28" t="s">
        <v>60</v>
      </c>
      <c r="F5269" s="26" t="s">
        <v>60</v>
      </c>
      <c r="G5269">
        <v>0</v>
      </c>
      <c r="H5269" s="123">
        <f t="shared" si="452"/>
        <v>0</v>
      </c>
      <c r="I5269" s="2" t="s">
        <v>100</v>
      </c>
      <c r="M5269" s="2">
        <v>0</v>
      </c>
      <c r="N5269" s="65"/>
      <c r="O5269" s="2">
        <v>0</v>
      </c>
      <c r="P5269" s="2">
        <v>12</v>
      </c>
      <c r="Q5269" s="2">
        <v>0</v>
      </c>
      <c r="R5269" s="2"/>
      <c r="S5269" s="2">
        <v>0</v>
      </c>
      <c r="T5269" s="2">
        <v>12</v>
      </c>
    </row>
    <row r="5270" spans="1:20">
      <c r="A5270" s="355" t="s">
        <v>2010</v>
      </c>
      <c r="B5270" t="s">
        <v>1949</v>
      </c>
      <c r="C5270" s="60" t="s">
        <v>1433</v>
      </c>
      <c r="D5270" s="1" t="s">
        <v>44</v>
      </c>
      <c r="E5270" s="28" t="s">
        <v>60</v>
      </c>
      <c r="F5270" s="26" t="s">
        <v>60</v>
      </c>
      <c r="G5270">
        <v>0</v>
      </c>
      <c r="H5270" s="123">
        <f t="shared" si="452"/>
        <v>0</v>
      </c>
      <c r="I5270" s="2" t="s">
        <v>100</v>
      </c>
      <c r="M5270" s="2">
        <v>0</v>
      </c>
      <c r="N5270" s="65"/>
      <c r="O5270" s="2">
        <v>0</v>
      </c>
      <c r="P5270" s="2">
        <v>12</v>
      </c>
      <c r="Q5270" s="2">
        <v>0</v>
      </c>
      <c r="R5270" s="2"/>
      <c r="S5270" s="2">
        <v>0</v>
      </c>
      <c r="T5270" s="2">
        <v>12</v>
      </c>
    </row>
    <row r="5271" spans="1:20">
      <c r="A5271" s="355" t="s">
        <v>2010</v>
      </c>
      <c r="B5271" t="s">
        <v>1430</v>
      </c>
      <c r="C5271" s="60" t="s">
        <v>1433</v>
      </c>
      <c r="D5271" s="1" t="s">
        <v>44</v>
      </c>
      <c r="E5271" s="28" t="s">
        <v>60</v>
      </c>
      <c r="F5271" s="26" t="s">
        <v>60</v>
      </c>
      <c r="G5271">
        <v>0</v>
      </c>
      <c r="H5271" s="123">
        <f t="shared" si="452"/>
        <v>0</v>
      </c>
      <c r="I5271" s="2" t="s">
        <v>100</v>
      </c>
      <c r="M5271" s="2">
        <v>8.3333333333333301E-2</v>
      </c>
      <c r="N5271" s="65"/>
      <c r="O5271" s="2">
        <v>0.28867513459481298</v>
      </c>
      <c r="P5271" s="2">
        <v>12</v>
      </c>
      <c r="Q5271" s="2">
        <v>0</v>
      </c>
      <c r="R5271" s="2"/>
      <c r="S5271" s="2">
        <v>0</v>
      </c>
      <c r="T5271" s="2">
        <v>12</v>
      </c>
    </row>
    <row r="5272" spans="1:20">
      <c r="A5272" s="355" t="s">
        <v>2010</v>
      </c>
      <c r="B5272" t="s">
        <v>1950</v>
      </c>
      <c r="C5272" s="60" t="s">
        <v>1433</v>
      </c>
      <c r="D5272" s="1" t="s">
        <v>44</v>
      </c>
      <c r="E5272" s="28" t="s">
        <v>60</v>
      </c>
      <c r="F5272" s="26" t="s">
        <v>60</v>
      </c>
      <c r="G5272">
        <v>0</v>
      </c>
      <c r="H5272" s="123">
        <f t="shared" si="452"/>
        <v>0</v>
      </c>
      <c r="I5272" s="2" t="s">
        <v>100</v>
      </c>
      <c r="M5272" s="2">
        <v>0</v>
      </c>
      <c r="N5272" s="65"/>
      <c r="O5272" s="2">
        <v>0</v>
      </c>
      <c r="P5272" s="2">
        <v>12</v>
      </c>
      <c r="Q5272" s="2">
        <v>0.83333333333333304</v>
      </c>
      <c r="R5272" s="2"/>
      <c r="S5272" s="2">
        <v>2.88675134594813</v>
      </c>
      <c r="T5272" s="2">
        <v>12</v>
      </c>
    </row>
    <row r="5273" spans="1:20">
      <c r="A5273" s="355" t="s">
        <v>2010</v>
      </c>
      <c r="B5273" t="s">
        <v>1951</v>
      </c>
      <c r="C5273" s="60" t="s">
        <v>1433</v>
      </c>
      <c r="D5273" s="1" t="s">
        <v>44</v>
      </c>
      <c r="E5273" s="28" t="s">
        <v>60</v>
      </c>
      <c r="F5273" s="26" t="s">
        <v>60</v>
      </c>
      <c r="G5273">
        <v>0</v>
      </c>
      <c r="H5273" s="123">
        <f t="shared" si="452"/>
        <v>0</v>
      </c>
      <c r="I5273" s="2" t="s">
        <v>100</v>
      </c>
      <c r="M5273" s="2">
        <v>0</v>
      </c>
      <c r="N5273" s="65"/>
      <c r="O5273" s="2">
        <v>0</v>
      </c>
      <c r="P5273" s="2">
        <v>12</v>
      </c>
      <c r="Q5273" s="2">
        <v>0</v>
      </c>
      <c r="R5273" s="2"/>
      <c r="S5273" s="2">
        <v>0</v>
      </c>
      <c r="T5273" s="2">
        <v>12</v>
      </c>
    </row>
    <row r="5274" spans="1:20">
      <c r="A5274" s="410" t="s">
        <v>2010</v>
      </c>
      <c r="B5274" t="s">
        <v>1952</v>
      </c>
      <c r="C5274" s="60" t="s">
        <v>1433</v>
      </c>
      <c r="D5274" s="10" t="s">
        <v>44</v>
      </c>
      <c r="E5274" s="10" t="s">
        <v>60</v>
      </c>
      <c r="F5274" s="26" t="s">
        <v>60</v>
      </c>
      <c r="G5274" s="11">
        <v>0</v>
      </c>
      <c r="H5274" s="172">
        <f t="shared" si="452"/>
        <v>0</v>
      </c>
      <c r="I5274" s="12" t="s">
        <v>100</v>
      </c>
      <c r="J5274" s="11"/>
      <c r="K5274" s="11"/>
      <c r="L5274" s="11"/>
      <c r="M5274" s="2">
        <v>0</v>
      </c>
      <c r="N5274" s="65"/>
      <c r="O5274" s="2">
        <v>0</v>
      </c>
      <c r="P5274" s="2">
        <v>12</v>
      </c>
      <c r="Q5274" s="2">
        <v>0</v>
      </c>
      <c r="R5274" s="2"/>
      <c r="S5274" s="2">
        <v>0</v>
      </c>
      <c r="T5274" s="2">
        <v>12</v>
      </c>
    </row>
    <row r="5275" spans="1:20">
      <c r="A5275" s="357" t="s">
        <v>2010</v>
      </c>
      <c r="B5275" t="s">
        <v>1953</v>
      </c>
      <c r="C5275" s="60" t="s">
        <v>1433</v>
      </c>
      <c r="D5275" s="14" t="s">
        <v>44</v>
      </c>
      <c r="E5275" s="14" t="s">
        <v>60</v>
      </c>
      <c r="F5275" s="26" t="s">
        <v>60</v>
      </c>
      <c r="G5275" s="16">
        <v>0</v>
      </c>
      <c r="H5275" s="173">
        <f t="shared" si="452"/>
        <v>0</v>
      </c>
      <c r="I5275" s="19" t="s">
        <v>100</v>
      </c>
      <c r="J5275" s="16"/>
      <c r="K5275" s="16"/>
      <c r="L5275" s="16"/>
      <c r="M5275" s="2">
        <v>1</v>
      </c>
      <c r="N5275" s="65"/>
      <c r="O5275" s="2">
        <v>1.4770978917519899</v>
      </c>
      <c r="P5275" s="2">
        <v>12</v>
      </c>
      <c r="Q5275" s="2">
        <v>0</v>
      </c>
      <c r="R5275" s="2"/>
      <c r="S5275" s="2">
        <v>0</v>
      </c>
      <c r="T5275" s="2">
        <v>12</v>
      </c>
    </row>
    <row r="5276" spans="1:20">
      <c r="A5276" s="355" t="s">
        <v>2010</v>
      </c>
      <c r="B5276" t="s">
        <v>1954</v>
      </c>
      <c r="C5276" s="60" t="s">
        <v>1433</v>
      </c>
      <c r="D5276" s="1" t="s">
        <v>44</v>
      </c>
      <c r="E5276" s="28" t="s">
        <v>60</v>
      </c>
      <c r="F5276" s="26" t="s">
        <v>60</v>
      </c>
      <c r="G5276">
        <v>0</v>
      </c>
      <c r="H5276" s="123">
        <f t="shared" si="452"/>
        <v>0</v>
      </c>
      <c r="I5276" s="2" t="s">
        <v>100</v>
      </c>
      <c r="M5276" s="2">
        <v>22.9166666666667</v>
      </c>
      <c r="N5276" s="65"/>
      <c r="O5276" s="2">
        <v>10.7826319382214</v>
      </c>
      <c r="P5276" s="2">
        <v>12</v>
      </c>
      <c r="Q5276" s="2">
        <v>15.0833333333333</v>
      </c>
      <c r="R5276" s="2"/>
      <c r="S5276" s="2">
        <v>12.243427426644701</v>
      </c>
      <c r="T5276" s="2">
        <v>12</v>
      </c>
    </row>
    <row r="5277" spans="1:20">
      <c r="A5277" s="355" t="s">
        <v>2010</v>
      </c>
      <c r="B5277" t="s">
        <v>1955</v>
      </c>
      <c r="C5277" s="60" t="s">
        <v>1433</v>
      </c>
      <c r="D5277" s="1" t="s">
        <v>44</v>
      </c>
      <c r="E5277" s="28" t="s">
        <v>60</v>
      </c>
      <c r="F5277" s="26" t="s">
        <v>60</v>
      </c>
      <c r="G5277">
        <v>0</v>
      </c>
      <c r="H5277" s="123">
        <f t="shared" si="452"/>
        <v>0</v>
      </c>
      <c r="I5277" s="2" t="s">
        <v>100</v>
      </c>
      <c r="M5277" s="2">
        <v>8.3333333333333301E-2</v>
      </c>
      <c r="N5277" s="65"/>
      <c r="O5277" s="2">
        <v>0.28867513459481298</v>
      </c>
      <c r="P5277" s="2">
        <v>12</v>
      </c>
      <c r="Q5277" s="2">
        <v>8.3333333333333301E-2</v>
      </c>
      <c r="R5277" s="2"/>
      <c r="S5277" s="2">
        <v>0.28867513459481298</v>
      </c>
      <c r="T5277" s="2">
        <v>12</v>
      </c>
    </row>
    <row r="5278" spans="1:20">
      <c r="A5278" s="355" t="s">
        <v>2010</v>
      </c>
      <c r="B5278" t="s">
        <v>1956</v>
      </c>
      <c r="C5278" s="60" t="s">
        <v>1433</v>
      </c>
      <c r="D5278" s="1" t="s">
        <v>44</v>
      </c>
      <c r="E5278" s="28" t="s">
        <v>60</v>
      </c>
      <c r="F5278" s="26" t="s">
        <v>60</v>
      </c>
      <c r="G5278">
        <v>0</v>
      </c>
      <c r="H5278" s="123">
        <f t="shared" si="452"/>
        <v>0</v>
      </c>
      <c r="I5278" s="2" t="s">
        <v>100</v>
      </c>
      <c r="M5278" s="2">
        <v>8.3333333333333301E-2</v>
      </c>
      <c r="N5278" s="65"/>
      <c r="O5278" s="2">
        <v>0.28867513459481298</v>
      </c>
      <c r="P5278" s="2">
        <v>12</v>
      </c>
      <c r="Q5278" s="2">
        <v>0</v>
      </c>
      <c r="R5278" s="2"/>
      <c r="S5278" s="2">
        <v>0</v>
      </c>
      <c r="T5278" s="2">
        <v>12</v>
      </c>
    </row>
    <row r="5279" spans="1:20">
      <c r="A5279" s="355" t="s">
        <v>2010</v>
      </c>
      <c r="B5279" t="s">
        <v>1957</v>
      </c>
      <c r="C5279" s="60" t="s">
        <v>1433</v>
      </c>
      <c r="D5279" s="1" t="s">
        <v>44</v>
      </c>
      <c r="E5279" s="28" t="s">
        <v>60</v>
      </c>
      <c r="F5279" s="26" t="s">
        <v>60</v>
      </c>
      <c r="G5279">
        <v>0</v>
      </c>
      <c r="H5279" s="123">
        <f t="shared" si="452"/>
        <v>0</v>
      </c>
      <c r="I5279" s="2" t="s">
        <v>100</v>
      </c>
      <c r="M5279" s="2">
        <v>0</v>
      </c>
      <c r="N5279" s="65"/>
      <c r="O5279" s="2">
        <v>0</v>
      </c>
      <c r="P5279" s="2">
        <v>12</v>
      </c>
      <c r="Q5279" s="2">
        <v>0</v>
      </c>
      <c r="R5279" s="2"/>
      <c r="S5279" s="2">
        <v>0</v>
      </c>
      <c r="T5279" s="2">
        <v>12</v>
      </c>
    </row>
    <row r="5280" spans="1:20">
      <c r="A5280" s="355" t="s">
        <v>2010</v>
      </c>
      <c r="B5280" t="s">
        <v>1958</v>
      </c>
      <c r="C5280" s="60" t="s">
        <v>1433</v>
      </c>
      <c r="D5280" s="1" t="s">
        <v>44</v>
      </c>
      <c r="E5280" s="28" t="s">
        <v>60</v>
      </c>
      <c r="F5280" s="26" t="s">
        <v>60</v>
      </c>
      <c r="G5280">
        <v>0</v>
      </c>
      <c r="H5280" s="123">
        <f t="shared" si="452"/>
        <v>0</v>
      </c>
      <c r="I5280" s="2" t="s">
        <v>100</v>
      </c>
      <c r="M5280" s="2">
        <v>0</v>
      </c>
      <c r="N5280" s="65"/>
      <c r="O5280" s="2">
        <v>0</v>
      </c>
      <c r="P5280" s="2">
        <v>12</v>
      </c>
      <c r="Q5280" s="2">
        <v>0</v>
      </c>
      <c r="R5280" s="2"/>
      <c r="S5280" s="2">
        <v>0</v>
      </c>
      <c r="T5280" s="2">
        <v>12</v>
      </c>
    </row>
    <row r="5281" spans="1:20">
      <c r="A5281" s="355" t="s">
        <v>2010</v>
      </c>
      <c r="B5281" t="s">
        <v>1959</v>
      </c>
      <c r="C5281" s="60" t="s">
        <v>1433</v>
      </c>
      <c r="D5281" s="1" t="s">
        <v>44</v>
      </c>
      <c r="E5281" s="28" t="s">
        <v>60</v>
      </c>
      <c r="F5281" s="26" t="s">
        <v>60</v>
      </c>
      <c r="G5281">
        <v>0</v>
      </c>
      <c r="H5281" s="123">
        <f t="shared" si="452"/>
        <v>0</v>
      </c>
      <c r="I5281" s="2" t="s">
        <v>100</v>
      </c>
      <c r="M5281" s="2">
        <v>0</v>
      </c>
      <c r="N5281" s="65"/>
      <c r="O5281" s="2">
        <v>0</v>
      </c>
      <c r="P5281" s="2">
        <v>12</v>
      </c>
      <c r="Q5281" s="2">
        <v>0</v>
      </c>
      <c r="R5281" s="2"/>
      <c r="S5281" s="2">
        <v>0</v>
      </c>
      <c r="T5281" s="2">
        <v>12</v>
      </c>
    </row>
    <row r="5282" spans="1:20">
      <c r="A5282" s="355" t="s">
        <v>2010</v>
      </c>
      <c r="B5282" t="s">
        <v>1393</v>
      </c>
      <c r="C5282" s="60" t="s">
        <v>1433</v>
      </c>
      <c r="D5282" s="1" t="s">
        <v>44</v>
      </c>
      <c r="E5282" s="28" t="s">
        <v>60</v>
      </c>
      <c r="F5282" s="26" t="s">
        <v>60</v>
      </c>
      <c r="G5282">
        <v>0</v>
      </c>
      <c r="H5282" s="123">
        <f t="shared" si="452"/>
        <v>0</v>
      </c>
      <c r="I5282" s="2" t="s">
        <v>100</v>
      </c>
      <c r="M5282" s="2">
        <v>0</v>
      </c>
      <c r="N5282" s="65"/>
      <c r="O5282" s="2">
        <v>0</v>
      </c>
      <c r="P5282" s="2">
        <v>12</v>
      </c>
      <c r="Q5282" s="2">
        <v>0</v>
      </c>
      <c r="R5282" s="2"/>
      <c r="S5282" s="2">
        <v>0</v>
      </c>
      <c r="T5282" s="2">
        <v>12</v>
      </c>
    </row>
    <row r="5283" spans="1:20">
      <c r="A5283" s="410" t="s">
        <v>2010</v>
      </c>
      <c r="B5283" t="s">
        <v>1960</v>
      </c>
      <c r="C5283" s="60" t="s">
        <v>1433</v>
      </c>
      <c r="D5283" s="10" t="s">
        <v>44</v>
      </c>
      <c r="E5283" s="10" t="s">
        <v>60</v>
      </c>
      <c r="F5283" s="26" t="s">
        <v>60</v>
      </c>
      <c r="G5283" s="11">
        <v>0</v>
      </c>
      <c r="H5283" s="172">
        <f t="shared" si="452"/>
        <v>0</v>
      </c>
      <c r="I5283" s="12" t="s">
        <v>100</v>
      </c>
      <c r="J5283" s="11"/>
      <c r="K5283" s="11"/>
      <c r="L5283" s="11"/>
      <c r="M5283" s="2">
        <v>0</v>
      </c>
      <c r="N5283" s="65"/>
      <c r="O5283" s="2">
        <v>0</v>
      </c>
      <c r="P5283" s="2">
        <v>12</v>
      </c>
      <c r="Q5283" s="2">
        <v>0.16666666666666699</v>
      </c>
      <c r="R5283" s="2"/>
      <c r="S5283" s="2">
        <v>0.38924947208076099</v>
      </c>
      <c r="T5283" s="2">
        <v>12</v>
      </c>
    </row>
    <row r="5284" spans="1:20">
      <c r="A5284" s="357" t="s">
        <v>2010</v>
      </c>
      <c r="B5284" t="s">
        <v>1961</v>
      </c>
      <c r="C5284" s="60" t="s">
        <v>1433</v>
      </c>
      <c r="D5284" s="14" t="s">
        <v>44</v>
      </c>
      <c r="E5284" s="14" t="s">
        <v>60</v>
      </c>
      <c r="F5284" s="26" t="s">
        <v>60</v>
      </c>
      <c r="G5284" s="16">
        <v>0</v>
      </c>
      <c r="H5284" s="173">
        <f t="shared" si="452"/>
        <v>0</v>
      </c>
      <c r="I5284" s="19" t="s">
        <v>100</v>
      </c>
      <c r="J5284" s="16"/>
      <c r="K5284" s="16"/>
      <c r="L5284" s="16"/>
      <c r="M5284" s="2">
        <v>0.25</v>
      </c>
      <c r="N5284" s="65"/>
      <c r="O5284" s="2">
        <v>0.86602540378443904</v>
      </c>
      <c r="P5284" s="2">
        <v>12</v>
      </c>
      <c r="Q5284" s="2">
        <v>0</v>
      </c>
      <c r="R5284" s="2"/>
      <c r="S5284" s="2">
        <v>0</v>
      </c>
      <c r="T5284" s="2">
        <v>12</v>
      </c>
    </row>
    <row r="5285" spans="1:20">
      <c r="A5285" s="355" t="s">
        <v>2010</v>
      </c>
      <c r="B5285" t="s">
        <v>1962</v>
      </c>
      <c r="C5285" s="60" t="s">
        <v>1433</v>
      </c>
      <c r="D5285" s="1" t="s">
        <v>44</v>
      </c>
      <c r="E5285" s="28" t="s">
        <v>60</v>
      </c>
      <c r="F5285" s="26" t="s">
        <v>60</v>
      </c>
      <c r="G5285">
        <v>0</v>
      </c>
      <c r="H5285" s="123">
        <f t="shared" si="452"/>
        <v>0</v>
      </c>
      <c r="I5285" s="2" t="s">
        <v>100</v>
      </c>
      <c r="M5285" s="2">
        <v>0</v>
      </c>
      <c r="N5285" s="65"/>
      <c r="O5285" s="2">
        <v>0</v>
      </c>
      <c r="P5285" s="2">
        <v>12</v>
      </c>
      <c r="Q5285" s="2">
        <v>0</v>
      </c>
      <c r="R5285" s="2"/>
      <c r="S5285" s="2">
        <v>0</v>
      </c>
      <c r="T5285" s="2">
        <v>12</v>
      </c>
    </row>
    <row r="5286" spans="1:20">
      <c r="A5286" s="355" t="s">
        <v>2010</v>
      </c>
      <c r="B5286" t="s">
        <v>1963</v>
      </c>
      <c r="C5286" s="60" t="s">
        <v>1433</v>
      </c>
      <c r="D5286" s="1" t="s">
        <v>44</v>
      </c>
      <c r="E5286" s="28" t="s">
        <v>60</v>
      </c>
      <c r="F5286" s="26" t="s">
        <v>60</v>
      </c>
      <c r="G5286">
        <v>0</v>
      </c>
      <c r="H5286" s="123">
        <f t="shared" si="452"/>
        <v>0</v>
      </c>
      <c r="I5286" s="2" t="s">
        <v>100</v>
      </c>
      <c r="M5286" s="2">
        <v>1.4166666666666701</v>
      </c>
      <c r="N5286" s="65"/>
      <c r="O5286" s="2">
        <v>2.7784342658585599</v>
      </c>
      <c r="P5286" s="2">
        <v>12</v>
      </c>
      <c r="Q5286" s="2">
        <v>0.16666666666666699</v>
      </c>
      <c r="R5286" s="2"/>
      <c r="S5286" s="2">
        <v>0.57735026918962595</v>
      </c>
      <c r="T5286" s="2">
        <v>12</v>
      </c>
    </row>
    <row r="5287" spans="1:20">
      <c r="A5287" s="355" t="s">
        <v>2010</v>
      </c>
      <c r="B5287" t="s">
        <v>1964</v>
      </c>
      <c r="C5287" s="60" t="s">
        <v>1433</v>
      </c>
      <c r="D5287" s="1" t="s">
        <v>44</v>
      </c>
      <c r="E5287" s="28" t="s">
        <v>60</v>
      </c>
      <c r="F5287" s="26" t="s">
        <v>60</v>
      </c>
      <c r="G5287">
        <v>0</v>
      </c>
      <c r="H5287" s="123">
        <f t="shared" si="452"/>
        <v>0</v>
      </c>
      <c r="I5287" s="2" t="s">
        <v>100</v>
      </c>
      <c r="M5287" s="2">
        <v>0</v>
      </c>
      <c r="N5287" s="65"/>
      <c r="O5287" s="2">
        <v>0</v>
      </c>
      <c r="P5287" s="2">
        <v>12</v>
      </c>
      <c r="Q5287" s="2">
        <v>0</v>
      </c>
      <c r="R5287" s="2"/>
      <c r="S5287" s="2">
        <v>0</v>
      </c>
      <c r="T5287" s="2">
        <v>12</v>
      </c>
    </row>
    <row r="5288" spans="1:20">
      <c r="A5288" s="355" t="s">
        <v>2010</v>
      </c>
      <c r="B5288" t="s">
        <v>1965</v>
      </c>
      <c r="C5288" s="60" t="s">
        <v>1433</v>
      </c>
      <c r="D5288" s="1" t="s">
        <v>44</v>
      </c>
      <c r="E5288" s="28" t="s">
        <v>60</v>
      </c>
      <c r="F5288" s="26" t="s">
        <v>60</v>
      </c>
      <c r="G5288">
        <v>0</v>
      </c>
      <c r="H5288" s="123">
        <f t="shared" si="452"/>
        <v>0</v>
      </c>
      <c r="I5288" s="2" t="s">
        <v>100</v>
      </c>
      <c r="M5288" s="2">
        <v>8.3333333333333301E-2</v>
      </c>
      <c r="N5288" s="65"/>
      <c r="O5288" s="2">
        <v>0.28867513459481298</v>
      </c>
      <c r="P5288" s="2">
        <v>12</v>
      </c>
      <c r="Q5288" s="2">
        <v>0</v>
      </c>
      <c r="R5288" s="2"/>
      <c r="S5288" s="2">
        <v>0</v>
      </c>
      <c r="T5288" s="2">
        <v>12</v>
      </c>
    </row>
    <row r="5289" spans="1:20">
      <c r="A5289" s="355" t="s">
        <v>2010</v>
      </c>
      <c r="B5289" t="s">
        <v>599</v>
      </c>
      <c r="C5289" s="60" t="s">
        <v>1433</v>
      </c>
      <c r="D5289" s="1" t="s">
        <v>44</v>
      </c>
      <c r="E5289" s="28" t="s">
        <v>60</v>
      </c>
      <c r="F5289" s="26" t="s">
        <v>60</v>
      </c>
      <c r="G5289">
        <v>0</v>
      </c>
      <c r="H5289" s="123">
        <f t="shared" si="452"/>
        <v>0</v>
      </c>
      <c r="I5289" s="2" t="s">
        <v>100</v>
      </c>
      <c r="M5289" s="2">
        <v>0.41666666666666702</v>
      </c>
      <c r="N5289" s="65"/>
      <c r="O5289" s="2">
        <v>0.79296146109875898</v>
      </c>
      <c r="P5289" s="2">
        <v>12</v>
      </c>
      <c r="Q5289" s="2">
        <v>1.1666666666666701</v>
      </c>
      <c r="R5289" s="2"/>
      <c r="S5289" s="2">
        <v>1.94624736040381</v>
      </c>
      <c r="T5289" s="2">
        <v>12</v>
      </c>
    </row>
    <row r="5290" spans="1:20">
      <c r="A5290" s="355" t="s">
        <v>2010</v>
      </c>
      <c r="B5290" t="s">
        <v>1966</v>
      </c>
      <c r="C5290" s="60" t="s">
        <v>1433</v>
      </c>
      <c r="D5290" s="1" t="s">
        <v>44</v>
      </c>
      <c r="E5290" s="28" t="s">
        <v>60</v>
      </c>
      <c r="F5290" s="26" t="s">
        <v>60</v>
      </c>
      <c r="G5290">
        <v>0</v>
      </c>
      <c r="H5290" s="123">
        <f t="shared" si="452"/>
        <v>0</v>
      </c>
      <c r="I5290" s="2" t="s">
        <v>100</v>
      </c>
      <c r="M5290" s="2">
        <v>2.4166666666666701</v>
      </c>
      <c r="N5290" s="65"/>
      <c r="O5290" s="2">
        <v>4.3161079549506001</v>
      </c>
      <c r="P5290" s="2">
        <v>12</v>
      </c>
      <c r="Q5290" s="2">
        <v>1.1666666666666701</v>
      </c>
      <c r="R5290" s="2"/>
      <c r="S5290" s="2">
        <v>3.7376057804023399</v>
      </c>
      <c r="T5290" s="2">
        <v>12</v>
      </c>
    </row>
    <row r="5291" spans="1:20">
      <c r="A5291" s="355" t="s">
        <v>2010</v>
      </c>
      <c r="B5291" t="s">
        <v>1967</v>
      </c>
      <c r="C5291" s="60" t="s">
        <v>1433</v>
      </c>
      <c r="D5291" s="1" t="s">
        <v>44</v>
      </c>
      <c r="E5291" s="28" t="s">
        <v>60</v>
      </c>
      <c r="F5291" s="26" t="s">
        <v>60</v>
      </c>
      <c r="G5291">
        <v>0</v>
      </c>
      <c r="H5291" s="123">
        <f t="shared" si="452"/>
        <v>0</v>
      </c>
      <c r="I5291" s="2" t="s">
        <v>100</v>
      </c>
      <c r="M5291" s="2">
        <v>8.3333333333333301E-2</v>
      </c>
      <c r="N5291" s="65"/>
      <c r="O5291" s="2">
        <v>0.28867513459481298</v>
      </c>
      <c r="P5291" s="2">
        <v>12</v>
      </c>
      <c r="Q5291" s="2">
        <v>0.16666666666666699</v>
      </c>
      <c r="R5291" s="2"/>
      <c r="S5291" s="2">
        <v>0.57735026918962595</v>
      </c>
      <c r="T5291" s="2">
        <v>12</v>
      </c>
    </row>
    <row r="5292" spans="1:20">
      <c r="A5292" s="410" t="s">
        <v>2010</v>
      </c>
      <c r="B5292" t="s">
        <v>1968</v>
      </c>
      <c r="C5292" s="60" t="s">
        <v>1433</v>
      </c>
      <c r="D5292" s="10" t="s">
        <v>44</v>
      </c>
      <c r="E5292" s="10" t="s">
        <v>60</v>
      </c>
      <c r="F5292" s="26" t="s">
        <v>60</v>
      </c>
      <c r="G5292" s="11">
        <v>0</v>
      </c>
      <c r="H5292" s="172">
        <f t="shared" si="452"/>
        <v>0</v>
      </c>
      <c r="I5292" s="12" t="s">
        <v>100</v>
      </c>
      <c r="J5292" s="11"/>
      <c r="K5292" s="11"/>
      <c r="L5292" s="11"/>
      <c r="M5292" s="2">
        <v>8.3333333333333301E-2</v>
      </c>
      <c r="N5292" s="65"/>
      <c r="O5292" s="2">
        <v>0.28867513459481298</v>
      </c>
      <c r="P5292" s="2">
        <v>12</v>
      </c>
      <c r="Q5292" s="2">
        <v>0.5</v>
      </c>
      <c r="R5292" s="2"/>
      <c r="S5292" s="2">
        <v>0.904534033733291</v>
      </c>
      <c r="T5292" s="2">
        <v>12</v>
      </c>
    </row>
    <row r="5293" spans="1:20">
      <c r="A5293" s="357" t="s">
        <v>2010</v>
      </c>
      <c r="B5293" t="s">
        <v>1969</v>
      </c>
      <c r="C5293" s="60" t="s">
        <v>1433</v>
      </c>
      <c r="D5293" s="14" t="s">
        <v>44</v>
      </c>
      <c r="E5293" s="14" t="s">
        <v>60</v>
      </c>
      <c r="F5293" s="26" t="s">
        <v>60</v>
      </c>
      <c r="G5293" s="16">
        <v>0</v>
      </c>
      <c r="H5293" s="173">
        <f t="shared" si="452"/>
        <v>0</v>
      </c>
      <c r="I5293" s="19" t="s">
        <v>100</v>
      </c>
      <c r="J5293" s="16"/>
      <c r="K5293" s="16"/>
      <c r="L5293" s="16"/>
      <c r="M5293" s="2">
        <v>0</v>
      </c>
      <c r="N5293" s="65"/>
      <c r="O5293" s="2">
        <v>0</v>
      </c>
      <c r="P5293" s="2">
        <v>12</v>
      </c>
      <c r="Q5293" s="2">
        <v>0</v>
      </c>
      <c r="R5293" s="2"/>
      <c r="S5293" s="2">
        <v>0</v>
      </c>
      <c r="T5293" s="2">
        <v>12</v>
      </c>
    </row>
    <row r="5294" spans="1:20">
      <c r="A5294" s="355" t="s">
        <v>2010</v>
      </c>
      <c r="B5294" t="s">
        <v>1970</v>
      </c>
      <c r="C5294" s="60" t="s">
        <v>1433</v>
      </c>
      <c r="D5294" s="1" t="s">
        <v>44</v>
      </c>
      <c r="E5294" s="28" t="s">
        <v>60</v>
      </c>
      <c r="F5294" s="26" t="s">
        <v>60</v>
      </c>
      <c r="G5294">
        <v>0</v>
      </c>
      <c r="H5294" s="123">
        <f t="shared" si="452"/>
        <v>0</v>
      </c>
      <c r="I5294" s="2" t="s">
        <v>100</v>
      </c>
      <c r="M5294" s="2">
        <v>111.416666666667</v>
      </c>
      <c r="N5294" s="65"/>
      <c r="O5294" s="2">
        <v>117.57972794764601</v>
      </c>
      <c r="P5294" s="2">
        <v>12</v>
      </c>
      <c r="Q5294" s="2">
        <v>68</v>
      </c>
      <c r="R5294" s="2"/>
      <c r="S5294" s="2">
        <v>68.936070515962996</v>
      </c>
      <c r="T5294" s="2">
        <v>12</v>
      </c>
    </row>
    <row r="5295" spans="1:20">
      <c r="A5295" s="355" t="s">
        <v>2010</v>
      </c>
      <c r="B5295" t="s">
        <v>620</v>
      </c>
      <c r="C5295" s="60" t="s">
        <v>1433</v>
      </c>
      <c r="D5295" s="1" t="s">
        <v>44</v>
      </c>
      <c r="E5295" s="28" t="s">
        <v>60</v>
      </c>
      <c r="F5295" s="26" t="s">
        <v>60</v>
      </c>
      <c r="G5295">
        <v>0</v>
      </c>
      <c r="H5295" s="123">
        <f t="shared" si="452"/>
        <v>0</v>
      </c>
      <c r="I5295" s="2" t="s">
        <v>100</v>
      </c>
      <c r="M5295" s="2">
        <v>0.58333333333333304</v>
      </c>
      <c r="N5295" s="65"/>
      <c r="O5295" s="2">
        <v>0.90033663737851999</v>
      </c>
      <c r="P5295" s="2">
        <v>12</v>
      </c>
      <c r="Q5295" s="2">
        <v>0.41666666666666702</v>
      </c>
      <c r="R5295" s="2"/>
      <c r="S5295" s="2">
        <v>0.79296146109875898</v>
      </c>
      <c r="T5295" s="2">
        <v>12</v>
      </c>
    </row>
    <row r="5296" spans="1:20">
      <c r="A5296" s="355" t="s">
        <v>2010</v>
      </c>
      <c r="B5296" t="s">
        <v>1971</v>
      </c>
      <c r="C5296" s="60" t="s">
        <v>1433</v>
      </c>
      <c r="D5296" s="1" t="s">
        <v>44</v>
      </c>
      <c r="E5296" s="28" t="s">
        <v>60</v>
      </c>
      <c r="F5296" s="26" t="s">
        <v>60</v>
      </c>
      <c r="G5296">
        <v>0</v>
      </c>
      <c r="H5296" s="123">
        <f t="shared" si="452"/>
        <v>0</v>
      </c>
      <c r="I5296" s="2" t="s">
        <v>100</v>
      </c>
      <c r="M5296" s="2">
        <v>0</v>
      </c>
      <c r="N5296" s="65"/>
      <c r="O5296" s="2">
        <v>0</v>
      </c>
      <c r="P5296" s="2">
        <v>12</v>
      </c>
      <c r="Q5296" s="2">
        <v>0</v>
      </c>
      <c r="R5296" s="2"/>
      <c r="S5296" s="2">
        <v>0</v>
      </c>
      <c r="T5296" s="2">
        <v>12</v>
      </c>
    </row>
    <row r="5297" spans="1:20">
      <c r="A5297" s="355" t="s">
        <v>2010</v>
      </c>
      <c r="B5297" t="s">
        <v>1972</v>
      </c>
      <c r="C5297" s="60" t="s">
        <v>1433</v>
      </c>
      <c r="D5297" s="1" t="s">
        <v>44</v>
      </c>
      <c r="E5297" s="28" t="s">
        <v>60</v>
      </c>
      <c r="F5297" s="26" t="s">
        <v>60</v>
      </c>
      <c r="G5297">
        <v>0</v>
      </c>
      <c r="H5297" s="123">
        <f t="shared" si="452"/>
        <v>0</v>
      </c>
      <c r="I5297" s="2" t="s">
        <v>100</v>
      </c>
      <c r="M5297" s="2">
        <v>0</v>
      </c>
      <c r="N5297" s="65"/>
      <c r="O5297" s="2">
        <v>0</v>
      </c>
      <c r="P5297" s="2">
        <v>12</v>
      </c>
      <c r="Q5297" s="2">
        <v>0</v>
      </c>
      <c r="R5297" s="2"/>
      <c r="S5297" s="2">
        <v>0</v>
      </c>
      <c r="T5297" s="2">
        <v>12</v>
      </c>
    </row>
    <row r="5298" spans="1:20">
      <c r="A5298" s="355" t="s">
        <v>2010</v>
      </c>
      <c r="B5298" t="s">
        <v>1973</v>
      </c>
      <c r="C5298" s="60" t="s">
        <v>1433</v>
      </c>
      <c r="D5298" s="1" t="s">
        <v>44</v>
      </c>
      <c r="E5298" s="28" t="s">
        <v>60</v>
      </c>
      <c r="F5298" s="26" t="s">
        <v>60</v>
      </c>
      <c r="G5298">
        <v>0</v>
      </c>
      <c r="H5298" s="123">
        <f t="shared" si="452"/>
        <v>0</v>
      </c>
      <c r="I5298" s="2" t="s">
        <v>100</v>
      </c>
      <c r="M5298" s="2">
        <v>0.33333333333333298</v>
      </c>
      <c r="N5298" s="65"/>
      <c r="O5298" s="2">
        <v>0.77849894416152299</v>
      </c>
      <c r="P5298" s="2">
        <v>12</v>
      </c>
      <c r="Q5298" s="2">
        <v>5.4166666666666696</v>
      </c>
      <c r="R5298" s="2"/>
      <c r="S5298" s="2">
        <v>6.9994588535417703</v>
      </c>
      <c r="T5298" s="2">
        <v>12</v>
      </c>
    </row>
    <row r="5299" spans="1:20">
      <c r="A5299" s="355" t="s">
        <v>2010</v>
      </c>
      <c r="B5299" t="s">
        <v>1974</v>
      </c>
      <c r="C5299" s="60" t="s">
        <v>1433</v>
      </c>
      <c r="D5299" s="1" t="s">
        <v>44</v>
      </c>
      <c r="E5299" s="28" t="s">
        <v>60</v>
      </c>
      <c r="F5299" s="26" t="s">
        <v>60</v>
      </c>
      <c r="G5299">
        <v>0</v>
      </c>
      <c r="H5299" s="123">
        <f t="shared" si="452"/>
        <v>0</v>
      </c>
      <c r="I5299" s="2" t="s">
        <v>100</v>
      </c>
      <c r="M5299" s="2">
        <v>0</v>
      </c>
      <c r="N5299" s="65"/>
      <c r="O5299" s="2">
        <v>0</v>
      </c>
      <c r="P5299" s="2">
        <v>12</v>
      </c>
      <c r="Q5299" s="2">
        <v>0</v>
      </c>
      <c r="R5299" s="2"/>
      <c r="S5299" s="2">
        <v>0</v>
      </c>
      <c r="T5299" s="2">
        <v>12</v>
      </c>
    </row>
    <row r="5300" spans="1:20">
      <c r="A5300" s="355" t="s">
        <v>2010</v>
      </c>
      <c r="B5300" t="s">
        <v>1975</v>
      </c>
      <c r="C5300" s="60" t="s">
        <v>1433</v>
      </c>
      <c r="D5300" s="1" t="s">
        <v>44</v>
      </c>
      <c r="E5300" s="28" t="s">
        <v>60</v>
      </c>
      <c r="F5300" s="26" t="s">
        <v>60</v>
      </c>
      <c r="G5300">
        <v>0</v>
      </c>
      <c r="H5300" s="123">
        <f t="shared" si="452"/>
        <v>0</v>
      </c>
      <c r="I5300" s="2" t="s">
        <v>100</v>
      </c>
      <c r="M5300" s="2">
        <v>0</v>
      </c>
      <c r="N5300" s="65"/>
      <c r="O5300" s="2">
        <v>0</v>
      </c>
      <c r="P5300" s="2">
        <v>12</v>
      </c>
      <c r="Q5300" s="2">
        <v>0</v>
      </c>
      <c r="R5300" s="2"/>
      <c r="S5300" s="2">
        <v>0</v>
      </c>
      <c r="T5300" s="2">
        <v>12</v>
      </c>
    </row>
    <row r="5301" spans="1:20">
      <c r="A5301" s="410" t="s">
        <v>2010</v>
      </c>
      <c r="B5301" t="s">
        <v>1976</v>
      </c>
      <c r="C5301" s="60" t="s">
        <v>1433</v>
      </c>
      <c r="D5301" s="10" t="s">
        <v>44</v>
      </c>
      <c r="E5301" s="10" t="s">
        <v>60</v>
      </c>
      <c r="F5301" s="26" t="s">
        <v>60</v>
      </c>
      <c r="G5301" s="11">
        <v>0</v>
      </c>
      <c r="H5301" s="172">
        <f t="shared" si="452"/>
        <v>0</v>
      </c>
      <c r="I5301" s="12" t="s">
        <v>100</v>
      </c>
      <c r="J5301" s="11"/>
      <c r="K5301" s="11"/>
      <c r="L5301" s="11"/>
      <c r="M5301" s="2">
        <v>8.3333333333333301E-2</v>
      </c>
      <c r="N5301" s="65"/>
      <c r="O5301" s="2">
        <v>0.28867513459481298</v>
      </c>
      <c r="P5301" s="2">
        <v>12</v>
      </c>
      <c r="Q5301" s="2">
        <v>0</v>
      </c>
      <c r="R5301" s="2"/>
      <c r="S5301" s="2">
        <v>0</v>
      </c>
      <c r="T5301" s="2">
        <v>12</v>
      </c>
    </row>
    <row r="5302" spans="1:20">
      <c r="A5302" s="357" t="s">
        <v>2010</v>
      </c>
      <c r="B5302" t="s">
        <v>1977</v>
      </c>
      <c r="C5302" s="60" t="s">
        <v>1433</v>
      </c>
      <c r="D5302" s="14" t="s">
        <v>44</v>
      </c>
      <c r="E5302" s="14" t="s">
        <v>60</v>
      </c>
      <c r="F5302" s="26" t="s">
        <v>60</v>
      </c>
      <c r="G5302" s="16">
        <v>0</v>
      </c>
      <c r="H5302" s="173">
        <f t="shared" si="452"/>
        <v>0</v>
      </c>
      <c r="I5302" s="19" t="s">
        <v>100</v>
      </c>
      <c r="J5302" s="16"/>
      <c r="K5302" s="16"/>
      <c r="L5302" s="16"/>
      <c r="M5302" s="2">
        <v>0</v>
      </c>
      <c r="N5302" s="65"/>
      <c r="O5302" s="2">
        <v>0</v>
      </c>
      <c r="P5302" s="2">
        <v>12</v>
      </c>
      <c r="Q5302" s="2">
        <v>0</v>
      </c>
      <c r="R5302" s="2"/>
      <c r="S5302" s="2">
        <v>0</v>
      </c>
      <c r="T5302" s="2">
        <v>12</v>
      </c>
    </row>
    <row r="5303" spans="1:20">
      <c r="A5303" s="355" t="s">
        <v>2010</v>
      </c>
      <c r="B5303" t="s">
        <v>1978</v>
      </c>
      <c r="C5303" s="60" t="s">
        <v>1433</v>
      </c>
      <c r="D5303" s="1" t="s">
        <v>44</v>
      </c>
      <c r="E5303" s="28" t="s">
        <v>60</v>
      </c>
      <c r="F5303" s="26" t="s">
        <v>60</v>
      </c>
      <c r="G5303">
        <v>0</v>
      </c>
      <c r="H5303" s="123">
        <f t="shared" si="452"/>
        <v>0</v>
      </c>
      <c r="I5303" s="2" t="s">
        <v>100</v>
      </c>
      <c r="M5303" s="2">
        <v>0</v>
      </c>
      <c r="N5303" s="65"/>
      <c r="O5303" s="2">
        <v>0</v>
      </c>
      <c r="P5303" s="2">
        <v>12</v>
      </c>
      <c r="Q5303" s="2">
        <v>0</v>
      </c>
      <c r="R5303" s="2"/>
      <c r="S5303" s="2">
        <v>0</v>
      </c>
      <c r="T5303" s="2">
        <v>12</v>
      </c>
    </row>
    <row r="5304" spans="1:20">
      <c r="A5304" s="355" t="s">
        <v>2010</v>
      </c>
      <c r="B5304" t="s">
        <v>1979</v>
      </c>
      <c r="C5304" s="60" t="s">
        <v>1433</v>
      </c>
      <c r="D5304" s="1" t="s">
        <v>44</v>
      </c>
      <c r="E5304" s="28" t="s">
        <v>60</v>
      </c>
      <c r="F5304" s="26" t="s">
        <v>60</v>
      </c>
      <c r="G5304">
        <v>0</v>
      </c>
      <c r="H5304" s="123">
        <f t="shared" si="452"/>
        <v>0</v>
      </c>
      <c r="I5304" s="2" t="s">
        <v>100</v>
      </c>
      <c r="M5304" s="2">
        <v>0.41666666666666702</v>
      </c>
      <c r="N5304" s="65"/>
      <c r="O5304" s="2">
        <v>0.66855792342152098</v>
      </c>
      <c r="P5304" s="2">
        <v>12</v>
      </c>
      <c r="Q5304" s="2">
        <v>0</v>
      </c>
      <c r="R5304" s="2"/>
      <c r="S5304" s="2">
        <v>0</v>
      </c>
      <c r="T5304" s="2">
        <v>12</v>
      </c>
    </row>
    <row r="5305" spans="1:20">
      <c r="A5305" s="355" t="s">
        <v>2010</v>
      </c>
      <c r="B5305" t="s">
        <v>1980</v>
      </c>
      <c r="C5305" s="60" t="s">
        <v>1433</v>
      </c>
      <c r="D5305" s="1" t="s">
        <v>44</v>
      </c>
      <c r="E5305" s="28" t="s">
        <v>60</v>
      </c>
      <c r="F5305" s="26" t="s">
        <v>60</v>
      </c>
      <c r="G5305">
        <v>0</v>
      </c>
      <c r="H5305" s="123">
        <f t="shared" si="452"/>
        <v>0</v>
      </c>
      <c r="I5305" s="2" t="s">
        <v>100</v>
      </c>
      <c r="M5305" s="2">
        <v>0</v>
      </c>
      <c r="N5305" s="65"/>
      <c r="O5305" s="2">
        <v>0</v>
      </c>
      <c r="P5305" s="2">
        <v>12</v>
      </c>
      <c r="Q5305" s="2">
        <v>0</v>
      </c>
      <c r="R5305" s="2"/>
      <c r="S5305" s="2">
        <v>0</v>
      </c>
      <c r="T5305" s="2">
        <v>12</v>
      </c>
    </row>
    <row r="5306" spans="1:20">
      <c r="A5306" s="355" t="s">
        <v>2010</v>
      </c>
      <c r="B5306" t="s">
        <v>1981</v>
      </c>
      <c r="C5306" s="60" t="s">
        <v>1433</v>
      </c>
      <c r="D5306" s="1" t="s">
        <v>44</v>
      </c>
      <c r="E5306" s="28" t="s">
        <v>60</v>
      </c>
      <c r="F5306" s="26" t="s">
        <v>60</v>
      </c>
      <c r="G5306">
        <v>0</v>
      </c>
      <c r="H5306" s="123">
        <f t="shared" si="452"/>
        <v>0</v>
      </c>
      <c r="I5306" s="2" t="s">
        <v>100</v>
      </c>
      <c r="M5306" s="2">
        <v>0</v>
      </c>
      <c r="N5306" s="65"/>
      <c r="O5306" s="2">
        <v>0</v>
      </c>
      <c r="P5306" s="2">
        <v>12</v>
      </c>
      <c r="Q5306" s="2">
        <v>0</v>
      </c>
      <c r="R5306" s="2"/>
      <c r="S5306" s="2">
        <v>0</v>
      </c>
      <c r="T5306" s="2">
        <v>12</v>
      </c>
    </row>
    <row r="5307" spans="1:20">
      <c r="A5307" s="355" t="s">
        <v>2010</v>
      </c>
      <c r="B5307" t="s">
        <v>1982</v>
      </c>
      <c r="C5307" s="60" t="s">
        <v>1433</v>
      </c>
      <c r="D5307" s="1" t="s">
        <v>44</v>
      </c>
      <c r="E5307" s="28" t="s">
        <v>60</v>
      </c>
      <c r="F5307" s="26" t="s">
        <v>60</v>
      </c>
      <c r="G5307">
        <v>0</v>
      </c>
      <c r="H5307" s="123">
        <f t="shared" si="452"/>
        <v>0</v>
      </c>
      <c r="I5307" s="2" t="s">
        <v>100</v>
      </c>
      <c r="M5307" s="2">
        <v>0</v>
      </c>
      <c r="N5307" s="65"/>
      <c r="O5307" s="2">
        <v>0</v>
      </c>
      <c r="P5307" s="2">
        <v>12</v>
      </c>
      <c r="Q5307" s="2">
        <v>0</v>
      </c>
      <c r="R5307" s="2"/>
      <c r="S5307" s="2">
        <v>0</v>
      </c>
      <c r="T5307" s="2">
        <v>12</v>
      </c>
    </row>
    <row r="5308" spans="1:20">
      <c r="A5308" s="355" t="s">
        <v>2010</v>
      </c>
      <c r="B5308" t="s">
        <v>1983</v>
      </c>
      <c r="C5308" s="60" t="s">
        <v>1433</v>
      </c>
      <c r="D5308" s="1" t="s">
        <v>44</v>
      </c>
      <c r="E5308" s="28" t="s">
        <v>60</v>
      </c>
      <c r="F5308" s="26" t="s">
        <v>60</v>
      </c>
      <c r="G5308">
        <v>0</v>
      </c>
      <c r="H5308" s="123">
        <f t="shared" si="452"/>
        <v>0</v>
      </c>
      <c r="I5308" s="2" t="s">
        <v>100</v>
      </c>
      <c r="M5308" s="2">
        <v>0</v>
      </c>
      <c r="N5308" s="65"/>
      <c r="O5308" s="2">
        <v>0</v>
      </c>
      <c r="P5308" s="2">
        <v>12</v>
      </c>
      <c r="Q5308" s="2">
        <v>0</v>
      </c>
      <c r="R5308" s="2"/>
      <c r="S5308" s="2">
        <v>0</v>
      </c>
      <c r="T5308" s="2">
        <v>12</v>
      </c>
    </row>
    <row r="5309" spans="1:20">
      <c r="A5309" s="355" t="s">
        <v>2010</v>
      </c>
      <c r="B5309" t="s">
        <v>1984</v>
      </c>
      <c r="C5309" s="60" t="s">
        <v>1433</v>
      </c>
      <c r="D5309" s="1" t="s">
        <v>44</v>
      </c>
      <c r="E5309" s="28" t="s">
        <v>60</v>
      </c>
      <c r="F5309" s="26" t="s">
        <v>60</v>
      </c>
      <c r="G5309">
        <v>0</v>
      </c>
      <c r="H5309" s="123">
        <f t="shared" si="452"/>
        <v>0</v>
      </c>
      <c r="I5309" s="2" t="s">
        <v>100</v>
      </c>
      <c r="M5309" s="2">
        <v>0</v>
      </c>
      <c r="N5309" s="65"/>
      <c r="O5309" s="2">
        <v>0</v>
      </c>
      <c r="P5309" s="2">
        <v>12</v>
      </c>
      <c r="Q5309" s="2">
        <v>6.8333333333333304</v>
      </c>
      <c r="R5309" s="2"/>
      <c r="S5309" s="2">
        <v>9.7405743094946899</v>
      </c>
      <c r="T5309" s="2">
        <v>12</v>
      </c>
    </row>
    <row r="5310" spans="1:20">
      <c r="A5310" s="410" t="s">
        <v>2010</v>
      </c>
      <c r="B5310" t="s">
        <v>1985</v>
      </c>
      <c r="C5310" s="60" t="s">
        <v>1433</v>
      </c>
      <c r="D5310" s="10" t="s">
        <v>44</v>
      </c>
      <c r="E5310" s="10" t="s">
        <v>60</v>
      </c>
      <c r="F5310" s="26" t="s">
        <v>60</v>
      </c>
      <c r="G5310" s="11">
        <v>0</v>
      </c>
      <c r="H5310" s="172">
        <f t="shared" si="452"/>
        <v>0</v>
      </c>
      <c r="I5310" s="12" t="s">
        <v>100</v>
      </c>
      <c r="J5310" s="11"/>
      <c r="K5310" s="11"/>
      <c r="L5310" s="11"/>
      <c r="M5310" s="2">
        <v>0</v>
      </c>
      <c r="N5310" s="65"/>
      <c r="O5310" s="2">
        <v>0</v>
      </c>
      <c r="P5310" s="2">
        <v>12</v>
      </c>
      <c r="Q5310" s="2">
        <v>4.5</v>
      </c>
      <c r="R5310" s="2"/>
      <c r="S5310" s="2">
        <v>15.5884572681199</v>
      </c>
      <c r="T5310" s="2">
        <v>12</v>
      </c>
    </row>
    <row r="5311" spans="1:20">
      <c r="A5311" s="187" t="s">
        <v>2010</v>
      </c>
      <c r="B5311" t="s">
        <v>1986</v>
      </c>
      <c r="C5311" s="60" t="s">
        <v>1433</v>
      </c>
      <c r="D5311" s="1" t="s">
        <v>44</v>
      </c>
      <c r="E5311" s="28" t="s">
        <v>60</v>
      </c>
      <c r="F5311" s="26" t="s">
        <v>60</v>
      </c>
      <c r="G5311">
        <v>0</v>
      </c>
      <c r="H5311" s="123">
        <f t="shared" si="452"/>
        <v>0</v>
      </c>
      <c r="I5311" s="2" t="s">
        <v>100</v>
      </c>
      <c r="M5311" s="2">
        <v>0</v>
      </c>
      <c r="O5311">
        <v>0</v>
      </c>
      <c r="P5311" s="2">
        <v>12</v>
      </c>
      <c r="Q5311" s="2">
        <v>0</v>
      </c>
      <c r="S5311">
        <v>0</v>
      </c>
      <c r="T5311" s="2">
        <v>12</v>
      </c>
    </row>
    <row r="5312" spans="1:20">
      <c r="A5312" s="187" t="s">
        <v>2010</v>
      </c>
      <c r="B5312" t="s">
        <v>1987</v>
      </c>
      <c r="C5312" s="60" t="s">
        <v>1433</v>
      </c>
      <c r="D5312" s="1" t="s">
        <v>44</v>
      </c>
      <c r="E5312" s="28" t="s">
        <v>60</v>
      </c>
      <c r="F5312" s="26" t="s">
        <v>60</v>
      </c>
      <c r="G5312">
        <v>0</v>
      </c>
      <c r="H5312" s="123">
        <f t="shared" si="452"/>
        <v>0</v>
      </c>
      <c r="I5312" s="2" t="s">
        <v>100</v>
      </c>
      <c r="M5312" s="2">
        <v>0</v>
      </c>
      <c r="O5312">
        <v>0</v>
      </c>
      <c r="P5312" s="2">
        <v>12</v>
      </c>
      <c r="Q5312" s="2">
        <v>0</v>
      </c>
      <c r="S5312">
        <v>0</v>
      </c>
      <c r="T5312" s="2">
        <v>12</v>
      </c>
    </row>
    <row r="5313" spans="1:20">
      <c r="A5313" s="187" t="s">
        <v>2010</v>
      </c>
      <c r="B5313" t="s">
        <v>1988</v>
      </c>
      <c r="C5313" s="60" t="s">
        <v>1433</v>
      </c>
      <c r="D5313" s="1" t="s">
        <v>44</v>
      </c>
      <c r="E5313" s="28" t="s">
        <v>60</v>
      </c>
      <c r="F5313" s="26" t="s">
        <v>60</v>
      </c>
      <c r="G5313">
        <v>0</v>
      </c>
      <c r="H5313" s="123">
        <f t="shared" si="452"/>
        <v>0</v>
      </c>
      <c r="I5313" s="2" t="s">
        <v>100</v>
      </c>
      <c r="M5313" s="2">
        <v>0.16666666666666699</v>
      </c>
      <c r="O5313">
        <v>0.38924947208076099</v>
      </c>
      <c r="P5313" s="2">
        <v>12</v>
      </c>
      <c r="Q5313" s="2">
        <v>0</v>
      </c>
      <c r="S5313">
        <v>0</v>
      </c>
      <c r="T5313" s="2">
        <v>12</v>
      </c>
    </row>
    <row r="5314" spans="1:20">
      <c r="A5314" s="187" t="s">
        <v>2010</v>
      </c>
      <c r="B5314" t="s">
        <v>1989</v>
      </c>
      <c r="C5314" s="60" t="s">
        <v>1433</v>
      </c>
      <c r="D5314" s="1" t="s">
        <v>44</v>
      </c>
      <c r="E5314" s="28" t="s">
        <v>60</v>
      </c>
      <c r="F5314" s="26" t="s">
        <v>60</v>
      </c>
      <c r="G5314">
        <v>0</v>
      </c>
      <c r="H5314" s="123">
        <f t="shared" si="452"/>
        <v>0</v>
      </c>
      <c r="I5314" s="2" t="s">
        <v>100</v>
      </c>
      <c r="M5314" s="2">
        <v>0</v>
      </c>
      <c r="O5314">
        <v>0</v>
      </c>
      <c r="P5314" s="2">
        <v>12</v>
      </c>
      <c r="Q5314" s="2">
        <v>0</v>
      </c>
      <c r="S5314">
        <v>0</v>
      </c>
      <c r="T5314" s="2">
        <v>12</v>
      </c>
    </row>
    <row r="5315" spans="1:20">
      <c r="A5315" s="187" t="s">
        <v>2010</v>
      </c>
      <c r="B5315" t="s">
        <v>1990</v>
      </c>
      <c r="C5315" s="60" t="s">
        <v>1433</v>
      </c>
      <c r="D5315" s="1" t="s">
        <v>44</v>
      </c>
      <c r="E5315" s="28" t="s">
        <v>60</v>
      </c>
      <c r="F5315" s="26" t="s">
        <v>60</v>
      </c>
      <c r="G5315">
        <v>0</v>
      </c>
      <c r="H5315" s="123">
        <f t="shared" si="452"/>
        <v>0</v>
      </c>
      <c r="I5315" s="2" t="s">
        <v>100</v>
      </c>
      <c r="M5315" s="2">
        <v>0.91666666666666696</v>
      </c>
      <c r="O5315">
        <v>1.08362466945083</v>
      </c>
      <c r="P5315" s="2">
        <v>12</v>
      </c>
      <c r="Q5315" s="2">
        <v>1.0833333333333299</v>
      </c>
      <c r="S5315">
        <v>1.8319554050414599</v>
      </c>
      <c r="T5315" s="2">
        <v>12</v>
      </c>
    </row>
    <row r="5316" spans="1:20">
      <c r="A5316" s="187" t="s">
        <v>2010</v>
      </c>
      <c r="B5316" t="s">
        <v>1991</v>
      </c>
      <c r="C5316" s="60" t="s">
        <v>1433</v>
      </c>
      <c r="D5316" s="1" t="s">
        <v>44</v>
      </c>
      <c r="E5316" s="28" t="s">
        <v>60</v>
      </c>
      <c r="F5316" s="26" t="s">
        <v>60</v>
      </c>
      <c r="G5316">
        <v>0</v>
      </c>
      <c r="H5316" s="123">
        <f t="shared" si="452"/>
        <v>0</v>
      </c>
      <c r="I5316" s="2" t="s">
        <v>100</v>
      </c>
      <c r="M5316" s="2">
        <v>0</v>
      </c>
      <c r="O5316">
        <v>0</v>
      </c>
      <c r="P5316" s="2">
        <v>12</v>
      </c>
      <c r="Q5316" s="2">
        <v>0</v>
      </c>
      <c r="S5316">
        <v>0</v>
      </c>
      <c r="T5316" s="2">
        <v>12</v>
      </c>
    </row>
    <row r="5317" spans="1:20">
      <c r="A5317" s="187" t="s">
        <v>2010</v>
      </c>
      <c r="B5317" t="s">
        <v>1992</v>
      </c>
      <c r="C5317" s="60" t="s">
        <v>1433</v>
      </c>
      <c r="D5317" s="1" t="s">
        <v>44</v>
      </c>
      <c r="E5317" s="28" t="s">
        <v>60</v>
      </c>
      <c r="F5317" s="26" t="s">
        <v>60</v>
      </c>
      <c r="G5317">
        <v>0</v>
      </c>
      <c r="H5317" s="123">
        <f t="shared" ref="H5317:H5380" si="453">G5317/28</f>
        <v>0</v>
      </c>
      <c r="I5317" s="2" t="s">
        <v>100</v>
      </c>
      <c r="M5317" s="2">
        <v>0</v>
      </c>
      <c r="O5317">
        <v>0</v>
      </c>
      <c r="P5317" s="2">
        <v>12</v>
      </c>
      <c r="Q5317" s="2">
        <v>0</v>
      </c>
      <c r="S5317">
        <v>0</v>
      </c>
      <c r="T5317" s="2">
        <v>12</v>
      </c>
    </row>
    <row r="5318" spans="1:20">
      <c r="A5318" s="187" t="s">
        <v>2010</v>
      </c>
      <c r="B5318" t="s">
        <v>931</v>
      </c>
      <c r="C5318" s="60" t="s">
        <v>1433</v>
      </c>
      <c r="D5318" s="1" t="s">
        <v>44</v>
      </c>
      <c r="E5318" s="28" t="s">
        <v>60</v>
      </c>
      <c r="F5318" s="26" t="s">
        <v>60</v>
      </c>
      <c r="G5318">
        <v>0</v>
      </c>
      <c r="H5318" s="123">
        <f t="shared" si="453"/>
        <v>0</v>
      </c>
      <c r="I5318" s="2" t="s">
        <v>100</v>
      </c>
      <c r="M5318" s="2">
        <v>0</v>
      </c>
      <c r="O5318">
        <v>0</v>
      </c>
      <c r="P5318" s="2">
        <v>12</v>
      </c>
      <c r="Q5318" s="2">
        <v>0</v>
      </c>
      <c r="S5318">
        <v>0</v>
      </c>
      <c r="T5318" s="2">
        <v>12</v>
      </c>
    </row>
    <row r="5319" spans="1:20">
      <c r="A5319" s="187" t="s">
        <v>2010</v>
      </c>
      <c r="B5319" t="s">
        <v>1993</v>
      </c>
      <c r="C5319" s="60" t="s">
        <v>1433</v>
      </c>
      <c r="D5319" s="1" t="s">
        <v>44</v>
      </c>
      <c r="E5319" s="28" t="s">
        <v>60</v>
      </c>
      <c r="F5319" s="26" t="s">
        <v>60</v>
      </c>
      <c r="G5319">
        <v>0</v>
      </c>
      <c r="H5319" s="123">
        <f t="shared" si="453"/>
        <v>0</v>
      </c>
      <c r="I5319" s="2" t="s">
        <v>100</v>
      </c>
      <c r="M5319" s="2">
        <v>42.25</v>
      </c>
      <c r="O5319">
        <v>68.149734875759904</v>
      </c>
      <c r="P5319" s="2">
        <v>12</v>
      </c>
      <c r="Q5319" s="2">
        <v>9.25</v>
      </c>
      <c r="S5319">
        <v>25.477708616821001</v>
      </c>
      <c r="T5319" s="2">
        <v>12</v>
      </c>
    </row>
    <row r="5320" spans="1:20">
      <c r="A5320" s="187" t="s">
        <v>2010</v>
      </c>
      <c r="B5320" t="s">
        <v>1994</v>
      </c>
      <c r="C5320" s="60" t="s">
        <v>1433</v>
      </c>
      <c r="D5320" s="1" t="s">
        <v>44</v>
      </c>
      <c r="E5320" s="28" t="s">
        <v>60</v>
      </c>
      <c r="F5320" s="26" t="s">
        <v>60</v>
      </c>
      <c r="G5320">
        <v>0</v>
      </c>
      <c r="H5320" s="123">
        <f t="shared" si="453"/>
        <v>0</v>
      </c>
      <c r="I5320" s="2" t="s">
        <v>100</v>
      </c>
      <c r="M5320" s="2">
        <v>5.8333333333333304</v>
      </c>
      <c r="O5320">
        <v>5.63807403178415</v>
      </c>
      <c r="P5320" s="2">
        <v>12</v>
      </c>
      <c r="Q5320" s="2">
        <v>0.75</v>
      </c>
      <c r="S5320">
        <v>1.76454990398015</v>
      </c>
      <c r="T5320" s="2">
        <v>12</v>
      </c>
    </row>
    <row r="5321" spans="1:20">
      <c r="A5321" s="187" t="s">
        <v>2010</v>
      </c>
      <c r="B5321" t="s">
        <v>1995</v>
      </c>
      <c r="C5321" s="60" t="s">
        <v>1433</v>
      </c>
      <c r="D5321" s="1" t="s">
        <v>44</v>
      </c>
      <c r="E5321" s="28" t="s">
        <v>60</v>
      </c>
      <c r="F5321" s="26" t="s">
        <v>60</v>
      </c>
      <c r="G5321">
        <v>0</v>
      </c>
      <c r="H5321" s="123">
        <f t="shared" si="453"/>
        <v>0</v>
      </c>
      <c r="I5321" s="2" t="s">
        <v>100</v>
      </c>
      <c r="M5321" s="2">
        <v>0.33333333333333298</v>
      </c>
      <c r="O5321">
        <v>0.88762536459859498</v>
      </c>
      <c r="P5321" s="2">
        <v>12</v>
      </c>
      <c r="Q5321" s="2">
        <v>0</v>
      </c>
      <c r="S5321">
        <v>0</v>
      </c>
      <c r="T5321" s="2">
        <v>12</v>
      </c>
    </row>
    <row r="5322" spans="1:20">
      <c r="A5322" s="187" t="s">
        <v>2010</v>
      </c>
      <c r="B5322" t="s">
        <v>1996</v>
      </c>
      <c r="C5322" s="60" t="s">
        <v>1433</v>
      </c>
      <c r="D5322" s="1" t="s">
        <v>44</v>
      </c>
      <c r="E5322" s="28" t="s">
        <v>60</v>
      </c>
      <c r="F5322" s="26" t="s">
        <v>60</v>
      </c>
      <c r="G5322">
        <v>0</v>
      </c>
      <c r="H5322" s="123">
        <f t="shared" si="453"/>
        <v>0</v>
      </c>
      <c r="I5322" s="2" t="s">
        <v>100</v>
      </c>
      <c r="M5322" s="2">
        <v>0</v>
      </c>
      <c r="O5322">
        <v>0</v>
      </c>
      <c r="P5322" s="2">
        <v>12</v>
      </c>
      <c r="Q5322" s="2">
        <v>0</v>
      </c>
      <c r="S5322">
        <v>0</v>
      </c>
      <c r="T5322" s="2">
        <v>12</v>
      </c>
    </row>
    <row r="5323" spans="1:20">
      <c r="A5323" s="187" t="s">
        <v>2010</v>
      </c>
      <c r="B5323" t="s">
        <v>1997</v>
      </c>
      <c r="C5323" s="60" t="s">
        <v>1433</v>
      </c>
      <c r="D5323" s="1" t="s">
        <v>44</v>
      </c>
      <c r="E5323" s="28" t="s">
        <v>60</v>
      </c>
      <c r="F5323" s="26" t="s">
        <v>60</v>
      </c>
      <c r="G5323">
        <v>0</v>
      </c>
      <c r="H5323" s="123">
        <f t="shared" si="453"/>
        <v>0</v>
      </c>
      <c r="I5323" s="2" t="s">
        <v>100</v>
      </c>
      <c r="M5323" s="2">
        <v>0</v>
      </c>
      <c r="O5323">
        <v>0</v>
      </c>
      <c r="P5323" s="2">
        <v>12</v>
      </c>
      <c r="Q5323" s="2">
        <v>0</v>
      </c>
      <c r="S5323">
        <v>0</v>
      </c>
      <c r="T5323" s="2">
        <v>12</v>
      </c>
    </row>
    <row r="5324" spans="1:20">
      <c r="A5324" s="187" t="s">
        <v>2010</v>
      </c>
      <c r="B5324" t="s">
        <v>1998</v>
      </c>
      <c r="C5324" s="60" t="s">
        <v>1433</v>
      </c>
      <c r="D5324" s="1" t="s">
        <v>44</v>
      </c>
      <c r="E5324" s="28" t="s">
        <v>60</v>
      </c>
      <c r="F5324" s="26" t="s">
        <v>60</v>
      </c>
      <c r="G5324">
        <v>0</v>
      </c>
      <c r="H5324" s="123">
        <f t="shared" si="453"/>
        <v>0</v>
      </c>
      <c r="I5324" s="2" t="s">
        <v>100</v>
      </c>
      <c r="M5324" s="2">
        <v>0</v>
      </c>
      <c r="O5324">
        <v>0</v>
      </c>
      <c r="P5324" s="2">
        <v>12</v>
      </c>
      <c r="Q5324" s="2">
        <v>0.41666666666666702</v>
      </c>
      <c r="S5324">
        <v>0.79296146109875898</v>
      </c>
      <c r="T5324" s="2">
        <v>12</v>
      </c>
    </row>
    <row r="5325" spans="1:20">
      <c r="A5325" s="187" t="s">
        <v>2010</v>
      </c>
      <c r="B5325" t="s">
        <v>1999</v>
      </c>
      <c r="C5325" s="60" t="s">
        <v>1433</v>
      </c>
      <c r="D5325" s="1" t="s">
        <v>44</v>
      </c>
      <c r="E5325" s="28" t="s">
        <v>60</v>
      </c>
      <c r="F5325" s="26" t="s">
        <v>60</v>
      </c>
      <c r="G5325">
        <v>0</v>
      </c>
      <c r="H5325" s="123">
        <f t="shared" si="453"/>
        <v>0</v>
      </c>
      <c r="I5325" s="2" t="s">
        <v>100</v>
      </c>
      <c r="M5325" s="2">
        <v>0</v>
      </c>
      <c r="O5325">
        <v>0</v>
      </c>
      <c r="P5325" s="2">
        <v>12</v>
      </c>
      <c r="Q5325" s="2">
        <v>0</v>
      </c>
      <c r="S5325">
        <v>0</v>
      </c>
      <c r="T5325" s="2">
        <v>12</v>
      </c>
    </row>
    <row r="5326" spans="1:20">
      <c r="A5326" s="187" t="s">
        <v>2010</v>
      </c>
      <c r="B5326" t="s">
        <v>2000</v>
      </c>
      <c r="C5326" s="60" t="s">
        <v>1433</v>
      </c>
      <c r="D5326" s="1" t="s">
        <v>44</v>
      </c>
      <c r="E5326" s="28" t="s">
        <v>60</v>
      </c>
      <c r="F5326" s="26" t="s">
        <v>60</v>
      </c>
      <c r="G5326">
        <v>0</v>
      </c>
      <c r="H5326" s="123">
        <f t="shared" si="453"/>
        <v>0</v>
      </c>
      <c r="I5326" s="2" t="s">
        <v>100</v>
      </c>
      <c r="M5326" s="2">
        <v>0</v>
      </c>
      <c r="O5326">
        <v>0</v>
      </c>
      <c r="P5326" s="2">
        <v>12</v>
      </c>
      <c r="Q5326" s="2">
        <v>0</v>
      </c>
      <c r="S5326">
        <v>0</v>
      </c>
      <c r="T5326" s="2">
        <v>12</v>
      </c>
    </row>
    <row r="5327" spans="1:20">
      <c r="A5327" s="187" t="s">
        <v>2010</v>
      </c>
      <c r="B5327" t="s">
        <v>2001</v>
      </c>
      <c r="C5327" s="60" t="s">
        <v>1433</v>
      </c>
      <c r="D5327" s="1" t="s">
        <v>44</v>
      </c>
      <c r="E5327" s="28" t="s">
        <v>60</v>
      </c>
      <c r="F5327" s="26" t="s">
        <v>60</v>
      </c>
      <c r="G5327">
        <v>0</v>
      </c>
      <c r="H5327" s="123">
        <f t="shared" si="453"/>
        <v>0</v>
      </c>
      <c r="I5327" s="2" t="s">
        <v>100</v>
      </c>
      <c r="M5327" s="2">
        <v>0</v>
      </c>
      <c r="O5327">
        <v>0</v>
      </c>
      <c r="P5327" s="2">
        <v>12</v>
      </c>
      <c r="Q5327" s="2">
        <v>8.3333333333333301E-2</v>
      </c>
      <c r="S5327">
        <v>0.28867513459481298</v>
      </c>
      <c r="T5327" s="2">
        <v>12</v>
      </c>
    </row>
    <row r="5328" spans="1:20">
      <c r="A5328" s="187" t="s">
        <v>2010</v>
      </c>
      <c r="B5328" t="s">
        <v>2002</v>
      </c>
      <c r="C5328" s="60" t="s">
        <v>1433</v>
      </c>
      <c r="D5328" s="1" t="s">
        <v>44</v>
      </c>
      <c r="E5328" s="28" t="s">
        <v>60</v>
      </c>
      <c r="F5328" s="26" t="s">
        <v>60</v>
      </c>
      <c r="G5328">
        <v>0</v>
      </c>
      <c r="H5328" s="123">
        <f t="shared" si="453"/>
        <v>0</v>
      </c>
      <c r="I5328" s="2" t="s">
        <v>100</v>
      </c>
      <c r="M5328" s="2">
        <v>12.1666666666667</v>
      </c>
      <c r="O5328">
        <v>13.134502332222199</v>
      </c>
      <c r="P5328" s="2">
        <v>12</v>
      </c>
      <c r="Q5328" s="2">
        <v>14.6666666666667</v>
      </c>
      <c r="S5328">
        <v>10.368951321862401</v>
      </c>
      <c r="T5328" s="2">
        <v>12</v>
      </c>
    </row>
    <row r="5329" spans="1:20">
      <c r="A5329" s="187" t="s">
        <v>2010</v>
      </c>
      <c r="B5329" t="s">
        <v>2003</v>
      </c>
      <c r="C5329" s="60" t="s">
        <v>1433</v>
      </c>
      <c r="D5329" s="1" t="s">
        <v>44</v>
      </c>
      <c r="E5329" s="28" t="s">
        <v>60</v>
      </c>
      <c r="F5329" s="26" t="s">
        <v>60</v>
      </c>
      <c r="G5329">
        <v>0</v>
      </c>
      <c r="H5329" s="123">
        <f t="shared" si="453"/>
        <v>0</v>
      </c>
      <c r="I5329" s="2" t="s">
        <v>100</v>
      </c>
      <c r="M5329" s="2">
        <v>56.5833333333333</v>
      </c>
      <c r="O5329">
        <v>52.030512609662402</v>
      </c>
      <c r="P5329" s="2">
        <v>12</v>
      </c>
      <c r="Q5329" s="2">
        <v>106</v>
      </c>
      <c r="S5329">
        <v>61.860546980504999</v>
      </c>
      <c r="T5329" s="2">
        <v>12</v>
      </c>
    </row>
    <row r="5330" spans="1:20">
      <c r="A5330" s="187" t="s">
        <v>2010</v>
      </c>
      <c r="B5330" t="s">
        <v>2004</v>
      </c>
      <c r="C5330" s="60" t="s">
        <v>1433</v>
      </c>
      <c r="D5330" s="1" t="s">
        <v>44</v>
      </c>
      <c r="E5330" s="28" t="s">
        <v>60</v>
      </c>
      <c r="F5330" s="26" t="s">
        <v>60</v>
      </c>
      <c r="G5330">
        <v>0</v>
      </c>
      <c r="H5330" s="123">
        <f t="shared" si="453"/>
        <v>0</v>
      </c>
      <c r="I5330" s="2" t="s">
        <v>100</v>
      </c>
      <c r="M5330" s="2">
        <v>0</v>
      </c>
      <c r="O5330">
        <v>0</v>
      </c>
      <c r="P5330" s="2">
        <v>12</v>
      </c>
      <c r="Q5330" s="2">
        <v>0</v>
      </c>
      <c r="S5330">
        <v>0</v>
      </c>
      <c r="T5330" s="2">
        <v>12</v>
      </c>
    </row>
    <row r="5331" spans="1:20">
      <c r="A5331" s="187" t="s">
        <v>2010</v>
      </c>
      <c r="B5331" t="s">
        <v>2005</v>
      </c>
      <c r="C5331" s="60" t="s">
        <v>1433</v>
      </c>
      <c r="D5331" s="1" t="s">
        <v>44</v>
      </c>
      <c r="E5331" s="28" t="s">
        <v>60</v>
      </c>
      <c r="F5331" s="26" t="s">
        <v>60</v>
      </c>
      <c r="G5331">
        <v>0</v>
      </c>
      <c r="H5331" s="123">
        <f t="shared" si="453"/>
        <v>0</v>
      </c>
      <c r="I5331" s="2" t="s">
        <v>100</v>
      </c>
      <c r="M5331" s="2">
        <v>0</v>
      </c>
      <c r="O5331">
        <v>0</v>
      </c>
      <c r="P5331" s="2">
        <v>12</v>
      </c>
      <c r="Q5331" s="2">
        <v>0</v>
      </c>
      <c r="S5331">
        <v>0</v>
      </c>
      <c r="T5331" s="2">
        <v>12</v>
      </c>
    </row>
    <row r="5332" spans="1:20">
      <c r="A5332" s="187" t="s">
        <v>2010</v>
      </c>
      <c r="B5332" t="s">
        <v>2006</v>
      </c>
      <c r="C5332" s="60" t="s">
        <v>1433</v>
      </c>
      <c r="D5332" s="1" t="s">
        <v>44</v>
      </c>
      <c r="E5332" s="28" t="s">
        <v>60</v>
      </c>
      <c r="F5332" s="26" t="s">
        <v>60</v>
      </c>
      <c r="G5332">
        <v>0</v>
      </c>
      <c r="H5332" s="123">
        <f t="shared" si="453"/>
        <v>0</v>
      </c>
      <c r="I5332" s="2" t="s">
        <v>100</v>
      </c>
      <c r="M5332" s="2">
        <v>0</v>
      </c>
      <c r="O5332">
        <v>0</v>
      </c>
      <c r="P5332" s="2">
        <v>12</v>
      </c>
      <c r="Q5332" s="2">
        <v>0</v>
      </c>
      <c r="S5332">
        <v>0</v>
      </c>
      <c r="T5332" s="2">
        <v>12</v>
      </c>
    </row>
    <row r="5333" spans="1:20">
      <c r="A5333" s="187" t="s">
        <v>2010</v>
      </c>
      <c r="B5333" t="s">
        <v>2007</v>
      </c>
      <c r="C5333" s="60" t="s">
        <v>1433</v>
      </c>
      <c r="D5333" s="1" t="s">
        <v>44</v>
      </c>
      <c r="E5333" s="28" t="s">
        <v>60</v>
      </c>
      <c r="F5333" s="26" t="s">
        <v>60</v>
      </c>
      <c r="G5333">
        <v>0</v>
      </c>
      <c r="H5333" s="123">
        <f t="shared" si="453"/>
        <v>0</v>
      </c>
      <c r="I5333" s="2" t="s">
        <v>100</v>
      </c>
      <c r="M5333" s="2">
        <v>2.9166666666666701</v>
      </c>
      <c r="O5333">
        <v>2.2343733444579601</v>
      </c>
      <c r="P5333" s="2">
        <v>12</v>
      </c>
      <c r="Q5333" s="2">
        <v>1.4166666666666701</v>
      </c>
      <c r="S5333">
        <v>1.50504203102489</v>
      </c>
      <c r="T5333" s="2">
        <v>12</v>
      </c>
    </row>
    <row r="5334" spans="1:20">
      <c r="A5334" s="187" t="s">
        <v>2010</v>
      </c>
      <c r="B5334" t="s">
        <v>2008</v>
      </c>
      <c r="C5334" s="60" t="s">
        <v>1433</v>
      </c>
      <c r="D5334" s="1" t="s">
        <v>44</v>
      </c>
      <c r="E5334" s="28" t="s">
        <v>60</v>
      </c>
      <c r="F5334" s="26" t="s">
        <v>60</v>
      </c>
      <c r="G5334">
        <v>0</v>
      </c>
      <c r="H5334" s="123">
        <f t="shared" si="453"/>
        <v>0</v>
      </c>
      <c r="I5334" s="2" t="s">
        <v>100</v>
      </c>
      <c r="M5334" s="2">
        <v>8.3333333333333301E-2</v>
      </c>
      <c r="O5334">
        <v>0.28867513459481298</v>
      </c>
      <c r="P5334" s="2">
        <v>12</v>
      </c>
      <c r="Q5334" s="2">
        <v>0</v>
      </c>
      <c r="S5334">
        <v>0</v>
      </c>
      <c r="T5334" s="2">
        <v>12</v>
      </c>
    </row>
    <row r="5335" spans="1:20">
      <c r="A5335" s="187" t="s">
        <v>2010</v>
      </c>
      <c r="B5335" t="s">
        <v>2009</v>
      </c>
      <c r="C5335" s="60" t="s">
        <v>1433</v>
      </c>
      <c r="D5335" s="1" t="s">
        <v>44</v>
      </c>
      <c r="E5335" s="28" t="s">
        <v>60</v>
      </c>
      <c r="F5335" s="26" t="s">
        <v>60</v>
      </c>
      <c r="G5335">
        <v>0</v>
      </c>
      <c r="H5335" s="123">
        <f t="shared" si="453"/>
        <v>0</v>
      </c>
      <c r="I5335" s="2" t="s">
        <v>100</v>
      </c>
      <c r="M5335" s="2">
        <v>0.25</v>
      </c>
      <c r="O5335">
        <v>0.62158156050806102</v>
      </c>
      <c r="P5335" s="2">
        <v>12</v>
      </c>
      <c r="Q5335" s="2">
        <v>0</v>
      </c>
      <c r="S5335">
        <v>0</v>
      </c>
      <c r="T5335" s="2">
        <v>12</v>
      </c>
    </row>
    <row r="5336" spans="1:20">
      <c r="A5336" s="187" t="s">
        <v>2010</v>
      </c>
      <c r="B5336" t="s">
        <v>1873</v>
      </c>
      <c r="C5336" s="60" t="s">
        <v>1433</v>
      </c>
      <c r="D5336" s="1" t="s">
        <v>44</v>
      </c>
      <c r="E5336" s="28" t="s">
        <v>60</v>
      </c>
      <c r="F5336" s="26" t="s">
        <v>60</v>
      </c>
      <c r="G5336">
        <v>7</v>
      </c>
      <c r="H5336" s="123">
        <f t="shared" si="453"/>
        <v>0.25</v>
      </c>
      <c r="J5336" t="s">
        <v>100</v>
      </c>
      <c r="M5336" s="2">
        <v>1.3333333333333299</v>
      </c>
      <c r="O5336">
        <v>2.8391206491810199</v>
      </c>
      <c r="P5336" s="2">
        <v>12</v>
      </c>
      <c r="Q5336" s="2">
        <v>0</v>
      </c>
      <c r="S5336">
        <v>0</v>
      </c>
      <c r="T5336" s="2">
        <v>12</v>
      </c>
    </row>
    <row r="5337" spans="1:20">
      <c r="A5337" s="187" t="s">
        <v>2010</v>
      </c>
      <c r="B5337" t="s">
        <v>1874</v>
      </c>
      <c r="C5337" s="60" t="s">
        <v>1433</v>
      </c>
      <c r="D5337" s="1" t="s">
        <v>44</v>
      </c>
      <c r="E5337" s="28" t="s">
        <v>60</v>
      </c>
      <c r="F5337" s="26" t="s">
        <v>60</v>
      </c>
      <c r="G5337">
        <v>7</v>
      </c>
      <c r="H5337" s="123">
        <f t="shared" si="453"/>
        <v>0.25</v>
      </c>
      <c r="J5337" t="s">
        <v>100</v>
      </c>
      <c r="M5337" s="2">
        <v>8.3333333333333301E-2</v>
      </c>
      <c r="O5337">
        <v>0.28867513459481298</v>
      </c>
      <c r="P5337" s="2">
        <v>12</v>
      </c>
      <c r="Q5337" s="2">
        <v>0</v>
      </c>
      <c r="S5337">
        <v>0</v>
      </c>
      <c r="T5337" s="2">
        <v>12</v>
      </c>
    </row>
    <row r="5338" spans="1:20">
      <c r="A5338" s="187" t="s">
        <v>2010</v>
      </c>
      <c r="B5338" t="s">
        <v>1875</v>
      </c>
      <c r="C5338" s="60" t="s">
        <v>1433</v>
      </c>
      <c r="D5338" s="1" t="s">
        <v>44</v>
      </c>
      <c r="E5338" s="28" t="s">
        <v>60</v>
      </c>
      <c r="F5338" s="26" t="s">
        <v>60</v>
      </c>
      <c r="G5338">
        <v>7</v>
      </c>
      <c r="H5338" s="123">
        <f t="shared" si="453"/>
        <v>0.25</v>
      </c>
      <c r="J5338" t="s">
        <v>100</v>
      </c>
      <c r="M5338" s="2">
        <v>0</v>
      </c>
      <c r="O5338">
        <v>0</v>
      </c>
      <c r="P5338" s="2">
        <v>12</v>
      </c>
      <c r="Q5338" s="2">
        <v>0</v>
      </c>
      <c r="S5338">
        <v>0</v>
      </c>
      <c r="T5338" s="2">
        <v>12</v>
      </c>
    </row>
    <row r="5339" spans="1:20">
      <c r="A5339" s="187" t="s">
        <v>2010</v>
      </c>
      <c r="B5339" t="s">
        <v>1876</v>
      </c>
      <c r="C5339" s="60" t="s">
        <v>1433</v>
      </c>
      <c r="D5339" s="1" t="s">
        <v>44</v>
      </c>
      <c r="E5339" s="28" t="s">
        <v>60</v>
      </c>
      <c r="F5339" s="26" t="s">
        <v>60</v>
      </c>
      <c r="G5339">
        <v>7</v>
      </c>
      <c r="H5339" s="123">
        <f t="shared" si="453"/>
        <v>0.25</v>
      </c>
      <c r="J5339" t="s">
        <v>100</v>
      </c>
      <c r="M5339" s="2">
        <v>0</v>
      </c>
      <c r="O5339">
        <v>0</v>
      </c>
      <c r="P5339" s="2">
        <v>12</v>
      </c>
      <c r="Q5339" s="2">
        <v>0</v>
      </c>
      <c r="S5339">
        <v>0</v>
      </c>
      <c r="T5339" s="2">
        <v>12</v>
      </c>
    </row>
    <row r="5340" spans="1:20">
      <c r="A5340" s="187" t="s">
        <v>2010</v>
      </c>
      <c r="B5340" t="s">
        <v>1877</v>
      </c>
      <c r="C5340" s="60" t="s">
        <v>1433</v>
      </c>
      <c r="D5340" s="1" t="s">
        <v>44</v>
      </c>
      <c r="E5340" s="28" t="s">
        <v>60</v>
      </c>
      <c r="F5340" s="26" t="s">
        <v>60</v>
      </c>
      <c r="G5340">
        <v>7</v>
      </c>
      <c r="H5340" s="123">
        <f t="shared" si="453"/>
        <v>0.25</v>
      </c>
      <c r="J5340" t="s">
        <v>100</v>
      </c>
      <c r="M5340" s="2">
        <v>0</v>
      </c>
      <c r="O5340">
        <v>0</v>
      </c>
      <c r="P5340" s="2">
        <v>12</v>
      </c>
      <c r="Q5340" s="2">
        <v>0</v>
      </c>
      <c r="S5340">
        <v>0</v>
      </c>
      <c r="T5340" s="2">
        <v>12</v>
      </c>
    </row>
    <row r="5341" spans="1:20">
      <c r="A5341" s="187" t="s">
        <v>2010</v>
      </c>
      <c r="B5341" t="s">
        <v>1878</v>
      </c>
      <c r="C5341" s="60" t="s">
        <v>1433</v>
      </c>
      <c r="D5341" s="1" t="s">
        <v>44</v>
      </c>
      <c r="E5341" s="28" t="s">
        <v>60</v>
      </c>
      <c r="F5341" s="26" t="s">
        <v>60</v>
      </c>
      <c r="G5341">
        <v>7</v>
      </c>
      <c r="H5341" s="123">
        <f t="shared" si="453"/>
        <v>0.25</v>
      </c>
      <c r="J5341" t="s">
        <v>100</v>
      </c>
      <c r="M5341" s="2">
        <v>0</v>
      </c>
      <c r="O5341">
        <v>0</v>
      </c>
      <c r="P5341" s="2">
        <v>12</v>
      </c>
      <c r="Q5341" s="2">
        <v>0</v>
      </c>
      <c r="S5341">
        <v>0</v>
      </c>
      <c r="T5341" s="2">
        <v>12</v>
      </c>
    </row>
    <row r="5342" spans="1:20">
      <c r="A5342" s="187" t="s">
        <v>2010</v>
      </c>
      <c r="B5342" t="s">
        <v>1879</v>
      </c>
      <c r="C5342" s="60" t="s">
        <v>1433</v>
      </c>
      <c r="D5342" s="1" t="s">
        <v>44</v>
      </c>
      <c r="E5342" s="28" t="s">
        <v>60</v>
      </c>
      <c r="F5342" s="26" t="s">
        <v>60</v>
      </c>
      <c r="G5342">
        <v>7</v>
      </c>
      <c r="H5342" s="123">
        <f t="shared" si="453"/>
        <v>0.25</v>
      </c>
      <c r="J5342" t="s">
        <v>100</v>
      </c>
      <c r="M5342" s="2">
        <v>148.833333333333</v>
      </c>
      <c r="O5342">
        <v>76.868049082157498</v>
      </c>
      <c r="P5342" s="2">
        <v>12</v>
      </c>
      <c r="Q5342" s="2">
        <v>52.5</v>
      </c>
      <c r="S5342">
        <v>63.057693640607603</v>
      </c>
      <c r="T5342" s="2">
        <v>12</v>
      </c>
    </row>
    <row r="5343" spans="1:20">
      <c r="A5343" s="187" t="s">
        <v>2010</v>
      </c>
      <c r="B5343" t="s">
        <v>1880</v>
      </c>
      <c r="C5343" s="60" t="s">
        <v>1433</v>
      </c>
      <c r="D5343" s="1" t="s">
        <v>44</v>
      </c>
      <c r="E5343" s="28" t="s">
        <v>60</v>
      </c>
      <c r="F5343" s="26" t="s">
        <v>60</v>
      </c>
      <c r="G5343">
        <v>7</v>
      </c>
      <c r="H5343" s="123">
        <f t="shared" si="453"/>
        <v>0.25</v>
      </c>
      <c r="J5343" t="s">
        <v>100</v>
      </c>
      <c r="M5343" s="2">
        <v>0</v>
      </c>
      <c r="O5343">
        <v>0</v>
      </c>
      <c r="P5343" s="2">
        <v>12</v>
      </c>
      <c r="Q5343" s="2">
        <v>0</v>
      </c>
      <c r="S5343">
        <v>0</v>
      </c>
      <c r="T5343" s="2">
        <v>12</v>
      </c>
    </row>
    <row r="5344" spans="1:20">
      <c r="A5344" s="187" t="s">
        <v>2010</v>
      </c>
      <c r="B5344" t="s">
        <v>1881</v>
      </c>
      <c r="C5344" s="60" t="s">
        <v>1433</v>
      </c>
      <c r="D5344" s="1" t="s">
        <v>44</v>
      </c>
      <c r="E5344" s="28" t="s">
        <v>60</v>
      </c>
      <c r="F5344" s="26" t="s">
        <v>60</v>
      </c>
      <c r="G5344">
        <v>7</v>
      </c>
      <c r="H5344" s="123">
        <f t="shared" si="453"/>
        <v>0.25</v>
      </c>
      <c r="J5344" t="s">
        <v>100</v>
      </c>
      <c r="M5344" s="2">
        <v>0</v>
      </c>
      <c r="O5344">
        <v>0</v>
      </c>
      <c r="P5344" s="2">
        <v>12</v>
      </c>
      <c r="Q5344" s="2">
        <v>0.33333333333333298</v>
      </c>
      <c r="S5344">
        <v>0.88762536459859498</v>
      </c>
      <c r="T5344" s="2">
        <v>12</v>
      </c>
    </row>
    <row r="5345" spans="1:20">
      <c r="A5345" s="187" t="s">
        <v>2010</v>
      </c>
      <c r="B5345" t="s">
        <v>1882</v>
      </c>
      <c r="C5345" s="60" t="s">
        <v>1433</v>
      </c>
      <c r="D5345" s="1" t="s">
        <v>44</v>
      </c>
      <c r="E5345" s="28" t="s">
        <v>60</v>
      </c>
      <c r="F5345" s="26" t="s">
        <v>60</v>
      </c>
      <c r="G5345">
        <v>7</v>
      </c>
      <c r="H5345" s="123">
        <f t="shared" si="453"/>
        <v>0.25</v>
      </c>
      <c r="J5345" t="s">
        <v>100</v>
      </c>
      <c r="M5345" s="2">
        <v>0.16666666666666699</v>
      </c>
      <c r="O5345">
        <v>0.38924947208076099</v>
      </c>
      <c r="P5345" s="2">
        <v>12</v>
      </c>
      <c r="Q5345" s="2">
        <v>0</v>
      </c>
      <c r="S5345">
        <v>0</v>
      </c>
      <c r="T5345" s="2">
        <v>12</v>
      </c>
    </row>
    <row r="5346" spans="1:20">
      <c r="A5346" s="187" t="s">
        <v>2010</v>
      </c>
      <c r="B5346" t="s">
        <v>1883</v>
      </c>
      <c r="C5346" s="60" t="s">
        <v>1433</v>
      </c>
      <c r="D5346" s="1" t="s">
        <v>44</v>
      </c>
      <c r="E5346" s="28" t="s">
        <v>60</v>
      </c>
      <c r="F5346" s="26" t="s">
        <v>60</v>
      </c>
      <c r="G5346">
        <v>7</v>
      </c>
      <c r="H5346" s="123">
        <f t="shared" si="453"/>
        <v>0.25</v>
      </c>
      <c r="J5346" t="s">
        <v>100</v>
      </c>
      <c r="M5346" s="2">
        <v>86.3333333333333</v>
      </c>
      <c r="O5346">
        <v>44.823559822391601</v>
      </c>
      <c r="P5346" s="2">
        <v>12</v>
      </c>
      <c r="Q5346" s="2">
        <v>37.3333333333333</v>
      </c>
      <c r="S5346">
        <v>51.287661697763603</v>
      </c>
      <c r="T5346" s="2">
        <v>12</v>
      </c>
    </row>
    <row r="5347" spans="1:20">
      <c r="A5347" s="187" t="s">
        <v>2010</v>
      </c>
      <c r="B5347" t="s">
        <v>1884</v>
      </c>
      <c r="C5347" s="60" t="s">
        <v>1433</v>
      </c>
      <c r="D5347" s="1" t="s">
        <v>44</v>
      </c>
      <c r="E5347" s="28" t="s">
        <v>60</v>
      </c>
      <c r="F5347" s="26" t="s">
        <v>60</v>
      </c>
      <c r="G5347">
        <v>7</v>
      </c>
      <c r="H5347" s="123">
        <f t="shared" si="453"/>
        <v>0.25</v>
      </c>
      <c r="J5347" t="s">
        <v>100</v>
      </c>
      <c r="M5347" s="2">
        <v>0</v>
      </c>
      <c r="O5347">
        <v>0</v>
      </c>
      <c r="P5347" s="2">
        <v>12</v>
      </c>
      <c r="Q5347" s="2">
        <v>0</v>
      </c>
      <c r="S5347">
        <v>0</v>
      </c>
      <c r="T5347" s="2">
        <v>12</v>
      </c>
    </row>
    <row r="5348" spans="1:20">
      <c r="A5348" s="187" t="s">
        <v>2010</v>
      </c>
      <c r="B5348" t="s">
        <v>1885</v>
      </c>
      <c r="C5348" s="60" t="s">
        <v>1433</v>
      </c>
      <c r="D5348" s="1" t="s">
        <v>44</v>
      </c>
      <c r="E5348" s="28" t="s">
        <v>60</v>
      </c>
      <c r="F5348" s="26" t="s">
        <v>60</v>
      </c>
      <c r="G5348">
        <v>7</v>
      </c>
      <c r="H5348" s="123">
        <f t="shared" si="453"/>
        <v>0.25</v>
      </c>
      <c r="J5348" t="s">
        <v>100</v>
      </c>
      <c r="M5348" s="2">
        <v>0</v>
      </c>
      <c r="O5348">
        <v>0</v>
      </c>
      <c r="P5348" s="2">
        <v>12</v>
      </c>
      <c r="Q5348" s="2">
        <v>0</v>
      </c>
      <c r="S5348">
        <v>0</v>
      </c>
      <c r="T5348" s="2">
        <v>12</v>
      </c>
    </row>
    <row r="5349" spans="1:20">
      <c r="A5349" s="187" t="s">
        <v>2010</v>
      </c>
      <c r="B5349" t="s">
        <v>1447</v>
      </c>
      <c r="C5349" s="60" t="s">
        <v>1433</v>
      </c>
      <c r="D5349" s="1" t="s">
        <v>44</v>
      </c>
      <c r="E5349" s="28" t="s">
        <v>60</v>
      </c>
      <c r="F5349" s="26" t="s">
        <v>60</v>
      </c>
      <c r="G5349">
        <v>7</v>
      </c>
      <c r="H5349" s="123">
        <f t="shared" si="453"/>
        <v>0.25</v>
      </c>
      <c r="J5349" t="s">
        <v>100</v>
      </c>
      <c r="M5349" s="2">
        <v>1</v>
      </c>
      <c r="O5349">
        <v>1.5374122295716099</v>
      </c>
      <c r="P5349" s="2">
        <v>12</v>
      </c>
      <c r="Q5349" s="2">
        <v>0.91666666666666696</v>
      </c>
      <c r="S5349">
        <v>0.79296146109875898</v>
      </c>
      <c r="T5349" s="2">
        <v>12</v>
      </c>
    </row>
    <row r="5350" spans="1:20">
      <c r="A5350" s="187" t="s">
        <v>2010</v>
      </c>
      <c r="B5350" t="s">
        <v>1886</v>
      </c>
      <c r="C5350" s="60" t="s">
        <v>1433</v>
      </c>
      <c r="D5350" s="1" t="s">
        <v>44</v>
      </c>
      <c r="E5350" s="28" t="s">
        <v>60</v>
      </c>
      <c r="F5350" s="26" t="s">
        <v>60</v>
      </c>
      <c r="G5350">
        <v>7</v>
      </c>
      <c r="H5350" s="123">
        <f t="shared" si="453"/>
        <v>0.25</v>
      </c>
      <c r="J5350" t="s">
        <v>100</v>
      </c>
      <c r="M5350" s="2">
        <v>8.3333333333333301E-2</v>
      </c>
      <c r="O5350">
        <v>0.28867513459481298</v>
      </c>
      <c r="P5350" s="2">
        <v>12</v>
      </c>
      <c r="Q5350" s="2">
        <v>0</v>
      </c>
      <c r="S5350">
        <v>0</v>
      </c>
      <c r="T5350" s="2">
        <v>12</v>
      </c>
    </row>
    <row r="5351" spans="1:20">
      <c r="A5351" s="187" t="s">
        <v>2010</v>
      </c>
      <c r="B5351" t="s">
        <v>1887</v>
      </c>
      <c r="C5351" s="60" t="s">
        <v>1433</v>
      </c>
      <c r="D5351" s="1" t="s">
        <v>44</v>
      </c>
      <c r="E5351" s="28" t="s">
        <v>60</v>
      </c>
      <c r="F5351" s="26" t="s">
        <v>60</v>
      </c>
      <c r="G5351">
        <v>7</v>
      </c>
      <c r="H5351" s="123">
        <f t="shared" si="453"/>
        <v>0.25</v>
      </c>
      <c r="J5351" t="s">
        <v>100</v>
      </c>
      <c r="M5351" s="2">
        <v>2.4166666666666701</v>
      </c>
      <c r="O5351">
        <v>5.0714590572829197</v>
      </c>
      <c r="P5351" s="2">
        <v>12</v>
      </c>
      <c r="Q5351" s="2">
        <v>1.6666666666666701</v>
      </c>
      <c r="S5351">
        <v>4.5990776413880203</v>
      </c>
      <c r="T5351" s="2">
        <v>12</v>
      </c>
    </row>
    <row r="5352" spans="1:20">
      <c r="A5352" s="187" t="s">
        <v>2010</v>
      </c>
      <c r="B5352" t="s">
        <v>1888</v>
      </c>
      <c r="C5352" s="60" t="s">
        <v>1433</v>
      </c>
      <c r="D5352" s="1" t="s">
        <v>44</v>
      </c>
      <c r="E5352" s="28" t="s">
        <v>60</v>
      </c>
      <c r="F5352" s="26" t="s">
        <v>60</v>
      </c>
      <c r="G5352">
        <v>7</v>
      </c>
      <c r="H5352" s="123">
        <f t="shared" si="453"/>
        <v>0.25</v>
      </c>
      <c r="J5352" t="s">
        <v>100</v>
      </c>
      <c r="M5352" s="2">
        <v>0</v>
      </c>
      <c r="O5352">
        <v>0</v>
      </c>
      <c r="P5352" s="2">
        <v>12</v>
      </c>
      <c r="Q5352" s="2">
        <v>0</v>
      </c>
      <c r="S5352">
        <v>0</v>
      </c>
      <c r="T5352" s="2">
        <v>12</v>
      </c>
    </row>
    <row r="5353" spans="1:20">
      <c r="A5353" s="187" t="s">
        <v>2010</v>
      </c>
      <c r="B5353" t="s">
        <v>1889</v>
      </c>
      <c r="C5353" s="60" t="s">
        <v>1433</v>
      </c>
      <c r="D5353" s="1" t="s">
        <v>44</v>
      </c>
      <c r="E5353" s="28" t="s">
        <v>60</v>
      </c>
      <c r="F5353" s="26" t="s">
        <v>60</v>
      </c>
      <c r="G5353">
        <v>7</v>
      </c>
      <c r="H5353" s="123">
        <f t="shared" si="453"/>
        <v>0.25</v>
      </c>
      <c r="J5353" t="s">
        <v>100</v>
      </c>
      <c r="M5353" s="2">
        <v>2.4166666666666701</v>
      </c>
      <c r="O5353">
        <v>4.44068654260768</v>
      </c>
      <c r="P5353" s="2">
        <v>12</v>
      </c>
      <c r="Q5353" s="2">
        <v>2.9166666666666701</v>
      </c>
      <c r="S5353">
        <v>3.2039275140289201</v>
      </c>
      <c r="T5353" s="2">
        <v>12</v>
      </c>
    </row>
    <row r="5354" spans="1:20">
      <c r="A5354" s="187" t="s">
        <v>2010</v>
      </c>
      <c r="B5354" t="s">
        <v>1890</v>
      </c>
      <c r="C5354" s="60" t="s">
        <v>1433</v>
      </c>
      <c r="D5354" s="1" t="s">
        <v>44</v>
      </c>
      <c r="E5354" s="28" t="s">
        <v>60</v>
      </c>
      <c r="F5354" s="26" t="s">
        <v>60</v>
      </c>
      <c r="G5354">
        <v>7</v>
      </c>
      <c r="H5354" s="123">
        <f t="shared" si="453"/>
        <v>0.25</v>
      </c>
      <c r="J5354" t="s">
        <v>100</v>
      </c>
      <c r="M5354" s="2">
        <v>5.75</v>
      </c>
      <c r="O5354">
        <v>3.93411651165452</v>
      </c>
      <c r="P5354" s="2">
        <v>12</v>
      </c>
      <c r="Q5354" s="2">
        <v>0</v>
      </c>
      <c r="S5354">
        <v>0</v>
      </c>
      <c r="T5354" s="2">
        <v>12</v>
      </c>
    </row>
    <row r="5355" spans="1:20">
      <c r="A5355" s="187" t="s">
        <v>2010</v>
      </c>
      <c r="B5355" t="s">
        <v>918</v>
      </c>
      <c r="C5355" s="60" t="s">
        <v>1433</v>
      </c>
      <c r="D5355" s="1" t="s">
        <v>44</v>
      </c>
      <c r="E5355" s="28" t="s">
        <v>60</v>
      </c>
      <c r="F5355" s="26" t="s">
        <v>60</v>
      </c>
      <c r="G5355">
        <v>7</v>
      </c>
      <c r="H5355" s="123">
        <f t="shared" si="453"/>
        <v>0.25</v>
      </c>
      <c r="J5355" t="s">
        <v>100</v>
      </c>
      <c r="M5355" s="2">
        <v>0</v>
      </c>
      <c r="O5355">
        <v>0</v>
      </c>
      <c r="P5355" s="2">
        <v>12</v>
      </c>
      <c r="Q5355" s="2">
        <v>0</v>
      </c>
      <c r="S5355">
        <v>0</v>
      </c>
      <c r="T5355" s="2">
        <v>12</v>
      </c>
    </row>
    <row r="5356" spans="1:20">
      <c r="A5356" s="187" t="s">
        <v>2010</v>
      </c>
      <c r="B5356" t="s">
        <v>1891</v>
      </c>
      <c r="C5356" s="60" t="s">
        <v>1433</v>
      </c>
      <c r="D5356" s="1" t="s">
        <v>44</v>
      </c>
      <c r="E5356" s="28" t="s">
        <v>60</v>
      </c>
      <c r="F5356" s="26" t="s">
        <v>60</v>
      </c>
      <c r="G5356">
        <v>7</v>
      </c>
      <c r="H5356" s="123">
        <f t="shared" si="453"/>
        <v>0.25</v>
      </c>
      <c r="J5356" t="s">
        <v>100</v>
      </c>
      <c r="M5356" s="2">
        <v>0.33333333333333298</v>
      </c>
      <c r="O5356">
        <v>0.65133894727893005</v>
      </c>
      <c r="P5356" s="2">
        <v>12</v>
      </c>
      <c r="Q5356" s="2">
        <v>0</v>
      </c>
      <c r="S5356">
        <v>0</v>
      </c>
      <c r="T5356" s="2">
        <v>12</v>
      </c>
    </row>
    <row r="5357" spans="1:20">
      <c r="A5357" s="187" t="s">
        <v>2010</v>
      </c>
      <c r="B5357" t="s">
        <v>1892</v>
      </c>
      <c r="C5357" s="60" t="s">
        <v>1433</v>
      </c>
      <c r="D5357" s="1" t="s">
        <v>44</v>
      </c>
      <c r="E5357" s="28" t="s">
        <v>60</v>
      </c>
      <c r="F5357" s="26" t="s">
        <v>60</v>
      </c>
      <c r="G5357">
        <v>7</v>
      </c>
      <c r="H5357" s="123">
        <f t="shared" si="453"/>
        <v>0.25</v>
      </c>
      <c r="J5357" t="s">
        <v>100</v>
      </c>
      <c r="M5357" s="2">
        <v>0</v>
      </c>
      <c r="O5357">
        <v>0</v>
      </c>
      <c r="P5357" s="2">
        <v>12</v>
      </c>
      <c r="Q5357" s="2">
        <v>0</v>
      </c>
      <c r="S5357">
        <v>0</v>
      </c>
      <c r="T5357" s="2">
        <v>12</v>
      </c>
    </row>
    <row r="5358" spans="1:20">
      <c r="A5358" s="187" t="s">
        <v>2010</v>
      </c>
      <c r="B5358" t="s">
        <v>1425</v>
      </c>
      <c r="C5358" s="60" t="s">
        <v>1433</v>
      </c>
      <c r="D5358" s="1" t="s">
        <v>44</v>
      </c>
      <c r="E5358" s="28" t="s">
        <v>60</v>
      </c>
      <c r="F5358" s="26" t="s">
        <v>60</v>
      </c>
      <c r="G5358">
        <v>7</v>
      </c>
      <c r="H5358" s="123">
        <f t="shared" si="453"/>
        <v>0.25</v>
      </c>
      <c r="J5358" t="s">
        <v>100</v>
      </c>
      <c r="M5358" s="2">
        <v>0</v>
      </c>
      <c r="O5358">
        <v>0</v>
      </c>
      <c r="P5358" s="2">
        <v>12</v>
      </c>
      <c r="Q5358" s="2">
        <v>0</v>
      </c>
      <c r="S5358">
        <v>0</v>
      </c>
      <c r="T5358" s="2">
        <v>12</v>
      </c>
    </row>
    <row r="5359" spans="1:20">
      <c r="A5359" s="187" t="s">
        <v>2010</v>
      </c>
      <c r="B5359" t="s">
        <v>1427</v>
      </c>
      <c r="C5359" s="60" t="s">
        <v>1433</v>
      </c>
      <c r="D5359" s="1" t="s">
        <v>44</v>
      </c>
      <c r="E5359" s="28" t="s">
        <v>60</v>
      </c>
      <c r="F5359" s="26" t="s">
        <v>60</v>
      </c>
      <c r="G5359">
        <v>7</v>
      </c>
      <c r="H5359" s="123">
        <f t="shared" si="453"/>
        <v>0.25</v>
      </c>
      <c r="J5359" t="s">
        <v>100</v>
      </c>
      <c r="M5359" s="2">
        <v>8.3333333333333301E-2</v>
      </c>
      <c r="O5359">
        <v>0.28867513459481298</v>
      </c>
      <c r="P5359" s="2">
        <v>12</v>
      </c>
      <c r="Q5359" s="2">
        <v>0.16666666666666699</v>
      </c>
      <c r="S5359">
        <v>0.38924947208076099</v>
      </c>
      <c r="T5359" s="2">
        <v>12</v>
      </c>
    </row>
    <row r="5360" spans="1:20">
      <c r="A5360" s="187" t="s">
        <v>2010</v>
      </c>
      <c r="B5360" t="s">
        <v>1893</v>
      </c>
      <c r="C5360" s="60" t="s">
        <v>1433</v>
      </c>
      <c r="D5360" s="1" t="s">
        <v>44</v>
      </c>
      <c r="E5360" s="28" t="s">
        <v>60</v>
      </c>
      <c r="F5360" s="26" t="s">
        <v>60</v>
      </c>
      <c r="G5360">
        <v>7</v>
      </c>
      <c r="H5360" s="123">
        <f t="shared" si="453"/>
        <v>0.25</v>
      </c>
      <c r="J5360" t="s">
        <v>100</v>
      </c>
      <c r="M5360" s="2">
        <v>0</v>
      </c>
      <c r="O5360">
        <v>0</v>
      </c>
      <c r="P5360" s="2">
        <v>12</v>
      </c>
      <c r="Q5360" s="2">
        <v>0</v>
      </c>
      <c r="S5360">
        <v>0</v>
      </c>
      <c r="T5360" s="2">
        <v>12</v>
      </c>
    </row>
    <row r="5361" spans="1:20">
      <c r="A5361" s="187" t="s">
        <v>2010</v>
      </c>
      <c r="B5361" t="s">
        <v>1894</v>
      </c>
      <c r="C5361" s="60" t="s">
        <v>1433</v>
      </c>
      <c r="D5361" s="1" t="s">
        <v>44</v>
      </c>
      <c r="E5361" s="28" t="s">
        <v>60</v>
      </c>
      <c r="F5361" s="26" t="s">
        <v>60</v>
      </c>
      <c r="G5361">
        <v>7</v>
      </c>
      <c r="H5361" s="123">
        <f t="shared" si="453"/>
        <v>0.25</v>
      </c>
      <c r="J5361" t="s">
        <v>100</v>
      </c>
      <c r="M5361" s="2">
        <v>0</v>
      </c>
      <c r="O5361">
        <v>0</v>
      </c>
      <c r="P5361" s="2">
        <v>12</v>
      </c>
      <c r="Q5361" s="2">
        <v>0</v>
      </c>
      <c r="S5361">
        <v>0</v>
      </c>
      <c r="T5361" s="2">
        <v>12</v>
      </c>
    </row>
    <row r="5362" spans="1:20">
      <c r="A5362" s="187" t="s">
        <v>2010</v>
      </c>
      <c r="B5362" t="s">
        <v>1895</v>
      </c>
      <c r="C5362" s="60" t="s">
        <v>1433</v>
      </c>
      <c r="D5362" s="1" t="s">
        <v>44</v>
      </c>
      <c r="E5362" s="28" t="s">
        <v>60</v>
      </c>
      <c r="F5362" s="26" t="s">
        <v>60</v>
      </c>
      <c r="G5362">
        <v>7</v>
      </c>
      <c r="H5362" s="123">
        <f t="shared" si="453"/>
        <v>0.25</v>
      </c>
      <c r="J5362" t="s">
        <v>100</v>
      </c>
      <c r="M5362" s="2">
        <v>0</v>
      </c>
      <c r="O5362">
        <v>0</v>
      </c>
      <c r="P5362" s="2">
        <v>12</v>
      </c>
      <c r="Q5362" s="2">
        <v>0</v>
      </c>
      <c r="S5362">
        <v>0</v>
      </c>
      <c r="T5362" s="2">
        <v>12</v>
      </c>
    </row>
    <row r="5363" spans="1:20">
      <c r="A5363" s="187" t="s">
        <v>2010</v>
      </c>
      <c r="B5363" t="s">
        <v>1896</v>
      </c>
      <c r="C5363" s="60" t="s">
        <v>1433</v>
      </c>
      <c r="D5363" s="1" t="s">
        <v>44</v>
      </c>
      <c r="E5363" s="28" t="s">
        <v>60</v>
      </c>
      <c r="F5363" s="26" t="s">
        <v>60</v>
      </c>
      <c r="G5363">
        <v>7</v>
      </c>
      <c r="H5363" s="123">
        <f t="shared" si="453"/>
        <v>0.25</v>
      </c>
      <c r="J5363" t="s">
        <v>100</v>
      </c>
      <c r="M5363" s="2">
        <v>1.1666666666666701</v>
      </c>
      <c r="O5363">
        <v>1.26730446462585</v>
      </c>
      <c r="P5363" s="2">
        <v>12</v>
      </c>
      <c r="Q5363" s="2">
        <v>2.1666666666666701</v>
      </c>
      <c r="S5363">
        <v>2.6911752530120099</v>
      </c>
      <c r="T5363" s="2">
        <v>12</v>
      </c>
    </row>
    <row r="5364" spans="1:20">
      <c r="A5364" s="187" t="s">
        <v>2010</v>
      </c>
      <c r="B5364" t="s">
        <v>1897</v>
      </c>
      <c r="C5364" s="60" t="s">
        <v>1433</v>
      </c>
      <c r="D5364" s="1" t="s">
        <v>44</v>
      </c>
      <c r="E5364" s="28" t="s">
        <v>60</v>
      </c>
      <c r="F5364" s="26" t="s">
        <v>60</v>
      </c>
      <c r="G5364">
        <v>7</v>
      </c>
      <c r="H5364" s="123">
        <f t="shared" si="453"/>
        <v>0.25</v>
      </c>
      <c r="J5364" t="s">
        <v>100</v>
      </c>
      <c r="M5364" s="2">
        <v>0.16666666666666699</v>
      </c>
      <c r="O5364">
        <v>0.57735026918962595</v>
      </c>
      <c r="P5364" s="2">
        <v>12</v>
      </c>
      <c r="Q5364" s="2">
        <v>0</v>
      </c>
      <c r="S5364">
        <v>0</v>
      </c>
      <c r="T5364" s="2">
        <v>12</v>
      </c>
    </row>
    <row r="5365" spans="1:20">
      <c r="A5365" s="187" t="s">
        <v>2010</v>
      </c>
      <c r="B5365" t="s">
        <v>1898</v>
      </c>
      <c r="C5365" s="60" t="s">
        <v>1433</v>
      </c>
      <c r="D5365" s="1" t="s">
        <v>44</v>
      </c>
      <c r="E5365" s="28" t="s">
        <v>60</v>
      </c>
      <c r="F5365" s="26" t="s">
        <v>60</v>
      </c>
      <c r="G5365">
        <v>7</v>
      </c>
      <c r="H5365" s="123">
        <f t="shared" si="453"/>
        <v>0.25</v>
      </c>
      <c r="J5365" t="s">
        <v>100</v>
      </c>
      <c r="M5365" s="2">
        <v>0</v>
      </c>
      <c r="O5365">
        <v>0</v>
      </c>
      <c r="P5365" s="2">
        <v>12</v>
      </c>
      <c r="Q5365" s="2">
        <v>0</v>
      </c>
      <c r="S5365">
        <v>0</v>
      </c>
      <c r="T5365" s="2">
        <v>12</v>
      </c>
    </row>
    <row r="5366" spans="1:20">
      <c r="A5366" s="187" t="s">
        <v>2010</v>
      </c>
      <c r="B5366" t="s">
        <v>1899</v>
      </c>
      <c r="C5366" s="60" t="s">
        <v>1433</v>
      </c>
      <c r="D5366" s="1" t="s">
        <v>44</v>
      </c>
      <c r="E5366" s="28" t="s">
        <v>60</v>
      </c>
      <c r="F5366" s="26" t="s">
        <v>60</v>
      </c>
      <c r="G5366">
        <v>7</v>
      </c>
      <c r="H5366" s="123">
        <f t="shared" si="453"/>
        <v>0.25</v>
      </c>
      <c r="J5366" t="s">
        <v>100</v>
      </c>
      <c r="M5366" s="2">
        <v>0</v>
      </c>
      <c r="O5366">
        <v>0</v>
      </c>
      <c r="P5366" s="2">
        <v>12</v>
      </c>
      <c r="Q5366" s="2">
        <v>0.83333333333333304</v>
      </c>
      <c r="S5366">
        <v>1.40345893053447</v>
      </c>
      <c r="T5366" s="2">
        <v>12</v>
      </c>
    </row>
    <row r="5367" spans="1:20">
      <c r="A5367" s="187" t="s">
        <v>2010</v>
      </c>
      <c r="B5367" t="s">
        <v>1900</v>
      </c>
      <c r="C5367" s="60" t="s">
        <v>1433</v>
      </c>
      <c r="D5367" s="1" t="s">
        <v>44</v>
      </c>
      <c r="E5367" s="28" t="s">
        <v>60</v>
      </c>
      <c r="F5367" s="26" t="s">
        <v>60</v>
      </c>
      <c r="G5367">
        <v>7</v>
      </c>
      <c r="H5367" s="123">
        <f t="shared" si="453"/>
        <v>0.25</v>
      </c>
      <c r="J5367" t="s">
        <v>100</v>
      </c>
      <c r="M5367" s="2">
        <v>0</v>
      </c>
      <c r="O5367">
        <v>0</v>
      </c>
      <c r="P5367" s="2">
        <v>12</v>
      </c>
      <c r="Q5367" s="2">
        <v>2</v>
      </c>
      <c r="S5367">
        <v>3.2752515517548799</v>
      </c>
      <c r="T5367" s="2">
        <v>12</v>
      </c>
    </row>
    <row r="5368" spans="1:20">
      <c r="A5368" s="187" t="s">
        <v>2010</v>
      </c>
      <c r="B5368" t="s">
        <v>1901</v>
      </c>
      <c r="C5368" s="60" t="s">
        <v>1433</v>
      </c>
      <c r="D5368" s="1" t="s">
        <v>44</v>
      </c>
      <c r="E5368" s="28" t="s">
        <v>60</v>
      </c>
      <c r="F5368" s="26" t="s">
        <v>60</v>
      </c>
      <c r="G5368">
        <v>7</v>
      </c>
      <c r="H5368" s="123">
        <f t="shared" si="453"/>
        <v>0.25</v>
      </c>
      <c r="J5368" t="s">
        <v>100</v>
      </c>
      <c r="M5368" s="2">
        <v>0</v>
      </c>
      <c r="O5368">
        <v>0</v>
      </c>
      <c r="P5368" s="2">
        <v>12</v>
      </c>
      <c r="Q5368" s="2">
        <v>8.3333333333333301E-2</v>
      </c>
      <c r="S5368">
        <v>0.28867513459481298</v>
      </c>
      <c r="T5368" s="2">
        <v>12</v>
      </c>
    </row>
    <row r="5369" spans="1:20">
      <c r="A5369" s="187" t="s">
        <v>2010</v>
      </c>
      <c r="B5369" t="s">
        <v>1902</v>
      </c>
      <c r="C5369" s="60" t="s">
        <v>1433</v>
      </c>
      <c r="D5369" s="1" t="s">
        <v>44</v>
      </c>
      <c r="E5369" s="28" t="s">
        <v>60</v>
      </c>
      <c r="F5369" s="26" t="s">
        <v>60</v>
      </c>
      <c r="G5369">
        <v>7</v>
      </c>
      <c r="H5369" s="123">
        <f t="shared" si="453"/>
        <v>0.25</v>
      </c>
      <c r="J5369" t="s">
        <v>100</v>
      </c>
      <c r="M5369" s="2">
        <v>0</v>
      </c>
      <c r="O5369">
        <v>0</v>
      </c>
      <c r="P5369" s="2">
        <v>12</v>
      </c>
      <c r="Q5369" s="2">
        <v>0</v>
      </c>
      <c r="S5369">
        <v>0</v>
      </c>
      <c r="T5369" s="2">
        <v>12</v>
      </c>
    </row>
    <row r="5370" spans="1:20">
      <c r="A5370" s="187" t="s">
        <v>2010</v>
      </c>
      <c r="B5370" t="s">
        <v>1903</v>
      </c>
      <c r="C5370" s="60" t="s">
        <v>1433</v>
      </c>
      <c r="D5370" s="1" t="s">
        <v>44</v>
      </c>
      <c r="E5370" s="28" t="s">
        <v>60</v>
      </c>
      <c r="F5370" s="26" t="s">
        <v>60</v>
      </c>
      <c r="G5370">
        <v>7</v>
      </c>
      <c r="H5370" s="123">
        <f t="shared" si="453"/>
        <v>0.25</v>
      </c>
      <c r="J5370" t="s">
        <v>100</v>
      </c>
      <c r="M5370" s="2">
        <v>0</v>
      </c>
      <c r="O5370">
        <v>0</v>
      </c>
      <c r="P5370" s="2">
        <v>12</v>
      </c>
      <c r="Q5370" s="2">
        <v>0</v>
      </c>
      <c r="S5370">
        <v>0</v>
      </c>
      <c r="T5370" s="2">
        <v>12</v>
      </c>
    </row>
    <row r="5371" spans="1:20">
      <c r="A5371" s="187" t="s">
        <v>2010</v>
      </c>
      <c r="B5371" t="s">
        <v>1904</v>
      </c>
      <c r="C5371" s="60" t="s">
        <v>1433</v>
      </c>
      <c r="D5371" s="1" t="s">
        <v>44</v>
      </c>
      <c r="E5371" s="28" t="s">
        <v>60</v>
      </c>
      <c r="F5371" s="26" t="s">
        <v>60</v>
      </c>
      <c r="G5371">
        <v>7</v>
      </c>
      <c r="H5371" s="123">
        <f t="shared" si="453"/>
        <v>0.25</v>
      </c>
      <c r="J5371" t="s">
        <v>100</v>
      </c>
      <c r="M5371" s="2">
        <v>0</v>
      </c>
      <c r="O5371">
        <v>0</v>
      </c>
      <c r="P5371" s="2">
        <v>12</v>
      </c>
      <c r="Q5371" s="2">
        <v>0</v>
      </c>
      <c r="S5371">
        <v>0</v>
      </c>
      <c r="T5371" s="2">
        <v>12</v>
      </c>
    </row>
    <row r="5372" spans="1:20">
      <c r="A5372" s="187" t="s">
        <v>2010</v>
      </c>
      <c r="B5372" t="s">
        <v>1905</v>
      </c>
      <c r="C5372" s="60" t="s">
        <v>1433</v>
      </c>
      <c r="D5372" s="1" t="s">
        <v>44</v>
      </c>
      <c r="E5372" s="28" t="s">
        <v>60</v>
      </c>
      <c r="F5372" s="26" t="s">
        <v>60</v>
      </c>
      <c r="G5372">
        <v>7</v>
      </c>
      <c r="H5372" s="123">
        <f t="shared" si="453"/>
        <v>0.25</v>
      </c>
      <c r="J5372" t="s">
        <v>100</v>
      </c>
      <c r="M5372" s="2">
        <v>16.75</v>
      </c>
      <c r="O5372">
        <v>12.628431126916499</v>
      </c>
      <c r="P5372" s="2">
        <v>12</v>
      </c>
      <c r="Q5372" s="2">
        <v>0.66666666666666696</v>
      </c>
      <c r="S5372">
        <v>1.0730867399773201</v>
      </c>
      <c r="T5372" s="2">
        <v>12</v>
      </c>
    </row>
    <row r="5373" spans="1:20">
      <c r="A5373" s="187" t="s">
        <v>2010</v>
      </c>
      <c r="B5373" t="s">
        <v>1906</v>
      </c>
      <c r="C5373" s="60" t="s">
        <v>1433</v>
      </c>
      <c r="D5373" s="1" t="s">
        <v>44</v>
      </c>
      <c r="E5373" s="28" t="s">
        <v>60</v>
      </c>
      <c r="F5373" s="26" t="s">
        <v>60</v>
      </c>
      <c r="G5373">
        <v>7</v>
      </c>
      <c r="H5373" s="123">
        <f t="shared" si="453"/>
        <v>0.25</v>
      </c>
      <c r="J5373" t="s">
        <v>100</v>
      </c>
      <c r="M5373" s="2">
        <v>0</v>
      </c>
      <c r="O5373">
        <v>0</v>
      </c>
      <c r="P5373" s="2">
        <v>12</v>
      </c>
      <c r="Q5373" s="2">
        <v>0</v>
      </c>
      <c r="S5373">
        <v>0</v>
      </c>
      <c r="T5373" s="2">
        <v>12</v>
      </c>
    </row>
    <row r="5374" spans="1:20">
      <c r="A5374" s="187" t="s">
        <v>2010</v>
      </c>
      <c r="B5374" t="s">
        <v>1907</v>
      </c>
      <c r="C5374" s="60" t="s">
        <v>1433</v>
      </c>
      <c r="D5374" s="1" t="s">
        <v>44</v>
      </c>
      <c r="E5374" s="28" t="s">
        <v>60</v>
      </c>
      <c r="F5374" s="26" t="s">
        <v>60</v>
      </c>
      <c r="G5374">
        <v>7</v>
      </c>
      <c r="H5374" s="123">
        <f t="shared" si="453"/>
        <v>0.25</v>
      </c>
      <c r="J5374" t="s">
        <v>100</v>
      </c>
      <c r="M5374" s="2">
        <v>0</v>
      </c>
      <c r="O5374">
        <v>0</v>
      </c>
      <c r="P5374" s="2">
        <v>12</v>
      </c>
      <c r="Q5374" s="2">
        <v>4.1666666666666696</v>
      </c>
      <c r="S5374">
        <v>9.9254799135936693</v>
      </c>
      <c r="T5374" s="2">
        <v>12</v>
      </c>
    </row>
    <row r="5375" spans="1:20">
      <c r="A5375" s="187" t="s">
        <v>2010</v>
      </c>
      <c r="B5375" t="s">
        <v>1908</v>
      </c>
      <c r="C5375" s="60" t="s">
        <v>1433</v>
      </c>
      <c r="D5375" s="1" t="s">
        <v>44</v>
      </c>
      <c r="E5375" s="28" t="s">
        <v>60</v>
      </c>
      <c r="F5375" s="26" t="s">
        <v>60</v>
      </c>
      <c r="G5375">
        <v>7</v>
      </c>
      <c r="H5375" s="123">
        <f t="shared" si="453"/>
        <v>0.25</v>
      </c>
      <c r="J5375" t="s">
        <v>100</v>
      </c>
      <c r="M5375" s="2">
        <v>0</v>
      </c>
      <c r="O5375">
        <v>0</v>
      </c>
      <c r="P5375" s="2">
        <v>12</v>
      </c>
      <c r="Q5375" s="2">
        <v>0</v>
      </c>
      <c r="S5375">
        <v>0</v>
      </c>
      <c r="T5375" s="2">
        <v>12</v>
      </c>
    </row>
    <row r="5376" spans="1:20">
      <c r="A5376" s="187" t="s">
        <v>2010</v>
      </c>
      <c r="B5376" t="s">
        <v>1909</v>
      </c>
      <c r="C5376" s="60" t="s">
        <v>1433</v>
      </c>
      <c r="D5376" s="1" t="s">
        <v>44</v>
      </c>
      <c r="E5376" s="28" t="s">
        <v>60</v>
      </c>
      <c r="F5376" s="26" t="s">
        <v>60</v>
      </c>
      <c r="G5376">
        <v>7</v>
      </c>
      <c r="H5376" s="123">
        <f t="shared" si="453"/>
        <v>0.25</v>
      </c>
      <c r="J5376" t="s">
        <v>100</v>
      </c>
      <c r="M5376" s="2">
        <v>0.33333333333333298</v>
      </c>
      <c r="O5376">
        <v>0.49236596391733101</v>
      </c>
      <c r="P5376" s="2">
        <v>12</v>
      </c>
      <c r="Q5376" s="2">
        <v>0</v>
      </c>
      <c r="S5376">
        <v>0</v>
      </c>
      <c r="T5376" s="2">
        <v>12</v>
      </c>
    </row>
    <row r="5377" spans="1:20">
      <c r="A5377" s="187" t="s">
        <v>2010</v>
      </c>
      <c r="B5377" t="s">
        <v>1910</v>
      </c>
      <c r="C5377" s="60" t="s">
        <v>1433</v>
      </c>
      <c r="D5377" s="1" t="s">
        <v>44</v>
      </c>
      <c r="E5377" s="28" t="s">
        <v>60</v>
      </c>
      <c r="F5377" s="26" t="s">
        <v>60</v>
      </c>
      <c r="G5377">
        <v>7</v>
      </c>
      <c r="H5377" s="123">
        <f t="shared" si="453"/>
        <v>0.25</v>
      </c>
      <c r="J5377" t="s">
        <v>100</v>
      </c>
      <c r="M5377" s="2">
        <v>0</v>
      </c>
      <c r="O5377">
        <v>0</v>
      </c>
      <c r="P5377" s="2">
        <v>12</v>
      </c>
      <c r="Q5377" s="2">
        <v>0</v>
      </c>
      <c r="S5377">
        <v>0</v>
      </c>
      <c r="T5377" s="2">
        <v>12</v>
      </c>
    </row>
    <row r="5378" spans="1:20">
      <c r="A5378" s="187" t="s">
        <v>2010</v>
      </c>
      <c r="B5378" t="s">
        <v>1911</v>
      </c>
      <c r="C5378" s="60" t="s">
        <v>1433</v>
      </c>
      <c r="D5378" s="1" t="s">
        <v>44</v>
      </c>
      <c r="E5378" s="28" t="s">
        <v>60</v>
      </c>
      <c r="F5378" s="26" t="s">
        <v>60</v>
      </c>
      <c r="G5378">
        <v>7</v>
      </c>
      <c r="H5378" s="123">
        <f t="shared" si="453"/>
        <v>0.25</v>
      </c>
      <c r="J5378" t="s">
        <v>100</v>
      </c>
      <c r="M5378" s="2">
        <v>0</v>
      </c>
      <c r="O5378">
        <v>0</v>
      </c>
      <c r="P5378" s="2">
        <v>12</v>
      </c>
      <c r="Q5378" s="2">
        <v>0</v>
      </c>
      <c r="S5378">
        <v>0</v>
      </c>
      <c r="T5378" s="2">
        <v>12</v>
      </c>
    </row>
    <row r="5379" spans="1:20">
      <c r="A5379" s="187" t="s">
        <v>2010</v>
      </c>
      <c r="B5379" t="s">
        <v>1912</v>
      </c>
      <c r="C5379" s="60" t="s">
        <v>1433</v>
      </c>
      <c r="D5379" s="1" t="s">
        <v>44</v>
      </c>
      <c r="E5379" s="28" t="s">
        <v>60</v>
      </c>
      <c r="F5379" s="26" t="s">
        <v>60</v>
      </c>
      <c r="G5379">
        <v>7</v>
      </c>
      <c r="H5379" s="123">
        <f t="shared" si="453"/>
        <v>0.25</v>
      </c>
      <c r="J5379" t="s">
        <v>100</v>
      </c>
      <c r="M5379" s="2">
        <v>0</v>
      </c>
      <c r="O5379">
        <v>0</v>
      </c>
      <c r="P5379" s="2">
        <v>12</v>
      </c>
      <c r="Q5379" s="2">
        <v>0</v>
      </c>
      <c r="S5379">
        <v>0</v>
      </c>
      <c r="T5379" s="2">
        <v>12</v>
      </c>
    </row>
    <row r="5380" spans="1:20">
      <c r="A5380" s="187" t="s">
        <v>2010</v>
      </c>
      <c r="B5380" t="s">
        <v>1913</v>
      </c>
      <c r="C5380" s="60" t="s">
        <v>1433</v>
      </c>
      <c r="D5380" s="1" t="s">
        <v>44</v>
      </c>
      <c r="E5380" s="28" t="s">
        <v>60</v>
      </c>
      <c r="F5380" s="26" t="s">
        <v>60</v>
      </c>
      <c r="G5380">
        <v>7</v>
      </c>
      <c r="H5380" s="123">
        <f t="shared" si="453"/>
        <v>0.25</v>
      </c>
      <c r="J5380" t="s">
        <v>100</v>
      </c>
      <c r="M5380" s="2">
        <v>0</v>
      </c>
      <c r="O5380">
        <v>0</v>
      </c>
      <c r="P5380" s="2">
        <v>12</v>
      </c>
      <c r="Q5380" s="2">
        <v>0</v>
      </c>
      <c r="S5380">
        <v>0</v>
      </c>
      <c r="T5380" s="2">
        <v>12</v>
      </c>
    </row>
    <row r="5381" spans="1:20">
      <c r="A5381" s="187" t="s">
        <v>2010</v>
      </c>
      <c r="B5381" t="s">
        <v>1914</v>
      </c>
      <c r="C5381" s="60" t="s">
        <v>1433</v>
      </c>
      <c r="D5381" s="1" t="s">
        <v>44</v>
      </c>
      <c r="E5381" s="28" t="s">
        <v>60</v>
      </c>
      <c r="F5381" s="26" t="s">
        <v>60</v>
      </c>
      <c r="G5381">
        <v>7</v>
      </c>
      <c r="H5381" s="123">
        <f t="shared" ref="H5381:H5444" si="454">G5381/28</f>
        <v>0.25</v>
      </c>
      <c r="J5381" t="s">
        <v>100</v>
      </c>
      <c r="M5381" s="2">
        <v>0</v>
      </c>
      <c r="O5381">
        <v>0</v>
      </c>
      <c r="P5381" s="2">
        <v>12</v>
      </c>
      <c r="Q5381" s="2">
        <v>0</v>
      </c>
      <c r="S5381">
        <v>0</v>
      </c>
      <c r="T5381" s="2">
        <v>12</v>
      </c>
    </row>
    <row r="5382" spans="1:20">
      <c r="A5382" s="187" t="s">
        <v>2010</v>
      </c>
      <c r="B5382" t="s">
        <v>1915</v>
      </c>
      <c r="C5382" s="60" t="s">
        <v>1433</v>
      </c>
      <c r="D5382" s="1" t="s">
        <v>44</v>
      </c>
      <c r="E5382" s="28" t="s">
        <v>60</v>
      </c>
      <c r="F5382" s="26" t="s">
        <v>60</v>
      </c>
      <c r="G5382">
        <v>7</v>
      </c>
      <c r="H5382" s="123">
        <f t="shared" si="454"/>
        <v>0.25</v>
      </c>
      <c r="J5382" t="s">
        <v>100</v>
      </c>
      <c r="M5382" s="2">
        <v>0</v>
      </c>
      <c r="O5382">
        <v>0</v>
      </c>
      <c r="P5382" s="2">
        <v>12</v>
      </c>
      <c r="Q5382" s="2">
        <v>0</v>
      </c>
      <c r="S5382">
        <v>0</v>
      </c>
      <c r="T5382" s="2">
        <v>12</v>
      </c>
    </row>
    <row r="5383" spans="1:20">
      <c r="A5383" s="187" t="s">
        <v>2010</v>
      </c>
      <c r="B5383" t="s">
        <v>1916</v>
      </c>
      <c r="C5383" s="60" t="s">
        <v>1433</v>
      </c>
      <c r="D5383" s="1" t="s">
        <v>44</v>
      </c>
      <c r="E5383" s="28" t="s">
        <v>60</v>
      </c>
      <c r="F5383" s="26" t="s">
        <v>60</v>
      </c>
      <c r="G5383">
        <v>7</v>
      </c>
      <c r="H5383" s="123">
        <f t="shared" si="454"/>
        <v>0.25</v>
      </c>
      <c r="J5383" t="s">
        <v>100</v>
      </c>
      <c r="M5383" s="2">
        <v>0</v>
      </c>
      <c r="O5383">
        <v>0</v>
      </c>
      <c r="P5383" s="2">
        <v>12</v>
      </c>
      <c r="Q5383" s="2">
        <v>0</v>
      </c>
      <c r="S5383">
        <v>0</v>
      </c>
      <c r="T5383" s="2">
        <v>12</v>
      </c>
    </row>
    <row r="5384" spans="1:20">
      <c r="A5384" s="187" t="s">
        <v>2010</v>
      </c>
      <c r="B5384" t="s">
        <v>1917</v>
      </c>
      <c r="C5384" s="60" t="s">
        <v>1433</v>
      </c>
      <c r="D5384" s="1" t="s">
        <v>44</v>
      </c>
      <c r="E5384" s="28" t="s">
        <v>60</v>
      </c>
      <c r="F5384" s="26" t="s">
        <v>60</v>
      </c>
      <c r="G5384">
        <v>7</v>
      </c>
      <c r="H5384" s="123">
        <f t="shared" si="454"/>
        <v>0.25</v>
      </c>
      <c r="J5384" t="s">
        <v>100</v>
      </c>
      <c r="M5384" s="2">
        <v>0.58333333333333304</v>
      </c>
      <c r="O5384">
        <v>1.1645001528813199</v>
      </c>
      <c r="P5384" s="2">
        <v>12</v>
      </c>
      <c r="Q5384" s="2">
        <v>8.3333333333333301E-2</v>
      </c>
      <c r="S5384">
        <v>0.28867513459481298</v>
      </c>
      <c r="T5384" s="2">
        <v>12</v>
      </c>
    </row>
    <row r="5385" spans="1:20">
      <c r="A5385" s="187" t="s">
        <v>2010</v>
      </c>
      <c r="B5385" t="s">
        <v>1918</v>
      </c>
      <c r="C5385" s="60" t="s">
        <v>1433</v>
      </c>
      <c r="D5385" s="1" t="s">
        <v>44</v>
      </c>
      <c r="E5385" s="28" t="s">
        <v>60</v>
      </c>
      <c r="F5385" s="26" t="s">
        <v>60</v>
      </c>
      <c r="G5385">
        <v>7</v>
      </c>
      <c r="H5385" s="123">
        <f t="shared" si="454"/>
        <v>0.25</v>
      </c>
      <c r="J5385" t="s">
        <v>100</v>
      </c>
      <c r="M5385" s="2">
        <v>0.16666666666666699</v>
      </c>
      <c r="O5385">
        <v>0.38924947208076099</v>
      </c>
      <c r="P5385" s="2">
        <v>12</v>
      </c>
      <c r="Q5385" s="2">
        <v>0</v>
      </c>
      <c r="S5385">
        <v>0</v>
      </c>
      <c r="T5385" s="2">
        <v>12</v>
      </c>
    </row>
    <row r="5386" spans="1:20">
      <c r="A5386" s="187" t="s">
        <v>2010</v>
      </c>
      <c r="B5386" t="s">
        <v>1919</v>
      </c>
      <c r="C5386" s="60" t="s">
        <v>1433</v>
      </c>
      <c r="D5386" s="1" t="s">
        <v>44</v>
      </c>
      <c r="E5386" s="28" t="s">
        <v>60</v>
      </c>
      <c r="F5386" s="26" t="s">
        <v>60</v>
      </c>
      <c r="G5386">
        <v>7</v>
      </c>
      <c r="H5386" s="123">
        <f t="shared" si="454"/>
        <v>0.25</v>
      </c>
      <c r="J5386" t="s">
        <v>100</v>
      </c>
      <c r="M5386" s="2">
        <v>0</v>
      </c>
      <c r="O5386">
        <v>0</v>
      </c>
      <c r="P5386" s="2">
        <v>12</v>
      </c>
      <c r="Q5386" s="2">
        <v>0</v>
      </c>
      <c r="S5386">
        <v>0</v>
      </c>
      <c r="T5386" s="2">
        <v>12</v>
      </c>
    </row>
    <row r="5387" spans="1:20">
      <c r="A5387" s="187" t="s">
        <v>2010</v>
      </c>
      <c r="B5387" t="s">
        <v>1920</v>
      </c>
      <c r="C5387" s="60" t="s">
        <v>1433</v>
      </c>
      <c r="D5387" s="1" t="s">
        <v>44</v>
      </c>
      <c r="E5387" s="28" t="s">
        <v>60</v>
      </c>
      <c r="F5387" s="26" t="s">
        <v>60</v>
      </c>
      <c r="G5387">
        <v>7</v>
      </c>
      <c r="H5387" s="123">
        <f t="shared" si="454"/>
        <v>0.25</v>
      </c>
      <c r="J5387" t="s">
        <v>100</v>
      </c>
      <c r="M5387" s="2">
        <v>8.3333333333333301E-2</v>
      </c>
      <c r="O5387">
        <v>0.28867513459481298</v>
      </c>
      <c r="P5387" s="2">
        <v>12</v>
      </c>
      <c r="Q5387" s="2">
        <v>0</v>
      </c>
      <c r="S5387">
        <v>0</v>
      </c>
      <c r="T5387" s="2">
        <v>12</v>
      </c>
    </row>
    <row r="5388" spans="1:20">
      <c r="A5388" s="187" t="s">
        <v>2010</v>
      </c>
      <c r="B5388" t="s">
        <v>1921</v>
      </c>
      <c r="C5388" s="60" t="s">
        <v>1433</v>
      </c>
      <c r="D5388" s="1" t="s">
        <v>44</v>
      </c>
      <c r="E5388" s="28" t="s">
        <v>60</v>
      </c>
      <c r="F5388" s="26" t="s">
        <v>60</v>
      </c>
      <c r="G5388">
        <v>7</v>
      </c>
      <c r="H5388" s="123">
        <f t="shared" si="454"/>
        <v>0.25</v>
      </c>
      <c r="J5388" t="s">
        <v>100</v>
      </c>
      <c r="M5388" s="2">
        <v>0</v>
      </c>
      <c r="O5388">
        <v>0</v>
      </c>
      <c r="P5388" s="2">
        <v>12</v>
      </c>
      <c r="Q5388" s="2">
        <v>0</v>
      </c>
      <c r="S5388">
        <v>0</v>
      </c>
      <c r="T5388" s="2">
        <v>12</v>
      </c>
    </row>
    <row r="5389" spans="1:20">
      <c r="A5389" s="187" t="s">
        <v>2010</v>
      </c>
      <c r="B5389" t="s">
        <v>1922</v>
      </c>
      <c r="C5389" s="60" t="s">
        <v>1433</v>
      </c>
      <c r="D5389" s="1" t="s">
        <v>44</v>
      </c>
      <c r="E5389" s="28" t="s">
        <v>60</v>
      </c>
      <c r="F5389" s="26" t="s">
        <v>60</v>
      </c>
      <c r="G5389">
        <v>7</v>
      </c>
      <c r="H5389" s="123">
        <f t="shared" si="454"/>
        <v>0.25</v>
      </c>
      <c r="J5389" t="s">
        <v>100</v>
      </c>
      <c r="M5389" s="2">
        <v>8.3333333333333301E-2</v>
      </c>
      <c r="O5389">
        <v>0.28867513459481298</v>
      </c>
      <c r="P5389" s="2">
        <v>12</v>
      </c>
      <c r="Q5389" s="2">
        <v>0</v>
      </c>
      <c r="S5389">
        <v>0</v>
      </c>
      <c r="T5389" s="2">
        <v>12</v>
      </c>
    </row>
    <row r="5390" spans="1:20">
      <c r="A5390" s="187" t="s">
        <v>2010</v>
      </c>
      <c r="B5390" t="s">
        <v>1923</v>
      </c>
      <c r="C5390" s="60" t="s">
        <v>1433</v>
      </c>
      <c r="D5390" s="1" t="s">
        <v>44</v>
      </c>
      <c r="E5390" s="28" t="s">
        <v>60</v>
      </c>
      <c r="F5390" s="26" t="s">
        <v>60</v>
      </c>
      <c r="G5390">
        <v>7</v>
      </c>
      <c r="H5390" s="123">
        <f t="shared" si="454"/>
        <v>0.25</v>
      </c>
      <c r="J5390" t="s">
        <v>100</v>
      </c>
      <c r="M5390" s="2">
        <v>0</v>
      </c>
      <c r="O5390">
        <v>0</v>
      </c>
      <c r="P5390" s="2">
        <v>12</v>
      </c>
      <c r="Q5390" s="2">
        <v>0</v>
      </c>
      <c r="S5390">
        <v>0</v>
      </c>
      <c r="T5390" s="2">
        <v>12</v>
      </c>
    </row>
    <row r="5391" spans="1:20">
      <c r="A5391" s="187" t="s">
        <v>2010</v>
      </c>
      <c r="B5391" t="s">
        <v>1390</v>
      </c>
      <c r="C5391" s="60" t="s">
        <v>1433</v>
      </c>
      <c r="D5391" s="1" t="s">
        <v>44</v>
      </c>
      <c r="E5391" s="28" t="s">
        <v>60</v>
      </c>
      <c r="F5391" s="26" t="s">
        <v>60</v>
      </c>
      <c r="G5391">
        <v>7</v>
      </c>
      <c r="H5391" s="123">
        <f t="shared" si="454"/>
        <v>0.25</v>
      </c>
      <c r="J5391" t="s">
        <v>100</v>
      </c>
      <c r="M5391" s="2">
        <v>0</v>
      </c>
      <c r="O5391">
        <v>0</v>
      </c>
      <c r="P5391" s="2">
        <v>12</v>
      </c>
      <c r="Q5391" s="2">
        <v>8.3333333333333301E-2</v>
      </c>
      <c r="S5391">
        <v>0.28867513459481298</v>
      </c>
      <c r="T5391" s="2">
        <v>12</v>
      </c>
    </row>
    <row r="5392" spans="1:20">
      <c r="A5392" s="187" t="s">
        <v>2010</v>
      </c>
      <c r="B5392" t="s">
        <v>1924</v>
      </c>
      <c r="C5392" s="60" t="s">
        <v>1433</v>
      </c>
      <c r="D5392" s="1" t="s">
        <v>44</v>
      </c>
      <c r="E5392" s="28" t="s">
        <v>60</v>
      </c>
      <c r="F5392" s="26" t="s">
        <v>60</v>
      </c>
      <c r="G5392">
        <v>7</v>
      </c>
      <c r="H5392" s="123">
        <f t="shared" si="454"/>
        <v>0.25</v>
      </c>
      <c r="J5392" t="s">
        <v>100</v>
      </c>
      <c r="M5392" s="2">
        <v>0</v>
      </c>
      <c r="O5392">
        <v>0</v>
      </c>
      <c r="P5392" s="2">
        <v>12</v>
      </c>
      <c r="Q5392" s="2">
        <v>0</v>
      </c>
      <c r="S5392">
        <v>0</v>
      </c>
      <c r="T5392" s="2">
        <v>12</v>
      </c>
    </row>
    <row r="5393" spans="1:20">
      <c r="A5393" s="187" t="s">
        <v>2010</v>
      </c>
      <c r="B5393" t="s">
        <v>1925</v>
      </c>
      <c r="C5393" s="60" t="s">
        <v>1433</v>
      </c>
      <c r="D5393" s="1" t="s">
        <v>44</v>
      </c>
      <c r="E5393" s="28" t="s">
        <v>60</v>
      </c>
      <c r="F5393" s="26" t="s">
        <v>60</v>
      </c>
      <c r="G5393">
        <v>7</v>
      </c>
      <c r="H5393" s="123">
        <f t="shared" si="454"/>
        <v>0.25</v>
      </c>
      <c r="J5393" t="s">
        <v>100</v>
      </c>
      <c r="M5393" s="2">
        <v>0</v>
      </c>
      <c r="O5393">
        <v>0</v>
      </c>
      <c r="P5393" s="2">
        <v>12</v>
      </c>
      <c r="Q5393" s="2">
        <v>0</v>
      </c>
      <c r="S5393">
        <v>0</v>
      </c>
      <c r="T5393" s="2">
        <v>12</v>
      </c>
    </row>
    <row r="5394" spans="1:20">
      <c r="A5394" s="187" t="s">
        <v>2010</v>
      </c>
      <c r="B5394" t="s">
        <v>1926</v>
      </c>
      <c r="C5394" s="60" t="s">
        <v>1433</v>
      </c>
      <c r="D5394" s="1" t="s">
        <v>44</v>
      </c>
      <c r="E5394" s="28" t="s">
        <v>60</v>
      </c>
      <c r="F5394" s="26" t="s">
        <v>60</v>
      </c>
      <c r="G5394">
        <v>7</v>
      </c>
      <c r="H5394" s="123">
        <f t="shared" si="454"/>
        <v>0.25</v>
      </c>
      <c r="J5394" t="s">
        <v>100</v>
      </c>
      <c r="M5394" s="2">
        <v>0</v>
      </c>
      <c r="O5394">
        <v>0</v>
      </c>
      <c r="P5394" s="2">
        <v>12</v>
      </c>
      <c r="Q5394" s="2">
        <v>0</v>
      </c>
      <c r="S5394">
        <v>0</v>
      </c>
      <c r="T5394" s="2">
        <v>12</v>
      </c>
    </row>
    <row r="5395" spans="1:20">
      <c r="A5395" s="187" t="s">
        <v>2010</v>
      </c>
      <c r="B5395" t="s">
        <v>1927</v>
      </c>
      <c r="C5395" s="60" t="s">
        <v>1433</v>
      </c>
      <c r="D5395" s="1" t="s">
        <v>44</v>
      </c>
      <c r="E5395" s="28" t="s">
        <v>60</v>
      </c>
      <c r="F5395" s="26" t="s">
        <v>60</v>
      </c>
      <c r="G5395">
        <v>7</v>
      </c>
      <c r="H5395" s="123">
        <f t="shared" si="454"/>
        <v>0.25</v>
      </c>
      <c r="J5395" t="s">
        <v>100</v>
      </c>
      <c r="M5395" s="2">
        <v>0</v>
      </c>
      <c r="O5395">
        <v>0</v>
      </c>
      <c r="P5395" s="2">
        <v>12</v>
      </c>
      <c r="Q5395" s="2">
        <v>8.3333333333333301E-2</v>
      </c>
      <c r="S5395">
        <v>0.28867513459481298</v>
      </c>
      <c r="T5395" s="2">
        <v>12</v>
      </c>
    </row>
    <row r="5396" spans="1:20">
      <c r="A5396" s="187" t="s">
        <v>2010</v>
      </c>
      <c r="B5396" t="s">
        <v>1928</v>
      </c>
      <c r="C5396" s="60" t="s">
        <v>1433</v>
      </c>
      <c r="D5396" s="1" t="s">
        <v>44</v>
      </c>
      <c r="E5396" s="28" t="s">
        <v>60</v>
      </c>
      <c r="F5396" s="26" t="s">
        <v>60</v>
      </c>
      <c r="G5396">
        <v>7</v>
      </c>
      <c r="H5396" s="123">
        <f t="shared" si="454"/>
        <v>0.25</v>
      </c>
      <c r="J5396" t="s">
        <v>100</v>
      </c>
      <c r="M5396" s="2">
        <v>0</v>
      </c>
      <c r="O5396">
        <v>0</v>
      </c>
      <c r="P5396" s="2">
        <v>12</v>
      </c>
      <c r="Q5396" s="2">
        <v>0</v>
      </c>
      <c r="S5396">
        <v>0</v>
      </c>
      <c r="T5396" s="2">
        <v>12</v>
      </c>
    </row>
    <row r="5397" spans="1:20">
      <c r="A5397" s="187" t="s">
        <v>2010</v>
      </c>
      <c r="B5397" t="s">
        <v>1929</v>
      </c>
      <c r="C5397" s="60" t="s">
        <v>1433</v>
      </c>
      <c r="D5397" s="1" t="s">
        <v>44</v>
      </c>
      <c r="E5397" s="28" t="s">
        <v>60</v>
      </c>
      <c r="F5397" s="26" t="s">
        <v>60</v>
      </c>
      <c r="G5397">
        <v>7</v>
      </c>
      <c r="H5397" s="123">
        <f t="shared" si="454"/>
        <v>0.25</v>
      </c>
      <c r="J5397" t="s">
        <v>100</v>
      </c>
      <c r="M5397" s="2">
        <v>3.75</v>
      </c>
      <c r="O5397">
        <v>3.3608710992024902</v>
      </c>
      <c r="P5397" s="2">
        <v>12</v>
      </c>
      <c r="Q5397" s="2">
        <v>2.6666666666666701</v>
      </c>
      <c r="S5397">
        <v>2.4984843890695498</v>
      </c>
      <c r="T5397" s="2">
        <v>12</v>
      </c>
    </row>
    <row r="5398" spans="1:20">
      <c r="A5398" s="187" t="s">
        <v>2010</v>
      </c>
      <c r="B5398" t="s">
        <v>1930</v>
      </c>
      <c r="C5398" s="60" t="s">
        <v>1433</v>
      </c>
      <c r="D5398" s="1" t="s">
        <v>44</v>
      </c>
      <c r="E5398" s="28" t="s">
        <v>60</v>
      </c>
      <c r="F5398" s="26" t="s">
        <v>60</v>
      </c>
      <c r="G5398">
        <v>7</v>
      </c>
      <c r="H5398" s="123">
        <f t="shared" si="454"/>
        <v>0.25</v>
      </c>
      <c r="J5398" t="s">
        <v>100</v>
      </c>
      <c r="M5398" s="2">
        <v>0</v>
      </c>
      <c r="O5398">
        <v>0</v>
      </c>
      <c r="P5398" s="2">
        <v>12</v>
      </c>
      <c r="Q5398" s="2">
        <v>0</v>
      </c>
      <c r="S5398">
        <v>0</v>
      </c>
      <c r="T5398" s="2">
        <v>12</v>
      </c>
    </row>
    <row r="5399" spans="1:20">
      <c r="A5399" s="187" t="s">
        <v>2010</v>
      </c>
      <c r="B5399" t="s">
        <v>1931</v>
      </c>
      <c r="C5399" s="60" t="s">
        <v>1433</v>
      </c>
      <c r="D5399" s="1" t="s">
        <v>44</v>
      </c>
      <c r="E5399" s="28" t="s">
        <v>60</v>
      </c>
      <c r="F5399" s="26" t="s">
        <v>60</v>
      </c>
      <c r="G5399">
        <v>7</v>
      </c>
      <c r="H5399" s="123">
        <f t="shared" si="454"/>
        <v>0.25</v>
      </c>
      <c r="J5399" t="s">
        <v>100</v>
      </c>
      <c r="M5399" s="2">
        <v>0</v>
      </c>
      <c r="O5399">
        <v>0</v>
      </c>
      <c r="P5399" s="2">
        <v>12</v>
      </c>
      <c r="Q5399" s="2">
        <v>0</v>
      </c>
      <c r="S5399">
        <v>0</v>
      </c>
      <c r="T5399" s="2">
        <v>12</v>
      </c>
    </row>
    <row r="5400" spans="1:20">
      <c r="A5400" s="187" t="s">
        <v>2010</v>
      </c>
      <c r="B5400" t="s">
        <v>1932</v>
      </c>
      <c r="C5400" s="60" t="s">
        <v>1433</v>
      </c>
      <c r="D5400" s="1" t="s">
        <v>44</v>
      </c>
      <c r="E5400" s="28" t="s">
        <v>60</v>
      </c>
      <c r="F5400" s="26" t="s">
        <v>60</v>
      </c>
      <c r="G5400">
        <v>7</v>
      </c>
      <c r="H5400" s="123">
        <f t="shared" si="454"/>
        <v>0.25</v>
      </c>
      <c r="J5400" t="s">
        <v>100</v>
      </c>
      <c r="M5400" s="2">
        <v>0</v>
      </c>
      <c r="O5400">
        <v>0</v>
      </c>
      <c r="P5400" s="2">
        <v>12</v>
      </c>
      <c r="Q5400" s="2">
        <v>0</v>
      </c>
      <c r="S5400">
        <v>0</v>
      </c>
      <c r="T5400" s="2">
        <v>12</v>
      </c>
    </row>
    <row r="5401" spans="1:20">
      <c r="A5401" s="187" t="s">
        <v>2010</v>
      </c>
      <c r="B5401" t="s">
        <v>1933</v>
      </c>
      <c r="C5401" s="60" t="s">
        <v>1433</v>
      </c>
      <c r="D5401" s="1" t="s">
        <v>44</v>
      </c>
      <c r="E5401" s="28" t="s">
        <v>60</v>
      </c>
      <c r="F5401" s="26" t="s">
        <v>60</v>
      </c>
      <c r="G5401">
        <v>7</v>
      </c>
      <c r="H5401" s="123">
        <f t="shared" si="454"/>
        <v>0.25</v>
      </c>
      <c r="J5401" t="s">
        <v>100</v>
      </c>
      <c r="M5401" s="2">
        <v>0</v>
      </c>
      <c r="O5401">
        <v>0</v>
      </c>
      <c r="P5401" s="2">
        <v>12</v>
      </c>
      <c r="Q5401" s="2">
        <v>0</v>
      </c>
      <c r="S5401">
        <v>0</v>
      </c>
      <c r="T5401" s="2">
        <v>12</v>
      </c>
    </row>
    <row r="5402" spans="1:20">
      <c r="A5402" s="187" t="s">
        <v>2010</v>
      </c>
      <c r="B5402" t="s">
        <v>1934</v>
      </c>
      <c r="C5402" s="60" t="s">
        <v>1433</v>
      </c>
      <c r="D5402" s="1" t="s">
        <v>44</v>
      </c>
      <c r="E5402" s="28" t="s">
        <v>60</v>
      </c>
      <c r="F5402" s="26" t="s">
        <v>60</v>
      </c>
      <c r="G5402">
        <v>7</v>
      </c>
      <c r="H5402" s="123">
        <f t="shared" si="454"/>
        <v>0.25</v>
      </c>
      <c r="J5402" t="s">
        <v>100</v>
      </c>
      <c r="M5402" s="2">
        <v>0</v>
      </c>
      <c r="O5402">
        <v>0</v>
      </c>
      <c r="P5402" s="2">
        <v>12</v>
      </c>
      <c r="Q5402" s="2">
        <v>0</v>
      </c>
      <c r="S5402">
        <v>0</v>
      </c>
      <c r="T5402" s="2">
        <v>12</v>
      </c>
    </row>
    <row r="5403" spans="1:20">
      <c r="A5403" s="187" t="s">
        <v>2010</v>
      </c>
      <c r="B5403" t="s">
        <v>1935</v>
      </c>
      <c r="C5403" s="60" t="s">
        <v>1433</v>
      </c>
      <c r="D5403" s="1" t="s">
        <v>44</v>
      </c>
      <c r="E5403" s="28" t="s">
        <v>60</v>
      </c>
      <c r="F5403" s="26" t="s">
        <v>60</v>
      </c>
      <c r="G5403">
        <v>7</v>
      </c>
      <c r="H5403" s="123">
        <f t="shared" si="454"/>
        <v>0.25</v>
      </c>
      <c r="J5403" t="s">
        <v>100</v>
      </c>
      <c r="M5403" s="2">
        <v>0</v>
      </c>
      <c r="O5403">
        <v>0</v>
      </c>
      <c r="P5403" s="2">
        <v>12</v>
      </c>
      <c r="Q5403" s="2">
        <v>0</v>
      </c>
      <c r="S5403">
        <v>0</v>
      </c>
      <c r="T5403" s="2">
        <v>12</v>
      </c>
    </row>
    <row r="5404" spans="1:20">
      <c r="A5404" s="187" t="s">
        <v>2010</v>
      </c>
      <c r="B5404" t="s">
        <v>1936</v>
      </c>
      <c r="C5404" s="60" t="s">
        <v>1433</v>
      </c>
      <c r="D5404" s="1" t="s">
        <v>44</v>
      </c>
      <c r="E5404" s="28" t="s">
        <v>60</v>
      </c>
      <c r="F5404" s="26" t="s">
        <v>60</v>
      </c>
      <c r="G5404">
        <v>7</v>
      </c>
      <c r="H5404" s="123">
        <f t="shared" si="454"/>
        <v>0.25</v>
      </c>
      <c r="J5404" t="s">
        <v>100</v>
      </c>
      <c r="M5404" s="2">
        <v>0</v>
      </c>
      <c r="O5404">
        <v>0</v>
      </c>
      <c r="P5404" s="2">
        <v>12</v>
      </c>
      <c r="Q5404" s="2">
        <v>0</v>
      </c>
      <c r="S5404">
        <v>0</v>
      </c>
      <c r="T5404" s="2">
        <v>12</v>
      </c>
    </row>
    <row r="5405" spans="1:20">
      <c r="A5405" s="187" t="s">
        <v>2010</v>
      </c>
      <c r="B5405" t="s">
        <v>1937</v>
      </c>
      <c r="C5405" s="60" t="s">
        <v>1433</v>
      </c>
      <c r="D5405" s="1" t="s">
        <v>44</v>
      </c>
      <c r="E5405" s="28" t="s">
        <v>60</v>
      </c>
      <c r="F5405" s="26" t="s">
        <v>60</v>
      </c>
      <c r="G5405">
        <v>7</v>
      </c>
      <c r="H5405" s="123">
        <f t="shared" si="454"/>
        <v>0.25</v>
      </c>
      <c r="J5405" t="s">
        <v>100</v>
      </c>
      <c r="M5405" s="2">
        <v>0</v>
      </c>
      <c r="O5405">
        <v>0</v>
      </c>
      <c r="P5405" s="2">
        <v>12</v>
      </c>
      <c r="Q5405" s="2">
        <v>0</v>
      </c>
      <c r="S5405">
        <v>0</v>
      </c>
      <c r="T5405" s="2">
        <v>12</v>
      </c>
    </row>
    <row r="5406" spans="1:20">
      <c r="A5406" s="187" t="s">
        <v>2010</v>
      </c>
      <c r="B5406" t="s">
        <v>1938</v>
      </c>
      <c r="C5406" s="60" t="s">
        <v>1433</v>
      </c>
      <c r="D5406" s="1" t="s">
        <v>44</v>
      </c>
      <c r="E5406" s="28" t="s">
        <v>60</v>
      </c>
      <c r="F5406" s="26" t="s">
        <v>60</v>
      </c>
      <c r="G5406">
        <v>7</v>
      </c>
      <c r="H5406" s="123">
        <f t="shared" si="454"/>
        <v>0.25</v>
      </c>
      <c r="J5406" t="s">
        <v>100</v>
      </c>
      <c r="M5406" s="2">
        <v>0</v>
      </c>
      <c r="O5406">
        <v>0</v>
      </c>
      <c r="P5406" s="2">
        <v>12</v>
      </c>
      <c r="Q5406" s="2">
        <v>0</v>
      </c>
      <c r="S5406">
        <v>0</v>
      </c>
      <c r="T5406" s="2">
        <v>12</v>
      </c>
    </row>
    <row r="5407" spans="1:20">
      <c r="A5407" s="187" t="s">
        <v>2010</v>
      </c>
      <c r="B5407" t="s">
        <v>1939</v>
      </c>
      <c r="C5407" s="60" t="s">
        <v>1433</v>
      </c>
      <c r="D5407" s="1" t="s">
        <v>44</v>
      </c>
      <c r="E5407" s="28" t="s">
        <v>60</v>
      </c>
      <c r="F5407" s="26" t="s">
        <v>60</v>
      </c>
      <c r="G5407">
        <v>7</v>
      </c>
      <c r="H5407" s="123">
        <f t="shared" si="454"/>
        <v>0.25</v>
      </c>
      <c r="J5407" t="s">
        <v>100</v>
      </c>
      <c r="M5407" s="2">
        <v>8</v>
      </c>
      <c r="O5407">
        <v>7.9886282813873501</v>
      </c>
      <c r="P5407" s="2">
        <v>12</v>
      </c>
      <c r="Q5407" s="2">
        <v>1.1666666666666701</v>
      </c>
      <c r="S5407">
        <v>2.03752672412294</v>
      </c>
      <c r="T5407" s="2">
        <v>12</v>
      </c>
    </row>
    <row r="5408" spans="1:20">
      <c r="A5408" s="187" t="s">
        <v>2010</v>
      </c>
      <c r="B5408" t="s">
        <v>1940</v>
      </c>
      <c r="C5408" s="60" t="s">
        <v>1433</v>
      </c>
      <c r="D5408" s="1" t="s">
        <v>44</v>
      </c>
      <c r="E5408" s="28" t="s">
        <v>60</v>
      </c>
      <c r="F5408" s="26" t="s">
        <v>60</v>
      </c>
      <c r="G5408">
        <v>7</v>
      </c>
      <c r="H5408" s="123">
        <f t="shared" si="454"/>
        <v>0.25</v>
      </c>
      <c r="J5408" t="s">
        <v>100</v>
      </c>
      <c r="M5408" s="2">
        <v>0</v>
      </c>
      <c r="O5408">
        <v>0</v>
      </c>
      <c r="P5408" s="2">
        <v>12</v>
      </c>
      <c r="Q5408" s="2">
        <v>0</v>
      </c>
      <c r="S5408">
        <v>0</v>
      </c>
      <c r="T5408" s="2">
        <v>12</v>
      </c>
    </row>
    <row r="5409" spans="1:20">
      <c r="A5409" s="187" t="s">
        <v>2010</v>
      </c>
      <c r="B5409" t="s">
        <v>1941</v>
      </c>
      <c r="C5409" s="60" t="s">
        <v>1433</v>
      </c>
      <c r="D5409" s="1" t="s">
        <v>44</v>
      </c>
      <c r="E5409" s="28" t="s">
        <v>60</v>
      </c>
      <c r="F5409" s="26" t="s">
        <v>60</v>
      </c>
      <c r="G5409">
        <v>7</v>
      </c>
      <c r="H5409" s="123">
        <f t="shared" si="454"/>
        <v>0.25</v>
      </c>
      <c r="J5409" t="s">
        <v>100</v>
      </c>
      <c r="M5409" s="2">
        <v>0</v>
      </c>
      <c r="O5409">
        <v>0</v>
      </c>
      <c r="P5409" s="2">
        <v>12</v>
      </c>
      <c r="Q5409" s="2">
        <v>0</v>
      </c>
      <c r="S5409">
        <v>0</v>
      </c>
      <c r="T5409" s="2">
        <v>12</v>
      </c>
    </row>
    <row r="5410" spans="1:20">
      <c r="A5410" s="187" t="s">
        <v>2010</v>
      </c>
      <c r="B5410" t="s">
        <v>1942</v>
      </c>
      <c r="C5410" s="60" t="s">
        <v>1433</v>
      </c>
      <c r="D5410" s="1" t="s">
        <v>44</v>
      </c>
      <c r="E5410" s="28" t="s">
        <v>60</v>
      </c>
      <c r="F5410" s="26" t="s">
        <v>60</v>
      </c>
      <c r="G5410">
        <v>7</v>
      </c>
      <c r="H5410" s="123">
        <f t="shared" si="454"/>
        <v>0.25</v>
      </c>
      <c r="J5410" t="s">
        <v>100</v>
      </c>
      <c r="M5410" s="2">
        <v>0</v>
      </c>
      <c r="O5410">
        <v>0</v>
      </c>
      <c r="P5410" s="2">
        <v>12</v>
      </c>
      <c r="Q5410" s="2">
        <v>0</v>
      </c>
      <c r="S5410">
        <v>0</v>
      </c>
      <c r="T5410" s="2">
        <v>12</v>
      </c>
    </row>
    <row r="5411" spans="1:20">
      <c r="A5411" s="187" t="s">
        <v>2010</v>
      </c>
      <c r="B5411" t="s">
        <v>1943</v>
      </c>
      <c r="C5411" s="60" t="s">
        <v>1433</v>
      </c>
      <c r="D5411" s="1" t="s">
        <v>44</v>
      </c>
      <c r="E5411" s="28" t="s">
        <v>60</v>
      </c>
      <c r="F5411" s="26" t="s">
        <v>60</v>
      </c>
      <c r="G5411">
        <v>7</v>
      </c>
      <c r="H5411" s="123">
        <f t="shared" si="454"/>
        <v>0.25</v>
      </c>
      <c r="J5411" t="s">
        <v>100</v>
      </c>
      <c r="M5411" s="2">
        <v>0</v>
      </c>
      <c r="O5411">
        <v>0</v>
      </c>
      <c r="P5411" s="2">
        <v>12</v>
      </c>
      <c r="Q5411" s="2">
        <v>0</v>
      </c>
      <c r="S5411">
        <v>0</v>
      </c>
      <c r="T5411" s="2">
        <v>12</v>
      </c>
    </row>
    <row r="5412" spans="1:20">
      <c r="A5412" s="187" t="s">
        <v>2010</v>
      </c>
      <c r="B5412" t="s">
        <v>1944</v>
      </c>
      <c r="C5412" s="60" t="s">
        <v>1433</v>
      </c>
      <c r="D5412" s="1" t="s">
        <v>44</v>
      </c>
      <c r="E5412" s="28" t="s">
        <v>60</v>
      </c>
      <c r="F5412" s="26" t="s">
        <v>60</v>
      </c>
      <c r="G5412">
        <v>7</v>
      </c>
      <c r="H5412" s="123">
        <f t="shared" si="454"/>
        <v>0.25</v>
      </c>
      <c r="J5412" t="s">
        <v>100</v>
      </c>
      <c r="M5412" s="2">
        <v>0.41666666666666702</v>
      </c>
      <c r="O5412">
        <v>1.4433756729740601</v>
      </c>
      <c r="P5412" s="2">
        <v>12</v>
      </c>
      <c r="Q5412" s="2">
        <v>0</v>
      </c>
      <c r="S5412">
        <v>0</v>
      </c>
      <c r="T5412" s="2">
        <v>12</v>
      </c>
    </row>
    <row r="5413" spans="1:20">
      <c r="A5413" s="187" t="s">
        <v>2010</v>
      </c>
      <c r="B5413" t="s">
        <v>1945</v>
      </c>
      <c r="C5413" s="60" t="s">
        <v>1433</v>
      </c>
      <c r="D5413" s="1" t="s">
        <v>44</v>
      </c>
      <c r="E5413" s="28" t="s">
        <v>60</v>
      </c>
      <c r="F5413" s="26" t="s">
        <v>60</v>
      </c>
      <c r="G5413">
        <v>7</v>
      </c>
      <c r="H5413" s="123">
        <f t="shared" si="454"/>
        <v>0.25</v>
      </c>
      <c r="J5413" t="s">
        <v>100</v>
      </c>
      <c r="M5413" s="2">
        <v>0.75</v>
      </c>
      <c r="O5413">
        <v>0.96530729916342295</v>
      </c>
      <c r="P5413" s="2">
        <v>12</v>
      </c>
      <c r="Q5413" s="2">
        <v>0</v>
      </c>
      <c r="S5413">
        <v>0</v>
      </c>
      <c r="T5413" s="2">
        <v>12</v>
      </c>
    </row>
    <row r="5414" spans="1:20">
      <c r="A5414" s="187" t="s">
        <v>2010</v>
      </c>
      <c r="B5414" t="s">
        <v>1946</v>
      </c>
      <c r="C5414" s="60" t="s">
        <v>1433</v>
      </c>
      <c r="D5414" s="1" t="s">
        <v>44</v>
      </c>
      <c r="E5414" s="28" t="s">
        <v>60</v>
      </c>
      <c r="F5414" s="26" t="s">
        <v>60</v>
      </c>
      <c r="G5414">
        <v>7</v>
      </c>
      <c r="H5414" s="123">
        <f t="shared" si="454"/>
        <v>0.25</v>
      </c>
      <c r="J5414" t="s">
        <v>100</v>
      </c>
      <c r="M5414" s="2">
        <v>0</v>
      </c>
      <c r="O5414">
        <v>0</v>
      </c>
      <c r="P5414" s="2">
        <v>12</v>
      </c>
      <c r="Q5414" s="2">
        <v>0</v>
      </c>
      <c r="S5414">
        <v>0</v>
      </c>
      <c r="T5414" s="2">
        <v>12</v>
      </c>
    </row>
    <row r="5415" spans="1:20">
      <c r="A5415" s="187" t="s">
        <v>2010</v>
      </c>
      <c r="B5415" t="s">
        <v>1947</v>
      </c>
      <c r="C5415" s="60" t="s">
        <v>1433</v>
      </c>
      <c r="D5415" s="1" t="s">
        <v>44</v>
      </c>
      <c r="E5415" s="28" t="s">
        <v>60</v>
      </c>
      <c r="F5415" s="26" t="s">
        <v>60</v>
      </c>
      <c r="G5415">
        <v>7</v>
      </c>
      <c r="H5415" s="123">
        <f t="shared" si="454"/>
        <v>0.25</v>
      </c>
      <c r="J5415" t="s">
        <v>100</v>
      </c>
      <c r="M5415" s="2">
        <v>0</v>
      </c>
      <c r="O5415">
        <v>0</v>
      </c>
      <c r="P5415" s="2">
        <v>12</v>
      </c>
      <c r="Q5415" s="2">
        <v>0</v>
      </c>
      <c r="S5415">
        <v>0</v>
      </c>
      <c r="T5415" s="2">
        <v>12</v>
      </c>
    </row>
    <row r="5416" spans="1:20">
      <c r="A5416" s="187" t="s">
        <v>2010</v>
      </c>
      <c r="B5416" t="s">
        <v>1948</v>
      </c>
      <c r="C5416" s="60" t="s">
        <v>1433</v>
      </c>
      <c r="D5416" s="1" t="s">
        <v>44</v>
      </c>
      <c r="E5416" s="28" t="s">
        <v>60</v>
      </c>
      <c r="F5416" s="26" t="s">
        <v>60</v>
      </c>
      <c r="G5416">
        <v>7</v>
      </c>
      <c r="H5416" s="123">
        <f t="shared" si="454"/>
        <v>0.25</v>
      </c>
      <c r="J5416" t="s">
        <v>100</v>
      </c>
      <c r="M5416" s="2">
        <v>0</v>
      </c>
      <c r="O5416">
        <v>0</v>
      </c>
      <c r="P5416" s="2">
        <v>12</v>
      </c>
      <c r="Q5416" s="2">
        <v>0</v>
      </c>
      <c r="S5416">
        <v>0</v>
      </c>
      <c r="T5416" s="2">
        <v>12</v>
      </c>
    </row>
    <row r="5417" spans="1:20">
      <c r="A5417" s="187" t="s">
        <v>2010</v>
      </c>
      <c r="B5417" t="s">
        <v>1949</v>
      </c>
      <c r="C5417" s="60" t="s">
        <v>1433</v>
      </c>
      <c r="D5417" s="1" t="s">
        <v>44</v>
      </c>
      <c r="E5417" s="28" t="s">
        <v>60</v>
      </c>
      <c r="F5417" s="26" t="s">
        <v>60</v>
      </c>
      <c r="G5417">
        <v>7</v>
      </c>
      <c r="H5417" s="123">
        <f t="shared" si="454"/>
        <v>0.25</v>
      </c>
      <c r="J5417" t="s">
        <v>100</v>
      </c>
      <c r="M5417" s="2">
        <v>0</v>
      </c>
      <c r="O5417">
        <v>0</v>
      </c>
      <c r="P5417" s="2">
        <v>12</v>
      </c>
      <c r="Q5417" s="2">
        <v>0</v>
      </c>
      <c r="S5417">
        <v>0</v>
      </c>
      <c r="T5417" s="2">
        <v>12</v>
      </c>
    </row>
    <row r="5418" spans="1:20">
      <c r="A5418" s="187" t="s">
        <v>2010</v>
      </c>
      <c r="B5418" t="s">
        <v>1430</v>
      </c>
      <c r="C5418" s="60" t="s">
        <v>1433</v>
      </c>
      <c r="D5418" s="1" t="s">
        <v>44</v>
      </c>
      <c r="E5418" s="28" t="s">
        <v>60</v>
      </c>
      <c r="F5418" s="26" t="s">
        <v>60</v>
      </c>
      <c r="G5418">
        <v>7</v>
      </c>
      <c r="H5418" s="123">
        <f t="shared" si="454"/>
        <v>0.25</v>
      </c>
      <c r="J5418" t="s">
        <v>100</v>
      </c>
      <c r="M5418" s="2">
        <v>0</v>
      </c>
      <c r="O5418">
        <v>0</v>
      </c>
      <c r="P5418" s="2">
        <v>12</v>
      </c>
      <c r="Q5418" s="2">
        <v>0</v>
      </c>
      <c r="S5418">
        <v>0</v>
      </c>
      <c r="T5418" s="2">
        <v>12</v>
      </c>
    </row>
    <row r="5419" spans="1:20">
      <c r="A5419" s="187" t="s">
        <v>2010</v>
      </c>
      <c r="B5419" t="s">
        <v>1950</v>
      </c>
      <c r="C5419" s="60" t="s">
        <v>1433</v>
      </c>
      <c r="D5419" s="1" t="s">
        <v>44</v>
      </c>
      <c r="E5419" s="28" t="s">
        <v>60</v>
      </c>
      <c r="F5419" s="26" t="s">
        <v>60</v>
      </c>
      <c r="G5419">
        <v>7</v>
      </c>
      <c r="H5419" s="123">
        <f t="shared" si="454"/>
        <v>0.25</v>
      </c>
      <c r="J5419" t="s">
        <v>100</v>
      </c>
      <c r="M5419" s="2">
        <v>0.25</v>
      </c>
      <c r="O5419">
        <v>0.62158156050806102</v>
      </c>
      <c r="P5419" s="2">
        <v>12</v>
      </c>
      <c r="Q5419" s="2">
        <v>0.66666666666666696</v>
      </c>
      <c r="S5419">
        <v>0.98473192783466201</v>
      </c>
      <c r="T5419" s="2">
        <v>12</v>
      </c>
    </row>
    <row r="5420" spans="1:20">
      <c r="A5420" s="187" t="s">
        <v>2010</v>
      </c>
      <c r="B5420" t="s">
        <v>1951</v>
      </c>
      <c r="C5420" s="60" t="s">
        <v>1433</v>
      </c>
      <c r="D5420" s="1" t="s">
        <v>44</v>
      </c>
      <c r="E5420" s="28" t="s">
        <v>60</v>
      </c>
      <c r="F5420" s="26" t="s">
        <v>60</v>
      </c>
      <c r="G5420">
        <v>7</v>
      </c>
      <c r="H5420" s="123">
        <f t="shared" si="454"/>
        <v>0.25</v>
      </c>
      <c r="J5420" t="s">
        <v>100</v>
      </c>
      <c r="M5420" s="2">
        <v>0</v>
      </c>
      <c r="O5420">
        <v>0</v>
      </c>
      <c r="P5420" s="2">
        <v>12</v>
      </c>
      <c r="Q5420" s="2">
        <v>0</v>
      </c>
      <c r="S5420">
        <v>0</v>
      </c>
      <c r="T5420" s="2">
        <v>12</v>
      </c>
    </row>
    <row r="5421" spans="1:20">
      <c r="A5421" s="187" t="s">
        <v>2010</v>
      </c>
      <c r="B5421" t="s">
        <v>1952</v>
      </c>
      <c r="C5421" s="60" t="s">
        <v>1433</v>
      </c>
      <c r="D5421" s="1" t="s">
        <v>44</v>
      </c>
      <c r="E5421" s="28" t="s">
        <v>60</v>
      </c>
      <c r="F5421" s="26" t="s">
        <v>60</v>
      </c>
      <c r="G5421">
        <v>7</v>
      </c>
      <c r="H5421" s="123">
        <f t="shared" si="454"/>
        <v>0.25</v>
      </c>
      <c r="J5421" t="s">
        <v>100</v>
      </c>
      <c r="M5421" s="2">
        <v>0</v>
      </c>
      <c r="O5421">
        <v>0</v>
      </c>
      <c r="P5421" s="2">
        <v>12</v>
      </c>
      <c r="Q5421" s="2">
        <v>0</v>
      </c>
      <c r="S5421">
        <v>0</v>
      </c>
      <c r="T5421" s="2">
        <v>12</v>
      </c>
    </row>
    <row r="5422" spans="1:20">
      <c r="A5422" s="187" t="s">
        <v>2010</v>
      </c>
      <c r="B5422" t="s">
        <v>1953</v>
      </c>
      <c r="C5422" s="60" t="s">
        <v>1433</v>
      </c>
      <c r="D5422" s="1" t="s">
        <v>44</v>
      </c>
      <c r="E5422" s="28" t="s">
        <v>60</v>
      </c>
      <c r="F5422" s="26" t="s">
        <v>60</v>
      </c>
      <c r="G5422">
        <v>7</v>
      </c>
      <c r="H5422" s="123">
        <f t="shared" si="454"/>
        <v>0.25</v>
      </c>
      <c r="J5422" t="s">
        <v>100</v>
      </c>
      <c r="M5422" s="2">
        <v>0</v>
      </c>
      <c r="O5422">
        <v>0</v>
      </c>
      <c r="P5422" s="2">
        <v>12</v>
      </c>
      <c r="Q5422" s="2">
        <v>0</v>
      </c>
      <c r="S5422">
        <v>0</v>
      </c>
      <c r="T5422" s="2">
        <v>12</v>
      </c>
    </row>
    <row r="5423" spans="1:20">
      <c r="A5423" s="187" t="s">
        <v>2010</v>
      </c>
      <c r="B5423" t="s">
        <v>1954</v>
      </c>
      <c r="C5423" s="60" t="s">
        <v>1433</v>
      </c>
      <c r="D5423" s="1" t="s">
        <v>44</v>
      </c>
      <c r="E5423" s="28" t="s">
        <v>60</v>
      </c>
      <c r="F5423" s="26" t="s">
        <v>60</v>
      </c>
      <c r="G5423">
        <v>7</v>
      </c>
      <c r="H5423" s="123">
        <f t="shared" si="454"/>
        <v>0.25</v>
      </c>
      <c r="J5423" t="s">
        <v>100</v>
      </c>
      <c r="M5423" s="2">
        <v>17.75</v>
      </c>
      <c r="O5423">
        <v>14.882112508890399</v>
      </c>
      <c r="P5423" s="2">
        <v>12</v>
      </c>
      <c r="Q5423" s="2">
        <v>12.5833333333333</v>
      </c>
      <c r="S5423">
        <v>36.881772618939401</v>
      </c>
      <c r="T5423" s="2">
        <v>12</v>
      </c>
    </row>
    <row r="5424" spans="1:20">
      <c r="A5424" s="187" t="s">
        <v>2010</v>
      </c>
      <c r="B5424" t="s">
        <v>1955</v>
      </c>
      <c r="C5424" s="60" t="s">
        <v>1433</v>
      </c>
      <c r="D5424" s="1" t="s">
        <v>44</v>
      </c>
      <c r="E5424" s="28" t="s">
        <v>60</v>
      </c>
      <c r="F5424" s="26" t="s">
        <v>60</v>
      </c>
      <c r="G5424">
        <v>7</v>
      </c>
      <c r="H5424" s="123">
        <f t="shared" si="454"/>
        <v>0.25</v>
      </c>
      <c r="J5424" t="s">
        <v>100</v>
      </c>
      <c r="M5424" s="2">
        <v>8.3333333333333301E-2</v>
      </c>
      <c r="O5424">
        <v>0.28867513459481298</v>
      </c>
      <c r="P5424" s="2">
        <v>12</v>
      </c>
      <c r="Q5424" s="2">
        <v>0</v>
      </c>
      <c r="S5424">
        <v>0</v>
      </c>
      <c r="T5424" s="2">
        <v>12</v>
      </c>
    </row>
    <row r="5425" spans="1:20">
      <c r="A5425" s="187" t="s">
        <v>2010</v>
      </c>
      <c r="B5425" t="s">
        <v>1956</v>
      </c>
      <c r="C5425" s="60" t="s">
        <v>1433</v>
      </c>
      <c r="D5425" s="1" t="s">
        <v>44</v>
      </c>
      <c r="E5425" s="28" t="s">
        <v>60</v>
      </c>
      <c r="F5425" s="26" t="s">
        <v>60</v>
      </c>
      <c r="G5425">
        <v>7</v>
      </c>
      <c r="H5425" s="123">
        <f t="shared" si="454"/>
        <v>0.25</v>
      </c>
      <c r="J5425" t="s">
        <v>100</v>
      </c>
      <c r="M5425" s="2">
        <v>0</v>
      </c>
      <c r="O5425">
        <v>0</v>
      </c>
      <c r="P5425" s="2">
        <v>12</v>
      </c>
      <c r="Q5425" s="2">
        <v>8.3333333333333301E-2</v>
      </c>
      <c r="S5425">
        <v>0.28867513459481298</v>
      </c>
      <c r="T5425" s="2">
        <v>12</v>
      </c>
    </row>
    <row r="5426" spans="1:20">
      <c r="A5426" s="187" t="s">
        <v>2010</v>
      </c>
      <c r="B5426" t="s">
        <v>1957</v>
      </c>
      <c r="C5426" s="60" t="s">
        <v>1433</v>
      </c>
      <c r="D5426" s="1" t="s">
        <v>44</v>
      </c>
      <c r="E5426" s="28" t="s">
        <v>60</v>
      </c>
      <c r="F5426" s="26" t="s">
        <v>60</v>
      </c>
      <c r="G5426">
        <v>7</v>
      </c>
      <c r="H5426" s="123">
        <f t="shared" si="454"/>
        <v>0.25</v>
      </c>
      <c r="J5426" t="s">
        <v>100</v>
      </c>
      <c r="M5426" s="2">
        <v>0</v>
      </c>
      <c r="O5426">
        <v>0</v>
      </c>
      <c r="P5426" s="2">
        <v>12</v>
      </c>
      <c r="Q5426" s="2">
        <v>0</v>
      </c>
      <c r="S5426">
        <v>0</v>
      </c>
      <c r="T5426" s="2">
        <v>12</v>
      </c>
    </row>
    <row r="5427" spans="1:20">
      <c r="A5427" s="187" t="s">
        <v>2010</v>
      </c>
      <c r="B5427" t="s">
        <v>1958</v>
      </c>
      <c r="C5427" s="60" t="s">
        <v>1433</v>
      </c>
      <c r="D5427" s="1" t="s">
        <v>44</v>
      </c>
      <c r="E5427" s="28" t="s">
        <v>60</v>
      </c>
      <c r="F5427" s="26" t="s">
        <v>60</v>
      </c>
      <c r="G5427">
        <v>7</v>
      </c>
      <c r="H5427" s="123">
        <f t="shared" si="454"/>
        <v>0.25</v>
      </c>
      <c r="J5427" t="s">
        <v>100</v>
      </c>
      <c r="M5427" s="2">
        <v>0</v>
      </c>
      <c r="O5427">
        <v>0</v>
      </c>
      <c r="P5427" s="2">
        <v>12</v>
      </c>
      <c r="Q5427" s="2">
        <v>0</v>
      </c>
      <c r="S5427">
        <v>0</v>
      </c>
      <c r="T5427" s="2">
        <v>12</v>
      </c>
    </row>
    <row r="5428" spans="1:20">
      <c r="A5428" s="187" t="s">
        <v>2010</v>
      </c>
      <c r="B5428" t="s">
        <v>1959</v>
      </c>
      <c r="C5428" s="60" t="s">
        <v>1433</v>
      </c>
      <c r="D5428" s="1" t="s">
        <v>44</v>
      </c>
      <c r="E5428" s="28" t="s">
        <v>60</v>
      </c>
      <c r="F5428" s="26" t="s">
        <v>60</v>
      </c>
      <c r="G5428">
        <v>7</v>
      </c>
      <c r="H5428" s="123">
        <f t="shared" si="454"/>
        <v>0.25</v>
      </c>
      <c r="J5428" t="s">
        <v>100</v>
      </c>
      <c r="M5428" s="2">
        <v>0</v>
      </c>
      <c r="O5428">
        <v>0</v>
      </c>
      <c r="P5428" s="2">
        <v>12</v>
      </c>
      <c r="Q5428" s="2">
        <v>0</v>
      </c>
      <c r="S5428">
        <v>0</v>
      </c>
      <c r="T5428" s="2">
        <v>12</v>
      </c>
    </row>
    <row r="5429" spans="1:20">
      <c r="A5429" s="187" t="s">
        <v>2010</v>
      </c>
      <c r="B5429" t="s">
        <v>1393</v>
      </c>
      <c r="C5429" s="60" t="s">
        <v>1433</v>
      </c>
      <c r="D5429" s="1" t="s">
        <v>44</v>
      </c>
      <c r="E5429" s="28" t="s">
        <v>60</v>
      </c>
      <c r="F5429" s="26" t="s">
        <v>60</v>
      </c>
      <c r="G5429">
        <v>7</v>
      </c>
      <c r="H5429" s="123">
        <f t="shared" si="454"/>
        <v>0.25</v>
      </c>
      <c r="J5429" t="s">
        <v>100</v>
      </c>
      <c r="M5429" s="2">
        <v>0</v>
      </c>
      <c r="O5429">
        <v>0</v>
      </c>
      <c r="P5429" s="2">
        <v>12</v>
      </c>
      <c r="Q5429" s="2">
        <v>0</v>
      </c>
      <c r="S5429">
        <v>0</v>
      </c>
      <c r="T5429" s="2">
        <v>12</v>
      </c>
    </row>
    <row r="5430" spans="1:20">
      <c r="A5430" s="187" t="s">
        <v>2010</v>
      </c>
      <c r="B5430" t="s">
        <v>1960</v>
      </c>
      <c r="C5430" s="60" t="s">
        <v>1433</v>
      </c>
      <c r="D5430" s="1" t="s">
        <v>44</v>
      </c>
      <c r="E5430" s="28" t="s">
        <v>60</v>
      </c>
      <c r="F5430" s="26" t="s">
        <v>60</v>
      </c>
      <c r="G5430">
        <v>7</v>
      </c>
      <c r="H5430" s="123">
        <f t="shared" si="454"/>
        <v>0.25</v>
      </c>
      <c r="J5430" t="s">
        <v>100</v>
      </c>
      <c r="M5430" s="2">
        <v>0</v>
      </c>
      <c r="O5430">
        <v>0</v>
      </c>
      <c r="P5430" s="2">
        <v>12</v>
      </c>
      <c r="Q5430" s="2">
        <v>0.58333333333333304</v>
      </c>
      <c r="S5430">
        <v>0.66855792342152098</v>
      </c>
      <c r="T5430" s="2">
        <v>12</v>
      </c>
    </row>
    <row r="5431" spans="1:20">
      <c r="A5431" s="187" t="s">
        <v>2010</v>
      </c>
      <c r="B5431" t="s">
        <v>1961</v>
      </c>
      <c r="C5431" s="60" t="s">
        <v>1433</v>
      </c>
      <c r="D5431" s="1" t="s">
        <v>44</v>
      </c>
      <c r="E5431" s="28" t="s">
        <v>60</v>
      </c>
      <c r="F5431" s="26" t="s">
        <v>60</v>
      </c>
      <c r="G5431">
        <v>7</v>
      </c>
      <c r="H5431" s="123">
        <f t="shared" si="454"/>
        <v>0.25</v>
      </c>
      <c r="J5431" t="s">
        <v>100</v>
      </c>
      <c r="M5431" s="2">
        <v>0</v>
      </c>
      <c r="O5431">
        <v>0</v>
      </c>
      <c r="P5431" s="2">
        <v>12</v>
      </c>
      <c r="Q5431" s="2">
        <v>0</v>
      </c>
      <c r="S5431">
        <v>0</v>
      </c>
      <c r="T5431" s="2">
        <v>12</v>
      </c>
    </row>
    <row r="5432" spans="1:20">
      <c r="A5432" s="187" t="s">
        <v>2010</v>
      </c>
      <c r="B5432" t="s">
        <v>1962</v>
      </c>
      <c r="C5432" s="60" t="s">
        <v>1433</v>
      </c>
      <c r="D5432" s="1" t="s">
        <v>44</v>
      </c>
      <c r="E5432" s="28" t="s">
        <v>60</v>
      </c>
      <c r="F5432" s="26" t="s">
        <v>60</v>
      </c>
      <c r="G5432">
        <v>7</v>
      </c>
      <c r="H5432" s="123">
        <f t="shared" si="454"/>
        <v>0.25</v>
      </c>
      <c r="J5432" t="s">
        <v>100</v>
      </c>
      <c r="M5432" s="2">
        <v>0</v>
      </c>
      <c r="O5432">
        <v>0</v>
      </c>
      <c r="P5432" s="2">
        <v>12</v>
      </c>
      <c r="Q5432" s="2">
        <v>0</v>
      </c>
      <c r="S5432">
        <v>0</v>
      </c>
      <c r="T5432" s="2">
        <v>12</v>
      </c>
    </row>
    <row r="5433" spans="1:20">
      <c r="A5433" s="187" t="s">
        <v>2010</v>
      </c>
      <c r="B5433" t="s">
        <v>1963</v>
      </c>
      <c r="C5433" s="60" t="s">
        <v>1433</v>
      </c>
      <c r="D5433" s="1" t="s">
        <v>44</v>
      </c>
      <c r="E5433" s="28" t="s">
        <v>60</v>
      </c>
      <c r="F5433" s="26" t="s">
        <v>60</v>
      </c>
      <c r="G5433">
        <v>7</v>
      </c>
      <c r="H5433" s="123">
        <f t="shared" si="454"/>
        <v>0.25</v>
      </c>
      <c r="J5433" t="s">
        <v>100</v>
      </c>
      <c r="M5433" s="2">
        <v>2.8333333333333299</v>
      </c>
      <c r="O5433">
        <v>2.4058010698889398</v>
      </c>
      <c r="P5433" s="2">
        <v>12</v>
      </c>
      <c r="Q5433" s="2">
        <v>0.41666666666666702</v>
      </c>
      <c r="S5433">
        <v>0.79296146109875898</v>
      </c>
      <c r="T5433" s="2">
        <v>12</v>
      </c>
    </row>
    <row r="5434" spans="1:20">
      <c r="A5434" s="187" t="s">
        <v>2010</v>
      </c>
      <c r="B5434" t="s">
        <v>1964</v>
      </c>
      <c r="C5434" s="60" t="s">
        <v>1433</v>
      </c>
      <c r="D5434" s="1" t="s">
        <v>44</v>
      </c>
      <c r="E5434" s="28" t="s">
        <v>60</v>
      </c>
      <c r="F5434" s="26" t="s">
        <v>60</v>
      </c>
      <c r="G5434">
        <v>7</v>
      </c>
      <c r="H5434" s="123">
        <f t="shared" si="454"/>
        <v>0.25</v>
      </c>
      <c r="J5434" t="s">
        <v>100</v>
      </c>
      <c r="M5434" s="2">
        <v>0</v>
      </c>
      <c r="O5434">
        <v>0</v>
      </c>
      <c r="P5434" s="2">
        <v>12</v>
      </c>
      <c r="Q5434" s="2">
        <v>0</v>
      </c>
      <c r="S5434">
        <v>0</v>
      </c>
      <c r="T5434" s="2">
        <v>12</v>
      </c>
    </row>
    <row r="5435" spans="1:20">
      <c r="A5435" s="187" t="s">
        <v>2010</v>
      </c>
      <c r="B5435" t="s">
        <v>1965</v>
      </c>
      <c r="C5435" s="60" t="s">
        <v>1433</v>
      </c>
      <c r="D5435" s="1" t="s">
        <v>44</v>
      </c>
      <c r="E5435" s="28" t="s">
        <v>60</v>
      </c>
      <c r="F5435" s="26" t="s">
        <v>60</v>
      </c>
      <c r="G5435">
        <v>7</v>
      </c>
      <c r="H5435" s="123">
        <f t="shared" si="454"/>
        <v>0.25</v>
      </c>
      <c r="J5435" t="s">
        <v>100</v>
      </c>
      <c r="M5435" s="2">
        <v>0</v>
      </c>
      <c r="O5435">
        <v>0</v>
      </c>
      <c r="P5435" s="2">
        <v>12</v>
      </c>
      <c r="Q5435" s="2">
        <v>1.1666666666666701</v>
      </c>
      <c r="S5435">
        <v>4.0414518843273797</v>
      </c>
      <c r="T5435" s="2">
        <v>12</v>
      </c>
    </row>
    <row r="5436" spans="1:20">
      <c r="A5436" s="187" t="s">
        <v>2010</v>
      </c>
      <c r="B5436" t="s">
        <v>599</v>
      </c>
      <c r="C5436" s="60" t="s">
        <v>1433</v>
      </c>
      <c r="D5436" s="1" t="s">
        <v>44</v>
      </c>
      <c r="E5436" s="28" t="s">
        <v>60</v>
      </c>
      <c r="F5436" s="26" t="s">
        <v>60</v>
      </c>
      <c r="G5436">
        <v>7</v>
      </c>
      <c r="H5436" s="123">
        <f t="shared" si="454"/>
        <v>0.25</v>
      </c>
      <c r="J5436" t="s">
        <v>100</v>
      </c>
      <c r="M5436" s="2">
        <v>0.91666666666666696</v>
      </c>
      <c r="O5436">
        <v>2.2746961169005502</v>
      </c>
      <c r="P5436" s="2">
        <v>12</v>
      </c>
      <c r="Q5436" s="2">
        <v>1.75</v>
      </c>
      <c r="S5436">
        <v>1.9598237397554601</v>
      </c>
      <c r="T5436" s="2">
        <v>12</v>
      </c>
    </row>
    <row r="5437" spans="1:20">
      <c r="A5437" s="187" t="s">
        <v>2010</v>
      </c>
      <c r="B5437" t="s">
        <v>1966</v>
      </c>
      <c r="C5437" s="60" t="s">
        <v>1433</v>
      </c>
      <c r="D5437" s="1" t="s">
        <v>44</v>
      </c>
      <c r="E5437" s="28" t="s">
        <v>60</v>
      </c>
      <c r="F5437" s="26" t="s">
        <v>60</v>
      </c>
      <c r="G5437">
        <v>7</v>
      </c>
      <c r="H5437" s="123">
        <f t="shared" si="454"/>
        <v>0.25</v>
      </c>
      <c r="J5437" t="s">
        <v>100</v>
      </c>
      <c r="M5437" s="2">
        <v>3.4166666666666701</v>
      </c>
      <c r="O5437">
        <v>5.1954233939520504</v>
      </c>
      <c r="P5437" s="2">
        <v>12</v>
      </c>
      <c r="Q5437" s="2">
        <v>0.66666666666666696</v>
      </c>
      <c r="S5437">
        <v>2.0150945537631899</v>
      </c>
      <c r="T5437" s="2">
        <v>12</v>
      </c>
    </row>
    <row r="5438" spans="1:20">
      <c r="A5438" s="187" t="s">
        <v>2010</v>
      </c>
      <c r="B5438" t="s">
        <v>1967</v>
      </c>
      <c r="C5438" s="60" t="s">
        <v>1433</v>
      </c>
      <c r="D5438" s="1" t="s">
        <v>44</v>
      </c>
      <c r="E5438" s="28" t="s">
        <v>60</v>
      </c>
      <c r="F5438" s="26" t="s">
        <v>60</v>
      </c>
      <c r="G5438">
        <v>7</v>
      </c>
      <c r="H5438" s="123">
        <f t="shared" si="454"/>
        <v>0.25</v>
      </c>
      <c r="J5438" t="s">
        <v>100</v>
      </c>
      <c r="M5438" s="2">
        <v>0</v>
      </c>
      <c r="O5438">
        <v>0</v>
      </c>
      <c r="P5438" s="2">
        <v>12</v>
      </c>
      <c r="Q5438" s="2">
        <v>0</v>
      </c>
      <c r="S5438">
        <v>0</v>
      </c>
      <c r="T5438" s="2">
        <v>12</v>
      </c>
    </row>
    <row r="5439" spans="1:20">
      <c r="A5439" s="187" t="s">
        <v>2010</v>
      </c>
      <c r="B5439" t="s">
        <v>1968</v>
      </c>
      <c r="C5439" s="60" t="s">
        <v>1433</v>
      </c>
      <c r="D5439" s="1" t="s">
        <v>44</v>
      </c>
      <c r="E5439" s="28" t="s">
        <v>60</v>
      </c>
      <c r="F5439" s="26" t="s">
        <v>60</v>
      </c>
      <c r="G5439">
        <v>7</v>
      </c>
      <c r="H5439" s="123">
        <f t="shared" si="454"/>
        <v>0.25</v>
      </c>
      <c r="J5439" t="s">
        <v>100</v>
      </c>
      <c r="M5439" s="2">
        <v>0.16666666666666699</v>
      </c>
      <c r="O5439">
        <v>0.38924947208076099</v>
      </c>
      <c r="P5439" s="2">
        <v>12</v>
      </c>
      <c r="Q5439" s="2">
        <v>0</v>
      </c>
      <c r="S5439">
        <v>0</v>
      </c>
      <c r="T5439" s="2">
        <v>12</v>
      </c>
    </row>
    <row r="5440" spans="1:20">
      <c r="A5440" s="187" t="s">
        <v>2010</v>
      </c>
      <c r="B5440" t="s">
        <v>1969</v>
      </c>
      <c r="C5440" s="60" t="s">
        <v>1433</v>
      </c>
      <c r="D5440" s="1" t="s">
        <v>44</v>
      </c>
      <c r="E5440" s="28" t="s">
        <v>60</v>
      </c>
      <c r="F5440" s="26" t="s">
        <v>60</v>
      </c>
      <c r="G5440">
        <v>7</v>
      </c>
      <c r="H5440" s="123">
        <f t="shared" si="454"/>
        <v>0.25</v>
      </c>
      <c r="J5440" t="s">
        <v>100</v>
      </c>
      <c r="M5440" s="2">
        <v>0</v>
      </c>
      <c r="O5440">
        <v>0</v>
      </c>
      <c r="P5440" s="2">
        <v>12</v>
      </c>
      <c r="Q5440" s="2">
        <v>8.3333333333333301E-2</v>
      </c>
      <c r="S5440">
        <v>0.28867513459481298</v>
      </c>
      <c r="T5440" s="2">
        <v>12</v>
      </c>
    </row>
    <row r="5441" spans="1:20">
      <c r="A5441" s="187" t="s">
        <v>2010</v>
      </c>
      <c r="B5441" t="s">
        <v>1970</v>
      </c>
      <c r="C5441" s="60" t="s">
        <v>1433</v>
      </c>
      <c r="D5441" s="1" t="s">
        <v>44</v>
      </c>
      <c r="E5441" s="28" t="s">
        <v>60</v>
      </c>
      <c r="F5441" s="26" t="s">
        <v>60</v>
      </c>
      <c r="G5441">
        <v>7</v>
      </c>
      <c r="H5441" s="123">
        <f t="shared" si="454"/>
        <v>0.25</v>
      </c>
      <c r="J5441" t="s">
        <v>100</v>
      </c>
      <c r="M5441" s="2">
        <v>62.8333333333333</v>
      </c>
      <c r="O5441">
        <v>54.234898750013699</v>
      </c>
      <c r="P5441" s="2">
        <v>12</v>
      </c>
      <c r="Q5441" s="2">
        <v>57.75</v>
      </c>
      <c r="S5441">
        <v>72.896096665671394</v>
      </c>
      <c r="T5441" s="2">
        <v>12</v>
      </c>
    </row>
    <row r="5442" spans="1:20">
      <c r="A5442" s="187" t="s">
        <v>2010</v>
      </c>
      <c r="B5442" t="s">
        <v>620</v>
      </c>
      <c r="C5442" s="60" t="s">
        <v>1433</v>
      </c>
      <c r="D5442" s="1" t="s">
        <v>44</v>
      </c>
      <c r="E5442" s="28" t="s">
        <v>60</v>
      </c>
      <c r="F5442" s="26" t="s">
        <v>60</v>
      </c>
      <c r="G5442">
        <v>7</v>
      </c>
      <c r="H5442" s="123">
        <f t="shared" si="454"/>
        <v>0.25</v>
      </c>
      <c r="J5442" t="s">
        <v>100</v>
      </c>
      <c r="M5442" s="2">
        <v>0.33333333333333298</v>
      </c>
      <c r="O5442">
        <v>0.65133894727893005</v>
      </c>
      <c r="P5442" s="2">
        <v>12</v>
      </c>
      <c r="Q5442" s="2">
        <v>0.66666666666666696</v>
      </c>
      <c r="S5442">
        <v>1.3706888336846801</v>
      </c>
      <c r="T5442" s="2">
        <v>12</v>
      </c>
    </row>
    <row r="5443" spans="1:20">
      <c r="A5443" s="187" t="s">
        <v>2010</v>
      </c>
      <c r="B5443" t="s">
        <v>1971</v>
      </c>
      <c r="C5443" s="60" t="s">
        <v>1433</v>
      </c>
      <c r="D5443" s="1" t="s">
        <v>44</v>
      </c>
      <c r="E5443" s="28" t="s">
        <v>60</v>
      </c>
      <c r="F5443" s="26" t="s">
        <v>60</v>
      </c>
      <c r="G5443">
        <v>7</v>
      </c>
      <c r="H5443" s="123">
        <f t="shared" si="454"/>
        <v>0.25</v>
      </c>
      <c r="J5443" t="s">
        <v>100</v>
      </c>
      <c r="M5443" s="2">
        <v>0.16666666666666699</v>
      </c>
      <c r="O5443">
        <v>0.38924947208076099</v>
      </c>
      <c r="P5443" s="2">
        <v>12</v>
      </c>
      <c r="Q5443" s="2">
        <v>8.3333333333333301E-2</v>
      </c>
      <c r="S5443">
        <v>0.28867513459481298</v>
      </c>
      <c r="T5443" s="2">
        <v>12</v>
      </c>
    </row>
    <row r="5444" spans="1:20">
      <c r="A5444" s="187" t="s">
        <v>2010</v>
      </c>
      <c r="B5444" t="s">
        <v>1972</v>
      </c>
      <c r="C5444" s="60" t="s">
        <v>1433</v>
      </c>
      <c r="D5444" s="1" t="s">
        <v>44</v>
      </c>
      <c r="E5444" s="28" t="s">
        <v>60</v>
      </c>
      <c r="F5444" s="26" t="s">
        <v>60</v>
      </c>
      <c r="G5444">
        <v>7</v>
      </c>
      <c r="H5444" s="123">
        <f t="shared" si="454"/>
        <v>0.25</v>
      </c>
      <c r="J5444" t="s">
        <v>100</v>
      </c>
      <c r="M5444" s="2">
        <v>0</v>
      </c>
      <c r="O5444">
        <v>0</v>
      </c>
      <c r="P5444" s="2">
        <v>12</v>
      </c>
      <c r="Q5444" s="2">
        <v>0</v>
      </c>
      <c r="S5444">
        <v>0</v>
      </c>
      <c r="T5444" s="2">
        <v>12</v>
      </c>
    </row>
    <row r="5445" spans="1:20">
      <c r="A5445" s="187" t="s">
        <v>2010</v>
      </c>
      <c r="B5445" t="s">
        <v>1973</v>
      </c>
      <c r="C5445" s="60" t="s">
        <v>1433</v>
      </c>
      <c r="D5445" s="1" t="s">
        <v>44</v>
      </c>
      <c r="E5445" s="28" t="s">
        <v>60</v>
      </c>
      <c r="F5445" s="26" t="s">
        <v>60</v>
      </c>
      <c r="G5445">
        <v>7</v>
      </c>
      <c r="H5445" s="123">
        <f t="shared" ref="H5445:H5508" si="455">G5445/28</f>
        <v>0.25</v>
      </c>
      <c r="J5445" t="s">
        <v>100</v>
      </c>
      <c r="M5445" s="2">
        <v>0</v>
      </c>
      <c r="O5445">
        <v>0</v>
      </c>
      <c r="P5445" s="2">
        <v>12</v>
      </c>
      <c r="Q5445" s="2">
        <v>2.0833333333333299</v>
      </c>
      <c r="S5445">
        <v>3.5021638332824301</v>
      </c>
      <c r="T5445" s="2">
        <v>12</v>
      </c>
    </row>
    <row r="5446" spans="1:20">
      <c r="A5446" s="187" t="s">
        <v>2010</v>
      </c>
      <c r="B5446" t="s">
        <v>1974</v>
      </c>
      <c r="C5446" s="60" t="s">
        <v>1433</v>
      </c>
      <c r="D5446" s="1" t="s">
        <v>44</v>
      </c>
      <c r="E5446" s="28" t="s">
        <v>60</v>
      </c>
      <c r="F5446" s="26" t="s">
        <v>60</v>
      </c>
      <c r="G5446">
        <v>7</v>
      </c>
      <c r="H5446" s="123">
        <f t="shared" si="455"/>
        <v>0.25</v>
      </c>
      <c r="J5446" t="s">
        <v>100</v>
      </c>
      <c r="M5446" s="2">
        <v>0</v>
      </c>
      <c r="O5446">
        <v>0</v>
      </c>
      <c r="P5446" s="2">
        <v>12</v>
      </c>
      <c r="Q5446" s="2">
        <v>0</v>
      </c>
      <c r="S5446">
        <v>0</v>
      </c>
      <c r="T5446" s="2">
        <v>12</v>
      </c>
    </row>
    <row r="5447" spans="1:20">
      <c r="A5447" s="187" t="s">
        <v>2010</v>
      </c>
      <c r="B5447" t="s">
        <v>1975</v>
      </c>
      <c r="C5447" s="60" t="s">
        <v>1433</v>
      </c>
      <c r="D5447" s="1" t="s">
        <v>44</v>
      </c>
      <c r="E5447" s="28" t="s">
        <v>60</v>
      </c>
      <c r="F5447" s="26" t="s">
        <v>60</v>
      </c>
      <c r="G5447">
        <v>7</v>
      </c>
      <c r="H5447" s="123">
        <f t="shared" si="455"/>
        <v>0.25</v>
      </c>
      <c r="J5447" t="s">
        <v>100</v>
      </c>
      <c r="M5447" s="2">
        <v>0</v>
      </c>
      <c r="O5447">
        <v>0</v>
      </c>
      <c r="P5447" s="2">
        <v>12</v>
      </c>
      <c r="Q5447" s="2">
        <v>0</v>
      </c>
      <c r="S5447">
        <v>0</v>
      </c>
      <c r="T5447" s="2">
        <v>12</v>
      </c>
    </row>
    <row r="5448" spans="1:20">
      <c r="A5448" s="187" t="s">
        <v>2010</v>
      </c>
      <c r="B5448" t="s">
        <v>1976</v>
      </c>
      <c r="C5448" s="60" t="s">
        <v>1433</v>
      </c>
      <c r="D5448" s="1" t="s">
        <v>44</v>
      </c>
      <c r="E5448" s="28" t="s">
        <v>60</v>
      </c>
      <c r="F5448" s="26" t="s">
        <v>60</v>
      </c>
      <c r="G5448">
        <v>7</v>
      </c>
      <c r="H5448" s="123">
        <f t="shared" si="455"/>
        <v>0.25</v>
      </c>
      <c r="J5448" t="s">
        <v>100</v>
      </c>
      <c r="M5448" s="2">
        <v>0.83333333333333304</v>
      </c>
      <c r="O5448">
        <v>0.71774056256527297</v>
      </c>
      <c r="P5448" s="2">
        <v>12</v>
      </c>
      <c r="Q5448" s="2">
        <v>0</v>
      </c>
      <c r="S5448">
        <v>0</v>
      </c>
      <c r="T5448" s="2">
        <v>12</v>
      </c>
    </row>
    <row r="5449" spans="1:20">
      <c r="A5449" s="187" t="s">
        <v>2010</v>
      </c>
      <c r="B5449" t="s">
        <v>1977</v>
      </c>
      <c r="C5449" s="60" t="s">
        <v>1433</v>
      </c>
      <c r="D5449" s="1" t="s">
        <v>44</v>
      </c>
      <c r="E5449" s="28" t="s">
        <v>60</v>
      </c>
      <c r="F5449" s="26" t="s">
        <v>60</v>
      </c>
      <c r="G5449">
        <v>7</v>
      </c>
      <c r="H5449" s="123">
        <f t="shared" si="455"/>
        <v>0.25</v>
      </c>
      <c r="J5449" t="s">
        <v>100</v>
      </c>
      <c r="M5449" s="2">
        <v>0</v>
      </c>
      <c r="O5449">
        <v>0</v>
      </c>
      <c r="P5449" s="2">
        <v>12</v>
      </c>
      <c r="Q5449" s="2">
        <v>0</v>
      </c>
      <c r="S5449">
        <v>0</v>
      </c>
      <c r="T5449" s="2">
        <v>12</v>
      </c>
    </row>
    <row r="5450" spans="1:20">
      <c r="A5450" s="187" t="s">
        <v>2010</v>
      </c>
      <c r="B5450" t="s">
        <v>1978</v>
      </c>
      <c r="C5450" s="60" t="s">
        <v>1433</v>
      </c>
      <c r="D5450" s="1" t="s">
        <v>44</v>
      </c>
      <c r="E5450" s="28" t="s">
        <v>60</v>
      </c>
      <c r="F5450" s="26" t="s">
        <v>60</v>
      </c>
      <c r="G5450">
        <v>7</v>
      </c>
      <c r="H5450" s="123">
        <f t="shared" si="455"/>
        <v>0.25</v>
      </c>
      <c r="J5450" t="s">
        <v>100</v>
      </c>
      <c r="M5450" s="2">
        <v>0</v>
      </c>
      <c r="O5450">
        <v>0</v>
      </c>
      <c r="P5450" s="2">
        <v>12</v>
      </c>
      <c r="Q5450" s="2">
        <v>0</v>
      </c>
      <c r="S5450">
        <v>0</v>
      </c>
      <c r="T5450" s="2">
        <v>12</v>
      </c>
    </row>
    <row r="5451" spans="1:20">
      <c r="A5451" s="187" t="s">
        <v>2010</v>
      </c>
      <c r="B5451" t="s">
        <v>1979</v>
      </c>
      <c r="C5451" s="60" t="s">
        <v>1433</v>
      </c>
      <c r="D5451" s="1" t="s">
        <v>44</v>
      </c>
      <c r="E5451" s="28" t="s">
        <v>60</v>
      </c>
      <c r="F5451" s="26" t="s">
        <v>60</v>
      </c>
      <c r="G5451">
        <v>7</v>
      </c>
      <c r="H5451" s="123">
        <f t="shared" si="455"/>
        <v>0.25</v>
      </c>
      <c r="J5451" t="s">
        <v>100</v>
      </c>
      <c r="M5451" s="2">
        <v>0</v>
      </c>
      <c r="O5451">
        <v>0</v>
      </c>
      <c r="P5451" s="2">
        <v>12</v>
      </c>
      <c r="Q5451" s="2">
        <v>0</v>
      </c>
      <c r="S5451">
        <v>0</v>
      </c>
      <c r="T5451" s="2">
        <v>12</v>
      </c>
    </row>
    <row r="5452" spans="1:20">
      <c r="A5452" s="187" t="s">
        <v>2010</v>
      </c>
      <c r="B5452" t="s">
        <v>1980</v>
      </c>
      <c r="C5452" s="60" t="s">
        <v>1433</v>
      </c>
      <c r="D5452" s="1" t="s">
        <v>44</v>
      </c>
      <c r="E5452" s="28" t="s">
        <v>60</v>
      </c>
      <c r="F5452" s="26" t="s">
        <v>60</v>
      </c>
      <c r="G5452">
        <v>7</v>
      </c>
      <c r="H5452" s="123">
        <f t="shared" si="455"/>
        <v>0.25</v>
      </c>
      <c r="J5452" t="s">
        <v>100</v>
      </c>
      <c r="M5452" s="2">
        <v>0</v>
      </c>
      <c r="O5452">
        <v>0</v>
      </c>
      <c r="P5452" s="2">
        <v>12</v>
      </c>
      <c r="Q5452" s="2">
        <v>0</v>
      </c>
      <c r="S5452">
        <v>0</v>
      </c>
      <c r="T5452" s="2">
        <v>12</v>
      </c>
    </row>
    <row r="5453" spans="1:20">
      <c r="A5453" s="187" t="s">
        <v>2010</v>
      </c>
      <c r="B5453" t="s">
        <v>1981</v>
      </c>
      <c r="C5453" s="60" t="s">
        <v>1433</v>
      </c>
      <c r="D5453" s="1" t="s">
        <v>44</v>
      </c>
      <c r="E5453" s="28" t="s">
        <v>60</v>
      </c>
      <c r="F5453" s="26" t="s">
        <v>60</v>
      </c>
      <c r="G5453">
        <v>7</v>
      </c>
      <c r="H5453" s="123">
        <f t="shared" si="455"/>
        <v>0.25</v>
      </c>
      <c r="J5453" t="s">
        <v>100</v>
      </c>
      <c r="M5453" s="2">
        <v>0</v>
      </c>
      <c r="O5453">
        <v>0</v>
      </c>
      <c r="P5453" s="2">
        <v>12</v>
      </c>
      <c r="Q5453" s="2">
        <v>0</v>
      </c>
      <c r="S5453">
        <v>0</v>
      </c>
      <c r="T5453" s="2">
        <v>12</v>
      </c>
    </row>
    <row r="5454" spans="1:20">
      <c r="A5454" s="187" t="s">
        <v>2010</v>
      </c>
      <c r="B5454" t="s">
        <v>1982</v>
      </c>
      <c r="C5454" s="60" t="s">
        <v>1433</v>
      </c>
      <c r="D5454" s="1" t="s">
        <v>44</v>
      </c>
      <c r="E5454" s="28" t="s">
        <v>60</v>
      </c>
      <c r="F5454" s="26" t="s">
        <v>60</v>
      </c>
      <c r="G5454">
        <v>7</v>
      </c>
      <c r="H5454" s="123">
        <f t="shared" si="455"/>
        <v>0.25</v>
      </c>
      <c r="J5454" t="s">
        <v>100</v>
      </c>
      <c r="M5454" s="2">
        <v>0</v>
      </c>
      <c r="O5454">
        <v>0</v>
      </c>
      <c r="P5454" s="2">
        <v>12</v>
      </c>
      <c r="Q5454" s="2">
        <v>0</v>
      </c>
      <c r="S5454">
        <v>0</v>
      </c>
      <c r="T5454" s="2">
        <v>12</v>
      </c>
    </row>
    <row r="5455" spans="1:20">
      <c r="A5455" s="187" t="s">
        <v>2010</v>
      </c>
      <c r="B5455" t="s">
        <v>1983</v>
      </c>
      <c r="C5455" s="60" t="s">
        <v>1433</v>
      </c>
      <c r="D5455" s="1" t="s">
        <v>44</v>
      </c>
      <c r="E5455" s="28" t="s">
        <v>60</v>
      </c>
      <c r="F5455" s="26" t="s">
        <v>60</v>
      </c>
      <c r="G5455">
        <v>7</v>
      </c>
      <c r="H5455" s="123">
        <f t="shared" si="455"/>
        <v>0.25</v>
      </c>
      <c r="J5455" t="s">
        <v>100</v>
      </c>
      <c r="M5455" s="2">
        <v>0</v>
      </c>
      <c r="O5455">
        <v>0</v>
      </c>
      <c r="P5455" s="2">
        <v>12</v>
      </c>
      <c r="Q5455" s="2">
        <v>0</v>
      </c>
      <c r="S5455">
        <v>0</v>
      </c>
      <c r="T5455" s="2">
        <v>12</v>
      </c>
    </row>
    <row r="5456" spans="1:20">
      <c r="A5456" s="187" t="s">
        <v>2010</v>
      </c>
      <c r="B5456" t="s">
        <v>1984</v>
      </c>
      <c r="C5456" s="60" t="s">
        <v>1433</v>
      </c>
      <c r="D5456" s="1" t="s">
        <v>44</v>
      </c>
      <c r="E5456" s="28" t="s">
        <v>60</v>
      </c>
      <c r="F5456" s="26" t="s">
        <v>60</v>
      </c>
      <c r="G5456">
        <v>7</v>
      </c>
      <c r="H5456" s="123">
        <f t="shared" si="455"/>
        <v>0.25</v>
      </c>
      <c r="J5456" t="s">
        <v>100</v>
      </c>
      <c r="M5456" s="2">
        <v>0.16666666666666699</v>
      </c>
      <c r="O5456">
        <v>0.57735026918962595</v>
      </c>
      <c r="P5456" s="2">
        <v>12</v>
      </c>
      <c r="Q5456" s="2">
        <v>0</v>
      </c>
      <c r="S5456">
        <v>0</v>
      </c>
      <c r="T5456" s="2">
        <v>12</v>
      </c>
    </row>
    <row r="5457" spans="1:20">
      <c r="A5457" s="187" t="s">
        <v>2010</v>
      </c>
      <c r="B5457" t="s">
        <v>1985</v>
      </c>
      <c r="C5457" s="60" t="s">
        <v>1433</v>
      </c>
      <c r="D5457" s="1" t="s">
        <v>44</v>
      </c>
      <c r="E5457" s="28" t="s">
        <v>60</v>
      </c>
      <c r="F5457" s="26" t="s">
        <v>60</v>
      </c>
      <c r="G5457">
        <v>7</v>
      </c>
      <c r="H5457" s="123">
        <f t="shared" si="455"/>
        <v>0.25</v>
      </c>
      <c r="J5457" t="s">
        <v>100</v>
      </c>
      <c r="M5457" s="2">
        <v>0</v>
      </c>
      <c r="O5457">
        <v>0</v>
      </c>
      <c r="P5457" s="2">
        <v>12</v>
      </c>
      <c r="Q5457" s="2">
        <v>0</v>
      </c>
      <c r="S5457">
        <v>0</v>
      </c>
      <c r="T5457" s="2">
        <v>12</v>
      </c>
    </row>
    <row r="5458" spans="1:20">
      <c r="A5458" s="187" t="s">
        <v>2010</v>
      </c>
      <c r="B5458" t="s">
        <v>1986</v>
      </c>
      <c r="C5458" s="60" t="s">
        <v>1433</v>
      </c>
      <c r="D5458" s="1" t="s">
        <v>44</v>
      </c>
      <c r="E5458" s="28" t="s">
        <v>60</v>
      </c>
      <c r="F5458" s="26" t="s">
        <v>60</v>
      </c>
      <c r="G5458">
        <v>7</v>
      </c>
      <c r="H5458" s="123">
        <f t="shared" si="455"/>
        <v>0.25</v>
      </c>
      <c r="J5458" t="s">
        <v>100</v>
      </c>
      <c r="M5458" s="2">
        <v>0</v>
      </c>
      <c r="O5458">
        <v>0</v>
      </c>
      <c r="P5458" s="2">
        <v>12</v>
      </c>
      <c r="Q5458" s="2">
        <v>0</v>
      </c>
      <c r="S5458">
        <v>0</v>
      </c>
      <c r="T5458" s="2">
        <v>12</v>
      </c>
    </row>
    <row r="5459" spans="1:20">
      <c r="A5459" s="187" t="s">
        <v>2010</v>
      </c>
      <c r="B5459" t="s">
        <v>1987</v>
      </c>
      <c r="C5459" s="60" t="s">
        <v>1433</v>
      </c>
      <c r="D5459" s="1" t="s">
        <v>44</v>
      </c>
      <c r="E5459" s="28" t="s">
        <v>60</v>
      </c>
      <c r="F5459" s="26" t="s">
        <v>60</v>
      </c>
      <c r="G5459">
        <v>7</v>
      </c>
      <c r="H5459" s="123">
        <f t="shared" si="455"/>
        <v>0.25</v>
      </c>
      <c r="J5459" t="s">
        <v>100</v>
      </c>
      <c r="M5459" s="2">
        <v>0</v>
      </c>
      <c r="O5459">
        <v>0</v>
      </c>
      <c r="P5459" s="2">
        <v>12</v>
      </c>
      <c r="Q5459" s="2">
        <v>0</v>
      </c>
      <c r="S5459">
        <v>0</v>
      </c>
      <c r="T5459" s="2">
        <v>12</v>
      </c>
    </row>
    <row r="5460" spans="1:20">
      <c r="A5460" s="187" t="s">
        <v>2010</v>
      </c>
      <c r="B5460" t="s">
        <v>1988</v>
      </c>
      <c r="C5460" s="60" t="s">
        <v>1433</v>
      </c>
      <c r="D5460" s="1" t="s">
        <v>44</v>
      </c>
      <c r="E5460" s="28" t="s">
        <v>60</v>
      </c>
      <c r="F5460" s="26" t="s">
        <v>60</v>
      </c>
      <c r="G5460">
        <v>7</v>
      </c>
      <c r="H5460" s="123">
        <f t="shared" si="455"/>
        <v>0.25</v>
      </c>
      <c r="J5460" t="s">
        <v>100</v>
      </c>
      <c r="M5460" s="2">
        <v>0</v>
      </c>
      <c r="O5460">
        <v>0</v>
      </c>
      <c r="P5460" s="2">
        <v>12</v>
      </c>
      <c r="Q5460" s="2">
        <v>0</v>
      </c>
      <c r="S5460">
        <v>0</v>
      </c>
      <c r="T5460" s="2">
        <v>12</v>
      </c>
    </row>
    <row r="5461" spans="1:20">
      <c r="A5461" s="187" t="s">
        <v>2010</v>
      </c>
      <c r="B5461" t="s">
        <v>1989</v>
      </c>
      <c r="C5461" s="60" t="s">
        <v>1433</v>
      </c>
      <c r="D5461" s="1" t="s">
        <v>44</v>
      </c>
      <c r="E5461" s="28" t="s">
        <v>60</v>
      </c>
      <c r="F5461" s="26" t="s">
        <v>60</v>
      </c>
      <c r="G5461">
        <v>7</v>
      </c>
      <c r="H5461" s="123">
        <f t="shared" si="455"/>
        <v>0.25</v>
      </c>
      <c r="J5461" t="s">
        <v>100</v>
      </c>
      <c r="M5461" s="2">
        <v>0</v>
      </c>
      <c r="O5461">
        <v>0</v>
      </c>
      <c r="P5461" s="2">
        <v>12</v>
      </c>
      <c r="Q5461" s="2">
        <v>8.3333333333333301E-2</v>
      </c>
      <c r="S5461">
        <v>0.28867513459481298</v>
      </c>
      <c r="T5461" s="2">
        <v>12</v>
      </c>
    </row>
    <row r="5462" spans="1:20">
      <c r="A5462" s="187" t="s">
        <v>2010</v>
      </c>
      <c r="B5462" t="s">
        <v>1990</v>
      </c>
      <c r="C5462" s="60" t="s">
        <v>1433</v>
      </c>
      <c r="D5462" s="1" t="s">
        <v>44</v>
      </c>
      <c r="E5462" s="28" t="s">
        <v>60</v>
      </c>
      <c r="F5462" s="26" t="s">
        <v>60</v>
      </c>
      <c r="G5462">
        <v>7</v>
      </c>
      <c r="H5462" s="123">
        <f t="shared" si="455"/>
        <v>0.25</v>
      </c>
      <c r="J5462" t="s">
        <v>100</v>
      </c>
      <c r="M5462" s="2">
        <v>0.33333333333333298</v>
      </c>
      <c r="O5462">
        <v>0.88762536459859498</v>
      </c>
      <c r="P5462" s="2">
        <v>12</v>
      </c>
      <c r="Q5462" s="2">
        <v>0</v>
      </c>
      <c r="S5462">
        <v>0</v>
      </c>
      <c r="T5462" s="2">
        <v>12</v>
      </c>
    </row>
    <row r="5463" spans="1:20">
      <c r="A5463" s="187" t="s">
        <v>2010</v>
      </c>
      <c r="B5463" t="s">
        <v>1991</v>
      </c>
      <c r="C5463" s="60" t="s">
        <v>1433</v>
      </c>
      <c r="D5463" s="1" t="s">
        <v>44</v>
      </c>
      <c r="E5463" s="28" t="s">
        <v>60</v>
      </c>
      <c r="F5463" s="26" t="s">
        <v>60</v>
      </c>
      <c r="G5463">
        <v>7</v>
      </c>
      <c r="H5463" s="123">
        <f t="shared" si="455"/>
        <v>0.25</v>
      </c>
      <c r="J5463" t="s">
        <v>100</v>
      </c>
      <c r="M5463" s="2">
        <v>0</v>
      </c>
      <c r="O5463">
        <v>0</v>
      </c>
      <c r="P5463" s="2">
        <v>12</v>
      </c>
      <c r="Q5463" s="2">
        <v>0</v>
      </c>
      <c r="S5463">
        <v>0</v>
      </c>
      <c r="T5463" s="2">
        <v>12</v>
      </c>
    </row>
    <row r="5464" spans="1:20">
      <c r="A5464" s="187" t="s">
        <v>2010</v>
      </c>
      <c r="B5464" t="s">
        <v>1992</v>
      </c>
      <c r="C5464" s="60" t="s">
        <v>1433</v>
      </c>
      <c r="D5464" s="1" t="s">
        <v>44</v>
      </c>
      <c r="E5464" s="28" t="s">
        <v>60</v>
      </c>
      <c r="F5464" s="26" t="s">
        <v>60</v>
      </c>
      <c r="G5464">
        <v>7</v>
      </c>
      <c r="H5464" s="123">
        <f t="shared" si="455"/>
        <v>0.25</v>
      </c>
      <c r="J5464" t="s">
        <v>100</v>
      </c>
      <c r="M5464" s="2">
        <v>0</v>
      </c>
      <c r="O5464">
        <v>0</v>
      </c>
      <c r="P5464" s="2">
        <v>12</v>
      </c>
      <c r="Q5464" s="2">
        <v>0</v>
      </c>
      <c r="S5464">
        <v>0</v>
      </c>
      <c r="T5464" s="2">
        <v>12</v>
      </c>
    </row>
    <row r="5465" spans="1:20">
      <c r="A5465" s="187" t="s">
        <v>2010</v>
      </c>
      <c r="B5465" t="s">
        <v>931</v>
      </c>
      <c r="C5465" s="60" t="s">
        <v>1433</v>
      </c>
      <c r="D5465" s="1" t="s">
        <v>44</v>
      </c>
      <c r="E5465" s="28" t="s">
        <v>60</v>
      </c>
      <c r="F5465" s="26" t="s">
        <v>60</v>
      </c>
      <c r="G5465">
        <v>7</v>
      </c>
      <c r="H5465" s="123">
        <f t="shared" si="455"/>
        <v>0.25</v>
      </c>
      <c r="J5465" t="s">
        <v>100</v>
      </c>
      <c r="M5465" s="2">
        <v>0</v>
      </c>
      <c r="O5465">
        <v>0</v>
      </c>
      <c r="P5465" s="2">
        <v>12</v>
      </c>
      <c r="Q5465" s="2">
        <v>0</v>
      </c>
      <c r="S5465">
        <v>0</v>
      </c>
      <c r="T5465" s="2">
        <v>12</v>
      </c>
    </row>
    <row r="5466" spans="1:20">
      <c r="A5466" s="187" t="s">
        <v>2010</v>
      </c>
      <c r="B5466" t="s">
        <v>1993</v>
      </c>
      <c r="C5466" s="60" t="s">
        <v>1433</v>
      </c>
      <c r="D5466" s="1" t="s">
        <v>44</v>
      </c>
      <c r="E5466" s="28" t="s">
        <v>60</v>
      </c>
      <c r="F5466" s="26" t="s">
        <v>60</v>
      </c>
      <c r="G5466">
        <v>7</v>
      </c>
      <c r="H5466" s="123">
        <f t="shared" si="455"/>
        <v>0.25</v>
      </c>
      <c r="J5466" t="s">
        <v>100</v>
      </c>
      <c r="M5466" s="2">
        <v>15.1666666666667</v>
      </c>
      <c r="O5466">
        <v>27.794156787266498</v>
      </c>
      <c r="P5466" s="2">
        <v>12</v>
      </c>
      <c r="Q5466" s="2">
        <v>0.33333333333333298</v>
      </c>
      <c r="S5466">
        <v>0.65133894727893005</v>
      </c>
      <c r="T5466" s="2">
        <v>12</v>
      </c>
    </row>
    <row r="5467" spans="1:20">
      <c r="A5467" s="187" t="s">
        <v>2010</v>
      </c>
      <c r="B5467" t="s">
        <v>1994</v>
      </c>
      <c r="C5467" s="60" t="s">
        <v>1433</v>
      </c>
      <c r="D5467" s="1" t="s">
        <v>44</v>
      </c>
      <c r="E5467" s="28" t="s">
        <v>60</v>
      </c>
      <c r="F5467" s="26" t="s">
        <v>60</v>
      </c>
      <c r="G5467">
        <v>7</v>
      </c>
      <c r="H5467" s="123">
        <f t="shared" si="455"/>
        <v>0.25</v>
      </c>
      <c r="J5467" t="s">
        <v>100</v>
      </c>
      <c r="M5467" s="2">
        <v>0.58333333333333304</v>
      </c>
      <c r="O5467">
        <v>0.99620491989562199</v>
      </c>
      <c r="P5467" s="2">
        <v>12</v>
      </c>
      <c r="Q5467" s="2">
        <v>0</v>
      </c>
      <c r="S5467">
        <v>0</v>
      </c>
      <c r="T5467" s="2">
        <v>12</v>
      </c>
    </row>
    <row r="5468" spans="1:20">
      <c r="A5468" s="187" t="s">
        <v>2010</v>
      </c>
      <c r="B5468" t="s">
        <v>1995</v>
      </c>
      <c r="C5468" s="60" t="s">
        <v>1433</v>
      </c>
      <c r="D5468" s="1" t="s">
        <v>44</v>
      </c>
      <c r="E5468" s="28" t="s">
        <v>60</v>
      </c>
      <c r="F5468" s="26" t="s">
        <v>60</v>
      </c>
      <c r="G5468">
        <v>7</v>
      </c>
      <c r="H5468" s="123">
        <f t="shared" si="455"/>
        <v>0.25</v>
      </c>
      <c r="J5468" t="s">
        <v>100</v>
      </c>
      <c r="M5468" s="2">
        <v>0</v>
      </c>
      <c r="O5468">
        <v>0</v>
      </c>
      <c r="P5468" s="2">
        <v>12</v>
      </c>
      <c r="Q5468" s="2">
        <v>0</v>
      </c>
      <c r="S5468">
        <v>0</v>
      </c>
      <c r="T5468" s="2">
        <v>12</v>
      </c>
    </row>
    <row r="5469" spans="1:20">
      <c r="A5469" s="187" t="s">
        <v>2010</v>
      </c>
      <c r="B5469" t="s">
        <v>1996</v>
      </c>
      <c r="C5469" s="60" t="s">
        <v>1433</v>
      </c>
      <c r="D5469" s="1" t="s">
        <v>44</v>
      </c>
      <c r="E5469" s="28" t="s">
        <v>60</v>
      </c>
      <c r="F5469" s="26" t="s">
        <v>60</v>
      </c>
      <c r="G5469">
        <v>7</v>
      </c>
      <c r="H5469" s="123">
        <f t="shared" si="455"/>
        <v>0.25</v>
      </c>
      <c r="J5469" t="s">
        <v>100</v>
      </c>
      <c r="M5469" s="2">
        <v>0</v>
      </c>
      <c r="O5469">
        <v>0</v>
      </c>
      <c r="P5469" s="2">
        <v>12</v>
      </c>
      <c r="Q5469" s="2">
        <v>0</v>
      </c>
      <c r="S5469">
        <v>0</v>
      </c>
      <c r="T5469" s="2">
        <v>12</v>
      </c>
    </row>
    <row r="5470" spans="1:20">
      <c r="A5470" s="187" t="s">
        <v>2010</v>
      </c>
      <c r="B5470" t="s">
        <v>1997</v>
      </c>
      <c r="C5470" s="60" t="s">
        <v>1433</v>
      </c>
      <c r="D5470" s="1" t="s">
        <v>44</v>
      </c>
      <c r="E5470" s="28" t="s">
        <v>60</v>
      </c>
      <c r="F5470" s="26" t="s">
        <v>60</v>
      </c>
      <c r="G5470">
        <v>7</v>
      </c>
      <c r="H5470" s="123">
        <f t="shared" si="455"/>
        <v>0.25</v>
      </c>
      <c r="J5470" t="s">
        <v>100</v>
      </c>
      <c r="M5470" s="2">
        <v>0</v>
      </c>
      <c r="O5470">
        <v>0</v>
      </c>
      <c r="P5470" s="2">
        <v>12</v>
      </c>
      <c r="Q5470" s="2">
        <v>0</v>
      </c>
      <c r="S5470">
        <v>0</v>
      </c>
      <c r="T5470" s="2">
        <v>12</v>
      </c>
    </row>
    <row r="5471" spans="1:20">
      <c r="A5471" s="187" t="s">
        <v>2010</v>
      </c>
      <c r="B5471" t="s">
        <v>1998</v>
      </c>
      <c r="C5471" s="60" t="s">
        <v>1433</v>
      </c>
      <c r="D5471" s="1" t="s">
        <v>44</v>
      </c>
      <c r="E5471" s="28" t="s">
        <v>60</v>
      </c>
      <c r="F5471" s="26" t="s">
        <v>60</v>
      </c>
      <c r="G5471">
        <v>7</v>
      </c>
      <c r="H5471" s="123">
        <f t="shared" si="455"/>
        <v>0.25</v>
      </c>
      <c r="J5471" t="s">
        <v>100</v>
      </c>
      <c r="M5471" s="2">
        <v>0</v>
      </c>
      <c r="O5471">
        <v>0</v>
      </c>
      <c r="P5471" s="2">
        <v>12</v>
      </c>
      <c r="Q5471" s="2">
        <v>8.3333333333333301E-2</v>
      </c>
      <c r="S5471">
        <v>0.28867513459481298</v>
      </c>
      <c r="T5471" s="2">
        <v>12</v>
      </c>
    </row>
    <row r="5472" spans="1:20">
      <c r="A5472" s="187" t="s">
        <v>2010</v>
      </c>
      <c r="B5472" t="s">
        <v>1999</v>
      </c>
      <c r="C5472" s="60" t="s">
        <v>1433</v>
      </c>
      <c r="D5472" s="1" t="s">
        <v>44</v>
      </c>
      <c r="E5472" s="28" t="s">
        <v>60</v>
      </c>
      <c r="F5472" s="26" t="s">
        <v>60</v>
      </c>
      <c r="G5472">
        <v>7</v>
      </c>
      <c r="H5472" s="123">
        <f t="shared" si="455"/>
        <v>0.25</v>
      </c>
      <c r="J5472" t="s">
        <v>100</v>
      </c>
      <c r="M5472" s="2">
        <v>0.16666666666666699</v>
      </c>
      <c r="O5472">
        <v>0.38924947208076099</v>
      </c>
      <c r="P5472" s="2">
        <v>12</v>
      </c>
      <c r="Q5472" s="2">
        <v>0</v>
      </c>
      <c r="S5472">
        <v>0</v>
      </c>
      <c r="T5472" s="2">
        <v>12</v>
      </c>
    </row>
    <row r="5473" spans="1:20">
      <c r="A5473" s="187" t="s">
        <v>2010</v>
      </c>
      <c r="B5473" t="s">
        <v>2000</v>
      </c>
      <c r="C5473" s="60" t="s">
        <v>1433</v>
      </c>
      <c r="D5473" s="1" t="s">
        <v>44</v>
      </c>
      <c r="E5473" s="28" t="s">
        <v>60</v>
      </c>
      <c r="F5473" s="26" t="s">
        <v>60</v>
      </c>
      <c r="G5473">
        <v>7</v>
      </c>
      <c r="H5473" s="123">
        <f t="shared" si="455"/>
        <v>0.25</v>
      </c>
      <c r="J5473" t="s">
        <v>100</v>
      </c>
      <c r="M5473" s="2">
        <v>8.3333333333333301E-2</v>
      </c>
      <c r="O5473">
        <v>0.28867513459481298</v>
      </c>
      <c r="P5473" s="2">
        <v>12</v>
      </c>
      <c r="Q5473" s="2">
        <v>0</v>
      </c>
      <c r="S5473">
        <v>0</v>
      </c>
      <c r="T5473" s="2">
        <v>12</v>
      </c>
    </row>
    <row r="5474" spans="1:20">
      <c r="A5474" s="187" t="s">
        <v>2010</v>
      </c>
      <c r="B5474" t="s">
        <v>2001</v>
      </c>
      <c r="C5474" s="60" t="s">
        <v>1433</v>
      </c>
      <c r="D5474" s="1" t="s">
        <v>44</v>
      </c>
      <c r="E5474" s="28" t="s">
        <v>60</v>
      </c>
      <c r="F5474" s="26" t="s">
        <v>60</v>
      </c>
      <c r="G5474">
        <v>7</v>
      </c>
      <c r="H5474" s="123">
        <f t="shared" si="455"/>
        <v>0.25</v>
      </c>
      <c r="J5474" t="s">
        <v>100</v>
      </c>
      <c r="M5474" s="2">
        <v>8.3333333333333301E-2</v>
      </c>
      <c r="O5474">
        <v>0.28867513459481298</v>
      </c>
      <c r="P5474" s="2">
        <v>12</v>
      </c>
      <c r="Q5474" s="2">
        <v>8.3333333333333301E-2</v>
      </c>
      <c r="S5474">
        <v>0.28867513459481298</v>
      </c>
      <c r="T5474" s="2">
        <v>12</v>
      </c>
    </row>
    <row r="5475" spans="1:20">
      <c r="A5475" s="187" t="s">
        <v>2010</v>
      </c>
      <c r="B5475" t="s">
        <v>2002</v>
      </c>
      <c r="C5475" s="60" t="s">
        <v>1433</v>
      </c>
      <c r="D5475" s="1" t="s">
        <v>44</v>
      </c>
      <c r="E5475" s="28" t="s">
        <v>60</v>
      </c>
      <c r="F5475" s="26" t="s">
        <v>60</v>
      </c>
      <c r="G5475">
        <v>7</v>
      </c>
      <c r="H5475" s="123">
        <f t="shared" si="455"/>
        <v>0.25</v>
      </c>
      <c r="J5475" t="s">
        <v>100</v>
      </c>
      <c r="M5475" s="2">
        <v>9.4166666666666696</v>
      </c>
      <c r="O5475">
        <v>10.612671100094801</v>
      </c>
      <c r="P5475" s="2">
        <v>12</v>
      </c>
      <c r="Q5475" s="2">
        <v>26.25</v>
      </c>
      <c r="S5475">
        <v>78.782929623110604</v>
      </c>
      <c r="T5475" s="2">
        <v>12</v>
      </c>
    </row>
    <row r="5476" spans="1:20">
      <c r="A5476" s="187" t="s">
        <v>2010</v>
      </c>
      <c r="B5476" t="s">
        <v>2003</v>
      </c>
      <c r="C5476" s="60" t="s">
        <v>1433</v>
      </c>
      <c r="D5476" s="1" t="s">
        <v>44</v>
      </c>
      <c r="E5476" s="28" t="s">
        <v>60</v>
      </c>
      <c r="F5476" s="26" t="s">
        <v>60</v>
      </c>
      <c r="G5476">
        <v>7</v>
      </c>
      <c r="H5476" s="123">
        <f t="shared" si="455"/>
        <v>0.25</v>
      </c>
      <c r="J5476" t="s">
        <v>100</v>
      </c>
      <c r="M5476" s="2">
        <v>103.833333333333</v>
      </c>
      <c r="O5476">
        <v>112.638466974761</v>
      </c>
      <c r="P5476" s="2">
        <v>12</v>
      </c>
      <c r="Q5476" s="2">
        <v>135.083333333333</v>
      </c>
      <c r="S5476">
        <v>141.399150269617</v>
      </c>
      <c r="T5476" s="2">
        <v>12</v>
      </c>
    </row>
    <row r="5477" spans="1:20">
      <c r="A5477" s="187" t="s">
        <v>2010</v>
      </c>
      <c r="B5477" t="s">
        <v>2004</v>
      </c>
      <c r="C5477" s="60" t="s">
        <v>1433</v>
      </c>
      <c r="D5477" s="1" t="s">
        <v>44</v>
      </c>
      <c r="E5477" s="28" t="s">
        <v>60</v>
      </c>
      <c r="F5477" s="26" t="s">
        <v>60</v>
      </c>
      <c r="G5477">
        <v>7</v>
      </c>
      <c r="H5477" s="123">
        <f t="shared" si="455"/>
        <v>0.25</v>
      </c>
      <c r="J5477" t="s">
        <v>100</v>
      </c>
      <c r="M5477" s="2">
        <v>0</v>
      </c>
      <c r="O5477">
        <v>0</v>
      </c>
      <c r="P5477" s="2">
        <v>12</v>
      </c>
      <c r="Q5477" s="2">
        <v>8.3333333333333301E-2</v>
      </c>
      <c r="S5477">
        <v>0.28867513459481298</v>
      </c>
      <c r="T5477" s="2">
        <v>12</v>
      </c>
    </row>
    <row r="5478" spans="1:20">
      <c r="A5478" s="187" t="s">
        <v>2010</v>
      </c>
      <c r="B5478" t="s">
        <v>2005</v>
      </c>
      <c r="C5478" s="60" t="s">
        <v>1433</v>
      </c>
      <c r="D5478" s="1" t="s">
        <v>44</v>
      </c>
      <c r="E5478" s="28" t="s">
        <v>60</v>
      </c>
      <c r="F5478" s="26" t="s">
        <v>60</v>
      </c>
      <c r="G5478">
        <v>7</v>
      </c>
      <c r="H5478" s="123">
        <f t="shared" si="455"/>
        <v>0.25</v>
      </c>
      <c r="J5478" t="s">
        <v>100</v>
      </c>
      <c r="M5478" s="2">
        <v>0</v>
      </c>
      <c r="O5478">
        <v>0</v>
      </c>
      <c r="P5478" s="2">
        <v>12</v>
      </c>
      <c r="Q5478" s="2">
        <v>0</v>
      </c>
      <c r="S5478">
        <v>0</v>
      </c>
      <c r="T5478" s="2">
        <v>12</v>
      </c>
    </row>
    <row r="5479" spans="1:20">
      <c r="A5479" s="187" t="s">
        <v>2010</v>
      </c>
      <c r="B5479" t="s">
        <v>2006</v>
      </c>
      <c r="C5479" s="60" t="s">
        <v>1433</v>
      </c>
      <c r="D5479" s="1" t="s">
        <v>44</v>
      </c>
      <c r="E5479" s="28" t="s">
        <v>60</v>
      </c>
      <c r="F5479" s="26" t="s">
        <v>60</v>
      </c>
      <c r="G5479">
        <v>7</v>
      </c>
      <c r="H5479" s="123">
        <f t="shared" si="455"/>
        <v>0.25</v>
      </c>
      <c r="J5479" t="s">
        <v>100</v>
      </c>
      <c r="M5479" s="2">
        <v>0</v>
      </c>
      <c r="O5479">
        <v>0</v>
      </c>
      <c r="P5479" s="2">
        <v>12</v>
      </c>
      <c r="Q5479" s="2">
        <v>0</v>
      </c>
      <c r="S5479">
        <v>0</v>
      </c>
      <c r="T5479" s="2">
        <v>12</v>
      </c>
    </row>
    <row r="5480" spans="1:20">
      <c r="A5480" s="187" t="s">
        <v>2010</v>
      </c>
      <c r="B5480" t="s">
        <v>2007</v>
      </c>
      <c r="C5480" s="60" t="s">
        <v>1433</v>
      </c>
      <c r="D5480" s="1" t="s">
        <v>44</v>
      </c>
      <c r="E5480" s="28" t="s">
        <v>60</v>
      </c>
      <c r="F5480" s="26" t="s">
        <v>60</v>
      </c>
      <c r="G5480">
        <v>7</v>
      </c>
      <c r="H5480" s="123">
        <f t="shared" si="455"/>
        <v>0.25</v>
      </c>
      <c r="J5480" t="s">
        <v>100</v>
      </c>
      <c r="M5480" s="2">
        <v>5.5</v>
      </c>
      <c r="O5480">
        <v>3.6306773723119701</v>
      </c>
      <c r="P5480" s="2">
        <v>12</v>
      </c>
      <c r="Q5480" s="2">
        <v>1.4166666666666701</v>
      </c>
      <c r="S5480">
        <v>1.6213537179739299</v>
      </c>
      <c r="T5480" s="2">
        <v>12</v>
      </c>
    </row>
    <row r="5481" spans="1:20">
      <c r="A5481" s="187" t="s">
        <v>2010</v>
      </c>
      <c r="B5481" t="s">
        <v>2008</v>
      </c>
      <c r="C5481" s="60" t="s">
        <v>1433</v>
      </c>
      <c r="D5481" s="1" t="s">
        <v>44</v>
      </c>
      <c r="E5481" s="28" t="s">
        <v>60</v>
      </c>
      <c r="F5481" s="26" t="s">
        <v>60</v>
      </c>
      <c r="G5481">
        <v>7</v>
      </c>
      <c r="H5481" s="123">
        <f t="shared" si="455"/>
        <v>0.25</v>
      </c>
      <c r="J5481" t="s">
        <v>100</v>
      </c>
      <c r="M5481" s="2">
        <v>0</v>
      </c>
      <c r="O5481">
        <v>0</v>
      </c>
      <c r="P5481" s="2">
        <v>12</v>
      </c>
      <c r="Q5481" s="2">
        <v>0</v>
      </c>
      <c r="S5481">
        <v>0</v>
      </c>
      <c r="T5481" s="2">
        <v>12</v>
      </c>
    </row>
    <row r="5482" spans="1:20">
      <c r="A5482" s="187" t="s">
        <v>2010</v>
      </c>
      <c r="B5482" t="s">
        <v>2009</v>
      </c>
      <c r="C5482" s="60" t="s">
        <v>1433</v>
      </c>
      <c r="D5482" s="1" t="s">
        <v>44</v>
      </c>
      <c r="E5482" s="28" t="s">
        <v>60</v>
      </c>
      <c r="F5482" s="26" t="s">
        <v>60</v>
      </c>
      <c r="G5482">
        <v>7</v>
      </c>
      <c r="H5482" s="123">
        <f t="shared" si="455"/>
        <v>0.25</v>
      </c>
      <c r="J5482" t="s">
        <v>100</v>
      </c>
      <c r="M5482" s="2">
        <v>0.25</v>
      </c>
      <c r="O5482">
        <v>0.62158156050806102</v>
      </c>
      <c r="P5482" s="2">
        <v>12</v>
      </c>
      <c r="Q5482" s="2">
        <v>0</v>
      </c>
      <c r="S5482">
        <v>0</v>
      </c>
      <c r="T5482" s="2">
        <v>12</v>
      </c>
    </row>
    <row r="5483" spans="1:20">
      <c r="A5483" s="187" t="s">
        <v>2010</v>
      </c>
      <c r="B5483" t="s">
        <v>1873</v>
      </c>
      <c r="C5483" s="60" t="s">
        <v>1433</v>
      </c>
      <c r="D5483" s="1" t="s">
        <v>44</v>
      </c>
      <c r="E5483" s="28" t="s">
        <v>60</v>
      </c>
      <c r="F5483" s="26" t="s">
        <v>60</v>
      </c>
      <c r="G5483">
        <v>14</v>
      </c>
      <c r="H5483" s="123">
        <f t="shared" si="455"/>
        <v>0.5</v>
      </c>
      <c r="K5483" t="s">
        <v>100</v>
      </c>
      <c r="M5483" s="2">
        <v>0</v>
      </c>
      <c r="O5483">
        <v>0</v>
      </c>
      <c r="P5483" s="2">
        <v>11</v>
      </c>
      <c r="Q5483" s="2">
        <v>0</v>
      </c>
      <c r="S5483">
        <v>0</v>
      </c>
      <c r="T5483" s="2">
        <v>8</v>
      </c>
    </row>
    <row r="5484" spans="1:20">
      <c r="A5484" s="187" t="s">
        <v>2010</v>
      </c>
      <c r="B5484" t="s">
        <v>1874</v>
      </c>
      <c r="C5484" s="60" t="s">
        <v>1433</v>
      </c>
      <c r="D5484" s="1" t="s">
        <v>44</v>
      </c>
      <c r="E5484" s="28" t="s">
        <v>60</v>
      </c>
      <c r="F5484" s="26" t="s">
        <v>60</v>
      </c>
      <c r="G5484">
        <v>14</v>
      </c>
      <c r="H5484" s="123">
        <f t="shared" si="455"/>
        <v>0.5</v>
      </c>
      <c r="K5484" t="s">
        <v>100</v>
      </c>
      <c r="M5484" s="2">
        <v>0</v>
      </c>
      <c r="O5484">
        <v>0</v>
      </c>
      <c r="P5484" s="2">
        <v>11</v>
      </c>
      <c r="Q5484" s="2">
        <v>0</v>
      </c>
      <c r="S5484">
        <v>0</v>
      </c>
      <c r="T5484" s="2">
        <v>8</v>
      </c>
    </row>
    <row r="5485" spans="1:20">
      <c r="A5485" s="187" t="s">
        <v>2010</v>
      </c>
      <c r="B5485" t="s">
        <v>1875</v>
      </c>
      <c r="C5485" s="60" t="s">
        <v>1433</v>
      </c>
      <c r="D5485" s="1" t="s">
        <v>44</v>
      </c>
      <c r="E5485" s="28" t="s">
        <v>60</v>
      </c>
      <c r="F5485" s="26" t="s">
        <v>60</v>
      </c>
      <c r="G5485">
        <v>14</v>
      </c>
      <c r="H5485" s="123">
        <f t="shared" si="455"/>
        <v>0.5</v>
      </c>
      <c r="K5485" t="s">
        <v>100</v>
      </c>
      <c r="M5485" s="2">
        <v>0</v>
      </c>
      <c r="O5485">
        <v>0</v>
      </c>
      <c r="P5485" s="2">
        <v>11</v>
      </c>
      <c r="Q5485" s="2">
        <v>0</v>
      </c>
      <c r="S5485">
        <v>0</v>
      </c>
      <c r="T5485" s="2">
        <v>8</v>
      </c>
    </row>
    <row r="5486" spans="1:20">
      <c r="A5486" s="187" t="s">
        <v>2010</v>
      </c>
      <c r="B5486" t="s">
        <v>1876</v>
      </c>
      <c r="C5486" s="60" t="s">
        <v>1433</v>
      </c>
      <c r="D5486" s="1" t="s">
        <v>44</v>
      </c>
      <c r="E5486" s="28" t="s">
        <v>60</v>
      </c>
      <c r="F5486" s="26" t="s">
        <v>60</v>
      </c>
      <c r="G5486">
        <v>14</v>
      </c>
      <c r="H5486" s="123">
        <f t="shared" si="455"/>
        <v>0.5</v>
      </c>
      <c r="K5486" t="s">
        <v>100</v>
      </c>
      <c r="M5486" s="2">
        <v>0</v>
      </c>
      <c r="O5486">
        <v>0</v>
      </c>
      <c r="P5486" s="2">
        <v>11</v>
      </c>
      <c r="Q5486" s="2">
        <v>0</v>
      </c>
      <c r="S5486">
        <v>0</v>
      </c>
      <c r="T5486" s="2">
        <v>8</v>
      </c>
    </row>
    <row r="5487" spans="1:20">
      <c r="A5487" s="187" t="s">
        <v>2010</v>
      </c>
      <c r="B5487" t="s">
        <v>1877</v>
      </c>
      <c r="C5487" s="60" t="s">
        <v>1433</v>
      </c>
      <c r="D5487" s="1" t="s">
        <v>44</v>
      </c>
      <c r="E5487" s="28" t="s">
        <v>60</v>
      </c>
      <c r="F5487" s="26" t="s">
        <v>60</v>
      </c>
      <c r="G5487">
        <v>14</v>
      </c>
      <c r="H5487" s="123">
        <f t="shared" si="455"/>
        <v>0.5</v>
      </c>
      <c r="K5487" t="s">
        <v>100</v>
      </c>
      <c r="M5487" s="2">
        <v>0</v>
      </c>
      <c r="O5487">
        <v>0</v>
      </c>
      <c r="P5487" s="2">
        <v>11</v>
      </c>
      <c r="Q5487" s="2">
        <v>0</v>
      </c>
      <c r="S5487">
        <v>0</v>
      </c>
      <c r="T5487" s="2">
        <v>8</v>
      </c>
    </row>
    <row r="5488" spans="1:20">
      <c r="A5488" s="187" t="s">
        <v>2010</v>
      </c>
      <c r="B5488" t="s">
        <v>1878</v>
      </c>
      <c r="C5488" s="60" t="s">
        <v>1433</v>
      </c>
      <c r="D5488" s="1" t="s">
        <v>44</v>
      </c>
      <c r="E5488" s="28" t="s">
        <v>60</v>
      </c>
      <c r="F5488" s="26" t="s">
        <v>60</v>
      </c>
      <c r="G5488">
        <v>14</v>
      </c>
      <c r="H5488" s="123">
        <f t="shared" si="455"/>
        <v>0.5</v>
      </c>
      <c r="K5488" t="s">
        <v>100</v>
      </c>
      <c r="M5488" s="2">
        <v>0</v>
      </c>
      <c r="O5488">
        <v>0</v>
      </c>
      <c r="P5488" s="2">
        <v>11</v>
      </c>
      <c r="Q5488" s="2">
        <v>0</v>
      </c>
      <c r="S5488">
        <v>0</v>
      </c>
      <c r="T5488" s="2">
        <v>8</v>
      </c>
    </row>
    <row r="5489" spans="1:20">
      <c r="A5489" s="187" t="s">
        <v>2010</v>
      </c>
      <c r="B5489" t="s">
        <v>1879</v>
      </c>
      <c r="C5489" s="60" t="s">
        <v>1433</v>
      </c>
      <c r="D5489" s="1" t="s">
        <v>44</v>
      </c>
      <c r="E5489" s="28" t="s">
        <v>60</v>
      </c>
      <c r="F5489" s="26" t="s">
        <v>60</v>
      </c>
      <c r="G5489">
        <v>14</v>
      </c>
      <c r="H5489" s="123">
        <f t="shared" si="455"/>
        <v>0.5</v>
      </c>
      <c r="K5489" t="s">
        <v>100</v>
      </c>
      <c r="M5489" s="2">
        <v>175.54545454545499</v>
      </c>
      <c r="O5489">
        <v>117.276053511673</v>
      </c>
      <c r="P5489" s="2">
        <v>11</v>
      </c>
      <c r="Q5489" s="2">
        <v>234</v>
      </c>
      <c r="S5489">
        <v>126.889152975568</v>
      </c>
      <c r="T5489" s="2">
        <v>8</v>
      </c>
    </row>
    <row r="5490" spans="1:20">
      <c r="A5490" s="187" t="s">
        <v>2010</v>
      </c>
      <c r="B5490" t="s">
        <v>1880</v>
      </c>
      <c r="C5490" s="60" t="s">
        <v>1433</v>
      </c>
      <c r="D5490" s="1" t="s">
        <v>44</v>
      </c>
      <c r="E5490" s="28" t="s">
        <v>60</v>
      </c>
      <c r="F5490" s="26" t="s">
        <v>60</v>
      </c>
      <c r="G5490">
        <v>14</v>
      </c>
      <c r="H5490" s="123">
        <f t="shared" si="455"/>
        <v>0.5</v>
      </c>
      <c r="K5490" t="s">
        <v>100</v>
      </c>
      <c r="M5490" s="2">
        <v>0</v>
      </c>
      <c r="O5490">
        <v>0</v>
      </c>
      <c r="P5490" s="2">
        <v>11</v>
      </c>
      <c r="Q5490" s="2">
        <v>0</v>
      </c>
      <c r="S5490">
        <v>0</v>
      </c>
      <c r="T5490" s="2">
        <v>8</v>
      </c>
    </row>
    <row r="5491" spans="1:20">
      <c r="A5491" s="187" t="s">
        <v>2010</v>
      </c>
      <c r="B5491" t="s">
        <v>1881</v>
      </c>
      <c r="C5491" s="60" t="s">
        <v>1433</v>
      </c>
      <c r="D5491" s="1" t="s">
        <v>44</v>
      </c>
      <c r="E5491" s="28" t="s">
        <v>60</v>
      </c>
      <c r="F5491" s="26" t="s">
        <v>60</v>
      </c>
      <c r="G5491">
        <v>14</v>
      </c>
      <c r="H5491" s="123">
        <f t="shared" si="455"/>
        <v>0.5</v>
      </c>
      <c r="K5491" t="s">
        <v>100</v>
      </c>
      <c r="M5491" s="2">
        <v>0.18181818181818199</v>
      </c>
      <c r="O5491">
        <v>0.60302268915552704</v>
      </c>
      <c r="P5491" s="2">
        <v>11</v>
      </c>
      <c r="Q5491" s="2">
        <v>0.75</v>
      </c>
      <c r="S5491">
        <v>1.16496474502144</v>
      </c>
      <c r="T5491" s="2">
        <v>8</v>
      </c>
    </row>
    <row r="5492" spans="1:20">
      <c r="A5492" s="187" t="s">
        <v>2010</v>
      </c>
      <c r="B5492" t="s">
        <v>1882</v>
      </c>
      <c r="C5492" s="60" t="s">
        <v>1433</v>
      </c>
      <c r="D5492" s="1" t="s">
        <v>44</v>
      </c>
      <c r="E5492" s="28" t="s">
        <v>60</v>
      </c>
      <c r="F5492" s="26" t="s">
        <v>60</v>
      </c>
      <c r="G5492">
        <v>14</v>
      </c>
      <c r="H5492" s="123">
        <f t="shared" si="455"/>
        <v>0.5</v>
      </c>
      <c r="K5492" t="s">
        <v>100</v>
      </c>
      <c r="M5492" s="2">
        <v>0</v>
      </c>
      <c r="O5492">
        <v>0</v>
      </c>
      <c r="P5492" s="2">
        <v>11</v>
      </c>
      <c r="Q5492" s="2">
        <v>0</v>
      </c>
      <c r="S5492">
        <v>0</v>
      </c>
      <c r="T5492" s="2">
        <v>8</v>
      </c>
    </row>
    <row r="5493" spans="1:20">
      <c r="A5493" s="187" t="s">
        <v>2010</v>
      </c>
      <c r="B5493" t="s">
        <v>1883</v>
      </c>
      <c r="C5493" s="60" t="s">
        <v>1433</v>
      </c>
      <c r="D5493" s="1" t="s">
        <v>44</v>
      </c>
      <c r="E5493" s="28" t="s">
        <v>60</v>
      </c>
      <c r="F5493" s="26" t="s">
        <v>60</v>
      </c>
      <c r="G5493">
        <v>14</v>
      </c>
      <c r="H5493" s="123">
        <f t="shared" si="455"/>
        <v>0.5</v>
      </c>
      <c r="K5493" t="s">
        <v>100</v>
      </c>
      <c r="M5493" s="2">
        <v>166.727272727273</v>
      </c>
      <c r="O5493">
        <v>115.91383947492299</v>
      </c>
      <c r="P5493" s="2">
        <v>11</v>
      </c>
      <c r="Q5493" s="2">
        <v>102.375</v>
      </c>
      <c r="S5493">
        <v>78.828815434821394</v>
      </c>
      <c r="T5493" s="2">
        <v>8</v>
      </c>
    </row>
    <row r="5494" spans="1:20">
      <c r="A5494" s="187" t="s">
        <v>2010</v>
      </c>
      <c r="B5494" t="s">
        <v>1884</v>
      </c>
      <c r="C5494" s="60" t="s">
        <v>1433</v>
      </c>
      <c r="D5494" s="1" t="s">
        <v>44</v>
      </c>
      <c r="E5494" s="28" t="s">
        <v>60</v>
      </c>
      <c r="F5494" s="26" t="s">
        <v>60</v>
      </c>
      <c r="G5494">
        <v>14</v>
      </c>
      <c r="H5494" s="123">
        <f t="shared" si="455"/>
        <v>0.5</v>
      </c>
      <c r="K5494" t="s">
        <v>100</v>
      </c>
      <c r="M5494" s="2">
        <v>0</v>
      </c>
      <c r="O5494">
        <v>0</v>
      </c>
      <c r="P5494" s="2">
        <v>11</v>
      </c>
      <c r="Q5494" s="2">
        <v>0</v>
      </c>
      <c r="S5494">
        <v>0</v>
      </c>
      <c r="T5494" s="2">
        <v>8</v>
      </c>
    </row>
    <row r="5495" spans="1:20">
      <c r="A5495" s="187" t="s">
        <v>2010</v>
      </c>
      <c r="B5495" t="s">
        <v>1885</v>
      </c>
      <c r="C5495" s="60" t="s">
        <v>1433</v>
      </c>
      <c r="D5495" s="1" t="s">
        <v>44</v>
      </c>
      <c r="E5495" s="28" t="s">
        <v>60</v>
      </c>
      <c r="F5495" s="26" t="s">
        <v>60</v>
      </c>
      <c r="G5495">
        <v>14</v>
      </c>
      <c r="H5495" s="123">
        <f t="shared" si="455"/>
        <v>0.5</v>
      </c>
      <c r="K5495" t="s">
        <v>100</v>
      </c>
      <c r="M5495" s="2">
        <v>0</v>
      </c>
      <c r="O5495">
        <v>0</v>
      </c>
      <c r="P5495" s="2">
        <v>11</v>
      </c>
      <c r="Q5495" s="2">
        <v>0</v>
      </c>
      <c r="S5495">
        <v>0</v>
      </c>
      <c r="T5495" s="2">
        <v>8</v>
      </c>
    </row>
    <row r="5496" spans="1:20">
      <c r="A5496" s="187" t="s">
        <v>2010</v>
      </c>
      <c r="B5496" t="s">
        <v>1447</v>
      </c>
      <c r="C5496" s="60" t="s">
        <v>1433</v>
      </c>
      <c r="D5496" s="1" t="s">
        <v>44</v>
      </c>
      <c r="E5496" s="28" t="s">
        <v>60</v>
      </c>
      <c r="F5496" s="26" t="s">
        <v>60</v>
      </c>
      <c r="G5496">
        <v>14</v>
      </c>
      <c r="H5496" s="123">
        <f t="shared" si="455"/>
        <v>0.5</v>
      </c>
      <c r="K5496" t="s">
        <v>100</v>
      </c>
      <c r="M5496" s="2">
        <v>0.72727272727272696</v>
      </c>
      <c r="O5496">
        <v>1.1908743922773</v>
      </c>
      <c r="P5496" s="2">
        <v>11</v>
      </c>
      <c r="Q5496" s="2">
        <v>1.125</v>
      </c>
      <c r="S5496">
        <v>1.1259916264595999</v>
      </c>
      <c r="T5496" s="2">
        <v>8</v>
      </c>
    </row>
    <row r="5497" spans="1:20">
      <c r="A5497" s="187" t="s">
        <v>2010</v>
      </c>
      <c r="B5497" t="s">
        <v>1886</v>
      </c>
      <c r="C5497" s="60" t="s">
        <v>1433</v>
      </c>
      <c r="D5497" s="1" t="s">
        <v>44</v>
      </c>
      <c r="E5497" s="28" t="s">
        <v>60</v>
      </c>
      <c r="F5497" s="26" t="s">
        <v>60</v>
      </c>
      <c r="G5497">
        <v>14</v>
      </c>
      <c r="H5497" s="123">
        <f t="shared" si="455"/>
        <v>0.5</v>
      </c>
      <c r="K5497" t="s">
        <v>100</v>
      </c>
      <c r="M5497" s="2">
        <v>0</v>
      </c>
      <c r="O5497">
        <v>0</v>
      </c>
      <c r="P5497" s="2">
        <v>11</v>
      </c>
      <c r="Q5497" s="2">
        <v>0</v>
      </c>
      <c r="S5497">
        <v>0</v>
      </c>
      <c r="T5497" s="2">
        <v>8</v>
      </c>
    </row>
    <row r="5498" spans="1:20">
      <c r="A5498" s="187" t="s">
        <v>2010</v>
      </c>
      <c r="B5498" t="s">
        <v>1887</v>
      </c>
      <c r="C5498" s="60" t="s">
        <v>1433</v>
      </c>
      <c r="D5498" s="1" t="s">
        <v>44</v>
      </c>
      <c r="E5498" s="28" t="s">
        <v>60</v>
      </c>
      <c r="F5498" s="26" t="s">
        <v>60</v>
      </c>
      <c r="G5498">
        <v>14</v>
      </c>
      <c r="H5498" s="123">
        <f t="shared" si="455"/>
        <v>0.5</v>
      </c>
      <c r="K5498" t="s">
        <v>100</v>
      </c>
      <c r="M5498" s="2">
        <v>6.5454545454545503</v>
      </c>
      <c r="O5498">
        <v>8.1653369356522703</v>
      </c>
      <c r="P5498" s="2">
        <v>11</v>
      </c>
      <c r="Q5498" s="2">
        <v>7.625</v>
      </c>
      <c r="S5498">
        <v>5.5533130394644301</v>
      </c>
      <c r="T5498" s="2">
        <v>8</v>
      </c>
    </row>
    <row r="5499" spans="1:20">
      <c r="A5499" s="187" t="s">
        <v>2010</v>
      </c>
      <c r="B5499" t="s">
        <v>1888</v>
      </c>
      <c r="C5499" s="60" t="s">
        <v>1433</v>
      </c>
      <c r="D5499" s="1" t="s">
        <v>44</v>
      </c>
      <c r="E5499" s="28" t="s">
        <v>60</v>
      </c>
      <c r="F5499" s="26" t="s">
        <v>60</v>
      </c>
      <c r="G5499">
        <v>14</v>
      </c>
      <c r="H5499" s="123">
        <f t="shared" si="455"/>
        <v>0.5</v>
      </c>
      <c r="K5499" t="s">
        <v>100</v>
      </c>
      <c r="M5499" s="2">
        <v>0</v>
      </c>
      <c r="O5499">
        <v>0</v>
      </c>
      <c r="P5499" s="2">
        <v>11</v>
      </c>
      <c r="Q5499" s="2">
        <v>0</v>
      </c>
      <c r="S5499">
        <v>0</v>
      </c>
      <c r="T5499" s="2">
        <v>8</v>
      </c>
    </row>
    <row r="5500" spans="1:20">
      <c r="A5500" s="187" t="s">
        <v>2010</v>
      </c>
      <c r="B5500" t="s">
        <v>1889</v>
      </c>
      <c r="C5500" s="60" t="s">
        <v>1433</v>
      </c>
      <c r="D5500" s="1" t="s">
        <v>44</v>
      </c>
      <c r="E5500" s="28" t="s">
        <v>60</v>
      </c>
      <c r="F5500" s="26" t="s">
        <v>60</v>
      </c>
      <c r="G5500">
        <v>14</v>
      </c>
      <c r="H5500" s="123">
        <f t="shared" si="455"/>
        <v>0.5</v>
      </c>
      <c r="K5500" t="s">
        <v>100</v>
      </c>
      <c r="M5500" s="2">
        <v>0.81818181818181801</v>
      </c>
      <c r="O5500">
        <v>1.40129809949074</v>
      </c>
      <c r="P5500" s="2">
        <v>11</v>
      </c>
      <c r="Q5500" s="2">
        <v>0</v>
      </c>
      <c r="S5500">
        <v>0</v>
      </c>
      <c r="T5500" s="2">
        <v>8</v>
      </c>
    </row>
    <row r="5501" spans="1:20">
      <c r="A5501" s="187" t="s">
        <v>2010</v>
      </c>
      <c r="B5501" t="s">
        <v>1890</v>
      </c>
      <c r="C5501" s="60" t="s">
        <v>1433</v>
      </c>
      <c r="D5501" s="1" t="s">
        <v>44</v>
      </c>
      <c r="E5501" s="28" t="s">
        <v>60</v>
      </c>
      <c r="F5501" s="26" t="s">
        <v>60</v>
      </c>
      <c r="G5501">
        <v>14</v>
      </c>
      <c r="H5501" s="123">
        <f t="shared" si="455"/>
        <v>0.5</v>
      </c>
      <c r="K5501" t="s">
        <v>100</v>
      </c>
      <c r="M5501" s="2">
        <v>5.4545454545454497</v>
      </c>
      <c r="O5501">
        <v>5.8542913552988898</v>
      </c>
      <c r="P5501" s="2">
        <v>11</v>
      </c>
      <c r="Q5501" s="2">
        <v>4.25</v>
      </c>
      <c r="S5501">
        <v>5.0355876377184501</v>
      </c>
      <c r="T5501" s="2">
        <v>8</v>
      </c>
    </row>
    <row r="5502" spans="1:20">
      <c r="A5502" s="187" t="s">
        <v>2010</v>
      </c>
      <c r="B5502" t="s">
        <v>918</v>
      </c>
      <c r="C5502" s="60" t="s">
        <v>1433</v>
      </c>
      <c r="D5502" s="1" t="s">
        <v>44</v>
      </c>
      <c r="E5502" s="28" t="s">
        <v>60</v>
      </c>
      <c r="F5502" s="26" t="s">
        <v>60</v>
      </c>
      <c r="G5502">
        <v>14</v>
      </c>
      <c r="H5502" s="123">
        <f t="shared" si="455"/>
        <v>0.5</v>
      </c>
      <c r="K5502" t="s">
        <v>100</v>
      </c>
      <c r="M5502" s="2">
        <v>0</v>
      </c>
      <c r="O5502">
        <v>0</v>
      </c>
      <c r="P5502" s="2">
        <v>11</v>
      </c>
      <c r="Q5502" s="2">
        <v>0</v>
      </c>
      <c r="S5502">
        <v>0</v>
      </c>
      <c r="T5502" s="2">
        <v>8</v>
      </c>
    </row>
    <row r="5503" spans="1:20">
      <c r="A5503" s="187" t="s">
        <v>2010</v>
      </c>
      <c r="B5503" t="s">
        <v>1891</v>
      </c>
      <c r="C5503" s="60" t="s">
        <v>1433</v>
      </c>
      <c r="D5503" s="1" t="s">
        <v>44</v>
      </c>
      <c r="E5503" s="28" t="s">
        <v>60</v>
      </c>
      <c r="F5503" s="26" t="s">
        <v>60</v>
      </c>
      <c r="G5503">
        <v>14</v>
      </c>
      <c r="H5503" s="123">
        <f t="shared" si="455"/>
        <v>0.5</v>
      </c>
      <c r="K5503" t="s">
        <v>100</v>
      </c>
      <c r="M5503" s="2">
        <v>0.18181818181818199</v>
      </c>
      <c r="O5503">
        <v>0.40451991747794502</v>
      </c>
      <c r="P5503" s="2">
        <v>11</v>
      </c>
      <c r="Q5503" s="2">
        <v>0</v>
      </c>
      <c r="S5503">
        <v>0</v>
      </c>
      <c r="T5503" s="2">
        <v>8</v>
      </c>
    </row>
    <row r="5504" spans="1:20">
      <c r="A5504" s="187" t="s">
        <v>2010</v>
      </c>
      <c r="B5504" t="s">
        <v>1892</v>
      </c>
      <c r="C5504" s="60" t="s">
        <v>1433</v>
      </c>
      <c r="D5504" s="1" t="s">
        <v>44</v>
      </c>
      <c r="E5504" s="28" t="s">
        <v>60</v>
      </c>
      <c r="F5504" s="26" t="s">
        <v>60</v>
      </c>
      <c r="G5504">
        <v>14</v>
      </c>
      <c r="H5504" s="123">
        <f t="shared" si="455"/>
        <v>0.5</v>
      </c>
      <c r="K5504" t="s">
        <v>100</v>
      </c>
      <c r="M5504" s="2">
        <v>0</v>
      </c>
      <c r="O5504">
        <v>0</v>
      </c>
      <c r="P5504" s="2">
        <v>11</v>
      </c>
      <c r="Q5504" s="2">
        <v>0</v>
      </c>
      <c r="S5504">
        <v>0</v>
      </c>
      <c r="T5504" s="2">
        <v>8</v>
      </c>
    </row>
    <row r="5505" spans="1:20">
      <c r="A5505" s="187" t="s">
        <v>2010</v>
      </c>
      <c r="B5505" t="s">
        <v>1425</v>
      </c>
      <c r="C5505" s="60" t="s">
        <v>1433</v>
      </c>
      <c r="D5505" s="1" t="s">
        <v>44</v>
      </c>
      <c r="E5505" s="28" t="s">
        <v>60</v>
      </c>
      <c r="F5505" s="26" t="s">
        <v>60</v>
      </c>
      <c r="G5505">
        <v>14</v>
      </c>
      <c r="H5505" s="123">
        <f t="shared" si="455"/>
        <v>0.5</v>
      </c>
      <c r="K5505" t="s">
        <v>100</v>
      </c>
      <c r="M5505" s="2">
        <v>0</v>
      </c>
      <c r="O5505">
        <v>0</v>
      </c>
      <c r="P5505" s="2">
        <v>11</v>
      </c>
      <c r="Q5505" s="2">
        <v>0</v>
      </c>
      <c r="S5505">
        <v>0</v>
      </c>
      <c r="T5505" s="2">
        <v>8</v>
      </c>
    </row>
    <row r="5506" spans="1:20">
      <c r="A5506" s="187" t="s">
        <v>2010</v>
      </c>
      <c r="B5506" t="s">
        <v>1427</v>
      </c>
      <c r="C5506" s="60" t="s">
        <v>1433</v>
      </c>
      <c r="D5506" s="1" t="s">
        <v>44</v>
      </c>
      <c r="E5506" s="28" t="s">
        <v>60</v>
      </c>
      <c r="F5506" s="26" t="s">
        <v>60</v>
      </c>
      <c r="G5506">
        <v>14</v>
      </c>
      <c r="H5506" s="123">
        <f t="shared" si="455"/>
        <v>0.5</v>
      </c>
      <c r="K5506" t="s">
        <v>100</v>
      </c>
      <c r="M5506" s="2">
        <v>0</v>
      </c>
      <c r="O5506">
        <v>0</v>
      </c>
      <c r="P5506" s="2">
        <v>11</v>
      </c>
      <c r="Q5506" s="2">
        <v>0.5</v>
      </c>
      <c r="S5506">
        <v>0.92582009977255098</v>
      </c>
      <c r="T5506" s="2">
        <v>8</v>
      </c>
    </row>
    <row r="5507" spans="1:20">
      <c r="A5507" s="187" t="s">
        <v>2010</v>
      </c>
      <c r="B5507" t="s">
        <v>1893</v>
      </c>
      <c r="C5507" s="60" t="s">
        <v>1433</v>
      </c>
      <c r="D5507" s="1" t="s">
        <v>44</v>
      </c>
      <c r="E5507" s="28" t="s">
        <v>60</v>
      </c>
      <c r="F5507" s="26" t="s">
        <v>60</v>
      </c>
      <c r="G5507">
        <v>14</v>
      </c>
      <c r="H5507" s="123">
        <f t="shared" si="455"/>
        <v>0.5</v>
      </c>
      <c r="K5507" t="s">
        <v>100</v>
      </c>
      <c r="M5507" s="2">
        <v>0</v>
      </c>
      <c r="O5507">
        <v>0</v>
      </c>
      <c r="P5507" s="2">
        <v>11</v>
      </c>
      <c r="Q5507" s="2">
        <v>0</v>
      </c>
      <c r="S5507">
        <v>0</v>
      </c>
      <c r="T5507" s="2">
        <v>8</v>
      </c>
    </row>
    <row r="5508" spans="1:20">
      <c r="A5508" s="187" t="s">
        <v>2010</v>
      </c>
      <c r="B5508" t="s">
        <v>1894</v>
      </c>
      <c r="C5508" s="60" t="s">
        <v>1433</v>
      </c>
      <c r="D5508" s="1" t="s">
        <v>44</v>
      </c>
      <c r="E5508" s="28" t="s">
        <v>60</v>
      </c>
      <c r="F5508" s="26" t="s">
        <v>60</v>
      </c>
      <c r="G5508">
        <v>14</v>
      </c>
      <c r="H5508" s="123">
        <f t="shared" si="455"/>
        <v>0.5</v>
      </c>
      <c r="K5508" t="s">
        <v>100</v>
      </c>
      <c r="M5508" s="2">
        <v>0</v>
      </c>
      <c r="O5508">
        <v>0</v>
      </c>
      <c r="P5508" s="2">
        <v>11</v>
      </c>
      <c r="Q5508" s="2">
        <v>0</v>
      </c>
      <c r="S5508">
        <v>0</v>
      </c>
      <c r="T5508" s="2">
        <v>8</v>
      </c>
    </row>
    <row r="5509" spans="1:20">
      <c r="A5509" s="187" t="s">
        <v>2010</v>
      </c>
      <c r="B5509" t="s">
        <v>1895</v>
      </c>
      <c r="C5509" s="60" t="s">
        <v>1433</v>
      </c>
      <c r="D5509" s="1" t="s">
        <v>44</v>
      </c>
      <c r="E5509" s="28" t="s">
        <v>60</v>
      </c>
      <c r="F5509" s="26" t="s">
        <v>60</v>
      </c>
      <c r="G5509">
        <v>14</v>
      </c>
      <c r="H5509" s="123">
        <f t="shared" ref="H5509:H5572" si="456">G5509/28</f>
        <v>0.5</v>
      </c>
      <c r="K5509" t="s">
        <v>100</v>
      </c>
      <c r="M5509" s="2">
        <v>9.0909090909090898E-2</v>
      </c>
      <c r="O5509">
        <v>0.30151134457776402</v>
      </c>
      <c r="P5509" s="2">
        <v>11</v>
      </c>
      <c r="Q5509" s="2">
        <v>0</v>
      </c>
      <c r="S5509">
        <v>0</v>
      </c>
      <c r="T5509" s="2">
        <v>8</v>
      </c>
    </row>
    <row r="5510" spans="1:20">
      <c r="A5510" s="187" t="s">
        <v>2010</v>
      </c>
      <c r="B5510" t="s">
        <v>1896</v>
      </c>
      <c r="C5510" s="60" t="s">
        <v>1433</v>
      </c>
      <c r="D5510" s="1" t="s">
        <v>44</v>
      </c>
      <c r="E5510" s="28" t="s">
        <v>60</v>
      </c>
      <c r="F5510" s="26" t="s">
        <v>60</v>
      </c>
      <c r="G5510">
        <v>14</v>
      </c>
      <c r="H5510" s="123">
        <f t="shared" si="456"/>
        <v>0.5</v>
      </c>
      <c r="K5510" t="s">
        <v>100</v>
      </c>
      <c r="M5510" s="2">
        <v>1.63636363636364</v>
      </c>
      <c r="O5510">
        <v>2.4605985967941701</v>
      </c>
      <c r="P5510" s="2">
        <v>11</v>
      </c>
      <c r="Q5510" s="2">
        <v>4.125</v>
      </c>
      <c r="S5510">
        <v>6.31183695244781</v>
      </c>
      <c r="T5510" s="2">
        <v>8</v>
      </c>
    </row>
    <row r="5511" spans="1:20">
      <c r="A5511" s="187" t="s">
        <v>2010</v>
      </c>
      <c r="B5511" t="s">
        <v>1897</v>
      </c>
      <c r="C5511" s="60" t="s">
        <v>1433</v>
      </c>
      <c r="D5511" s="1" t="s">
        <v>44</v>
      </c>
      <c r="E5511" s="28" t="s">
        <v>60</v>
      </c>
      <c r="F5511" s="26" t="s">
        <v>60</v>
      </c>
      <c r="G5511">
        <v>14</v>
      </c>
      <c r="H5511" s="123">
        <f t="shared" si="456"/>
        <v>0.5</v>
      </c>
      <c r="K5511" t="s">
        <v>100</v>
      </c>
      <c r="M5511" s="2">
        <v>0</v>
      </c>
      <c r="O5511">
        <v>0</v>
      </c>
      <c r="P5511" s="2">
        <v>11</v>
      </c>
      <c r="Q5511" s="2">
        <v>0</v>
      </c>
      <c r="S5511">
        <v>0</v>
      </c>
      <c r="T5511" s="2">
        <v>8</v>
      </c>
    </row>
    <row r="5512" spans="1:20">
      <c r="A5512" s="187" t="s">
        <v>2010</v>
      </c>
      <c r="B5512" t="s">
        <v>1898</v>
      </c>
      <c r="C5512" s="60" t="s">
        <v>1433</v>
      </c>
      <c r="D5512" s="1" t="s">
        <v>44</v>
      </c>
      <c r="E5512" s="28" t="s">
        <v>60</v>
      </c>
      <c r="F5512" s="26" t="s">
        <v>60</v>
      </c>
      <c r="G5512">
        <v>14</v>
      </c>
      <c r="H5512" s="123">
        <f t="shared" si="456"/>
        <v>0.5</v>
      </c>
      <c r="K5512" t="s">
        <v>100</v>
      </c>
      <c r="M5512" s="2">
        <v>0</v>
      </c>
      <c r="O5512">
        <v>0</v>
      </c>
      <c r="P5512" s="2">
        <v>11</v>
      </c>
      <c r="Q5512" s="2">
        <v>0</v>
      </c>
      <c r="S5512">
        <v>0</v>
      </c>
      <c r="T5512" s="2">
        <v>8</v>
      </c>
    </row>
    <row r="5513" spans="1:20">
      <c r="A5513" s="187" t="s">
        <v>2010</v>
      </c>
      <c r="B5513" t="s">
        <v>1899</v>
      </c>
      <c r="C5513" s="60" t="s">
        <v>1433</v>
      </c>
      <c r="D5513" s="1" t="s">
        <v>44</v>
      </c>
      <c r="E5513" s="28" t="s">
        <v>60</v>
      </c>
      <c r="F5513" s="26" t="s">
        <v>60</v>
      </c>
      <c r="G5513">
        <v>14</v>
      </c>
      <c r="H5513" s="123">
        <f t="shared" si="456"/>
        <v>0.5</v>
      </c>
      <c r="K5513" t="s">
        <v>100</v>
      </c>
      <c r="M5513" s="2">
        <v>0</v>
      </c>
      <c r="O5513">
        <v>0</v>
      </c>
      <c r="P5513" s="2">
        <v>11</v>
      </c>
      <c r="Q5513" s="2">
        <v>0</v>
      </c>
      <c r="S5513">
        <v>0</v>
      </c>
      <c r="T5513" s="2">
        <v>8</v>
      </c>
    </row>
    <row r="5514" spans="1:20">
      <c r="A5514" s="187" t="s">
        <v>2010</v>
      </c>
      <c r="B5514" t="s">
        <v>1900</v>
      </c>
      <c r="C5514" s="60" t="s">
        <v>1433</v>
      </c>
      <c r="D5514" s="1" t="s">
        <v>44</v>
      </c>
      <c r="E5514" s="28" t="s">
        <v>60</v>
      </c>
      <c r="F5514" s="26" t="s">
        <v>60</v>
      </c>
      <c r="G5514">
        <v>14</v>
      </c>
      <c r="H5514" s="123">
        <f t="shared" si="456"/>
        <v>0.5</v>
      </c>
      <c r="K5514" t="s">
        <v>100</v>
      </c>
      <c r="M5514" s="2">
        <v>0</v>
      </c>
      <c r="O5514">
        <v>0</v>
      </c>
      <c r="P5514" s="2">
        <v>11</v>
      </c>
      <c r="Q5514" s="2">
        <v>0</v>
      </c>
      <c r="S5514">
        <v>0</v>
      </c>
      <c r="T5514" s="2">
        <v>8</v>
      </c>
    </row>
    <row r="5515" spans="1:20">
      <c r="A5515" s="187" t="s">
        <v>2010</v>
      </c>
      <c r="B5515" t="s">
        <v>1901</v>
      </c>
      <c r="C5515" s="60" t="s">
        <v>1433</v>
      </c>
      <c r="D5515" s="1" t="s">
        <v>44</v>
      </c>
      <c r="E5515" s="28" t="s">
        <v>60</v>
      </c>
      <c r="F5515" s="26" t="s">
        <v>60</v>
      </c>
      <c r="G5515">
        <v>14</v>
      </c>
      <c r="H5515" s="123">
        <f t="shared" si="456"/>
        <v>0.5</v>
      </c>
      <c r="K5515" t="s">
        <v>100</v>
      </c>
      <c r="M5515" s="2">
        <v>0</v>
      </c>
      <c r="O5515">
        <v>0</v>
      </c>
      <c r="P5515" s="2">
        <v>11</v>
      </c>
      <c r="Q5515" s="2">
        <v>0.375</v>
      </c>
      <c r="S5515">
        <v>0.74402380914284505</v>
      </c>
      <c r="T5515" s="2">
        <v>8</v>
      </c>
    </row>
    <row r="5516" spans="1:20">
      <c r="A5516" s="187" t="s">
        <v>2010</v>
      </c>
      <c r="B5516" t="s">
        <v>1902</v>
      </c>
      <c r="C5516" s="60" t="s">
        <v>1433</v>
      </c>
      <c r="D5516" s="1" t="s">
        <v>44</v>
      </c>
      <c r="E5516" s="28" t="s">
        <v>60</v>
      </c>
      <c r="F5516" s="26" t="s">
        <v>60</v>
      </c>
      <c r="G5516">
        <v>14</v>
      </c>
      <c r="H5516" s="123">
        <f t="shared" si="456"/>
        <v>0.5</v>
      </c>
      <c r="K5516" t="s">
        <v>100</v>
      </c>
      <c r="M5516" s="2">
        <v>0</v>
      </c>
      <c r="O5516">
        <v>0</v>
      </c>
      <c r="P5516" s="2">
        <v>11</v>
      </c>
      <c r="Q5516" s="2">
        <v>0</v>
      </c>
      <c r="S5516">
        <v>0</v>
      </c>
      <c r="T5516" s="2">
        <v>8</v>
      </c>
    </row>
    <row r="5517" spans="1:20">
      <c r="A5517" s="187" t="s">
        <v>2010</v>
      </c>
      <c r="B5517" t="s">
        <v>1903</v>
      </c>
      <c r="C5517" s="60" t="s">
        <v>1433</v>
      </c>
      <c r="D5517" s="1" t="s">
        <v>44</v>
      </c>
      <c r="E5517" s="28" t="s">
        <v>60</v>
      </c>
      <c r="F5517" s="26" t="s">
        <v>60</v>
      </c>
      <c r="G5517">
        <v>14</v>
      </c>
      <c r="H5517" s="123">
        <f t="shared" si="456"/>
        <v>0.5</v>
      </c>
      <c r="K5517" t="s">
        <v>100</v>
      </c>
      <c r="M5517" s="2">
        <v>0</v>
      </c>
      <c r="O5517">
        <v>0</v>
      </c>
      <c r="P5517" s="2">
        <v>11</v>
      </c>
      <c r="Q5517" s="2">
        <v>0</v>
      </c>
      <c r="S5517">
        <v>0</v>
      </c>
      <c r="T5517" s="2">
        <v>8</v>
      </c>
    </row>
    <row r="5518" spans="1:20">
      <c r="A5518" s="187" t="s">
        <v>2010</v>
      </c>
      <c r="B5518" t="s">
        <v>1904</v>
      </c>
      <c r="C5518" s="60" t="s">
        <v>1433</v>
      </c>
      <c r="D5518" s="1" t="s">
        <v>44</v>
      </c>
      <c r="E5518" s="28" t="s">
        <v>60</v>
      </c>
      <c r="F5518" s="26" t="s">
        <v>60</v>
      </c>
      <c r="G5518">
        <v>14</v>
      </c>
      <c r="H5518" s="123">
        <f t="shared" si="456"/>
        <v>0.5</v>
      </c>
      <c r="K5518" t="s">
        <v>100</v>
      </c>
      <c r="M5518" s="2">
        <v>0</v>
      </c>
      <c r="O5518">
        <v>0</v>
      </c>
      <c r="P5518" s="2">
        <v>11</v>
      </c>
      <c r="Q5518" s="2">
        <v>0</v>
      </c>
      <c r="S5518">
        <v>0</v>
      </c>
      <c r="T5518" s="2">
        <v>8</v>
      </c>
    </row>
    <row r="5519" spans="1:20">
      <c r="A5519" s="187" t="s">
        <v>2010</v>
      </c>
      <c r="B5519" t="s">
        <v>1905</v>
      </c>
      <c r="C5519" s="60" t="s">
        <v>1433</v>
      </c>
      <c r="D5519" s="1" t="s">
        <v>44</v>
      </c>
      <c r="E5519" s="28" t="s">
        <v>60</v>
      </c>
      <c r="F5519" s="26" t="s">
        <v>60</v>
      </c>
      <c r="G5519">
        <v>14</v>
      </c>
      <c r="H5519" s="123">
        <f t="shared" si="456"/>
        <v>0.5</v>
      </c>
      <c r="K5519" t="s">
        <v>100</v>
      </c>
      <c r="M5519" s="2">
        <v>17.272727272727298</v>
      </c>
      <c r="O5519">
        <v>11.4288311658796</v>
      </c>
      <c r="P5519" s="2">
        <v>11</v>
      </c>
      <c r="Q5519" s="2">
        <v>8.75</v>
      </c>
      <c r="S5519">
        <v>6.7347711807561002</v>
      </c>
      <c r="T5519" s="2">
        <v>8</v>
      </c>
    </row>
    <row r="5520" spans="1:20">
      <c r="A5520" s="187" t="s">
        <v>2010</v>
      </c>
      <c r="B5520" t="s">
        <v>1906</v>
      </c>
      <c r="C5520" s="60" t="s">
        <v>1433</v>
      </c>
      <c r="D5520" s="1" t="s">
        <v>44</v>
      </c>
      <c r="E5520" s="28" t="s">
        <v>60</v>
      </c>
      <c r="F5520" s="26" t="s">
        <v>60</v>
      </c>
      <c r="G5520">
        <v>14</v>
      </c>
      <c r="H5520" s="123">
        <f t="shared" si="456"/>
        <v>0.5</v>
      </c>
      <c r="K5520" t="s">
        <v>100</v>
      </c>
      <c r="M5520" s="2">
        <v>0</v>
      </c>
      <c r="O5520">
        <v>0</v>
      </c>
      <c r="P5520" s="2">
        <v>11</v>
      </c>
      <c r="Q5520" s="2">
        <v>0</v>
      </c>
      <c r="S5520">
        <v>0</v>
      </c>
      <c r="T5520" s="2">
        <v>8</v>
      </c>
    </row>
    <row r="5521" spans="1:20">
      <c r="A5521" s="187" t="s">
        <v>2010</v>
      </c>
      <c r="B5521" t="s">
        <v>1907</v>
      </c>
      <c r="C5521" s="60" t="s">
        <v>1433</v>
      </c>
      <c r="D5521" s="1" t="s">
        <v>44</v>
      </c>
      <c r="E5521" s="28" t="s">
        <v>60</v>
      </c>
      <c r="F5521" s="26" t="s">
        <v>60</v>
      </c>
      <c r="G5521">
        <v>14</v>
      </c>
      <c r="H5521" s="123">
        <f t="shared" si="456"/>
        <v>0.5</v>
      </c>
      <c r="K5521" t="s">
        <v>100</v>
      </c>
      <c r="M5521" s="2">
        <v>0</v>
      </c>
      <c r="O5521">
        <v>0</v>
      </c>
      <c r="P5521" s="2">
        <v>11</v>
      </c>
      <c r="Q5521" s="2">
        <v>0.5</v>
      </c>
      <c r="S5521">
        <v>1.4142135623731</v>
      </c>
      <c r="T5521" s="2">
        <v>8</v>
      </c>
    </row>
    <row r="5522" spans="1:20">
      <c r="A5522" s="187" t="s">
        <v>2010</v>
      </c>
      <c r="B5522" t="s">
        <v>1908</v>
      </c>
      <c r="C5522" s="60" t="s">
        <v>1433</v>
      </c>
      <c r="D5522" s="1" t="s">
        <v>44</v>
      </c>
      <c r="E5522" s="28" t="s">
        <v>60</v>
      </c>
      <c r="F5522" s="26" t="s">
        <v>60</v>
      </c>
      <c r="G5522">
        <v>14</v>
      </c>
      <c r="H5522" s="123">
        <f t="shared" si="456"/>
        <v>0.5</v>
      </c>
      <c r="K5522" t="s">
        <v>100</v>
      </c>
      <c r="M5522" s="2">
        <v>1.36363636363636</v>
      </c>
      <c r="O5522">
        <v>3.1071764440638798</v>
      </c>
      <c r="P5522" s="2">
        <v>11</v>
      </c>
      <c r="Q5522" s="2">
        <v>0</v>
      </c>
      <c r="S5522">
        <v>0</v>
      </c>
      <c r="T5522" s="2">
        <v>8</v>
      </c>
    </row>
    <row r="5523" spans="1:20">
      <c r="A5523" s="187" t="s">
        <v>2010</v>
      </c>
      <c r="B5523" t="s">
        <v>1909</v>
      </c>
      <c r="C5523" s="60" t="s">
        <v>1433</v>
      </c>
      <c r="D5523" s="1" t="s">
        <v>44</v>
      </c>
      <c r="E5523" s="28" t="s">
        <v>60</v>
      </c>
      <c r="F5523" s="26" t="s">
        <v>60</v>
      </c>
      <c r="G5523">
        <v>14</v>
      </c>
      <c r="H5523" s="123">
        <f t="shared" si="456"/>
        <v>0.5</v>
      </c>
      <c r="K5523" t="s">
        <v>100</v>
      </c>
      <c r="M5523" s="2">
        <v>9.0909090909090898E-2</v>
      </c>
      <c r="O5523">
        <v>0.30151134457776402</v>
      </c>
      <c r="P5523" s="2">
        <v>11</v>
      </c>
      <c r="Q5523" s="2">
        <v>0</v>
      </c>
      <c r="S5523">
        <v>0</v>
      </c>
      <c r="T5523" s="2">
        <v>8</v>
      </c>
    </row>
    <row r="5524" spans="1:20">
      <c r="A5524" s="187" t="s">
        <v>2010</v>
      </c>
      <c r="B5524" t="s">
        <v>1910</v>
      </c>
      <c r="C5524" s="60" t="s">
        <v>1433</v>
      </c>
      <c r="D5524" s="1" t="s">
        <v>44</v>
      </c>
      <c r="E5524" s="28" t="s">
        <v>60</v>
      </c>
      <c r="F5524" s="26" t="s">
        <v>60</v>
      </c>
      <c r="G5524">
        <v>14</v>
      </c>
      <c r="H5524" s="123">
        <f t="shared" si="456"/>
        <v>0.5</v>
      </c>
      <c r="K5524" t="s">
        <v>100</v>
      </c>
      <c r="M5524" s="2">
        <v>0</v>
      </c>
      <c r="O5524">
        <v>0</v>
      </c>
      <c r="P5524" s="2">
        <v>11</v>
      </c>
      <c r="Q5524" s="2">
        <v>0</v>
      </c>
      <c r="S5524">
        <v>0</v>
      </c>
      <c r="T5524" s="2">
        <v>8</v>
      </c>
    </row>
    <row r="5525" spans="1:20">
      <c r="A5525" s="187" t="s">
        <v>2010</v>
      </c>
      <c r="B5525" t="s">
        <v>1911</v>
      </c>
      <c r="C5525" s="60" t="s">
        <v>1433</v>
      </c>
      <c r="D5525" s="1" t="s">
        <v>44</v>
      </c>
      <c r="E5525" s="28" t="s">
        <v>60</v>
      </c>
      <c r="F5525" s="26" t="s">
        <v>60</v>
      </c>
      <c r="G5525">
        <v>14</v>
      </c>
      <c r="H5525" s="123">
        <f t="shared" si="456"/>
        <v>0.5</v>
      </c>
      <c r="K5525" t="s">
        <v>100</v>
      </c>
      <c r="M5525" s="2">
        <v>0</v>
      </c>
      <c r="O5525">
        <v>0</v>
      </c>
      <c r="P5525" s="2">
        <v>11</v>
      </c>
      <c r="Q5525" s="2">
        <v>0</v>
      </c>
      <c r="S5525">
        <v>0</v>
      </c>
      <c r="T5525" s="2">
        <v>8</v>
      </c>
    </row>
    <row r="5526" spans="1:20">
      <c r="A5526" s="187" t="s">
        <v>2010</v>
      </c>
      <c r="B5526" t="s">
        <v>1912</v>
      </c>
      <c r="C5526" s="60" t="s">
        <v>1433</v>
      </c>
      <c r="D5526" s="1" t="s">
        <v>44</v>
      </c>
      <c r="E5526" s="28" t="s">
        <v>60</v>
      </c>
      <c r="F5526" s="26" t="s">
        <v>60</v>
      </c>
      <c r="G5526">
        <v>14</v>
      </c>
      <c r="H5526" s="123">
        <f t="shared" si="456"/>
        <v>0.5</v>
      </c>
      <c r="K5526" t="s">
        <v>100</v>
      </c>
      <c r="M5526" s="2">
        <v>0</v>
      </c>
      <c r="O5526">
        <v>0</v>
      </c>
      <c r="P5526" s="2">
        <v>11</v>
      </c>
      <c r="Q5526" s="2">
        <v>0</v>
      </c>
      <c r="S5526">
        <v>0</v>
      </c>
      <c r="T5526" s="2">
        <v>8</v>
      </c>
    </row>
    <row r="5527" spans="1:20">
      <c r="A5527" s="187" t="s">
        <v>2010</v>
      </c>
      <c r="B5527" t="s">
        <v>1913</v>
      </c>
      <c r="C5527" s="60" t="s">
        <v>1433</v>
      </c>
      <c r="D5527" s="1" t="s">
        <v>44</v>
      </c>
      <c r="E5527" s="28" t="s">
        <v>60</v>
      </c>
      <c r="F5527" s="26" t="s">
        <v>60</v>
      </c>
      <c r="G5527">
        <v>14</v>
      </c>
      <c r="H5527" s="123">
        <f t="shared" si="456"/>
        <v>0.5</v>
      </c>
      <c r="K5527" t="s">
        <v>100</v>
      </c>
      <c r="M5527" s="2">
        <v>0</v>
      </c>
      <c r="O5527">
        <v>0</v>
      </c>
      <c r="P5527" s="2">
        <v>11</v>
      </c>
      <c r="Q5527" s="2">
        <v>0</v>
      </c>
      <c r="S5527">
        <v>0</v>
      </c>
      <c r="T5527" s="2">
        <v>8</v>
      </c>
    </row>
    <row r="5528" spans="1:20">
      <c r="A5528" s="187" t="s">
        <v>2010</v>
      </c>
      <c r="B5528" t="s">
        <v>1914</v>
      </c>
      <c r="C5528" s="60" t="s">
        <v>1433</v>
      </c>
      <c r="D5528" s="1" t="s">
        <v>44</v>
      </c>
      <c r="E5528" s="28" t="s">
        <v>60</v>
      </c>
      <c r="F5528" s="26" t="s">
        <v>60</v>
      </c>
      <c r="G5528">
        <v>14</v>
      </c>
      <c r="H5528" s="123">
        <f t="shared" si="456"/>
        <v>0.5</v>
      </c>
      <c r="K5528" t="s">
        <v>100</v>
      </c>
      <c r="M5528" s="2">
        <v>0</v>
      </c>
      <c r="O5528">
        <v>0</v>
      </c>
      <c r="P5528" s="2">
        <v>11</v>
      </c>
      <c r="Q5528" s="2">
        <v>0</v>
      </c>
      <c r="S5528">
        <v>0</v>
      </c>
      <c r="T5528" s="2">
        <v>8</v>
      </c>
    </row>
    <row r="5529" spans="1:20">
      <c r="A5529" s="187" t="s">
        <v>2010</v>
      </c>
      <c r="B5529" t="s">
        <v>1915</v>
      </c>
      <c r="C5529" s="60" t="s">
        <v>1433</v>
      </c>
      <c r="D5529" s="1" t="s">
        <v>44</v>
      </c>
      <c r="E5529" s="28" t="s">
        <v>60</v>
      </c>
      <c r="F5529" s="26" t="s">
        <v>60</v>
      </c>
      <c r="G5529">
        <v>14</v>
      </c>
      <c r="H5529" s="123">
        <f t="shared" si="456"/>
        <v>0.5</v>
      </c>
      <c r="K5529" t="s">
        <v>100</v>
      </c>
      <c r="M5529" s="2">
        <v>0</v>
      </c>
      <c r="O5529">
        <v>0</v>
      </c>
      <c r="P5529" s="2">
        <v>11</v>
      </c>
      <c r="Q5529" s="2">
        <v>0</v>
      </c>
      <c r="S5529">
        <v>0</v>
      </c>
      <c r="T5529" s="2">
        <v>8</v>
      </c>
    </row>
    <row r="5530" spans="1:20">
      <c r="A5530" s="187" t="s">
        <v>2010</v>
      </c>
      <c r="B5530" t="s">
        <v>1916</v>
      </c>
      <c r="C5530" s="60" t="s">
        <v>1433</v>
      </c>
      <c r="D5530" s="1" t="s">
        <v>44</v>
      </c>
      <c r="E5530" s="28" t="s">
        <v>60</v>
      </c>
      <c r="F5530" s="26" t="s">
        <v>60</v>
      </c>
      <c r="G5530">
        <v>14</v>
      </c>
      <c r="H5530" s="123">
        <f t="shared" si="456"/>
        <v>0.5</v>
      </c>
      <c r="K5530" t="s">
        <v>100</v>
      </c>
      <c r="M5530" s="2">
        <v>0</v>
      </c>
      <c r="O5530">
        <v>0</v>
      </c>
      <c r="P5530" s="2">
        <v>11</v>
      </c>
      <c r="Q5530" s="2">
        <v>0</v>
      </c>
      <c r="S5530">
        <v>0</v>
      </c>
      <c r="T5530" s="2">
        <v>8</v>
      </c>
    </row>
    <row r="5531" spans="1:20">
      <c r="A5531" s="187" t="s">
        <v>2010</v>
      </c>
      <c r="B5531" t="s">
        <v>1917</v>
      </c>
      <c r="C5531" s="60" t="s">
        <v>1433</v>
      </c>
      <c r="D5531" s="1" t="s">
        <v>44</v>
      </c>
      <c r="E5531" s="28" t="s">
        <v>60</v>
      </c>
      <c r="F5531" s="26" t="s">
        <v>60</v>
      </c>
      <c r="G5531">
        <v>14</v>
      </c>
      <c r="H5531" s="123">
        <f t="shared" si="456"/>
        <v>0.5</v>
      </c>
      <c r="K5531" t="s">
        <v>100</v>
      </c>
      <c r="M5531" s="2">
        <v>1.4545454545454499</v>
      </c>
      <c r="O5531">
        <v>1.91643608626202</v>
      </c>
      <c r="P5531" s="2">
        <v>11</v>
      </c>
      <c r="Q5531" s="2">
        <v>0.875</v>
      </c>
      <c r="S5531">
        <v>0.83452296039628004</v>
      </c>
      <c r="T5531" s="2">
        <v>8</v>
      </c>
    </row>
    <row r="5532" spans="1:20">
      <c r="A5532" s="187" t="s">
        <v>2010</v>
      </c>
      <c r="B5532" t="s">
        <v>1918</v>
      </c>
      <c r="C5532" s="60" t="s">
        <v>1433</v>
      </c>
      <c r="D5532" s="1" t="s">
        <v>44</v>
      </c>
      <c r="E5532" s="28" t="s">
        <v>60</v>
      </c>
      <c r="F5532" s="26" t="s">
        <v>60</v>
      </c>
      <c r="G5532">
        <v>14</v>
      </c>
      <c r="H5532" s="123">
        <f t="shared" si="456"/>
        <v>0.5</v>
      </c>
      <c r="K5532" t="s">
        <v>100</v>
      </c>
      <c r="M5532" s="2">
        <v>0</v>
      </c>
      <c r="O5532">
        <v>0</v>
      </c>
      <c r="P5532" s="2">
        <v>11</v>
      </c>
      <c r="Q5532" s="2">
        <v>0</v>
      </c>
      <c r="S5532">
        <v>0</v>
      </c>
      <c r="T5532" s="2">
        <v>8</v>
      </c>
    </row>
    <row r="5533" spans="1:20">
      <c r="A5533" s="187" t="s">
        <v>2010</v>
      </c>
      <c r="B5533" t="s">
        <v>1919</v>
      </c>
      <c r="C5533" s="60" t="s">
        <v>1433</v>
      </c>
      <c r="D5533" s="1" t="s">
        <v>44</v>
      </c>
      <c r="E5533" s="28" t="s">
        <v>60</v>
      </c>
      <c r="F5533" s="26" t="s">
        <v>60</v>
      </c>
      <c r="G5533">
        <v>14</v>
      </c>
      <c r="H5533" s="123">
        <f t="shared" si="456"/>
        <v>0.5</v>
      </c>
      <c r="K5533" t="s">
        <v>100</v>
      </c>
      <c r="M5533" s="2">
        <v>0</v>
      </c>
      <c r="O5533">
        <v>0</v>
      </c>
      <c r="P5533" s="2">
        <v>11</v>
      </c>
      <c r="Q5533" s="2">
        <v>0</v>
      </c>
      <c r="S5533">
        <v>0</v>
      </c>
      <c r="T5533" s="2">
        <v>8</v>
      </c>
    </row>
    <row r="5534" spans="1:20">
      <c r="A5534" s="187" t="s">
        <v>2010</v>
      </c>
      <c r="B5534" t="s">
        <v>1920</v>
      </c>
      <c r="C5534" s="60" t="s">
        <v>1433</v>
      </c>
      <c r="D5534" s="1" t="s">
        <v>44</v>
      </c>
      <c r="E5534" s="28" t="s">
        <v>60</v>
      </c>
      <c r="F5534" s="26" t="s">
        <v>60</v>
      </c>
      <c r="G5534">
        <v>14</v>
      </c>
      <c r="H5534" s="123">
        <f t="shared" si="456"/>
        <v>0.5</v>
      </c>
      <c r="K5534" t="s">
        <v>100</v>
      </c>
      <c r="M5534" s="2">
        <v>1.72727272727273</v>
      </c>
      <c r="O5534">
        <v>1.67874411932904</v>
      </c>
      <c r="P5534" s="2">
        <v>11</v>
      </c>
      <c r="Q5534" s="2">
        <v>0.625</v>
      </c>
      <c r="S5534">
        <v>0.916125381312904</v>
      </c>
      <c r="T5534" s="2">
        <v>8</v>
      </c>
    </row>
    <row r="5535" spans="1:20">
      <c r="A5535" s="187" t="s">
        <v>2010</v>
      </c>
      <c r="B5535" t="s">
        <v>1921</v>
      </c>
      <c r="C5535" s="60" t="s">
        <v>1433</v>
      </c>
      <c r="D5535" s="1" t="s">
        <v>44</v>
      </c>
      <c r="E5535" s="28" t="s">
        <v>60</v>
      </c>
      <c r="F5535" s="26" t="s">
        <v>60</v>
      </c>
      <c r="G5535">
        <v>14</v>
      </c>
      <c r="H5535" s="123">
        <f t="shared" si="456"/>
        <v>0.5</v>
      </c>
      <c r="K5535" t="s">
        <v>100</v>
      </c>
      <c r="M5535" s="2">
        <v>0</v>
      </c>
      <c r="O5535">
        <v>0</v>
      </c>
      <c r="P5535" s="2">
        <v>11</v>
      </c>
      <c r="Q5535" s="2">
        <v>0</v>
      </c>
      <c r="S5535">
        <v>0</v>
      </c>
      <c r="T5535" s="2">
        <v>8</v>
      </c>
    </row>
    <row r="5536" spans="1:20">
      <c r="A5536" s="187" t="s">
        <v>2010</v>
      </c>
      <c r="B5536" t="s">
        <v>1922</v>
      </c>
      <c r="C5536" s="60" t="s">
        <v>1433</v>
      </c>
      <c r="D5536" s="1" t="s">
        <v>44</v>
      </c>
      <c r="E5536" s="28" t="s">
        <v>60</v>
      </c>
      <c r="F5536" s="26" t="s">
        <v>60</v>
      </c>
      <c r="G5536">
        <v>14</v>
      </c>
      <c r="H5536" s="123">
        <f t="shared" si="456"/>
        <v>0.5</v>
      </c>
      <c r="K5536" t="s">
        <v>100</v>
      </c>
      <c r="M5536" s="2">
        <v>0</v>
      </c>
      <c r="O5536">
        <v>0</v>
      </c>
      <c r="P5536" s="2">
        <v>11</v>
      </c>
      <c r="Q5536" s="2">
        <v>0</v>
      </c>
      <c r="S5536">
        <v>0</v>
      </c>
      <c r="T5536" s="2">
        <v>8</v>
      </c>
    </row>
    <row r="5537" spans="1:20">
      <c r="A5537" s="187" t="s">
        <v>2010</v>
      </c>
      <c r="B5537" t="s">
        <v>1923</v>
      </c>
      <c r="C5537" s="60" t="s">
        <v>1433</v>
      </c>
      <c r="D5537" s="1" t="s">
        <v>44</v>
      </c>
      <c r="E5537" s="28" t="s">
        <v>60</v>
      </c>
      <c r="F5537" s="26" t="s">
        <v>60</v>
      </c>
      <c r="G5537">
        <v>14</v>
      </c>
      <c r="H5537" s="123">
        <f t="shared" si="456"/>
        <v>0.5</v>
      </c>
      <c r="K5537" t="s">
        <v>100</v>
      </c>
      <c r="M5537" s="2">
        <v>0</v>
      </c>
      <c r="O5537">
        <v>0</v>
      </c>
      <c r="P5537" s="2">
        <v>11</v>
      </c>
      <c r="Q5537" s="2">
        <v>0.125</v>
      </c>
      <c r="S5537">
        <v>0.35355339059327401</v>
      </c>
      <c r="T5537" s="2">
        <v>8</v>
      </c>
    </row>
    <row r="5538" spans="1:20">
      <c r="A5538" s="187" t="s">
        <v>2010</v>
      </c>
      <c r="B5538" t="s">
        <v>1390</v>
      </c>
      <c r="C5538" s="60" t="s">
        <v>1433</v>
      </c>
      <c r="D5538" s="1" t="s">
        <v>44</v>
      </c>
      <c r="E5538" s="28" t="s">
        <v>60</v>
      </c>
      <c r="F5538" s="26" t="s">
        <v>60</v>
      </c>
      <c r="G5538">
        <v>14</v>
      </c>
      <c r="H5538" s="123">
        <f t="shared" si="456"/>
        <v>0.5</v>
      </c>
      <c r="K5538" t="s">
        <v>100</v>
      </c>
      <c r="M5538" s="2">
        <v>0</v>
      </c>
      <c r="O5538">
        <v>0</v>
      </c>
      <c r="P5538" s="2">
        <v>11</v>
      </c>
      <c r="Q5538" s="2">
        <v>0</v>
      </c>
      <c r="S5538">
        <v>0</v>
      </c>
      <c r="T5538" s="2">
        <v>8</v>
      </c>
    </row>
    <row r="5539" spans="1:20">
      <c r="A5539" s="187" t="s">
        <v>2010</v>
      </c>
      <c r="B5539" t="s">
        <v>1924</v>
      </c>
      <c r="C5539" s="60" t="s">
        <v>1433</v>
      </c>
      <c r="D5539" s="1" t="s">
        <v>44</v>
      </c>
      <c r="E5539" s="28" t="s">
        <v>60</v>
      </c>
      <c r="F5539" s="26" t="s">
        <v>60</v>
      </c>
      <c r="G5539">
        <v>14</v>
      </c>
      <c r="H5539" s="123">
        <f t="shared" si="456"/>
        <v>0.5</v>
      </c>
      <c r="K5539" t="s">
        <v>100</v>
      </c>
      <c r="M5539" s="2">
        <v>0</v>
      </c>
      <c r="O5539">
        <v>0</v>
      </c>
      <c r="P5539" s="2">
        <v>11</v>
      </c>
      <c r="Q5539" s="2">
        <v>0</v>
      </c>
      <c r="S5539">
        <v>0</v>
      </c>
      <c r="T5539" s="2">
        <v>8</v>
      </c>
    </row>
    <row r="5540" spans="1:20">
      <c r="A5540" s="187" t="s">
        <v>2010</v>
      </c>
      <c r="B5540" t="s">
        <v>1925</v>
      </c>
      <c r="C5540" s="60" t="s">
        <v>1433</v>
      </c>
      <c r="D5540" s="1" t="s">
        <v>44</v>
      </c>
      <c r="E5540" s="28" t="s">
        <v>60</v>
      </c>
      <c r="F5540" s="26" t="s">
        <v>60</v>
      </c>
      <c r="G5540">
        <v>14</v>
      </c>
      <c r="H5540" s="123">
        <f t="shared" si="456"/>
        <v>0.5</v>
      </c>
      <c r="K5540" t="s">
        <v>100</v>
      </c>
      <c r="M5540" s="2">
        <v>0.36363636363636398</v>
      </c>
      <c r="O5540">
        <v>0.67419986246324204</v>
      </c>
      <c r="P5540" s="2">
        <v>11</v>
      </c>
      <c r="Q5540" s="2">
        <v>0.125</v>
      </c>
      <c r="S5540">
        <v>0.35355339059327401</v>
      </c>
      <c r="T5540" s="2">
        <v>8</v>
      </c>
    </row>
    <row r="5541" spans="1:20">
      <c r="A5541" s="187" t="s">
        <v>2010</v>
      </c>
      <c r="B5541" t="s">
        <v>1926</v>
      </c>
      <c r="C5541" s="60" t="s">
        <v>1433</v>
      </c>
      <c r="D5541" s="1" t="s">
        <v>44</v>
      </c>
      <c r="E5541" s="28" t="s">
        <v>60</v>
      </c>
      <c r="F5541" s="26" t="s">
        <v>60</v>
      </c>
      <c r="G5541">
        <v>14</v>
      </c>
      <c r="H5541" s="123">
        <f t="shared" si="456"/>
        <v>0.5</v>
      </c>
      <c r="K5541" t="s">
        <v>100</v>
      </c>
      <c r="M5541" s="2">
        <v>0.18181818181818199</v>
      </c>
      <c r="O5541">
        <v>0.60302268915552704</v>
      </c>
      <c r="P5541" s="2">
        <v>11</v>
      </c>
      <c r="Q5541" s="2">
        <v>0.125</v>
      </c>
      <c r="S5541">
        <v>0.35355339059327401</v>
      </c>
      <c r="T5541" s="2">
        <v>8</v>
      </c>
    </row>
    <row r="5542" spans="1:20">
      <c r="A5542" s="187" t="s">
        <v>2010</v>
      </c>
      <c r="B5542" t="s">
        <v>1927</v>
      </c>
      <c r="C5542" s="60" t="s">
        <v>1433</v>
      </c>
      <c r="D5542" s="1" t="s">
        <v>44</v>
      </c>
      <c r="E5542" s="28" t="s">
        <v>60</v>
      </c>
      <c r="F5542" s="26" t="s">
        <v>60</v>
      </c>
      <c r="G5542">
        <v>14</v>
      </c>
      <c r="H5542" s="123">
        <f t="shared" si="456"/>
        <v>0.5</v>
      </c>
      <c r="K5542" t="s">
        <v>100</v>
      </c>
      <c r="M5542" s="2">
        <v>6.5454545454545503</v>
      </c>
      <c r="O5542">
        <v>8.3470190650751004</v>
      </c>
      <c r="P5542" s="2">
        <v>11</v>
      </c>
      <c r="Q5542" s="2">
        <v>6.375</v>
      </c>
      <c r="S5542">
        <v>7.9988838507095998</v>
      </c>
      <c r="T5542" s="2">
        <v>8</v>
      </c>
    </row>
    <row r="5543" spans="1:20">
      <c r="A5543" s="187" t="s">
        <v>2010</v>
      </c>
      <c r="B5543" t="s">
        <v>1928</v>
      </c>
      <c r="C5543" s="60" t="s">
        <v>1433</v>
      </c>
      <c r="D5543" s="1" t="s">
        <v>44</v>
      </c>
      <c r="E5543" s="28" t="s">
        <v>60</v>
      </c>
      <c r="F5543" s="26" t="s">
        <v>60</v>
      </c>
      <c r="G5543">
        <v>14</v>
      </c>
      <c r="H5543" s="123">
        <f t="shared" si="456"/>
        <v>0.5</v>
      </c>
      <c r="K5543" t="s">
        <v>100</v>
      </c>
      <c r="M5543" s="2">
        <v>0</v>
      </c>
      <c r="O5543">
        <v>0</v>
      </c>
      <c r="P5543" s="2">
        <v>11</v>
      </c>
      <c r="Q5543" s="2">
        <v>0</v>
      </c>
      <c r="S5543">
        <v>0</v>
      </c>
      <c r="T5543" s="2">
        <v>8</v>
      </c>
    </row>
    <row r="5544" spans="1:20">
      <c r="A5544" s="187" t="s">
        <v>2010</v>
      </c>
      <c r="B5544" t="s">
        <v>1929</v>
      </c>
      <c r="C5544" s="60" t="s">
        <v>1433</v>
      </c>
      <c r="D5544" s="1" t="s">
        <v>44</v>
      </c>
      <c r="E5544" s="28" t="s">
        <v>60</v>
      </c>
      <c r="F5544" s="26" t="s">
        <v>60</v>
      </c>
      <c r="G5544">
        <v>14</v>
      </c>
      <c r="H5544" s="123">
        <f t="shared" si="456"/>
        <v>0.5</v>
      </c>
      <c r="K5544" t="s">
        <v>100</v>
      </c>
      <c r="M5544" s="2">
        <v>4</v>
      </c>
      <c r="O5544">
        <v>4.4045431091090501</v>
      </c>
      <c r="P5544" s="2">
        <v>11</v>
      </c>
      <c r="Q5544" s="2">
        <v>5.75</v>
      </c>
      <c r="S5544">
        <v>5.4967522878774302</v>
      </c>
      <c r="T5544" s="2">
        <v>8</v>
      </c>
    </row>
    <row r="5545" spans="1:20">
      <c r="A5545" s="187" t="s">
        <v>2010</v>
      </c>
      <c r="B5545" t="s">
        <v>1930</v>
      </c>
      <c r="C5545" s="60" t="s">
        <v>1433</v>
      </c>
      <c r="D5545" s="1" t="s">
        <v>44</v>
      </c>
      <c r="E5545" s="28" t="s">
        <v>60</v>
      </c>
      <c r="F5545" s="26" t="s">
        <v>60</v>
      </c>
      <c r="G5545">
        <v>14</v>
      </c>
      <c r="H5545" s="123">
        <f t="shared" si="456"/>
        <v>0.5</v>
      </c>
      <c r="K5545" t="s">
        <v>100</v>
      </c>
      <c r="M5545" s="2">
        <v>0.18181818181818199</v>
      </c>
      <c r="O5545">
        <v>0.60302268915552704</v>
      </c>
      <c r="P5545" s="2">
        <v>11</v>
      </c>
      <c r="Q5545" s="2">
        <v>0</v>
      </c>
      <c r="S5545">
        <v>0</v>
      </c>
      <c r="T5545" s="2">
        <v>8</v>
      </c>
    </row>
    <row r="5546" spans="1:20">
      <c r="A5546" s="187" t="s">
        <v>2010</v>
      </c>
      <c r="B5546" t="s">
        <v>1931</v>
      </c>
      <c r="C5546" s="60" t="s">
        <v>1433</v>
      </c>
      <c r="D5546" s="1" t="s">
        <v>44</v>
      </c>
      <c r="E5546" s="28" t="s">
        <v>60</v>
      </c>
      <c r="F5546" s="26" t="s">
        <v>60</v>
      </c>
      <c r="G5546">
        <v>14</v>
      </c>
      <c r="H5546" s="123">
        <f t="shared" si="456"/>
        <v>0.5</v>
      </c>
      <c r="K5546" t="s">
        <v>100</v>
      </c>
      <c r="M5546" s="2">
        <v>0</v>
      </c>
      <c r="O5546">
        <v>0</v>
      </c>
      <c r="P5546" s="2">
        <v>11</v>
      </c>
      <c r="Q5546" s="2">
        <v>0</v>
      </c>
      <c r="S5546">
        <v>0</v>
      </c>
      <c r="T5546" s="2">
        <v>8</v>
      </c>
    </row>
    <row r="5547" spans="1:20">
      <c r="A5547" s="187" t="s">
        <v>2010</v>
      </c>
      <c r="B5547" t="s">
        <v>1932</v>
      </c>
      <c r="C5547" s="60" t="s">
        <v>1433</v>
      </c>
      <c r="D5547" s="1" t="s">
        <v>44</v>
      </c>
      <c r="E5547" s="28" t="s">
        <v>60</v>
      </c>
      <c r="F5547" s="26" t="s">
        <v>60</v>
      </c>
      <c r="G5547">
        <v>14</v>
      </c>
      <c r="H5547" s="123">
        <f t="shared" si="456"/>
        <v>0.5</v>
      </c>
      <c r="K5547" t="s">
        <v>100</v>
      </c>
      <c r="M5547" s="2">
        <v>0</v>
      </c>
      <c r="O5547">
        <v>0</v>
      </c>
      <c r="P5547" s="2">
        <v>11</v>
      </c>
      <c r="Q5547" s="2">
        <v>0</v>
      </c>
      <c r="S5547">
        <v>0</v>
      </c>
      <c r="T5547" s="2">
        <v>8</v>
      </c>
    </row>
    <row r="5548" spans="1:20">
      <c r="A5548" s="188" t="s">
        <v>2010</v>
      </c>
      <c r="B5548" t="s">
        <v>1933</v>
      </c>
      <c r="C5548" s="60" t="s">
        <v>1433</v>
      </c>
      <c r="D5548" s="1" t="s">
        <v>44</v>
      </c>
      <c r="E5548" s="28" t="s">
        <v>60</v>
      </c>
      <c r="F5548" s="26" t="s">
        <v>60</v>
      </c>
      <c r="G5548">
        <v>14</v>
      </c>
      <c r="H5548" s="123">
        <f t="shared" si="456"/>
        <v>0.5</v>
      </c>
      <c r="K5548" t="s">
        <v>100</v>
      </c>
      <c r="M5548" s="2">
        <v>0</v>
      </c>
      <c r="O5548">
        <v>0</v>
      </c>
      <c r="P5548" s="2">
        <v>11</v>
      </c>
      <c r="Q5548" s="2">
        <v>0.125</v>
      </c>
      <c r="S5548">
        <v>0.35355339059327401</v>
      </c>
      <c r="T5548" s="2">
        <v>8</v>
      </c>
    </row>
    <row r="5549" spans="1:20">
      <c r="A5549" s="188" t="s">
        <v>2010</v>
      </c>
      <c r="B5549" t="s">
        <v>1934</v>
      </c>
      <c r="C5549" s="60" t="s">
        <v>1433</v>
      </c>
      <c r="D5549" s="1" t="s">
        <v>44</v>
      </c>
      <c r="E5549" s="28" t="s">
        <v>60</v>
      </c>
      <c r="F5549" s="26" t="s">
        <v>60</v>
      </c>
      <c r="G5549">
        <v>14</v>
      </c>
      <c r="H5549" s="123">
        <f t="shared" si="456"/>
        <v>0.5</v>
      </c>
      <c r="K5549" t="s">
        <v>100</v>
      </c>
      <c r="M5549" s="2">
        <v>0</v>
      </c>
      <c r="O5549">
        <v>0</v>
      </c>
      <c r="P5549" s="2">
        <v>11</v>
      </c>
      <c r="Q5549" s="2">
        <v>0</v>
      </c>
      <c r="S5549">
        <v>0</v>
      </c>
      <c r="T5549" s="2">
        <v>8</v>
      </c>
    </row>
    <row r="5550" spans="1:20">
      <c r="A5550" s="188" t="s">
        <v>2010</v>
      </c>
      <c r="B5550" t="s">
        <v>1935</v>
      </c>
      <c r="C5550" s="60" t="s">
        <v>1433</v>
      </c>
      <c r="D5550" s="1" t="s">
        <v>44</v>
      </c>
      <c r="E5550" s="28" t="s">
        <v>60</v>
      </c>
      <c r="F5550" s="26" t="s">
        <v>60</v>
      </c>
      <c r="G5550">
        <v>14</v>
      </c>
      <c r="H5550" s="123">
        <f t="shared" si="456"/>
        <v>0.5</v>
      </c>
      <c r="K5550" t="s">
        <v>100</v>
      </c>
      <c r="M5550" s="2">
        <v>0</v>
      </c>
      <c r="O5550">
        <v>0</v>
      </c>
      <c r="P5550" s="2">
        <v>11</v>
      </c>
      <c r="Q5550" s="2">
        <v>0</v>
      </c>
      <c r="S5550">
        <v>0</v>
      </c>
      <c r="T5550" s="2">
        <v>8</v>
      </c>
    </row>
    <row r="5551" spans="1:20">
      <c r="A5551" s="188" t="s">
        <v>2010</v>
      </c>
      <c r="B5551" t="s">
        <v>1936</v>
      </c>
      <c r="C5551" s="60" t="s">
        <v>1433</v>
      </c>
      <c r="D5551" s="1" t="s">
        <v>44</v>
      </c>
      <c r="E5551" s="28" t="s">
        <v>60</v>
      </c>
      <c r="F5551" s="26" t="s">
        <v>60</v>
      </c>
      <c r="G5551">
        <v>14</v>
      </c>
      <c r="H5551" s="123">
        <f t="shared" si="456"/>
        <v>0.5</v>
      </c>
      <c r="K5551" t="s">
        <v>100</v>
      </c>
      <c r="M5551" s="2">
        <v>0</v>
      </c>
      <c r="O5551">
        <v>0</v>
      </c>
      <c r="P5551" s="2">
        <v>11</v>
      </c>
      <c r="Q5551" s="2">
        <v>0</v>
      </c>
      <c r="S5551">
        <v>0</v>
      </c>
      <c r="T5551" s="2">
        <v>8</v>
      </c>
    </row>
    <row r="5552" spans="1:20">
      <c r="A5552" s="188" t="s">
        <v>2010</v>
      </c>
      <c r="B5552" t="s">
        <v>1937</v>
      </c>
      <c r="C5552" s="60" t="s">
        <v>1433</v>
      </c>
      <c r="D5552" s="1" t="s">
        <v>44</v>
      </c>
      <c r="E5552" s="28" t="s">
        <v>60</v>
      </c>
      <c r="F5552" s="26" t="s">
        <v>60</v>
      </c>
      <c r="G5552">
        <v>14</v>
      </c>
      <c r="H5552" s="123">
        <f t="shared" si="456"/>
        <v>0.5</v>
      </c>
      <c r="K5552" t="s">
        <v>100</v>
      </c>
      <c r="M5552" s="2">
        <v>0</v>
      </c>
      <c r="O5552">
        <v>0</v>
      </c>
      <c r="P5552" s="2">
        <v>11</v>
      </c>
      <c r="Q5552" s="2">
        <v>0</v>
      </c>
      <c r="S5552">
        <v>0</v>
      </c>
      <c r="T5552" s="2">
        <v>8</v>
      </c>
    </row>
    <row r="5553" spans="1:20">
      <c r="A5553" s="188" t="s">
        <v>2010</v>
      </c>
      <c r="B5553" t="s">
        <v>1938</v>
      </c>
      <c r="C5553" s="60" t="s">
        <v>1433</v>
      </c>
      <c r="D5553" s="1" t="s">
        <v>44</v>
      </c>
      <c r="E5553" s="28" t="s">
        <v>60</v>
      </c>
      <c r="F5553" s="26" t="s">
        <v>60</v>
      </c>
      <c r="G5553">
        <v>14</v>
      </c>
      <c r="H5553" s="123">
        <f t="shared" si="456"/>
        <v>0.5</v>
      </c>
      <c r="K5553" t="s">
        <v>100</v>
      </c>
      <c r="M5553" s="2">
        <v>9.0909090909090898E-2</v>
      </c>
      <c r="O5553">
        <v>0.30151134457776402</v>
      </c>
      <c r="P5553" s="2">
        <v>11</v>
      </c>
      <c r="Q5553" s="2">
        <v>0.125</v>
      </c>
      <c r="S5553">
        <v>0.35355339059327401</v>
      </c>
      <c r="T5553" s="2">
        <v>8</v>
      </c>
    </row>
    <row r="5554" spans="1:20">
      <c r="A5554" s="188" t="s">
        <v>2010</v>
      </c>
      <c r="B5554" t="s">
        <v>1939</v>
      </c>
      <c r="C5554" s="60" t="s">
        <v>1433</v>
      </c>
      <c r="D5554" s="1" t="s">
        <v>44</v>
      </c>
      <c r="E5554" s="28" t="s">
        <v>60</v>
      </c>
      <c r="F5554" s="26" t="s">
        <v>60</v>
      </c>
      <c r="G5554">
        <v>14</v>
      </c>
      <c r="H5554" s="123">
        <f t="shared" si="456"/>
        <v>0.5</v>
      </c>
      <c r="K5554" t="s">
        <v>100</v>
      </c>
      <c r="M5554" s="2">
        <v>5.6363636363636402</v>
      </c>
      <c r="O5554">
        <v>4.6748845391672997</v>
      </c>
      <c r="P5554" s="2">
        <v>11</v>
      </c>
      <c r="Q5554" s="2">
        <v>2.5</v>
      </c>
      <c r="S5554">
        <v>3.0705978943149499</v>
      </c>
      <c r="T5554" s="2">
        <v>8</v>
      </c>
    </row>
    <row r="5555" spans="1:20">
      <c r="A5555" s="188" t="s">
        <v>2010</v>
      </c>
      <c r="B5555" t="s">
        <v>1940</v>
      </c>
      <c r="C5555" s="60" t="s">
        <v>1433</v>
      </c>
      <c r="D5555" s="1" t="s">
        <v>44</v>
      </c>
      <c r="E5555" s="28" t="s">
        <v>60</v>
      </c>
      <c r="F5555" s="26" t="s">
        <v>60</v>
      </c>
      <c r="G5555">
        <v>14</v>
      </c>
      <c r="H5555" s="123">
        <f t="shared" si="456"/>
        <v>0.5</v>
      </c>
      <c r="K5555" t="s">
        <v>100</v>
      </c>
      <c r="M5555" s="2">
        <v>0</v>
      </c>
      <c r="O5555">
        <v>0</v>
      </c>
      <c r="P5555" s="2">
        <v>11</v>
      </c>
      <c r="Q5555" s="2">
        <v>0</v>
      </c>
      <c r="S5555">
        <v>0</v>
      </c>
      <c r="T5555" s="2">
        <v>8</v>
      </c>
    </row>
    <row r="5556" spans="1:20">
      <c r="A5556" s="188" t="s">
        <v>2010</v>
      </c>
      <c r="B5556" t="s">
        <v>1941</v>
      </c>
      <c r="C5556" s="60" t="s">
        <v>1433</v>
      </c>
      <c r="D5556" s="1" t="s">
        <v>44</v>
      </c>
      <c r="E5556" s="28" t="s">
        <v>60</v>
      </c>
      <c r="F5556" s="26" t="s">
        <v>60</v>
      </c>
      <c r="G5556">
        <v>14</v>
      </c>
      <c r="H5556" s="123">
        <f t="shared" si="456"/>
        <v>0.5</v>
      </c>
      <c r="K5556" t="s">
        <v>100</v>
      </c>
      <c r="M5556" s="2">
        <v>0.18181818181818199</v>
      </c>
      <c r="O5556">
        <v>0.40451991747794502</v>
      </c>
      <c r="P5556" s="2">
        <v>11</v>
      </c>
      <c r="Q5556" s="2">
        <v>0</v>
      </c>
      <c r="S5556">
        <v>0</v>
      </c>
      <c r="T5556" s="2">
        <v>8</v>
      </c>
    </row>
    <row r="5557" spans="1:20">
      <c r="A5557" s="188" t="s">
        <v>2010</v>
      </c>
      <c r="B5557" t="s">
        <v>1942</v>
      </c>
      <c r="C5557" s="60" t="s">
        <v>1433</v>
      </c>
      <c r="D5557" s="1" t="s">
        <v>44</v>
      </c>
      <c r="E5557" s="28" t="s">
        <v>60</v>
      </c>
      <c r="F5557" s="26" t="s">
        <v>60</v>
      </c>
      <c r="G5557">
        <v>14</v>
      </c>
      <c r="H5557" s="123">
        <f t="shared" si="456"/>
        <v>0.5</v>
      </c>
      <c r="K5557" t="s">
        <v>100</v>
      </c>
      <c r="M5557" s="2">
        <v>0</v>
      </c>
      <c r="O5557">
        <v>0</v>
      </c>
      <c r="P5557" s="2">
        <v>11</v>
      </c>
      <c r="Q5557" s="2">
        <v>0</v>
      </c>
      <c r="S5557">
        <v>0</v>
      </c>
      <c r="T5557" s="2">
        <v>8</v>
      </c>
    </row>
    <row r="5558" spans="1:20">
      <c r="A5558" s="188" t="s">
        <v>2010</v>
      </c>
      <c r="B5558" t="s">
        <v>1943</v>
      </c>
      <c r="C5558" s="60" t="s">
        <v>1433</v>
      </c>
      <c r="D5558" s="1" t="s">
        <v>44</v>
      </c>
      <c r="E5558" s="28" t="s">
        <v>60</v>
      </c>
      <c r="F5558" s="26" t="s">
        <v>60</v>
      </c>
      <c r="G5558">
        <v>14</v>
      </c>
      <c r="H5558" s="123">
        <f t="shared" si="456"/>
        <v>0.5</v>
      </c>
      <c r="K5558" t="s">
        <v>100</v>
      </c>
      <c r="M5558" s="2">
        <v>0.18181818181818199</v>
      </c>
      <c r="O5558">
        <v>0.60302268915552704</v>
      </c>
      <c r="P5558" s="2">
        <v>11</v>
      </c>
      <c r="Q5558" s="2">
        <v>0</v>
      </c>
      <c r="S5558">
        <v>0</v>
      </c>
      <c r="T5558" s="2">
        <v>8</v>
      </c>
    </row>
    <row r="5559" spans="1:20">
      <c r="A5559" s="188" t="s">
        <v>2010</v>
      </c>
      <c r="B5559" t="s">
        <v>1944</v>
      </c>
      <c r="C5559" s="60" t="s">
        <v>1433</v>
      </c>
      <c r="D5559" s="1" t="s">
        <v>44</v>
      </c>
      <c r="E5559" s="28" t="s">
        <v>60</v>
      </c>
      <c r="F5559" s="26" t="s">
        <v>60</v>
      </c>
      <c r="G5559">
        <v>14</v>
      </c>
      <c r="H5559" s="123">
        <f t="shared" si="456"/>
        <v>0.5</v>
      </c>
      <c r="K5559" t="s">
        <v>100</v>
      </c>
      <c r="M5559" s="2">
        <v>0</v>
      </c>
      <c r="O5559">
        <v>0</v>
      </c>
      <c r="P5559" s="2">
        <v>11</v>
      </c>
      <c r="Q5559" s="2">
        <v>0</v>
      </c>
      <c r="S5559">
        <v>0</v>
      </c>
      <c r="T5559" s="2">
        <v>8</v>
      </c>
    </row>
    <row r="5560" spans="1:20">
      <c r="A5560" s="188" t="s">
        <v>2010</v>
      </c>
      <c r="B5560" t="s">
        <v>1945</v>
      </c>
      <c r="C5560" s="60" t="s">
        <v>1433</v>
      </c>
      <c r="D5560" s="1" t="s">
        <v>44</v>
      </c>
      <c r="E5560" s="28" t="s">
        <v>60</v>
      </c>
      <c r="F5560" s="26" t="s">
        <v>60</v>
      </c>
      <c r="G5560">
        <v>14</v>
      </c>
      <c r="H5560" s="123">
        <f t="shared" si="456"/>
        <v>0.5</v>
      </c>
      <c r="K5560" t="s">
        <v>100</v>
      </c>
      <c r="M5560" s="2">
        <v>1.72727272727273</v>
      </c>
      <c r="O5560">
        <v>2.8667371379639599</v>
      </c>
      <c r="P5560" s="2">
        <v>11</v>
      </c>
      <c r="Q5560" s="2">
        <v>0.625</v>
      </c>
      <c r="S5560">
        <v>0.74402380914284505</v>
      </c>
      <c r="T5560" s="2">
        <v>8</v>
      </c>
    </row>
    <row r="5561" spans="1:20">
      <c r="A5561" s="188" t="s">
        <v>2010</v>
      </c>
      <c r="B5561" t="s">
        <v>1946</v>
      </c>
      <c r="C5561" s="60" t="s">
        <v>1433</v>
      </c>
      <c r="D5561" s="1" t="s">
        <v>44</v>
      </c>
      <c r="E5561" s="28" t="s">
        <v>60</v>
      </c>
      <c r="F5561" s="26" t="s">
        <v>60</v>
      </c>
      <c r="G5561">
        <v>14</v>
      </c>
      <c r="H5561" s="123">
        <f t="shared" si="456"/>
        <v>0.5</v>
      </c>
      <c r="K5561" t="s">
        <v>100</v>
      </c>
      <c r="M5561" s="2">
        <v>0.18181818181818199</v>
      </c>
      <c r="O5561">
        <v>0.40451991747794502</v>
      </c>
      <c r="P5561" s="2">
        <v>11</v>
      </c>
      <c r="Q5561" s="2">
        <v>0</v>
      </c>
      <c r="S5561">
        <v>0</v>
      </c>
      <c r="T5561" s="2">
        <v>8</v>
      </c>
    </row>
    <row r="5562" spans="1:20">
      <c r="A5562" s="188" t="s">
        <v>2010</v>
      </c>
      <c r="B5562" t="s">
        <v>1947</v>
      </c>
      <c r="C5562" s="60" t="s">
        <v>1433</v>
      </c>
      <c r="D5562" s="1" t="s">
        <v>44</v>
      </c>
      <c r="E5562" s="28" t="s">
        <v>60</v>
      </c>
      <c r="F5562" s="26" t="s">
        <v>60</v>
      </c>
      <c r="G5562">
        <v>14</v>
      </c>
      <c r="H5562" s="123">
        <f t="shared" si="456"/>
        <v>0.5</v>
      </c>
      <c r="K5562" t="s">
        <v>100</v>
      </c>
      <c r="M5562" s="2">
        <v>0</v>
      </c>
      <c r="O5562">
        <v>0</v>
      </c>
      <c r="P5562" s="2">
        <v>11</v>
      </c>
      <c r="Q5562" s="2">
        <v>0</v>
      </c>
      <c r="S5562">
        <v>0</v>
      </c>
      <c r="T5562" s="2">
        <v>8</v>
      </c>
    </row>
    <row r="5563" spans="1:20">
      <c r="A5563" s="188" t="s">
        <v>2010</v>
      </c>
      <c r="B5563" t="s">
        <v>1948</v>
      </c>
      <c r="C5563" s="60" t="s">
        <v>1433</v>
      </c>
      <c r="D5563" s="1" t="s">
        <v>44</v>
      </c>
      <c r="E5563" s="28" t="s">
        <v>60</v>
      </c>
      <c r="F5563" s="26" t="s">
        <v>60</v>
      </c>
      <c r="G5563">
        <v>14</v>
      </c>
      <c r="H5563" s="123">
        <f t="shared" si="456"/>
        <v>0.5</v>
      </c>
      <c r="K5563" t="s">
        <v>100</v>
      </c>
      <c r="M5563" s="2">
        <v>0</v>
      </c>
      <c r="O5563">
        <v>0</v>
      </c>
      <c r="P5563" s="2">
        <v>11</v>
      </c>
      <c r="Q5563" s="2">
        <v>0</v>
      </c>
      <c r="S5563">
        <v>0</v>
      </c>
      <c r="T5563" s="2">
        <v>8</v>
      </c>
    </row>
    <row r="5564" spans="1:20">
      <c r="A5564" s="188" t="s">
        <v>2010</v>
      </c>
      <c r="B5564" t="s">
        <v>1949</v>
      </c>
      <c r="C5564" s="60" t="s">
        <v>1433</v>
      </c>
      <c r="D5564" s="1" t="s">
        <v>44</v>
      </c>
      <c r="E5564" s="28" t="s">
        <v>60</v>
      </c>
      <c r="F5564" s="26" t="s">
        <v>60</v>
      </c>
      <c r="G5564">
        <v>14</v>
      </c>
      <c r="H5564" s="123">
        <f t="shared" si="456"/>
        <v>0.5</v>
      </c>
      <c r="K5564" t="s">
        <v>100</v>
      </c>
      <c r="M5564" s="2">
        <v>0</v>
      </c>
      <c r="O5564">
        <v>0</v>
      </c>
      <c r="P5564" s="2">
        <v>11</v>
      </c>
      <c r="Q5564" s="2">
        <v>0</v>
      </c>
      <c r="S5564">
        <v>0</v>
      </c>
      <c r="T5564" s="2">
        <v>8</v>
      </c>
    </row>
    <row r="5565" spans="1:20">
      <c r="A5565" s="188" t="s">
        <v>2010</v>
      </c>
      <c r="B5565" t="s">
        <v>1430</v>
      </c>
      <c r="C5565" s="60" t="s">
        <v>1433</v>
      </c>
      <c r="D5565" s="1" t="s">
        <v>44</v>
      </c>
      <c r="E5565" s="28" t="s">
        <v>60</v>
      </c>
      <c r="F5565" s="26" t="s">
        <v>60</v>
      </c>
      <c r="G5565">
        <v>14</v>
      </c>
      <c r="H5565" s="123">
        <f t="shared" si="456"/>
        <v>0.5</v>
      </c>
      <c r="K5565" t="s">
        <v>100</v>
      </c>
      <c r="M5565" s="2">
        <v>0</v>
      </c>
      <c r="O5565">
        <v>0</v>
      </c>
      <c r="P5565" s="2">
        <v>11</v>
      </c>
      <c r="Q5565" s="2">
        <v>0</v>
      </c>
      <c r="S5565">
        <v>0</v>
      </c>
      <c r="T5565" s="2">
        <v>8</v>
      </c>
    </row>
    <row r="5566" spans="1:20">
      <c r="A5566" s="188" t="s">
        <v>2010</v>
      </c>
      <c r="B5566" t="s">
        <v>1950</v>
      </c>
      <c r="C5566" s="60" t="s">
        <v>1433</v>
      </c>
      <c r="D5566" s="1" t="s">
        <v>44</v>
      </c>
      <c r="E5566" s="28" t="s">
        <v>60</v>
      </c>
      <c r="F5566" s="26" t="s">
        <v>60</v>
      </c>
      <c r="G5566">
        <v>14</v>
      </c>
      <c r="H5566" s="123">
        <f t="shared" si="456"/>
        <v>0.5</v>
      </c>
      <c r="K5566" t="s">
        <v>100</v>
      </c>
      <c r="M5566" s="2">
        <v>0</v>
      </c>
      <c r="O5566">
        <v>0</v>
      </c>
      <c r="P5566" s="2">
        <v>11</v>
      </c>
      <c r="Q5566" s="2">
        <v>0</v>
      </c>
      <c r="S5566">
        <v>0</v>
      </c>
      <c r="T5566" s="2">
        <v>8</v>
      </c>
    </row>
    <row r="5567" spans="1:20">
      <c r="A5567" s="188" t="s">
        <v>2010</v>
      </c>
      <c r="B5567" t="s">
        <v>1951</v>
      </c>
      <c r="C5567" s="60" t="s">
        <v>1433</v>
      </c>
      <c r="D5567" s="1" t="s">
        <v>44</v>
      </c>
      <c r="E5567" s="28" t="s">
        <v>60</v>
      </c>
      <c r="F5567" s="26" t="s">
        <v>60</v>
      </c>
      <c r="G5567">
        <v>14</v>
      </c>
      <c r="H5567" s="123">
        <f t="shared" si="456"/>
        <v>0.5</v>
      </c>
      <c r="K5567" t="s">
        <v>100</v>
      </c>
      <c r="M5567" s="2">
        <v>0</v>
      </c>
      <c r="O5567">
        <v>0</v>
      </c>
      <c r="P5567" s="2">
        <v>11</v>
      </c>
      <c r="Q5567" s="2">
        <v>0.125</v>
      </c>
      <c r="S5567">
        <v>0.35355339059327401</v>
      </c>
      <c r="T5567" s="2">
        <v>8</v>
      </c>
    </row>
    <row r="5568" spans="1:20">
      <c r="A5568" s="188" t="s">
        <v>2010</v>
      </c>
      <c r="B5568" t="s">
        <v>1952</v>
      </c>
      <c r="C5568" s="60" t="s">
        <v>1433</v>
      </c>
      <c r="D5568" s="1" t="s">
        <v>44</v>
      </c>
      <c r="E5568" s="28" t="s">
        <v>60</v>
      </c>
      <c r="F5568" s="26" t="s">
        <v>60</v>
      </c>
      <c r="G5568">
        <v>14</v>
      </c>
      <c r="H5568" s="123">
        <f t="shared" si="456"/>
        <v>0.5</v>
      </c>
      <c r="K5568" t="s">
        <v>100</v>
      </c>
      <c r="M5568" s="2">
        <v>9.0909090909090898E-2</v>
      </c>
      <c r="O5568">
        <v>0.30151134457776402</v>
      </c>
      <c r="P5568" s="2">
        <v>11</v>
      </c>
      <c r="Q5568" s="2">
        <v>0</v>
      </c>
      <c r="S5568">
        <v>0</v>
      </c>
      <c r="T5568" s="2">
        <v>8</v>
      </c>
    </row>
    <row r="5569" spans="1:20">
      <c r="A5569" s="188" t="s">
        <v>2010</v>
      </c>
      <c r="B5569" t="s">
        <v>1953</v>
      </c>
      <c r="C5569" s="60" t="s">
        <v>1433</v>
      </c>
      <c r="D5569" s="1" t="s">
        <v>44</v>
      </c>
      <c r="E5569" s="28" t="s">
        <v>60</v>
      </c>
      <c r="F5569" s="26" t="s">
        <v>60</v>
      </c>
      <c r="G5569">
        <v>14</v>
      </c>
      <c r="H5569" s="123">
        <f t="shared" si="456"/>
        <v>0.5</v>
      </c>
      <c r="K5569" t="s">
        <v>100</v>
      </c>
      <c r="M5569" s="2">
        <v>0.36363636363636398</v>
      </c>
      <c r="O5569">
        <v>0.50452497910951299</v>
      </c>
      <c r="P5569" s="2">
        <v>11</v>
      </c>
      <c r="Q5569" s="2">
        <v>0.375</v>
      </c>
      <c r="S5569">
        <v>0.51754916950676599</v>
      </c>
      <c r="T5569" s="2">
        <v>8</v>
      </c>
    </row>
    <row r="5570" spans="1:20">
      <c r="A5570" s="188" t="s">
        <v>2010</v>
      </c>
      <c r="B5570" t="s">
        <v>1954</v>
      </c>
      <c r="C5570" s="60" t="s">
        <v>1433</v>
      </c>
      <c r="D5570" s="1" t="s">
        <v>44</v>
      </c>
      <c r="E5570" s="28" t="s">
        <v>60</v>
      </c>
      <c r="F5570" s="26" t="s">
        <v>60</v>
      </c>
      <c r="G5570">
        <v>14</v>
      </c>
      <c r="H5570" s="123">
        <f t="shared" si="456"/>
        <v>0.5</v>
      </c>
      <c r="K5570" t="s">
        <v>100</v>
      </c>
      <c r="M5570" s="2">
        <v>14.909090909090899</v>
      </c>
      <c r="O5570">
        <v>14.362830817457599</v>
      </c>
      <c r="P5570" s="2">
        <v>11</v>
      </c>
      <c r="Q5570" s="2">
        <v>3.25</v>
      </c>
      <c r="S5570">
        <v>5.1478150704935004</v>
      </c>
      <c r="T5570" s="2">
        <v>8</v>
      </c>
    </row>
    <row r="5571" spans="1:20">
      <c r="A5571" s="188" t="s">
        <v>2010</v>
      </c>
      <c r="B5571" t="s">
        <v>1955</v>
      </c>
      <c r="C5571" s="60" t="s">
        <v>1433</v>
      </c>
      <c r="D5571" s="1" t="s">
        <v>44</v>
      </c>
      <c r="E5571" s="28" t="s">
        <v>60</v>
      </c>
      <c r="F5571" s="26" t="s">
        <v>60</v>
      </c>
      <c r="G5571">
        <v>14</v>
      </c>
      <c r="H5571" s="123">
        <f t="shared" si="456"/>
        <v>0.5</v>
      </c>
      <c r="K5571" t="s">
        <v>100</v>
      </c>
      <c r="M5571" s="2">
        <v>0</v>
      </c>
      <c r="O5571">
        <v>0</v>
      </c>
      <c r="P5571" s="2">
        <v>11</v>
      </c>
      <c r="Q5571" s="2">
        <v>0</v>
      </c>
      <c r="S5571">
        <v>0</v>
      </c>
      <c r="T5571" s="2">
        <v>8</v>
      </c>
    </row>
    <row r="5572" spans="1:20">
      <c r="A5572" s="188" t="s">
        <v>2010</v>
      </c>
      <c r="B5572" t="s">
        <v>1956</v>
      </c>
      <c r="C5572" s="60" t="s">
        <v>1433</v>
      </c>
      <c r="D5572" s="1" t="s">
        <v>44</v>
      </c>
      <c r="E5572" s="28" t="s">
        <v>60</v>
      </c>
      <c r="F5572" s="26" t="s">
        <v>60</v>
      </c>
      <c r="G5572">
        <v>14</v>
      </c>
      <c r="H5572" s="123">
        <f t="shared" si="456"/>
        <v>0.5</v>
      </c>
      <c r="K5572" t="s">
        <v>100</v>
      </c>
      <c r="M5572" s="2">
        <v>0</v>
      </c>
      <c r="O5572">
        <v>0</v>
      </c>
      <c r="P5572" s="2">
        <v>11</v>
      </c>
      <c r="Q5572" s="2">
        <v>0</v>
      </c>
      <c r="S5572">
        <v>0</v>
      </c>
      <c r="T5572" s="2">
        <v>8</v>
      </c>
    </row>
    <row r="5573" spans="1:20">
      <c r="A5573" s="188" t="s">
        <v>2010</v>
      </c>
      <c r="B5573" t="s">
        <v>1957</v>
      </c>
      <c r="C5573" s="60" t="s">
        <v>1433</v>
      </c>
      <c r="D5573" s="1" t="s">
        <v>44</v>
      </c>
      <c r="E5573" s="28" t="s">
        <v>60</v>
      </c>
      <c r="F5573" s="26" t="s">
        <v>60</v>
      </c>
      <c r="G5573">
        <v>14</v>
      </c>
      <c r="H5573" s="123">
        <f t="shared" ref="H5573:H5636" si="457">G5573/28</f>
        <v>0.5</v>
      </c>
      <c r="K5573" t="s">
        <v>100</v>
      </c>
      <c r="M5573" s="2">
        <v>0</v>
      </c>
      <c r="O5573">
        <v>0</v>
      </c>
      <c r="P5573" s="2">
        <v>11</v>
      </c>
      <c r="Q5573" s="2">
        <v>0</v>
      </c>
      <c r="S5573">
        <v>0</v>
      </c>
      <c r="T5573" s="2">
        <v>8</v>
      </c>
    </row>
    <row r="5574" spans="1:20">
      <c r="A5574" s="188" t="s">
        <v>2010</v>
      </c>
      <c r="B5574" t="s">
        <v>1958</v>
      </c>
      <c r="C5574" s="60" t="s">
        <v>1433</v>
      </c>
      <c r="D5574" s="1" t="s">
        <v>44</v>
      </c>
      <c r="E5574" s="28" t="s">
        <v>60</v>
      </c>
      <c r="F5574" s="26" t="s">
        <v>60</v>
      </c>
      <c r="G5574">
        <v>14</v>
      </c>
      <c r="H5574" s="123">
        <f t="shared" si="457"/>
        <v>0.5</v>
      </c>
      <c r="K5574" t="s">
        <v>100</v>
      </c>
      <c r="M5574" s="2">
        <v>0</v>
      </c>
      <c r="O5574">
        <v>0</v>
      </c>
      <c r="P5574" s="2">
        <v>11</v>
      </c>
      <c r="Q5574" s="2">
        <v>0</v>
      </c>
      <c r="S5574">
        <v>0</v>
      </c>
      <c r="T5574" s="2">
        <v>8</v>
      </c>
    </row>
    <row r="5575" spans="1:20">
      <c r="A5575" s="188" t="s">
        <v>2010</v>
      </c>
      <c r="B5575" t="s">
        <v>1959</v>
      </c>
      <c r="C5575" s="60" t="s">
        <v>1433</v>
      </c>
      <c r="D5575" s="1" t="s">
        <v>44</v>
      </c>
      <c r="E5575" s="28" t="s">
        <v>60</v>
      </c>
      <c r="F5575" s="26" t="s">
        <v>60</v>
      </c>
      <c r="G5575">
        <v>14</v>
      </c>
      <c r="H5575" s="123">
        <f t="shared" si="457"/>
        <v>0.5</v>
      </c>
      <c r="K5575" t="s">
        <v>100</v>
      </c>
      <c r="M5575" s="2">
        <v>0</v>
      </c>
      <c r="O5575">
        <v>0</v>
      </c>
      <c r="P5575" s="2">
        <v>11</v>
      </c>
      <c r="Q5575" s="2">
        <v>0</v>
      </c>
      <c r="S5575">
        <v>0</v>
      </c>
      <c r="T5575" s="2">
        <v>8</v>
      </c>
    </row>
    <row r="5576" spans="1:20">
      <c r="A5576" s="188" t="s">
        <v>2010</v>
      </c>
      <c r="B5576" t="s">
        <v>1393</v>
      </c>
      <c r="C5576" s="60" t="s">
        <v>1433</v>
      </c>
      <c r="D5576" s="1" t="s">
        <v>44</v>
      </c>
      <c r="E5576" s="28" t="s">
        <v>60</v>
      </c>
      <c r="F5576" s="26" t="s">
        <v>60</v>
      </c>
      <c r="G5576">
        <v>14</v>
      </c>
      <c r="H5576" s="123">
        <f t="shared" si="457"/>
        <v>0.5</v>
      </c>
      <c r="K5576" t="s">
        <v>100</v>
      </c>
      <c r="M5576" s="2">
        <v>9.0909090909090898E-2</v>
      </c>
      <c r="O5576">
        <v>0.30151134457776402</v>
      </c>
      <c r="P5576" s="2">
        <v>11</v>
      </c>
      <c r="Q5576" s="2">
        <v>0</v>
      </c>
      <c r="S5576">
        <v>0</v>
      </c>
      <c r="T5576" s="2">
        <v>8</v>
      </c>
    </row>
    <row r="5577" spans="1:20">
      <c r="A5577" s="188" t="s">
        <v>2010</v>
      </c>
      <c r="B5577" t="s">
        <v>1960</v>
      </c>
      <c r="C5577" s="60" t="s">
        <v>1433</v>
      </c>
      <c r="D5577" s="1" t="s">
        <v>44</v>
      </c>
      <c r="E5577" s="28" t="s">
        <v>60</v>
      </c>
      <c r="F5577" s="26" t="s">
        <v>60</v>
      </c>
      <c r="G5577">
        <v>14</v>
      </c>
      <c r="H5577" s="123">
        <f t="shared" si="457"/>
        <v>0.5</v>
      </c>
      <c r="K5577" t="s">
        <v>100</v>
      </c>
      <c r="M5577" s="2">
        <v>0</v>
      </c>
      <c r="O5577">
        <v>0</v>
      </c>
      <c r="P5577" s="2">
        <v>11</v>
      </c>
      <c r="Q5577" s="2">
        <v>0</v>
      </c>
      <c r="S5577">
        <v>0</v>
      </c>
      <c r="T5577" s="2">
        <v>8</v>
      </c>
    </row>
    <row r="5578" spans="1:20">
      <c r="A5578" s="188" t="s">
        <v>2010</v>
      </c>
      <c r="B5578" t="s">
        <v>1961</v>
      </c>
      <c r="C5578" s="60" t="s">
        <v>1433</v>
      </c>
      <c r="D5578" s="1" t="s">
        <v>44</v>
      </c>
      <c r="E5578" s="28" t="s">
        <v>60</v>
      </c>
      <c r="F5578" s="26" t="s">
        <v>60</v>
      </c>
      <c r="G5578">
        <v>14</v>
      </c>
      <c r="H5578" s="123">
        <f t="shared" si="457"/>
        <v>0.5</v>
      </c>
      <c r="K5578" t="s">
        <v>100</v>
      </c>
      <c r="M5578" s="2">
        <v>1.1818181818181801</v>
      </c>
      <c r="O5578">
        <v>1.8877596148970801</v>
      </c>
      <c r="P5578" s="2">
        <v>11</v>
      </c>
      <c r="Q5578" s="2">
        <v>0.375</v>
      </c>
      <c r="S5578">
        <v>0.74402380914284505</v>
      </c>
      <c r="T5578" s="2">
        <v>8</v>
      </c>
    </row>
    <row r="5579" spans="1:20">
      <c r="A5579" s="188" t="s">
        <v>2010</v>
      </c>
      <c r="B5579" t="s">
        <v>1962</v>
      </c>
      <c r="C5579" s="60" t="s">
        <v>1433</v>
      </c>
      <c r="D5579" s="1" t="s">
        <v>44</v>
      </c>
      <c r="E5579" s="28" t="s">
        <v>60</v>
      </c>
      <c r="F5579" s="26" t="s">
        <v>60</v>
      </c>
      <c r="G5579">
        <v>14</v>
      </c>
      <c r="H5579" s="123">
        <f t="shared" si="457"/>
        <v>0.5</v>
      </c>
      <c r="K5579" t="s">
        <v>100</v>
      </c>
      <c r="M5579" s="2">
        <v>9.0909090909090898E-2</v>
      </c>
      <c r="O5579">
        <v>0.30151134457776402</v>
      </c>
      <c r="P5579" s="2">
        <v>11</v>
      </c>
      <c r="Q5579" s="2">
        <v>0.25</v>
      </c>
      <c r="S5579">
        <v>0.46291004988627599</v>
      </c>
      <c r="T5579" s="2">
        <v>8</v>
      </c>
    </row>
    <row r="5580" spans="1:20">
      <c r="A5580" s="187" t="s">
        <v>2010</v>
      </c>
      <c r="B5580" t="s">
        <v>1963</v>
      </c>
      <c r="C5580" s="60" t="s">
        <v>1433</v>
      </c>
      <c r="D5580" s="1" t="s">
        <v>44</v>
      </c>
      <c r="E5580" s="28" t="s">
        <v>60</v>
      </c>
      <c r="F5580" s="26" t="s">
        <v>60</v>
      </c>
      <c r="G5580">
        <v>14</v>
      </c>
      <c r="H5580" s="123">
        <f t="shared" si="457"/>
        <v>0.5</v>
      </c>
      <c r="K5580" t="s">
        <v>100</v>
      </c>
      <c r="M5580" s="2">
        <v>3</v>
      </c>
      <c r="O5580">
        <v>5.1380930314660498</v>
      </c>
      <c r="P5580" s="2">
        <v>11</v>
      </c>
      <c r="Q5580" s="2">
        <v>3</v>
      </c>
      <c r="S5580">
        <v>6.9487922897230296</v>
      </c>
      <c r="T5580" s="2">
        <v>8</v>
      </c>
    </row>
    <row r="5581" spans="1:20">
      <c r="A5581" s="187" t="s">
        <v>2010</v>
      </c>
      <c r="B5581" t="s">
        <v>1964</v>
      </c>
      <c r="C5581" s="60" t="s">
        <v>1433</v>
      </c>
      <c r="D5581" s="1" t="s">
        <v>44</v>
      </c>
      <c r="E5581" s="28" t="s">
        <v>60</v>
      </c>
      <c r="F5581" s="26" t="s">
        <v>60</v>
      </c>
      <c r="G5581">
        <v>14</v>
      </c>
      <c r="H5581" s="123">
        <f t="shared" si="457"/>
        <v>0.5</v>
      </c>
      <c r="K5581" t="s">
        <v>100</v>
      </c>
      <c r="M5581" s="2">
        <v>9.0909090909090898E-2</v>
      </c>
      <c r="O5581">
        <v>0.30151134457776402</v>
      </c>
      <c r="P5581" s="2">
        <v>11</v>
      </c>
      <c r="Q5581" s="2">
        <v>0</v>
      </c>
      <c r="S5581">
        <v>0</v>
      </c>
      <c r="T5581" s="2">
        <v>8</v>
      </c>
    </row>
    <row r="5582" spans="1:20">
      <c r="A5582" s="187" t="s">
        <v>2010</v>
      </c>
      <c r="B5582" t="s">
        <v>1965</v>
      </c>
      <c r="C5582" s="60" t="s">
        <v>1433</v>
      </c>
      <c r="D5582" s="1" t="s">
        <v>44</v>
      </c>
      <c r="E5582" s="28" t="s">
        <v>60</v>
      </c>
      <c r="F5582" s="26" t="s">
        <v>60</v>
      </c>
      <c r="G5582">
        <v>14</v>
      </c>
      <c r="H5582" s="123">
        <f t="shared" si="457"/>
        <v>0.5</v>
      </c>
      <c r="K5582" t="s">
        <v>100</v>
      </c>
      <c r="M5582" s="2">
        <v>0</v>
      </c>
      <c r="O5582">
        <v>0</v>
      </c>
      <c r="P5582" s="2">
        <v>11</v>
      </c>
      <c r="Q5582" s="2">
        <v>0</v>
      </c>
      <c r="S5582">
        <v>0</v>
      </c>
      <c r="T5582" s="2">
        <v>8</v>
      </c>
    </row>
    <row r="5583" spans="1:20">
      <c r="A5583" s="187" t="s">
        <v>2010</v>
      </c>
      <c r="B5583" t="s">
        <v>599</v>
      </c>
      <c r="C5583" s="60" t="s">
        <v>1433</v>
      </c>
      <c r="D5583" s="1" t="s">
        <v>44</v>
      </c>
      <c r="E5583" s="28" t="s">
        <v>60</v>
      </c>
      <c r="F5583" s="26" t="s">
        <v>60</v>
      </c>
      <c r="G5583">
        <v>14</v>
      </c>
      <c r="H5583" s="123">
        <f t="shared" si="457"/>
        <v>0.5</v>
      </c>
      <c r="K5583" t="s">
        <v>100</v>
      </c>
      <c r="M5583" s="2">
        <v>2.4545454545454501</v>
      </c>
      <c r="O5583">
        <v>3.4165373220158601</v>
      </c>
      <c r="P5583" s="2">
        <v>11</v>
      </c>
      <c r="Q5583" s="2">
        <v>16</v>
      </c>
      <c r="S5583">
        <v>28.2185349422275</v>
      </c>
      <c r="T5583" s="2">
        <v>8</v>
      </c>
    </row>
    <row r="5584" spans="1:20">
      <c r="A5584" s="187" t="s">
        <v>2010</v>
      </c>
      <c r="B5584" t="s">
        <v>1966</v>
      </c>
      <c r="C5584" s="60" t="s">
        <v>1433</v>
      </c>
      <c r="D5584" s="1" t="s">
        <v>44</v>
      </c>
      <c r="E5584" s="28" t="s">
        <v>60</v>
      </c>
      <c r="F5584" s="26" t="s">
        <v>60</v>
      </c>
      <c r="G5584">
        <v>14</v>
      </c>
      <c r="H5584" s="123">
        <f t="shared" si="457"/>
        <v>0.5</v>
      </c>
      <c r="K5584" t="s">
        <v>100</v>
      </c>
      <c r="M5584" s="2">
        <v>0.81818181818181801</v>
      </c>
      <c r="O5584">
        <v>1.2504544628399601</v>
      </c>
      <c r="P5584" s="2">
        <v>11</v>
      </c>
      <c r="Q5584" s="2">
        <v>0</v>
      </c>
      <c r="S5584">
        <v>0</v>
      </c>
      <c r="T5584" s="2">
        <v>8</v>
      </c>
    </row>
    <row r="5585" spans="1:20">
      <c r="A5585" s="187" t="s">
        <v>2010</v>
      </c>
      <c r="B5585" t="s">
        <v>1967</v>
      </c>
      <c r="C5585" s="60" t="s">
        <v>1433</v>
      </c>
      <c r="D5585" s="1" t="s">
        <v>44</v>
      </c>
      <c r="E5585" s="28" t="s">
        <v>60</v>
      </c>
      <c r="F5585" s="26" t="s">
        <v>60</v>
      </c>
      <c r="G5585">
        <v>14</v>
      </c>
      <c r="H5585" s="123">
        <f t="shared" si="457"/>
        <v>0.5</v>
      </c>
      <c r="K5585" t="s">
        <v>100</v>
      </c>
      <c r="M5585" s="2">
        <v>0</v>
      </c>
      <c r="O5585">
        <v>0</v>
      </c>
      <c r="P5585" s="2">
        <v>11</v>
      </c>
      <c r="Q5585" s="2">
        <v>0</v>
      </c>
      <c r="S5585">
        <v>0</v>
      </c>
      <c r="T5585" s="2">
        <v>8</v>
      </c>
    </row>
    <row r="5586" spans="1:20">
      <c r="A5586" s="187" t="s">
        <v>2010</v>
      </c>
      <c r="B5586" t="s">
        <v>1968</v>
      </c>
      <c r="C5586" s="60" t="s">
        <v>1433</v>
      </c>
      <c r="D5586" s="1" t="s">
        <v>44</v>
      </c>
      <c r="E5586" s="28" t="s">
        <v>60</v>
      </c>
      <c r="F5586" s="26" t="s">
        <v>60</v>
      </c>
      <c r="G5586">
        <v>14</v>
      </c>
      <c r="H5586" s="123">
        <f t="shared" si="457"/>
        <v>0.5</v>
      </c>
      <c r="K5586" t="s">
        <v>100</v>
      </c>
      <c r="M5586" s="2">
        <v>9.0909090909090898E-2</v>
      </c>
      <c r="O5586">
        <v>0.30151134457776402</v>
      </c>
      <c r="P5586" s="2">
        <v>11</v>
      </c>
      <c r="Q5586" s="2">
        <v>0.125</v>
      </c>
      <c r="S5586">
        <v>0.35355339059327401</v>
      </c>
      <c r="T5586" s="2">
        <v>8</v>
      </c>
    </row>
    <row r="5587" spans="1:20">
      <c r="A5587" s="187" t="s">
        <v>2010</v>
      </c>
      <c r="B5587" t="s">
        <v>1969</v>
      </c>
      <c r="C5587" s="60" t="s">
        <v>1433</v>
      </c>
      <c r="D5587" s="1" t="s">
        <v>44</v>
      </c>
      <c r="E5587" s="28" t="s">
        <v>60</v>
      </c>
      <c r="F5587" s="26" t="s">
        <v>60</v>
      </c>
      <c r="G5587">
        <v>14</v>
      </c>
      <c r="H5587" s="123">
        <f t="shared" si="457"/>
        <v>0.5</v>
      </c>
      <c r="K5587" t="s">
        <v>100</v>
      </c>
      <c r="M5587" s="2">
        <v>0</v>
      </c>
      <c r="O5587">
        <v>0</v>
      </c>
      <c r="P5587" s="2">
        <v>11</v>
      </c>
      <c r="Q5587" s="2">
        <v>0</v>
      </c>
      <c r="S5587">
        <v>0</v>
      </c>
      <c r="T5587" s="2">
        <v>8</v>
      </c>
    </row>
    <row r="5588" spans="1:20">
      <c r="A5588" s="187" t="s">
        <v>2010</v>
      </c>
      <c r="B5588" t="s">
        <v>1970</v>
      </c>
      <c r="C5588" s="60" t="s">
        <v>1433</v>
      </c>
      <c r="D5588" s="1" t="s">
        <v>44</v>
      </c>
      <c r="E5588" s="28" t="s">
        <v>60</v>
      </c>
      <c r="F5588" s="26" t="s">
        <v>60</v>
      </c>
      <c r="G5588">
        <v>14</v>
      </c>
      <c r="H5588" s="123">
        <f t="shared" si="457"/>
        <v>0.5</v>
      </c>
      <c r="K5588" t="s">
        <v>100</v>
      </c>
      <c r="M5588" s="2">
        <v>187</v>
      </c>
      <c r="O5588">
        <v>204.81210901702099</v>
      </c>
      <c r="P5588" s="2">
        <v>11</v>
      </c>
      <c r="Q5588" s="2">
        <v>20.75</v>
      </c>
      <c r="S5588">
        <v>13.9258239048385</v>
      </c>
      <c r="T5588" s="2">
        <v>8</v>
      </c>
    </row>
    <row r="5589" spans="1:20">
      <c r="A5589" s="187" t="s">
        <v>2010</v>
      </c>
      <c r="B5589" t="s">
        <v>620</v>
      </c>
      <c r="C5589" s="60" t="s">
        <v>1433</v>
      </c>
      <c r="D5589" s="1" t="s">
        <v>44</v>
      </c>
      <c r="E5589" s="28" t="s">
        <v>60</v>
      </c>
      <c r="F5589" s="26" t="s">
        <v>60</v>
      </c>
      <c r="G5589">
        <v>14</v>
      </c>
      <c r="H5589" s="123">
        <f t="shared" si="457"/>
        <v>0.5</v>
      </c>
      <c r="K5589" t="s">
        <v>100</v>
      </c>
      <c r="M5589" s="2">
        <v>1.0909090909090899</v>
      </c>
      <c r="O5589">
        <v>1.57826141399614</v>
      </c>
      <c r="P5589" s="2">
        <v>11</v>
      </c>
      <c r="Q5589" s="2">
        <v>2</v>
      </c>
      <c r="S5589">
        <v>2.2677868380553599</v>
      </c>
      <c r="T5589" s="2">
        <v>8</v>
      </c>
    </row>
    <row r="5590" spans="1:20">
      <c r="A5590" s="187" t="s">
        <v>2010</v>
      </c>
      <c r="B5590" t="s">
        <v>1971</v>
      </c>
      <c r="C5590" s="60" t="s">
        <v>1433</v>
      </c>
      <c r="D5590" s="1" t="s">
        <v>44</v>
      </c>
      <c r="E5590" s="28" t="s">
        <v>60</v>
      </c>
      <c r="F5590" s="26" t="s">
        <v>60</v>
      </c>
      <c r="G5590">
        <v>14</v>
      </c>
      <c r="H5590" s="123">
        <f t="shared" si="457"/>
        <v>0.5</v>
      </c>
      <c r="K5590" t="s">
        <v>100</v>
      </c>
      <c r="M5590" s="2">
        <v>0.18181818181818199</v>
      </c>
      <c r="O5590">
        <v>0.40451991747794502</v>
      </c>
      <c r="P5590" s="2">
        <v>11</v>
      </c>
      <c r="Q5590" s="2">
        <v>0</v>
      </c>
      <c r="S5590">
        <v>0</v>
      </c>
      <c r="T5590" s="2">
        <v>8</v>
      </c>
    </row>
    <row r="5591" spans="1:20">
      <c r="A5591" s="187" t="s">
        <v>2010</v>
      </c>
      <c r="B5591" t="s">
        <v>1972</v>
      </c>
      <c r="C5591" s="60" t="s">
        <v>1433</v>
      </c>
      <c r="D5591" s="1" t="s">
        <v>44</v>
      </c>
      <c r="E5591" s="28" t="s">
        <v>60</v>
      </c>
      <c r="F5591" s="26" t="s">
        <v>60</v>
      </c>
      <c r="G5591">
        <v>14</v>
      </c>
      <c r="H5591" s="123">
        <f t="shared" si="457"/>
        <v>0.5</v>
      </c>
      <c r="K5591" t="s">
        <v>100</v>
      </c>
      <c r="M5591" s="2">
        <v>9.0909090909090898E-2</v>
      </c>
      <c r="O5591">
        <v>0.30151134457776402</v>
      </c>
      <c r="P5591" s="2">
        <v>11</v>
      </c>
      <c r="Q5591" s="2">
        <v>0.125</v>
      </c>
      <c r="S5591">
        <v>0.35355339059327401</v>
      </c>
      <c r="T5591" s="2">
        <v>8</v>
      </c>
    </row>
    <row r="5592" spans="1:20">
      <c r="A5592" s="187" t="s">
        <v>2010</v>
      </c>
      <c r="B5592" t="s">
        <v>1973</v>
      </c>
      <c r="C5592" s="60" t="s">
        <v>1433</v>
      </c>
      <c r="D5592" s="1" t="s">
        <v>44</v>
      </c>
      <c r="E5592" s="28" t="s">
        <v>60</v>
      </c>
      <c r="F5592" s="26" t="s">
        <v>60</v>
      </c>
      <c r="G5592">
        <v>14</v>
      </c>
      <c r="H5592" s="123">
        <f t="shared" si="457"/>
        <v>0.5</v>
      </c>
      <c r="K5592" t="s">
        <v>100</v>
      </c>
      <c r="M5592" s="2">
        <v>0</v>
      </c>
      <c r="O5592">
        <v>0</v>
      </c>
      <c r="P5592" s="2">
        <v>11</v>
      </c>
      <c r="Q5592" s="2">
        <v>0</v>
      </c>
      <c r="S5592">
        <v>0</v>
      </c>
      <c r="T5592" s="2">
        <v>8</v>
      </c>
    </row>
    <row r="5593" spans="1:20">
      <c r="A5593" s="187" t="s">
        <v>2010</v>
      </c>
      <c r="B5593" t="s">
        <v>1974</v>
      </c>
      <c r="C5593" s="60" t="s">
        <v>1433</v>
      </c>
      <c r="D5593" s="1" t="s">
        <v>44</v>
      </c>
      <c r="E5593" s="28" t="s">
        <v>60</v>
      </c>
      <c r="F5593" s="26" t="s">
        <v>60</v>
      </c>
      <c r="G5593">
        <v>14</v>
      </c>
      <c r="H5593" s="123">
        <f t="shared" si="457"/>
        <v>0.5</v>
      </c>
      <c r="K5593" t="s">
        <v>100</v>
      </c>
      <c r="M5593" s="2">
        <v>0</v>
      </c>
      <c r="O5593">
        <v>0</v>
      </c>
      <c r="P5593" s="2">
        <v>11</v>
      </c>
      <c r="Q5593" s="2">
        <v>0</v>
      </c>
      <c r="S5593">
        <v>0</v>
      </c>
      <c r="T5593" s="2">
        <v>8</v>
      </c>
    </row>
    <row r="5594" spans="1:20">
      <c r="A5594" s="187" t="s">
        <v>2010</v>
      </c>
      <c r="B5594" t="s">
        <v>1975</v>
      </c>
      <c r="C5594" s="60" t="s">
        <v>1433</v>
      </c>
      <c r="D5594" s="1" t="s">
        <v>44</v>
      </c>
      <c r="E5594" s="28" t="s">
        <v>60</v>
      </c>
      <c r="F5594" s="26" t="s">
        <v>60</v>
      </c>
      <c r="G5594">
        <v>14</v>
      </c>
      <c r="H5594" s="123">
        <f t="shared" si="457"/>
        <v>0.5</v>
      </c>
      <c r="K5594" t="s">
        <v>100</v>
      </c>
      <c r="M5594" s="2">
        <v>0</v>
      </c>
      <c r="O5594">
        <v>0</v>
      </c>
      <c r="P5594" s="2">
        <v>11</v>
      </c>
      <c r="Q5594" s="2">
        <v>0</v>
      </c>
      <c r="S5594">
        <v>0</v>
      </c>
      <c r="T5594" s="2">
        <v>8</v>
      </c>
    </row>
    <row r="5595" spans="1:20">
      <c r="A5595" s="187" t="s">
        <v>2010</v>
      </c>
      <c r="B5595" t="s">
        <v>1976</v>
      </c>
      <c r="C5595" s="60" t="s">
        <v>1433</v>
      </c>
      <c r="D5595" s="1" t="s">
        <v>44</v>
      </c>
      <c r="E5595" s="28" t="s">
        <v>60</v>
      </c>
      <c r="F5595" s="26" t="s">
        <v>60</v>
      </c>
      <c r="G5595">
        <v>14</v>
      </c>
      <c r="H5595" s="123">
        <f t="shared" si="457"/>
        <v>0.5</v>
      </c>
      <c r="K5595" t="s">
        <v>100</v>
      </c>
      <c r="M5595" s="2">
        <v>0</v>
      </c>
      <c r="O5595">
        <v>0</v>
      </c>
      <c r="P5595" s="2">
        <v>11</v>
      </c>
      <c r="Q5595" s="2">
        <v>0</v>
      </c>
      <c r="S5595">
        <v>0</v>
      </c>
      <c r="T5595" s="2">
        <v>8</v>
      </c>
    </row>
    <row r="5596" spans="1:20">
      <c r="A5596" s="187" t="s">
        <v>2010</v>
      </c>
      <c r="B5596" t="s">
        <v>1977</v>
      </c>
      <c r="C5596" s="60" t="s">
        <v>1433</v>
      </c>
      <c r="D5596" s="1" t="s">
        <v>44</v>
      </c>
      <c r="E5596" s="28" t="s">
        <v>60</v>
      </c>
      <c r="F5596" s="26" t="s">
        <v>60</v>
      </c>
      <c r="G5596">
        <v>14</v>
      </c>
      <c r="H5596" s="123">
        <f t="shared" si="457"/>
        <v>0.5</v>
      </c>
      <c r="K5596" t="s">
        <v>100</v>
      </c>
      <c r="M5596" s="2">
        <v>0</v>
      </c>
      <c r="O5596">
        <v>0</v>
      </c>
      <c r="P5596" s="2">
        <v>11</v>
      </c>
      <c r="Q5596" s="2">
        <v>0</v>
      </c>
      <c r="S5596">
        <v>0</v>
      </c>
      <c r="T5596" s="2">
        <v>8</v>
      </c>
    </row>
    <row r="5597" spans="1:20">
      <c r="A5597" s="187" t="s">
        <v>2010</v>
      </c>
      <c r="B5597" t="s">
        <v>1978</v>
      </c>
      <c r="C5597" s="60" t="s">
        <v>1433</v>
      </c>
      <c r="D5597" s="1" t="s">
        <v>44</v>
      </c>
      <c r="E5597" s="28" t="s">
        <v>60</v>
      </c>
      <c r="F5597" s="26" t="s">
        <v>60</v>
      </c>
      <c r="G5597">
        <v>14</v>
      </c>
      <c r="H5597" s="123">
        <f t="shared" si="457"/>
        <v>0.5</v>
      </c>
      <c r="K5597" t="s">
        <v>100</v>
      </c>
      <c r="M5597" s="2">
        <v>0</v>
      </c>
      <c r="O5597">
        <v>0</v>
      </c>
      <c r="P5597" s="2">
        <v>11</v>
      </c>
      <c r="Q5597" s="2">
        <v>0</v>
      </c>
      <c r="S5597">
        <v>0</v>
      </c>
      <c r="T5597" s="2">
        <v>8</v>
      </c>
    </row>
    <row r="5598" spans="1:20">
      <c r="A5598" s="187" t="s">
        <v>2010</v>
      </c>
      <c r="B5598" t="s">
        <v>1979</v>
      </c>
      <c r="C5598" s="60" t="s">
        <v>1433</v>
      </c>
      <c r="D5598" s="1" t="s">
        <v>44</v>
      </c>
      <c r="E5598" s="28" t="s">
        <v>60</v>
      </c>
      <c r="F5598" s="26" t="s">
        <v>60</v>
      </c>
      <c r="G5598">
        <v>14</v>
      </c>
      <c r="H5598" s="123">
        <f t="shared" si="457"/>
        <v>0.5</v>
      </c>
      <c r="K5598" t="s">
        <v>100</v>
      </c>
      <c r="M5598" s="2">
        <v>0</v>
      </c>
      <c r="O5598">
        <v>0</v>
      </c>
      <c r="P5598" s="2">
        <v>11</v>
      </c>
      <c r="Q5598" s="2">
        <v>0</v>
      </c>
      <c r="S5598">
        <v>0</v>
      </c>
      <c r="T5598" s="2">
        <v>8</v>
      </c>
    </row>
    <row r="5599" spans="1:20">
      <c r="A5599" s="187" t="s">
        <v>2010</v>
      </c>
      <c r="B5599" t="s">
        <v>1980</v>
      </c>
      <c r="C5599" s="60" t="s">
        <v>1433</v>
      </c>
      <c r="D5599" s="1" t="s">
        <v>44</v>
      </c>
      <c r="E5599" s="28" t="s">
        <v>60</v>
      </c>
      <c r="F5599" s="26" t="s">
        <v>60</v>
      </c>
      <c r="G5599">
        <v>14</v>
      </c>
      <c r="H5599" s="123">
        <f t="shared" si="457"/>
        <v>0.5</v>
      </c>
      <c r="K5599" t="s">
        <v>100</v>
      </c>
      <c r="M5599" s="2">
        <v>0</v>
      </c>
      <c r="O5599">
        <v>0</v>
      </c>
      <c r="P5599" s="2">
        <v>11</v>
      </c>
      <c r="Q5599" s="2">
        <v>0</v>
      </c>
      <c r="S5599">
        <v>0</v>
      </c>
      <c r="T5599" s="2">
        <v>8</v>
      </c>
    </row>
    <row r="5600" spans="1:20">
      <c r="A5600" s="187" t="s">
        <v>2010</v>
      </c>
      <c r="B5600" t="s">
        <v>1981</v>
      </c>
      <c r="C5600" s="60" t="s">
        <v>1433</v>
      </c>
      <c r="D5600" s="1" t="s">
        <v>44</v>
      </c>
      <c r="E5600" s="28" t="s">
        <v>60</v>
      </c>
      <c r="F5600" s="26" t="s">
        <v>60</v>
      </c>
      <c r="G5600">
        <v>14</v>
      </c>
      <c r="H5600" s="123">
        <f t="shared" si="457"/>
        <v>0.5</v>
      </c>
      <c r="K5600" t="s">
        <v>100</v>
      </c>
      <c r="M5600" s="2">
        <v>0.18181818181818199</v>
      </c>
      <c r="O5600">
        <v>0.40451991747794502</v>
      </c>
      <c r="P5600" s="2">
        <v>11</v>
      </c>
      <c r="Q5600" s="2">
        <v>0</v>
      </c>
      <c r="S5600">
        <v>0</v>
      </c>
      <c r="T5600" s="2">
        <v>8</v>
      </c>
    </row>
    <row r="5601" spans="1:20">
      <c r="A5601" s="187" t="s">
        <v>2010</v>
      </c>
      <c r="B5601" t="s">
        <v>1982</v>
      </c>
      <c r="C5601" s="60" t="s">
        <v>1433</v>
      </c>
      <c r="D5601" s="1" t="s">
        <v>44</v>
      </c>
      <c r="E5601" s="28" t="s">
        <v>60</v>
      </c>
      <c r="F5601" s="26" t="s">
        <v>60</v>
      </c>
      <c r="G5601">
        <v>14</v>
      </c>
      <c r="H5601" s="123">
        <f t="shared" si="457"/>
        <v>0.5</v>
      </c>
      <c r="K5601" t="s">
        <v>100</v>
      </c>
      <c r="M5601" s="2">
        <v>0</v>
      </c>
      <c r="O5601">
        <v>0</v>
      </c>
      <c r="P5601" s="2">
        <v>11</v>
      </c>
      <c r="Q5601" s="2">
        <v>0</v>
      </c>
      <c r="S5601">
        <v>0</v>
      </c>
      <c r="T5601" s="2">
        <v>8</v>
      </c>
    </row>
    <row r="5602" spans="1:20">
      <c r="A5602" s="187" t="s">
        <v>2010</v>
      </c>
      <c r="B5602" t="s">
        <v>1983</v>
      </c>
      <c r="C5602" s="60" t="s">
        <v>1433</v>
      </c>
      <c r="D5602" s="1" t="s">
        <v>44</v>
      </c>
      <c r="E5602" s="28" t="s">
        <v>60</v>
      </c>
      <c r="F5602" s="26" t="s">
        <v>60</v>
      </c>
      <c r="G5602">
        <v>14</v>
      </c>
      <c r="H5602" s="123">
        <f t="shared" si="457"/>
        <v>0.5</v>
      </c>
      <c r="K5602" t="s">
        <v>100</v>
      </c>
      <c r="M5602" s="2">
        <v>0.90909090909090895</v>
      </c>
      <c r="O5602">
        <v>2.1191765124474902</v>
      </c>
      <c r="P5602" s="2">
        <v>11</v>
      </c>
      <c r="Q5602" s="2">
        <v>1</v>
      </c>
      <c r="S5602">
        <v>2.07019667802706</v>
      </c>
      <c r="T5602" s="2">
        <v>8</v>
      </c>
    </row>
    <row r="5603" spans="1:20">
      <c r="A5603" s="187" t="s">
        <v>2010</v>
      </c>
      <c r="B5603" t="s">
        <v>1984</v>
      </c>
      <c r="C5603" s="60" t="s">
        <v>1433</v>
      </c>
      <c r="D5603" s="1" t="s">
        <v>44</v>
      </c>
      <c r="E5603" s="28" t="s">
        <v>60</v>
      </c>
      <c r="F5603" s="26" t="s">
        <v>60</v>
      </c>
      <c r="G5603">
        <v>14</v>
      </c>
      <c r="H5603" s="123">
        <f t="shared" si="457"/>
        <v>0.5</v>
      </c>
      <c r="K5603" t="s">
        <v>100</v>
      </c>
      <c r="M5603" s="2">
        <v>1</v>
      </c>
      <c r="O5603">
        <v>2.0493901531919199</v>
      </c>
      <c r="P5603" s="2">
        <v>11</v>
      </c>
      <c r="Q5603" s="2">
        <v>0</v>
      </c>
      <c r="S5603">
        <v>0</v>
      </c>
      <c r="T5603" s="2">
        <v>8</v>
      </c>
    </row>
    <row r="5604" spans="1:20">
      <c r="A5604" s="187" t="s">
        <v>2010</v>
      </c>
      <c r="B5604" t="s">
        <v>1985</v>
      </c>
      <c r="C5604" s="60" t="s">
        <v>1433</v>
      </c>
      <c r="D5604" s="1" t="s">
        <v>44</v>
      </c>
      <c r="E5604" s="28" t="s">
        <v>60</v>
      </c>
      <c r="F5604" s="26" t="s">
        <v>60</v>
      </c>
      <c r="G5604">
        <v>14</v>
      </c>
      <c r="H5604" s="123">
        <f t="shared" si="457"/>
        <v>0.5</v>
      </c>
      <c r="K5604" t="s">
        <v>100</v>
      </c>
      <c r="M5604" s="2">
        <v>0</v>
      </c>
      <c r="O5604">
        <v>0</v>
      </c>
      <c r="P5604" s="2">
        <v>11</v>
      </c>
      <c r="Q5604" s="2">
        <v>0</v>
      </c>
      <c r="S5604">
        <v>0</v>
      </c>
      <c r="T5604" s="2">
        <v>8</v>
      </c>
    </row>
    <row r="5605" spans="1:20">
      <c r="A5605" s="187" t="s">
        <v>2010</v>
      </c>
      <c r="B5605" t="s">
        <v>1986</v>
      </c>
      <c r="C5605" s="60" t="s">
        <v>1433</v>
      </c>
      <c r="D5605" s="1" t="s">
        <v>44</v>
      </c>
      <c r="E5605" s="28" t="s">
        <v>60</v>
      </c>
      <c r="F5605" s="26" t="s">
        <v>60</v>
      </c>
      <c r="G5605">
        <v>14</v>
      </c>
      <c r="H5605" s="123">
        <f t="shared" si="457"/>
        <v>0.5</v>
      </c>
      <c r="K5605" t="s">
        <v>100</v>
      </c>
      <c r="M5605" s="2">
        <v>0</v>
      </c>
      <c r="O5605">
        <v>0</v>
      </c>
      <c r="P5605" s="2">
        <v>11</v>
      </c>
      <c r="Q5605" s="2">
        <v>0</v>
      </c>
      <c r="S5605">
        <v>0</v>
      </c>
      <c r="T5605" s="2">
        <v>8</v>
      </c>
    </row>
    <row r="5606" spans="1:20">
      <c r="A5606" s="187" t="s">
        <v>2010</v>
      </c>
      <c r="B5606" t="s">
        <v>1987</v>
      </c>
      <c r="C5606" s="60" t="s">
        <v>1433</v>
      </c>
      <c r="D5606" s="1" t="s">
        <v>44</v>
      </c>
      <c r="E5606" s="28" t="s">
        <v>60</v>
      </c>
      <c r="F5606" s="26" t="s">
        <v>60</v>
      </c>
      <c r="G5606">
        <v>14</v>
      </c>
      <c r="H5606" s="123">
        <f t="shared" si="457"/>
        <v>0.5</v>
      </c>
      <c r="K5606" t="s">
        <v>100</v>
      </c>
      <c r="M5606" s="2">
        <v>0</v>
      </c>
      <c r="O5606">
        <v>0</v>
      </c>
      <c r="P5606" s="2">
        <v>11</v>
      </c>
      <c r="Q5606" s="2">
        <v>0</v>
      </c>
      <c r="S5606">
        <v>0</v>
      </c>
      <c r="T5606" s="2">
        <v>8</v>
      </c>
    </row>
    <row r="5607" spans="1:20">
      <c r="A5607" s="187" t="s">
        <v>2010</v>
      </c>
      <c r="B5607" t="s">
        <v>1988</v>
      </c>
      <c r="C5607" s="60" t="s">
        <v>1433</v>
      </c>
      <c r="D5607" s="1" t="s">
        <v>44</v>
      </c>
      <c r="E5607" s="28" t="s">
        <v>60</v>
      </c>
      <c r="F5607" s="26" t="s">
        <v>60</v>
      </c>
      <c r="G5607">
        <v>14</v>
      </c>
      <c r="H5607" s="123">
        <f t="shared" si="457"/>
        <v>0.5</v>
      </c>
      <c r="K5607" t="s">
        <v>100</v>
      </c>
      <c r="M5607" s="2">
        <v>0</v>
      </c>
      <c r="O5607">
        <v>0</v>
      </c>
      <c r="P5607" s="2">
        <v>11</v>
      </c>
      <c r="Q5607" s="2">
        <v>0</v>
      </c>
      <c r="S5607">
        <v>0</v>
      </c>
      <c r="T5607" s="2">
        <v>8</v>
      </c>
    </row>
    <row r="5608" spans="1:20">
      <c r="A5608" s="187" t="s">
        <v>2010</v>
      </c>
      <c r="B5608" t="s">
        <v>1989</v>
      </c>
      <c r="C5608" s="60" t="s">
        <v>1433</v>
      </c>
      <c r="D5608" s="1" t="s">
        <v>44</v>
      </c>
      <c r="E5608" s="28" t="s">
        <v>60</v>
      </c>
      <c r="F5608" s="26" t="s">
        <v>60</v>
      </c>
      <c r="G5608">
        <v>14</v>
      </c>
      <c r="H5608" s="123">
        <f t="shared" si="457"/>
        <v>0.5</v>
      </c>
      <c r="K5608" t="s">
        <v>100</v>
      </c>
      <c r="M5608" s="2">
        <v>0.27272727272727298</v>
      </c>
      <c r="O5608">
        <v>0.46709936649691403</v>
      </c>
      <c r="P5608" s="2">
        <v>11</v>
      </c>
      <c r="Q5608" s="2">
        <v>0.5</v>
      </c>
      <c r="S5608">
        <v>0.75592894601845395</v>
      </c>
      <c r="T5608" s="2">
        <v>8</v>
      </c>
    </row>
    <row r="5609" spans="1:20">
      <c r="A5609" s="187" t="s">
        <v>2010</v>
      </c>
      <c r="B5609" t="s">
        <v>1990</v>
      </c>
      <c r="C5609" s="60" t="s">
        <v>1433</v>
      </c>
      <c r="D5609" s="1" t="s">
        <v>44</v>
      </c>
      <c r="E5609" s="28" t="s">
        <v>60</v>
      </c>
      <c r="F5609" s="26" t="s">
        <v>60</v>
      </c>
      <c r="G5609">
        <v>14</v>
      </c>
      <c r="H5609" s="123">
        <f t="shared" si="457"/>
        <v>0.5</v>
      </c>
      <c r="K5609" t="s">
        <v>100</v>
      </c>
      <c r="M5609" s="2">
        <v>0.27272727272727298</v>
      </c>
      <c r="O5609">
        <v>0.64666979068286301</v>
      </c>
      <c r="P5609" s="2">
        <v>11</v>
      </c>
      <c r="Q5609" s="2">
        <v>0.125</v>
      </c>
      <c r="S5609">
        <v>0.35355339059327401</v>
      </c>
      <c r="T5609" s="2">
        <v>8</v>
      </c>
    </row>
    <row r="5610" spans="1:20">
      <c r="A5610" s="187" t="s">
        <v>2010</v>
      </c>
      <c r="B5610" t="s">
        <v>1991</v>
      </c>
      <c r="C5610" s="60" t="s">
        <v>1433</v>
      </c>
      <c r="D5610" s="1" t="s">
        <v>44</v>
      </c>
      <c r="E5610" s="28" t="s">
        <v>60</v>
      </c>
      <c r="F5610" s="26" t="s">
        <v>60</v>
      </c>
      <c r="G5610">
        <v>14</v>
      </c>
      <c r="H5610" s="123">
        <f t="shared" si="457"/>
        <v>0.5</v>
      </c>
      <c r="K5610" t="s">
        <v>100</v>
      </c>
      <c r="M5610" s="2">
        <v>9.0909090909090898E-2</v>
      </c>
      <c r="O5610">
        <v>0.30151134457776402</v>
      </c>
      <c r="P5610" s="2">
        <v>11</v>
      </c>
      <c r="Q5610" s="2">
        <v>0</v>
      </c>
      <c r="S5610">
        <v>0</v>
      </c>
      <c r="T5610" s="2">
        <v>8</v>
      </c>
    </row>
    <row r="5611" spans="1:20">
      <c r="A5611" s="187" t="s">
        <v>2010</v>
      </c>
      <c r="B5611" t="s">
        <v>1992</v>
      </c>
      <c r="C5611" s="60" t="s">
        <v>1433</v>
      </c>
      <c r="D5611" s="1" t="s">
        <v>44</v>
      </c>
      <c r="E5611" s="28" t="s">
        <v>60</v>
      </c>
      <c r="F5611" s="26" t="s">
        <v>60</v>
      </c>
      <c r="G5611">
        <v>14</v>
      </c>
      <c r="H5611" s="123">
        <f t="shared" si="457"/>
        <v>0.5</v>
      </c>
      <c r="K5611" t="s">
        <v>100</v>
      </c>
      <c r="M5611" s="2">
        <v>0</v>
      </c>
      <c r="O5611">
        <v>0</v>
      </c>
      <c r="P5611" s="2">
        <v>11</v>
      </c>
      <c r="Q5611" s="2">
        <v>0.25</v>
      </c>
      <c r="S5611">
        <v>0.46291004988627599</v>
      </c>
      <c r="T5611" s="2">
        <v>8</v>
      </c>
    </row>
    <row r="5612" spans="1:20">
      <c r="A5612" s="187" t="s">
        <v>2010</v>
      </c>
      <c r="B5612" t="s">
        <v>931</v>
      </c>
      <c r="C5612" s="60" t="s">
        <v>1433</v>
      </c>
      <c r="D5612" s="1" t="s">
        <v>44</v>
      </c>
      <c r="E5612" s="28" t="s">
        <v>60</v>
      </c>
      <c r="F5612" s="26" t="s">
        <v>60</v>
      </c>
      <c r="G5612">
        <v>14</v>
      </c>
      <c r="H5612" s="123">
        <f t="shared" si="457"/>
        <v>0.5</v>
      </c>
      <c r="K5612" t="s">
        <v>100</v>
      </c>
      <c r="M5612" s="2">
        <v>2.1818181818181799</v>
      </c>
      <c r="O5612">
        <v>6.91112410275176</v>
      </c>
      <c r="P5612" s="2">
        <v>11</v>
      </c>
      <c r="Q5612" s="2">
        <v>0</v>
      </c>
      <c r="S5612">
        <v>0</v>
      </c>
      <c r="T5612" s="2">
        <v>8</v>
      </c>
    </row>
    <row r="5613" spans="1:20">
      <c r="A5613" s="187" t="s">
        <v>2010</v>
      </c>
      <c r="B5613" t="s">
        <v>1993</v>
      </c>
      <c r="C5613" s="60" t="s">
        <v>1433</v>
      </c>
      <c r="D5613" s="1" t="s">
        <v>44</v>
      </c>
      <c r="E5613" s="28" t="s">
        <v>60</v>
      </c>
      <c r="F5613" s="26" t="s">
        <v>60</v>
      </c>
      <c r="G5613">
        <v>14</v>
      </c>
      <c r="H5613" s="123">
        <f t="shared" si="457"/>
        <v>0.5</v>
      </c>
      <c r="K5613" t="s">
        <v>100</v>
      </c>
      <c r="M5613" s="2">
        <v>2.3636363636363602</v>
      </c>
      <c r="O5613">
        <v>3.0421284414937899</v>
      </c>
      <c r="P5613" s="2">
        <v>11</v>
      </c>
      <c r="Q5613" s="2">
        <v>3.25</v>
      </c>
      <c r="S5613">
        <v>3.7701837772561899</v>
      </c>
      <c r="T5613" s="2">
        <v>8</v>
      </c>
    </row>
    <row r="5614" spans="1:20">
      <c r="A5614" s="187" t="s">
        <v>2010</v>
      </c>
      <c r="B5614" t="s">
        <v>1994</v>
      </c>
      <c r="C5614" s="60" t="s">
        <v>1433</v>
      </c>
      <c r="D5614" s="1" t="s">
        <v>44</v>
      </c>
      <c r="E5614" s="28" t="s">
        <v>60</v>
      </c>
      <c r="F5614" s="26" t="s">
        <v>60</v>
      </c>
      <c r="G5614">
        <v>14</v>
      </c>
      <c r="H5614" s="123">
        <f t="shared" si="457"/>
        <v>0.5</v>
      </c>
      <c r="K5614" t="s">
        <v>100</v>
      </c>
      <c r="M5614" s="2">
        <v>0</v>
      </c>
      <c r="O5614">
        <v>0</v>
      </c>
      <c r="P5614" s="2">
        <v>11</v>
      </c>
      <c r="Q5614" s="2">
        <v>0</v>
      </c>
      <c r="S5614">
        <v>0</v>
      </c>
      <c r="T5614" s="2">
        <v>8</v>
      </c>
    </row>
    <row r="5615" spans="1:20">
      <c r="A5615" s="187" t="s">
        <v>2010</v>
      </c>
      <c r="B5615" t="s">
        <v>1995</v>
      </c>
      <c r="C5615" s="60" t="s">
        <v>1433</v>
      </c>
      <c r="D5615" s="1" t="s">
        <v>44</v>
      </c>
      <c r="E5615" s="28" t="s">
        <v>60</v>
      </c>
      <c r="F5615" s="26" t="s">
        <v>60</v>
      </c>
      <c r="G5615">
        <v>14</v>
      </c>
      <c r="H5615" s="123">
        <f t="shared" si="457"/>
        <v>0.5</v>
      </c>
      <c r="K5615" t="s">
        <v>100</v>
      </c>
      <c r="M5615" s="2">
        <v>0</v>
      </c>
      <c r="O5615">
        <v>0</v>
      </c>
      <c r="P5615" s="2">
        <v>11</v>
      </c>
      <c r="Q5615" s="2">
        <v>0</v>
      </c>
      <c r="S5615">
        <v>0</v>
      </c>
      <c r="T5615" s="2">
        <v>8</v>
      </c>
    </row>
    <row r="5616" spans="1:20">
      <c r="A5616" s="187" t="s">
        <v>2010</v>
      </c>
      <c r="B5616" t="s">
        <v>1996</v>
      </c>
      <c r="C5616" s="60" t="s">
        <v>1433</v>
      </c>
      <c r="D5616" s="1" t="s">
        <v>44</v>
      </c>
      <c r="E5616" s="28" t="s">
        <v>60</v>
      </c>
      <c r="F5616" s="26" t="s">
        <v>60</v>
      </c>
      <c r="G5616">
        <v>14</v>
      </c>
      <c r="H5616" s="123">
        <f t="shared" si="457"/>
        <v>0.5</v>
      </c>
      <c r="K5616" t="s">
        <v>100</v>
      </c>
      <c r="M5616" s="2">
        <v>0</v>
      </c>
      <c r="O5616">
        <v>0</v>
      </c>
      <c r="P5616" s="2">
        <v>11</v>
      </c>
      <c r="Q5616" s="2">
        <v>0</v>
      </c>
      <c r="S5616">
        <v>0</v>
      </c>
      <c r="T5616" s="2">
        <v>8</v>
      </c>
    </row>
    <row r="5617" spans="1:20">
      <c r="A5617" s="187" t="s">
        <v>2010</v>
      </c>
      <c r="B5617" t="s">
        <v>1997</v>
      </c>
      <c r="C5617" s="60" t="s">
        <v>1433</v>
      </c>
      <c r="D5617" s="1" t="s">
        <v>44</v>
      </c>
      <c r="E5617" s="28" t="s">
        <v>60</v>
      </c>
      <c r="F5617" s="26" t="s">
        <v>60</v>
      </c>
      <c r="G5617">
        <v>14</v>
      </c>
      <c r="H5617" s="123">
        <f t="shared" si="457"/>
        <v>0.5</v>
      </c>
      <c r="K5617" t="s">
        <v>100</v>
      </c>
      <c r="M5617" s="2">
        <v>0</v>
      </c>
      <c r="O5617">
        <v>0</v>
      </c>
      <c r="P5617" s="2">
        <v>11</v>
      </c>
      <c r="Q5617" s="2">
        <v>0</v>
      </c>
      <c r="S5617">
        <v>0</v>
      </c>
      <c r="T5617" s="2">
        <v>8</v>
      </c>
    </row>
    <row r="5618" spans="1:20">
      <c r="A5618" s="187" t="s">
        <v>2010</v>
      </c>
      <c r="B5618" t="s">
        <v>1998</v>
      </c>
      <c r="C5618" s="60" t="s">
        <v>1433</v>
      </c>
      <c r="D5618" s="1" t="s">
        <v>44</v>
      </c>
      <c r="E5618" s="28" t="s">
        <v>60</v>
      </c>
      <c r="F5618" s="26" t="s">
        <v>60</v>
      </c>
      <c r="G5618">
        <v>14</v>
      </c>
      <c r="H5618" s="123">
        <f t="shared" si="457"/>
        <v>0.5</v>
      </c>
      <c r="K5618" t="s">
        <v>100</v>
      </c>
      <c r="M5618" s="2">
        <v>0</v>
      </c>
      <c r="O5618">
        <v>0</v>
      </c>
      <c r="P5618" s="2">
        <v>11</v>
      </c>
      <c r="Q5618" s="2">
        <v>0</v>
      </c>
      <c r="S5618">
        <v>0</v>
      </c>
      <c r="T5618" s="2">
        <v>8</v>
      </c>
    </row>
    <row r="5619" spans="1:20">
      <c r="A5619" s="187" t="s">
        <v>2010</v>
      </c>
      <c r="B5619" t="s">
        <v>1999</v>
      </c>
      <c r="C5619" s="60" t="s">
        <v>1433</v>
      </c>
      <c r="D5619" s="1" t="s">
        <v>44</v>
      </c>
      <c r="E5619" s="28" t="s">
        <v>60</v>
      </c>
      <c r="F5619" s="26" t="s">
        <v>60</v>
      </c>
      <c r="G5619">
        <v>14</v>
      </c>
      <c r="H5619" s="123">
        <f t="shared" si="457"/>
        <v>0.5</v>
      </c>
      <c r="K5619" t="s">
        <v>100</v>
      </c>
      <c r="M5619" s="2">
        <v>0</v>
      </c>
      <c r="O5619">
        <v>0</v>
      </c>
      <c r="P5619" s="2">
        <v>11</v>
      </c>
      <c r="Q5619" s="2">
        <v>0</v>
      </c>
      <c r="S5619">
        <v>0</v>
      </c>
      <c r="T5619" s="2">
        <v>8</v>
      </c>
    </row>
    <row r="5620" spans="1:20">
      <c r="A5620" s="187" t="s">
        <v>2010</v>
      </c>
      <c r="B5620" t="s">
        <v>2000</v>
      </c>
      <c r="C5620" s="60" t="s">
        <v>1433</v>
      </c>
      <c r="D5620" s="1" t="s">
        <v>44</v>
      </c>
      <c r="E5620" s="28" t="s">
        <v>60</v>
      </c>
      <c r="F5620" s="26" t="s">
        <v>60</v>
      </c>
      <c r="G5620">
        <v>14</v>
      </c>
      <c r="H5620" s="123">
        <f t="shared" si="457"/>
        <v>0.5</v>
      </c>
      <c r="K5620" t="s">
        <v>100</v>
      </c>
      <c r="M5620" s="2">
        <v>0</v>
      </c>
      <c r="O5620">
        <v>0</v>
      </c>
      <c r="P5620" s="2">
        <v>11</v>
      </c>
      <c r="Q5620" s="2">
        <v>0</v>
      </c>
      <c r="S5620">
        <v>0</v>
      </c>
      <c r="T5620" s="2">
        <v>8</v>
      </c>
    </row>
    <row r="5621" spans="1:20">
      <c r="A5621" s="187" t="s">
        <v>2010</v>
      </c>
      <c r="B5621" t="s">
        <v>2001</v>
      </c>
      <c r="C5621" s="60" t="s">
        <v>1433</v>
      </c>
      <c r="D5621" s="1" t="s">
        <v>44</v>
      </c>
      <c r="E5621" s="28" t="s">
        <v>60</v>
      </c>
      <c r="F5621" s="26" t="s">
        <v>60</v>
      </c>
      <c r="G5621">
        <v>14</v>
      </c>
      <c r="H5621" s="123">
        <f t="shared" si="457"/>
        <v>0.5</v>
      </c>
      <c r="K5621" t="s">
        <v>100</v>
      </c>
      <c r="M5621" s="2">
        <v>0</v>
      </c>
      <c r="O5621">
        <v>0</v>
      </c>
      <c r="P5621" s="2">
        <v>11</v>
      </c>
      <c r="Q5621" s="2">
        <v>0</v>
      </c>
      <c r="S5621">
        <v>0</v>
      </c>
      <c r="T5621" s="2">
        <v>8</v>
      </c>
    </row>
    <row r="5622" spans="1:20">
      <c r="A5622" s="187" t="s">
        <v>2010</v>
      </c>
      <c r="B5622" t="s">
        <v>2002</v>
      </c>
      <c r="C5622" s="60" t="s">
        <v>1433</v>
      </c>
      <c r="D5622" s="1" t="s">
        <v>44</v>
      </c>
      <c r="E5622" s="28" t="s">
        <v>60</v>
      </c>
      <c r="F5622" s="26" t="s">
        <v>60</v>
      </c>
      <c r="G5622">
        <v>14</v>
      </c>
      <c r="H5622" s="123">
        <f t="shared" si="457"/>
        <v>0.5</v>
      </c>
      <c r="K5622" t="s">
        <v>100</v>
      </c>
      <c r="M5622" s="2">
        <v>10.545454545454501</v>
      </c>
      <c r="O5622">
        <v>8.5832818474478199</v>
      </c>
      <c r="P5622" s="2">
        <v>11</v>
      </c>
      <c r="Q5622" s="2">
        <v>13.625</v>
      </c>
      <c r="S5622">
        <v>6.5013734812620303</v>
      </c>
      <c r="T5622" s="2">
        <v>8</v>
      </c>
    </row>
    <row r="5623" spans="1:20">
      <c r="A5623" s="187" t="s">
        <v>2010</v>
      </c>
      <c r="B5623" t="s">
        <v>2003</v>
      </c>
      <c r="C5623" s="60" t="s">
        <v>1433</v>
      </c>
      <c r="D5623" s="1" t="s">
        <v>44</v>
      </c>
      <c r="E5623" s="28" t="s">
        <v>60</v>
      </c>
      <c r="F5623" s="26" t="s">
        <v>60</v>
      </c>
      <c r="G5623">
        <v>14</v>
      </c>
      <c r="H5623" s="123">
        <f t="shared" si="457"/>
        <v>0.5</v>
      </c>
      <c r="K5623" t="s">
        <v>100</v>
      </c>
      <c r="M5623" s="2">
        <v>69.454545454545496</v>
      </c>
      <c r="O5623">
        <v>72.750757571813097</v>
      </c>
      <c r="P5623" s="2">
        <v>11</v>
      </c>
      <c r="Q5623" s="2">
        <v>78.375</v>
      </c>
      <c r="S5623">
        <v>44.432734072335201</v>
      </c>
      <c r="T5623" s="2">
        <v>8</v>
      </c>
    </row>
    <row r="5624" spans="1:20">
      <c r="A5624" s="187" t="s">
        <v>2010</v>
      </c>
      <c r="B5624" t="s">
        <v>2004</v>
      </c>
      <c r="C5624" s="60" t="s">
        <v>1433</v>
      </c>
      <c r="D5624" s="1" t="s">
        <v>44</v>
      </c>
      <c r="E5624" s="28" t="s">
        <v>60</v>
      </c>
      <c r="F5624" s="26" t="s">
        <v>60</v>
      </c>
      <c r="G5624">
        <v>14</v>
      </c>
      <c r="H5624" s="123">
        <f t="shared" si="457"/>
        <v>0.5</v>
      </c>
      <c r="K5624" t="s">
        <v>100</v>
      </c>
      <c r="M5624" s="2">
        <v>0</v>
      </c>
      <c r="O5624">
        <v>0</v>
      </c>
      <c r="P5624" s="2">
        <v>11</v>
      </c>
      <c r="Q5624" s="2">
        <v>0</v>
      </c>
      <c r="S5624">
        <v>0</v>
      </c>
      <c r="T5624" s="2">
        <v>8</v>
      </c>
    </row>
    <row r="5625" spans="1:20">
      <c r="A5625" s="187" t="s">
        <v>2010</v>
      </c>
      <c r="B5625" t="s">
        <v>2005</v>
      </c>
      <c r="C5625" s="60" t="s">
        <v>1433</v>
      </c>
      <c r="D5625" s="1" t="s">
        <v>44</v>
      </c>
      <c r="E5625" s="28" t="s">
        <v>60</v>
      </c>
      <c r="F5625" s="26" t="s">
        <v>60</v>
      </c>
      <c r="G5625">
        <v>14</v>
      </c>
      <c r="H5625" s="123">
        <f t="shared" si="457"/>
        <v>0.5</v>
      </c>
      <c r="K5625" t="s">
        <v>100</v>
      </c>
      <c r="M5625" s="2">
        <v>0</v>
      </c>
      <c r="O5625">
        <v>0</v>
      </c>
      <c r="P5625" s="2">
        <v>11</v>
      </c>
      <c r="Q5625" s="2">
        <v>0</v>
      </c>
      <c r="S5625">
        <v>0</v>
      </c>
      <c r="T5625" s="2">
        <v>8</v>
      </c>
    </row>
    <row r="5626" spans="1:20">
      <c r="A5626" s="187" t="s">
        <v>2010</v>
      </c>
      <c r="B5626" t="s">
        <v>2006</v>
      </c>
      <c r="C5626" s="60" t="s">
        <v>1433</v>
      </c>
      <c r="D5626" s="1" t="s">
        <v>44</v>
      </c>
      <c r="E5626" s="28" t="s">
        <v>60</v>
      </c>
      <c r="F5626" s="26" t="s">
        <v>60</v>
      </c>
      <c r="G5626">
        <v>14</v>
      </c>
      <c r="H5626" s="123">
        <f t="shared" si="457"/>
        <v>0.5</v>
      </c>
      <c r="K5626" t="s">
        <v>100</v>
      </c>
      <c r="M5626" s="2">
        <v>9.0909090909090898E-2</v>
      </c>
      <c r="O5626">
        <v>0.30151134457776402</v>
      </c>
      <c r="P5626" s="2">
        <v>11</v>
      </c>
      <c r="Q5626" s="2">
        <v>0</v>
      </c>
      <c r="S5626">
        <v>0</v>
      </c>
      <c r="T5626" s="2">
        <v>8</v>
      </c>
    </row>
    <row r="5627" spans="1:20">
      <c r="A5627" s="187" t="s">
        <v>2010</v>
      </c>
      <c r="B5627" t="s">
        <v>2007</v>
      </c>
      <c r="C5627" s="60" t="s">
        <v>1433</v>
      </c>
      <c r="D5627" s="1" t="s">
        <v>44</v>
      </c>
      <c r="E5627" s="28" t="s">
        <v>60</v>
      </c>
      <c r="F5627" s="26" t="s">
        <v>60</v>
      </c>
      <c r="G5627">
        <v>14</v>
      </c>
      <c r="H5627" s="123">
        <f t="shared" si="457"/>
        <v>0.5</v>
      </c>
      <c r="K5627" t="s">
        <v>100</v>
      </c>
      <c r="M5627" s="2">
        <v>8.9090909090909101</v>
      </c>
      <c r="O5627">
        <v>7.1477905041284702</v>
      </c>
      <c r="P5627" s="2">
        <v>11</v>
      </c>
      <c r="Q5627" s="2">
        <v>4.125</v>
      </c>
      <c r="S5627">
        <v>5.5661605130595104</v>
      </c>
      <c r="T5627" s="2">
        <v>8</v>
      </c>
    </row>
    <row r="5628" spans="1:20">
      <c r="A5628" s="187" t="s">
        <v>2010</v>
      </c>
      <c r="B5628" t="s">
        <v>2008</v>
      </c>
      <c r="C5628" s="60" t="s">
        <v>1433</v>
      </c>
      <c r="D5628" s="1" t="s">
        <v>44</v>
      </c>
      <c r="E5628" s="28" t="s">
        <v>60</v>
      </c>
      <c r="F5628" s="26" t="s">
        <v>60</v>
      </c>
      <c r="G5628">
        <v>14</v>
      </c>
      <c r="H5628" s="123">
        <f t="shared" si="457"/>
        <v>0.5</v>
      </c>
      <c r="K5628" t="s">
        <v>100</v>
      </c>
      <c r="M5628" s="2">
        <v>0</v>
      </c>
      <c r="O5628">
        <v>0</v>
      </c>
      <c r="P5628" s="2">
        <v>11</v>
      </c>
      <c r="Q5628" s="2">
        <v>0</v>
      </c>
      <c r="S5628">
        <v>0</v>
      </c>
      <c r="T5628" s="2">
        <v>8</v>
      </c>
    </row>
    <row r="5629" spans="1:20">
      <c r="A5629" s="187" t="s">
        <v>2010</v>
      </c>
      <c r="B5629" t="s">
        <v>2009</v>
      </c>
      <c r="C5629" s="60" t="s">
        <v>1433</v>
      </c>
      <c r="D5629" s="1" t="s">
        <v>44</v>
      </c>
      <c r="E5629" s="28" t="s">
        <v>60</v>
      </c>
      <c r="F5629" s="26" t="s">
        <v>60</v>
      </c>
      <c r="G5629">
        <v>14</v>
      </c>
      <c r="H5629" s="123">
        <f t="shared" si="457"/>
        <v>0.5</v>
      </c>
      <c r="K5629" t="s">
        <v>100</v>
      </c>
      <c r="M5629" s="2">
        <v>9.0909090909090898E-2</v>
      </c>
      <c r="O5629">
        <v>0.30151134457776402</v>
      </c>
      <c r="P5629" s="2">
        <v>11</v>
      </c>
      <c r="Q5629" s="2">
        <v>0</v>
      </c>
      <c r="S5629">
        <v>0</v>
      </c>
      <c r="T5629" s="2">
        <v>8</v>
      </c>
    </row>
    <row r="5630" spans="1:20">
      <c r="A5630" s="187" t="s">
        <v>2010</v>
      </c>
      <c r="B5630" t="s">
        <v>1873</v>
      </c>
      <c r="C5630" s="60" t="s">
        <v>1433</v>
      </c>
      <c r="D5630" s="1" t="s">
        <v>44</v>
      </c>
      <c r="E5630" s="28" t="s">
        <v>60</v>
      </c>
      <c r="F5630" s="26" t="s">
        <v>60</v>
      </c>
      <c r="G5630">
        <v>21</v>
      </c>
      <c r="H5630" s="123">
        <f t="shared" si="457"/>
        <v>0.75</v>
      </c>
      <c r="K5630" t="s">
        <v>100</v>
      </c>
      <c r="M5630" s="2">
        <v>1.0909090909090899</v>
      </c>
      <c r="O5630">
        <v>2.9817627489304201</v>
      </c>
      <c r="P5630" s="2">
        <v>11</v>
      </c>
      <c r="Q5630" s="2">
        <v>0.125</v>
      </c>
      <c r="S5630">
        <v>0.35355339059327401</v>
      </c>
      <c r="T5630" s="2">
        <v>8</v>
      </c>
    </row>
    <row r="5631" spans="1:20">
      <c r="A5631" s="187" t="s">
        <v>2010</v>
      </c>
      <c r="B5631" t="s">
        <v>1874</v>
      </c>
      <c r="C5631" s="60" t="s">
        <v>1433</v>
      </c>
      <c r="D5631" s="1" t="s">
        <v>44</v>
      </c>
      <c r="E5631" s="28" t="s">
        <v>60</v>
      </c>
      <c r="F5631" s="26" t="s">
        <v>60</v>
      </c>
      <c r="G5631">
        <v>21</v>
      </c>
      <c r="H5631" s="123">
        <f t="shared" si="457"/>
        <v>0.75</v>
      </c>
      <c r="K5631" t="s">
        <v>100</v>
      </c>
      <c r="M5631" s="2">
        <v>0</v>
      </c>
      <c r="O5631">
        <v>0</v>
      </c>
      <c r="P5631" s="2">
        <v>11</v>
      </c>
      <c r="Q5631" s="2">
        <v>0</v>
      </c>
      <c r="S5631">
        <v>0</v>
      </c>
      <c r="T5631" s="2">
        <v>8</v>
      </c>
    </row>
    <row r="5632" spans="1:20">
      <c r="A5632" s="187" t="s">
        <v>2010</v>
      </c>
      <c r="B5632" t="s">
        <v>1875</v>
      </c>
      <c r="C5632" s="60" t="s">
        <v>1433</v>
      </c>
      <c r="D5632" s="1" t="s">
        <v>44</v>
      </c>
      <c r="E5632" s="28" t="s">
        <v>60</v>
      </c>
      <c r="F5632" s="26" t="s">
        <v>60</v>
      </c>
      <c r="G5632">
        <v>21</v>
      </c>
      <c r="H5632" s="123">
        <f t="shared" si="457"/>
        <v>0.75</v>
      </c>
      <c r="K5632" t="s">
        <v>100</v>
      </c>
      <c r="M5632" s="2">
        <v>0</v>
      </c>
      <c r="O5632">
        <v>0</v>
      </c>
      <c r="P5632" s="2">
        <v>11</v>
      </c>
      <c r="Q5632" s="2">
        <v>0</v>
      </c>
      <c r="S5632">
        <v>0</v>
      </c>
      <c r="T5632" s="2">
        <v>8</v>
      </c>
    </row>
    <row r="5633" spans="1:20">
      <c r="A5633" s="187" t="s">
        <v>2010</v>
      </c>
      <c r="B5633" t="s">
        <v>1876</v>
      </c>
      <c r="C5633" s="60" t="s">
        <v>1433</v>
      </c>
      <c r="D5633" s="1" t="s">
        <v>44</v>
      </c>
      <c r="E5633" s="28" t="s">
        <v>60</v>
      </c>
      <c r="F5633" s="26" t="s">
        <v>60</v>
      </c>
      <c r="G5633">
        <v>21</v>
      </c>
      <c r="H5633" s="123">
        <f t="shared" si="457"/>
        <v>0.75</v>
      </c>
      <c r="K5633" t="s">
        <v>100</v>
      </c>
      <c r="M5633" s="2">
        <v>0</v>
      </c>
      <c r="O5633">
        <v>0</v>
      </c>
      <c r="P5633" s="2">
        <v>11</v>
      </c>
      <c r="Q5633" s="2">
        <v>0</v>
      </c>
      <c r="S5633">
        <v>0</v>
      </c>
      <c r="T5633" s="2">
        <v>8</v>
      </c>
    </row>
    <row r="5634" spans="1:20">
      <c r="A5634" s="187" t="s">
        <v>2010</v>
      </c>
      <c r="B5634" t="s">
        <v>1877</v>
      </c>
      <c r="C5634" s="60" t="s">
        <v>1433</v>
      </c>
      <c r="D5634" s="1" t="s">
        <v>44</v>
      </c>
      <c r="E5634" s="28" t="s">
        <v>60</v>
      </c>
      <c r="F5634" s="26" t="s">
        <v>60</v>
      </c>
      <c r="G5634">
        <v>21</v>
      </c>
      <c r="H5634" s="123">
        <f t="shared" si="457"/>
        <v>0.75</v>
      </c>
      <c r="K5634" t="s">
        <v>100</v>
      </c>
      <c r="M5634" s="2">
        <v>0</v>
      </c>
      <c r="O5634">
        <v>0</v>
      </c>
      <c r="P5634" s="2">
        <v>11</v>
      </c>
      <c r="Q5634" s="2">
        <v>0</v>
      </c>
      <c r="S5634">
        <v>0</v>
      </c>
      <c r="T5634" s="2">
        <v>8</v>
      </c>
    </row>
    <row r="5635" spans="1:20">
      <c r="A5635" s="187" t="s">
        <v>2010</v>
      </c>
      <c r="B5635" t="s">
        <v>1878</v>
      </c>
      <c r="C5635" s="60" t="s">
        <v>1433</v>
      </c>
      <c r="D5635" s="1" t="s">
        <v>44</v>
      </c>
      <c r="E5635" s="28" t="s">
        <v>60</v>
      </c>
      <c r="F5635" s="26" t="s">
        <v>60</v>
      </c>
      <c r="G5635">
        <v>21</v>
      </c>
      <c r="H5635" s="123">
        <f t="shared" si="457"/>
        <v>0.75</v>
      </c>
      <c r="K5635" t="s">
        <v>100</v>
      </c>
      <c r="M5635" s="2">
        <v>0</v>
      </c>
      <c r="O5635">
        <v>0</v>
      </c>
      <c r="P5635" s="2">
        <v>11</v>
      </c>
      <c r="Q5635" s="2">
        <v>0</v>
      </c>
      <c r="S5635">
        <v>0</v>
      </c>
      <c r="T5635" s="2">
        <v>8</v>
      </c>
    </row>
    <row r="5636" spans="1:20">
      <c r="A5636" s="187" t="s">
        <v>2010</v>
      </c>
      <c r="B5636" t="s">
        <v>1879</v>
      </c>
      <c r="C5636" s="60" t="s">
        <v>1433</v>
      </c>
      <c r="D5636" s="1" t="s">
        <v>44</v>
      </c>
      <c r="E5636" s="28" t="s">
        <v>60</v>
      </c>
      <c r="F5636" s="26" t="s">
        <v>60</v>
      </c>
      <c r="G5636">
        <v>21</v>
      </c>
      <c r="H5636" s="123">
        <f t="shared" si="457"/>
        <v>0.75</v>
      </c>
      <c r="K5636" t="s">
        <v>100</v>
      </c>
      <c r="M5636" s="2">
        <v>170.90909090909099</v>
      </c>
      <c r="O5636">
        <v>146.030445144466</v>
      </c>
      <c r="P5636" s="2">
        <v>11</v>
      </c>
      <c r="Q5636" s="2">
        <v>221.5</v>
      </c>
      <c r="S5636">
        <v>261.40390203667602</v>
      </c>
      <c r="T5636" s="2">
        <v>8</v>
      </c>
    </row>
    <row r="5637" spans="1:20">
      <c r="A5637" s="187" t="s">
        <v>2010</v>
      </c>
      <c r="B5637" t="s">
        <v>1880</v>
      </c>
      <c r="C5637" s="60" t="s">
        <v>1433</v>
      </c>
      <c r="D5637" s="1" t="s">
        <v>44</v>
      </c>
      <c r="E5637" s="28" t="s">
        <v>60</v>
      </c>
      <c r="F5637" s="26" t="s">
        <v>60</v>
      </c>
      <c r="G5637">
        <v>21</v>
      </c>
      <c r="H5637" s="123">
        <f t="shared" ref="H5637:H5700" si="458">G5637/28</f>
        <v>0.75</v>
      </c>
      <c r="K5637" t="s">
        <v>100</v>
      </c>
      <c r="M5637" s="2">
        <v>0</v>
      </c>
      <c r="O5637">
        <v>0</v>
      </c>
      <c r="P5637" s="2">
        <v>11</v>
      </c>
      <c r="Q5637" s="2">
        <v>0</v>
      </c>
      <c r="S5637">
        <v>0</v>
      </c>
      <c r="T5637" s="2">
        <v>8</v>
      </c>
    </row>
    <row r="5638" spans="1:20">
      <c r="A5638" s="187" t="s">
        <v>2010</v>
      </c>
      <c r="B5638" t="s">
        <v>1881</v>
      </c>
      <c r="C5638" s="60" t="s">
        <v>1433</v>
      </c>
      <c r="D5638" s="1" t="s">
        <v>44</v>
      </c>
      <c r="E5638" s="28" t="s">
        <v>60</v>
      </c>
      <c r="F5638" s="26" t="s">
        <v>60</v>
      </c>
      <c r="G5638">
        <v>21</v>
      </c>
      <c r="H5638" s="123">
        <f t="shared" si="458"/>
        <v>0.75</v>
      </c>
      <c r="K5638" t="s">
        <v>100</v>
      </c>
      <c r="M5638" s="2">
        <v>0</v>
      </c>
      <c r="O5638">
        <v>0</v>
      </c>
      <c r="P5638" s="2">
        <v>11</v>
      </c>
      <c r="Q5638" s="2">
        <v>0.25</v>
      </c>
      <c r="S5638">
        <v>0.70710678118654802</v>
      </c>
      <c r="T5638" s="2">
        <v>8</v>
      </c>
    </row>
    <row r="5639" spans="1:20">
      <c r="A5639" s="187" t="s">
        <v>2010</v>
      </c>
      <c r="B5639" t="s">
        <v>1882</v>
      </c>
      <c r="C5639" s="60" t="s">
        <v>1433</v>
      </c>
      <c r="D5639" s="1" t="s">
        <v>44</v>
      </c>
      <c r="E5639" s="28" t="s">
        <v>60</v>
      </c>
      <c r="F5639" s="26" t="s">
        <v>60</v>
      </c>
      <c r="G5639">
        <v>21</v>
      </c>
      <c r="H5639" s="123">
        <f t="shared" si="458"/>
        <v>0.75</v>
      </c>
      <c r="K5639" t="s">
        <v>100</v>
      </c>
      <c r="M5639" s="2">
        <v>0</v>
      </c>
      <c r="O5639">
        <v>0</v>
      </c>
      <c r="P5639" s="2">
        <v>11</v>
      </c>
      <c r="Q5639" s="2">
        <v>0</v>
      </c>
      <c r="S5639">
        <v>0</v>
      </c>
      <c r="T5639" s="2">
        <v>8</v>
      </c>
    </row>
    <row r="5640" spans="1:20">
      <c r="A5640" s="187" t="s">
        <v>2010</v>
      </c>
      <c r="B5640" t="s">
        <v>1883</v>
      </c>
      <c r="C5640" s="60" t="s">
        <v>1433</v>
      </c>
      <c r="D5640" s="1" t="s">
        <v>44</v>
      </c>
      <c r="E5640" s="28" t="s">
        <v>60</v>
      </c>
      <c r="F5640" s="26" t="s">
        <v>60</v>
      </c>
      <c r="G5640">
        <v>21</v>
      </c>
      <c r="H5640" s="123">
        <f t="shared" si="458"/>
        <v>0.75</v>
      </c>
      <c r="K5640" t="s">
        <v>100</v>
      </c>
      <c r="M5640" s="2">
        <v>106.818181818182</v>
      </c>
      <c r="O5640">
        <v>85.259390311939498</v>
      </c>
      <c r="P5640" s="2">
        <v>11</v>
      </c>
      <c r="Q5640" s="2">
        <v>88.25</v>
      </c>
      <c r="S5640">
        <v>64.894970089038097</v>
      </c>
      <c r="T5640" s="2">
        <v>8</v>
      </c>
    </row>
    <row r="5641" spans="1:20">
      <c r="A5641" s="187" t="s">
        <v>2010</v>
      </c>
      <c r="B5641" t="s">
        <v>1884</v>
      </c>
      <c r="C5641" s="60" t="s">
        <v>1433</v>
      </c>
      <c r="D5641" s="1" t="s">
        <v>44</v>
      </c>
      <c r="E5641" s="28" t="s">
        <v>60</v>
      </c>
      <c r="F5641" s="26" t="s">
        <v>60</v>
      </c>
      <c r="G5641">
        <v>21</v>
      </c>
      <c r="H5641" s="123">
        <f t="shared" si="458"/>
        <v>0.75</v>
      </c>
      <c r="K5641" t="s">
        <v>100</v>
      </c>
      <c r="M5641" s="2">
        <v>9.0909090909090898E-2</v>
      </c>
      <c r="O5641">
        <v>0.30151134457776402</v>
      </c>
      <c r="P5641" s="2">
        <v>11</v>
      </c>
      <c r="Q5641" s="2">
        <v>0</v>
      </c>
      <c r="S5641">
        <v>0</v>
      </c>
      <c r="T5641" s="2">
        <v>8</v>
      </c>
    </row>
    <row r="5642" spans="1:20">
      <c r="A5642" s="187" t="s">
        <v>2010</v>
      </c>
      <c r="B5642" t="s">
        <v>1885</v>
      </c>
      <c r="C5642" s="60" t="s">
        <v>1433</v>
      </c>
      <c r="D5642" s="1" t="s">
        <v>44</v>
      </c>
      <c r="E5642" s="28" t="s">
        <v>60</v>
      </c>
      <c r="F5642" s="26" t="s">
        <v>60</v>
      </c>
      <c r="G5642">
        <v>21</v>
      </c>
      <c r="H5642" s="123">
        <f t="shared" si="458"/>
        <v>0.75</v>
      </c>
      <c r="K5642" t="s">
        <v>100</v>
      </c>
      <c r="M5642" s="2">
        <v>0</v>
      </c>
      <c r="O5642">
        <v>0</v>
      </c>
      <c r="P5642" s="2">
        <v>11</v>
      </c>
      <c r="Q5642" s="2">
        <v>4.75</v>
      </c>
      <c r="S5642">
        <v>6.2278177787820903</v>
      </c>
      <c r="T5642" s="2">
        <v>8</v>
      </c>
    </row>
    <row r="5643" spans="1:20">
      <c r="A5643" s="187" t="s">
        <v>2010</v>
      </c>
      <c r="B5643" t="s">
        <v>1447</v>
      </c>
      <c r="C5643" s="60" t="s">
        <v>1433</v>
      </c>
      <c r="D5643" s="1" t="s">
        <v>44</v>
      </c>
      <c r="E5643" s="28" t="s">
        <v>60</v>
      </c>
      <c r="F5643" s="26" t="s">
        <v>60</v>
      </c>
      <c r="G5643">
        <v>21</v>
      </c>
      <c r="H5643" s="123">
        <f t="shared" si="458"/>
        <v>0.75</v>
      </c>
      <c r="K5643" t="s">
        <v>100</v>
      </c>
      <c r="M5643" s="2">
        <v>0.90909090909090895</v>
      </c>
      <c r="O5643">
        <v>1.22102788293679</v>
      </c>
      <c r="P5643" s="2">
        <v>11</v>
      </c>
      <c r="Q5643" s="2">
        <v>3.625</v>
      </c>
      <c r="S5643">
        <v>6.1164298643664896</v>
      </c>
      <c r="T5643" s="2">
        <v>8</v>
      </c>
    </row>
    <row r="5644" spans="1:20">
      <c r="A5644" s="187" t="s">
        <v>2010</v>
      </c>
      <c r="B5644" t="s">
        <v>1886</v>
      </c>
      <c r="C5644" s="60" t="s">
        <v>1433</v>
      </c>
      <c r="D5644" s="1" t="s">
        <v>44</v>
      </c>
      <c r="E5644" s="28" t="s">
        <v>60</v>
      </c>
      <c r="F5644" s="26" t="s">
        <v>60</v>
      </c>
      <c r="G5644">
        <v>21</v>
      </c>
      <c r="H5644" s="123">
        <f t="shared" si="458"/>
        <v>0.75</v>
      </c>
      <c r="K5644" t="s">
        <v>100</v>
      </c>
      <c r="M5644" s="2">
        <v>0</v>
      </c>
      <c r="O5644">
        <v>0</v>
      </c>
      <c r="P5644" s="2">
        <v>11</v>
      </c>
      <c r="Q5644" s="2">
        <v>0</v>
      </c>
      <c r="S5644">
        <v>0</v>
      </c>
      <c r="T5644" s="2">
        <v>8</v>
      </c>
    </row>
    <row r="5645" spans="1:20">
      <c r="A5645" s="187" t="s">
        <v>2010</v>
      </c>
      <c r="B5645" t="s">
        <v>1887</v>
      </c>
      <c r="C5645" s="60" t="s">
        <v>1433</v>
      </c>
      <c r="D5645" s="1" t="s">
        <v>44</v>
      </c>
      <c r="E5645" s="28" t="s">
        <v>60</v>
      </c>
      <c r="F5645" s="26" t="s">
        <v>60</v>
      </c>
      <c r="G5645">
        <v>21</v>
      </c>
      <c r="H5645" s="123">
        <f t="shared" si="458"/>
        <v>0.75</v>
      </c>
      <c r="K5645" t="s">
        <v>100</v>
      </c>
      <c r="M5645" s="2">
        <v>26.727272727272702</v>
      </c>
      <c r="O5645">
        <v>23.723789364647899</v>
      </c>
      <c r="P5645" s="2">
        <v>11</v>
      </c>
      <c r="Q5645" s="2">
        <v>33.125</v>
      </c>
      <c r="S5645">
        <v>52.526013963151101</v>
      </c>
      <c r="T5645" s="2">
        <v>8</v>
      </c>
    </row>
    <row r="5646" spans="1:20">
      <c r="A5646" s="187" t="s">
        <v>2010</v>
      </c>
      <c r="B5646" t="s">
        <v>1888</v>
      </c>
      <c r="C5646" s="60" t="s">
        <v>1433</v>
      </c>
      <c r="D5646" s="1" t="s">
        <v>44</v>
      </c>
      <c r="E5646" s="28" t="s">
        <v>60</v>
      </c>
      <c r="F5646" s="26" t="s">
        <v>60</v>
      </c>
      <c r="G5646">
        <v>21</v>
      </c>
      <c r="H5646" s="123">
        <f t="shared" si="458"/>
        <v>0.75</v>
      </c>
      <c r="K5646" t="s">
        <v>100</v>
      </c>
      <c r="M5646" s="2">
        <v>0</v>
      </c>
      <c r="O5646">
        <v>0</v>
      </c>
      <c r="P5646" s="2">
        <v>11</v>
      </c>
      <c r="Q5646" s="2">
        <v>0</v>
      </c>
      <c r="S5646">
        <v>0</v>
      </c>
      <c r="T5646" s="2">
        <v>8</v>
      </c>
    </row>
    <row r="5647" spans="1:20">
      <c r="A5647" s="187" t="s">
        <v>2010</v>
      </c>
      <c r="B5647" t="s">
        <v>1889</v>
      </c>
      <c r="C5647" s="60" t="s">
        <v>1433</v>
      </c>
      <c r="D5647" s="1" t="s">
        <v>44</v>
      </c>
      <c r="E5647" s="28" t="s">
        <v>60</v>
      </c>
      <c r="F5647" s="26" t="s">
        <v>60</v>
      </c>
      <c r="G5647">
        <v>21</v>
      </c>
      <c r="H5647" s="123">
        <f t="shared" si="458"/>
        <v>0.75</v>
      </c>
      <c r="K5647" t="s">
        <v>100</v>
      </c>
      <c r="M5647" s="2">
        <v>1.9090909090909101</v>
      </c>
      <c r="O5647">
        <v>2.7369525189358099</v>
      </c>
      <c r="P5647" s="2">
        <v>11</v>
      </c>
      <c r="Q5647" s="2">
        <v>1.375</v>
      </c>
      <c r="S5647">
        <v>1.6850180160122099</v>
      </c>
      <c r="T5647" s="2">
        <v>8</v>
      </c>
    </row>
    <row r="5648" spans="1:20">
      <c r="A5648" s="187" t="s">
        <v>2010</v>
      </c>
      <c r="B5648" t="s">
        <v>1890</v>
      </c>
      <c r="C5648" s="60" t="s">
        <v>1433</v>
      </c>
      <c r="D5648" s="1" t="s">
        <v>44</v>
      </c>
      <c r="E5648" s="28" t="s">
        <v>60</v>
      </c>
      <c r="F5648" s="26" t="s">
        <v>60</v>
      </c>
      <c r="G5648">
        <v>21</v>
      </c>
      <c r="H5648" s="123">
        <f t="shared" si="458"/>
        <v>0.75</v>
      </c>
      <c r="K5648" t="s">
        <v>100</v>
      </c>
      <c r="M5648" s="2">
        <v>3.4545454545454501</v>
      </c>
      <c r="O5648">
        <v>2.8412545244534599</v>
      </c>
      <c r="P5648" s="2">
        <v>11</v>
      </c>
      <c r="Q5648" s="2">
        <v>1.375</v>
      </c>
      <c r="S5648">
        <v>1.5059406173077201</v>
      </c>
      <c r="T5648" s="2">
        <v>8</v>
      </c>
    </row>
    <row r="5649" spans="1:20">
      <c r="A5649" s="187" t="s">
        <v>2010</v>
      </c>
      <c r="B5649" t="s">
        <v>918</v>
      </c>
      <c r="C5649" s="60" t="s">
        <v>1433</v>
      </c>
      <c r="D5649" s="1" t="s">
        <v>44</v>
      </c>
      <c r="E5649" s="28" t="s">
        <v>60</v>
      </c>
      <c r="F5649" s="26" t="s">
        <v>60</v>
      </c>
      <c r="G5649">
        <v>21</v>
      </c>
      <c r="H5649" s="123">
        <f t="shared" si="458"/>
        <v>0.75</v>
      </c>
      <c r="K5649" t="s">
        <v>100</v>
      </c>
      <c r="M5649" s="2">
        <v>0</v>
      </c>
      <c r="O5649">
        <v>0</v>
      </c>
      <c r="P5649" s="2">
        <v>11</v>
      </c>
      <c r="Q5649" s="2">
        <v>0</v>
      </c>
      <c r="S5649">
        <v>0</v>
      </c>
      <c r="T5649" s="2">
        <v>8</v>
      </c>
    </row>
    <row r="5650" spans="1:20">
      <c r="A5650" s="187" t="s">
        <v>2010</v>
      </c>
      <c r="B5650" t="s">
        <v>1891</v>
      </c>
      <c r="C5650" s="60" t="s">
        <v>1433</v>
      </c>
      <c r="D5650" s="1" t="s">
        <v>44</v>
      </c>
      <c r="E5650" s="28" t="s">
        <v>60</v>
      </c>
      <c r="F5650" s="26" t="s">
        <v>60</v>
      </c>
      <c r="G5650">
        <v>21</v>
      </c>
      <c r="H5650" s="123">
        <f t="shared" si="458"/>
        <v>0.75</v>
      </c>
      <c r="K5650" t="s">
        <v>100</v>
      </c>
      <c r="M5650" s="2">
        <v>0.36363636363636398</v>
      </c>
      <c r="O5650">
        <v>0.50452497910951299</v>
      </c>
      <c r="P5650" s="2">
        <v>11</v>
      </c>
      <c r="Q5650" s="2">
        <v>0.125</v>
      </c>
      <c r="S5650">
        <v>0.35355339059327401</v>
      </c>
      <c r="T5650" s="2">
        <v>8</v>
      </c>
    </row>
    <row r="5651" spans="1:20">
      <c r="A5651" s="187" t="s">
        <v>2010</v>
      </c>
      <c r="B5651" t="s">
        <v>1892</v>
      </c>
      <c r="C5651" s="60" t="s">
        <v>1433</v>
      </c>
      <c r="D5651" s="1" t="s">
        <v>44</v>
      </c>
      <c r="E5651" s="28" t="s">
        <v>60</v>
      </c>
      <c r="F5651" s="26" t="s">
        <v>60</v>
      </c>
      <c r="G5651">
        <v>21</v>
      </c>
      <c r="H5651" s="123">
        <f t="shared" si="458"/>
        <v>0.75</v>
      </c>
      <c r="K5651" t="s">
        <v>100</v>
      </c>
      <c r="M5651" s="2">
        <v>0</v>
      </c>
      <c r="O5651">
        <v>0</v>
      </c>
      <c r="P5651" s="2">
        <v>11</v>
      </c>
      <c r="Q5651" s="2">
        <v>0</v>
      </c>
      <c r="S5651">
        <v>0</v>
      </c>
      <c r="T5651" s="2">
        <v>8</v>
      </c>
    </row>
    <row r="5652" spans="1:20">
      <c r="A5652" s="187" t="s">
        <v>2010</v>
      </c>
      <c r="B5652" t="s">
        <v>1425</v>
      </c>
      <c r="C5652" s="60" t="s">
        <v>1433</v>
      </c>
      <c r="D5652" s="1" t="s">
        <v>44</v>
      </c>
      <c r="E5652" s="28" t="s">
        <v>60</v>
      </c>
      <c r="F5652" s="26" t="s">
        <v>60</v>
      </c>
      <c r="G5652">
        <v>21</v>
      </c>
      <c r="H5652" s="123">
        <f t="shared" si="458"/>
        <v>0.75</v>
      </c>
      <c r="K5652" t="s">
        <v>100</v>
      </c>
      <c r="M5652" s="2">
        <v>0</v>
      </c>
      <c r="O5652">
        <v>0</v>
      </c>
      <c r="P5652" s="2">
        <v>11</v>
      </c>
      <c r="Q5652" s="2">
        <v>0</v>
      </c>
      <c r="S5652">
        <v>0</v>
      </c>
      <c r="T5652" s="2">
        <v>8</v>
      </c>
    </row>
    <row r="5653" spans="1:20">
      <c r="A5653" s="187" t="s">
        <v>2010</v>
      </c>
      <c r="B5653" t="s">
        <v>1427</v>
      </c>
      <c r="C5653" s="60" t="s">
        <v>1433</v>
      </c>
      <c r="D5653" s="1" t="s">
        <v>44</v>
      </c>
      <c r="E5653" s="28" t="s">
        <v>60</v>
      </c>
      <c r="F5653" s="26" t="s">
        <v>60</v>
      </c>
      <c r="G5653">
        <v>21</v>
      </c>
      <c r="H5653" s="123">
        <f t="shared" si="458"/>
        <v>0.75</v>
      </c>
      <c r="K5653" t="s">
        <v>100</v>
      </c>
      <c r="M5653" s="2">
        <v>0</v>
      </c>
      <c r="O5653">
        <v>0</v>
      </c>
      <c r="P5653" s="2">
        <v>11</v>
      </c>
      <c r="Q5653" s="2">
        <v>0</v>
      </c>
      <c r="S5653">
        <v>0</v>
      </c>
      <c r="T5653" s="2">
        <v>8</v>
      </c>
    </row>
    <row r="5654" spans="1:20">
      <c r="A5654" s="187" t="s">
        <v>2010</v>
      </c>
      <c r="B5654" t="s">
        <v>1893</v>
      </c>
      <c r="C5654" s="60" t="s">
        <v>1433</v>
      </c>
      <c r="D5654" s="1" t="s">
        <v>44</v>
      </c>
      <c r="E5654" s="28" t="s">
        <v>60</v>
      </c>
      <c r="F5654" s="26" t="s">
        <v>60</v>
      </c>
      <c r="G5654">
        <v>21</v>
      </c>
      <c r="H5654" s="123">
        <f t="shared" si="458"/>
        <v>0.75</v>
      </c>
      <c r="K5654" t="s">
        <v>100</v>
      </c>
      <c r="M5654" s="2">
        <v>0</v>
      </c>
      <c r="O5654">
        <v>0</v>
      </c>
      <c r="P5654" s="2">
        <v>11</v>
      </c>
      <c r="Q5654" s="2">
        <v>0</v>
      </c>
      <c r="S5654">
        <v>0</v>
      </c>
      <c r="T5654" s="2">
        <v>8</v>
      </c>
    </row>
    <row r="5655" spans="1:20">
      <c r="A5655" s="187" t="s">
        <v>2010</v>
      </c>
      <c r="B5655" t="s">
        <v>1894</v>
      </c>
      <c r="C5655" s="60" t="s">
        <v>1433</v>
      </c>
      <c r="D5655" s="1" t="s">
        <v>44</v>
      </c>
      <c r="E5655" s="28" t="s">
        <v>60</v>
      </c>
      <c r="F5655" s="26" t="s">
        <v>60</v>
      </c>
      <c r="G5655">
        <v>21</v>
      </c>
      <c r="H5655" s="123">
        <f t="shared" si="458"/>
        <v>0.75</v>
      </c>
      <c r="K5655" t="s">
        <v>100</v>
      </c>
      <c r="M5655" s="2">
        <v>0</v>
      </c>
      <c r="O5655">
        <v>0</v>
      </c>
      <c r="P5655" s="2">
        <v>11</v>
      </c>
      <c r="Q5655" s="2">
        <v>0</v>
      </c>
      <c r="S5655">
        <v>0</v>
      </c>
      <c r="T5655" s="2">
        <v>8</v>
      </c>
    </row>
    <row r="5656" spans="1:20">
      <c r="A5656" s="187" t="s">
        <v>2010</v>
      </c>
      <c r="B5656" t="s">
        <v>1895</v>
      </c>
      <c r="C5656" s="60" t="s">
        <v>1433</v>
      </c>
      <c r="D5656" s="1" t="s">
        <v>44</v>
      </c>
      <c r="E5656" s="28" t="s">
        <v>60</v>
      </c>
      <c r="F5656" s="26" t="s">
        <v>60</v>
      </c>
      <c r="G5656">
        <v>21</v>
      </c>
      <c r="H5656" s="123">
        <f t="shared" si="458"/>
        <v>0.75</v>
      </c>
      <c r="K5656" t="s">
        <v>100</v>
      </c>
      <c r="M5656" s="2">
        <v>0</v>
      </c>
      <c r="O5656">
        <v>0</v>
      </c>
      <c r="P5656" s="2">
        <v>11</v>
      </c>
      <c r="Q5656" s="2">
        <v>0</v>
      </c>
      <c r="S5656">
        <v>0</v>
      </c>
      <c r="T5656" s="2">
        <v>8</v>
      </c>
    </row>
    <row r="5657" spans="1:20">
      <c r="A5657" s="187" t="s">
        <v>2010</v>
      </c>
      <c r="B5657" t="s">
        <v>1896</v>
      </c>
      <c r="C5657" s="60" t="s">
        <v>1433</v>
      </c>
      <c r="D5657" s="1" t="s">
        <v>44</v>
      </c>
      <c r="E5657" s="28" t="s">
        <v>60</v>
      </c>
      <c r="F5657" s="26" t="s">
        <v>60</v>
      </c>
      <c r="G5657">
        <v>21</v>
      </c>
      <c r="H5657" s="123">
        <f t="shared" si="458"/>
        <v>0.75</v>
      </c>
      <c r="K5657" t="s">
        <v>100</v>
      </c>
      <c r="M5657" s="2">
        <v>0.63636363636363602</v>
      </c>
      <c r="O5657">
        <v>1.02691063610494</v>
      </c>
      <c r="P5657" s="2">
        <v>11</v>
      </c>
      <c r="Q5657" s="2">
        <v>3.75</v>
      </c>
      <c r="S5657">
        <v>2.8660575211055499</v>
      </c>
      <c r="T5657" s="2">
        <v>8</v>
      </c>
    </row>
    <row r="5658" spans="1:20">
      <c r="A5658" s="187" t="s">
        <v>2010</v>
      </c>
      <c r="B5658" t="s">
        <v>1897</v>
      </c>
      <c r="C5658" s="60" t="s">
        <v>1433</v>
      </c>
      <c r="D5658" s="1" t="s">
        <v>44</v>
      </c>
      <c r="E5658" s="28" t="s">
        <v>60</v>
      </c>
      <c r="F5658" s="26" t="s">
        <v>60</v>
      </c>
      <c r="G5658">
        <v>21</v>
      </c>
      <c r="H5658" s="123">
        <f t="shared" si="458"/>
        <v>0.75</v>
      </c>
      <c r="K5658" t="s">
        <v>100</v>
      </c>
      <c r="M5658" s="2">
        <v>0</v>
      </c>
      <c r="O5658">
        <v>0</v>
      </c>
      <c r="P5658" s="2">
        <v>11</v>
      </c>
      <c r="Q5658" s="2">
        <v>0.25</v>
      </c>
      <c r="S5658">
        <v>0.70710678118654802</v>
      </c>
      <c r="T5658" s="2">
        <v>8</v>
      </c>
    </row>
    <row r="5659" spans="1:20">
      <c r="A5659" s="187" t="s">
        <v>2010</v>
      </c>
      <c r="B5659" t="s">
        <v>1898</v>
      </c>
      <c r="C5659" s="60" t="s">
        <v>1433</v>
      </c>
      <c r="D5659" s="1" t="s">
        <v>44</v>
      </c>
      <c r="E5659" s="28" t="s">
        <v>60</v>
      </c>
      <c r="F5659" s="26" t="s">
        <v>60</v>
      </c>
      <c r="G5659">
        <v>21</v>
      </c>
      <c r="H5659" s="123">
        <f t="shared" si="458"/>
        <v>0.75</v>
      </c>
      <c r="K5659" t="s">
        <v>100</v>
      </c>
      <c r="M5659" s="2">
        <v>0</v>
      </c>
      <c r="O5659">
        <v>0</v>
      </c>
      <c r="P5659" s="2">
        <v>11</v>
      </c>
      <c r="Q5659" s="2">
        <v>0</v>
      </c>
      <c r="S5659">
        <v>0</v>
      </c>
      <c r="T5659" s="2">
        <v>8</v>
      </c>
    </row>
    <row r="5660" spans="1:20">
      <c r="A5660" s="187" t="s">
        <v>2010</v>
      </c>
      <c r="B5660" t="s">
        <v>1899</v>
      </c>
      <c r="C5660" s="60" t="s">
        <v>1433</v>
      </c>
      <c r="D5660" s="1" t="s">
        <v>44</v>
      </c>
      <c r="E5660" s="28" t="s">
        <v>60</v>
      </c>
      <c r="F5660" s="26" t="s">
        <v>60</v>
      </c>
      <c r="G5660">
        <v>21</v>
      </c>
      <c r="H5660" s="123">
        <f t="shared" si="458"/>
        <v>0.75</v>
      </c>
      <c r="K5660" t="s">
        <v>100</v>
      </c>
      <c r="M5660" s="2">
        <v>0</v>
      </c>
      <c r="O5660">
        <v>0</v>
      </c>
      <c r="P5660" s="2">
        <v>11</v>
      </c>
      <c r="Q5660" s="2">
        <v>0</v>
      </c>
      <c r="S5660">
        <v>0</v>
      </c>
      <c r="T5660" s="2">
        <v>8</v>
      </c>
    </row>
    <row r="5661" spans="1:20">
      <c r="A5661" s="187" t="s">
        <v>2010</v>
      </c>
      <c r="B5661" t="s">
        <v>1900</v>
      </c>
      <c r="C5661" s="60" t="s">
        <v>1433</v>
      </c>
      <c r="D5661" s="1" t="s">
        <v>44</v>
      </c>
      <c r="E5661" s="28" t="s">
        <v>60</v>
      </c>
      <c r="F5661" s="26" t="s">
        <v>60</v>
      </c>
      <c r="G5661">
        <v>21</v>
      </c>
      <c r="H5661" s="123">
        <f t="shared" si="458"/>
        <v>0.75</v>
      </c>
      <c r="K5661" t="s">
        <v>100</v>
      </c>
      <c r="M5661" s="2">
        <v>0</v>
      </c>
      <c r="O5661">
        <v>0</v>
      </c>
      <c r="P5661" s="2">
        <v>11</v>
      </c>
      <c r="Q5661" s="2">
        <v>0.375</v>
      </c>
      <c r="S5661">
        <v>1.0606601717798201</v>
      </c>
      <c r="T5661" s="2">
        <v>8</v>
      </c>
    </row>
    <row r="5662" spans="1:20">
      <c r="A5662" s="187" t="s">
        <v>2010</v>
      </c>
      <c r="B5662" t="s">
        <v>1901</v>
      </c>
      <c r="C5662" s="60" t="s">
        <v>1433</v>
      </c>
      <c r="D5662" s="1" t="s">
        <v>44</v>
      </c>
      <c r="E5662" s="28" t="s">
        <v>60</v>
      </c>
      <c r="F5662" s="26" t="s">
        <v>60</v>
      </c>
      <c r="G5662">
        <v>21</v>
      </c>
      <c r="H5662" s="123">
        <f t="shared" si="458"/>
        <v>0.75</v>
      </c>
      <c r="K5662" t="s">
        <v>100</v>
      </c>
      <c r="M5662" s="2">
        <v>0</v>
      </c>
      <c r="O5662">
        <v>0</v>
      </c>
      <c r="P5662" s="2">
        <v>11</v>
      </c>
      <c r="Q5662" s="2">
        <v>0</v>
      </c>
      <c r="S5662">
        <v>0</v>
      </c>
      <c r="T5662" s="2">
        <v>8</v>
      </c>
    </row>
    <row r="5663" spans="1:20">
      <c r="A5663" s="187" t="s">
        <v>2010</v>
      </c>
      <c r="B5663" t="s">
        <v>1902</v>
      </c>
      <c r="C5663" s="60" t="s">
        <v>1433</v>
      </c>
      <c r="D5663" s="1" t="s">
        <v>44</v>
      </c>
      <c r="E5663" s="28" t="s">
        <v>60</v>
      </c>
      <c r="F5663" s="26" t="s">
        <v>60</v>
      </c>
      <c r="G5663">
        <v>21</v>
      </c>
      <c r="H5663" s="123">
        <f t="shared" si="458"/>
        <v>0.75</v>
      </c>
      <c r="K5663" t="s">
        <v>100</v>
      </c>
      <c r="M5663" s="2">
        <v>0</v>
      </c>
      <c r="O5663">
        <v>0</v>
      </c>
      <c r="P5663" s="2">
        <v>11</v>
      </c>
      <c r="Q5663" s="2">
        <v>0</v>
      </c>
      <c r="S5663">
        <v>0</v>
      </c>
      <c r="T5663" s="2">
        <v>8</v>
      </c>
    </row>
    <row r="5664" spans="1:20">
      <c r="A5664" s="187" t="s">
        <v>2010</v>
      </c>
      <c r="B5664" t="s">
        <v>1903</v>
      </c>
      <c r="C5664" s="60" t="s">
        <v>1433</v>
      </c>
      <c r="D5664" s="1" t="s">
        <v>44</v>
      </c>
      <c r="E5664" s="28" t="s">
        <v>60</v>
      </c>
      <c r="F5664" s="26" t="s">
        <v>60</v>
      </c>
      <c r="G5664">
        <v>21</v>
      </c>
      <c r="H5664" s="123">
        <f t="shared" si="458"/>
        <v>0.75</v>
      </c>
      <c r="K5664" t="s">
        <v>100</v>
      </c>
      <c r="M5664" s="2">
        <v>0</v>
      </c>
      <c r="O5664">
        <v>0</v>
      </c>
      <c r="P5664" s="2">
        <v>11</v>
      </c>
      <c r="Q5664" s="2">
        <v>0</v>
      </c>
      <c r="S5664">
        <v>0</v>
      </c>
      <c r="T5664" s="2">
        <v>8</v>
      </c>
    </row>
    <row r="5665" spans="1:20">
      <c r="A5665" s="187" t="s">
        <v>2010</v>
      </c>
      <c r="B5665" t="s">
        <v>1904</v>
      </c>
      <c r="C5665" s="60" t="s">
        <v>1433</v>
      </c>
      <c r="D5665" s="1" t="s">
        <v>44</v>
      </c>
      <c r="E5665" s="28" t="s">
        <v>60</v>
      </c>
      <c r="F5665" s="26" t="s">
        <v>60</v>
      </c>
      <c r="G5665">
        <v>21</v>
      </c>
      <c r="H5665" s="123">
        <f t="shared" si="458"/>
        <v>0.75</v>
      </c>
      <c r="K5665" t="s">
        <v>100</v>
      </c>
      <c r="M5665" s="2">
        <v>0</v>
      </c>
      <c r="O5665">
        <v>0</v>
      </c>
      <c r="P5665" s="2">
        <v>11</v>
      </c>
      <c r="Q5665" s="2">
        <v>0</v>
      </c>
      <c r="S5665">
        <v>0</v>
      </c>
      <c r="T5665" s="2">
        <v>8</v>
      </c>
    </row>
    <row r="5666" spans="1:20">
      <c r="A5666" s="187" t="s">
        <v>2010</v>
      </c>
      <c r="B5666" t="s">
        <v>1905</v>
      </c>
      <c r="C5666" s="60" t="s">
        <v>1433</v>
      </c>
      <c r="D5666" s="1" t="s">
        <v>44</v>
      </c>
      <c r="E5666" s="28" t="s">
        <v>60</v>
      </c>
      <c r="F5666" s="26" t="s">
        <v>60</v>
      </c>
      <c r="G5666">
        <v>21</v>
      </c>
      <c r="H5666" s="123">
        <f t="shared" si="458"/>
        <v>0.75</v>
      </c>
      <c r="K5666" t="s">
        <v>100</v>
      </c>
      <c r="M5666" s="2">
        <v>12.909090909090899</v>
      </c>
      <c r="O5666">
        <v>9.7103506162707198</v>
      </c>
      <c r="P5666" s="2">
        <v>11</v>
      </c>
      <c r="Q5666" s="2">
        <v>9</v>
      </c>
      <c r="S5666">
        <v>14.1117985084417</v>
      </c>
      <c r="T5666" s="2">
        <v>8</v>
      </c>
    </row>
    <row r="5667" spans="1:20">
      <c r="A5667" s="187" t="s">
        <v>2010</v>
      </c>
      <c r="B5667" t="s">
        <v>1906</v>
      </c>
      <c r="C5667" s="60" t="s">
        <v>1433</v>
      </c>
      <c r="D5667" s="1" t="s">
        <v>44</v>
      </c>
      <c r="E5667" s="28" t="s">
        <v>60</v>
      </c>
      <c r="F5667" s="26" t="s">
        <v>60</v>
      </c>
      <c r="G5667">
        <v>21</v>
      </c>
      <c r="H5667" s="123">
        <f t="shared" si="458"/>
        <v>0.75</v>
      </c>
      <c r="K5667" t="s">
        <v>100</v>
      </c>
      <c r="M5667" s="2">
        <v>0</v>
      </c>
      <c r="O5667">
        <v>0</v>
      </c>
      <c r="P5667" s="2">
        <v>11</v>
      </c>
      <c r="Q5667" s="2">
        <v>0</v>
      </c>
      <c r="S5667">
        <v>0</v>
      </c>
      <c r="T5667" s="2">
        <v>8</v>
      </c>
    </row>
    <row r="5668" spans="1:20">
      <c r="A5668" s="187" t="s">
        <v>2010</v>
      </c>
      <c r="B5668" t="s">
        <v>1907</v>
      </c>
      <c r="C5668" s="60" t="s">
        <v>1433</v>
      </c>
      <c r="D5668" s="1" t="s">
        <v>44</v>
      </c>
      <c r="E5668" s="28" t="s">
        <v>60</v>
      </c>
      <c r="F5668" s="26" t="s">
        <v>60</v>
      </c>
      <c r="G5668">
        <v>21</v>
      </c>
      <c r="H5668" s="123">
        <f t="shared" si="458"/>
        <v>0.75</v>
      </c>
      <c r="K5668" t="s">
        <v>100</v>
      </c>
      <c r="M5668" s="2">
        <v>0</v>
      </c>
      <c r="O5668">
        <v>0</v>
      </c>
      <c r="P5668" s="2">
        <v>11</v>
      </c>
      <c r="Q5668" s="2">
        <v>4.625</v>
      </c>
      <c r="S5668">
        <v>7.7078346042007304</v>
      </c>
      <c r="T5668" s="2">
        <v>8</v>
      </c>
    </row>
    <row r="5669" spans="1:20">
      <c r="A5669" s="187" t="s">
        <v>2010</v>
      </c>
      <c r="B5669" t="s">
        <v>1908</v>
      </c>
      <c r="C5669" s="60" t="s">
        <v>1433</v>
      </c>
      <c r="D5669" s="1" t="s">
        <v>44</v>
      </c>
      <c r="E5669" s="28" t="s">
        <v>60</v>
      </c>
      <c r="F5669" s="26" t="s">
        <v>60</v>
      </c>
      <c r="G5669">
        <v>21</v>
      </c>
      <c r="H5669" s="123">
        <f t="shared" si="458"/>
        <v>0.75</v>
      </c>
      <c r="K5669" t="s">
        <v>100</v>
      </c>
      <c r="M5669" s="2">
        <v>0</v>
      </c>
      <c r="O5669">
        <v>0</v>
      </c>
      <c r="P5669" s="2">
        <v>11</v>
      </c>
      <c r="Q5669" s="2">
        <v>0.125</v>
      </c>
      <c r="S5669">
        <v>0.35355339059327401</v>
      </c>
      <c r="T5669" s="2">
        <v>8</v>
      </c>
    </row>
    <row r="5670" spans="1:20">
      <c r="A5670" s="187" t="s">
        <v>2010</v>
      </c>
      <c r="B5670" t="s">
        <v>1909</v>
      </c>
      <c r="C5670" s="60" t="s">
        <v>1433</v>
      </c>
      <c r="D5670" s="1" t="s">
        <v>44</v>
      </c>
      <c r="E5670" s="28" t="s">
        <v>60</v>
      </c>
      <c r="F5670" s="26" t="s">
        <v>60</v>
      </c>
      <c r="G5670">
        <v>21</v>
      </c>
      <c r="H5670" s="123">
        <f t="shared" si="458"/>
        <v>0.75</v>
      </c>
      <c r="K5670" t="s">
        <v>100</v>
      </c>
      <c r="M5670" s="2">
        <v>9.0909090909090898E-2</v>
      </c>
      <c r="O5670">
        <v>0.30151134457776402</v>
      </c>
      <c r="P5670" s="2">
        <v>11</v>
      </c>
      <c r="Q5670" s="2">
        <v>0</v>
      </c>
      <c r="S5670">
        <v>0</v>
      </c>
      <c r="T5670" s="2">
        <v>8</v>
      </c>
    </row>
    <row r="5671" spans="1:20">
      <c r="A5671" s="187" t="s">
        <v>2010</v>
      </c>
      <c r="B5671" t="s">
        <v>1910</v>
      </c>
      <c r="C5671" s="60" t="s">
        <v>1433</v>
      </c>
      <c r="D5671" s="1" t="s">
        <v>44</v>
      </c>
      <c r="E5671" s="28" t="s">
        <v>60</v>
      </c>
      <c r="F5671" s="26" t="s">
        <v>60</v>
      </c>
      <c r="G5671">
        <v>21</v>
      </c>
      <c r="H5671" s="123">
        <f t="shared" si="458"/>
        <v>0.75</v>
      </c>
      <c r="K5671" t="s">
        <v>100</v>
      </c>
      <c r="M5671" s="2">
        <v>0</v>
      </c>
      <c r="O5671">
        <v>0</v>
      </c>
      <c r="P5671" s="2">
        <v>11</v>
      </c>
      <c r="Q5671" s="2">
        <v>0</v>
      </c>
      <c r="S5671">
        <v>0</v>
      </c>
      <c r="T5671" s="2">
        <v>8</v>
      </c>
    </row>
    <row r="5672" spans="1:20">
      <c r="A5672" s="187" t="s">
        <v>2010</v>
      </c>
      <c r="B5672" t="s">
        <v>1911</v>
      </c>
      <c r="C5672" s="60" t="s">
        <v>1433</v>
      </c>
      <c r="D5672" s="1" t="s">
        <v>44</v>
      </c>
      <c r="E5672" s="28" t="s">
        <v>60</v>
      </c>
      <c r="F5672" s="26" t="s">
        <v>60</v>
      </c>
      <c r="G5672">
        <v>21</v>
      </c>
      <c r="H5672" s="123">
        <f t="shared" si="458"/>
        <v>0.75</v>
      </c>
      <c r="K5672" t="s">
        <v>100</v>
      </c>
      <c r="M5672" s="2">
        <v>0</v>
      </c>
      <c r="O5672">
        <v>0</v>
      </c>
      <c r="P5672" s="2">
        <v>11</v>
      </c>
      <c r="Q5672" s="2">
        <v>0</v>
      </c>
      <c r="S5672">
        <v>0</v>
      </c>
      <c r="T5672" s="2">
        <v>8</v>
      </c>
    </row>
    <row r="5673" spans="1:20">
      <c r="A5673" s="187" t="s">
        <v>2010</v>
      </c>
      <c r="B5673" t="s">
        <v>1912</v>
      </c>
      <c r="C5673" s="60" t="s">
        <v>1433</v>
      </c>
      <c r="D5673" s="1" t="s">
        <v>44</v>
      </c>
      <c r="E5673" s="28" t="s">
        <v>60</v>
      </c>
      <c r="F5673" s="26" t="s">
        <v>60</v>
      </c>
      <c r="G5673">
        <v>21</v>
      </c>
      <c r="H5673" s="123">
        <f t="shared" si="458"/>
        <v>0.75</v>
      </c>
      <c r="K5673" t="s">
        <v>100</v>
      </c>
      <c r="M5673" s="2">
        <v>0</v>
      </c>
      <c r="O5673">
        <v>0</v>
      </c>
      <c r="P5673" s="2">
        <v>11</v>
      </c>
      <c r="Q5673" s="2">
        <v>0</v>
      </c>
      <c r="S5673">
        <v>0</v>
      </c>
      <c r="T5673" s="2">
        <v>8</v>
      </c>
    </row>
    <row r="5674" spans="1:20">
      <c r="A5674" s="187" t="s">
        <v>2010</v>
      </c>
      <c r="B5674" t="s">
        <v>1913</v>
      </c>
      <c r="C5674" s="60" t="s">
        <v>1433</v>
      </c>
      <c r="D5674" s="1" t="s">
        <v>44</v>
      </c>
      <c r="E5674" s="28" t="s">
        <v>60</v>
      </c>
      <c r="F5674" s="26" t="s">
        <v>60</v>
      </c>
      <c r="G5674">
        <v>21</v>
      </c>
      <c r="H5674" s="123">
        <f t="shared" si="458"/>
        <v>0.75</v>
      </c>
      <c r="K5674" t="s">
        <v>100</v>
      </c>
      <c r="M5674" s="2">
        <v>0</v>
      </c>
      <c r="O5674">
        <v>0</v>
      </c>
      <c r="P5674" s="2">
        <v>11</v>
      </c>
      <c r="Q5674" s="2">
        <v>0</v>
      </c>
      <c r="S5674">
        <v>0</v>
      </c>
      <c r="T5674" s="2">
        <v>8</v>
      </c>
    </row>
    <row r="5675" spans="1:20">
      <c r="A5675" s="187" t="s">
        <v>2010</v>
      </c>
      <c r="B5675" t="s">
        <v>1914</v>
      </c>
      <c r="C5675" s="60" t="s">
        <v>1433</v>
      </c>
      <c r="D5675" s="1" t="s">
        <v>44</v>
      </c>
      <c r="E5675" s="28" t="s">
        <v>60</v>
      </c>
      <c r="F5675" s="26" t="s">
        <v>60</v>
      </c>
      <c r="G5675">
        <v>21</v>
      </c>
      <c r="H5675" s="123">
        <f t="shared" si="458"/>
        <v>0.75</v>
      </c>
      <c r="K5675" t="s">
        <v>100</v>
      </c>
      <c r="M5675" s="2">
        <v>0</v>
      </c>
      <c r="O5675">
        <v>0</v>
      </c>
      <c r="P5675" s="2">
        <v>11</v>
      </c>
      <c r="Q5675" s="2">
        <v>0</v>
      </c>
      <c r="S5675">
        <v>0</v>
      </c>
      <c r="T5675" s="2">
        <v>8</v>
      </c>
    </row>
    <row r="5676" spans="1:20">
      <c r="A5676" s="187" t="s">
        <v>2010</v>
      </c>
      <c r="B5676" t="s">
        <v>1915</v>
      </c>
      <c r="C5676" s="60" t="s">
        <v>1433</v>
      </c>
      <c r="D5676" s="1" t="s">
        <v>44</v>
      </c>
      <c r="E5676" s="28" t="s">
        <v>60</v>
      </c>
      <c r="F5676" s="26" t="s">
        <v>60</v>
      </c>
      <c r="G5676">
        <v>21</v>
      </c>
      <c r="H5676" s="123">
        <f t="shared" si="458"/>
        <v>0.75</v>
      </c>
      <c r="K5676" t="s">
        <v>100</v>
      </c>
      <c r="M5676" s="2">
        <v>0</v>
      </c>
      <c r="O5676">
        <v>0</v>
      </c>
      <c r="P5676" s="2">
        <v>11</v>
      </c>
      <c r="Q5676" s="2">
        <v>0</v>
      </c>
      <c r="S5676">
        <v>0</v>
      </c>
      <c r="T5676" s="2">
        <v>8</v>
      </c>
    </row>
    <row r="5677" spans="1:20">
      <c r="A5677" s="187" t="s">
        <v>2010</v>
      </c>
      <c r="B5677" t="s">
        <v>1916</v>
      </c>
      <c r="C5677" s="60" t="s">
        <v>1433</v>
      </c>
      <c r="D5677" s="1" t="s">
        <v>44</v>
      </c>
      <c r="E5677" s="28" t="s">
        <v>60</v>
      </c>
      <c r="F5677" s="26" t="s">
        <v>60</v>
      </c>
      <c r="G5677">
        <v>21</v>
      </c>
      <c r="H5677" s="123">
        <f t="shared" si="458"/>
        <v>0.75</v>
      </c>
      <c r="K5677" t="s">
        <v>100</v>
      </c>
      <c r="M5677" s="2">
        <v>0</v>
      </c>
      <c r="O5677">
        <v>0</v>
      </c>
      <c r="P5677" s="2">
        <v>11</v>
      </c>
      <c r="Q5677" s="2">
        <v>0.125</v>
      </c>
      <c r="S5677">
        <v>0.35355339059327401</v>
      </c>
      <c r="T5677" s="2">
        <v>8</v>
      </c>
    </row>
    <row r="5678" spans="1:20">
      <c r="A5678" s="187" t="s">
        <v>2010</v>
      </c>
      <c r="B5678" t="s">
        <v>1917</v>
      </c>
      <c r="C5678" s="60" t="s">
        <v>1433</v>
      </c>
      <c r="D5678" s="1" t="s">
        <v>44</v>
      </c>
      <c r="E5678" s="28" t="s">
        <v>60</v>
      </c>
      <c r="F5678" s="26" t="s">
        <v>60</v>
      </c>
      <c r="G5678">
        <v>21</v>
      </c>
      <c r="H5678" s="123">
        <f t="shared" si="458"/>
        <v>0.75</v>
      </c>
      <c r="K5678" t="s">
        <v>100</v>
      </c>
      <c r="M5678" s="2">
        <v>9.0909090909090898E-2</v>
      </c>
      <c r="O5678">
        <v>0.30151134457776402</v>
      </c>
      <c r="P5678" s="2">
        <v>11</v>
      </c>
      <c r="Q5678" s="2">
        <v>0.25</v>
      </c>
      <c r="S5678">
        <v>0.70710678118654802</v>
      </c>
      <c r="T5678" s="2">
        <v>8</v>
      </c>
    </row>
    <row r="5679" spans="1:20">
      <c r="A5679" s="187" t="s">
        <v>2010</v>
      </c>
      <c r="B5679" t="s">
        <v>1918</v>
      </c>
      <c r="C5679" s="60" t="s">
        <v>1433</v>
      </c>
      <c r="D5679" s="1" t="s">
        <v>44</v>
      </c>
      <c r="E5679" s="28" t="s">
        <v>60</v>
      </c>
      <c r="F5679" s="26" t="s">
        <v>60</v>
      </c>
      <c r="G5679">
        <v>21</v>
      </c>
      <c r="H5679" s="123">
        <f t="shared" si="458"/>
        <v>0.75</v>
      </c>
      <c r="K5679" t="s">
        <v>100</v>
      </c>
      <c r="M5679" s="2">
        <v>9.0909090909090898E-2</v>
      </c>
      <c r="O5679">
        <v>0.30151134457776402</v>
      </c>
      <c r="P5679" s="2">
        <v>11</v>
      </c>
      <c r="Q5679" s="2">
        <v>0</v>
      </c>
      <c r="S5679">
        <v>0</v>
      </c>
      <c r="T5679" s="2">
        <v>8</v>
      </c>
    </row>
    <row r="5680" spans="1:20">
      <c r="A5680" s="187" t="s">
        <v>2010</v>
      </c>
      <c r="B5680" t="s">
        <v>1919</v>
      </c>
      <c r="C5680" s="60" t="s">
        <v>1433</v>
      </c>
      <c r="D5680" s="1" t="s">
        <v>44</v>
      </c>
      <c r="E5680" s="28" t="s">
        <v>60</v>
      </c>
      <c r="F5680" s="26" t="s">
        <v>60</v>
      </c>
      <c r="G5680">
        <v>21</v>
      </c>
      <c r="H5680" s="123">
        <f t="shared" si="458"/>
        <v>0.75</v>
      </c>
      <c r="K5680" t="s">
        <v>100</v>
      </c>
      <c r="M5680" s="2">
        <v>0</v>
      </c>
      <c r="O5680">
        <v>0</v>
      </c>
      <c r="P5680" s="2">
        <v>11</v>
      </c>
      <c r="Q5680" s="2">
        <v>0</v>
      </c>
      <c r="S5680">
        <v>0</v>
      </c>
      <c r="T5680" s="2">
        <v>8</v>
      </c>
    </row>
    <row r="5681" spans="1:22">
      <c r="A5681" s="187" t="s">
        <v>2010</v>
      </c>
      <c r="B5681" t="s">
        <v>1920</v>
      </c>
      <c r="C5681" s="60" t="s">
        <v>1433</v>
      </c>
      <c r="D5681" s="1" t="s">
        <v>44</v>
      </c>
      <c r="E5681" s="28" t="s">
        <v>60</v>
      </c>
      <c r="F5681" s="26" t="s">
        <v>60</v>
      </c>
      <c r="G5681">
        <v>21</v>
      </c>
      <c r="H5681" s="123">
        <f t="shared" si="458"/>
        <v>0.75</v>
      </c>
      <c r="K5681" t="s">
        <v>100</v>
      </c>
      <c r="M5681" s="2">
        <v>1.0909090909090899</v>
      </c>
      <c r="O5681">
        <v>1.300349603341</v>
      </c>
      <c r="P5681" s="2">
        <v>11</v>
      </c>
      <c r="Q5681" s="2">
        <v>0.75</v>
      </c>
      <c r="S5681">
        <v>1.03509833901353</v>
      </c>
      <c r="T5681" s="2">
        <v>8</v>
      </c>
    </row>
    <row r="5682" spans="1:22">
      <c r="A5682" s="187" t="s">
        <v>2010</v>
      </c>
      <c r="B5682" t="s">
        <v>1921</v>
      </c>
      <c r="C5682" s="60" t="s">
        <v>1433</v>
      </c>
      <c r="D5682" s="1" t="s">
        <v>44</v>
      </c>
      <c r="E5682" s="28" t="s">
        <v>60</v>
      </c>
      <c r="F5682" s="26" t="s">
        <v>60</v>
      </c>
      <c r="G5682">
        <v>21</v>
      </c>
      <c r="H5682" s="123">
        <f t="shared" si="458"/>
        <v>0.75</v>
      </c>
      <c r="K5682" t="s">
        <v>100</v>
      </c>
      <c r="M5682" s="2">
        <v>0</v>
      </c>
      <c r="O5682">
        <v>0</v>
      </c>
      <c r="P5682" s="2">
        <v>11</v>
      </c>
      <c r="Q5682" s="19">
        <v>0</v>
      </c>
      <c r="S5682">
        <v>0</v>
      </c>
      <c r="T5682" s="2">
        <v>8</v>
      </c>
      <c r="V5682" s="181"/>
    </row>
    <row r="5683" spans="1:22" s="16" customFormat="1">
      <c r="A5683" s="249" t="s">
        <v>2010</v>
      </c>
      <c r="B5683" s="16" t="s">
        <v>1922</v>
      </c>
      <c r="C5683" s="157" t="s">
        <v>1433</v>
      </c>
      <c r="D5683" s="14" t="s">
        <v>44</v>
      </c>
      <c r="E5683" s="14" t="s">
        <v>60</v>
      </c>
      <c r="F5683" s="39" t="s">
        <v>60</v>
      </c>
      <c r="G5683" s="16">
        <v>21</v>
      </c>
      <c r="H5683" s="173">
        <f t="shared" si="458"/>
        <v>0.75</v>
      </c>
      <c r="I5683" s="19"/>
      <c r="K5683" s="16" t="s">
        <v>100</v>
      </c>
      <c r="M5683" s="19">
        <v>0</v>
      </c>
      <c r="N5683" s="69"/>
      <c r="O5683" s="16">
        <v>0</v>
      </c>
      <c r="P5683" s="19">
        <v>11</v>
      </c>
      <c r="Q5683" s="2">
        <v>0</v>
      </c>
      <c r="S5683" s="16">
        <v>0</v>
      </c>
      <c r="T5683" s="19">
        <v>8</v>
      </c>
      <c r="U5683" s="340"/>
      <c r="V5683" s="115"/>
    </row>
    <row r="5684" spans="1:22">
      <c r="A5684" s="187" t="s">
        <v>2010</v>
      </c>
      <c r="B5684" t="s">
        <v>1923</v>
      </c>
      <c r="C5684" s="60" t="s">
        <v>1433</v>
      </c>
      <c r="D5684" s="1" t="s">
        <v>44</v>
      </c>
      <c r="E5684" s="28" t="s">
        <v>60</v>
      </c>
      <c r="F5684" s="26" t="s">
        <v>60</v>
      </c>
      <c r="G5684">
        <v>21</v>
      </c>
      <c r="H5684" s="123">
        <f t="shared" si="458"/>
        <v>0.75</v>
      </c>
      <c r="K5684" t="s">
        <v>100</v>
      </c>
      <c r="M5684" s="2">
        <v>0</v>
      </c>
      <c r="O5684">
        <v>0</v>
      </c>
      <c r="P5684" s="2">
        <v>11</v>
      </c>
      <c r="Q5684" s="2">
        <v>0</v>
      </c>
      <c r="S5684">
        <v>0</v>
      </c>
      <c r="T5684" s="2">
        <v>8</v>
      </c>
    </row>
    <row r="5685" spans="1:22">
      <c r="A5685" s="187" t="s">
        <v>2010</v>
      </c>
      <c r="B5685" t="s">
        <v>1390</v>
      </c>
      <c r="C5685" s="60" t="s">
        <v>1433</v>
      </c>
      <c r="D5685" s="1" t="s">
        <v>44</v>
      </c>
      <c r="E5685" s="28" t="s">
        <v>60</v>
      </c>
      <c r="F5685" s="26" t="s">
        <v>60</v>
      </c>
      <c r="G5685">
        <v>21</v>
      </c>
      <c r="H5685" s="123">
        <f t="shared" si="458"/>
        <v>0.75</v>
      </c>
      <c r="K5685" t="s">
        <v>100</v>
      </c>
      <c r="M5685" s="2">
        <v>0</v>
      </c>
      <c r="O5685">
        <v>0</v>
      </c>
      <c r="P5685" s="2">
        <v>11</v>
      </c>
      <c r="Q5685" s="2">
        <v>0</v>
      </c>
      <c r="S5685">
        <v>0</v>
      </c>
      <c r="T5685" s="2">
        <v>8</v>
      </c>
    </row>
    <row r="5686" spans="1:22">
      <c r="A5686" s="187" t="s">
        <v>2010</v>
      </c>
      <c r="B5686" t="s">
        <v>1924</v>
      </c>
      <c r="C5686" s="60" t="s">
        <v>1433</v>
      </c>
      <c r="D5686" s="1" t="s">
        <v>44</v>
      </c>
      <c r="E5686" s="28" t="s">
        <v>60</v>
      </c>
      <c r="F5686" s="26" t="s">
        <v>60</v>
      </c>
      <c r="G5686">
        <v>21</v>
      </c>
      <c r="H5686" s="123">
        <f t="shared" si="458"/>
        <v>0.75</v>
      </c>
      <c r="K5686" t="s">
        <v>100</v>
      </c>
      <c r="M5686" s="2">
        <v>0</v>
      </c>
      <c r="O5686">
        <v>0</v>
      </c>
      <c r="P5686" s="2">
        <v>11</v>
      </c>
      <c r="Q5686" s="2">
        <v>0.375</v>
      </c>
      <c r="S5686">
        <v>0.74402380914284505</v>
      </c>
      <c r="T5686" s="2">
        <v>8</v>
      </c>
    </row>
    <row r="5687" spans="1:22">
      <c r="A5687" s="187" t="s">
        <v>2010</v>
      </c>
      <c r="B5687" t="s">
        <v>1925</v>
      </c>
      <c r="C5687" s="60" t="s">
        <v>1433</v>
      </c>
      <c r="D5687" s="1" t="s">
        <v>44</v>
      </c>
      <c r="E5687" s="28" t="s">
        <v>60</v>
      </c>
      <c r="F5687" s="26" t="s">
        <v>60</v>
      </c>
      <c r="G5687">
        <v>21</v>
      </c>
      <c r="H5687" s="123">
        <f t="shared" si="458"/>
        <v>0.75</v>
      </c>
      <c r="K5687" t="s">
        <v>100</v>
      </c>
      <c r="M5687" s="2">
        <v>0</v>
      </c>
      <c r="O5687">
        <v>0</v>
      </c>
      <c r="P5687" s="2">
        <v>11</v>
      </c>
      <c r="Q5687" s="2">
        <v>0.375</v>
      </c>
      <c r="S5687">
        <v>0.51754916950676599</v>
      </c>
      <c r="T5687" s="2">
        <v>8</v>
      </c>
    </row>
    <row r="5688" spans="1:22">
      <c r="A5688" s="187" t="s">
        <v>2010</v>
      </c>
      <c r="B5688" t="s">
        <v>1926</v>
      </c>
      <c r="C5688" s="60" t="s">
        <v>1433</v>
      </c>
      <c r="D5688" s="1" t="s">
        <v>44</v>
      </c>
      <c r="E5688" s="28" t="s">
        <v>60</v>
      </c>
      <c r="F5688" s="26" t="s">
        <v>60</v>
      </c>
      <c r="G5688">
        <v>21</v>
      </c>
      <c r="H5688" s="123">
        <f t="shared" si="458"/>
        <v>0.75</v>
      </c>
      <c r="K5688" t="s">
        <v>100</v>
      </c>
      <c r="M5688" s="2">
        <v>0</v>
      </c>
      <c r="O5688">
        <v>0</v>
      </c>
      <c r="P5688" s="2">
        <v>11</v>
      </c>
      <c r="Q5688" s="2">
        <v>0.75</v>
      </c>
      <c r="S5688">
        <v>1.75254916376933</v>
      </c>
      <c r="T5688" s="2">
        <v>8</v>
      </c>
    </row>
    <row r="5689" spans="1:22">
      <c r="A5689" s="187" t="s">
        <v>2010</v>
      </c>
      <c r="B5689" t="s">
        <v>1927</v>
      </c>
      <c r="C5689" s="60" t="s">
        <v>1433</v>
      </c>
      <c r="D5689" s="1" t="s">
        <v>44</v>
      </c>
      <c r="E5689" s="28" t="s">
        <v>60</v>
      </c>
      <c r="F5689" s="26" t="s">
        <v>60</v>
      </c>
      <c r="G5689">
        <v>21</v>
      </c>
      <c r="H5689" s="123">
        <f t="shared" si="458"/>
        <v>0.75</v>
      </c>
      <c r="K5689" t="s">
        <v>100</v>
      </c>
      <c r="M5689" s="2">
        <v>0</v>
      </c>
      <c r="O5689">
        <v>0</v>
      </c>
      <c r="P5689" s="2">
        <v>11</v>
      </c>
      <c r="Q5689" s="2">
        <v>2.5</v>
      </c>
      <c r="S5689">
        <v>7.0710678118654799</v>
      </c>
      <c r="T5689" s="2">
        <v>8</v>
      </c>
    </row>
    <row r="5690" spans="1:22">
      <c r="A5690" s="187" t="s">
        <v>2010</v>
      </c>
      <c r="B5690" t="s">
        <v>1928</v>
      </c>
      <c r="C5690" s="60" t="s">
        <v>1433</v>
      </c>
      <c r="D5690" s="1" t="s">
        <v>44</v>
      </c>
      <c r="E5690" s="28" t="s">
        <v>60</v>
      </c>
      <c r="F5690" s="26" t="s">
        <v>60</v>
      </c>
      <c r="G5690">
        <v>21</v>
      </c>
      <c r="H5690" s="123">
        <f t="shared" si="458"/>
        <v>0.75</v>
      </c>
      <c r="K5690" t="s">
        <v>100</v>
      </c>
      <c r="M5690" s="2">
        <v>0</v>
      </c>
      <c r="O5690">
        <v>0</v>
      </c>
      <c r="P5690" s="2">
        <v>11</v>
      </c>
      <c r="Q5690" s="2">
        <v>0</v>
      </c>
      <c r="S5690">
        <v>0</v>
      </c>
      <c r="T5690" s="2">
        <v>8</v>
      </c>
    </row>
    <row r="5691" spans="1:22">
      <c r="A5691" s="187" t="s">
        <v>2010</v>
      </c>
      <c r="B5691" t="s">
        <v>1929</v>
      </c>
      <c r="C5691" s="60" t="s">
        <v>1433</v>
      </c>
      <c r="D5691" s="1" t="s">
        <v>44</v>
      </c>
      <c r="E5691" s="28" t="s">
        <v>60</v>
      </c>
      <c r="F5691" s="26" t="s">
        <v>60</v>
      </c>
      <c r="G5691">
        <v>21</v>
      </c>
      <c r="H5691" s="123">
        <f t="shared" si="458"/>
        <v>0.75</v>
      </c>
      <c r="K5691" t="s">
        <v>100</v>
      </c>
      <c r="M5691" s="2">
        <v>2.6363636363636398</v>
      </c>
      <c r="O5691">
        <v>2.6181186861075401</v>
      </c>
      <c r="P5691" s="2">
        <v>11</v>
      </c>
      <c r="Q5691" s="2">
        <v>4.375</v>
      </c>
      <c r="S5691">
        <v>3.81491434092188</v>
      </c>
      <c r="T5691" s="2">
        <v>8</v>
      </c>
    </row>
    <row r="5692" spans="1:22">
      <c r="A5692" s="187" t="s">
        <v>2010</v>
      </c>
      <c r="B5692" t="s">
        <v>1930</v>
      </c>
      <c r="C5692" s="60" t="s">
        <v>1433</v>
      </c>
      <c r="D5692" s="1" t="s">
        <v>44</v>
      </c>
      <c r="E5692" s="28" t="s">
        <v>60</v>
      </c>
      <c r="F5692" s="26" t="s">
        <v>60</v>
      </c>
      <c r="G5692">
        <v>21</v>
      </c>
      <c r="H5692" s="123">
        <f t="shared" si="458"/>
        <v>0.75</v>
      </c>
      <c r="K5692" t="s">
        <v>100</v>
      </c>
      <c r="M5692" s="2">
        <v>0</v>
      </c>
      <c r="O5692">
        <v>0</v>
      </c>
      <c r="P5692" s="2">
        <v>11</v>
      </c>
      <c r="Q5692" s="2">
        <v>0</v>
      </c>
      <c r="S5692">
        <v>0</v>
      </c>
      <c r="T5692" s="2">
        <v>8</v>
      </c>
    </row>
    <row r="5693" spans="1:22">
      <c r="A5693" s="187" t="s">
        <v>2010</v>
      </c>
      <c r="B5693" t="s">
        <v>1931</v>
      </c>
      <c r="C5693" s="60" t="s">
        <v>1433</v>
      </c>
      <c r="D5693" s="1" t="s">
        <v>44</v>
      </c>
      <c r="E5693" s="28" t="s">
        <v>60</v>
      </c>
      <c r="F5693" s="26" t="s">
        <v>60</v>
      </c>
      <c r="G5693">
        <v>21</v>
      </c>
      <c r="H5693" s="123">
        <f t="shared" si="458"/>
        <v>0.75</v>
      </c>
      <c r="K5693" t="s">
        <v>100</v>
      </c>
      <c r="M5693" s="2">
        <v>9.0909090909090898E-2</v>
      </c>
      <c r="O5693">
        <v>0.30151134457776402</v>
      </c>
      <c r="P5693" s="2">
        <v>11</v>
      </c>
      <c r="Q5693" s="2">
        <v>0</v>
      </c>
      <c r="S5693">
        <v>0</v>
      </c>
      <c r="T5693" s="2">
        <v>8</v>
      </c>
    </row>
    <row r="5694" spans="1:22">
      <c r="A5694" s="187" t="s">
        <v>2010</v>
      </c>
      <c r="B5694" t="s">
        <v>1932</v>
      </c>
      <c r="C5694" s="60" t="s">
        <v>1433</v>
      </c>
      <c r="D5694" s="1" t="s">
        <v>44</v>
      </c>
      <c r="E5694" s="28" t="s">
        <v>60</v>
      </c>
      <c r="F5694" s="26" t="s">
        <v>60</v>
      </c>
      <c r="G5694">
        <v>21</v>
      </c>
      <c r="H5694" s="123">
        <f t="shared" si="458"/>
        <v>0.75</v>
      </c>
      <c r="K5694" t="s">
        <v>100</v>
      </c>
      <c r="M5694" s="2">
        <v>0</v>
      </c>
      <c r="O5694">
        <v>0</v>
      </c>
      <c r="P5694" s="2">
        <v>11</v>
      </c>
      <c r="Q5694" s="2">
        <v>0</v>
      </c>
      <c r="S5694">
        <v>0</v>
      </c>
      <c r="T5694" s="2">
        <v>8</v>
      </c>
    </row>
    <row r="5695" spans="1:22">
      <c r="A5695" s="187" t="s">
        <v>2010</v>
      </c>
      <c r="B5695" t="s">
        <v>1933</v>
      </c>
      <c r="C5695" s="60" t="s">
        <v>1433</v>
      </c>
      <c r="D5695" s="1" t="s">
        <v>44</v>
      </c>
      <c r="E5695" s="28" t="s">
        <v>60</v>
      </c>
      <c r="F5695" s="26" t="s">
        <v>60</v>
      </c>
      <c r="G5695">
        <v>21</v>
      </c>
      <c r="H5695" s="123">
        <f t="shared" si="458"/>
        <v>0.75</v>
      </c>
      <c r="K5695" t="s">
        <v>100</v>
      </c>
      <c r="M5695" s="2">
        <v>0</v>
      </c>
      <c r="O5695">
        <v>0</v>
      </c>
      <c r="P5695" s="2">
        <v>11</v>
      </c>
      <c r="Q5695" s="2">
        <v>0</v>
      </c>
      <c r="S5695">
        <v>0</v>
      </c>
      <c r="T5695" s="2">
        <v>8</v>
      </c>
    </row>
    <row r="5696" spans="1:22">
      <c r="A5696" s="187" t="s">
        <v>2010</v>
      </c>
      <c r="B5696" t="s">
        <v>1934</v>
      </c>
      <c r="C5696" s="60" t="s">
        <v>1433</v>
      </c>
      <c r="D5696" s="1" t="s">
        <v>44</v>
      </c>
      <c r="E5696" s="28" t="s">
        <v>60</v>
      </c>
      <c r="F5696" s="26" t="s">
        <v>60</v>
      </c>
      <c r="G5696">
        <v>21</v>
      </c>
      <c r="H5696" s="123">
        <f t="shared" si="458"/>
        <v>0.75</v>
      </c>
      <c r="K5696" t="s">
        <v>100</v>
      </c>
      <c r="M5696" s="2">
        <v>0</v>
      </c>
      <c r="O5696">
        <v>0</v>
      </c>
      <c r="P5696" s="2">
        <v>11</v>
      </c>
      <c r="Q5696" s="2">
        <v>0</v>
      </c>
      <c r="S5696">
        <v>0</v>
      </c>
      <c r="T5696" s="2">
        <v>8</v>
      </c>
    </row>
    <row r="5697" spans="1:20">
      <c r="A5697" s="187" t="s">
        <v>2010</v>
      </c>
      <c r="B5697" t="s">
        <v>1935</v>
      </c>
      <c r="C5697" s="60" t="s">
        <v>1433</v>
      </c>
      <c r="D5697" s="1" t="s">
        <v>44</v>
      </c>
      <c r="E5697" s="28" t="s">
        <v>60</v>
      </c>
      <c r="F5697" s="26" t="s">
        <v>60</v>
      </c>
      <c r="G5697">
        <v>21</v>
      </c>
      <c r="H5697" s="123">
        <f t="shared" si="458"/>
        <v>0.75</v>
      </c>
      <c r="K5697" t="s">
        <v>100</v>
      </c>
      <c r="M5697" s="2">
        <v>0</v>
      </c>
      <c r="O5697">
        <v>0</v>
      </c>
      <c r="P5697" s="2">
        <v>11</v>
      </c>
      <c r="Q5697" s="2">
        <v>0</v>
      </c>
      <c r="S5697">
        <v>0</v>
      </c>
      <c r="T5697" s="2">
        <v>8</v>
      </c>
    </row>
    <row r="5698" spans="1:20">
      <c r="A5698" s="187" t="s">
        <v>2010</v>
      </c>
      <c r="B5698" t="s">
        <v>1936</v>
      </c>
      <c r="C5698" s="60" t="s">
        <v>1433</v>
      </c>
      <c r="D5698" s="1" t="s">
        <v>44</v>
      </c>
      <c r="E5698" s="28" t="s">
        <v>60</v>
      </c>
      <c r="F5698" s="26" t="s">
        <v>60</v>
      </c>
      <c r="G5698">
        <v>21</v>
      </c>
      <c r="H5698" s="123">
        <f t="shared" si="458"/>
        <v>0.75</v>
      </c>
      <c r="K5698" t="s">
        <v>100</v>
      </c>
      <c r="M5698" s="2">
        <v>0</v>
      </c>
      <c r="O5698">
        <v>0</v>
      </c>
      <c r="P5698" s="2">
        <v>11</v>
      </c>
      <c r="Q5698" s="2">
        <v>0.375</v>
      </c>
      <c r="S5698">
        <v>0.74402380914284505</v>
      </c>
      <c r="T5698" s="2">
        <v>8</v>
      </c>
    </row>
    <row r="5699" spans="1:20">
      <c r="A5699" s="187" t="s">
        <v>2010</v>
      </c>
      <c r="B5699" t="s">
        <v>1937</v>
      </c>
      <c r="C5699" s="60" t="s">
        <v>1433</v>
      </c>
      <c r="D5699" s="1" t="s">
        <v>44</v>
      </c>
      <c r="E5699" s="28" t="s">
        <v>60</v>
      </c>
      <c r="F5699" s="26" t="s">
        <v>60</v>
      </c>
      <c r="G5699">
        <v>21</v>
      </c>
      <c r="H5699" s="123">
        <f t="shared" si="458"/>
        <v>0.75</v>
      </c>
      <c r="K5699" t="s">
        <v>100</v>
      </c>
      <c r="M5699" s="2">
        <v>0</v>
      </c>
      <c r="O5699">
        <v>0</v>
      </c>
      <c r="P5699" s="2">
        <v>11</v>
      </c>
      <c r="Q5699" s="2">
        <v>0</v>
      </c>
      <c r="S5699">
        <v>0</v>
      </c>
      <c r="T5699" s="2">
        <v>8</v>
      </c>
    </row>
    <row r="5700" spans="1:20">
      <c r="A5700" s="187" t="s">
        <v>2010</v>
      </c>
      <c r="B5700" t="s">
        <v>1938</v>
      </c>
      <c r="C5700" s="60" t="s">
        <v>1433</v>
      </c>
      <c r="D5700" s="1" t="s">
        <v>44</v>
      </c>
      <c r="E5700" s="28" t="s">
        <v>60</v>
      </c>
      <c r="F5700" s="26" t="s">
        <v>60</v>
      </c>
      <c r="G5700">
        <v>21</v>
      </c>
      <c r="H5700" s="123">
        <f t="shared" si="458"/>
        <v>0.75</v>
      </c>
      <c r="K5700" t="s">
        <v>100</v>
      </c>
      <c r="M5700" s="2">
        <v>0.18181818181818199</v>
      </c>
      <c r="O5700">
        <v>0.40451991747794502</v>
      </c>
      <c r="P5700" s="2">
        <v>11</v>
      </c>
      <c r="Q5700" s="2">
        <v>0</v>
      </c>
      <c r="S5700">
        <v>0</v>
      </c>
      <c r="T5700" s="2">
        <v>8</v>
      </c>
    </row>
    <row r="5701" spans="1:20">
      <c r="A5701" s="187" t="s">
        <v>2010</v>
      </c>
      <c r="B5701" t="s">
        <v>1939</v>
      </c>
      <c r="C5701" s="60" t="s">
        <v>1433</v>
      </c>
      <c r="D5701" s="1" t="s">
        <v>44</v>
      </c>
      <c r="E5701" s="28" t="s">
        <v>60</v>
      </c>
      <c r="F5701" s="26" t="s">
        <v>60</v>
      </c>
      <c r="G5701">
        <v>21</v>
      </c>
      <c r="H5701" s="123">
        <f t="shared" ref="H5701:H5764" si="459">G5701/28</f>
        <v>0.75</v>
      </c>
      <c r="K5701" t="s">
        <v>100</v>
      </c>
      <c r="M5701" s="2">
        <v>6</v>
      </c>
      <c r="O5701">
        <v>7.6026311234992896</v>
      </c>
      <c r="P5701" s="2">
        <v>11</v>
      </c>
      <c r="Q5701" s="2">
        <v>2.25</v>
      </c>
      <c r="S5701">
        <v>2.9640705601780599</v>
      </c>
      <c r="T5701" s="2">
        <v>8</v>
      </c>
    </row>
    <row r="5702" spans="1:20">
      <c r="A5702" s="187" t="s">
        <v>2010</v>
      </c>
      <c r="B5702" t="s">
        <v>1940</v>
      </c>
      <c r="C5702" s="60" t="s">
        <v>1433</v>
      </c>
      <c r="D5702" s="1" t="s">
        <v>44</v>
      </c>
      <c r="E5702" s="28" t="s">
        <v>60</v>
      </c>
      <c r="F5702" s="26" t="s">
        <v>60</v>
      </c>
      <c r="G5702">
        <v>21</v>
      </c>
      <c r="H5702" s="123">
        <f t="shared" si="459"/>
        <v>0.75</v>
      </c>
      <c r="K5702" t="s">
        <v>100</v>
      </c>
      <c r="M5702" s="2">
        <v>0</v>
      </c>
      <c r="O5702">
        <v>0</v>
      </c>
      <c r="P5702" s="2">
        <v>11</v>
      </c>
      <c r="Q5702" s="2">
        <v>0</v>
      </c>
      <c r="S5702">
        <v>0</v>
      </c>
      <c r="T5702" s="2">
        <v>8</v>
      </c>
    </row>
    <row r="5703" spans="1:20">
      <c r="A5703" s="187" t="s">
        <v>2010</v>
      </c>
      <c r="B5703" t="s">
        <v>1941</v>
      </c>
      <c r="C5703" s="60" t="s">
        <v>1433</v>
      </c>
      <c r="D5703" s="1" t="s">
        <v>44</v>
      </c>
      <c r="E5703" s="28" t="s">
        <v>60</v>
      </c>
      <c r="F5703" s="26" t="s">
        <v>60</v>
      </c>
      <c r="G5703">
        <v>21</v>
      </c>
      <c r="H5703" s="123">
        <f t="shared" si="459"/>
        <v>0.75</v>
      </c>
      <c r="K5703" t="s">
        <v>100</v>
      </c>
      <c r="M5703" s="2">
        <v>0.36363636363636398</v>
      </c>
      <c r="O5703">
        <v>0.92441627773717505</v>
      </c>
      <c r="P5703" s="2">
        <v>11</v>
      </c>
      <c r="Q5703" s="2">
        <v>0</v>
      </c>
      <c r="S5703">
        <v>0</v>
      </c>
      <c r="T5703" s="2">
        <v>8</v>
      </c>
    </row>
    <row r="5704" spans="1:20">
      <c r="A5704" s="187" t="s">
        <v>2010</v>
      </c>
      <c r="B5704" t="s">
        <v>1942</v>
      </c>
      <c r="C5704" s="60" t="s">
        <v>1433</v>
      </c>
      <c r="D5704" s="1" t="s">
        <v>44</v>
      </c>
      <c r="E5704" s="28" t="s">
        <v>60</v>
      </c>
      <c r="F5704" s="26" t="s">
        <v>60</v>
      </c>
      <c r="G5704">
        <v>21</v>
      </c>
      <c r="H5704" s="123">
        <f t="shared" si="459"/>
        <v>0.75</v>
      </c>
      <c r="K5704" t="s">
        <v>100</v>
      </c>
      <c r="M5704" s="2">
        <v>0</v>
      </c>
      <c r="O5704">
        <v>0</v>
      </c>
      <c r="P5704" s="2">
        <v>11</v>
      </c>
      <c r="Q5704" s="2">
        <v>0</v>
      </c>
      <c r="S5704">
        <v>0</v>
      </c>
      <c r="T5704" s="2">
        <v>8</v>
      </c>
    </row>
    <row r="5705" spans="1:20">
      <c r="A5705" s="187" t="s">
        <v>2010</v>
      </c>
      <c r="B5705" t="s">
        <v>1943</v>
      </c>
      <c r="C5705" s="60" t="s">
        <v>1433</v>
      </c>
      <c r="D5705" s="1" t="s">
        <v>44</v>
      </c>
      <c r="E5705" s="28" t="s">
        <v>60</v>
      </c>
      <c r="F5705" s="26" t="s">
        <v>60</v>
      </c>
      <c r="G5705">
        <v>21</v>
      </c>
      <c r="H5705" s="123">
        <f t="shared" si="459"/>
        <v>0.75</v>
      </c>
      <c r="K5705" t="s">
        <v>100</v>
      </c>
      <c r="M5705" s="2">
        <v>0</v>
      </c>
      <c r="O5705">
        <v>0</v>
      </c>
      <c r="P5705" s="2">
        <v>11</v>
      </c>
      <c r="Q5705" s="2">
        <v>0.125</v>
      </c>
      <c r="S5705">
        <v>0.35355339059327401</v>
      </c>
      <c r="T5705" s="2">
        <v>8</v>
      </c>
    </row>
    <row r="5706" spans="1:20">
      <c r="A5706" s="187" t="s">
        <v>2010</v>
      </c>
      <c r="B5706" t="s">
        <v>1944</v>
      </c>
      <c r="C5706" s="60" t="s">
        <v>1433</v>
      </c>
      <c r="D5706" s="1" t="s">
        <v>44</v>
      </c>
      <c r="E5706" s="28" t="s">
        <v>60</v>
      </c>
      <c r="F5706" s="26" t="s">
        <v>60</v>
      </c>
      <c r="G5706">
        <v>21</v>
      </c>
      <c r="H5706" s="123">
        <f t="shared" si="459"/>
        <v>0.75</v>
      </c>
      <c r="K5706" t="s">
        <v>100</v>
      </c>
      <c r="M5706" s="2">
        <v>0</v>
      </c>
      <c r="O5706">
        <v>0</v>
      </c>
      <c r="P5706" s="2">
        <v>11</v>
      </c>
      <c r="Q5706" s="2">
        <v>0</v>
      </c>
      <c r="S5706">
        <v>0</v>
      </c>
      <c r="T5706" s="2">
        <v>8</v>
      </c>
    </row>
    <row r="5707" spans="1:20">
      <c r="A5707" s="187" t="s">
        <v>2010</v>
      </c>
      <c r="B5707" t="s">
        <v>1945</v>
      </c>
      <c r="C5707" s="60" t="s">
        <v>1433</v>
      </c>
      <c r="D5707" s="1" t="s">
        <v>44</v>
      </c>
      <c r="E5707" s="28" t="s">
        <v>60</v>
      </c>
      <c r="F5707" s="26" t="s">
        <v>60</v>
      </c>
      <c r="G5707">
        <v>21</v>
      </c>
      <c r="H5707" s="123">
        <f t="shared" si="459"/>
        <v>0.75</v>
      </c>
      <c r="K5707" t="s">
        <v>100</v>
      </c>
      <c r="M5707" s="2">
        <v>0.72727272727272696</v>
      </c>
      <c r="O5707">
        <v>1.79392915639994</v>
      </c>
      <c r="P5707" s="2">
        <v>11</v>
      </c>
      <c r="Q5707" s="2">
        <v>0.25</v>
      </c>
      <c r="S5707">
        <v>0.46291004988627599</v>
      </c>
      <c r="T5707" s="2">
        <v>8</v>
      </c>
    </row>
    <row r="5708" spans="1:20">
      <c r="A5708" s="187" t="s">
        <v>2010</v>
      </c>
      <c r="B5708" t="s">
        <v>1946</v>
      </c>
      <c r="C5708" s="60" t="s">
        <v>1433</v>
      </c>
      <c r="D5708" s="1" t="s">
        <v>44</v>
      </c>
      <c r="E5708" s="28" t="s">
        <v>60</v>
      </c>
      <c r="F5708" s="26" t="s">
        <v>60</v>
      </c>
      <c r="G5708">
        <v>21</v>
      </c>
      <c r="H5708" s="123">
        <f t="shared" si="459"/>
        <v>0.75</v>
      </c>
      <c r="K5708" t="s">
        <v>100</v>
      </c>
      <c r="M5708" s="2">
        <v>0</v>
      </c>
      <c r="O5708">
        <v>0</v>
      </c>
      <c r="P5708" s="2">
        <v>11</v>
      </c>
      <c r="Q5708" s="2">
        <v>0</v>
      </c>
      <c r="S5708">
        <v>0</v>
      </c>
      <c r="T5708" s="2">
        <v>8</v>
      </c>
    </row>
    <row r="5709" spans="1:20">
      <c r="A5709" s="187" t="s">
        <v>2010</v>
      </c>
      <c r="B5709" t="s">
        <v>1947</v>
      </c>
      <c r="C5709" s="60" t="s">
        <v>1433</v>
      </c>
      <c r="D5709" s="1" t="s">
        <v>44</v>
      </c>
      <c r="E5709" s="28" t="s">
        <v>60</v>
      </c>
      <c r="F5709" s="26" t="s">
        <v>60</v>
      </c>
      <c r="G5709">
        <v>21</v>
      </c>
      <c r="H5709" s="123">
        <f t="shared" si="459"/>
        <v>0.75</v>
      </c>
      <c r="K5709" t="s">
        <v>100</v>
      </c>
      <c r="M5709" s="2">
        <v>0</v>
      </c>
      <c r="O5709">
        <v>0</v>
      </c>
      <c r="P5709" s="2">
        <v>11</v>
      </c>
      <c r="Q5709" s="2">
        <v>0</v>
      </c>
      <c r="S5709">
        <v>0</v>
      </c>
      <c r="T5709" s="2">
        <v>8</v>
      </c>
    </row>
    <row r="5710" spans="1:20">
      <c r="A5710" s="187" t="s">
        <v>2010</v>
      </c>
      <c r="B5710" t="s">
        <v>1948</v>
      </c>
      <c r="C5710" s="60" t="s">
        <v>1433</v>
      </c>
      <c r="D5710" s="1" t="s">
        <v>44</v>
      </c>
      <c r="E5710" s="28" t="s">
        <v>60</v>
      </c>
      <c r="F5710" s="26" t="s">
        <v>60</v>
      </c>
      <c r="G5710">
        <v>21</v>
      </c>
      <c r="H5710" s="123">
        <f t="shared" si="459"/>
        <v>0.75</v>
      </c>
      <c r="K5710" t="s">
        <v>100</v>
      </c>
      <c r="M5710" s="2">
        <v>0.27272727272727298</v>
      </c>
      <c r="O5710">
        <v>0.904534033733291</v>
      </c>
      <c r="P5710" s="2">
        <v>11</v>
      </c>
      <c r="Q5710" s="2">
        <v>0</v>
      </c>
      <c r="S5710">
        <v>0</v>
      </c>
      <c r="T5710" s="2">
        <v>8</v>
      </c>
    </row>
    <row r="5711" spans="1:20">
      <c r="A5711" s="187" t="s">
        <v>2010</v>
      </c>
      <c r="B5711" t="s">
        <v>1949</v>
      </c>
      <c r="C5711" s="60" t="s">
        <v>1433</v>
      </c>
      <c r="D5711" s="1" t="s">
        <v>44</v>
      </c>
      <c r="E5711" s="28" t="s">
        <v>60</v>
      </c>
      <c r="F5711" s="26" t="s">
        <v>60</v>
      </c>
      <c r="G5711">
        <v>21</v>
      </c>
      <c r="H5711" s="123">
        <f t="shared" si="459"/>
        <v>0.75</v>
      </c>
      <c r="K5711" t="s">
        <v>100</v>
      </c>
      <c r="M5711" s="2">
        <v>0</v>
      </c>
      <c r="O5711">
        <v>0</v>
      </c>
      <c r="P5711" s="2">
        <v>11</v>
      </c>
      <c r="Q5711" s="2">
        <v>0</v>
      </c>
      <c r="S5711">
        <v>0</v>
      </c>
      <c r="T5711" s="2">
        <v>8</v>
      </c>
    </row>
    <row r="5712" spans="1:20">
      <c r="A5712" s="187" t="s">
        <v>2010</v>
      </c>
      <c r="B5712" t="s">
        <v>1430</v>
      </c>
      <c r="C5712" s="60" t="s">
        <v>1433</v>
      </c>
      <c r="D5712" s="1" t="s">
        <v>44</v>
      </c>
      <c r="E5712" s="28" t="s">
        <v>60</v>
      </c>
      <c r="F5712" s="26" t="s">
        <v>60</v>
      </c>
      <c r="G5712">
        <v>21</v>
      </c>
      <c r="H5712" s="123">
        <f t="shared" si="459"/>
        <v>0.75</v>
      </c>
      <c r="K5712" t="s">
        <v>100</v>
      </c>
      <c r="M5712" s="2">
        <v>0</v>
      </c>
      <c r="O5712">
        <v>0</v>
      </c>
      <c r="P5712" s="2">
        <v>11</v>
      </c>
      <c r="Q5712" s="2">
        <v>0</v>
      </c>
      <c r="S5712">
        <v>0</v>
      </c>
      <c r="T5712" s="2">
        <v>8</v>
      </c>
    </row>
    <row r="5713" spans="1:20">
      <c r="A5713" s="187" t="s">
        <v>2010</v>
      </c>
      <c r="B5713" t="s">
        <v>1950</v>
      </c>
      <c r="C5713" s="60" t="s">
        <v>1433</v>
      </c>
      <c r="D5713" s="1" t="s">
        <v>44</v>
      </c>
      <c r="E5713" s="28" t="s">
        <v>60</v>
      </c>
      <c r="F5713" s="26" t="s">
        <v>60</v>
      </c>
      <c r="G5713">
        <v>21</v>
      </c>
      <c r="H5713" s="123">
        <f t="shared" si="459"/>
        <v>0.75</v>
      </c>
      <c r="K5713" t="s">
        <v>100</v>
      </c>
      <c r="M5713" s="2">
        <v>9.0909090909090898E-2</v>
      </c>
      <c r="O5713">
        <v>0.30151134457776402</v>
      </c>
      <c r="P5713" s="2">
        <v>11</v>
      </c>
      <c r="Q5713" s="2">
        <v>1.625</v>
      </c>
      <c r="S5713">
        <v>4.20671232335045</v>
      </c>
      <c r="T5713" s="2">
        <v>8</v>
      </c>
    </row>
    <row r="5714" spans="1:20">
      <c r="A5714" s="187" t="s">
        <v>2010</v>
      </c>
      <c r="B5714" t="s">
        <v>1951</v>
      </c>
      <c r="C5714" s="60" t="s">
        <v>1433</v>
      </c>
      <c r="D5714" s="1" t="s">
        <v>44</v>
      </c>
      <c r="E5714" s="28" t="s">
        <v>60</v>
      </c>
      <c r="F5714" s="26" t="s">
        <v>60</v>
      </c>
      <c r="G5714">
        <v>21</v>
      </c>
      <c r="H5714" s="123">
        <f t="shared" si="459"/>
        <v>0.75</v>
      </c>
      <c r="K5714" t="s">
        <v>100</v>
      </c>
      <c r="M5714" s="2">
        <v>0</v>
      </c>
      <c r="O5714">
        <v>0</v>
      </c>
      <c r="P5714" s="2">
        <v>11</v>
      </c>
      <c r="Q5714" s="2">
        <v>0</v>
      </c>
      <c r="S5714">
        <v>0</v>
      </c>
      <c r="T5714" s="2">
        <v>8</v>
      </c>
    </row>
    <row r="5715" spans="1:20">
      <c r="A5715" s="187" t="s">
        <v>2010</v>
      </c>
      <c r="B5715" t="s">
        <v>1952</v>
      </c>
      <c r="C5715" s="60" t="s">
        <v>1433</v>
      </c>
      <c r="D5715" s="1" t="s">
        <v>44</v>
      </c>
      <c r="E5715" s="28" t="s">
        <v>60</v>
      </c>
      <c r="F5715" s="26" t="s">
        <v>60</v>
      </c>
      <c r="G5715">
        <v>21</v>
      </c>
      <c r="H5715" s="123">
        <f t="shared" si="459"/>
        <v>0.75</v>
      </c>
      <c r="K5715" t="s">
        <v>100</v>
      </c>
      <c r="M5715" s="2">
        <v>0</v>
      </c>
      <c r="O5715">
        <v>0</v>
      </c>
      <c r="P5715" s="2">
        <v>11</v>
      </c>
      <c r="Q5715" s="2">
        <v>0</v>
      </c>
      <c r="S5715">
        <v>0</v>
      </c>
      <c r="T5715" s="2">
        <v>8</v>
      </c>
    </row>
    <row r="5716" spans="1:20">
      <c r="A5716" s="187" t="s">
        <v>2010</v>
      </c>
      <c r="B5716" t="s">
        <v>1953</v>
      </c>
      <c r="C5716" s="60" t="s">
        <v>1433</v>
      </c>
      <c r="D5716" s="1" t="s">
        <v>44</v>
      </c>
      <c r="E5716" s="28" t="s">
        <v>60</v>
      </c>
      <c r="F5716" s="26" t="s">
        <v>60</v>
      </c>
      <c r="G5716">
        <v>21</v>
      </c>
      <c r="H5716" s="123">
        <f t="shared" si="459"/>
        <v>0.75</v>
      </c>
      <c r="K5716" t="s">
        <v>100</v>
      </c>
      <c r="M5716" s="2">
        <v>0</v>
      </c>
      <c r="O5716">
        <v>0</v>
      </c>
      <c r="P5716" s="2">
        <v>11</v>
      </c>
      <c r="Q5716" s="2">
        <v>0</v>
      </c>
      <c r="S5716">
        <v>0</v>
      </c>
      <c r="T5716" s="2">
        <v>8</v>
      </c>
    </row>
    <row r="5717" spans="1:20">
      <c r="A5717" s="187" t="s">
        <v>2010</v>
      </c>
      <c r="B5717" t="s">
        <v>1954</v>
      </c>
      <c r="C5717" s="60" t="s">
        <v>1433</v>
      </c>
      <c r="D5717" s="1" t="s">
        <v>44</v>
      </c>
      <c r="E5717" s="28" t="s">
        <v>60</v>
      </c>
      <c r="F5717" s="26" t="s">
        <v>60</v>
      </c>
      <c r="G5717">
        <v>21</v>
      </c>
      <c r="H5717" s="123">
        <f t="shared" si="459"/>
        <v>0.75</v>
      </c>
      <c r="K5717" t="s">
        <v>100</v>
      </c>
      <c r="M5717" s="2">
        <v>19.545454545454501</v>
      </c>
      <c r="O5717">
        <v>15.8641963954285</v>
      </c>
      <c r="P5717" s="2">
        <v>11</v>
      </c>
      <c r="Q5717" s="2">
        <v>1.5</v>
      </c>
      <c r="S5717">
        <v>1.4142135623731</v>
      </c>
      <c r="T5717" s="2">
        <v>8</v>
      </c>
    </row>
    <row r="5718" spans="1:20">
      <c r="A5718" s="187" t="s">
        <v>2010</v>
      </c>
      <c r="B5718" t="s">
        <v>1955</v>
      </c>
      <c r="C5718" s="60" t="s">
        <v>1433</v>
      </c>
      <c r="D5718" s="1" t="s">
        <v>44</v>
      </c>
      <c r="E5718" s="28" t="s">
        <v>60</v>
      </c>
      <c r="F5718" s="26" t="s">
        <v>60</v>
      </c>
      <c r="G5718">
        <v>21</v>
      </c>
      <c r="H5718" s="123">
        <f t="shared" si="459"/>
        <v>0.75</v>
      </c>
      <c r="K5718" t="s">
        <v>100</v>
      </c>
      <c r="M5718" s="2">
        <v>9.0909090909090898E-2</v>
      </c>
      <c r="O5718">
        <v>0.30151134457776402</v>
      </c>
      <c r="P5718" s="2">
        <v>11</v>
      </c>
      <c r="Q5718" s="2">
        <v>0.375</v>
      </c>
      <c r="S5718">
        <v>1.0606601717798201</v>
      </c>
      <c r="T5718" s="2">
        <v>8</v>
      </c>
    </row>
    <row r="5719" spans="1:20">
      <c r="A5719" s="187" t="s">
        <v>2010</v>
      </c>
      <c r="B5719" t="s">
        <v>1956</v>
      </c>
      <c r="C5719" s="60" t="s">
        <v>1433</v>
      </c>
      <c r="D5719" s="1" t="s">
        <v>44</v>
      </c>
      <c r="E5719" s="28" t="s">
        <v>60</v>
      </c>
      <c r="F5719" s="26" t="s">
        <v>60</v>
      </c>
      <c r="G5719">
        <v>21</v>
      </c>
      <c r="H5719" s="123">
        <f t="shared" si="459"/>
        <v>0.75</v>
      </c>
      <c r="K5719" t="s">
        <v>100</v>
      </c>
      <c r="M5719" s="2">
        <v>0</v>
      </c>
      <c r="O5719">
        <v>0</v>
      </c>
      <c r="P5719" s="2">
        <v>11</v>
      </c>
      <c r="Q5719" s="2">
        <v>1.25</v>
      </c>
      <c r="S5719">
        <v>3.53553390593274</v>
      </c>
      <c r="T5719" s="2">
        <v>8</v>
      </c>
    </row>
    <row r="5720" spans="1:20">
      <c r="A5720" s="187" t="s">
        <v>2010</v>
      </c>
      <c r="B5720" t="s">
        <v>1957</v>
      </c>
      <c r="C5720" s="60" t="s">
        <v>1433</v>
      </c>
      <c r="D5720" s="1" t="s">
        <v>44</v>
      </c>
      <c r="E5720" s="28" t="s">
        <v>60</v>
      </c>
      <c r="F5720" s="26" t="s">
        <v>60</v>
      </c>
      <c r="G5720">
        <v>21</v>
      </c>
      <c r="H5720" s="123">
        <f t="shared" si="459"/>
        <v>0.75</v>
      </c>
      <c r="K5720" t="s">
        <v>100</v>
      </c>
      <c r="M5720" s="2">
        <v>0</v>
      </c>
      <c r="O5720">
        <v>0</v>
      </c>
      <c r="P5720" s="2">
        <v>11</v>
      </c>
      <c r="Q5720" s="2">
        <v>0</v>
      </c>
      <c r="S5720">
        <v>0</v>
      </c>
      <c r="T5720" s="2">
        <v>8</v>
      </c>
    </row>
    <row r="5721" spans="1:20">
      <c r="A5721" s="187" t="s">
        <v>2010</v>
      </c>
      <c r="B5721" t="s">
        <v>1958</v>
      </c>
      <c r="C5721" s="60" t="s">
        <v>1433</v>
      </c>
      <c r="D5721" s="1" t="s">
        <v>44</v>
      </c>
      <c r="E5721" s="28" t="s">
        <v>60</v>
      </c>
      <c r="F5721" s="26" t="s">
        <v>60</v>
      </c>
      <c r="G5721">
        <v>21</v>
      </c>
      <c r="H5721" s="123">
        <f t="shared" si="459"/>
        <v>0.75</v>
      </c>
      <c r="K5721" t="s">
        <v>100</v>
      </c>
      <c r="M5721" s="2">
        <v>0.27272727272727298</v>
      </c>
      <c r="O5721">
        <v>0.904534033733291</v>
      </c>
      <c r="P5721" s="2">
        <v>11</v>
      </c>
      <c r="Q5721" s="2">
        <v>0</v>
      </c>
      <c r="S5721">
        <v>0</v>
      </c>
      <c r="T5721" s="2">
        <v>8</v>
      </c>
    </row>
    <row r="5722" spans="1:20">
      <c r="A5722" s="187" t="s">
        <v>2010</v>
      </c>
      <c r="B5722" t="s">
        <v>1959</v>
      </c>
      <c r="C5722" s="60" t="s">
        <v>1433</v>
      </c>
      <c r="D5722" s="1" t="s">
        <v>44</v>
      </c>
      <c r="E5722" s="28" t="s">
        <v>60</v>
      </c>
      <c r="F5722" s="26" t="s">
        <v>60</v>
      </c>
      <c r="G5722">
        <v>21</v>
      </c>
      <c r="H5722" s="123">
        <f t="shared" si="459"/>
        <v>0.75</v>
      </c>
      <c r="K5722" t="s">
        <v>100</v>
      </c>
      <c r="M5722" s="2">
        <v>0</v>
      </c>
      <c r="O5722">
        <v>0</v>
      </c>
      <c r="P5722" s="2">
        <v>11</v>
      </c>
      <c r="Q5722" s="2">
        <v>0.125</v>
      </c>
      <c r="S5722">
        <v>0.35355339059327401</v>
      </c>
      <c r="T5722" s="2">
        <v>8</v>
      </c>
    </row>
    <row r="5723" spans="1:20">
      <c r="A5723" s="187" t="s">
        <v>2010</v>
      </c>
      <c r="B5723" t="s">
        <v>1393</v>
      </c>
      <c r="C5723" s="60" t="s">
        <v>1433</v>
      </c>
      <c r="D5723" s="1" t="s">
        <v>44</v>
      </c>
      <c r="E5723" s="28" t="s">
        <v>60</v>
      </c>
      <c r="F5723" s="26" t="s">
        <v>60</v>
      </c>
      <c r="G5723">
        <v>21</v>
      </c>
      <c r="H5723" s="123">
        <f t="shared" si="459"/>
        <v>0.75</v>
      </c>
      <c r="K5723" t="s">
        <v>100</v>
      </c>
      <c r="M5723" s="2">
        <v>9.0909090909090898E-2</v>
      </c>
      <c r="O5723">
        <v>0.30151134457776402</v>
      </c>
      <c r="P5723" s="2">
        <v>11</v>
      </c>
      <c r="Q5723" s="2">
        <v>0</v>
      </c>
      <c r="S5723">
        <v>0</v>
      </c>
      <c r="T5723" s="2">
        <v>8</v>
      </c>
    </row>
    <row r="5724" spans="1:20">
      <c r="A5724" s="187" t="s">
        <v>2010</v>
      </c>
      <c r="B5724" t="s">
        <v>1960</v>
      </c>
      <c r="C5724" s="60" t="s">
        <v>1433</v>
      </c>
      <c r="D5724" s="1" t="s">
        <v>44</v>
      </c>
      <c r="E5724" s="28" t="s">
        <v>60</v>
      </c>
      <c r="F5724" s="26" t="s">
        <v>60</v>
      </c>
      <c r="G5724">
        <v>21</v>
      </c>
      <c r="H5724" s="123">
        <f t="shared" si="459"/>
        <v>0.75</v>
      </c>
      <c r="K5724" t="s">
        <v>100</v>
      </c>
      <c r="M5724" s="2">
        <v>0</v>
      </c>
      <c r="O5724">
        <v>0</v>
      </c>
      <c r="P5724" s="2">
        <v>11</v>
      </c>
      <c r="Q5724" s="2">
        <v>0</v>
      </c>
      <c r="S5724">
        <v>0</v>
      </c>
      <c r="T5724" s="2">
        <v>8</v>
      </c>
    </row>
    <row r="5725" spans="1:20">
      <c r="A5725" s="187" t="s">
        <v>2010</v>
      </c>
      <c r="B5725" t="s">
        <v>1961</v>
      </c>
      <c r="C5725" s="60" t="s">
        <v>1433</v>
      </c>
      <c r="D5725" s="1" t="s">
        <v>44</v>
      </c>
      <c r="E5725" s="28" t="s">
        <v>60</v>
      </c>
      <c r="F5725" s="26" t="s">
        <v>60</v>
      </c>
      <c r="G5725">
        <v>21</v>
      </c>
      <c r="H5725" s="123">
        <f t="shared" si="459"/>
        <v>0.75</v>
      </c>
      <c r="K5725" t="s">
        <v>100</v>
      </c>
      <c r="M5725" s="2">
        <v>0</v>
      </c>
      <c r="O5725">
        <v>0</v>
      </c>
      <c r="P5725" s="2">
        <v>11</v>
      </c>
      <c r="Q5725" s="2">
        <v>0</v>
      </c>
      <c r="S5725">
        <v>0</v>
      </c>
      <c r="T5725" s="2">
        <v>8</v>
      </c>
    </row>
    <row r="5726" spans="1:20">
      <c r="A5726" s="187" t="s">
        <v>2010</v>
      </c>
      <c r="B5726" t="s">
        <v>1962</v>
      </c>
      <c r="C5726" s="60" t="s">
        <v>1433</v>
      </c>
      <c r="D5726" s="1" t="s">
        <v>44</v>
      </c>
      <c r="E5726" s="28" t="s">
        <v>60</v>
      </c>
      <c r="F5726" s="26" t="s">
        <v>60</v>
      </c>
      <c r="G5726">
        <v>21</v>
      </c>
      <c r="H5726" s="123">
        <f t="shared" si="459"/>
        <v>0.75</v>
      </c>
      <c r="K5726" t="s">
        <v>100</v>
      </c>
      <c r="M5726" s="2">
        <v>0</v>
      </c>
      <c r="O5726">
        <v>0</v>
      </c>
      <c r="P5726" s="2">
        <v>11</v>
      </c>
      <c r="Q5726" s="2">
        <v>0</v>
      </c>
      <c r="S5726">
        <v>0</v>
      </c>
      <c r="T5726" s="2">
        <v>8</v>
      </c>
    </row>
    <row r="5727" spans="1:20">
      <c r="A5727" s="187" t="s">
        <v>2010</v>
      </c>
      <c r="B5727" t="s">
        <v>1963</v>
      </c>
      <c r="C5727" s="60" t="s">
        <v>1433</v>
      </c>
      <c r="D5727" s="1" t="s">
        <v>44</v>
      </c>
      <c r="E5727" s="28" t="s">
        <v>60</v>
      </c>
      <c r="F5727" s="26" t="s">
        <v>60</v>
      </c>
      <c r="G5727">
        <v>21</v>
      </c>
      <c r="H5727" s="123">
        <f t="shared" si="459"/>
        <v>0.75</v>
      </c>
      <c r="K5727" t="s">
        <v>100</v>
      </c>
      <c r="M5727" s="2">
        <v>3.3636363636363602</v>
      </c>
      <c r="O5727">
        <v>6.43852043986392</v>
      </c>
      <c r="P5727" s="2">
        <v>11</v>
      </c>
      <c r="Q5727" s="2">
        <v>2</v>
      </c>
      <c r="S5727">
        <v>3.2513733362117301</v>
      </c>
      <c r="T5727" s="2">
        <v>8</v>
      </c>
    </row>
    <row r="5728" spans="1:20">
      <c r="A5728" s="187" t="s">
        <v>2010</v>
      </c>
      <c r="B5728" t="s">
        <v>1964</v>
      </c>
      <c r="C5728" s="60" t="s">
        <v>1433</v>
      </c>
      <c r="D5728" s="1" t="s">
        <v>44</v>
      </c>
      <c r="E5728" s="28" t="s">
        <v>60</v>
      </c>
      <c r="F5728" s="26" t="s">
        <v>60</v>
      </c>
      <c r="G5728">
        <v>21</v>
      </c>
      <c r="H5728" s="123">
        <f t="shared" si="459"/>
        <v>0.75</v>
      </c>
      <c r="K5728" t="s">
        <v>100</v>
      </c>
      <c r="M5728" s="2">
        <v>0</v>
      </c>
      <c r="O5728">
        <v>0</v>
      </c>
      <c r="P5728" s="2">
        <v>11</v>
      </c>
      <c r="Q5728" s="2">
        <v>0</v>
      </c>
      <c r="S5728">
        <v>0</v>
      </c>
      <c r="T5728" s="2">
        <v>8</v>
      </c>
    </row>
    <row r="5729" spans="1:20">
      <c r="A5729" s="187" t="s">
        <v>2010</v>
      </c>
      <c r="B5729" t="s">
        <v>1965</v>
      </c>
      <c r="C5729" s="60" t="s">
        <v>1433</v>
      </c>
      <c r="D5729" s="1" t="s">
        <v>44</v>
      </c>
      <c r="E5729" s="28" t="s">
        <v>60</v>
      </c>
      <c r="F5729" s="26" t="s">
        <v>60</v>
      </c>
      <c r="G5729">
        <v>21</v>
      </c>
      <c r="H5729" s="123">
        <f t="shared" si="459"/>
        <v>0.75</v>
      </c>
      <c r="K5729" t="s">
        <v>100</v>
      </c>
      <c r="M5729" s="2">
        <v>0</v>
      </c>
      <c r="O5729">
        <v>0</v>
      </c>
      <c r="P5729" s="2">
        <v>11</v>
      </c>
      <c r="Q5729" s="2">
        <v>0</v>
      </c>
      <c r="S5729">
        <v>0</v>
      </c>
      <c r="T5729" s="2">
        <v>8</v>
      </c>
    </row>
    <row r="5730" spans="1:20">
      <c r="A5730" s="187" t="s">
        <v>2010</v>
      </c>
      <c r="B5730" t="s">
        <v>599</v>
      </c>
      <c r="C5730" s="60" t="s">
        <v>1433</v>
      </c>
      <c r="D5730" s="1" t="s">
        <v>44</v>
      </c>
      <c r="E5730" s="28" t="s">
        <v>60</v>
      </c>
      <c r="F5730" s="26" t="s">
        <v>60</v>
      </c>
      <c r="G5730">
        <v>21</v>
      </c>
      <c r="H5730" s="123">
        <f t="shared" si="459"/>
        <v>0.75</v>
      </c>
      <c r="K5730" t="s">
        <v>100</v>
      </c>
      <c r="M5730" s="2">
        <v>9.0909090909090898E-2</v>
      </c>
      <c r="O5730">
        <v>0.30151134457776402</v>
      </c>
      <c r="P5730" s="2">
        <v>11</v>
      </c>
      <c r="Q5730" s="2">
        <v>7</v>
      </c>
      <c r="S5730">
        <v>12.558434843334799</v>
      </c>
      <c r="T5730" s="2">
        <v>8</v>
      </c>
    </row>
    <row r="5731" spans="1:20">
      <c r="A5731" s="187" t="s">
        <v>2010</v>
      </c>
      <c r="B5731" t="s">
        <v>1966</v>
      </c>
      <c r="C5731" s="60" t="s">
        <v>1433</v>
      </c>
      <c r="D5731" s="1" t="s">
        <v>44</v>
      </c>
      <c r="E5731" s="28" t="s">
        <v>60</v>
      </c>
      <c r="F5731" s="26" t="s">
        <v>60</v>
      </c>
      <c r="G5731">
        <v>21</v>
      </c>
      <c r="H5731" s="123">
        <f t="shared" si="459"/>
        <v>0.75</v>
      </c>
      <c r="K5731" t="s">
        <v>100</v>
      </c>
      <c r="M5731" s="2">
        <v>0.36363636363636398</v>
      </c>
      <c r="O5731">
        <v>0.92441627773717505</v>
      </c>
      <c r="P5731" s="2">
        <v>11</v>
      </c>
      <c r="Q5731" s="2">
        <v>0</v>
      </c>
      <c r="S5731">
        <v>0</v>
      </c>
      <c r="T5731" s="2">
        <v>8</v>
      </c>
    </row>
    <row r="5732" spans="1:20">
      <c r="A5732" s="187" t="s">
        <v>2010</v>
      </c>
      <c r="B5732" t="s">
        <v>1967</v>
      </c>
      <c r="C5732" s="60" t="s">
        <v>1433</v>
      </c>
      <c r="D5732" s="1" t="s">
        <v>44</v>
      </c>
      <c r="E5732" s="28" t="s">
        <v>60</v>
      </c>
      <c r="F5732" s="26" t="s">
        <v>60</v>
      </c>
      <c r="G5732">
        <v>21</v>
      </c>
      <c r="H5732" s="123">
        <f t="shared" si="459"/>
        <v>0.75</v>
      </c>
      <c r="K5732" t="s">
        <v>100</v>
      </c>
      <c r="M5732" s="2">
        <v>0</v>
      </c>
      <c r="O5732">
        <v>0</v>
      </c>
      <c r="P5732" s="2">
        <v>11</v>
      </c>
      <c r="Q5732" s="2">
        <v>0</v>
      </c>
      <c r="S5732">
        <v>0</v>
      </c>
      <c r="T5732" s="2">
        <v>8</v>
      </c>
    </row>
    <row r="5733" spans="1:20">
      <c r="A5733" s="187" t="s">
        <v>2010</v>
      </c>
      <c r="B5733" t="s">
        <v>1968</v>
      </c>
      <c r="C5733" s="60" t="s">
        <v>1433</v>
      </c>
      <c r="D5733" s="1" t="s">
        <v>44</v>
      </c>
      <c r="E5733" s="28" t="s">
        <v>60</v>
      </c>
      <c r="F5733" s="26" t="s">
        <v>60</v>
      </c>
      <c r="G5733">
        <v>21</v>
      </c>
      <c r="H5733" s="123">
        <f t="shared" si="459"/>
        <v>0.75</v>
      </c>
      <c r="K5733" t="s">
        <v>100</v>
      </c>
      <c r="M5733" s="2">
        <v>0</v>
      </c>
      <c r="O5733">
        <v>0</v>
      </c>
      <c r="P5733" s="2">
        <v>11</v>
      </c>
      <c r="Q5733" s="2">
        <v>0.25</v>
      </c>
      <c r="S5733">
        <v>0.46291004988627599</v>
      </c>
      <c r="T5733" s="2">
        <v>8</v>
      </c>
    </row>
    <row r="5734" spans="1:20">
      <c r="A5734" s="187" t="s">
        <v>2010</v>
      </c>
      <c r="B5734" t="s">
        <v>1969</v>
      </c>
      <c r="C5734" s="60" t="s">
        <v>1433</v>
      </c>
      <c r="D5734" s="1" t="s">
        <v>44</v>
      </c>
      <c r="E5734" s="28" t="s">
        <v>60</v>
      </c>
      <c r="F5734" s="26" t="s">
        <v>60</v>
      </c>
      <c r="G5734">
        <v>21</v>
      </c>
      <c r="H5734" s="123">
        <f t="shared" si="459"/>
        <v>0.75</v>
      </c>
      <c r="K5734" t="s">
        <v>100</v>
      </c>
      <c r="M5734" s="2">
        <v>0</v>
      </c>
      <c r="O5734">
        <v>0</v>
      </c>
      <c r="P5734" s="2">
        <v>11</v>
      </c>
      <c r="Q5734" s="2">
        <v>0</v>
      </c>
      <c r="S5734">
        <v>0</v>
      </c>
      <c r="T5734" s="2">
        <v>8</v>
      </c>
    </row>
    <row r="5735" spans="1:20">
      <c r="A5735" s="187" t="s">
        <v>2010</v>
      </c>
      <c r="B5735" t="s">
        <v>1970</v>
      </c>
      <c r="C5735" s="60" t="s">
        <v>1433</v>
      </c>
      <c r="D5735" s="1" t="s">
        <v>44</v>
      </c>
      <c r="E5735" s="28" t="s">
        <v>60</v>
      </c>
      <c r="F5735" s="26" t="s">
        <v>60</v>
      </c>
      <c r="G5735">
        <v>21</v>
      </c>
      <c r="H5735" s="123">
        <f t="shared" si="459"/>
        <v>0.75</v>
      </c>
      <c r="K5735" t="s">
        <v>100</v>
      </c>
      <c r="M5735" s="2">
        <v>162.18181818181799</v>
      </c>
      <c r="O5735">
        <v>173.61325881499801</v>
      </c>
      <c r="P5735" s="2">
        <v>11</v>
      </c>
      <c r="Q5735" s="2">
        <v>21.75</v>
      </c>
      <c r="S5735">
        <v>14.200100603265399</v>
      </c>
      <c r="T5735" s="2">
        <v>8</v>
      </c>
    </row>
    <row r="5736" spans="1:20">
      <c r="A5736" s="187" t="s">
        <v>2010</v>
      </c>
      <c r="B5736" t="s">
        <v>620</v>
      </c>
      <c r="C5736" s="60" t="s">
        <v>1433</v>
      </c>
      <c r="D5736" s="1" t="s">
        <v>44</v>
      </c>
      <c r="E5736" s="28" t="s">
        <v>60</v>
      </c>
      <c r="F5736" s="26" t="s">
        <v>60</v>
      </c>
      <c r="G5736">
        <v>21</v>
      </c>
      <c r="H5736" s="123">
        <f t="shared" si="459"/>
        <v>0.75</v>
      </c>
      <c r="K5736" t="s">
        <v>100</v>
      </c>
      <c r="M5736" s="2">
        <v>0.54545454545454497</v>
      </c>
      <c r="O5736">
        <v>0.93419873299382705</v>
      </c>
      <c r="P5736" s="2">
        <v>11</v>
      </c>
      <c r="Q5736" s="2">
        <v>1.375</v>
      </c>
      <c r="S5736">
        <v>2.0658792662828001</v>
      </c>
      <c r="T5736" s="2">
        <v>8</v>
      </c>
    </row>
    <row r="5737" spans="1:20">
      <c r="A5737" s="187" t="s">
        <v>2010</v>
      </c>
      <c r="B5737" t="s">
        <v>1971</v>
      </c>
      <c r="C5737" s="60" t="s">
        <v>1433</v>
      </c>
      <c r="D5737" s="1" t="s">
        <v>44</v>
      </c>
      <c r="E5737" s="28" t="s">
        <v>60</v>
      </c>
      <c r="F5737" s="26" t="s">
        <v>60</v>
      </c>
      <c r="G5737">
        <v>21</v>
      </c>
      <c r="H5737" s="123">
        <f t="shared" si="459"/>
        <v>0.75</v>
      </c>
      <c r="K5737" t="s">
        <v>100</v>
      </c>
      <c r="M5737" s="2">
        <v>0.90909090909090895</v>
      </c>
      <c r="O5737">
        <v>1.0444659357341901</v>
      </c>
      <c r="P5737" s="2">
        <v>11</v>
      </c>
      <c r="Q5737" s="2">
        <v>0.125</v>
      </c>
      <c r="S5737">
        <v>0.35355339059327401</v>
      </c>
      <c r="T5737" s="2">
        <v>8</v>
      </c>
    </row>
    <row r="5738" spans="1:20">
      <c r="A5738" s="187" t="s">
        <v>2010</v>
      </c>
      <c r="B5738" t="s">
        <v>1972</v>
      </c>
      <c r="C5738" s="60" t="s">
        <v>1433</v>
      </c>
      <c r="D5738" s="1" t="s">
        <v>44</v>
      </c>
      <c r="E5738" s="28" t="s">
        <v>60</v>
      </c>
      <c r="F5738" s="26" t="s">
        <v>60</v>
      </c>
      <c r="G5738">
        <v>21</v>
      </c>
      <c r="H5738" s="123">
        <f t="shared" si="459"/>
        <v>0.75</v>
      </c>
      <c r="K5738" t="s">
        <v>100</v>
      </c>
      <c r="M5738" s="2">
        <v>9.0909090909090898E-2</v>
      </c>
      <c r="O5738">
        <v>0.30151134457776402</v>
      </c>
      <c r="P5738" s="2">
        <v>11</v>
      </c>
      <c r="Q5738" s="2">
        <v>0.125</v>
      </c>
      <c r="S5738">
        <v>0.35355339059327401</v>
      </c>
      <c r="T5738" s="2">
        <v>8</v>
      </c>
    </row>
    <row r="5739" spans="1:20">
      <c r="A5739" s="187" t="s">
        <v>2010</v>
      </c>
      <c r="B5739" t="s">
        <v>1973</v>
      </c>
      <c r="C5739" s="60" t="s">
        <v>1433</v>
      </c>
      <c r="D5739" s="1" t="s">
        <v>44</v>
      </c>
      <c r="E5739" s="28" t="s">
        <v>60</v>
      </c>
      <c r="F5739" s="26" t="s">
        <v>60</v>
      </c>
      <c r="G5739">
        <v>21</v>
      </c>
      <c r="H5739" s="123">
        <f t="shared" si="459"/>
        <v>0.75</v>
      </c>
      <c r="K5739" t="s">
        <v>100</v>
      </c>
      <c r="M5739" s="2">
        <v>0</v>
      </c>
      <c r="O5739">
        <v>0</v>
      </c>
      <c r="P5739" s="2">
        <v>11</v>
      </c>
      <c r="Q5739" s="2">
        <v>0.125</v>
      </c>
      <c r="S5739">
        <v>0.35355339059327401</v>
      </c>
      <c r="T5739" s="2">
        <v>8</v>
      </c>
    </row>
    <row r="5740" spans="1:20">
      <c r="A5740" s="187" t="s">
        <v>2010</v>
      </c>
      <c r="B5740" t="s">
        <v>1974</v>
      </c>
      <c r="C5740" s="60" t="s">
        <v>1433</v>
      </c>
      <c r="D5740" s="1" t="s">
        <v>44</v>
      </c>
      <c r="E5740" s="28" t="s">
        <v>60</v>
      </c>
      <c r="F5740" s="26" t="s">
        <v>60</v>
      </c>
      <c r="G5740">
        <v>21</v>
      </c>
      <c r="H5740" s="123">
        <f t="shared" si="459"/>
        <v>0.75</v>
      </c>
      <c r="K5740" t="s">
        <v>100</v>
      </c>
      <c r="M5740" s="2">
        <v>0</v>
      </c>
      <c r="O5740">
        <v>0</v>
      </c>
      <c r="P5740" s="2">
        <v>11</v>
      </c>
      <c r="Q5740" s="2">
        <v>0</v>
      </c>
      <c r="S5740">
        <v>0</v>
      </c>
      <c r="T5740" s="2">
        <v>8</v>
      </c>
    </row>
    <row r="5741" spans="1:20">
      <c r="A5741" s="187" t="s">
        <v>2010</v>
      </c>
      <c r="B5741" t="s">
        <v>1975</v>
      </c>
      <c r="C5741" s="60" t="s">
        <v>1433</v>
      </c>
      <c r="D5741" s="1" t="s">
        <v>44</v>
      </c>
      <c r="E5741" s="28" t="s">
        <v>60</v>
      </c>
      <c r="F5741" s="26" t="s">
        <v>60</v>
      </c>
      <c r="G5741">
        <v>21</v>
      </c>
      <c r="H5741" s="123">
        <f t="shared" si="459"/>
        <v>0.75</v>
      </c>
      <c r="K5741" t="s">
        <v>100</v>
      </c>
      <c r="M5741" s="2">
        <v>0</v>
      </c>
      <c r="O5741">
        <v>0</v>
      </c>
      <c r="P5741" s="2">
        <v>11</v>
      </c>
      <c r="Q5741" s="2">
        <v>0</v>
      </c>
      <c r="S5741">
        <v>0</v>
      </c>
      <c r="T5741" s="2">
        <v>8</v>
      </c>
    </row>
    <row r="5742" spans="1:20">
      <c r="A5742" s="187" t="s">
        <v>2010</v>
      </c>
      <c r="B5742" t="s">
        <v>1976</v>
      </c>
      <c r="C5742" s="60" t="s">
        <v>1433</v>
      </c>
      <c r="D5742" s="1" t="s">
        <v>44</v>
      </c>
      <c r="E5742" s="28" t="s">
        <v>60</v>
      </c>
      <c r="F5742" s="26" t="s">
        <v>60</v>
      </c>
      <c r="G5742">
        <v>21</v>
      </c>
      <c r="H5742" s="123">
        <f t="shared" si="459"/>
        <v>0.75</v>
      </c>
      <c r="K5742" t="s">
        <v>100</v>
      </c>
      <c r="M5742" s="2">
        <v>0.45454545454545497</v>
      </c>
      <c r="O5742">
        <v>0.52223296786709394</v>
      </c>
      <c r="P5742" s="2">
        <v>11</v>
      </c>
      <c r="Q5742" s="2">
        <v>0.5</v>
      </c>
      <c r="S5742">
        <v>0.92582009977255098</v>
      </c>
      <c r="T5742" s="2">
        <v>8</v>
      </c>
    </row>
    <row r="5743" spans="1:20">
      <c r="A5743" s="187" t="s">
        <v>2010</v>
      </c>
      <c r="B5743" t="s">
        <v>1977</v>
      </c>
      <c r="C5743" s="60" t="s">
        <v>1433</v>
      </c>
      <c r="D5743" s="1" t="s">
        <v>44</v>
      </c>
      <c r="E5743" s="28" t="s">
        <v>60</v>
      </c>
      <c r="F5743" s="26" t="s">
        <v>60</v>
      </c>
      <c r="G5743">
        <v>21</v>
      </c>
      <c r="H5743" s="123">
        <f t="shared" si="459"/>
        <v>0.75</v>
      </c>
      <c r="K5743" t="s">
        <v>100</v>
      </c>
      <c r="M5743" s="2">
        <v>0</v>
      </c>
      <c r="O5743">
        <v>0</v>
      </c>
      <c r="P5743" s="2">
        <v>11</v>
      </c>
      <c r="Q5743" s="2">
        <v>0</v>
      </c>
      <c r="S5743">
        <v>0</v>
      </c>
      <c r="T5743" s="2">
        <v>8</v>
      </c>
    </row>
    <row r="5744" spans="1:20">
      <c r="A5744" s="187" t="s">
        <v>2010</v>
      </c>
      <c r="B5744" t="s">
        <v>1978</v>
      </c>
      <c r="C5744" s="60" t="s">
        <v>1433</v>
      </c>
      <c r="D5744" s="1" t="s">
        <v>44</v>
      </c>
      <c r="E5744" s="28" t="s">
        <v>60</v>
      </c>
      <c r="F5744" s="26" t="s">
        <v>60</v>
      </c>
      <c r="G5744">
        <v>21</v>
      </c>
      <c r="H5744" s="123">
        <f t="shared" si="459"/>
        <v>0.75</v>
      </c>
      <c r="K5744" t="s">
        <v>100</v>
      </c>
      <c r="M5744" s="2">
        <v>0</v>
      </c>
      <c r="O5744">
        <v>0</v>
      </c>
      <c r="P5744" s="2">
        <v>11</v>
      </c>
      <c r="Q5744" s="2">
        <v>0</v>
      </c>
      <c r="S5744">
        <v>0</v>
      </c>
      <c r="T5744" s="2">
        <v>8</v>
      </c>
    </row>
    <row r="5745" spans="1:20">
      <c r="A5745" s="187" t="s">
        <v>2010</v>
      </c>
      <c r="B5745" t="s">
        <v>1979</v>
      </c>
      <c r="C5745" s="60" t="s">
        <v>1433</v>
      </c>
      <c r="D5745" s="1" t="s">
        <v>44</v>
      </c>
      <c r="E5745" s="28" t="s">
        <v>60</v>
      </c>
      <c r="F5745" s="26" t="s">
        <v>60</v>
      </c>
      <c r="G5745">
        <v>21</v>
      </c>
      <c r="H5745" s="123">
        <f t="shared" si="459"/>
        <v>0.75</v>
      </c>
      <c r="K5745" t="s">
        <v>100</v>
      </c>
      <c r="M5745" s="2">
        <v>0</v>
      </c>
      <c r="O5745">
        <v>0</v>
      </c>
      <c r="P5745" s="2">
        <v>11</v>
      </c>
      <c r="Q5745" s="2">
        <v>0</v>
      </c>
      <c r="S5745">
        <v>0</v>
      </c>
      <c r="T5745" s="2">
        <v>8</v>
      </c>
    </row>
    <row r="5746" spans="1:20">
      <c r="A5746" s="187" t="s">
        <v>2010</v>
      </c>
      <c r="B5746" t="s">
        <v>1980</v>
      </c>
      <c r="C5746" s="60" t="s">
        <v>1433</v>
      </c>
      <c r="D5746" s="1" t="s">
        <v>44</v>
      </c>
      <c r="E5746" s="28" t="s">
        <v>60</v>
      </c>
      <c r="F5746" s="26" t="s">
        <v>60</v>
      </c>
      <c r="G5746">
        <v>21</v>
      </c>
      <c r="H5746" s="123">
        <f t="shared" si="459"/>
        <v>0.75</v>
      </c>
      <c r="K5746" t="s">
        <v>100</v>
      </c>
      <c r="M5746" s="2">
        <v>0</v>
      </c>
      <c r="O5746">
        <v>0</v>
      </c>
      <c r="P5746" s="2">
        <v>11</v>
      </c>
      <c r="Q5746" s="2">
        <v>0</v>
      </c>
      <c r="S5746">
        <v>0</v>
      </c>
      <c r="T5746" s="2">
        <v>8</v>
      </c>
    </row>
    <row r="5747" spans="1:20">
      <c r="A5747" s="187" t="s">
        <v>2010</v>
      </c>
      <c r="B5747" t="s">
        <v>1981</v>
      </c>
      <c r="C5747" s="60" t="s">
        <v>1433</v>
      </c>
      <c r="D5747" s="1" t="s">
        <v>44</v>
      </c>
      <c r="E5747" s="28" t="s">
        <v>60</v>
      </c>
      <c r="F5747" s="26" t="s">
        <v>60</v>
      </c>
      <c r="G5747">
        <v>21</v>
      </c>
      <c r="H5747" s="123">
        <f t="shared" si="459"/>
        <v>0.75</v>
      </c>
      <c r="K5747" t="s">
        <v>100</v>
      </c>
      <c r="M5747" s="2">
        <v>0</v>
      </c>
      <c r="O5747">
        <v>0</v>
      </c>
      <c r="P5747" s="2">
        <v>11</v>
      </c>
      <c r="Q5747" s="2">
        <v>0</v>
      </c>
      <c r="S5747">
        <v>0</v>
      </c>
      <c r="T5747" s="2">
        <v>8</v>
      </c>
    </row>
    <row r="5748" spans="1:20">
      <c r="A5748" s="187" t="s">
        <v>2010</v>
      </c>
      <c r="B5748" t="s">
        <v>1982</v>
      </c>
      <c r="C5748" s="60" t="s">
        <v>1433</v>
      </c>
      <c r="D5748" s="1" t="s">
        <v>44</v>
      </c>
      <c r="E5748" s="28" t="s">
        <v>60</v>
      </c>
      <c r="F5748" s="26" t="s">
        <v>60</v>
      </c>
      <c r="G5748">
        <v>21</v>
      </c>
      <c r="H5748" s="123">
        <f t="shared" si="459"/>
        <v>0.75</v>
      </c>
      <c r="K5748" t="s">
        <v>100</v>
      </c>
      <c r="M5748" s="2">
        <v>0</v>
      </c>
      <c r="O5748">
        <v>0</v>
      </c>
      <c r="P5748" s="2">
        <v>11</v>
      </c>
      <c r="Q5748" s="2">
        <v>0</v>
      </c>
      <c r="S5748">
        <v>0</v>
      </c>
      <c r="T5748" s="2">
        <v>8</v>
      </c>
    </row>
    <row r="5749" spans="1:20">
      <c r="A5749" s="187" t="s">
        <v>2010</v>
      </c>
      <c r="B5749" t="s">
        <v>1983</v>
      </c>
      <c r="C5749" s="60" t="s">
        <v>1433</v>
      </c>
      <c r="D5749" s="1" t="s">
        <v>44</v>
      </c>
      <c r="E5749" s="28" t="s">
        <v>60</v>
      </c>
      <c r="F5749" s="26" t="s">
        <v>60</v>
      </c>
      <c r="G5749">
        <v>21</v>
      </c>
      <c r="H5749" s="123">
        <f t="shared" si="459"/>
        <v>0.75</v>
      </c>
      <c r="K5749" t="s">
        <v>100</v>
      </c>
      <c r="M5749" s="2">
        <v>0</v>
      </c>
      <c r="O5749">
        <v>0</v>
      </c>
      <c r="P5749" s="2">
        <v>11</v>
      </c>
      <c r="Q5749" s="2">
        <v>0</v>
      </c>
      <c r="S5749">
        <v>0</v>
      </c>
      <c r="T5749" s="2">
        <v>8</v>
      </c>
    </row>
    <row r="5750" spans="1:20">
      <c r="A5750" s="187" t="s">
        <v>2010</v>
      </c>
      <c r="B5750" t="s">
        <v>1984</v>
      </c>
      <c r="C5750" s="60" t="s">
        <v>1433</v>
      </c>
      <c r="D5750" s="1" t="s">
        <v>44</v>
      </c>
      <c r="E5750" s="28" t="s">
        <v>60</v>
      </c>
      <c r="F5750" s="26" t="s">
        <v>60</v>
      </c>
      <c r="G5750">
        <v>21</v>
      </c>
      <c r="H5750" s="123">
        <f t="shared" si="459"/>
        <v>0.75</v>
      </c>
      <c r="K5750" t="s">
        <v>100</v>
      </c>
      <c r="M5750" s="2">
        <v>5.8181818181818201</v>
      </c>
      <c r="O5750">
        <v>5.6536392141377698</v>
      </c>
      <c r="P5750" s="2">
        <v>11</v>
      </c>
      <c r="Q5750" s="2">
        <v>0.75</v>
      </c>
      <c r="S5750">
        <v>1.38873014965883</v>
      </c>
      <c r="T5750" s="2">
        <v>8</v>
      </c>
    </row>
    <row r="5751" spans="1:20">
      <c r="A5751" s="187" t="s">
        <v>2010</v>
      </c>
      <c r="B5751" t="s">
        <v>1985</v>
      </c>
      <c r="C5751" s="60" t="s">
        <v>1433</v>
      </c>
      <c r="D5751" s="1" t="s">
        <v>44</v>
      </c>
      <c r="E5751" s="28" t="s">
        <v>60</v>
      </c>
      <c r="F5751" s="26" t="s">
        <v>60</v>
      </c>
      <c r="G5751">
        <v>21</v>
      </c>
      <c r="H5751" s="123">
        <f t="shared" si="459"/>
        <v>0.75</v>
      </c>
      <c r="K5751" t="s">
        <v>100</v>
      </c>
      <c r="M5751" s="2">
        <v>0</v>
      </c>
      <c r="O5751">
        <v>0</v>
      </c>
      <c r="P5751" s="2">
        <v>11</v>
      </c>
      <c r="Q5751" s="2">
        <v>0</v>
      </c>
      <c r="S5751">
        <v>0</v>
      </c>
      <c r="T5751" s="2">
        <v>8</v>
      </c>
    </row>
    <row r="5752" spans="1:20">
      <c r="A5752" s="187" t="s">
        <v>2010</v>
      </c>
      <c r="B5752" t="s">
        <v>1986</v>
      </c>
      <c r="C5752" s="60" t="s">
        <v>1433</v>
      </c>
      <c r="D5752" s="1" t="s">
        <v>44</v>
      </c>
      <c r="E5752" s="28" t="s">
        <v>60</v>
      </c>
      <c r="F5752" s="26" t="s">
        <v>60</v>
      </c>
      <c r="G5752">
        <v>21</v>
      </c>
      <c r="H5752" s="123">
        <f t="shared" si="459"/>
        <v>0.75</v>
      </c>
      <c r="K5752" t="s">
        <v>100</v>
      </c>
      <c r="M5752" s="2">
        <v>0</v>
      </c>
      <c r="O5752">
        <v>0</v>
      </c>
      <c r="P5752" s="2">
        <v>11</v>
      </c>
      <c r="Q5752" s="2">
        <v>0</v>
      </c>
      <c r="S5752">
        <v>0</v>
      </c>
      <c r="T5752" s="2">
        <v>8</v>
      </c>
    </row>
    <row r="5753" spans="1:20">
      <c r="A5753" s="187" t="s">
        <v>2010</v>
      </c>
      <c r="B5753" t="s">
        <v>1987</v>
      </c>
      <c r="C5753" s="60" t="s">
        <v>1433</v>
      </c>
      <c r="D5753" s="1" t="s">
        <v>44</v>
      </c>
      <c r="E5753" s="28" t="s">
        <v>60</v>
      </c>
      <c r="F5753" s="26" t="s">
        <v>60</v>
      </c>
      <c r="G5753">
        <v>21</v>
      </c>
      <c r="H5753" s="123">
        <f t="shared" si="459"/>
        <v>0.75</v>
      </c>
      <c r="K5753" t="s">
        <v>100</v>
      </c>
      <c r="M5753" s="2">
        <v>0</v>
      </c>
      <c r="O5753">
        <v>0</v>
      </c>
      <c r="P5753" s="2">
        <v>11</v>
      </c>
      <c r="Q5753" s="2">
        <v>0</v>
      </c>
      <c r="S5753">
        <v>0</v>
      </c>
      <c r="T5753" s="2">
        <v>8</v>
      </c>
    </row>
    <row r="5754" spans="1:20">
      <c r="A5754" s="187" t="s">
        <v>2010</v>
      </c>
      <c r="B5754" t="s">
        <v>1988</v>
      </c>
      <c r="C5754" s="60" t="s">
        <v>1433</v>
      </c>
      <c r="D5754" s="1" t="s">
        <v>44</v>
      </c>
      <c r="E5754" s="28" t="s">
        <v>60</v>
      </c>
      <c r="F5754" s="26" t="s">
        <v>60</v>
      </c>
      <c r="G5754">
        <v>21</v>
      </c>
      <c r="H5754" s="123">
        <f t="shared" si="459"/>
        <v>0.75</v>
      </c>
      <c r="K5754" t="s">
        <v>100</v>
      </c>
      <c r="M5754" s="2">
        <v>0</v>
      </c>
      <c r="O5754">
        <v>0</v>
      </c>
      <c r="P5754" s="2">
        <v>11</v>
      </c>
      <c r="Q5754" s="2">
        <v>0</v>
      </c>
      <c r="S5754">
        <v>0</v>
      </c>
      <c r="T5754" s="2">
        <v>8</v>
      </c>
    </row>
    <row r="5755" spans="1:20">
      <c r="A5755" s="187" t="s">
        <v>2010</v>
      </c>
      <c r="B5755" t="s">
        <v>1989</v>
      </c>
      <c r="C5755" s="60" t="s">
        <v>1433</v>
      </c>
      <c r="D5755" s="1" t="s">
        <v>44</v>
      </c>
      <c r="E5755" s="28" t="s">
        <v>60</v>
      </c>
      <c r="F5755" s="26" t="s">
        <v>60</v>
      </c>
      <c r="G5755">
        <v>21</v>
      </c>
      <c r="H5755" s="123">
        <f t="shared" si="459"/>
        <v>0.75</v>
      </c>
      <c r="K5755" t="s">
        <v>100</v>
      </c>
      <c r="M5755" s="2">
        <v>0.18181818181818199</v>
      </c>
      <c r="O5755">
        <v>0.40451991747794502</v>
      </c>
      <c r="P5755" s="2">
        <v>11</v>
      </c>
      <c r="Q5755" s="2">
        <v>0</v>
      </c>
      <c r="S5755">
        <v>0</v>
      </c>
      <c r="T5755" s="2">
        <v>8</v>
      </c>
    </row>
    <row r="5756" spans="1:20">
      <c r="A5756" s="187" t="s">
        <v>2010</v>
      </c>
      <c r="B5756" t="s">
        <v>1990</v>
      </c>
      <c r="C5756" s="60" t="s">
        <v>1433</v>
      </c>
      <c r="D5756" s="1" t="s">
        <v>44</v>
      </c>
      <c r="E5756" s="28" t="s">
        <v>60</v>
      </c>
      <c r="F5756" s="26" t="s">
        <v>60</v>
      </c>
      <c r="G5756">
        <v>21</v>
      </c>
      <c r="H5756" s="123">
        <f t="shared" si="459"/>
        <v>0.75</v>
      </c>
      <c r="K5756" t="s">
        <v>100</v>
      </c>
      <c r="M5756" s="2">
        <v>0</v>
      </c>
      <c r="O5756">
        <v>0</v>
      </c>
      <c r="P5756" s="2">
        <v>11</v>
      </c>
      <c r="Q5756" s="2">
        <v>0</v>
      </c>
      <c r="S5756">
        <v>0</v>
      </c>
      <c r="T5756" s="2">
        <v>8</v>
      </c>
    </row>
    <row r="5757" spans="1:20">
      <c r="A5757" s="187" t="s">
        <v>2010</v>
      </c>
      <c r="B5757" t="s">
        <v>1991</v>
      </c>
      <c r="C5757" s="60" t="s">
        <v>1433</v>
      </c>
      <c r="D5757" s="1" t="s">
        <v>44</v>
      </c>
      <c r="E5757" s="28" t="s">
        <v>60</v>
      </c>
      <c r="F5757" s="26" t="s">
        <v>60</v>
      </c>
      <c r="G5757">
        <v>21</v>
      </c>
      <c r="H5757" s="123">
        <f t="shared" si="459"/>
        <v>0.75</v>
      </c>
      <c r="K5757" t="s">
        <v>100</v>
      </c>
      <c r="M5757" s="2">
        <v>0</v>
      </c>
      <c r="O5757">
        <v>0</v>
      </c>
      <c r="P5757" s="2">
        <v>11</v>
      </c>
      <c r="Q5757" s="2">
        <v>0</v>
      </c>
      <c r="S5757">
        <v>0</v>
      </c>
      <c r="T5757" s="2">
        <v>8</v>
      </c>
    </row>
    <row r="5758" spans="1:20">
      <c r="A5758" s="187" t="s">
        <v>2010</v>
      </c>
      <c r="B5758" t="s">
        <v>1992</v>
      </c>
      <c r="C5758" s="60" t="s">
        <v>1433</v>
      </c>
      <c r="D5758" s="1" t="s">
        <v>44</v>
      </c>
      <c r="E5758" s="28" t="s">
        <v>60</v>
      </c>
      <c r="F5758" s="26" t="s">
        <v>60</v>
      </c>
      <c r="G5758">
        <v>21</v>
      </c>
      <c r="H5758" s="123">
        <f t="shared" si="459"/>
        <v>0.75</v>
      </c>
      <c r="K5758" t="s">
        <v>100</v>
      </c>
      <c r="M5758" s="2">
        <v>0</v>
      </c>
      <c r="O5758">
        <v>0</v>
      </c>
      <c r="P5758" s="2">
        <v>11</v>
      </c>
      <c r="Q5758" s="2">
        <v>0</v>
      </c>
      <c r="S5758">
        <v>0</v>
      </c>
      <c r="T5758" s="2">
        <v>8</v>
      </c>
    </row>
    <row r="5759" spans="1:20">
      <c r="A5759" s="187" t="s">
        <v>2010</v>
      </c>
      <c r="B5759" t="s">
        <v>931</v>
      </c>
      <c r="C5759" s="60" t="s">
        <v>1433</v>
      </c>
      <c r="D5759" s="1" t="s">
        <v>44</v>
      </c>
      <c r="E5759" s="28" t="s">
        <v>60</v>
      </c>
      <c r="F5759" s="26" t="s">
        <v>60</v>
      </c>
      <c r="G5759">
        <v>21</v>
      </c>
      <c r="H5759" s="123">
        <f t="shared" si="459"/>
        <v>0.75</v>
      </c>
      <c r="K5759" t="s">
        <v>100</v>
      </c>
      <c r="M5759" s="2">
        <v>0</v>
      </c>
      <c r="O5759">
        <v>0</v>
      </c>
      <c r="P5759" s="2">
        <v>11</v>
      </c>
      <c r="Q5759" s="2">
        <v>0</v>
      </c>
      <c r="S5759">
        <v>0</v>
      </c>
      <c r="T5759" s="2">
        <v>8</v>
      </c>
    </row>
    <row r="5760" spans="1:20">
      <c r="A5760" s="187" t="s">
        <v>2010</v>
      </c>
      <c r="B5760" t="s">
        <v>1993</v>
      </c>
      <c r="C5760" s="60" t="s">
        <v>1433</v>
      </c>
      <c r="D5760" s="1" t="s">
        <v>44</v>
      </c>
      <c r="E5760" s="28" t="s">
        <v>60</v>
      </c>
      <c r="F5760" s="26" t="s">
        <v>60</v>
      </c>
      <c r="G5760">
        <v>21</v>
      </c>
      <c r="H5760" s="123">
        <f t="shared" si="459"/>
        <v>0.75</v>
      </c>
      <c r="K5760" t="s">
        <v>100</v>
      </c>
      <c r="M5760" s="2">
        <v>23.454545454545499</v>
      </c>
      <c r="O5760">
        <v>52.915713424962199</v>
      </c>
      <c r="P5760" s="2">
        <v>11</v>
      </c>
      <c r="Q5760" s="2">
        <v>16.5</v>
      </c>
      <c r="S5760">
        <v>27.938708427044901</v>
      </c>
      <c r="T5760" s="2">
        <v>8</v>
      </c>
    </row>
    <row r="5761" spans="1:20">
      <c r="A5761" s="187" t="s">
        <v>2010</v>
      </c>
      <c r="B5761" t="s">
        <v>1994</v>
      </c>
      <c r="C5761" s="60" t="s">
        <v>1433</v>
      </c>
      <c r="D5761" s="1" t="s">
        <v>44</v>
      </c>
      <c r="E5761" s="28" t="s">
        <v>60</v>
      </c>
      <c r="F5761" s="26" t="s">
        <v>60</v>
      </c>
      <c r="G5761">
        <v>21</v>
      </c>
      <c r="H5761" s="123">
        <f t="shared" si="459"/>
        <v>0.75</v>
      </c>
      <c r="K5761" t="s">
        <v>100</v>
      </c>
      <c r="M5761" s="2">
        <v>0</v>
      </c>
      <c r="O5761">
        <v>0</v>
      </c>
      <c r="P5761" s="2">
        <v>11</v>
      </c>
      <c r="Q5761" s="2">
        <v>0</v>
      </c>
      <c r="S5761">
        <v>0</v>
      </c>
      <c r="T5761" s="2">
        <v>8</v>
      </c>
    </row>
    <row r="5762" spans="1:20">
      <c r="A5762" s="187" t="s">
        <v>2010</v>
      </c>
      <c r="B5762" t="s">
        <v>1995</v>
      </c>
      <c r="C5762" s="60" t="s">
        <v>1433</v>
      </c>
      <c r="D5762" s="1" t="s">
        <v>44</v>
      </c>
      <c r="E5762" s="28" t="s">
        <v>60</v>
      </c>
      <c r="F5762" s="26" t="s">
        <v>60</v>
      </c>
      <c r="G5762">
        <v>21</v>
      </c>
      <c r="H5762" s="123">
        <f t="shared" si="459"/>
        <v>0.75</v>
      </c>
      <c r="K5762" t="s">
        <v>100</v>
      </c>
      <c r="M5762" s="2">
        <v>0</v>
      </c>
      <c r="O5762">
        <v>0</v>
      </c>
      <c r="P5762" s="2">
        <v>11</v>
      </c>
      <c r="Q5762" s="2">
        <v>0</v>
      </c>
      <c r="S5762">
        <v>0</v>
      </c>
      <c r="T5762" s="2">
        <v>8</v>
      </c>
    </row>
    <row r="5763" spans="1:20">
      <c r="A5763" s="187" t="s">
        <v>2010</v>
      </c>
      <c r="B5763" t="s">
        <v>1996</v>
      </c>
      <c r="C5763" s="60" t="s">
        <v>1433</v>
      </c>
      <c r="D5763" s="1" t="s">
        <v>44</v>
      </c>
      <c r="E5763" s="28" t="s">
        <v>60</v>
      </c>
      <c r="F5763" s="26" t="s">
        <v>60</v>
      </c>
      <c r="G5763">
        <v>21</v>
      </c>
      <c r="H5763" s="123">
        <f t="shared" si="459"/>
        <v>0.75</v>
      </c>
      <c r="K5763" t="s">
        <v>100</v>
      </c>
      <c r="M5763" s="2">
        <v>0</v>
      </c>
      <c r="O5763">
        <v>0</v>
      </c>
      <c r="P5763" s="2">
        <v>11</v>
      </c>
      <c r="Q5763" s="2">
        <v>0</v>
      </c>
      <c r="S5763">
        <v>0</v>
      </c>
      <c r="T5763" s="2">
        <v>8</v>
      </c>
    </row>
    <row r="5764" spans="1:20">
      <c r="A5764" s="187" t="s">
        <v>2010</v>
      </c>
      <c r="B5764" t="s">
        <v>1997</v>
      </c>
      <c r="C5764" s="60" t="s">
        <v>1433</v>
      </c>
      <c r="D5764" s="1" t="s">
        <v>44</v>
      </c>
      <c r="E5764" s="28" t="s">
        <v>60</v>
      </c>
      <c r="F5764" s="26" t="s">
        <v>60</v>
      </c>
      <c r="G5764">
        <v>21</v>
      </c>
      <c r="H5764" s="123">
        <f t="shared" si="459"/>
        <v>0.75</v>
      </c>
      <c r="K5764" t="s">
        <v>100</v>
      </c>
      <c r="M5764" s="2">
        <v>0</v>
      </c>
      <c r="O5764">
        <v>0</v>
      </c>
      <c r="P5764" s="2">
        <v>11</v>
      </c>
      <c r="Q5764" s="2">
        <v>0</v>
      </c>
      <c r="S5764">
        <v>0</v>
      </c>
      <c r="T5764" s="2">
        <v>8</v>
      </c>
    </row>
    <row r="5765" spans="1:20">
      <c r="A5765" s="187" t="s">
        <v>2010</v>
      </c>
      <c r="B5765" t="s">
        <v>1998</v>
      </c>
      <c r="C5765" s="60" t="s">
        <v>1433</v>
      </c>
      <c r="D5765" s="1" t="s">
        <v>44</v>
      </c>
      <c r="E5765" s="28" t="s">
        <v>60</v>
      </c>
      <c r="F5765" s="26" t="s">
        <v>60</v>
      </c>
      <c r="G5765">
        <v>21</v>
      </c>
      <c r="H5765" s="123">
        <f t="shared" ref="H5765:H5828" si="460">G5765/28</f>
        <v>0.75</v>
      </c>
      <c r="K5765" t="s">
        <v>100</v>
      </c>
      <c r="M5765" s="2">
        <v>0</v>
      </c>
      <c r="O5765">
        <v>0</v>
      </c>
      <c r="P5765" s="2">
        <v>11</v>
      </c>
      <c r="Q5765" s="2">
        <v>0</v>
      </c>
      <c r="S5765">
        <v>0</v>
      </c>
      <c r="T5765" s="2">
        <v>8</v>
      </c>
    </row>
    <row r="5766" spans="1:20">
      <c r="A5766" s="187" t="s">
        <v>2010</v>
      </c>
      <c r="B5766" t="s">
        <v>1999</v>
      </c>
      <c r="C5766" s="60" t="s">
        <v>1433</v>
      </c>
      <c r="D5766" s="1" t="s">
        <v>44</v>
      </c>
      <c r="E5766" s="28" t="s">
        <v>60</v>
      </c>
      <c r="F5766" s="26" t="s">
        <v>60</v>
      </c>
      <c r="G5766">
        <v>21</v>
      </c>
      <c r="H5766" s="123">
        <f t="shared" si="460"/>
        <v>0.75</v>
      </c>
      <c r="K5766" t="s">
        <v>100</v>
      </c>
      <c r="M5766" s="2">
        <v>0</v>
      </c>
      <c r="O5766">
        <v>0</v>
      </c>
      <c r="P5766" s="2">
        <v>11</v>
      </c>
      <c r="Q5766" s="2">
        <v>0</v>
      </c>
      <c r="S5766">
        <v>0</v>
      </c>
      <c r="T5766" s="2">
        <v>8</v>
      </c>
    </row>
    <row r="5767" spans="1:20">
      <c r="A5767" s="187" t="s">
        <v>2010</v>
      </c>
      <c r="B5767" t="s">
        <v>2000</v>
      </c>
      <c r="C5767" s="60" t="s">
        <v>1433</v>
      </c>
      <c r="D5767" s="1" t="s">
        <v>44</v>
      </c>
      <c r="E5767" s="28" t="s">
        <v>60</v>
      </c>
      <c r="F5767" s="26" t="s">
        <v>60</v>
      </c>
      <c r="G5767">
        <v>21</v>
      </c>
      <c r="H5767" s="123">
        <f t="shared" si="460"/>
        <v>0.75</v>
      </c>
      <c r="K5767" t="s">
        <v>100</v>
      </c>
      <c r="M5767" s="2">
        <v>0</v>
      </c>
      <c r="O5767">
        <v>0</v>
      </c>
      <c r="P5767" s="2">
        <v>11</v>
      </c>
      <c r="Q5767" s="2">
        <v>0</v>
      </c>
      <c r="S5767">
        <v>0</v>
      </c>
      <c r="T5767" s="2">
        <v>8</v>
      </c>
    </row>
    <row r="5768" spans="1:20">
      <c r="A5768" s="187" t="s">
        <v>2010</v>
      </c>
      <c r="B5768" t="s">
        <v>2001</v>
      </c>
      <c r="C5768" s="60" t="s">
        <v>1433</v>
      </c>
      <c r="D5768" s="1" t="s">
        <v>44</v>
      </c>
      <c r="E5768" s="28" t="s">
        <v>60</v>
      </c>
      <c r="F5768" s="26" t="s">
        <v>60</v>
      </c>
      <c r="G5768">
        <v>21</v>
      </c>
      <c r="H5768" s="123">
        <f t="shared" si="460"/>
        <v>0.75</v>
      </c>
      <c r="K5768" t="s">
        <v>100</v>
      </c>
      <c r="M5768" s="2">
        <v>0</v>
      </c>
      <c r="O5768">
        <v>0</v>
      </c>
      <c r="P5768" s="2">
        <v>11</v>
      </c>
      <c r="Q5768" s="2">
        <v>0.125</v>
      </c>
      <c r="S5768">
        <v>0.35355339059327401</v>
      </c>
      <c r="T5768" s="2">
        <v>8</v>
      </c>
    </row>
    <row r="5769" spans="1:20">
      <c r="A5769" s="187" t="s">
        <v>2010</v>
      </c>
      <c r="B5769" t="s">
        <v>2002</v>
      </c>
      <c r="C5769" s="60" t="s">
        <v>1433</v>
      </c>
      <c r="D5769" s="1" t="s">
        <v>44</v>
      </c>
      <c r="E5769" s="28" t="s">
        <v>60</v>
      </c>
      <c r="F5769" s="26" t="s">
        <v>60</v>
      </c>
      <c r="G5769">
        <v>21</v>
      </c>
      <c r="H5769" s="123">
        <f t="shared" si="460"/>
        <v>0.75</v>
      </c>
      <c r="K5769" t="s">
        <v>100</v>
      </c>
      <c r="M5769" s="2">
        <v>31.181818181818201</v>
      </c>
      <c r="O5769">
        <v>43.266195076105703</v>
      </c>
      <c r="P5769" s="2">
        <v>11</v>
      </c>
      <c r="Q5769" s="2">
        <v>19.75</v>
      </c>
      <c r="S5769">
        <v>15.3599665178207</v>
      </c>
      <c r="T5769" s="2">
        <v>8</v>
      </c>
    </row>
    <row r="5770" spans="1:20">
      <c r="A5770" s="187" t="s">
        <v>2010</v>
      </c>
      <c r="B5770" t="s">
        <v>2003</v>
      </c>
      <c r="C5770" s="60" t="s">
        <v>1433</v>
      </c>
      <c r="D5770" s="1" t="s">
        <v>44</v>
      </c>
      <c r="E5770" s="28" t="s">
        <v>60</v>
      </c>
      <c r="F5770" s="26" t="s">
        <v>60</v>
      </c>
      <c r="G5770">
        <v>21</v>
      </c>
      <c r="H5770" s="123">
        <f t="shared" si="460"/>
        <v>0.75</v>
      </c>
      <c r="K5770" t="s">
        <v>100</v>
      </c>
      <c r="M5770" s="2">
        <v>78.454545454545496</v>
      </c>
      <c r="O5770">
        <v>120.073613784514</v>
      </c>
      <c r="P5770" s="2">
        <v>11</v>
      </c>
      <c r="Q5770" s="2">
        <v>71.625</v>
      </c>
      <c r="S5770">
        <v>73.589474208515099</v>
      </c>
      <c r="T5770" s="2">
        <v>8</v>
      </c>
    </row>
    <row r="5771" spans="1:20">
      <c r="A5771" s="187" t="s">
        <v>2010</v>
      </c>
      <c r="B5771" t="s">
        <v>2004</v>
      </c>
      <c r="C5771" s="60" t="s">
        <v>1433</v>
      </c>
      <c r="D5771" s="1" t="s">
        <v>44</v>
      </c>
      <c r="E5771" s="28" t="s">
        <v>60</v>
      </c>
      <c r="F5771" s="26" t="s">
        <v>60</v>
      </c>
      <c r="G5771">
        <v>21</v>
      </c>
      <c r="H5771" s="123">
        <f t="shared" si="460"/>
        <v>0.75</v>
      </c>
      <c r="K5771" t="s">
        <v>100</v>
      </c>
      <c r="M5771" s="2">
        <v>0</v>
      </c>
      <c r="O5771">
        <v>0</v>
      </c>
      <c r="P5771" s="2">
        <v>11</v>
      </c>
      <c r="Q5771" s="2">
        <v>0</v>
      </c>
      <c r="S5771">
        <v>0</v>
      </c>
      <c r="T5771" s="2">
        <v>8</v>
      </c>
    </row>
    <row r="5772" spans="1:20">
      <c r="A5772" s="187" t="s">
        <v>2010</v>
      </c>
      <c r="B5772" t="s">
        <v>2005</v>
      </c>
      <c r="C5772" s="60" t="s">
        <v>1433</v>
      </c>
      <c r="D5772" s="1" t="s">
        <v>44</v>
      </c>
      <c r="E5772" s="28" t="s">
        <v>60</v>
      </c>
      <c r="F5772" s="26" t="s">
        <v>60</v>
      </c>
      <c r="G5772">
        <v>21</v>
      </c>
      <c r="H5772" s="123">
        <f t="shared" si="460"/>
        <v>0.75</v>
      </c>
      <c r="K5772" t="s">
        <v>100</v>
      </c>
      <c r="M5772" s="2">
        <v>0</v>
      </c>
      <c r="O5772">
        <v>0</v>
      </c>
      <c r="P5772" s="2">
        <v>11</v>
      </c>
      <c r="Q5772" s="2">
        <v>0</v>
      </c>
      <c r="S5772">
        <v>0</v>
      </c>
      <c r="T5772" s="2">
        <v>8</v>
      </c>
    </row>
    <row r="5773" spans="1:20">
      <c r="A5773" s="187" t="s">
        <v>2010</v>
      </c>
      <c r="B5773" t="s">
        <v>2006</v>
      </c>
      <c r="C5773" s="60" t="s">
        <v>1433</v>
      </c>
      <c r="D5773" s="1" t="s">
        <v>44</v>
      </c>
      <c r="E5773" s="28" t="s">
        <v>60</v>
      </c>
      <c r="F5773" s="26" t="s">
        <v>60</v>
      </c>
      <c r="G5773">
        <v>21</v>
      </c>
      <c r="H5773" s="123">
        <f t="shared" si="460"/>
        <v>0.75</v>
      </c>
      <c r="K5773" t="s">
        <v>100</v>
      </c>
      <c r="M5773" s="2">
        <v>0</v>
      </c>
      <c r="O5773">
        <v>0</v>
      </c>
      <c r="P5773" s="2">
        <v>11</v>
      </c>
      <c r="Q5773" s="2">
        <v>0</v>
      </c>
      <c r="S5773">
        <v>0</v>
      </c>
      <c r="T5773" s="2">
        <v>8</v>
      </c>
    </row>
    <row r="5774" spans="1:20">
      <c r="A5774" s="187" t="s">
        <v>2010</v>
      </c>
      <c r="B5774" t="s">
        <v>2007</v>
      </c>
      <c r="C5774" s="60" t="s">
        <v>1433</v>
      </c>
      <c r="D5774" s="1" t="s">
        <v>44</v>
      </c>
      <c r="E5774" s="28" t="s">
        <v>60</v>
      </c>
      <c r="F5774" s="26" t="s">
        <v>60</v>
      </c>
      <c r="G5774">
        <v>21</v>
      </c>
      <c r="H5774" s="123">
        <f t="shared" si="460"/>
        <v>0.75</v>
      </c>
      <c r="K5774" t="s">
        <v>100</v>
      </c>
      <c r="M5774" s="2">
        <v>11.181818181818199</v>
      </c>
      <c r="O5774">
        <v>13.7172751070917</v>
      </c>
      <c r="P5774" s="2">
        <v>11</v>
      </c>
      <c r="Q5774" s="2">
        <v>2.5</v>
      </c>
      <c r="S5774">
        <v>1.77281052085584</v>
      </c>
      <c r="T5774" s="2">
        <v>8</v>
      </c>
    </row>
    <row r="5775" spans="1:20">
      <c r="A5775" s="187" t="s">
        <v>2010</v>
      </c>
      <c r="B5775" t="s">
        <v>2008</v>
      </c>
      <c r="C5775" s="60" t="s">
        <v>1433</v>
      </c>
      <c r="D5775" s="1" t="s">
        <v>44</v>
      </c>
      <c r="E5775" s="28" t="s">
        <v>60</v>
      </c>
      <c r="F5775" s="26" t="s">
        <v>60</v>
      </c>
      <c r="G5775">
        <v>21</v>
      </c>
      <c r="H5775" s="123">
        <f t="shared" si="460"/>
        <v>0.75</v>
      </c>
      <c r="K5775" t="s">
        <v>100</v>
      </c>
      <c r="M5775" s="2">
        <v>0</v>
      </c>
      <c r="O5775">
        <v>0</v>
      </c>
      <c r="P5775" s="2">
        <v>11</v>
      </c>
      <c r="Q5775" s="2">
        <v>0</v>
      </c>
      <c r="S5775">
        <v>0</v>
      </c>
      <c r="T5775" s="2">
        <v>8</v>
      </c>
    </row>
    <row r="5776" spans="1:20">
      <c r="A5776" s="187" t="s">
        <v>2010</v>
      </c>
      <c r="B5776" t="s">
        <v>2009</v>
      </c>
      <c r="C5776" s="60" t="s">
        <v>1433</v>
      </c>
      <c r="D5776" s="1" t="s">
        <v>44</v>
      </c>
      <c r="E5776" s="28" t="s">
        <v>60</v>
      </c>
      <c r="F5776" s="26" t="s">
        <v>60</v>
      </c>
      <c r="G5776">
        <v>21</v>
      </c>
      <c r="H5776" s="123">
        <f t="shared" si="460"/>
        <v>0.75</v>
      </c>
      <c r="K5776" t="s">
        <v>100</v>
      </c>
      <c r="M5776" s="2">
        <v>0.27272727272727298</v>
      </c>
      <c r="O5776">
        <v>0.64666979068286301</v>
      </c>
      <c r="P5776" s="2">
        <v>11</v>
      </c>
      <c r="Q5776" s="2">
        <v>0.25</v>
      </c>
      <c r="S5776">
        <v>0.46291004988627599</v>
      </c>
      <c r="T5776" s="2">
        <v>8</v>
      </c>
    </row>
    <row r="5777" spans="1:20">
      <c r="A5777" s="187" t="s">
        <v>2010</v>
      </c>
      <c r="B5777" t="s">
        <v>1873</v>
      </c>
      <c r="C5777" s="60" t="s">
        <v>1433</v>
      </c>
      <c r="D5777" s="1" t="s">
        <v>44</v>
      </c>
      <c r="E5777" s="28" t="s">
        <v>60</v>
      </c>
      <c r="F5777" s="26" t="s">
        <v>60</v>
      </c>
      <c r="G5777">
        <v>28</v>
      </c>
      <c r="H5777" s="123">
        <f t="shared" si="460"/>
        <v>1</v>
      </c>
      <c r="L5777" t="s">
        <v>100</v>
      </c>
      <c r="M5777" s="2">
        <v>1.8181818181818199</v>
      </c>
      <c r="O5777">
        <v>3.21926021993196</v>
      </c>
      <c r="P5777" s="2">
        <v>11</v>
      </c>
      <c r="Q5777" s="2">
        <v>8.3333333333333301E-2</v>
      </c>
      <c r="S5777">
        <v>0.28867513459481298</v>
      </c>
      <c r="T5777" s="2">
        <v>12</v>
      </c>
    </row>
    <row r="5778" spans="1:20">
      <c r="A5778" s="187" t="s">
        <v>2010</v>
      </c>
      <c r="B5778" t="s">
        <v>1874</v>
      </c>
      <c r="C5778" s="60" t="s">
        <v>1433</v>
      </c>
      <c r="D5778" s="1" t="s">
        <v>44</v>
      </c>
      <c r="E5778" s="28" t="s">
        <v>60</v>
      </c>
      <c r="F5778" s="26" t="s">
        <v>60</v>
      </c>
      <c r="G5778">
        <v>28</v>
      </c>
      <c r="H5778" s="123">
        <f t="shared" si="460"/>
        <v>1</v>
      </c>
      <c r="L5778" t="s">
        <v>100</v>
      </c>
      <c r="M5778" s="2">
        <v>0</v>
      </c>
      <c r="O5778">
        <v>0</v>
      </c>
      <c r="P5778" s="2">
        <v>11</v>
      </c>
      <c r="Q5778" s="2">
        <v>8.3333333333333301E-2</v>
      </c>
      <c r="S5778">
        <v>0.28867513459481298</v>
      </c>
      <c r="T5778" s="2">
        <v>12</v>
      </c>
    </row>
    <row r="5779" spans="1:20">
      <c r="A5779" s="187" t="s">
        <v>2010</v>
      </c>
      <c r="B5779" t="s">
        <v>1875</v>
      </c>
      <c r="C5779" s="60" t="s">
        <v>1433</v>
      </c>
      <c r="D5779" s="1" t="s">
        <v>44</v>
      </c>
      <c r="E5779" s="28" t="s">
        <v>60</v>
      </c>
      <c r="F5779" s="26" t="s">
        <v>60</v>
      </c>
      <c r="G5779">
        <v>28</v>
      </c>
      <c r="H5779" s="123">
        <f t="shared" si="460"/>
        <v>1</v>
      </c>
      <c r="L5779" t="s">
        <v>100</v>
      </c>
      <c r="M5779" s="2">
        <v>0</v>
      </c>
      <c r="O5779">
        <v>0</v>
      </c>
      <c r="P5779" s="2">
        <v>11</v>
      </c>
      <c r="Q5779" s="2">
        <v>0</v>
      </c>
      <c r="S5779">
        <v>0</v>
      </c>
      <c r="T5779" s="2">
        <v>12</v>
      </c>
    </row>
    <row r="5780" spans="1:20">
      <c r="A5780" s="187" t="s">
        <v>2010</v>
      </c>
      <c r="B5780" t="s">
        <v>1876</v>
      </c>
      <c r="C5780" s="60" t="s">
        <v>1433</v>
      </c>
      <c r="D5780" s="1" t="s">
        <v>44</v>
      </c>
      <c r="E5780" s="28" t="s">
        <v>60</v>
      </c>
      <c r="F5780" s="26" t="s">
        <v>60</v>
      </c>
      <c r="G5780">
        <v>28</v>
      </c>
      <c r="H5780" s="123">
        <f t="shared" si="460"/>
        <v>1</v>
      </c>
      <c r="L5780" t="s">
        <v>100</v>
      </c>
      <c r="M5780" s="2">
        <v>0</v>
      </c>
      <c r="O5780">
        <v>0</v>
      </c>
      <c r="P5780" s="2">
        <v>11</v>
      </c>
      <c r="Q5780" s="2">
        <v>0</v>
      </c>
      <c r="S5780">
        <v>0</v>
      </c>
      <c r="T5780" s="2">
        <v>12</v>
      </c>
    </row>
    <row r="5781" spans="1:20">
      <c r="A5781" s="187" t="s">
        <v>2010</v>
      </c>
      <c r="B5781" t="s">
        <v>1877</v>
      </c>
      <c r="C5781" s="60" t="s">
        <v>1433</v>
      </c>
      <c r="D5781" s="1" t="s">
        <v>44</v>
      </c>
      <c r="E5781" s="28" t="s">
        <v>60</v>
      </c>
      <c r="F5781" s="26" t="s">
        <v>60</v>
      </c>
      <c r="G5781">
        <v>28</v>
      </c>
      <c r="H5781" s="123">
        <f t="shared" si="460"/>
        <v>1</v>
      </c>
      <c r="L5781" t="s">
        <v>100</v>
      </c>
      <c r="M5781" s="2">
        <v>0</v>
      </c>
      <c r="O5781">
        <v>0</v>
      </c>
      <c r="P5781" s="2">
        <v>11</v>
      </c>
      <c r="Q5781" s="2">
        <v>0</v>
      </c>
      <c r="S5781">
        <v>0</v>
      </c>
      <c r="T5781" s="2">
        <v>12</v>
      </c>
    </row>
    <row r="5782" spans="1:20">
      <c r="A5782" s="187" t="s">
        <v>2010</v>
      </c>
      <c r="B5782" t="s">
        <v>1878</v>
      </c>
      <c r="C5782" s="60" t="s">
        <v>1433</v>
      </c>
      <c r="D5782" s="1" t="s">
        <v>44</v>
      </c>
      <c r="E5782" s="28" t="s">
        <v>60</v>
      </c>
      <c r="F5782" s="26" t="s">
        <v>60</v>
      </c>
      <c r="G5782">
        <v>28</v>
      </c>
      <c r="H5782" s="123">
        <f t="shared" si="460"/>
        <v>1</v>
      </c>
      <c r="L5782" t="s">
        <v>100</v>
      </c>
      <c r="M5782" s="2">
        <v>0</v>
      </c>
      <c r="O5782">
        <v>0</v>
      </c>
      <c r="P5782" s="2">
        <v>11</v>
      </c>
      <c r="Q5782" s="2">
        <v>0</v>
      </c>
      <c r="S5782">
        <v>0</v>
      </c>
      <c r="T5782" s="2">
        <v>12</v>
      </c>
    </row>
    <row r="5783" spans="1:20">
      <c r="A5783" s="187" t="s">
        <v>2010</v>
      </c>
      <c r="B5783" t="s">
        <v>1879</v>
      </c>
      <c r="C5783" s="60" t="s">
        <v>1433</v>
      </c>
      <c r="D5783" s="1" t="s">
        <v>44</v>
      </c>
      <c r="E5783" s="28" t="s">
        <v>60</v>
      </c>
      <c r="F5783" s="26" t="s">
        <v>60</v>
      </c>
      <c r="G5783">
        <v>28</v>
      </c>
      <c r="H5783" s="123">
        <f t="shared" si="460"/>
        <v>1</v>
      </c>
      <c r="L5783" t="s">
        <v>100</v>
      </c>
      <c r="M5783" s="2">
        <v>128.45454545454501</v>
      </c>
      <c r="O5783">
        <v>105.565490228922</v>
      </c>
      <c r="P5783" s="2">
        <v>11</v>
      </c>
      <c r="Q5783" s="2">
        <v>117.083333333333</v>
      </c>
      <c r="S5783">
        <v>224.99594272436201</v>
      </c>
      <c r="T5783" s="2">
        <v>12</v>
      </c>
    </row>
    <row r="5784" spans="1:20">
      <c r="A5784" s="187" t="s">
        <v>2010</v>
      </c>
      <c r="B5784" t="s">
        <v>1880</v>
      </c>
      <c r="C5784" s="60" t="s">
        <v>1433</v>
      </c>
      <c r="D5784" s="1" t="s">
        <v>44</v>
      </c>
      <c r="E5784" s="28" t="s">
        <v>60</v>
      </c>
      <c r="F5784" s="26" t="s">
        <v>60</v>
      </c>
      <c r="G5784">
        <v>28</v>
      </c>
      <c r="H5784" s="123">
        <f t="shared" si="460"/>
        <v>1</v>
      </c>
      <c r="L5784" t="s">
        <v>100</v>
      </c>
      <c r="M5784" s="2">
        <v>0</v>
      </c>
      <c r="O5784">
        <v>0</v>
      </c>
      <c r="P5784" s="2">
        <v>11</v>
      </c>
      <c r="Q5784" s="2">
        <v>0</v>
      </c>
      <c r="S5784">
        <v>0</v>
      </c>
      <c r="T5784" s="2">
        <v>12</v>
      </c>
    </row>
    <row r="5785" spans="1:20">
      <c r="A5785" s="187" t="s">
        <v>2010</v>
      </c>
      <c r="B5785" t="s">
        <v>1881</v>
      </c>
      <c r="C5785" s="60" t="s">
        <v>1433</v>
      </c>
      <c r="D5785" s="1" t="s">
        <v>44</v>
      </c>
      <c r="E5785" s="28" t="s">
        <v>60</v>
      </c>
      <c r="F5785" s="26" t="s">
        <v>60</v>
      </c>
      <c r="G5785">
        <v>28</v>
      </c>
      <c r="H5785" s="123">
        <f t="shared" si="460"/>
        <v>1</v>
      </c>
      <c r="L5785" t="s">
        <v>100</v>
      </c>
      <c r="M5785" s="2">
        <v>0.36363636363636398</v>
      </c>
      <c r="O5785">
        <v>0.67419986246324204</v>
      </c>
      <c r="P5785" s="2">
        <v>11</v>
      </c>
      <c r="Q5785" s="2">
        <v>8.3333333333333301E-2</v>
      </c>
      <c r="S5785">
        <v>0.28867513459481298</v>
      </c>
      <c r="T5785" s="2">
        <v>12</v>
      </c>
    </row>
    <row r="5786" spans="1:20">
      <c r="A5786" s="187" t="s">
        <v>2010</v>
      </c>
      <c r="B5786" t="s">
        <v>1882</v>
      </c>
      <c r="C5786" s="60" t="s">
        <v>1433</v>
      </c>
      <c r="D5786" s="1" t="s">
        <v>44</v>
      </c>
      <c r="E5786" s="28" t="s">
        <v>60</v>
      </c>
      <c r="F5786" s="26" t="s">
        <v>60</v>
      </c>
      <c r="G5786">
        <v>28</v>
      </c>
      <c r="H5786" s="123">
        <f t="shared" si="460"/>
        <v>1</v>
      </c>
      <c r="L5786" t="s">
        <v>100</v>
      </c>
      <c r="M5786" s="2">
        <v>0</v>
      </c>
      <c r="O5786">
        <v>0</v>
      </c>
      <c r="P5786" s="2">
        <v>11</v>
      </c>
      <c r="Q5786" s="2">
        <v>8.3333333333333301E-2</v>
      </c>
      <c r="S5786">
        <v>0.28867513459481298</v>
      </c>
      <c r="T5786" s="2">
        <v>12</v>
      </c>
    </row>
    <row r="5787" spans="1:20">
      <c r="A5787" s="187" t="s">
        <v>2010</v>
      </c>
      <c r="B5787" t="s">
        <v>1883</v>
      </c>
      <c r="C5787" s="60" t="s">
        <v>1433</v>
      </c>
      <c r="D5787" s="1" t="s">
        <v>44</v>
      </c>
      <c r="E5787" s="28" t="s">
        <v>60</v>
      </c>
      <c r="F5787" s="26" t="s">
        <v>60</v>
      </c>
      <c r="G5787">
        <v>28</v>
      </c>
      <c r="H5787" s="123">
        <f t="shared" si="460"/>
        <v>1</v>
      </c>
      <c r="L5787" t="s">
        <v>100</v>
      </c>
      <c r="M5787" s="2">
        <v>89</v>
      </c>
      <c r="O5787">
        <v>65.624690475460497</v>
      </c>
      <c r="P5787" s="2">
        <v>11</v>
      </c>
      <c r="Q5787" s="2">
        <v>51.5833333333333</v>
      </c>
      <c r="S5787">
        <v>55.768121120702403</v>
      </c>
      <c r="T5787" s="2">
        <v>12</v>
      </c>
    </row>
    <row r="5788" spans="1:20">
      <c r="A5788" s="187" t="s">
        <v>2010</v>
      </c>
      <c r="B5788" t="s">
        <v>1884</v>
      </c>
      <c r="C5788" s="60" t="s">
        <v>1433</v>
      </c>
      <c r="D5788" s="1" t="s">
        <v>44</v>
      </c>
      <c r="E5788" s="28" t="s">
        <v>60</v>
      </c>
      <c r="F5788" s="26" t="s">
        <v>60</v>
      </c>
      <c r="G5788">
        <v>28</v>
      </c>
      <c r="H5788" s="123">
        <f t="shared" si="460"/>
        <v>1</v>
      </c>
      <c r="L5788" t="s">
        <v>100</v>
      </c>
      <c r="M5788" s="2">
        <v>9.0909090909090898E-2</v>
      </c>
      <c r="O5788">
        <v>0.30151134457776402</v>
      </c>
      <c r="P5788" s="2">
        <v>11</v>
      </c>
      <c r="Q5788" s="2">
        <v>0</v>
      </c>
      <c r="S5788">
        <v>0</v>
      </c>
      <c r="T5788" s="2">
        <v>12</v>
      </c>
    </row>
    <row r="5789" spans="1:20">
      <c r="A5789" s="187" t="s">
        <v>2010</v>
      </c>
      <c r="B5789" t="s">
        <v>1885</v>
      </c>
      <c r="C5789" s="60" t="s">
        <v>1433</v>
      </c>
      <c r="D5789" s="1" t="s">
        <v>44</v>
      </c>
      <c r="E5789" s="28" t="s">
        <v>60</v>
      </c>
      <c r="F5789" s="26" t="s">
        <v>60</v>
      </c>
      <c r="G5789">
        <v>28</v>
      </c>
      <c r="H5789" s="123">
        <f t="shared" si="460"/>
        <v>1</v>
      </c>
      <c r="L5789" t="s">
        <v>100</v>
      </c>
      <c r="M5789" s="2">
        <v>0</v>
      </c>
      <c r="O5789">
        <v>0</v>
      </c>
      <c r="P5789" s="2">
        <v>11</v>
      </c>
      <c r="Q5789" s="2">
        <v>0</v>
      </c>
      <c r="S5789">
        <v>0</v>
      </c>
      <c r="T5789" s="2">
        <v>12</v>
      </c>
    </row>
    <row r="5790" spans="1:20">
      <c r="A5790" s="187" t="s">
        <v>2010</v>
      </c>
      <c r="B5790" t="s">
        <v>1447</v>
      </c>
      <c r="C5790" s="60" t="s">
        <v>1433</v>
      </c>
      <c r="D5790" s="1" t="s">
        <v>44</v>
      </c>
      <c r="E5790" s="28" t="s">
        <v>60</v>
      </c>
      <c r="F5790" s="26" t="s">
        <v>60</v>
      </c>
      <c r="G5790">
        <v>28</v>
      </c>
      <c r="H5790" s="123">
        <f t="shared" si="460"/>
        <v>1</v>
      </c>
      <c r="L5790" t="s">
        <v>100</v>
      </c>
      <c r="M5790" s="2">
        <v>0.72727272727272696</v>
      </c>
      <c r="O5790">
        <v>1.00904995821903</v>
      </c>
      <c r="P5790" s="2">
        <v>11</v>
      </c>
      <c r="Q5790" s="2">
        <v>2</v>
      </c>
      <c r="S5790">
        <v>2.3741027013092002</v>
      </c>
      <c r="T5790" s="2">
        <v>12</v>
      </c>
    </row>
    <row r="5791" spans="1:20">
      <c r="A5791" s="187" t="s">
        <v>2010</v>
      </c>
      <c r="B5791" t="s">
        <v>1886</v>
      </c>
      <c r="C5791" s="60" t="s">
        <v>1433</v>
      </c>
      <c r="D5791" s="1" t="s">
        <v>44</v>
      </c>
      <c r="E5791" s="28" t="s">
        <v>60</v>
      </c>
      <c r="F5791" s="26" t="s">
        <v>60</v>
      </c>
      <c r="G5791">
        <v>28</v>
      </c>
      <c r="H5791" s="123">
        <f t="shared" si="460"/>
        <v>1</v>
      </c>
      <c r="L5791" t="s">
        <v>100</v>
      </c>
      <c r="M5791" s="2">
        <v>9.0909090909090898E-2</v>
      </c>
      <c r="O5791">
        <v>0.30151134457776402</v>
      </c>
      <c r="P5791" s="2">
        <v>11</v>
      </c>
      <c r="Q5791" s="2">
        <v>0</v>
      </c>
      <c r="S5791">
        <v>0</v>
      </c>
      <c r="T5791" s="2">
        <v>12</v>
      </c>
    </row>
    <row r="5792" spans="1:20">
      <c r="A5792" s="187" t="s">
        <v>2010</v>
      </c>
      <c r="B5792" t="s">
        <v>1887</v>
      </c>
      <c r="C5792" s="60" t="s">
        <v>1433</v>
      </c>
      <c r="D5792" s="1" t="s">
        <v>44</v>
      </c>
      <c r="E5792" s="28" t="s">
        <v>60</v>
      </c>
      <c r="F5792" s="26" t="s">
        <v>60</v>
      </c>
      <c r="G5792">
        <v>28</v>
      </c>
      <c r="H5792" s="123">
        <f t="shared" si="460"/>
        <v>1</v>
      </c>
      <c r="L5792" t="s">
        <v>100</v>
      </c>
      <c r="M5792" s="2">
        <v>3.9090909090909101</v>
      </c>
      <c r="O5792">
        <v>5.3935988997059399</v>
      </c>
      <c r="P5792" s="2">
        <v>11</v>
      </c>
      <c r="Q5792" s="2">
        <v>9.6666666666666696</v>
      </c>
      <c r="S5792">
        <v>14.699000172141201</v>
      </c>
      <c r="T5792" s="2">
        <v>12</v>
      </c>
    </row>
    <row r="5793" spans="1:20">
      <c r="A5793" s="187" t="s">
        <v>2010</v>
      </c>
      <c r="B5793" t="s">
        <v>1888</v>
      </c>
      <c r="C5793" s="60" t="s">
        <v>1433</v>
      </c>
      <c r="D5793" s="1" t="s">
        <v>44</v>
      </c>
      <c r="E5793" s="28" t="s">
        <v>60</v>
      </c>
      <c r="F5793" s="26" t="s">
        <v>60</v>
      </c>
      <c r="G5793">
        <v>28</v>
      </c>
      <c r="H5793" s="123">
        <f t="shared" si="460"/>
        <v>1</v>
      </c>
      <c r="L5793" t="s">
        <v>100</v>
      </c>
      <c r="M5793" s="2">
        <v>0</v>
      </c>
      <c r="O5793">
        <v>0</v>
      </c>
      <c r="P5793" s="2">
        <v>11</v>
      </c>
      <c r="Q5793" s="2">
        <v>0</v>
      </c>
      <c r="S5793">
        <v>0</v>
      </c>
      <c r="T5793" s="2">
        <v>12</v>
      </c>
    </row>
    <row r="5794" spans="1:20">
      <c r="A5794" s="187" t="s">
        <v>2010</v>
      </c>
      <c r="B5794" t="s">
        <v>1889</v>
      </c>
      <c r="C5794" s="60" t="s">
        <v>1433</v>
      </c>
      <c r="D5794" s="1" t="s">
        <v>44</v>
      </c>
      <c r="E5794" s="28" t="s">
        <v>60</v>
      </c>
      <c r="F5794" s="26" t="s">
        <v>60</v>
      </c>
      <c r="G5794">
        <v>28</v>
      </c>
      <c r="H5794" s="123">
        <f t="shared" si="460"/>
        <v>1</v>
      </c>
      <c r="L5794" t="s">
        <v>100</v>
      </c>
      <c r="M5794" s="2">
        <v>0.72727272727272696</v>
      </c>
      <c r="O5794">
        <v>1.42062726222673</v>
      </c>
      <c r="P5794" s="2">
        <v>11</v>
      </c>
      <c r="Q5794" s="2">
        <v>0.83333333333333304</v>
      </c>
      <c r="S5794">
        <v>1.58592292219752</v>
      </c>
      <c r="T5794" s="2">
        <v>12</v>
      </c>
    </row>
    <row r="5795" spans="1:20">
      <c r="A5795" s="187" t="s">
        <v>2010</v>
      </c>
      <c r="B5795" t="s">
        <v>1890</v>
      </c>
      <c r="C5795" s="60" t="s">
        <v>1433</v>
      </c>
      <c r="D5795" s="1" t="s">
        <v>44</v>
      </c>
      <c r="E5795" s="28" t="s">
        <v>60</v>
      </c>
      <c r="F5795" s="26" t="s">
        <v>60</v>
      </c>
      <c r="G5795">
        <v>28</v>
      </c>
      <c r="H5795" s="123">
        <f t="shared" si="460"/>
        <v>1</v>
      </c>
      <c r="L5795" t="s">
        <v>100</v>
      </c>
      <c r="M5795" s="2">
        <v>0.81818181818181801</v>
      </c>
      <c r="O5795">
        <v>0.87386289750530299</v>
      </c>
      <c r="P5795" s="2">
        <v>11</v>
      </c>
      <c r="Q5795" s="2">
        <v>1.4166666666666701</v>
      </c>
      <c r="S5795">
        <v>1.8319554050414599</v>
      </c>
      <c r="T5795" s="2">
        <v>12</v>
      </c>
    </row>
    <row r="5796" spans="1:20">
      <c r="A5796" s="187" t="s">
        <v>2010</v>
      </c>
      <c r="B5796" t="s">
        <v>918</v>
      </c>
      <c r="C5796" s="60" t="s">
        <v>1433</v>
      </c>
      <c r="D5796" s="1" t="s">
        <v>44</v>
      </c>
      <c r="E5796" s="28" t="s">
        <v>60</v>
      </c>
      <c r="F5796" s="26" t="s">
        <v>60</v>
      </c>
      <c r="G5796">
        <v>28</v>
      </c>
      <c r="H5796" s="123">
        <f t="shared" si="460"/>
        <v>1</v>
      </c>
      <c r="L5796" t="s">
        <v>100</v>
      </c>
      <c r="M5796" s="2">
        <v>0</v>
      </c>
      <c r="O5796">
        <v>0</v>
      </c>
      <c r="P5796" s="2">
        <v>11</v>
      </c>
      <c r="Q5796" s="2">
        <v>0</v>
      </c>
      <c r="S5796">
        <v>0</v>
      </c>
      <c r="T5796" s="2">
        <v>12</v>
      </c>
    </row>
    <row r="5797" spans="1:20">
      <c r="A5797" s="187" t="s">
        <v>2010</v>
      </c>
      <c r="B5797" t="s">
        <v>1891</v>
      </c>
      <c r="C5797" s="60" t="s">
        <v>1433</v>
      </c>
      <c r="D5797" s="1" t="s">
        <v>44</v>
      </c>
      <c r="E5797" s="28" t="s">
        <v>60</v>
      </c>
      <c r="F5797" s="26" t="s">
        <v>60</v>
      </c>
      <c r="G5797">
        <v>28</v>
      </c>
      <c r="H5797" s="123">
        <f t="shared" si="460"/>
        <v>1</v>
      </c>
      <c r="L5797" t="s">
        <v>100</v>
      </c>
      <c r="M5797" s="2">
        <v>0</v>
      </c>
      <c r="O5797">
        <v>0</v>
      </c>
      <c r="P5797" s="2">
        <v>11</v>
      </c>
      <c r="Q5797" s="2">
        <v>0</v>
      </c>
      <c r="S5797">
        <v>0</v>
      </c>
      <c r="T5797" s="2">
        <v>12</v>
      </c>
    </row>
    <row r="5798" spans="1:20">
      <c r="A5798" s="187" t="s">
        <v>2010</v>
      </c>
      <c r="B5798" t="s">
        <v>1892</v>
      </c>
      <c r="C5798" s="60" t="s">
        <v>1433</v>
      </c>
      <c r="D5798" s="1" t="s">
        <v>44</v>
      </c>
      <c r="E5798" s="28" t="s">
        <v>60</v>
      </c>
      <c r="F5798" s="26" t="s">
        <v>60</v>
      </c>
      <c r="G5798">
        <v>28</v>
      </c>
      <c r="H5798" s="123">
        <f t="shared" si="460"/>
        <v>1</v>
      </c>
      <c r="L5798" t="s">
        <v>100</v>
      </c>
      <c r="M5798" s="2">
        <v>0</v>
      </c>
      <c r="O5798">
        <v>0</v>
      </c>
      <c r="P5798" s="2">
        <v>11</v>
      </c>
      <c r="Q5798" s="2">
        <v>0</v>
      </c>
      <c r="S5798">
        <v>0</v>
      </c>
      <c r="T5798" s="2">
        <v>12</v>
      </c>
    </row>
    <row r="5799" spans="1:20">
      <c r="A5799" s="187" t="s">
        <v>2010</v>
      </c>
      <c r="B5799" t="s">
        <v>1425</v>
      </c>
      <c r="C5799" s="60" t="s">
        <v>1433</v>
      </c>
      <c r="D5799" s="1" t="s">
        <v>44</v>
      </c>
      <c r="E5799" s="28" t="s">
        <v>60</v>
      </c>
      <c r="F5799" s="26" t="s">
        <v>60</v>
      </c>
      <c r="G5799">
        <v>28</v>
      </c>
      <c r="H5799" s="123">
        <f t="shared" si="460"/>
        <v>1</v>
      </c>
      <c r="L5799" t="s">
        <v>100</v>
      </c>
      <c r="M5799" s="2">
        <v>0</v>
      </c>
      <c r="O5799">
        <v>0</v>
      </c>
      <c r="P5799" s="2">
        <v>11</v>
      </c>
      <c r="Q5799" s="2">
        <v>0</v>
      </c>
      <c r="S5799">
        <v>0</v>
      </c>
      <c r="T5799" s="2">
        <v>12</v>
      </c>
    </row>
    <row r="5800" spans="1:20">
      <c r="A5800" s="187" t="s">
        <v>2010</v>
      </c>
      <c r="B5800" t="s">
        <v>1427</v>
      </c>
      <c r="C5800" s="60" t="s">
        <v>1433</v>
      </c>
      <c r="D5800" s="1" t="s">
        <v>44</v>
      </c>
      <c r="E5800" s="28" t="s">
        <v>60</v>
      </c>
      <c r="F5800" s="26" t="s">
        <v>60</v>
      </c>
      <c r="G5800">
        <v>28</v>
      </c>
      <c r="H5800" s="123">
        <f t="shared" si="460"/>
        <v>1</v>
      </c>
      <c r="L5800" t="s">
        <v>100</v>
      </c>
      <c r="M5800" s="2">
        <v>0</v>
      </c>
      <c r="O5800">
        <v>0</v>
      </c>
      <c r="P5800" s="2">
        <v>11</v>
      </c>
      <c r="Q5800" s="2">
        <v>0.16666666666666699</v>
      </c>
      <c r="S5800">
        <v>0.38924947208076099</v>
      </c>
      <c r="T5800" s="2">
        <v>12</v>
      </c>
    </row>
    <row r="5801" spans="1:20">
      <c r="A5801" s="187" t="s">
        <v>2010</v>
      </c>
      <c r="B5801" t="s">
        <v>1893</v>
      </c>
      <c r="C5801" s="60" t="s">
        <v>1433</v>
      </c>
      <c r="D5801" s="1" t="s">
        <v>44</v>
      </c>
      <c r="E5801" s="28" t="s">
        <v>60</v>
      </c>
      <c r="F5801" s="26" t="s">
        <v>60</v>
      </c>
      <c r="G5801">
        <v>28</v>
      </c>
      <c r="H5801" s="123">
        <f t="shared" si="460"/>
        <v>1</v>
      </c>
      <c r="L5801" t="s">
        <v>100</v>
      </c>
      <c r="M5801" s="2">
        <v>0</v>
      </c>
      <c r="O5801">
        <v>0</v>
      </c>
      <c r="P5801" s="2">
        <v>11</v>
      </c>
      <c r="Q5801" s="2">
        <v>0</v>
      </c>
      <c r="S5801">
        <v>0</v>
      </c>
      <c r="T5801" s="2">
        <v>12</v>
      </c>
    </row>
    <row r="5802" spans="1:20">
      <c r="A5802" s="187" t="s">
        <v>2010</v>
      </c>
      <c r="B5802" t="s">
        <v>1894</v>
      </c>
      <c r="C5802" s="60" t="s">
        <v>1433</v>
      </c>
      <c r="D5802" s="1" t="s">
        <v>44</v>
      </c>
      <c r="E5802" s="28" t="s">
        <v>60</v>
      </c>
      <c r="F5802" s="26" t="s">
        <v>60</v>
      </c>
      <c r="G5802">
        <v>28</v>
      </c>
      <c r="H5802" s="123">
        <f t="shared" si="460"/>
        <v>1</v>
      </c>
      <c r="L5802" t="s">
        <v>100</v>
      </c>
      <c r="M5802" s="2">
        <v>0</v>
      </c>
      <c r="O5802">
        <v>0</v>
      </c>
      <c r="P5802" s="2">
        <v>11</v>
      </c>
      <c r="Q5802" s="2">
        <v>0</v>
      </c>
      <c r="S5802">
        <v>0</v>
      </c>
      <c r="T5802" s="2">
        <v>12</v>
      </c>
    </row>
    <row r="5803" spans="1:20">
      <c r="A5803" s="187" t="s">
        <v>2010</v>
      </c>
      <c r="B5803" t="s">
        <v>1895</v>
      </c>
      <c r="C5803" s="60" t="s">
        <v>1433</v>
      </c>
      <c r="D5803" s="1" t="s">
        <v>44</v>
      </c>
      <c r="E5803" s="28" t="s">
        <v>60</v>
      </c>
      <c r="F5803" s="26" t="s">
        <v>60</v>
      </c>
      <c r="G5803">
        <v>28</v>
      </c>
      <c r="H5803" s="123">
        <f t="shared" si="460"/>
        <v>1</v>
      </c>
      <c r="L5803" t="s">
        <v>100</v>
      </c>
      <c r="M5803" s="2">
        <v>0</v>
      </c>
      <c r="O5803">
        <v>0</v>
      </c>
      <c r="P5803" s="2">
        <v>11</v>
      </c>
      <c r="Q5803" s="2">
        <v>0</v>
      </c>
      <c r="S5803">
        <v>0</v>
      </c>
      <c r="T5803" s="2">
        <v>12</v>
      </c>
    </row>
    <row r="5804" spans="1:20">
      <c r="A5804" s="187" t="s">
        <v>2010</v>
      </c>
      <c r="B5804" t="s">
        <v>1896</v>
      </c>
      <c r="C5804" s="60" t="s">
        <v>1433</v>
      </c>
      <c r="D5804" s="1" t="s">
        <v>44</v>
      </c>
      <c r="E5804" s="28" t="s">
        <v>60</v>
      </c>
      <c r="F5804" s="26" t="s">
        <v>60</v>
      </c>
      <c r="G5804">
        <v>28</v>
      </c>
      <c r="H5804" s="123">
        <f t="shared" si="460"/>
        <v>1</v>
      </c>
      <c r="L5804" t="s">
        <v>100</v>
      </c>
      <c r="M5804" s="2">
        <v>0.54545454545454497</v>
      </c>
      <c r="O5804">
        <v>0.93419873299382705</v>
      </c>
      <c r="P5804" s="2">
        <v>11</v>
      </c>
      <c r="Q5804" s="2">
        <v>0.33333333333333298</v>
      </c>
      <c r="S5804">
        <v>0.65133894727893005</v>
      </c>
      <c r="T5804" s="2">
        <v>12</v>
      </c>
    </row>
    <row r="5805" spans="1:20">
      <c r="A5805" s="187" t="s">
        <v>2010</v>
      </c>
      <c r="B5805" t="s">
        <v>1897</v>
      </c>
      <c r="C5805" s="60" t="s">
        <v>1433</v>
      </c>
      <c r="D5805" s="1" t="s">
        <v>44</v>
      </c>
      <c r="E5805" s="28" t="s">
        <v>60</v>
      </c>
      <c r="F5805" s="26" t="s">
        <v>60</v>
      </c>
      <c r="G5805">
        <v>28</v>
      </c>
      <c r="H5805" s="123">
        <f t="shared" si="460"/>
        <v>1</v>
      </c>
      <c r="L5805" t="s">
        <v>100</v>
      </c>
      <c r="M5805" s="2">
        <v>0</v>
      </c>
      <c r="O5805">
        <v>0</v>
      </c>
      <c r="P5805" s="2">
        <v>11</v>
      </c>
      <c r="Q5805" s="2">
        <v>0</v>
      </c>
      <c r="S5805">
        <v>0</v>
      </c>
      <c r="T5805" s="2">
        <v>12</v>
      </c>
    </row>
    <row r="5806" spans="1:20">
      <c r="A5806" s="187" t="s">
        <v>2010</v>
      </c>
      <c r="B5806" t="s">
        <v>1898</v>
      </c>
      <c r="C5806" s="60" t="s">
        <v>1433</v>
      </c>
      <c r="D5806" s="1" t="s">
        <v>44</v>
      </c>
      <c r="E5806" s="28" t="s">
        <v>60</v>
      </c>
      <c r="F5806" s="26" t="s">
        <v>60</v>
      </c>
      <c r="G5806">
        <v>28</v>
      </c>
      <c r="H5806" s="123">
        <f t="shared" si="460"/>
        <v>1</v>
      </c>
      <c r="L5806" t="s">
        <v>100</v>
      </c>
      <c r="M5806" s="2">
        <v>0</v>
      </c>
      <c r="O5806">
        <v>0</v>
      </c>
      <c r="P5806" s="2">
        <v>11</v>
      </c>
      <c r="Q5806" s="2">
        <v>0</v>
      </c>
      <c r="S5806">
        <v>0</v>
      </c>
      <c r="T5806" s="2">
        <v>12</v>
      </c>
    </row>
    <row r="5807" spans="1:20">
      <c r="A5807" s="187" t="s">
        <v>2010</v>
      </c>
      <c r="B5807" t="s">
        <v>1899</v>
      </c>
      <c r="C5807" s="60" t="s">
        <v>1433</v>
      </c>
      <c r="D5807" s="1" t="s">
        <v>44</v>
      </c>
      <c r="E5807" s="28" t="s">
        <v>60</v>
      </c>
      <c r="F5807" s="26" t="s">
        <v>60</v>
      </c>
      <c r="G5807">
        <v>28</v>
      </c>
      <c r="H5807" s="123">
        <f t="shared" si="460"/>
        <v>1</v>
      </c>
      <c r="L5807" t="s">
        <v>100</v>
      </c>
      <c r="M5807" s="2">
        <v>0</v>
      </c>
      <c r="O5807">
        <v>0</v>
      </c>
      <c r="P5807" s="2">
        <v>11</v>
      </c>
      <c r="Q5807" s="2">
        <v>0.16666666666666699</v>
      </c>
      <c r="S5807">
        <v>0.38924947208076099</v>
      </c>
      <c r="T5807" s="2">
        <v>12</v>
      </c>
    </row>
    <row r="5808" spans="1:20">
      <c r="A5808" s="187" t="s">
        <v>2010</v>
      </c>
      <c r="B5808" t="s">
        <v>1900</v>
      </c>
      <c r="C5808" s="60" t="s">
        <v>1433</v>
      </c>
      <c r="D5808" s="1" t="s">
        <v>44</v>
      </c>
      <c r="E5808" s="28" t="s">
        <v>60</v>
      </c>
      <c r="F5808" s="26" t="s">
        <v>60</v>
      </c>
      <c r="G5808">
        <v>28</v>
      </c>
      <c r="H5808" s="123">
        <f t="shared" si="460"/>
        <v>1</v>
      </c>
      <c r="L5808" t="s">
        <v>100</v>
      </c>
      <c r="M5808" s="2">
        <v>0</v>
      </c>
      <c r="O5808">
        <v>0</v>
      </c>
      <c r="P5808" s="2">
        <v>11</v>
      </c>
      <c r="Q5808" s="2">
        <v>1.25</v>
      </c>
      <c r="S5808">
        <v>1.71225529107612</v>
      </c>
      <c r="T5808" s="2">
        <v>12</v>
      </c>
    </row>
    <row r="5809" spans="1:20">
      <c r="A5809" s="187" t="s">
        <v>2010</v>
      </c>
      <c r="B5809" t="s">
        <v>1901</v>
      </c>
      <c r="C5809" s="60" t="s">
        <v>1433</v>
      </c>
      <c r="D5809" s="1" t="s">
        <v>44</v>
      </c>
      <c r="E5809" s="28" t="s">
        <v>60</v>
      </c>
      <c r="F5809" s="26" t="s">
        <v>60</v>
      </c>
      <c r="G5809">
        <v>28</v>
      </c>
      <c r="H5809" s="123">
        <f t="shared" si="460"/>
        <v>1</v>
      </c>
      <c r="L5809" t="s">
        <v>100</v>
      </c>
      <c r="M5809" s="2">
        <v>0.27272727272727298</v>
      </c>
      <c r="O5809">
        <v>0.64666979068286301</v>
      </c>
      <c r="P5809" s="2">
        <v>11</v>
      </c>
      <c r="Q5809" s="2">
        <v>8.3333333333333301E-2</v>
      </c>
      <c r="S5809">
        <v>0.28867513459481298</v>
      </c>
      <c r="T5809" s="2">
        <v>12</v>
      </c>
    </row>
    <row r="5810" spans="1:20">
      <c r="A5810" s="187" t="s">
        <v>2010</v>
      </c>
      <c r="B5810" t="s">
        <v>1902</v>
      </c>
      <c r="C5810" s="60" t="s">
        <v>1433</v>
      </c>
      <c r="D5810" s="1" t="s">
        <v>44</v>
      </c>
      <c r="E5810" s="28" t="s">
        <v>60</v>
      </c>
      <c r="F5810" s="26" t="s">
        <v>60</v>
      </c>
      <c r="G5810">
        <v>28</v>
      </c>
      <c r="H5810" s="123">
        <f t="shared" si="460"/>
        <v>1</v>
      </c>
      <c r="L5810" t="s">
        <v>100</v>
      </c>
      <c r="M5810" s="2">
        <v>0</v>
      </c>
      <c r="O5810">
        <v>0</v>
      </c>
      <c r="P5810" s="2">
        <v>11</v>
      </c>
      <c r="Q5810" s="2">
        <v>0</v>
      </c>
      <c r="S5810">
        <v>0</v>
      </c>
      <c r="T5810" s="2">
        <v>12</v>
      </c>
    </row>
    <row r="5811" spans="1:20">
      <c r="A5811" s="187" t="s">
        <v>2010</v>
      </c>
      <c r="B5811" t="s">
        <v>1903</v>
      </c>
      <c r="C5811" s="60" t="s">
        <v>1433</v>
      </c>
      <c r="D5811" s="1" t="s">
        <v>44</v>
      </c>
      <c r="E5811" s="28" t="s">
        <v>60</v>
      </c>
      <c r="F5811" s="26" t="s">
        <v>60</v>
      </c>
      <c r="G5811">
        <v>28</v>
      </c>
      <c r="H5811" s="123">
        <f t="shared" si="460"/>
        <v>1</v>
      </c>
      <c r="L5811" t="s">
        <v>100</v>
      </c>
      <c r="M5811" s="2">
        <v>0</v>
      </c>
      <c r="O5811">
        <v>0</v>
      </c>
      <c r="P5811" s="2">
        <v>11</v>
      </c>
      <c r="Q5811" s="2">
        <v>0</v>
      </c>
      <c r="S5811">
        <v>0</v>
      </c>
      <c r="T5811" s="2">
        <v>12</v>
      </c>
    </row>
    <row r="5812" spans="1:20">
      <c r="A5812" s="187" t="s">
        <v>2010</v>
      </c>
      <c r="B5812" t="s">
        <v>1904</v>
      </c>
      <c r="C5812" s="60" t="s">
        <v>1433</v>
      </c>
      <c r="D5812" s="1" t="s">
        <v>44</v>
      </c>
      <c r="E5812" s="28" t="s">
        <v>60</v>
      </c>
      <c r="F5812" s="26" t="s">
        <v>60</v>
      </c>
      <c r="G5812">
        <v>28</v>
      </c>
      <c r="H5812" s="123">
        <f t="shared" si="460"/>
        <v>1</v>
      </c>
      <c r="L5812" t="s">
        <v>100</v>
      </c>
      <c r="M5812" s="2">
        <v>0</v>
      </c>
      <c r="O5812">
        <v>0</v>
      </c>
      <c r="P5812" s="2">
        <v>11</v>
      </c>
      <c r="Q5812" s="2">
        <v>0</v>
      </c>
      <c r="S5812">
        <v>0</v>
      </c>
      <c r="T5812" s="2">
        <v>12</v>
      </c>
    </row>
    <row r="5813" spans="1:20">
      <c r="A5813" s="187" t="s">
        <v>2010</v>
      </c>
      <c r="B5813" t="s">
        <v>1905</v>
      </c>
      <c r="C5813" s="60" t="s">
        <v>1433</v>
      </c>
      <c r="D5813" s="1" t="s">
        <v>44</v>
      </c>
      <c r="E5813" s="28" t="s">
        <v>60</v>
      </c>
      <c r="F5813" s="26" t="s">
        <v>60</v>
      </c>
      <c r="G5813">
        <v>28</v>
      </c>
      <c r="H5813" s="123">
        <f t="shared" si="460"/>
        <v>1</v>
      </c>
      <c r="L5813" t="s">
        <v>100</v>
      </c>
      <c r="M5813" s="2">
        <v>12.545454545454501</v>
      </c>
      <c r="O5813">
        <v>11.1028251932887</v>
      </c>
      <c r="P5813" s="2">
        <v>11</v>
      </c>
      <c r="Q5813" s="2">
        <v>9.4166666666666696</v>
      </c>
      <c r="S5813">
        <v>16.434212282106301</v>
      </c>
      <c r="T5813" s="2">
        <v>12</v>
      </c>
    </row>
    <row r="5814" spans="1:20">
      <c r="A5814" s="187" t="s">
        <v>2010</v>
      </c>
      <c r="B5814" t="s">
        <v>1906</v>
      </c>
      <c r="C5814" s="60" t="s">
        <v>1433</v>
      </c>
      <c r="D5814" s="1" t="s">
        <v>44</v>
      </c>
      <c r="E5814" s="28" t="s">
        <v>60</v>
      </c>
      <c r="F5814" s="26" t="s">
        <v>60</v>
      </c>
      <c r="G5814">
        <v>28</v>
      </c>
      <c r="H5814" s="123">
        <f t="shared" si="460"/>
        <v>1</v>
      </c>
      <c r="L5814" t="s">
        <v>100</v>
      </c>
      <c r="M5814" s="2">
        <v>9.0909090909090898E-2</v>
      </c>
      <c r="O5814">
        <v>0.30151134457776402</v>
      </c>
      <c r="P5814" s="2">
        <v>11</v>
      </c>
      <c r="Q5814" s="2">
        <v>0</v>
      </c>
      <c r="S5814">
        <v>0</v>
      </c>
      <c r="T5814" s="2">
        <v>12</v>
      </c>
    </row>
    <row r="5815" spans="1:20">
      <c r="A5815" s="187" t="s">
        <v>2010</v>
      </c>
      <c r="B5815" t="s">
        <v>1907</v>
      </c>
      <c r="C5815" s="60" t="s">
        <v>1433</v>
      </c>
      <c r="D5815" s="1" t="s">
        <v>44</v>
      </c>
      <c r="E5815" s="28" t="s">
        <v>60</v>
      </c>
      <c r="F5815" s="26" t="s">
        <v>60</v>
      </c>
      <c r="G5815">
        <v>28</v>
      </c>
      <c r="H5815" s="123">
        <f t="shared" si="460"/>
        <v>1</v>
      </c>
      <c r="L5815" t="s">
        <v>100</v>
      </c>
      <c r="M5815" s="2">
        <v>0</v>
      </c>
      <c r="O5815">
        <v>0</v>
      </c>
      <c r="P5815" s="2">
        <v>11</v>
      </c>
      <c r="Q5815" s="2">
        <v>1.9166666666666701</v>
      </c>
      <c r="S5815">
        <v>3.8009169547583799</v>
      </c>
      <c r="T5815" s="2">
        <v>12</v>
      </c>
    </row>
    <row r="5816" spans="1:20">
      <c r="A5816" s="187" t="s">
        <v>2010</v>
      </c>
      <c r="B5816" t="s">
        <v>1908</v>
      </c>
      <c r="C5816" s="60" t="s">
        <v>1433</v>
      </c>
      <c r="D5816" s="1" t="s">
        <v>44</v>
      </c>
      <c r="E5816" s="28" t="s">
        <v>60</v>
      </c>
      <c r="F5816" s="26" t="s">
        <v>60</v>
      </c>
      <c r="G5816">
        <v>28</v>
      </c>
      <c r="H5816" s="123">
        <f t="shared" si="460"/>
        <v>1</v>
      </c>
      <c r="L5816" t="s">
        <v>100</v>
      </c>
      <c r="M5816" s="2">
        <v>0</v>
      </c>
      <c r="O5816">
        <v>0</v>
      </c>
      <c r="P5816" s="2">
        <v>11</v>
      </c>
      <c r="Q5816" s="2">
        <v>0</v>
      </c>
      <c r="S5816">
        <v>0</v>
      </c>
      <c r="T5816" s="2">
        <v>12</v>
      </c>
    </row>
    <row r="5817" spans="1:20">
      <c r="A5817" s="187" t="s">
        <v>2010</v>
      </c>
      <c r="B5817" t="s">
        <v>1909</v>
      </c>
      <c r="C5817" s="60" t="s">
        <v>1433</v>
      </c>
      <c r="D5817" s="1" t="s">
        <v>44</v>
      </c>
      <c r="E5817" s="28" t="s">
        <v>60</v>
      </c>
      <c r="F5817" s="26" t="s">
        <v>60</v>
      </c>
      <c r="G5817">
        <v>28</v>
      </c>
      <c r="H5817" s="123">
        <f t="shared" si="460"/>
        <v>1</v>
      </c>
      <c r="L5817" t="s">
        <v>100</v>
      </c>
      <c r="M5817" s="2">
        <v>0.27272727272727298</v>
      </c>
      <c r="O5817">
        <v>0.46709936649691403</v>
      </c>
      <c r="P5817" s="2">
        <v>11</v>
      </c>
      <c r="Q5817" s="2">
        <v>0</v>
      </c>
      <c r="S5817">
        <v>0</v>
      </c>
      <c r="T5817" s="2">
        <v>12</v>
      </c>
    </row>
    <row r="5818" spans="1:20">
      <c r="A5818" s="187" t="s">
        <v>2010</v>
      </c>
      <c r="B5818" t="s">
        <v>1910</v>
      </c>
      <c r="C5818" s="60" t="s">
        <v>1433</v>
      </c>
      <c r="D5818" s="1" t="s">
        <v>44</v>
      </c>
      <c r="E5818" s="28" t="s">
        <v>60</v>
      </c>
      <c r="F5818" s="26" t="s">
        <v>60</v>
      </c>
      <c r="G5818">
        <v>28</v>
      </c>
      <c r="H5818" s="123">
        <f t="shared" si="460"/>
        <v>1</v>
      </c>
      <c r="L5818" t="s">
        <v>100</v>
      </c>
      <c r="M5818" s="2">
        <v>0</v>
      </c>
      <c r="O5818">
        <v>0</v>
      </c>
      <c r="P5818" s="2">
        <v>11</v>
      </c>
      <c r="Q5818" s="2">
        <v>0</v>
      </c>
      <c r="S5818">
        <v>0</v>
      </c>
      <c r="T5818" s="2">
        <v>12</v>
      </c>
    </row>
    <row r="5819" spans="1:20">
      <c r="A5819" s="187" t="s">
        <v>2010</v>
      </c>
      <c r="B5819" t="s">
        <v>1911</v>
      </c>
      <c r="C5819" s="60" t="s">
        <v>1433</v>
      </c>
      <c r="D5819" s="1" t="s">
        <v>44</v>
      </c>
      <c r="E5819" s="28" t="s">
        <v>60</v>
      </c>
      <c r="F5819" s="26" t="s">
        <v>60</v>
      </c>
      <c r="G5819">
        <v>28</v>
      </c>
      <c r="H5819" s="123">
        <f t="shared" si="460"/>
        <v>1</v>
      </c>
      <c r="L5819" t="s">
        <v>100</v>
      </c>
      <c r="M5819" s="2">
        <v>0</v>
      </c>
      <c r="O5819">
        <v>0</v>
      </c>
      <c r="P5819" s="2">
        <v>11</v>
      </c>
      <c r="Q5819" s="2">
        <v>0</v>
      </c>
      <c r="S5819">
        <v>0</v>
      </c>
      <c r="T5819" s="2">
        <v>12</v>
      </c>
    </row>
    <row r="5820" spans="1:20">
      <c r="A5820" s="187" t="s">
        <v>2010</v>
      </c>
      <c r="B5820" t="s">
        <v>1912</v>
      </c>
      <c r="C5820" s="60" t="s">
        <v>1433</v>
      </c>
      <c r="D5820" s="1" t="s">
        <v>44</v>
      </c>
      <c r="E5820" s="28" t="s">
        <v>60</v>
      </c>
      <c r="F5820" s="26" t="s">
        <v>60</v>
      </c>
      <c r="G5820">
        <v>28</v>
      </c>
      <c r="H5820" s="123">
        <f t="shared" si="460"/>
        <v>1</v>
      </c>
      <c r="L5820" t="s">
        <v>100</v>
      </c>
      <c r="M5820" s="2">
        <v>0</v>
      </c>
      <c r="O5820">
        <v>0</v>
      </c>
      <c r="P5820" s="2">
        <v>11</v>
      </c>
      <c r="Q5820" s="2">
        <v>0</v>
      </c>
      <c r="S5820">
        <v>0</v>
      </c>
      <c r="T5820" s="2">
        <v>12</v>
      </c>
    </row>
    <row r="5821" spans="1:20">
      <c r="A5821" s="187" t="s">
        <v>2010</v>
      </c>
      <c r="B5821" t="s">
        <v>1913</v>
      </c>
      <c r="C5821" s="60" t="s">
        <v>1433</v>
      </c>
      <c r="D5821" s="1" t="s">
        <v>44</v>
      </c>
      <c r="E5821" s="28" t="s">
        <v>60</v>
      </c>
      <c r="F5821" s="26" t="s">
        <v>60</v>
      </c>
      <c r="G5821">
        <v>28</v>
      </c>
      <c r="H5821" s="123">
        <f t="shared" si="460"/>
        <v>1</v>
      </c>
      <c r="L5821" t="s">
        <v>100</v>
      </c>
      <c r="M5821" s="2">
        <v>0</v>
      </c>
      <c r="O5821">
        <v>0</v>
      </c>
      <c r="P5821" s="2">
        <v>11</v>
      </c>
      <c r="Q5821" s="2">
        <v>0</v>
      </c>
      <c r="S5821">
        <v>0</v>
      </c>
      <c r="T5821" s="2">
        <v>12</v>
      </c>
    </row>
    <row r="5822" spans="1:20">
      <c r="A5822" s="187" t="s">
        <v>2010</v>
      </c>
      <c r="B5822" t="s">
        <v>1914</v>
      </c>
      <c r="C5822" s="60" t="s">
        <v>1433</v>
      </c>
      <c r="D5822" s="1" t="s">
        <v>44</v>
      </c>
      <c r="E5822" s="28" t="s">
        <v>60</v>
      </c>
      <c r="F5822" s="26" t="s">
        <v>60</v>
      </c>
      <c r="G5822">
        <v>28</v>
      </c>
      <c r="H5822" s="123">
        <f t="shared" si="460"/>
        <v>1</v>
      </c>
      <c r="L5822" t="s">
        <v>100</v>
      </c>
      <c r="M5822" s="2">
        <v>0</v>
      </c>
      <c r="O5822">
        <v>0</v>
      </c>
      <c r="P5822" s="2">
        <v>11</v>
      </c>
      <c r="Q5822" s="2">
        <v>0</v>
      </c>
      <c r="S5822">
        <v>0</v>
      </c>
      <c r="T5822" s="2">
        <v>12</v>
      </c>
    </row>
    <row r="5823" spans="1:20">
      <c r="A5823" s="187" t="s">
        <v>2010</v>
      </c>
      <c r="B5823" t="s">
        <v>1915</v>
      </c>
      <c r="C5823" s="60" t="s">
        <v>1433</v>
      </c>
      <c r="D5823" s="1" t="s">
        <v>44</v>
      </c>
      <c r="E5823" s="28" t="s">
        <v>60</v>
      </c>
      <c r="F5823" s="26" t="s">
        <v>60</v>
      </c>
      <c r="G5823">
        <v>28</v>
      </c>
      <c r="H5823" s="123">
        <f t="shared" si="460"/>
        <v>1</v>
      </c>
      <c r="L5823" t="s">
        <v>100</v>
      </c>
      <c r="M5823" s="2">
        <v>0</v>
      </c>
      <c r="O5823">
        <v>0</v>
      </c>
      <c r="P5823" s="2">
        <v>11</v>
      </c>
      <c r="Q5823" s="2">
        <v>0</v>
      </c>
      <c r="S5823">
        <v>0</v>
      </c>
      <c r="T5823" s="2">
        <v>12</v>
      </c>
    </row>
    <row r="5824" spans="1:20">
      <c r="A5824" s="187" t="s">
        <v>2010</v>
      </c>
      <c r="B5824" t="s">
        <v>1916</v>
      </c>
      <c r="C5824" s="60" t="s">
        <v>1433</v>
      </c>
      <c r="D5824" s="1" t="s">
        <v>44</v>
      </c>
      <c r="E5824" s="28" t="s">
        <v>60</v>
      </c>
      <c r="F5824" s="26" t="s">
        <v>60</v>
      </c>
      <c r="G5824">
        <v>28</v>
      </c>
      <c r="H5824" s="123">
        <f t="shared" si="460"/>
        <v>1</v>
      </c>
      <c r="L5824" t="s">
        <v>100</v>
      </c>
      <c r="M5824" s="2">
        <v>9.0909090909090898E-2</v>
      </c>
      <c r="O5824">
        <v>0.30151134457776402</v>
      </c>
      <c r="P5824" s="2">
        <v>11</v>
      </c>
      <c r="Q5824" s="2">
        <v>0</v>
      </c>
      <c r="S5824">
        <v>0</v>
      </c>
      <c r="T5824" s="2">
        <v>12</v>
      </c>
    </row>
    <row r="5825" spans="1:20">
      <c r="A5825" s="187" t="s">
        <v>2010</v>
      </c>
      <c r="B5825" t="s">
        <v>1917</v>
      </c>
      <c r="C5825" s="60" t="s">
        <v>1433</v>
      </c>
      <c r="D5825" s="1" t="s">
        <v>44</v>
      </c>
      <c r="E5825" s="28" t="s">
        <v>60</v>
      </c>
      <c r="F5825" s="26" t="s">
        <v>60</v>
      </c>
      <c r="G5825">
        <v>28</v>
      </c>
      <c r="H5825" s="123">
        <f t="shared" si="460"/>
        <v>1</v>
      </c>
      <c r="L5825" t="s">
        <v>100</v>
      </c>
      <c r="M5825" s="2">
        <v>0.90909090909090895</v>
      </c>
      <c r="O5825">
        <v>1.81408629643385</v>
      </c>
      <c r="P5825" s="2">
        <v>11</v>
      </c>
      <c r="Q5825" s="2">
        <v>0.58333333333333304</v>
      </c>
      <c r="S5825">
        <v>1.4433756729740601</v>
      </c>
      <c r="T5825" s="2">
        <v>12</v>
      </c>
    </row>
    <row r="5826" spans="1:20">
      <c r="A5826" s="187" t="s">
        <v>2010</v>
      </c>
      <c r="B5826" t="s">
        <v>1918</v>
      </c>
      <c r="C5826" s="60" t="s">
        <v>1433</v>
      </c>
      <c r="D5826" s="1" t="s">
        <v>44</v>
      </c>
      <c r="E5826" s="28" t="s">
        <v>60</v>
      </c>
      <c r="F5826" s="26" t="s">
        <v>60</v>
      </c>
      <c r="G5826">
        <v>28</v>
      </c>
      <c r="H5826" s="123">
        <f t="shared" si="460"/>
        <v>1</v>
      </c>
      <c r="L5826" t="s">
        <v>100</v>
      </c>
      <c r="M5826" s="2">
        <v>0</v>
      </c>
      <c r="O5826">
        <v>0</v>
      </c>
      <c r="P5826" s="2">
        <v>11</v>
      </c>
      <c r="Q5826" s="2">
        <v>8.3333333333333301E-2</v>
      </c>
      <c r="S5826">
        <v>0.28867513459481298</v>
      </c>
      <c r="T5826" s="2">
        <v>12</v>
      </c>
    </row>
    <row r="5827" spans="1:20">
      <c r="A5827" s="187" t="s">
        <v>2010</v>
      </c>
      <c r="B5827" t="s">
        <v>1919</v>
      </c>
      <c r="C5827" s="60" t="s">
        <v>1433</v>
      </c>
      <c r="D5827" s="1" t="s">
        <v>44</v>
      </c>
      <c r="E5827" s="28" t="s">
        <v>60</v>
      </c>
      <c r="F5827" s="26" t="s">
        <v>60</v>
      </c>
      <c r="G5827">
        <v>28</v>
      </c>
      <c r="H5827" s="123">
        <f t="shared" si="460"/>
        <v>1</v>
      </c>
      <c r="L5827" t="s">
        <v>100</v>
      </c>
      <c r="M5827" s="2">
        <v>0</v>
      </c>
      <c r="O5827">
        <v>0</v>
      </c>
      <c r="P5827" s="2">
        <v>11</v>
      </c>
      <c r="Q5827" s="2">
        <v>0</v>
      </c>
      <c r="S5827">
        <v>0</v>
      </c>
      <c r="T5827" s="2">
        <v>12</v>
      </c>
    </row>
    <row r="5828" spans="1:20">
      <c r="A5828" s="187" t="s">
        <v>2010</v>
      </c>
      <c r="B5828" t="s">
        <v>1920</v>
      </c>
      <c r="C5828" s="60" t="s">
        <v>1433</v>
      </c>
      <c r="D5828" s="1" t="s">
        <v>44</v>
      </c>
      <c r="E5828" s="28" t="s">
        <v>60</v>
      </c>
      <c r="F5828" s="26" t="s">
        <v>60</v>
      </c>
      <c r="G5828">
        <v>28</v>
      </c>
      <c r="H5828" s="123">
        <f t="shared" si="460"/>
        <v>1</v>
      </c>
      <c r="L5828" t="s">
        <v>100</v>
      </c>
      <c r="M5828" s="2">
        <v>2</v>
      </c>
      <c r="O5828">
        <v>1.5491933384829699</v>
      </c>
      <c r="P5828" s="2">
        <v>11</v>
      </c>
      <c r="Q5828" s="2">
        <v>0.83333333333333304</v>
      </c>
      <c r="S5828">
        <v>1.1934162828797099</v>
      </c>
      <c r="T5828" s="2">
        <v>12</v>
      </c>
    </row>
    <row r="5829" spans="1:20">
      <c r="A5829" s="187" t="s">
        <v>2010</v>
      </c>
      <c r="B5829" t="s">
        <v>1921</v>
      </c>
      <c r="C5829" s="60" t="s">
        <v>1433</v>
      </c>
      <c r="D5829" s="1" t="s">
        <v>44</v>
      </c>
      <c r="E5829" s="28" t="s">
        <v>60</v>
      </c>
      <c r="F5829" s="26" t="s">
        <v>60</v>
      </c>
      <c r="G5829">
        <v>28</v>
      </c>
      <c r="H5829" s="123">
        <f t="shared" ref="H5829:H5892" si="461">G5829/28</f>
        <v>1</v>
      </c>
      <c r="L5829" t="s">
        <v>100</v>
      </c>
      <c r="M5829" s="2">
        <v>0</v>
      </c>
      <c r="O5829">
        <v>0</v>
      </c>
      <c r="P5829" s="2">
        <v>11</v>
      </c>
      <c r="Q5829" s="2">
        <v>0</v>
      </c>
      <c r="S5829">
        <v>0</v>
      </c>
      <c r="T5829" s="2">
        <v>12</v>
      </c>
    </row>
    <row r="5830" spans="1:20">
      <c r="A5830" s="187" t="s">
        <v>2010</v>
      </c>
      <c r="B5830" t="s">
        <v>1922</v>
      </c>
      <c r="C5830" s="60" t="s">
        <v>1433</v>
      </c>
      <c r="D5830" s="1" t="s">
        <v>44</v>
      </c>
      <c r="E5830" s="28" t="s">
        <v>60</v>
      </c>
      <c r="F5830" s="26" t="s">
        <v>60</v>
      </c>
      <c r="G5830">
        <v>28</v>
      </c>
      <c r="H5830" s="123">
        <f t="shared" si="461"/>
        <v>1</v>
      </c>
      <c r="L5830" t="s">
        <v>100</v>
      </c>
      <c r="M5830" s="2">
        <v>0</v>
      </c>
      <c r="O5830">
        <v>0</v>
      </c>
      <c r="P5830" s="2">
        <v>11</v>
      </c>
      <c r="Q5830" s="2">
        <v>8.3333333333333301E-2</v>
      </c>
      <c r="S5830">
        <v>0.28867513459481298</v>
      </c>
      <c r="T5830" s="2">
        <v>12</v>
      </c>
    </row>
    <row r="5831" spans="1:20">
      <c r="A5831" s="187" t="s">
        <v>2010</v>
      </c>
      <c r="B5831" t="s">
        <v>1923</v>
      </c>
      <c r="C5831" s="60" t="s">
        <v>1433</v>
      </c>
      <c r="D5831" s="1" t="s">
        <v>44</v>
      </c>
      <c r="E5831" s="28" t="s">
        <v>60</v>
      </c>
      <c r="F5831" s="26" t="s">
        <v>60</v>
      </c>
      <c r="G5831">
        <v>28</v>
      </c>
      <c r="H5831" s="123">
        <f t="shared" si="461"/>
        <v>1</v>
      </c>
      <c r="L5831" t="s">
        <v>100</v>
      </c>
      <c r="M5831" s="2">
        <v>0</v>
      </c>
      <c r="O5831">
        <v>0</v>
      </c>
      <c r="P5831" s="2">
        <v>11</v>
      </c>
      <c r="Q5831" s="2">
        <v>0</v>
      </c>
      <c r="S5831">
        <v>0</v>
      </c>
      <c r="T5831" s="2">
        <v>12</v>
      </c>
    </row>
    <row r="5832" spans="1:20">
      <c r="A5832" s="187" t="s">
        <v>2010</v>
      </c>
      <c r="B5832" t="s">
        <v>1390</v>
      </c>
      <c r="C5832" s="60" t="s">
        <v>1433</v>
      </c>
      <c r="D5832" s="1" t="s">
        <v>44</v>
      </c>
      <c r="E5832" s="28" t="s">
        <v>60</v>
      </c>
      <c r="F5832" s="26" t="s">
        <v>60</v>
      </c>
      <c r="G5832">
        <v>28</v>
      </c>
      <c r="H5832" s="123">
        <f t="shared" si="461"/>
        <v>1</v>
      </c>
      <c r="L5832" t="s">
        <v>100</v>
      </c>
      <c r="M5832" s="2">
        <v>0</v>
      </c>
      <c r="O5832">
        <v>0</v>
      </c>
      <c r="P5832" s="2">
        <v>11</v>
      </c>
      <c r="Q5832" s="2">
        <v>0</v>
      </c>
      <c r="S5832">
        <v>0</v>
      </c>
      <c r="T5832" s="2">
        <v>12</v>
      </c>
    </row>
    <row r="5833" spans="1:20">
      <c r="A5833" s="187" t="s">
        <v>2010</v>
      </c>
      <c r="B5833" t="s">
        <v>1924</v>
      </c>
      <c r="C5833" s="60" t="s">
        <v>1433</v>
      </c>
      <c r="D5833" s="1" t="s">
        <v>44</v>
      </c>
      <c r="E5833" s="28" t="s">
        <v>60</v>
      </c>
      <c r="F5833" s="26" t="s">
        <v>60</v>
      </c>
      <c r="G5833">
        <v>28</v>
      </c>
      <c r="H5833" s="123">
        <f t="shared" si="461"/>
        <v>1</v>
      </c>
      <c r="L5833" t="s">
        <v>100</v>
      </c>
      <c r="M5833" s="2">
        <v>0.27272727272727298</v>
      </c>
      <c r="O5833">
        <v>0.904534033733291</v>
      </c>
      <c r="P5833" s="2">
        <v>11</v>
      </c>
      <c r="Q5833" s="2">
        <v>8.3333333333333301E-2</v>
      </c>
      <c r="S5833">
        <v>0.28867513459481298</v>
      </c>
      <c r="T5833" s="2">
        <v>12</v>
      </c>
    </row>
    <row r="5834" spans="1:20">
      <c r="A5834" s="187" t="s">
        <v>2010</v>
      </c>
      <c r="B5834" t="s">
        <v>1925</v>
      </c>
      <c r="C5834" s="60" t="s">
        <v>1433</v>
      </c>
      <c r="D5834" s="1" t="s">
        <v>44</v>
      </c>
      <c r="E5834" s="28" t="s">
        <v>60</v>
      </c>
      <c r="F5834" s="26" t="s">
        <v>60</v>
      </c>
      <c r="G5834">
        <v>28</v>
      </c>
      <c r="H5834" s="123">
        <f t="shared" si="461"/>
        <v>1</v>
      </c>
      <c r="L5834" t="s">
        <v>100</v>
      </c>
      <c r="M5834" s="2">
        <v>0.18181818181818199</v>
      </c>
      <c r="O5834">
        <v>0.40451991747794502</v>
      </c>
      <c r="P5834" s="2">
        <v>11</v>
      </c>
      <c r="Q5834" s="2">
        <v>0</v>
      </c>
      <c r="S5834">
        <v>0</v>
      </c>
      <c r="T5834" s="2">
        <v>12</v>
      </c>
    </row>
    <row r="5835" spans="1:20">
      <c r="A5835" s="187" t="s">
        <v>2010</v>
      </c>
      <c r="B5835" t="s">
        <v>1926</v>
      </c>
      <c r="C5835" s="60" t="s">
        <v>1433</v>
      </c>
      <c r="D5835" s="1" t="s">
        <v>44</v>
      </c>
      <c r="E5835" s="28" t="s">
        <v>60</v>
      </c>
      <c r="F5835" s="26" t="s">
        <v>60</v>
      </c>
      <c r="G5835">
        <v>28</v>
      </c>
      <c r="H5835" s="123">
        <f t="shared" si="461"/>
        <v>1</v>
      </c>
      <c r="L5835" t="s">
        <v>100</v>
      </c>
      <c r="M5835" s="2">
        <v>0</v>
      </c>
      <c r="O5835">
        <v>0</v>
      </c>
      <c r="P5835" s="2">
        <v>11</v>
      </c>
      <c r="Q5835" s="2">
        <v>0</v>
      </c>
      <c r="S5835">
        <v>0</v>
      </c>
      <c r="T5835" s="2">
        <v>12</v>
      </c>
    </row>
    <row r="5836" spans="1:20">
      <c r="A5836" s="187" t="s">
        <v>2010</v>
      </c>
      <c r="B5836" t="s">
        <v>1927</v>
      </c>
      <c r="C5836" s="60" t="s">
        <v>1433</v>
      </c>
      <c r="D5836" s="1" t="s">
        <v>44</v>
      </c>
      <c r="E5836" s="28" t="s">
        <v>60</v>
      </c>
      <c r="F5836" s="26" t="s">
        <v>60</v>
      </c>
      <c r="G5836">
        <v>28</v>
      </c>
      <c r="H5836" s="123">
        <f t="shared" si="461"/>
        <v>1</v>
      </c>
      <c r="L5836" t="s">
        <v>100</v>
      </c>
      <c r="M5836" s="2">
        <v>0.27272727272727298</v>
      </c>
      <c r="O5836">
        <v>0.904534033733291</v>
      </c>
      <c r="P5836" s="2">
        <v>11</v>
      </c>
      <c r="Q5836" s="2">
        <v>0</v>
      </c>
      <c r="S5836">
        <v>0</v>
      </c>
      <c r="T5836" s="2">
        <v>12</v>
      </c>
    </row>
    <row r="5837" spans="1:20">
      <c r="A5837" s="187" t="s">
        <v>2010</v>
      </c>
      <c r="B5837" t="s">
        <v>1928</v>
      </c>
      <c r="C5837" s="60" t="s">
        <v>1433</v>
      </c>
      <c r="D5837" s="1" t="s">
        <v>44</v>
      </c>
      <c r="E5837" s="28" t="s">
        <v>60</v>
      </c>
      <c r="F5837" s="26" t="s">
        <v>60</v>
      </c>
      <c r="G5837">
        <v>28</v>
      </c>
      <c r="H5837" s="123">
        <f t="shared" si="461"/>
        <v>1</v>
      </c>
      <c r="L5837" t="s">
        <v>100</v>
      </c>
      <c r="M5837" s="2">
        <v>0</v>
      </c>
      <c r="O5837">
        <v>0</v>
      </c>
      <c r="P5837" s="2">
        <v>11</v>
      </c>
      <c r="Q5837" s="2">
        <v>0</v>
      </c>
      <c r="S5837">
        <v>0</v>
      </c>
      <c r="T5837" s="2">
        <v>12</v>
      </c>
    </row>
    <row r="5838" spans="1:20">
      <c r="A5838" s="187" t="s">
        <v>2010</v>
      </c>
      <c r="B5838" t="s">
        <v>1929</v>
      </c>
      <c r="C5838" s="60" t="s">
        <v>1433</v>
      </c>
      <c r="D5838" s="1" t="s">
        <v>44</v>
      </c>
      <c r="E5838" s="28" t="s">
        <v>60</v>
      </c>
      <c r="F5838" s="26" t="s">
        <v>60</v>
      </c>
      <c r="G5838">
        <v>28</v>
      </c>
      <c r="H5838" s="123">
        <f t="shared" si="461"/>
        <v>1</v>
      </c>
      <c r="L5838" t="s">
        <v>100</v>
      </c>
      <c r="M5838" s="2">
        <v>0.54545454545454497</v>
      </c>
      <c r="O5838">
        <v>0.93419873299382705</v>
      </c>
      <c r="P5838" s="2">
        <v>11</v>
      </c>
      <c r="Q5838" s="2">
        <v>1.5833333333333299</v>
      </c>
      <c r="S5838">
        <v>1.7298624923456301</v>
      </c>
      <c r="T5838" s="2">
        <v>12</v>
      </c>
    </row>
    <row r="5839" spans="1:20">
      <c r="A5839" s="187" t="s">
        <v>2010</v>
      </c>
      <c r="B5839" t="s">
        <v>1930</v>
      </c>
      <c r="C5839" s="60" t="s">
        <v>1433</v>
      </c>
      <c r="D5839" s="1" t="s">
        <v>44</v>
      </c>
      <c r="E5839" s="28" t="s">
        <v>60</v>
      </c>
      <c r="F5839" s="26" t="s">
        <v>60</v>
      </c>
      <c r="G5839">
        <v>28</v>
      </c>
      <c r="H5839" s="123">
        <f t="shared" si="461"/>
        <v>1</v>
      </c>
      <c r="L5839" t="s">
        <v>100</v>
      </c>
      <c r="M5839" s="2">
        <v>9.0909090909090898E-2</v>
      </c>
      <c r="O5839">
        <v>0.30151134457776402</v>
      </c>
      <c r="P5839" s="2">
        <v>11</v>
      </c>
      <c r="Q5839" s="2">
        <v>0.33333333333333298</v>
      </c>
      <c r="S5839">
        <v>1.1547005383792499</v>
      </c>
      <c r="T5839" s="2">
        <v>12</v>
      </c>
    </row>
    <row r="5840" spans="1:20">
      <c r="A5840" s="187" t="s">
        <v>2010</v>
      </c>
      <c r="B5840" t="s">
        <v>1931</v>
      </c>
      <c r="C5840" s="60" t="s">
        <v>1433</v>
      </c>
      <c r="D5840" s="1" t="s">
        <v>44</v>
      </c>
      <c r="E5840" s="28" t="s">
        <v>60</v>
      </c>
      <c r="F5840" s="26" t="s">
        <v>60</v>
      </c>
      <c r="G5840">
        <v>28</v>
      </c>
      <c r="H5840" s="123">
        <f t="shared" si="461"/>
        <v>1</v>
      </c>
      <c r="L5840" t="s">
        <v>100</v>
      </c>
      <c r="M5840" s="2">
        <v>0</v>
      </c>
      <c r="O5840">
        <v>0</v>
      </c>
      <c r="P5840" s="2">
        <v>11</v>
      </c>
      <c r="Q5840" s="2">
        <v>0</v>
      </c>
      <c r="S5840">
        <v>0</v>
      </c>
      <c r="T5840" s="2">
        <v>12</v>
      </c>
    </row>
    <row r="5841" spans="1:20">
      <c r="A5841" s="187" t="s">
        <v>2010</v>
      </c>
      <c r="B5841" t="s">
        <v>1932</v>
      </c>
      <c r="C5841" s="60" t="s">
        <v>1433</v>
      </c>
      <c r="D5841" s="1" t="s">
        <v>44</v>
      </c>
      <c r="E5841" s="28" t="s">
        <v>60</v>
      </c>
      <c r="F5841" s="26" t="s">
        <v>60</v>
      </c>
      <c r="G5841">
        <v>28</v>
      </c>
      <c r="H5841" s="123">
        <f t="shared" si="461"/>
        <v>1</v>
      </c>
      <c r="L5841" t="s">
        <v>100</v>
      </c>
      <c r="M5841" s="2">
        <v>0</v>
      </c>
      <c r="O5841">
        <v>0</v>
      </c>
      <c r="P5841" s="2">
        <v>11</v>
      </c>
      <c r="Q5841" s="2">
        <v>0</v>
      </c>
      <c r="S5841">
        <v>0</v>
      </c>
      <c r="T5841" s="2">
        <v>12</v>
      </c>
    </row>
    <row r="5842" spans="1:20">
      <c r="A5842" s="187" t="s">
        <v>2010</v>
      </c>
      <c r="B5842" t="s">
        <v>1933</v>
      </c>
      <c r="C5842" s="60" t="s">
        <v>1433</v>
      </c>
      <c r="D5842" s="1" t="s">
        <v>44</v>
      </c>
      <c r="E5842" s="28" t="s">
        <v>60</v>
      </c>
      <c r="F5842" s="26" t="s">
        <v>60</v>
      </c>
      <c r="G5842">
        <v>28</v>
      </c>
      <c r="H5842" s="123">
        <f t="shared" si="461"/>
        <v>1</v>
      </c>
      <c r="L5842" t="s">
        <v>100</v>
      </c>
      <c r="M5842" s="2">
        <v>0</v>
      </c>
      <c r="O5842">
        <v>0</v>
      </c>
      <c r="P5842" s="2">
        <v>11</v>
      </c>
      <c r="Q5842" s="2">
        <v>0</v>
      </c>
      <c r="S5842">
        <v>0</v>
      </c>
      <c r="T5842" s="2">
        <v>12</v>
      </c>
    </row>
    <row r="5843" spans="1:20">
      <c r="A5843" s="187" t="s">
        <v>2010</v>
      </c>
      <c r="B5843" t="s">
        <v>1934</v>
      </c>
      <c r="C5843" s="60" t="s">
        <v>1433</v>
      </c>
      <c r="D5843" s="1" t="s">
        <v>44</v>
      </c>
      <c r="E5843" s="28" t="s">
        <v>60</v>
      </c>
      <c r="F5843" s="26" t="s">
        <v>60</v>
      </c>
      <c r="G5843">
        <v>28</v>
      </c>
      <c r="H5843" s="123">
        <f t="shared" si="461"/>
        <v>1</v>
      </c>
      <c r="L5843" t="s">
        <v>100</v>
      </c>
      <c r="M5843" s="2">
        <v>0</v>
      </c>
      <c r="O5843">
        <v>0</v>
      </c>
      <c r="P5843" s="2">
        <v>11</v>
      </c>
      <c r="Q5843" s="2">
        <v>0</v>
      </c>
      <c r="S5843">
        <v>0</v>
      </c>
      <c r="T5843" s="2">
        <v>12</v>
      </c>
    </row>
    <row r="5844" spans="1:20">
      <c r="A5844" s="187" t="s">
        <v>2010</v>
      </c>
      <c r="B5844" t="s">
        <v>1935</v>
      </c>
      <c r="C5844" s="60" t="s">
        <v>1433</v>
      </c>
      <c r="D5844" s="1" t="s">
        <v>44</v>
      </c>
      <c r="E5844" s="28" t="s">
        <v>60</v>
      </c>
      <c r="F5844" s="26" t="s">
        <v>60</v>
      </c>
      <c r="G5844">
        <v>28</v>
      </c>
      <c r="H5844" s="123">
        <f t="shared" si="461"/>
        <v>1</v>
      </c>
      <c r="L5844" t="s">
        <v>100</v>
      </c>
      <c r="M5844" s="2">
        <v>0</v>
      </c>
      <c r="O5844">
        <v>0</v>
      </c>
      <c r="P5844" s="2">
        <v>11</v>
      </c>
      <c r="Q5844" s="2">
        <v>0</v>
      </c>
      <c r="S5844">
        <v>0</v>
      </c>
      <c r="T5844" s="2">
        <v>12</v>
      </c>
    </row>
    <row r="5845" spans="1:20">
      <c r="A5845" s="187" t="s">
        <v>2010</v>
      </c>
      <c r="B5845" t="s">
        <v>1936</v>
      </c>
      <c r="C5845" s="60" t="s">
        <v>1433</v>
      </c>
      <c r="D5845" s="1" t="s">
        <v>44</v>
      </c>
      <c r="E5845" s="28" t="s">
        <v>60</v>
      </c>
      <c r="F5845" s="26" t="s">
        <v>60</v>
      </c>
      <c r="G5845">
        <v>28</v>
      </c>
      <c r="H5845" s="123">
        <f t="shared" si="461"/>
        <v>1</v>
      </c>
      <c r="L5845" t="s">
        <v>100</v>
      </c>
      <c r="M5845" s="2">
        <v>0</v>
      </c>
      <c r="O5845">
        <v>0</v>
      </c>
      <c r="P5845" s="2">
        <v>11</v>
      </c>
      <c r="Q5845" s="2">
        <v>8.3333333333333301E-2</v>
      </c>
      <c r="S5845">
        <v>0.28867513459481298</v>
      </c>
      <c r="T5845" s="2">
        <v>12</v>
      </c>
    </row>
    <row r="5846" spans="1:20">
      <c r="A5846" s="187" t="s">
        <v>2010</v>
      </c>
      <c r="B5846" t="s">
        <v>1937</v>
      </c>
      <c r="C5846" s="60" t="s">
        <v>1433</v>
      </c>
      <c r="D5846" s="1" t="s">
        <v>44</v>
      </c>
      <c r="E5846" s="28" t="s">
        <v>60</v>
      </c>
      <c r="F5846" s="26" t="s">
        <v>60</v>
      </c>
      <c r="G5846">
        <v>28</v>
      </c>
      <c r="H5846" s="123">
        <f t="shared" si="461"/>
        <v>1</v>
      </c>
      <c r="L5846" t="s">
        <v>100</v>
      </c>
      <c r="M5846" s="2">
        <v>0</v>
      </c>
      <c r="O5846">
        <v>0</v>
      </c>
      <c r="P5846" s="2">
        <v>11</v>
      </c>
      <c r="Q5846" s="2">
        <v>0</v>
      </c>
      <c r="S5846">
        <v>0</v>
      </c>
      <c r="T5846" s="2">
        <v>12</v>
      </c>
    </row>
    <row r="5847" spans="1:20">
      <c r="A5847" s="187" t="s">
        <v>2010</v>
      </c>
      <c r="B5847" t="s">
        <v>1938</v>
      </c>
      <c r="C5847" s="60" t="s">
        <v>1433</v>
      </c>
      <c r="D5847" s="1" t="s">
        <v>44</v>
      </c>
      <c r="E5847" s="28" t="s">
        <v>60</v>
      </c>
      <c r="F5847" s="26" t="s">
        <v>60</v>
      </c>
      <c r="G5847">
        <v>28</v>
      </c>
      <c r="H5847" s="123">
        <f t="shared" si="461"/>
        <v>1</v>
      </c>
      <c r="L5847" t="s">
        <v>100</v>
      </c>
      <c r="M5847" s="2">
        <v>0</v>
      </c>
      <c r="O5847">
        <v>0</v>
      </c>
      <c r="P5847" s="2">
        <v>11</v>
      </c>
      <c r="Q5847" s="2">
        <v>8.3333333333333301E-2</v>
      </c>
      <c r="S5847">
        <v>0.28867513459481298</v>
      </c>
      <c r="T5847" s="2">
        <v>12</v>
      </c>
    </row>
    <row r="5848" spans="1:20">
      <c r="A5848" s="187" t="s">
        <v>2010</v>
      </c>
      <c r="B5848" t="s">
        <v>1939</v>
      </c>
      <c r="C5848" s="60" t="s">
        <v>1433</v>
      </c>
      <c r="D5848" s="1" t="s">
        <v>44</v>
      </c>
      <c r="E5848" s="28" t="s">
        <v>60</v>
      </c>
      <c r="F5848" s="26" t="s">
        <v>60</v>
      </c>
      <c r="G5848">
        <v>28</v>
      </c>
      <c r="H5848" s="123">
        <f t="shared" si="461"/>
        <v>1</v>
      </c>
      <c r="L5848" t="s">
        <v>100</v>
      </c>
      <c r="M5848" s="2">
        <v>6.3636363636363598</v>
      </c>
      <c r="O5848">
        <v>6.8010694346216898</v>
      </c>
      <c r="P5848" s="2">
        <v>11</v>
      </c>
      <c r="Q5848" s="2">
        <v>4.5</v>
      </c>
      <c r="S5848">
        <v>8.0960147322898699</v>
      </c>
      <c r="T5848" s="2">
        <v>12</v>
      </c>
    </row>
    <row r="5849" spans="1:20">
      <c r="A5849" s="187" t="s">
        <v>2010</v>
      </c>
      <c r="B5849" t="s">
        <v>1940</v>
      </c>
      <c r="C5849" s="60" t="s">
        <v>1433</v>
      </c>
      <c r="D5849" s="1" t="s">
        <v>44</v>
      </c>
      <c r="E5849" s="28" t="s">
        <v>60</v>
      </c>
      <c r="F5849" s="26" t="s">
        <v>60</v>
      </c>
      <c r="G5849">
        <v>28</v>
      </c>
      <c r="H5849" s="123">
        <f t="shared" si="461"/>
        <v>1</v>
      </c>
      <c r="L5849" t="s">
        <v>100</v>
      </c>
      <c r="M5849" s="2">
        <v>0</v>
      </c>
      <c r="O5849">
        <v>0</v>
      </c>
      <c r="P5849" s="2">
        <v>11</v>
      </c>
      <c r="Q5849" s="2">
        <v>0</v>
      </c>
      <c r="S5849">
        <v>0</v>
      </c>
      <c r="T5849" s="2">
        <v>12</v>
      </c>
    </row>
    <row r="5850" spans="1:20">
      <c r="A5850" s="187" t="s">
        <v>2010</v>
      </c>
      <c r="B5850" t="s">
        <v>1941</v>
      </c>
      <c r="C5850" s="60" t="s">
        <v>1433</v>
      </c>
      <c r="D5850" s="1" t="s">
        <v>44</v>
      </c>
      <c r="E5850" s="28" t="s">
        <v>60</v>
      </c>
      <c r="F5850" s="26" t="s">
        <v>60</v>
      </c>
      <c r="G5850">
        <v>28</v>
      </c>
      <c r="H5850" s="123">
        <f t="shared" si="461"/>
        <v>1</v>
      </c>
      <c r="L5850" t="s">
        <v>100</v>
      </c>
      <c r="M5850" s="2">
        <v>0.45454545454545497</v>
      </c>
      <c r="O5850">
        <v>0.93419873299382705</v>
      </c>
      <c r="P5850" s="2">
        <v>11</v>
      </c>
      <c r="Q5850" s="2">
        <v>0</v>
      </c>
      <c r="S5850">
        <v>0</v>
      </c>
      <c r="T5850" s="2">
        <v>12</v>
      </c>
    </row>
    <row r="5851" spans="1:20">
      <c r="A5851" s="187" t="s">
        <v>2010</v>
      </c>
      <c r="B5851" t="s">
        <v>1942</v>
      </c>
      <c r="C5851" s="60" t="s">
        <v>1433</v>
      </c>
      <c r="D5851" s="1" t="s">
        <v>44</v>
      </c>
      <c r="E5851" s="28" t="s">
        <v>60</v>
      </c>
      <c r="F5851" s="26" t="s">
        <v>60</v>
      </c>
      <c r="G5851">
        <v>28</v>
      </c>
      <c r="H5851" s="123">
        <f t="shared" si="461"/>
        <v>1</v>
      </c>
      <c r="L5851" t="s">
        <v>100</v>
      </c>
      <c r="M5851" s="2">
        <v>9.0909090909090898E-2</v>
      </c>
      <c r="O5851">
        <v>0.30151134457776402</v>
      </c>
      <c r="P5851" s="2">
        <v>11</v>
      </c>
      <c r="Q5851" s="2">
        <v>0</v>
      </c>
      <c r="S5851">
        <v>0</v>
      </c>
      <c r="T5851" s="2">
        <v>12</v>
      </c>
    </row>
    <row r="5852" spans="1:20">
      <c r="A5852" s="187" t="s">
        <v>2010</v>
      </c>
      <c r="B5852" t="s">
        <v>1943</v>
      </c>
      <c r="C5852" s="60" t="s">
        <v>1433</v>
      </c>
      <c r="D5852" s="1" t="s">
        <v>44</v>
      </c>
      <c r="E5852" s="28" t="s">
        <v>60</v>
      </c>
      <c r="F5852" s="26" t="s">
        <v>60</v>
      </c>
      <c r="G5852">
        <v>28</v>
      </c>
      <c r="H5852" s="123">
        <f t="shared" si="461"/>
        <v>1</v>
      </c>
      <c r="L5852" t="s">
        <v>100</v>
      </c>
      <c r="M5852" s="2">
        <v>9.0909090909090898E-2</v>
      </c>
      <c r="O5852">
        <v>0.30151134457776402</v>
      </c>
      <c r="P5852" s="2">
        <v>11</v>
      </c>
      <c r="Q5852" s="2">
        <v>8.3333333333333301E-2</v>
      </c>
      <c r="S5852">
        <v>0.28867513459481298</v>
      </c>
      <c r="T5852" s="2">
        <v>12</v>
      </c>
    </row>
    <row r="5853" spans="1:20">
      <c r="A5853" s="187" t="s">
        <v>2010</v>
      </c>
      <c r="B5853" t="s">
        <v>1944</v>
      </c>
      <c r="C5853" s="60" t="s">
        <v>1433</v>
      </c>
      <c r="D5853" s="1" t="s">
        <v>44</v>
      </c>
      <c r="E5853" s="28" t="s">
        <v>60</v>
      </c>
      <c r="F5853" s="26" t="s">
        <v>60</v>
      </c>
      <c r="G5853">
        <v>28</v>
      </c>
      <c r="H5853" s="123">
        <f t="shared" si="461"/>
        <v>1</v>
      </c>
      <c r="L5853" t="s">
        <v>100</v>
      </c>
      <c r="M5853" s="2">
        <v>0</v>
      </c>
      <c r="O5853">
        <v>0</v>
      </c>
      <c r="P5853" s="2">
        <v>11</v>
      </c>
      <c r="Q5853" s="2">
        <v>0</v>
      </c>
      <c r="S5853">
        <v>0</v>
      </c>
      <c r="T5853" s="2">
        <v>12</v>
      </c>
    </row>
    <row r="5854" spans="1:20">
      <c r="A5854" s="187" t="s">
        <v>2010</v>
      </c>
      <c r="B5854" t="s">
        <v>1945</v>
      </c>
      <c r="C5854" s="60" t="s">
        <v>1433</v>
      </c>
      <c r="D5854" s="1" t="s">
        <v>44</v>
      </c>
      <c r="E5854" s="28" t="s">
        <v>60</v>
      </c>
      <c r="F5854" s="26" t="s">
        <v>60</v>
      </c>
      <c r="G5854">
        <v>28</v>
      </c>
      <c r="H5854" s="123">
        <f t="shared" si="461"/>
        <v>1</v>
      </c>
      <c r="L5854" t="s">
        <v>100</v>
      </c>
      <c r="M5854" s="2">
        <v>2.9090909090909101</v>
      </c>
      <c r="O5854">
        <v>3.7001228480834398</v>
      </c>
      <c r="P5854" s="2">
        <v>11</v>
      </c>
      <c r="Q5854" s="2">
        <v>0.41666666666666702</v>
      </c>
      <c r="S5854">
        <v>1.1645001528813199</v>
      </c>
      <c r="T5854" s="2">
        <v>12</v>
      </c>
    </row>
    <row r="5855" spans="1:20">
      <c r="A5855" s="187" t="s">
        <v>2010</v>
      </c>
      <c r="B5855" t="s">
        <v>1946</v>
      </c>
      <c r="C5855" s="60" t="s">
        <v>1433</v>
      </c>
      <c r="D5855" s="1" t="s">
        <v>44</v>
      </c>
      <c r="E5855" s="28" t="s">
        <v>60</v>
      </c>
      <c r="F5855" s="26" t="s">
        <v>60</v>
      </c>
      <c r="G5855">
        <v>28</v>
      </c>
      <c r="H5855" s="123">
        <f t="shared" si="461"/>
        <v>1</v>
      </c>
      <c r="L5855" t="s">
        <v>100</v>
      </c>
      <c r="M5855" s="2">
        <v>0</v>
      </c>
      <c r="O5855">
        <v>0</v>
      </c>
      <c r="P5855" s="2">
        <v>11</v>
      </c>
      <c r="Q5855" s="2">
        <v>0</v>
      </c>
      <c r="S5855">
        <v>0</v>
      </c>
      <c r="T5855" s="2">
        <v>12</v>
      </c>
    </row>
    <row r="5856" spans="1:20">
      <c r="A5856" s="187" t="s">
        <v>2010</v>
      </c>
      <c r="B5856" t="s">
        <v>1947</v>
      </c>
      <c r="C5856" s="60" t="s">
        <v>1433</v>
      </c>
      <c r="D5856" s="1" t="s">
        <v>44</v>
      </c>
      <c r="E5856" s="28" t="s">
        <v>60</v>
      </c>
      <c r="F5856" s="26" t="s">
        <v>60</v>
      </c>
      <c r="G5856">
        <v>28</v>
      </c>
      <c r="H5856" s="123">
        <f t="shared" si="461"/>
        <v>1</v>
      </c>
      <c r="L5856" t="s">
        <v>100</v>
      </c>
      <c r="M5856" s="2">
        <v>0</v>
      </c>
      <c r="O5856">
        <v>0</v>
      </c>
      <c r="P5856" s="2">
        <v>11</v>
      </c>
      <c r="Q5856" s="2">
        <v>0</v>
      </c>
      <c r="S5856">
        <v>0</v>
      </c>
      <c r="T5856" s="2">
        <v>12</v>
      </c>
    </row>
    <row r="5857" spans="1:20">
      <c r="A5857" s="187" t="s">
        <v>2010</v>
      </c>
      <c r="B5857" t="s">
        <v>1948</v>
      </c>
      <c r="C5857" s="60" t="s">
        <v>1433</v>
      </c>
      <c r="D5857" s="1" t="s">
        <v>44</v>
      </c>
      <c r="E5857" s="28" t="s">
        <v>60</v>
      </c>
      <c r="F5857" s="26" t="s">
        <v>60</v>
      </c>
      <c r="G5857">
        <v>28</v>
      </c>
      <c r="H5857" s="123">
        <f t="shared" si="461"/>
        <v>1</v>
      </c>
      <c r="L5857" t="s">
        <v>100</v>
      </c>
      <c r="M5857" s="2">
        <v>0</v>
      </c>
      <c r="O5857">
        <v>0</v>
      </c>
      <c r="P5857" s="2">
        <v>11</v>
      </c>
      <c r="Q5857" s="2">
        <v>8.3333333333333301E-2</v>
      </c>
      <c r="S5857">
        <v>0.28867513459481298</v>
      </c>
      <c r="T5857" s="2">
        <v>12</v>
      </c>
    </row>
    <row r="5858" spans="1:20">
      <c r="A5858" s="187" t="s">
        <v>2010</v>
      </c>
      <c r="B5858" t="s">
        <v>1949</v>
      </c>
      <c r="C5858" s="60" t="s">
        <v>1433</v>
      </c>
      <c r="D5858" s="1" t="s">
        <v>44</v>
      </c>
      <c r="E5858" s="28" t="s">
        <v>60</v>
      </c>
      <c r="F5858" s="26" t="s">
        <v>60</v>
      </c>
      <c r="G5858">
        <v>28</v>
      </c>
      <c r="H5858" s="123">
        <f t="shared" si="461"/>
        <v>1</v>
      </c>
      <c r="L5858" t="s">
        <v>100</v>
      </c>
      <c r="M5858" s="2">
        <v>0</v>
      </c>
      <c r="O5858">
        <v>0</v>
      </c>
      <c r="P5858" s="2">
        <v>11</v>
      </c>
      <c r="Q5858" s="2">
        <v>0</v>
      </c>
      <c r="S5858">
        <v>0</v>
      </c>
      <c r="T5858" s="2">
        <v>12</v>
      </c>
    </row>
    <row r="5859" spans="1:20">
      <c r="A5859" s="187" t="s">
        <v>2010</v>
      </c>
      <c r="B5859" t="s">
        <v>1430</v>
      </c>
      <c r="C5859" s="60" t="s">
        <v>1433</v>
      </c>
      <c r="D5859" s="1" t="s">
        <v>44</v>
      </c>
      <c r="E5859" s="28" t="s">
        <v>60</v>
      </c>
      <c r="F5859" s="26" t="s">
        <v>60</v>
      </c>
      <c r="G5859">
        <v>28</v>
      </c>
      <c r="H5859" s="123">
        <f t="shared" si="461"/>
        <v>1</v>
      </c>
      <c r="L5859" t="s">
        <v>100</v>
      </c>
      <c r="M5859" s="2">
        <v>0</v>
      </c>
      <c r="O5859">
        <v>0</v>
      </c>
      <c r="P5859" s="2">
        <v>11</v>
      </c>
      <c r="Q5859" s="2">
        <v>0</v>
      </c>
      <c r="S5859">
        <v>0</v>
      </c>
      <c r="T5859" s="2">
        <v>12</v>
      </c>
    </row>
    <row r="5860" spans="1:20">
      <c r="A5860" s="187" t="s">
        <v>2010</v>
      </c>
      <c r="B5860" t="s">
        <v>1950</v>
      </c>
      <c r="C5860" s="60" t="s">
        <v>1433</v>
      </c>
      <c r="D5860" s="1" t="s">
        <v>44</v>
      </c>
      <c r="E5860" s="28" t="s">
        <v>60</v>
      </c>
      <c r="F5860" s="26" t="s">
        <v>60</v>
      </c>
      <c r="G5860">
        <v>28</v>
      </c>
      <c r="H5860" s="123">
        <f t="shared" si="461"/>
        <v>1</v>
      </c>
      <c r="L5860" t="s">
        <v>100</v>
      </c>
      <c r="M5860" s="2">
        <v>0</v>
      </c>
      <c r="O5860">
        <v>0</v>
      </c>
      <c r="P5860" s="2">
        <v>11</v>
      </c>
      <c r="Q5860" s="2">
        <v>0.75</v>
      </c>
      <c r="S5860">
        <v>0.96530729916342295</v>
      </c>
      <c r="T5860" s="2">
        <v>12</v>
      </c>
    </row>
    <row r="5861" spans="1:20">
      <c r="A5861" s="187" t="s">
        <v>2010</v>
      </c>
      <c r="B5861" t="s">
        <v>1951</v>
      </c>
      <c r="C5861" s="60" t="s">
        <v>1433</v>
      </c>
      <c r="D5861" s="1" t="s">
        <v>44</v>
      </c>
      <c r="E5861" s="28" t="s">
        <v>60</v>
      </c>
      <c r="F5861" s="26" t="s">
        <v>60</v>
      </c>
      <c r="G5861">
        <v>28</v>
      </c>
      <c r="H5861" s="123">
        <f t="shared" si="461"/>
        <v>1</v>
      </c>
      <c r="L5861" t="s">
        <v>100</v>
      </c>
      <c r="M5861" s="2">
        <v>0</v>
      </c>
      <c r="O5861">
        <v>0</v>
      </c>
      <c r="P5861" s="2">
        <v>11</v>
      </c>
      <c r="Q5861" s="2">
        <v>0</v>
      </c>
      <c r="S5861">
        <v>0</v>
      </c>
      <c r="T5861" s="2">
        <v>12</v>
      </c>
    </row>
    <row r="5862" spans="1:20">
      <c r="A5862" s="187" t="s">
        <v>2010</v>
      </c>
      <c r="B5862" t="s">
        <v>1952</v>
      </c>
      <c r="C5862" s="60" t="s">
        <v>1433</v>
      </c>
      <c r="D5862" s="1" t="s">
        <v>44</v>
      </c>
      <c r="E5862" s="28" t="s">
        <v>60</v>
      </c>
      <c r="F5862" s="26" t="s">
        <v>60</v>
      </c>
      <c r="G5862">
        <v>28</v>
      </c>
      <c r="H5862" s="123">
        <f t="shared" si="461"/>
        <v>1</v>
      </c>
      <c r="L5862" t="s">
        <v>100</v>
      </c>
      <c r="M5862" s="2">
        <v>0</v>
      </c>
      <c r="O5862">
        <v>0</v>
      </c>
      <c r="P5862" s="2">
        <v>11</v>
      </c>
      <c r="Q5862" s="2">
        <v>0</v>
      </c>
      <c r="S5862">
        <v>0</v>
      </c>
      <c r="T5862" s="2">
        <v>12</v>
      </c>
    </row>
    <row r="5863" spans="1:20">
      <c r="A5863" s="187" t="s">
        <v>2010</v>
      </c>
      <c r="B5863" t="s">
        <v>1953</v>
      </c>
      <c r="C5863" s="60" t="s">
        <v>1433</v>
      </c>
      <c r="D5863" s="1" t="s">
        <v>44</v>
      </c>
      <c r="E5863" s="28" t="s">
        <v>60</v>
      </c>
      <c r="F5863" s="26" t="s">
        <v>60</v>
      </c>
      <c r="G5863">
        <v>28</v>
      </c>
      <c r="H5863" s="123">
        <f t="shared" si="461"/>
        <v>1</v>
      </c>
      <c r="L5863" t="s">
        <v>100</v>
      </c>
      <c r="M5863" s="2">
        <v>0</v>
      </c>
      <c r="O5863">
        <v>0</v>
      </c>
      <c r="P5863" s="2">
        <v>11</v>
      </c>
      <c r="Q5863" s="2">
        <v>0</v>
      </c>
      <c r="S5863">
        <v>0</v>
      </c>
      <c r="T5863" s="2">
        <v>12</v>
      </c>
    </row>
    <row r="5864" spans="1:20">
      <c r="A5864" s="187" t="s">
        <v>2010</v>
      </c>
      <c r="B5864" t="s">
        <v>1954</v>
      </c>
      <c r="C5864" s="60" t="s">
        <v>1433</v>
      </c>
      <c r="D5864" s="1" t="s">
        <v>44</v>
      </c>
      <c r="E5864" s="28" t="s">
        <v>60</v>
      </c>
      <c r="F5864" s="26" t="s">
        <v>60</v>
      </c>
      <c r="G5864">
        <v>28</v>
      </c>
      <c r="H5864" s="123">
        <f t="shared" si="461"/>
        <v>1</v>
      </c>
      <c r="L5864" t="s">
        <v>100</v>
      </c>
      <c r="M5864" s="2">
        <v>10.363636363636401</v>
      </c>
      <c r="O5864">
        <v>8.0780285623749499</v>
      </c>
      <c r="P5864" s="2">
        <v>11</v>
      </c>
      <c r="Q5864" s="2">
        <v>2.0833333333333299</v>
      </c>
      <c r="S5864">
        <v>3.2879486097878798</v>
      </c>
      <c r="T5864" s="2">
        <v>12</v>
      </c>
    </row>
    <row r="5865" spans="1:20">
      <c r="A5865" s="187" t="s">
        <v>2010</v>
      </c>
      <c r="B5865" t="s">
        <v>1955</v>
      </c>
      <c r="C5865" s="60" t="s">
        <v>1433</v>
      </c>
      <c r="D5865" s="1" t="s">
        <v>44</v>
      </c>
      <c r="E5865" s="28" t="s">
        <v>60</v>
      </c>
      <c r="F5865" s="26" t="s">
        <v>60</v>
      </c>
      <c r="G5865">
        <v>28</v>
      </c>
      <c r="H5865" s="123">
        <f t="shared" si="461"/>
        <v>1</v>
      </c>
      <c r="L5865" t="s">
        <v>100</v>
      </c>
      <c r="M5865" s="2">
        <v>0</v>
      </c>
      <c r="O5865">
        <v>0</v>
      </c>
      <c r="P5865" s="2">
        <v>11</v>
      </c>
      <c r="Q5865" s="2">
        <v>0</v>
      </c>
      <c r="S5865">
        <v>0</v>
      </c>
      <c r="T5865" s="2">
        <v>12</v>
      </c>
    </row>
    <row r="5866" spans="1:20">
      <c r="A5866" s="187" t="s">
        <v>2010</v>
      </c>
      <c r="B5866" t="s">
        <v>1956</v>
      </c>
      <c r="C5866" s="60" t="s">
        <v>1433</v>
      </c>
      <c r="D5866" s="1" t="s">
        <v>44</v>
      </c>
      <c r="E5866" s="28" t="s">
        <v>60</v>
      </c>
      <c r="F5866" s="26" t="s">
        <v>60</v>
      </c>
      <c r="G5866">
        <v>28</v>
      </c>
      <c r="H5866" s="123">
        <f t="shared" si="461"/>
        <v>1</v>
      </c>
      <c r="L5866" t="s">
        <v>100</v>
      </c>
      <c r="M5866" s="2">
        <v>0</v>
      </c>
      <c r="O5866">
        <v>0</v>
      </c>
      <c r="P5866" s="2">
        <v>11</v>
      </c>
      <c r="Q5866" s="2">
        <v>0</v>
      </c>
      <c r="S5866">
        <v>0</v>
      </c>
      <c r="T5866" s="2">
        <v>12</v>
      </c>
    </row>
    <row r="5867" spans="1:20">
      <c r="A5867" s="187" t="s">
        <v>2010</v>
      </c>
      <c r="B5867" t="s">
        <v>1957</v>
      </c>
      <c r="C5867" s="60" t="s">
        <v>1433</v>
      </c>
      <c r="D5867" s="1" t="s">
        <v>44</v>
      </c>
      <c r="E5867" s="28" t="s">
        <v>60</v>
      </c>
      <c r="F5867" s="26" t="s">
        <v>60</v>
      </c>
      <c r="G5867">
        <v>28</v>
      </c>
      <c r="H5867" s="123">
        <f t="shared" si="461"/>
        <v>1</v>
      </c>
      <c r="L5867" t="s">
        <v>100</v>
      </c>
      <c r="M5867" s="2">
        <v>0</v>
      </c>
      <c r="O5867">
        <v>0</v>
      </c>
      <c r="P5867" s="2">
        <v>11</v>
      </c>
      <c r="Q5867" s="2">
        <v>0</v>
      </c>
      <c r="S5867">
        <v>0</v>
      </c>
      <c r="T5867" s="2">
        <v>12</v>
      </c>
    </row>
    <row r="5868" spans="1:20">
      <c r="A5868" s="187" t="s">
        <v>2010</v>
      </c>
      <c r="B5868" t="s">
        <v>1958</v>
      </c>
      <c r="C5868" s="60" t="s">
        <v>1433</v>
      </c>
      <c r="D5868" s="1" t="s">
        <v>44</v>
      </c>
      <c r="E5868" s="28" t="s">
        <v>60</v>
      </c>
      <c r="F5868" s="26" t="s">
        <v>60</v>
      </c>
      <c r="G5868">
        <v>28</v>
      </c>
      <c r="H5868" s="123">
        <f t="shared" si="461"/>
        <v>1</v>
      </c>
      <c r="L5868" t="s">
        <v>100</v>
      </c>
      <c r="M5868" s="2">
        <v>9.0909090909090898E-2</v>
      </c>
      <c r="O5868">
        <v>0.30151134457776402</v>
      </c>
      <c r="P5868" s="2">
        <v>11</v>
      </c>
      <c r="Q5868" s="2">
        <v>0.25</v>
      </c>
      <c r="S5868">
        <v>0.86602540378443904</v>
      </c>
      <c r="T5868" s="2">
        <v>12</v>
      </c>
    </row>
    <row r="5869" spans="1:20">
      <c r="A5869" s="187" t="s">
        <v>2010</v>
      </c>
      <c r="B5869" t="s">
        <v>1959</v>
      </c>
      <c r="C5869" s="60" t="s">
        <v>1433</v>
      </c>
      <c r="D5869" s="1" t="s">
        <v>44</v>
      </c>
      <c r="E5869" s="28" t="s">
        <v>60</v>
      </c>
      <c r="F5869" s="26" t="s">
        <v>60</v>
      </c>
      <c r="G5869">
        <v>28</v>
      </c>
      <c r="H5869" s="123">
        <f t="shared" si="461"/>
        <v>1</v>
      </c>
      <c r="L5869" t="s">
        <v>100</v>
      </c>
      <c r="M5869" s="2">
        <v>9.0909090909090898E-2</v>
      </c>
      <c r="O5869">
        <v>0.30151134457776402</v>
      </c>
      <c r="P5869" s="2">
        <v>11</v>
      </c>
      <c r="Q5869" s="2">
        <v>8.3333333333333301E-2</v>
      </c>
      <c r="S5869">
        <v>0.28867513459481298</v>
      </c>
      <c r="T5869" s="2">
        <v>12</v>
      </c>
    </row>
    <row r="5870" spans="1:20">
      <c r="A5870" s="187" t="s">
        <v>2010</v>
      </c>
      <c r="B5870" t="s">
        <v>1393</v>
      </c>
      <c r="C5870" s="60" t="s">
        <v>1433</v>
      </c>
      <c r="D5870" s="1" t="s">
        <v>44</v>
      </c>
      <c r="E5870" s="28" t="s">
        <v>60</v>
      </c>
      <c r="F5870" s="26" t="s">
        <v>60</v>
      </c>
      <c r="G5870">
        <v>28</v>
      </c>
      <c r="H5870" s="123">
        <f t="shared" si="461"/>
        <v>1</v>
      </c>
      <c r="L5870" t="s">
        <v>100</v>
      </c>
      <c r="M5870" s="2">
        <v>0</v>
      </c>
      <c r="O5870">
        <v>0</v>
      </c>
      <c r="P5870" s="2">
        <v>11</v>
      </c>
      <c r="Q5870" s="2">
        <v>8.3333333333333301E-2</v>
      </c>
      <c r="S5870">
        <v>0.28867513459481298</v>
      </c>
      <c r="T5870" s="2">
        <v>12</v>
      </c>
    </row>
    <row r="5871" spans="1:20">
      <c r="A5871" s="187" t="s">
        <v>2010</v>
      </c>
      <c r="B5871" t="s">
        <v>1960</v>
      </c>
      <c r="C5871" s="60" t="s">
        <v>1433</v>
      </c>
      <c r="D5871" s="1" t="s">
        <v>44</v>
      </c>
      <c r="E5871" s="28" t="s">
        <v>60</v>
      </c>
      <c r="F5871" s="26" t="s">
        <v>60</v>
      </c>
      <c r="G5871">
        <v>28</v>
      </c>
      <c r="H5871" s="123">
        <f t="shared" si="461"/>
        <v>1</v>
      </c>
      <c r="L5871" t="s">
        <v>100</v>
      </c>
      <c r="M5871" s="2">
        <v>0</v>
      </c>
      <c r="O5871">
        <v>0</v>
      </c>
      <c r="P5871" s="2">
        <v>11</v>
      </c>
      <c r="Q5871" s="2">
        <v>0</v>
      </c>
      <c r="S5871">
        <v>0</v>
      </c>
      <c r="T5871" s="2">
        <v>12</v>
      </c>
    </row>
    <row r="5872" spans="1:20">
      <c r="A5872" s="187" t="s">
        <v>2010</v>
      </c>
      <c r="B5872" t="s">
        <v>1961</v>
      </c>
      <c r="C5872" s="60" t="s">
        <v>1433</v>
      </c>
      <c r="D5872" s="1" t="s">
        <v>44</v>
      </c>
      <c r="E5872" s="28" t="s">
        <v>60</v>
      </c>
      <c r="F5872" s="26" t="s">
        <v>60</v>
      </c>
      <c r="G5872">
        <v>28</v>
      </c>
      <c r="H5872" s="123">
        <f t="shared" si="461"/>
        <v>1</v>
      </c>
      <c r="L5872" t="s">
        <v>100</v>
      </c>
      <c r="M5872" s="2">
        <v>0</v>
      </c>
      <c r="O5872">
        <v>0</v>
      </c>
      <c r="P5872" s="2">
        <v>11</v>
      </c>
      <c r="Q5872" s="2">
        <v>0</v>
      </c>
      <c r="S5872">
        <v>0</v>
      </c>
      <c r="T5872" s="2">
        <v>12</v>
      </c>
    </row>
    <row r="5873" spans="1:20">
      <c r="A5873" s="187" t="s">
        <v>2010</v>
      </c>
      <c r="B5873" t="s">
        <v>1962</v>
      </c>
      <c r="C5873" s="60" t="s">
        <v>1433</v>
      </c>
      <c r="D5873" s="1" t="s">
        <v>44</v>
      </c>
      <c r="E5873" s="28" t="s">
        <v>60</v>
      </c>
      <c r="F5873" s="26" t="s">
        <v>60</v>
      </c>
      <c r="G5873">
        <v>28</v>
      </c>
      <c r="H5873" s="123">
        <f t="shared" si="461"/>
        <v>1</v>
      </c>
      <c r="L5873" t="s">
        <v>100</v>
      </c>
      <c r="M5873" s="2">
        <v>0</v>
      </c>
      <c r="O5873">
        <v>0</v>
      </c>
      <c r="P5873" s="2">
        <v>11</v>
      </c>
      <c r="Q5873" s="2">
        <v>0</v>
      </c>
      <c r="S5873">
        <v>0</v>
      </c>
      <c r="T5873" s="2">
        <v>12</v>
      </c>
    </row>
    <row r="5874" spans="1:20">
      <c r="A5874" s="187" t="s">
        <v>2010</v>
      </c>
      <c r="B5874" t="s">
        <v>1963</v>
      </c>
      <c r="C5874" s="60" t="s">
        <v>1433</v>
      </c>
      <c r="D5874" s="1" t="s">
        <v>44</v>
      </c>
      <c r="E5874" s="28" t="s">
        <v>60</v>
      </c>
      <c r="F5874" s="26" t="s">
        <v>60</v>
      </c>
      <c r="G5874">
        <v>28</v>
      </c>
      <c r="H5874" s="123">
        <f t="shared" si="461"/>
        <v>1</v>
      </c>
      <c r="L5874" t="s">
        <v>100</v>
      </c>
      <c r="M5874" s="2">
        <v>1.36363636363636</v>
      </c>
      <c r="O5874">
        <v>3.5853236192212101</v>
      </c>
      <c r="P5874" s="2">
        <v>11</v>
      </c>
      <c r="Q5874" s="2">
        <v>8.3333333333333301E-2</v>
      </c>
      <c r="S5874">
        <v>0.28867513459481298</v>
      </c>
      <c r="T5874" s="2">
        <v>12</v>
      </c>
    </row>
    <row r="5875" spans="1:20">
      <c r="A5875" s="187" t="s">
        <v>2010</v>
      </c>
      <c r="B5875" t="s">
        <v>1964</v>
      </c>
      <c r="C5875" s="60" t="s">
        <v>1433</v>
      </c>
      <c r="D5875" s="1" t="s">
        <v>44</v>
      </c>
      <c r="E5875" s="28" t="s">
        <v>60</v>
      </c>
      <c r="F5875" s="26" t="s">
        <v>60</v>
      </c>
      <c r="G5875">
        <v>28</v>
      </c>
      <c r="H5875" s="123">
        <f t="shared" si="461"/>
        <v>1</v>
      </c>
      <c r="L5875" t="s">
        <v>100</v>
      </c>
      <c r="M5875" s="2">
        <v>0</v>
      </c>
      <c r="O5875">
        <v>0</v>
      </c>
      <c r="P5875" s="2">
        <v>11</v>
      </c>
      <c r="Q5875" s="2">
        <v>0</v>
      </c>
      <c r="S5875">
        <v>0</v>
      </c>
      <c r="T5875" s="2">
        <v>12</v>
      </c>
    </row>
    <row r="5876" spans="1:20">
      <c r="A5876" s="187" t="s">
        <v>2010</v>
      </c>
      <c r="B5876" t="s">
        <v>1965</v>
      </c>
      <c r="C5876" s="60" t="s">
        <v>1433</v>
      </c>
      <c r="D5876" s="1" t="s">
        <v>44</v>
      </c>
      <c r="E5876" s="28" t="s">
        <v>60</v>
      </c>
      <c r="F5876" s="26" t="s">
        <v>60</v>
      </c>
      <c r="G5876">
        <v>28</v>
      </c>
      <c r="H5876" s="123">
        <f t="shared" si="461"/>
        <v>1</v>
      </c>
      <c r="L5876" t="s">
        <v>100</v>
      </c>
      <c r="M5876" s="2">
        <v>0</v>
      </c>
      <c r="O5876">
        <v>0</v>
      </c>
      <c r="P5876" s="2">
        <v>11</v>
      </c>
      <c r="Q5876" s="2">
        <v>0</v>
      </c>
      <c r="S5876">
        <v>0</v>
      </c>
      <c r="T5876" s="2">
        <v>12</v>
      </c>
    </row>
    <row r="5877" spans="1:20">
      <c r="A5877" s="187" t="s">
        <v>2010</v>
      </c>
      <c r="B5877" t="s">
        <v>599</v>
      </c>
      <c r="C5877" s="60" t="s">
        <v>1433</v>
      </c>
      <c r="D5877" s="1" t="s">
        <v>44</v>
      </c>
      <c r="E5877" s="28" t="s">
        <v>60</v>
      </c>
      <c r="F5877" s="26" t="s">
        <v>60</v>
      </c>
      <c r="G5877">
        <v>28</v>
      </c>
      <c r="H5877" s="123">
        <f t="shared" si="461"/>
        <v>1</v>
      </c>
      <c r="L5877" t="s">
        <v>100</v>
      </c>
      <c r="M5877" s="2">
        <v>0.36363636363636398</v>
      </c>
      <c r="O5877">
        <v>0.80903983495589005</v>
      </c>
      <c r="P5877" s="2">
        <v>11</v>
      </c>
      <c r="Q5877" s="2">
        <v>2.5</v>
      </c>
      <c r="S5877">
        <v>4.1231056256176597</v>
      </c>
      <c r="T5877" s="2">
        <v>12</v>
      </c>
    </row>
    <row r="5878" spans="1:20">
      <c r="A5878" s="187" t="s">
        <v>2010</v>
      </c>
      <c r="B5878" t="s">
        <v>1966</v>
      </c>
      <c r="C5878" s="60" t="s">
        <v>1433</v>
      </c>
      <c r="D5878" s="1" t="s">
        <v>44</v>
      </c>
      <c r="E5878" s="28" t="s">
        <v>60</v>
      </c>
      <c r="F5878" s="26" t="s">
        <v>60</v>
      </c>
      <c r="G5878">
        <v>28</v>
      </c>
      <c r="H5878" s="123">
        <f t="shared" si="461"/>
        <v>1</v>
      </c>
      <c r="L5878" t="s">
        <v>100</v>
      </c>
      <c r="M5878" s="2">
        <v>0</v>
      </c>
      <c r="O5878">
        <v>0</v>
      </c>
      <c r="P5878" s="2">
        <v>11</v>
      </c>
      <c r="Q5878" s="2">
        <v>0</v>
      </c>
      <c r="S5878">
        <v>0</v>
      </c>
      <c r="T5878" s="2">
        <v>12</v>
      </c>
    </row>
    <row r="5879" spans="1:20">
      <c r="A5879" s="187" t="s">
        <v>2010</v>
      </c>
      <c r="B5879" t="s">
        <v>1967</v>
      </c>
      <c r="C5879" s="60" t="s">
        <v>1433</v>
      </c>
      <c r="D5879" s="1" t="s">
        <v>44</v>
      </c>
      <c r="E5879" s="28" t="s">
        <v>60</v>
      </c>
      <c r="F5879" s="26" t="s">
        <v>60</v>
      </c>
      <c r="G5879">
        <v>28</v>
      </c>
      <c r="H5879" s="123">
        <f t="shared" si="461"/>
        <v>1</v>
      </c>
      <c r="L5879" t="s">
        <v>100</v>
      </c>
      <c r="M5879" s="2">
        <v>0</v>
      </c>
      <c r="O5879">
        <v>0</v>
      </c>
      <c r="P5879" s="2">
        <v>11</v>
      </c>
      <c r="Q5879" s="2">
        <v>0</v>
      </c>
      <c r="S5879">
        <v>0</v>
      </c>
      <c r="T5879" s="2">
        <v>12</v>
      </c>
    </row>
    <row r="5880" spans="1:20">
      <c r="A5880" s="187" t="s">
        <v>2010</v>
      </c>
      <c r="B5880" t="s">
        <v>1968</v>
      </c>
      <c r="C5880" s="60" t="s">
        <v>1433</v>
      </c>
      <c r="D5880" s="1" t="s">
        <v>44</v>
      </c>
      <c r="E5880" s="28" t="s">
        <v>60</v>
      </c>
      <c r="F5880" s="26" t="s">
        <v>60</v>
      </c>
      <c r="G5880">
        <v>28</v>
      </c>
      <c r="H5880" s="123">
        <f t="shared" si="461"/>
        <v>1</v>
      </c>
      <c r="L5880" t="s">
        <v>100</v>
      </c>
      <c r="M5880" s="2">
        <v>0.18181818181818199</v>
      </c>
      <c r="O5880">
        <v>0.40451991747794502</v>
      </c>
      <c r="P5880" s="2">
        <v>11</v>
      </c>
      <c r="Q5880" s="2">
        <v>0</v>
      </c>
      <c r="S5880">
        <v>0</v>
      </c>
      <c r="T5880" s="2">
        <v>12</v>
      </c>
    </row>
    <row r="5881" spans="1:20">
      <c r="A5881" s="187" t="s">
        <v>2010</v>
      </c>
      <c r="B5881" t="s">
        <v>1969</v>
      </c>
      <c r="C5881" s="60" t="s">
        <v>1433</v>
      </c>
      <c r="D5881" s="1" t="s">
        <v>44</v>
      </c>
      <c r="E5881" s="28" t="s">
        <v>60</v>
      </c>
      <c r="F5881" s="26" t="s">
        <v>60</v>
      </c>
      <c r="G5881">
        <v>28</v>
      </c>
      <c r="H5881" s="123">
        <f t="shared" si="461"/>
        <v>1</v>
      </c>
      <c r="L5881" t="s">
        <v>100</v>
      </c>
      <c r="M5881" s="2">
        <v>0</v>
      </c>
      <c r="O5881">
        <v>0</v>
      </c>
      <c r="P5881" s="2">
        <v>11</v>
      </c>
      <c r="Q5881" s="2">
        <v>0</v>
      </c>
      <c r="S5881">
        <v>0</v>
      </c>
      <c r="T5881" s="2">
        <v>12</v>
      </c>
    </row>
    <row r="5882" spans="1:20">
      <c r="A5882" s="187" t="s">
        <v>2010</v>
      </c>
      <c r="B5882" t="s">
        <v>1970</v>
      </c>
      <c r="C5882" s="60" t="s">
        <v>1433</v>
      </c>
      <c r="D5882" s="1" t="s">
        <v>44</v>
      </c>
      <c r="E5882" s="28" t="s">
        <v>60</v>
      </c>
      <c r="F5882" s="26" t="s">
        <v>60</v>
      </c>
      <c r="G5882">
        <v>28</v>
      </c>
      <c r="H5882" s="123">
        <f t="shared" si="461"/>
        <v>1</v>
      </c>
      <c r="L5882" t="s">
        <v>100</v>
      </c>
      <c r="M5882" s="2">
        <v>30.090909090909101</v>
      </c>
      <c r="O5882">
        <v>28.289413374810501</v>
      </c>
      <c r="P5882" s="2">
        <v>11</v>
      </c>
      <c r="Q5882" s="2">
        <v>5.9166666666666696</v>
      </c>
      <c r="S5882">
        <v>8.2842493853570005</v>
      </c>
      <c r="T5882" s="2">
        <v>12</v>
      </c>
    </row>
    <row r="5883" spans="1:20">
      <c r="A5883" s="187" t="s">
        <v>2010</v>
      </c>
      <c r="B5883" t="s">
        <v>620</v>
      </c>
      <c r="C5883" s="60" t="s">
        <v>1433</v>
      </c>
      <c r="D5883" s="1" t="s">
        <v>44</v>
      </c>
      <c r="E5883" s="28" t="s">
        <v>60</v>
      </c>
      <c r="F5883" s="26" t="s">
        <v>60</v>
      </c>
      <c r="G5883">
        <v>28</v>
      </c>
      <c r="H5883" s="123">
        <f t="shared" si="461"/>
        <v>1</v>
      </c>
      <c r="L5883" t="s">
        <v>100</v>
      </c>
      <c r="M5883" s="2">
        <v>0.18181818181818199</v>
      </c>
      <c r="O5883">
        <v>0.60302268915552704</v>
      </c>
      <c r="P5883" s="2">
        <v>11</v>
      </c>
      <c r="Q5883" s="2">
        <v>0.75</v>
      </c>
      <c r="S5883">
        <v>2.0504988306618102</v>
      </c>
      <c r="T5883" s="2">
        <v>12</v>
      </c>
    </row>
    <row r="5884" spans="1:20">
      <c r="A5884" s="187" t="s">
        <v>2010</v>
      </c>
      <c r="B5884" t="s">
        <v>1971</v>
      </c>
      <c r="C5884" s="60" t="s">
        <v>1433</v>
      </c>
      <c r="D5884" s="1" t="s">
        <v>44</v>
      </c>
      <c r="E5884" s="28" t="s">
        <v>60</v>
      </c>
      <c r="F5884" s="26" t="s">
        <v>60</v>
      </c>
      <c r="G5884">
        <v>28</v>
      </c>
      <c r="H5884" s="123">
        <f t="shared" si="461"/>
        <v>1</v>
      </c>
      <c r="L5884" t="s">
        <v>100</v>
      </c>
      <c r="M5884" s="2">
        <v>1.0909090909090899</v>
      </c>
      <c r="O5884">
        <v>2.46797672009059</v>
      </c>
      <c r="P5884" s="2">
        <v>11</v>
      </c>
      <c r="Q5884" s="2">
        <v>0.25</v>
      </c>
      <c r="S5884">
        <v>0.62158156050806102</v>
      </c>
      <c r="T5884" s="2">
        <v>12</v>
      </c>
    </row>
    <row r="5885" spans="1:20">
      <c r="A5885" s="187" t="s">
        <v>2010</v>
      </c>
      <c r="B5885" t="s">
        <v>1972</v>
      </c>
      <c r="C5885" s="60" t="s">
        <v>1433</v>
      </c>
      <c r="D5885" s="1" t="s">
        <v>44</v>
      </c>
      <c r="E5885" s="28" t="s">
        <v>60</v>
      </c>
      <c r="F5885" s="26" t="s">
        <v>60</v>
      </c>
      <c r="G5885">
        <v>28</v>
      </c>
      <c r="H5885" s="123">
        <f t="shared" si="461"/>
        <v>1</v>
      </c>
      <c r="L5885" t="s">
        <v>100</v>
      </c>
      <c r="M5885" s="2">
        <v>0</v>
      </c>
      <c r="O5885">
        <v>0</v>
      </c>
      <c r="P5885" s="2">
        <v>11</v>
      </c>
      <c r="Q5885" s="2">
        <v>0</v>
      </c>
      <c r="S5885">
        <v>0</v>
      </c>
      <c r="T5885" s="2">
        <v>12</v>
      </c>
    </row>
    <row r="5886" spans="1:20">
      <c r="A5886" s="187" t="s">
        <v>2010</v>
      </c>
      <c r="B5886" t="s">
        <v>1973</v>
      </c>
      <c r="C5886" s="60" t="s">
        <v>1433</v>
      </c>
      <c r="D5886" s="1" t="s">
        <v>44</v>
      </c>
      <c r="E5886" s="28" t="s">
        <v>60</v>
      </c>
      <c r="F5886" s="26" t="s">
        <v>60</v>
      </c>
      <c r="G5886">
        <v>28</v>
      </c>
      <c r="H5886" s="123">
        <f t="shared" si="461"/>
        <v>1</v>
      </c>
      <c r="L5886" t="s">
        <v>100</v>
      </c>
      <c r="M5886" s="2">
        <v>0</v>
      </c>
      <c r="O5886">
        <v>0</v>
      </c>
      <c r="P5886" s="2">
        <v>11</v>
      </c>
      <c r="Q5886" s="2">
        <v>0</v>
      </c>
      <c r="S5886">
        <v>0</v>
      </c>
      <c r="T5886" s="2">
        <v>12</v>
      </c>
    </row>
    <row r="5887" spans="1:20">
      <c r="A5887" s="187" t="s">
        <v>2010</v>
      </c>
      <c r="B5887" t="s">
        <v>1974</v>
      </c>
      <c r="C5887" s="60" t="s">
        <v>1433</v>
      </c>
      <c r="D5887" s="1" t="s">
        <v>44</v>
      </c>
      <c r="E5887" s="28" t="s">
        <v>60</v>
      </c>
      <c r="F5887" s="26" t="s">
        <v>60</v>
      </c>
      <c r="G5887">
        <v>28</v>
      </c>
      <c r="H5887" s="123">
        <f t="shared" si="461"/>
        <v>1</v>
      </c>
      <c r="L5887" t="s">
        <v>100</v>
      </c>
      <c r="M5887" s="2">
        <v>9.0909090909090898E-2</v>
      </c>
      <c r="O5887">
        <v>0.30151134457776402</v>
      </c>
      <c r="P5887" s="2">
        <v>11</v>
      </c>
      <c r="Q5887" s="2">
        <v>0</v>
      </c>
      <c r="S5887">
        <v>0</v>
      </c>
      <c r="T5887" s="2">
        <v>12</v>
      </c>
    </row>
    <row r="5888" spans="1:20">
      <c r="A5888" s="187" t="s">
        <v>2010</v>
      </c>
      <c r="B5888" t="s">
        <v>1975</v>
      </c>
      <c r="C5888" s="60" t="s">
        <v>1433</v>
      </c>
      <c r="D5888" s="1" t="s">
        <v>44</v>
      </c>
      <c r="E5888" s="28" t="s">
        <v>60</v>
      </c>
      <c r="F5888" s="26" t="s">
        <v>60</v>
      </c>
      <c r="G5888">
        <v>28</v>
      </c>
      <c r="H5888" s="123">
        <f t="shared" si="461"/>
        <v>1</v>
      </c>
      <c r="L5888" t="s">
        <v>100</v>
      </c>
      <c r="M5888" s="2">
        <v>0</v>
      </c>
      <c r="O5888">
        <v>0</v>
      </c>
      <c r="P5888" s="2">
        <v>11</v>
      </c>
      <c r="Q5888" s="2">
        <v>0</v>
      </c>
      <c r="S5888">
        <v>0</v>
      </c>
      <c r="T5888" s="2">
        <v>12</v>
      </c>
    </row>
    <row r="5889" spans="1:20">
      <c r="A5889" s="187" t="s">
        <v>2010</v>
      </c>
      <c r="B5889" t="s">
        <v>1976</v>
      </c>
      <c r="C5889" s="60" t="s">
        <v>1433</v>
      </c>
      <c r="D5889" s="1" t="s">
        <v>44</v>
      </c>
      <c r="E5889" s="28" t="s">
        <v>60</v>
      </c>
      <c r="F5889" s="26" t="s">
        <v>60</v>
      </c>
      <c r="G5889">
        <v>28</v>
      </c>
      <c r="H5889" s="123">
        <f t="shared" si="461"/>
        <v>1</v>
      </c>
      <c r="L5889" t="s">
        <v>100</v>
      </c>
      <c r="M5889" s="2">
        <v>0.27272727272727298</v>
      </c>
      <c r="O5889">
        <v>0.64666979068286301</v>
      </c>
      <c r="P5889" s="2">
        <v>11</v>
      </c>
      <c r="Q5889" s="2">
        <v>0.33333333333333298</v>
      </c>
      <c r="S5889">
        <v>0.88762536459859498</v>
      </c>
      <c r="T5889" s="2">
        <v>12</v>
      </c>
    </row>
    <row r="5890" spans="1:20">
      <c r="A5890" s="187" t="s">
        <v>2010</v>
      </c>
      <c r="B5890" t="s">
        <v>1977</v>
      </c>
      <c r="C5890" s="60" t="s">
        <v>1433</v>
      </c>
      <c r="D5890" s="1" t="s">
        <v>44</v>
      </c>
      <c r="E5890" s="28" t="s">
        <v>60</v>
      </c>
      <c r="F5890" s="26" t="s">
        <v>60</v>
      </c>
      <c r="G5890">
        <v>28</v>
      </c>
      <c r="H5890" s="123">
        <f t="shared" si="461"/>
        <v>1</v>
      </c>
      <c r="I5890"/>
      <c r="L5890" t="s">
        <v>100</v>
      </c>
      <c r="M5890" s="2">
        <v>9.0909090909090898E-2</v>
      </c>
      <c r="O5890">
        <v>0.30151134457776402</v>
      </c>
      <c r="P5890" s="2">
        <v>11</v>
      </c>
      <c r="Q5890" s="2">
        <v>8.3333333333333301E-2</v>
      </c>
      <c r="S5890">
        <v>0.28867513459481298</v>
      </c>
      <c r="T5890" s="2">
        <v>12</v>
      </c>
    </row>
    <row r="5891" spans="1:20">
      <c r="A5891" s="187" t="s">
        <v>2010</v>
      </c>
      <c r="B5891" t="s">
        <v>1978</v>
      </c>
      <c r="C5891" s="60" t="s">
        <v>1433</v>
      </c>
      <c r="D5891" s="1" t="s">
        <v>44</v>
      </c>
      <c r="E5891" s="28" t="s">
        <v>60</v>
      </c>
      <c r="F5891" s="26" t="s">
        <v>60</v>
      </c>
      <c r="G5891">
        <v>28</v>
      </c>
      <c r="H5891" s="123">
        <f t="shared" si="461"/>
        <v>1</v>
      </c>
      <c r="I5891"/>
      <c r="L5891" t="s">
        <v>100</v>
      </c>
      <c r="M5891" s="2">
        <v>0</v>
      </c>
      <c r="O5891">
        <v>0</v>
      </c>
      <c r="P5891" s="2">
        <v>11</v>
      </c>
      <c r="Q5891" s="2">
        <v>0</v>
      </c>
      <c r="S5891">
        <v>0</v>
      </c>
      <c r="T5891" s="2">
        <v>12</v>
      </c>
    </row>
    <row r="5892" spans="1:20">
      <c r="A5892" s="187" t="s">
        <v>2010</v>
      </c>
      <c r="B5892" t="s">
        <v>1979</v>
      </c>
      <c r="C5892" s="60" t="s">
        <v>1433</v>
      </c>
      <c r="D5892" s="1" t="s">
        <v>44</v>
      </c>
      <c r="E5892" s="28" t="s">
        <v>60</v>
      </c>
      <c r="F5892" s="26" t="s">
        <v>60</v>
      </c>
      <c r="G5892">
        <v>28</v>
      </c>
      <c r="H5892" s="123">
        <f t="shared" si="461"/>
        <v>1</v>
      </c>
      <c r="I5892"/>
      <c r="L5892" t="s">
        <v>100</v>
      </c>
      <c r="M5892" s="2">
        <v>0</v>
      </c>
      <c r="O5892">
        <v>0</v>
      </c>
      <c r="P5892" s="2">
        <v>11</v>
      </c>
      <c r="Q5892" s="2">
        <v>0</v>
      </c>
      <c r="S5892">
        <v>0</v>
      </c>
      <c r="T5892" s="2">
        <v>12</v>
      </c>
    </row>
    <row r="5893" spans="1:20">
      <c r="A5893" s="187" t="s">
        <v>2010</v>
      </c>
      <c r="B5893" t="s">
        <v>1980</v>
      </c>
      <c r="C5893" s="60" t="s">
        <v>1433</v>
      </c>
      <c r="D5893" s="1" t="s">
        <v>44</v>
      </c>
      <c r="E5893" s="28" t="s">
        <v>60</v>
      </c>
      <c r="F5893" s="26" t="s">
        <v>60</v>
      </c>
      <c r="G5893">
        <v>28</v>
      </c>
      <c r="H5893" s="123">
        <f t="shared" ref="H5893:H5956" si="462">G5893/28</f>
        <v>1</v>
      </c>
      <c r="I5893"/>
      <c r="L5893" t="s">
        <v>100</v>
      </c>
      <c r="M5893" s="2">
        <v>0</v>
      </c>
      <c r="O5893">
        <v>0</v>
      </c>
      <c r="P5893" s="2">
        <v>11</v>
      </c>
      <c r="Q5893" s="2">
        <v>0</v>
      </c>
      <c r="S5893">
        <v>0</v>
      </c>
      <c r="T5893" s="2">
        <v>12</v>
      </c>
    </row>
    <row r="5894" spans="1:20">
      <c r="A5894" s="187" t="s">
        <v>2010</v>
      </c>
      <c r="B5894" t="s">
        <v>1981</v>
      </c>
      <c r="C5894" s="60" t="s">
        <v>1433</v>
      </c>
      <c r="D5894" s="1" t="s">
        <v>44</v>
      </c>
      <c r="E5894" s="28" t="s">
        <v>60</v>
      </c>
      <c r="F5894" s="26" t="s">
        <v>60</v>
      </c>
      <c r="G5894">
        <v>28</v>
      </c>
      <c r="H5894" s="123">
        <f t="shared" si="462"/>
        <v>1</v>
      </c>
      <c r="I5894"/>
      <c r="L5894" t="s">
        <v>100</v>
      </c>
      <c r="M5894" s="2">
        <v>9.0909090909090898E-2</v>
      </c>
      <c r="O5894">
        <v>0.30151134457776402</v>
      </c>
      <c r="P5894" s="2">
        <v>11</v>
      </c>
      <c r="Q5894" s="2">
        <v>0</v>
      </c>
      <c r="S5894">
        <v>0</v>
      </c>
      <c r="T5894" s="2">
        <v>12</v>
      </c>
    </row>
    <row r="5895" spans="1:20">
      <c r="A5895" s="187" t="s">
        <v>2010</v>
      </c>
      <c r="B5895" t="s">
        <v>1982</v>
      </c>
      <c r="C5895" s="60" t="s">
        <v>1433</v>
      </c>
      <c r="D5895" s="1" t="s">
        <v>44</v>
      </c>
      <c r="E5895" s="28" t="s">
        <v>60</v>
      </c>
      <c r="F5895" s="26" t="s">
        <v>60</v>
      </c>
      <c r="G5895">
        <v>28</v>
      </c>
      <c r="H5895" s="123">
        <f t="shared" si="462"/>
        <v>1</v>
      </c>
      <c r="I5895"/>
      <c r="L5895" t="s">
        <v>100</v>
      </c>
      <c r="M5895" s="2">
        <v>0</v>
      </c>
      <c r="O5895">
        <v>0</v>
      </c>
      <c r="P5895" s="2">
        <v>11</v>
      </c>
      <c r="Q5895" s="2">
        <v>0</v>
      </c>
      <c r="S5895">
        <v>0</v>
      </c>
      <c r="T5895" s="2">
        <v>12</v>
      </c>
    </row>
    <row r="5896" spans="1:20">
      <c r="A5896" s="187" t="s">
        <v>2010</v>
      </c>
      <c r="B5896" t="s">
        <v>1983</v>
      </c>
      <c r="C5896" s="60" t="s">
        <v>1433</v>
      </c>
      <c r="D5896" s="1" t="s">
        <v>44</v>
      </c>
      <c r="E5896" s="28" t="s">
        <v>60</v>
      </c>
      <c r="F5896" s="26" t="s">
        <v>60</v>
      </c>
      <c r="G5896">
        <v>28</v>
      </c>
      <c r="H5896" s="123">
        <f t="shared" si="462"/>
        <v>1</v>
      </c>
      <c r="I5896"/>
      <c r="L5896" t="s">
        <v>100</v>
      </c>
      <c r="M5896" s="2">
        <v>0.27272727272727298</v>
      </c>
      <c r="O5896">
        <v>0.904534033733291</v>
      </c>
      <c r="P5896" s="2">
        <v>11</v>
      </c>
      <c r="Q5896" s="2">
        <v>0</v>
      </c>
      <c r="S5896">
        <v>0</v>
      </c>
      <c r="T5896" s="2">
        <v>12</v>
      </c>
    </row>
    <row r="5897" spans="1:20">
      <c r="A5897" s="187" t="s">
        <v>2010</v>
      </c>
      <c r="B5897" t="s">
        <v>1984</v>
      </c>
      <c r="C5897" s="60" t="s">
        <v>1433</v>
      </c>
      <c r="D5897" s="1" t="s">
        <v>44</v>
      </c>
      <c r="E5897" s="28" t="s">
        <v>60</v>
      </c>
      <c r="F5897" s="26" t="s">
        <v>60</v>
      </c>
      <c r="G5897">
        <v>28</v>
      </c>
      <c r="H5897" s="123">
        <f t="shared" si="462"/>
        <v>1</v>
      </c>
      <c r="I5897"/>
      <c r="L5897" t="s">
        <v>100</v>
      </c>
      <c r="M5897" s="2">
        <v>3.4545454545454501</v>
      </c>
      <c r="O5897">
        <v>3.4745830358083598</v>
      </c>
      <c r="P5897" s="2">
        <v>11</v>
      </c>
      <c r="Q5897" s="2">
        <v>6.75</v>
      </c>
      <c r="S5897">
        <v>12.592385866792</v>
      </c>
      <c r="T5897" s="2">
        <v>12</v>
      </c>
    </row>
    <row r="5898" spans="1:20">
      <c r="A5898" s="187" t="s">
        <v>2010</v>
      </c>
      <c r="B5898" t="s">
        <v>1985</v>
      </c>
      <c r="C5898" s="60" t="s">
        <v>1433</v>
      </c>
      <c r="D5898" s="1" t="s">
        <v>44</v>
      </c>
      <c r="E5898" s="28" t="s">
        <v>60</v>
      </c>
      <c r="F5898" s="26" t="s">
        <v>60</v>
      </c>
      <c r="G5898">
        <v>28</v>
      </c>
      <c r="H5898" s="123">
        <f t="shared" si="462"/>
        <v>1</v>
      </c>
      <c r="I5898"/>
      <c r="L5898" t="s">
        <v>100</v>
      </c>
      <c r="M5898" s="2">
        <v>0</v>
      </c>
      <c r="O5898">
        <v>0</v>
      </c>
      <c r="P5898" s="2">
        <v>11</v>
      </c>
      <c r="Q5898" s="2">
        <v>0</v>
      </c>
      <c r="S5898">
        <v>0</v>
      </c>
      <c r="T5898" s="2">
        <v>12</v>
      </c>
    </row>
    <row r="5899" spans="1:20">
      <c r="A5899" s="187" t="s">
        <v>2010</v>
      </c>
      <c r="B5899" t="s">
        <v>1986</v>
      </c>
      <c r="C5899" s="60" t="s">
        <v>1433</v>
      </c>
      <c r="D5899" s="1" t="s">
        <v>44</v>
      </c>
      <c r="E5899" s="28" t="s">
        <v>60</v>
      </c>
      <c r="F5899" s="26" t="s">
        <v>60</v>
      </c>
      <c r="G5899">
        <v>28</v>
      </c>
      <c r="H5899" s="123">
        <f t="shared" si="462"/>
        <v>1</v>
      </c>
      <c r="I5899"/>
      <c r="L5899" t="s">
        <v>100</v>
      </c>
      <c r="M5899" s="2">
        <v>0</v>
      </c>
      <c r="O5899">
        <v>0</v>
      </c>
      <c r="P5899" s="2">
        <v>11</v>
      </c>
      <c r="Q5899" s="2">
        <v>0</v>
      </c>
      <c r="S5899">
        <v>0</v>
      </c>
      <c r="T5899" s="2">
        <v>12</v>
      </c>
    </row>
    <row r="5900" spans="1:20">
      <c r="A5900" s="187" t="s">
        <v>2010</v>
      </c>
      <c r="B5900" t="s">
        <v>1987</v>
      </c>
      <c r="C5900" s="60" t="s">
        <v>1433</v>
      </c>
      <c r="D5900" s="1" t="s">
        <v>44</v>
      </c>
      <c r="E5900" s="28" t="s">
        <v>60</v>
      </c>
      <c r="F5900" s="26" t="s">
        <v>60</v>
      </c>
      <c r="G5900">
        <v>28</v>
      </c>
      <c r="H5900" s="123">
        <f t="shared" si="462"/>
        <v>1</v>
      </c>
      <c r="I5900"/>
      <c r="L5900" t="s">
        <v>100</v>
      </c>
      <c r="M5900" s="2">
        <v>0</v>
      </c>
      <c r="O5900">
        <v>0</v>
      </c>
      <c r="P5900" s="2">
        <v>11</v>
      </c>
      <c r="Q5900" s="2">
        <v>0</v>
      </c>
      <c r="S5900">
        <v>0</v>
      </c>
      <c r="T5900" s="2">
        <v>12</v>
      </c>
    </row>
    <row r="5901" spans="1:20">
      <c r="A5901" s="187" t="s">
        <v>2010</v>
      </c>
      <c r="B5901" t="s">
        <v>1988</v>
      </c>
      <c r="C5901" s="60" t="s">
        <v>1433</v>
      </c>
      <c r="D5901" s="1" t="s">
        <v>44</v>
      </c>
      <c r="E5901" s="28" t="s">
        <v>60</v>
      </c>
      <c r="F5901" s="26" t="s">
        <v>60</v>
      </c>
      <c r="G5901">
        <v>28</v>
      </c>
      <c r="H5901" s="123">
        <f t="shared" si="462"/>
        <v>1</v>
      </c>
      <c r="I5901"/>
      <c r="L5901" t="s">
        <v>100</v>
      </c>
      <c r="M5901" s="2">
        <v>0</v>
      </c>
      <c r="O5901">
        <v>0</v>
      </c>
      <c r="P5901" s="2">
        <v>11</v>
      </c>
      <c r="Q5901" s="2">
        <v>0</v>
      </c>
      <c r="S5901">
        <v>0</v>
      </c>
      <c r="T5901" s="2">
        <v>12</v>
      </c>
    </row>
    <row r="5902" spans="1:20">
      <c r="A5902" s="187" t="s">
        <v>2010</v>
      </c>
      <c r="B5902" t="s">
        <v>1989</v>
      </c>
      <c r="C5902" s="60" t="s">
        <v>1433</v>
      </c>
      <c r="D5902" s="1" t="s">
        <v>44</v>
      </c>
      <c r="E5902" s="28" t="s">
        <v>60</v>
      </c>
      <c r="F5902" s="26" t="s">
        <v>60</v>
      </c>
      <c r="G5902">
        <v>28</v>
      </c>
      <c r="H5902" s="123">
        <f t="shared" si="462"/>
        <v>1</v>
      </c>
      <c r="I5902"/>
      <c r="L5902" t="s">
        <v>100</v>
      </c>
      <c r="M5902" s="2">
        <v>9.0909090909090898E-2</v>
      </c>
      <c r="O5902">
        <v>0.30151134457776402</v>
      </c>
      <c r="P5902" s="2">
        <v>11</v>
      </c>
      <c r="Q5902" s="2">
        <v>8.3333333333333301E-2</v>
      </c>
      <c r="S5902">
        <v>0.28867513459481298</v>
      </c>
      <c r="T5902" s="2">
        <v>12</v>
      </c>
    </row>
    <row r="5903" spans="1:20">
      <c r="A5903" s="187" t="s">
        <v>2010</v>
      </c>
      <c r="B5903" t="s">
        <v>1990</v>
      </c>
      <c r="C5903" s="60" t="s">
        <v>1433</v>
      </c>
      <c r="D5903" s="1" t="s">
        <v>44</v>
      </c>
      <c r="E5903" s="28" t="s">
        <v>60</v>
      </c>
      <c r="F5903" s="26" t="s">
        <v>60</v>
      </c>
      <c r="G5903">
        <v>28</v>
      </c>
      <c r="H5903" s="123">
        <f t="shared" si="462"/>
        <v>1</v>
      </c>
      <c r="I5903"/>
      <c r="L5903" t="s">
        <v>100</v>
      </c>
      <c r="M5903" s="2">
        <v>0</v>
      </c>
      <c r="O5903">
        <v>0</v>
      </c>
      <c r="P5903" s="2">
        <v>11</v>
      </c>
      <c r="Q5903" s="2">
        <v>0</v>
      </c>
      <c r="S5903">
        <v>0</v>
      </c>
      <c r="T5903" s="2">
        <v>12</v>
      </c>
    </row>
    <row r="5904" spans="1:20">
      <c r="A5904" s="187" t="s">
        <v>2010</v>
      </c>
      <c r="B5904" t="s">
        <v>1991</v>
      </c>
      <c r="C5904" s="60" t="s">
        <v>1433</v>
      </c>
      <c r="D5904" s="1" t="s">
        <v>44</v>
      </c>
      <c r="E5904" s="28" t="s">
        <v>60</v>
      </c>
      <c r="F5904" s="26" t="s">
        <v>60</v>
      </c>
      <c r="G5904">
        <v>28</v>
      </c>
      <c r="H5904" s="123">
        <f t="shared" si="462"/>
        <v>1</v>
      </c>
      <c r="I5904"/>
      <c r="L5904" t="s">
        <v>100</v>
      </c>
      <c r="M5904" s="2">
        <v>0</v>
      </c>
      <c r="O5904">
        <v>0</v>
      </c>
      <c r="P5904" s="2">
        <v>11</v>
      </c>
      <c r="Q5904" s="2">
        <v>0</v>
      </c>
      <c r="S5904">
        <v>0</v>
      </c>
      <c r="T5904" s="2">
        <v>12</v>
      </c>
    </row>
    <row r="5905" spans="1:20">
      <c r="A5905" s="187" t="s">
        <v>2010</v>
      </c>
      <c r="B5905" t="s">
        <v>1992</v>
      </c>
      <c r="C5905" s="60" t="s">
        <v>1433</v>
      </c>
      <c r="D5905" s="1" t="s">
        <v>44</v>
      </c>
      <c r="E5905" s="28" t="s">
        <v>60</v>
      </c>
      <c r="F5905" s="26" t="s">
        <v>60</v>
      </c>
      <c r="G5905">
        <v>28</v>
      </c>
      <c r="H5905" s="123">
        <f t="shared" si="462"/>
        <v>1</v>
      </c>
      <c r="I5905"/>
      <c r="L5905" t="s">
        <v>100</v>
      </c>
      <c r="M5905" s="2">
        <v>0</v>
      </c>
      <c r="O5905">
        <v>0</v>
      </c>
      <c r="P5905" s="2">
        <v>11</v>
      </c>
      <c r="Q5905" s="2">
        <v>0</v>
      </c>
      <c r="S5905">
        <v>0</v>
      </c>
      <c r="T5905" s="2">
        <v>12</v>
      </c>
    </row>
    <row r="5906" spans="1:20">
      <c r="A5906" s="187" t="s">
        <v>2010</v>
      </c>
      <c r="B5906" t="s">
        <v>931</v>
      </c>
      <c r="C5906" s="60" t="s">
        <v>1433</v>
      </c>
      <c r="D5906" s="1" t="s">
        <v>44</v>
      </c>
      <c r="E5906" s="28" t="s">
        <v>60</v>
      </c>
      <c r="F5906" s="26" t="s">
        <v>60</v>
      </c>
      <c r="G5906">
        <v>28</v>
      </c>
      <c r="H5906" s="123">
        <f t="shared" si="462"/>
        <v>1</v>
      </c>
      <c r="I5906"/>
      <c r="L5906" t="s">
        <v>100</v>
      </c>
      <c r="M5906" s="2">
        <v>0</v>
      </c>
      <c r="O5906">
        <v>0</v>
      </c>
      <c r="P5906" s="2">
        <v>11</v>
      </c>
      <c r="Q5906" s="2">
        <v>0</v>
      </c>
      <c r="S5906">
        <v>0</v>
      </c>
      <c r="T5906" s="2">
        <v>12</v>
      </c>
    </row>
    <row r="5907" spans="1:20">
      <c r="A5907" s="187" t="s">
        <v>2010</v>
      </c>
      <c r="B5907" t="s">
        <v>1993</v>
      </c>
      <c r="C5907" s="60" t="s">
        <v>1433</v>
      </c>
      <c r="D5907" s="1" t="s">
        <v>44</v>
      </c>
      <c r="E5907" s="28" t="s">
        <v>60</v>
      </c>
      <c r="F5907" s="26" t="s">
        <v>60</v>
      </c>
      <c r="G5907">
        <v>28</v>
      </c>
      <c r="H5907" s="123">
        <f t="shared" si="462"/>
        <v>1</v>
      </c>
      <c r="I5907"/>
      <c r="L5907" t="s">
        <v>100</v>
      </c>
      <c r="M5907" s="2">
        <v>20.636363636363601</v>
      </c>
      <c r="O5907">
        <v>38.260352134481799</v>
      </c>
      <c r="P5907" s="2">
        <v>11</v>
      </c>
      <c r="Q5907" s="2">
        <v>29.75</v>
      </c>
      <c r="S5907">
        <v>87.484154409397306</v>
      </c>
      <c r="T5907" s="2">
        <v>12</v>
      </c>
    </row>
    <row r="5908" spans="1:20">
      <c r="A5908" s="187" t="s">
        <v>2010</v>
      </c>
      <c r="B5908" t="s">
        <v>1994</v>
      </c>
      <c r="C5908" s="60" t="s">
        <v>1433</v>
      </c>
      <c r="D5908" s="1" t="s">
        <v>44</v>
      </c>
      <c r="E5908" s="28" t="s">
        <v>60</v>
      </c>
      <c r="F5908" s="26" t="s">
        <v>60</v>
      </c>
      <c r="G5908">
        <v>28</v>
      </c>
      <c r="H5908" s="123">
        <f t="shared" si="462"/>
        <v>1</v>
      </c>
      <c r="I5908"/>
      <c r="L5908" t="s">
        <v>100</v>
      </c>
      <c r="M5908" s="2">
        <v>0.18181818181818199</v>
      </c>
      <c r="O5908">
        <v>0.40451991747794502</v>
      </c>
      <c r="P5908" s="2">
        <v>11</v>
      </c>
      <c r="Q5908" s="2">
        <v>0</v>
      </c>
      <c r="S5908">
        <v>0</v>
      </c>
      <c r="T5908" s="2">
        <v>12</v>
      </c>
    </row>
    <row r="5909" spans="1:20">
      <c r="A5909" s="187" t="s">
        <v>2010</v>
      </c>
      <c r="B5909" t="s">
        <v>1995</v>
      </c>
      <c r="C5909" s="60" t="s">
        <v>1433</v>
      </c>
      <c r="D5909" s="1" t="s">
        <v>44</v>
      </c>
      <c r="E5909" s="28" t="s">
        <v>60</v>
      </c>
      <c r="F5909" s="26" t="s">
        <v>60</v>
      </c>
      <c r="G5909">
        <v>28</v>
      </c>
      <c r="H5909" s="123">
        <f t="shared" si="462"/>
        <v>1</v>
      </c>
      <c r="I5909"/>
      <c r="L5909" t="s">
        <v>100</v>
      </c>
      <c r="M5909" s="2">
        <v>0</v>
      </c>
      <c r="O5909">
        <v>0</v>
      </c>
      <c r="P5909" s="2">
        <v>11</v>
      </c>
      <c r="Q5909" s="2">
        <v>0</v>
      </c>
      <c r="S5909">
        <v>0</v>
      </c>
      <c r="T5909" s="2">
        <v>12</v>
      </c>
    </row>
    <row r="5910" spans="1:20">
      <c r="A5910" s="187" t="s">
        <v>2010</v>
      </c>
      <c r="B5910" t="s">
        <v>1996</v>
      </c>
      <c r="C5910" s="60" t="s">
        <v>1433</v>
      </c>
      <c r="D5910" s="1" t="s">
        <v>44</v>
      </c>
      <c r="E5910" s="28" t="s">
        <v>60</v>
      </c>
      <c r="F5910" s="26" t="s">
        <v>60</v>
      </c>
      <c r="G5910">
        <v>28</v>
      </c>
      <c r="H5910" s="123">
        <f t="shared" si="462"/>
        <v>1</v>
      </c>
      <c r="I5910"/>
      <c r="L5910" t="s">
        <v>100</v>
      </c>
      <c r="M5910" s="2">
        <v>0</v>
      </c>
      <c r="O5910">
        <v>0</v>
      </c>
      <c r="P5910" s="2">
        <v>11</v>
      </c>
      <c r="Q5910" s="2">
        <v>0</v>
      </c>
      <c r="S5910">
        <v>0</v>
      </c>
      <c r="T5910" s="2">
        <v>12</v>
      </c>
    </row>
    <row r="5911" spans="1:20">
      <c r="A5911" s="187" t="s">
        <v>2010</v>
      </c>
      <c r="B5911" t="s">
        <v>1997</v>
      </c>
      <c r="C5911" s="60" t="s">
        <v>1433</v>
      </c>
      <c r="D5911" s="1" t="s">
        <v>44</v>
      </c>
      <c r="E5911" s="28" t="s">
        <v>60</v>
      </c>
      <c r="F5911" s="26" t="s">
        <v>60</v>
      </c>
      <c r="G5911">
        <v>28</v>
      </c>
      <c r="H5911" s="123">
        <f t="shared" si="462"/>
        <v>1</v>
      </c>
      <c r="I5911"/>
      <c r="L5911" t="s">
        <v>100</v>
      </c>
      <c r="M5911" s="2">
        <v>0.18181818181818199</v>
      </c>
      <c r="O5911">
        <v>0.60302268915552704</v>
      </c>
      <c r="P5911" s="2">
        <v>11</v>
      </c>
      <c r="Q5911" s="2">
        <v>0</v>
      </c>
      <c r="S5911">
        <v>0</v>
      </c>
      <c r="T5911" s="2">
        <v>12</v>
      </c>
    </row>
    <row r="5912" spans="1:20">
      <c r="A5912" s="187" t="s">
        <v>2010</v>
      </c>
      <c r="B5912" t="s">
        <v>1998</v>
      </c>
      <c r="C5912" s="60" t="s">
        <v>1433</v>
      </c>
      <c r="D5912" s="1" t="s">
        <v>44</v>
      </c>
      <c r="E5912" s="28" t="s">
        <v>60</v>
      </c>
      <c r="F5912" s="26" t="s">
        <v>60</v>
      </c>
      <c r="G5912">
        <v>28</v>
      </c>
      <c r="H5912" s="123">
        <f t="shared" si="462"/>
        <v>1</v>
      </c>
      <c r="I5912"/>
      <c r="L5912" t="s">
        <v>100</v>
      </c>
      <c r="M5912" s="2">
        <v>0</v>
      </c>
      <c r="O5912">
        <v>0</v>
      </c>
      <c r="P5912" s="2">
        <v>11</v>
      </c>
      <c r="Q5912" s="2">
        <v>0</v>
      </c>
      <c r="S5912">
        <v>0</v>
      </c>
      <c r="T5912" s="2">
        <v>12</v>
      </c>
    </row>
    <row r="5913" spans="1:20">
      <c r="A5913" s="187" t="s">
        <v>2010</v>
      </c>
      <c r="B5913" t="s">
        <v>1999</v>
      </c>
      <c r="C5913" s="60" t="s">
        <v>1433</v>
      </c>
      <c r="D5913" s="1" t="s">
        <v>44</v>
      </c>
      <c r="E5913" s="28" t="s">
        <v>60</v>
      </c>
      <c r="F5913" s="26" t="s">
        <v>60</v>
      </c>
      <c r="G5913">
        <v>28</v>
      </c>
      <c r="H5913" s="123">
        <f t="shared" si="462"/>
        <v>1</v>
      </c>
      <c r="I5913"/>
      <c r="L5913" t="s">
        <v>100</v>
      </c>
      <c r="M5913" s="2">
        <v>0</v>
      </c>
      <c r="O5913">
        <v>0</v>
      </c>
      <c r="P5913" s="2">
        <v>11</v>
      </c>
      <c r="Q5913" s="2">
        <v>0</v>
      </c>
      <c r="S5913">
        <v>0</v>
      </c>
      <c r="T5913" s="2">
        <v>12</v>
      </c>
    </row>
    <row r="5914" spans="1:20">
      <c r="A5914" s="187" t="s">
        <v>2010</v>
      </c>
      <c r="B5914" t="s">
        <v>2000</v>
      </c>
      <c r="C5914" s="60" t="s">
        <v>1433</v>
      </c>
      <c r="D5914" s="1" t="s">
        <v>44</v>
      </c>
      <c r="E5914" s="28" t="s">
        <v>60</v>
      </c>
      <c r="F5914" s="26" t="s">
        <v>60</v>
      </c>
      <c r="G5914">
        <v>28</v>
      </c>
      <c r="H5914" s="123">
        <f t="shared" si="462"/>
        <v>1</v>
      </c>
      <c r="I5914"/>
      <c r="L5914" t="s">
        <v>100</v>
      </c>
      <c r="M5914" s="2">
        <v>0</v>
      </c>
      <c r="O5914">
        <v>0</v>
      </c>
      <c r="P5914" s="2">
        <v>11</v>
      </c>
      <c r="Q5914" s="2">
        <v>0</v>
      </c>
      <c r="S5914">
        <v>0</v>
      </c>
      <c r="T5914" s="2">
        <v>12</v>
      </c>
    </row>
    <row r="5915" spans="1:20">
      <c r="A5915" s="187" t="s">
        <v>2010</v>
      </c>
      <c r="B5915" t="s">
        <v>2001</v>
      </c>
      <c r="C5915" s="60" t="s">
        <v>1433</v>
      </c>
      <c r="D5915" s="1" t="s">
        <v>44</v>
      </c>
      <c r="E5915" s="28" t="s">
        <v>60</v>
      </c>
      <c r="F5915" s="26" t="s">
        <v>60</v>
      </c>
      <c r="G5915">
        <v>28</v>
      </c>
      <c r="H5915" s="123">
        <f t="shared" si="462"/>
        <v>1</v>
      </c>
      <c r="I5915"/>
      <c r="L5915" t="s">
        <v>100</v>
      </c>
      <c r="M5915" s="2">
        <v>9.0909090909090898E-2</v>
      </c>
      <c r="O5915">
        <v>0.30151134457776402</v>
      </c>
      <c r="P5915" s="2">
        <v>11</v>
      </c>
      <c r="Q5915" s="2">
        <v>8.3333333333333301E-2</v>
      </c>
      <c r="S5915">
        <v>0.28867513459481298</v>
      </c>
      <c r="T5915" s="2">
        <v>12</v>
      </c>
    </row>
    <row r="5916" spans="1:20">
      <c r="A5916" s="187" t="s">
        <v>2010</v>
      </c>
      <c r="B5916" t="s">
        <v>2002</v>
      </c>
      <c r="C5916" s="60" t="s">
        <v>1433</v>
      </c>
      <c r="D5916" s="1" t="s">
        <v>44</v>
      </c>
      <c r="E5916" s="28" t="s">
        <v>60</v>
      </c>
      <c r="F5916" s="26" t="s">
        <v>60</v>
      </c>
      <c r="G5916">
        <v>28</v>
      </c>
      <c r="H5916" s="123">
        <f t="shared" si="462"/>
        <v>1</v>
      </c>
      <c r="I5916"/>
      <c r="L5916" t="s">
        <v>100</v>
      </c>
      <c r="M5916" s="2">
        <v>23.636363636363601</v>
      </c>
      <c r="O5916">
        <v>27.1229523734889</v>
      </c>
      <c r="P5916" s="2">
        <v>11</v>
      </c>
      <c r="Q5916" s="2">
        <v>6.3333333333333304</v>
      </c>
      <c r="S5916">
        <v>8.3593533170208705</v>
      </c>
      <c r="T5916" s="2">
        <v>12</v>
      </c>
    </row>
    <row r="5917" spans="1:20">
      <c r="A5917" s="187" t="s">
        <v>2010</v>
      </c>
      <c r="B5917" t="s">
        <v>2003</v>
      </c>
      <c r="C5917" s="60" t="s">
        <v>1433</v>
      </c>
      <c r="D5917" s="1" t="s">
        <v>44</v>
      </c>
      <c r="E5917" s="28" t="s">
        <v>60</v>
      </c>
      <c r="F5917" s="26" t="s">
        <v>60</v>
      </c>
      <c r="G5917">
        <v>28</v>
      </c>
      <c r="H5917" s="123">
        <f t="shared" si="462"/>
        <v>1</v>
      </c>
      <c r="I5917"/>
      <c r="L5917" t="s">
        <v>100</v>
      </c>
      <c r="M5917" s="2">
        <v>38</v>
      </c>
      <c r="O5917">
        <v>50.671490998390802</v>
      </c>
      <c r="P5917" s="2">
        <v>11</v>
      </c>
      <c r="Q5917" s="2">
        <v>15.6666666666667</v>
      </c>
      <c r="S5917">
        <v>27.160577491963799</v>
      </c>
      <c r="T5917" s="2">
        <v>12</v>
      </c>
    </row>
    <row r="5918" spans="1:20">
      <c r="A5918" s="187" t="s">
        <v>2010</v>
      </c>
      <c r="B5918" t="s">
        <v>2004</v>
      </c>
      <c r="C5918" s="60" t="s">
        <v>1433</v>
      </c>
      <c r="D5918" s="28" t="s">
        <v>44</v>
      </c>
      <c r="E5918" s="28" t="s">
        <v>60</v>
      </c>
      <c r="F5918" s="26" t="s">
        <v>60</v>
      </c>
      <c r="G5918">
        <v>28</v>
      </c>
      <c r="H5918" s="123">
        <f t="shared" si="462"/>
        <v>1</v>
      </c>
      <c r="I5918"/>
      <c r="L5918" t="s">
        <v>100</v>
      </c>
      <c r="M5918" s="2">
        <v>0</v>
      </c>
      <c r="O5918">
        <v>0</v>
      </c>
      <c r="P5918" s="2">
        <v>11</v>
      </c>
      <c r="Q5918" s="2">
        <v>0</v>
      </c>
      <c r="S5918">
        <v>0</v>
      </c>
      <c r="T5918" s="2">
        <v>12</v>
      </c>
    </row>
    <row r="5919" spans="1:20">
      <c r="A5919" s="187" t="s">
        <v>2010</v>
      </c>
      <c r="B5919" t="s">
        <v>2005</v>
      </c>
      <c r="C5919" s="60" t="s">
        <v>1433</v>
      </c>
      <c r="D5919" s="28" t="s">
        <v>44</v>
      </c>
      <c r="E5919" s="28" t="s">
        <v>60</v>
      </c>
      <c r="F5919" s="26" t="s">
        <v>60</v>
      </c>
      <c r="G5919">
        <v>28</v>
      </c>
      <c r="H5919" s="123">
        <f t="shared" si="462"/>
        <v>1</v>
      </c>
      <c r="I5919"/>
      <c r="L5919" t="s">
        <v>100</v>
      </c>
      <c r="M5919" s="2">
        <v>0</v>
      </c>
      <c r="O5919">
        <v>0</v>
      </c>
      <c r="P5919" s="2">
        <v>11</v>
      </c>
      <c r="Q5919" s="2">
        <v>0</v>
      </c>
      <c r="S5919">
        <v>0</v>
      </c>
      <c r="T5919" s="2">
        <v>12</v>
      </c>
    </row>
    <row r="5920" spans="1:20">
      <c r="A5920" s="187" t="s">
        <v>2010</v>
      </c>
      <c r="B5920" t="s">
        <v>2006</v>
      </c>
      <c r="C5920" s="60" t="s">
        <v>1433</v>
      </c>
      <c r="D5920" s="28" t="s">
        <v>44</v>
      </c>
      <c r="E5920" s="28" t="s">
        <v>60</v>
      </c>
      <c r="F5920" s="26" t="s">
        <v>60</v>
      </c>
      <c r="G5920">
        <v>28</v>
      </c>
      <c r="H5920" s="123">
        <f t="shared" si="462"/>
        <v>1</v>
      </c>
      <c r="I5920"/>
      <c r="L5920" t="s">
        <v>100</v>
      </c>
      <c r="M5920" s="2">
        <v>0</v>
      </c>
      <c r="O5920">
        <v>0</v>
      </c>
      <c r="P5920" s="2">
        <v>11</v>
      </c>
      <c r="Q5920" s="2">
        <v>8.3333333333333301E-2</v>
      </c>
      <c r="S5920">
        <v>0.28867513459481298</v>
      </c>
      <c r="T5920" s="2">
        <v>12</v>
      </c>
    </row>
    <row r="5921" spans="1:20">
      <c r="A5921" s="187" t="s">
        <v>2010</v>
      </c>
      <c r="B5921" t="s">
        <v>2007</v>
      </c>
      <c r="C5921" s="60" t="s">
        <v>1433</v>
      </c>
      <c r="D5921" s="28" t="s">
        <v>44</v>
      </c>
      <c r="E5921" s="28" t="s">
        <v>60</v>
      </c>
      <c r="F5921" s="26" t="s">
        <v>60</v>
      </c>
      <c r="G5921">
        <v>28</v>
      </c>
      <c r="H5921" s="123">
        <f t="shared" si="462"/>
        <v>1</v>
      </c>
      <c r="I5921"/>
      <c r="L5921" t="s">
        <v>100</v>
      </c>
      <c r="M5921" s="2">
        <v>5.8181818181818201</v>
      </c>
      <c r="O5921">
        <v>4.0204025126392997</v>
      </c>
      <c r="P5921" s="2">
        <v>11</v>
      </c>
      <c r="Q5921" s="2">
        <v>2.9166666666666701</v>
      </c>
      <c r="S5921">
        <v>3.9186809778368801</v>
      </c>
      <c r="T5921" s="2">
        <v>12</v>
      </c>
    </row>
    <row r="5922" spans="1:20">
      <c r="A5922" s="187" t="s">
        <v>2010</v>
      </c>
      <c r="B5922" t="s">
        <v>2008</v>
      </c>
      <c r="C5922" s="60" t="s">
        <v>1433</v>
      </c>
      <c r="D5922" s="28" t="s">
        <v>44</v>
      </c>
      <c r="E5922" s="28" t="s">
        <v>60</v>
      </c>
      <c r="F5922" s="26" t="s">
        <v>60</v>
      </c>
      <c r="G5922">
        <v>28</v>
      </c>
      <c r="H5922" s="123">
        <f t="shared" si="462"/>
        <v>1</v>
      </c>
      <c r="I5922"/>
      <c r="L5922" t="s">
        <v>100</v>
      </c>
      <c r="M5922" s="2">
        <v>0</v>
      </c>
      <c r="O5922">
        <v>0</v>
      </c>
      <c r="P5922" s="2">
        <v>11</v>
      </c>
      <c r="Q5922" s="2">
        <v>0</v>
      </c>
      <c r="S5922">
        <v>0</v>
      </c>
      <c r="T5922" s="2">
        <v>12</v>
      </c>
    </row>
    <row r="5923" spans="1:20">
      <c r="A5923" s="187" t="s">
        <v>2010</v>
      </c>
      <c r="B5923" t="s">
        <v>2009</v>
      </c>
      <c r="C5923" s="60" t="s">
        <v>1433</v>
      </c>
      <c r="D5923" s="28" t="s">
        <v>44</v>
      </c>
      <c r="E5923" s="28" t="s">
        <v>60</v>
      </c>
      <c r="F5923" s="26" t="s">
        <v>60</v>
      </c>
      <c r="G5923">
        <v>28</v>
      </c>
      <c r="H5923" s="123">
        <f t="shared" si="462"/>
        <v>1</v>
      </c>
      <c r="I5923"/>
      <c r="L5923" t="s">
        <v>100</v>
      </c>
      <c r="M5923" s="2">
        <v>0</v>
      </c>
      <c r="O5923">
        <v>0</v>
      </c>
      <c r="P5923" s="2">
        <v>11</v>
      </c>
      <c r="Q5923" s="2">
        <v>8.3333333333333301E-2</v>
      </c>
      <c r="S5923">
        <v>0.28867513459481298</v>
      </c>
      <c r="T5923" s="2">
        <v>12</v>
      </c>
    </row>
    <row r="5924" spans="1:20">
      <c r="A5924" s="187" t="s">
        <v>2011</v>
      </c>
      <c r="B5924" t="s">
        <v>1873</v>
      </c>
      <c r="C5924" s="60" t="s">
        <v>1433</v>
      </c>
      <c r="D5924" s="1" t="s">
        <v>44</v>
      </c>
      <c r="E5924" s="28" t="s">
        <v>60</v>
      </c>
      <c r="F5924" s="26" t="s">
        <v>60</v>
      </c>
      <c r="G5924">
        <v>0</v>
      </c>
      <c r="H5924" s="123">
        <f t="shared" si="462"/>
        <v>0</v>
      </c>
      <c r="I5924" t="s">
        <v>100</v>
      </c>
      <c r="M5924" s="2">
        <v>0.45454545454545497</v>
      </c>
      <c r="O5924">
        <v>0.68755165095232895</v>
      </c>
      <c r="P5924" s="2">
        <v>11</v>
      </c>
      <c r="Q5924" s="2">
        <v>8.3333333333333301E-2</v>
      </c>
      <c r="S5924">
        <v>0.28867513459481298</v>
      </c>
      <c r="T5924" s="2">
        <v>12</v>
      </c>
    </row>
    <row r="5925" spans="1:20">
      <c r="A5925" s="187" t="s">
        <v>2011</v>
      </c>
      <c r="B5925" t="s">
        <v>1874</v>
      </c>
      <c r="C5925" s="60" t="s">
        <v>1433</v>
      </c>
      <c r="D5925" s="1" t="s">
        <v>44</v>
      </c>
      <c r="E5925" s="28" t="s">
        <v>60</v>
      </c>
      <c r="F5925" s="26" t="s">
        <v>60</v>
      </c>
      <c r="G5925">
        <v>0</v>
      </c>
      <c r="H5925" s="123">
        <f t="shared" si="462"/>
        <v>0</v>
      </c>
      <c r="I5925" t="s">
        <v>100</v>
      </c>
      <c r="M5925" s="2">
        <v>0</v>
      </c>
      <c r="O5925">
        <v>0</v>
      </c>
      <c r="P5925" s="2">
        <v>11</v>
      </c>
      <c r="Q5925" s="2">
        <v>0</v>
      </c>
      <c r="S5925">
        <v>0</v>
      </c>
      <c r="T5925" s="2">
        <v>12</v>
      </c>
    </row>
    <row r="5926" spans="1:20">
      <c r="A5926" s="187" t="s">
        <v>2011</v>
      </c>
      <c r="B5926" t="s">
        <v>1875</v>
      </c>
      <c r="C5926" s="60" t="s">
        <v>1433</v>
      </c>
      <c r="D5926" s="1" t="s">
        <v>44</v>
      </c>
      <c r="E5926" s="28" t="s">
        <v>60</v>
      </c>
      <c r="F5926" s="26" t="s">
        <v>60</v>
      </c>
      <c r="G5926">
        <v>0</v>
      </c>
      <c r="H5926" s="123">
        <f t="shared" si="462"/>
        <v>0</v>
      </c>
      <c r="I5926" t="s">
        <v>100</v>
      </c>
      <c r="M5926" s="2">
        <v>0</v>
      </c>
      <c r="O5926">
        <v>0</v>
      </c>
      <c r="P5926" s="2">
        <v>11</v>
      </c>
      <c r="Q5926" s="2">
        <v>4.3333333333333304</v>
      </c>
      <c r="S5926">
        <v>12.138094304022101</v>
      </c>
      <c r="T5926" s="2">
        <v>12</v>
      </c>
    </row>
    <row r="5927" spans="1:20">
      <c r="A5927" s="187" t="s">
        <v>2011</v>
      </c>
      <c r="B5927" t="s">
        <v>1876</v>
      </c>
      <c r="C5927" s="60" t="s">
        <v>1433</v>
      </c>
      <c r="D5927" s="1" t="s">
        <v>44</v>
      </c>
      <c r="E5927" s="28" t="s">
        <v>60</v>
      </c>
      <c r="F5927" s="26" t="s">
        <v>60</v>
      </c>
      <c r="G5927">
        <v>0</v>
      </c>
      <c r="H5927" s="123">
        <f t="shared" si="462"/>
        <v>0</v>
      </c>
      <c r="I5927" t="s">
        <v>100</v>
      </c>
      <c r="M5927" s="2">
        <v>9.0909090909090898E-2</v>
      </c>
      <c r="O5927">
        <v>0.30151134457776402</v>
      </c>
      <c r="P5927" s="2">
        <v>11</v>
      </c>
      <c r="Q5927" s="2">
        <v>0</v>
      </c>
      <c r="S5927">
        <v>0</v>
      </c>
      <c r="T5927" s="2">
        <v>12</v>
      </c>
    </row>
    <row r="5928" spans="1:20">
      <c r="A5928" s="187" t="s">
        <v>2011</v>
      </c>
      <c r="B5928" t="s">
        <v>1877</v>
      </c>
      <c r="C5928" s="60" t="s">
        <v>1433</v>
      </c>
      <c r="D5928" s="1" t="s">
        <v>44</v>
      </c>
      <c r="E5928" s="28" t="s">
        <v>60</v>
      </c>
      <c r="F5928" s="26" t="s">
        <v>60</v>
      </c>
      <c r="G5928">
        <v>0</v>
      </c>
      <c r="H5928" s="123">
        <f t="shared" si="462"/>
        <v>0</v>
      </c>
      <c r="I5928" t="s">
        <v>100</v>
      </c>
      <c r="M5928" s="2">
        <v>0</v>
      </c>
      <c r="O5928">
        <v>0</v>
      </c>
      <c r="P5928" s="2">
        <v>11</v>
      </c>
      <c r="Q5928" s="2">
        <v>0</v>
      </c>
      <c r="S5928">
        <v>0</v>
      </c>
      <c r="T5928" s="2">
        <v>12</v>
      </c>
    </row>
    <row r="5929" spans="1:20">
      <c r="A5929" s="187" t="s">
        <v>2011</v>
      </c>
      <c r="B5929" t="s">
        <v>1878</v>
      </c>
      <c r="C5929" s="60" t="s">
        <v>1433</v>
      </c>
      <c r="D5929" s="1" t="s">
        <v>44</v>
      </c>
      <c r="E5929" s="28" t="s">
        <v>60</v>
      </c>
      <c r="F5929" s="26" t="s">
        <v>60</v>
      </c>
      <c r="G5929">
        <v>0</v>
      </c>
      <c r="H5929" s="123">
        <f t="shared" si="462"/>
        <v>0</v>
      </c>
      <c r="I5929" t="s">
        <v>100</v>
      </c>
      <c r="M5929" s="2">
        <v>0</v>
      </c>
      <c r="O5929">
        <v>0</v>
      </c>
      <c r="P5929" s="2">
        <v>11</v>
      </c>
      <c r="Q5929" s="2">
        <v>0</v>
      </c>
      <c r="S5929">
        <v>0</v>
      </c>
      <c r="T5929" s="2">
        <v>12</v>
      </c>
    </row>
    <row r="5930" spans="1:20">
      <c r="A5930" s="187" t="s">
        <v>2011</v>
      </c>
      <c r="B5930" t="s">
        <v>1879</v>
      </c>
      <c r="C5930" s="60" t="s">
        <v>1433</v>
      </c>
      <c r="D5930" s="1" t="s">
        <v>44</v>
      </c>
      <c r="E5930" s="28" t="s">
        <v>60</v>
      </c>
      <c r="F5930" s="26" t="s">
        <v>60</v>
      </c>
      <c r="G5930">
        <v>0</v>
      </c>
      <c r="H5930" s="123">
        <f t="shared" si="462"/>
        <v>0</v>
      </c>
      <c r="I5930" t="s">
        <v>100</v>
      </c>
      <c r="M5930" s="2">
        <v>25.636363636363601</v>
      </c>
      <c r="O5930">
        <v>12.3310399178068</v>
      </c>
      <c r="P5930" s="2">
        <v>11</v>
      </c>
      <c r="Q5930" s="2">
        <v>9.4166666666666696</v>
      </c>
      <c r="S5930">
        <v>12.3395766343563</v>
      </c>
      <c r="T5930" s="2">
        <v>12</v>
      </c>
    </row>
    <row r="5931" spans="1:20">
      <c r="A5931" s="187" t="s">
        <v>2011</v>
      </c>
      <c r="B5931" t="s">
        <v>1880</v>
      </c>
      <c r="C5931" s="60" t="s">
        <v>1433</v>
      </c>
      <c r="D5931" s="1" t="s">
        <v>44</v>
      </c>
      <c r="E5931" s="28" t="s">
        <v>60</v>
      </c>
      <c r="F5931" s="26" t="s">
        <v>60</v>
      </c>
      <c r="G5931">
        <v>0</v>
      </c>
      <c r="H5931" s="123">
        <f t="shared" si="462"/>
        <v>0</v>
      </c>
      <c r="I5931" t="s">
        <v>100</v>
      </c>
      <c r="M5931" s="2">
        <v>0</v>
      </c>
      <c r="O5931">
        <v>0</v>
      </c>
      <c r="P5931" s="2">
        <v>11</v>
      </c>
      <c r="Q5931" s="2">
        <v>0</v>
      </c>
      <c r="S5931">
        <v>0</v>
      </c>
      <c r="T5931" s="2">
        <v>12</v>
      </c>
    </row>
    <row r="5932" spans="1:20">
      <c r="A5932" s="187" t="s">
        <v>2011</v>
      </c>
      <c r="B5932" t="s">
        <v>1881</v>
      </c>
      <c r="C5932" s="60" t="s">
        <v>1433</v>
      </c>
      <c r="D5932" s="1" t="s">
        <v>44</v>
      </c>
      <c r="E5932" s="28" t="s">
        <v>60</v>
      </c>
      <c r="F5932" s="26" t="s">
        <v>60</v>
      </c>
      <c r="G5932">
        <v>0</v>
      </c>
      <c r="H5932" s="123">
        <f t="shared" si="462"/>
        <v>0</v>
      </c>
      <c r="I5932" t="s">
        <v>100</v>
      </c>
      <c r="M5932" s="2">
        <v>0</v>
      </c>
      <c r="O5932">
        <v>0</v>
      </c>
      <c r="P5932" s="2">
        <v>11</v>
      </c>
      <c r="Q5932" s="2">
        <v>0</v>
      </c>
      <c r="S5932">
        <v>0</v>
      </c>
      <c r="T5932" s="2">
        <v>12</v>
      </c>
    </row>
    <row r="5933" spans="1:20">
      <c r="A5933" s="187" t="s">
        <v>2011</v>
      </c>
      <c r="B5933" t="s">
        <v>1882</v>
      </c>
      <c r="C5933" s="60" t="s">
        <v>1433</v>
      </c>
      <c r="D5933" s="1" t="s">
        <v>44</v>
      </c>
      <c r="E5933" s="28" t="s">
        <v>60</v>
      </c>
      <c r="F5933" s="26" t="s">
        <v>60</v>
      </c>
      <c r="G5933">
        <v>0</v>
      </c>
      <c r="H5933" s="123">
        <f t="shared" si="462"/>
        <v>0</v>
      </c>
      <c r="I5933" t="s">
        <v>100</v>
      </c>
      <c r="M5933" s="2">
        <v>0</v>
      </c>
      <c r="O5933">
        <v>0</v>
      </c>
      <c r="P5933" s="2">
        <v>11</v>
      </c>
      <c r="Q5933" s="2">
        <v>0</v>
      </c>
      <c r="S5933">
        <v>0</v>
      </c>
      <c r="T5933" s="2">
        <v>12</v>
      </c>
    </row>
    <row r="5934" spans="1:20">
      <c r="A5934" s="187" t="s">
        <v>2011</v>
      </c>
      <c r="B5934" t="s">
        <v>1883</v>
      </c>
      <c r="C5934" s="60" t="s">
        <v>1433</v>
      </c>
      <c r="D5934" s="1" t="s">
        <v>44</v>
      </c>
      <c r="E5934" s="28" t="s">
        <v>60</v>
      </c>
      <c r="F5934" s="26" t="s">
        <v>60</v>
      </c>
      <c r="G5934">
        <v>0</v>
      </c>
      <c r="H5934" s="123">
        <f t="shared" si="462"/>
        <v>0</v>
      </c>
      <c r="I5934" t="s">
        <v>100</v>
      </c>
      <c r="M5934" s="2">
        <v>4</v>
      </c>
      <c r="O5934">
        <v>2.5298221281347</v>
      </c>
      <c r="P5934" s="2">
        <v>11</v>
      </c>
      <c r="Q5934" s="2">
        <v>11.0833333333333</v>
      </c>
      <c r="S5934">
        <v>8.0278870007599004</v>
      </c>
      <c r="T5934" s="2">
        <v>12</v>
      </c>
    </row>
    <row r="5935" spans="1:20">
      <c r="A5935" s="187" t="s">
        <v>2011</v>
      </c>
      <c r="B5935" t="s">
        <v>1884</v>
      </c>
      <c r="C5935" s="60" t="s">
        <v>1433</v>
      </c>
      <c r="D5935" s="1" t="s">
        <v>44</v>
      </c>
      <c r="E5935" s="28" t="s">
        <v>60</v>
      </c>
      <c r="F5935" s="26" t="s">
        <v>60</v>
      </c>
      <c r="G5935">
        <v>0</v>
      </c>
      <c r="H5935" s="123">
        <f t="shared" si="462"/>
        <v>0</v>
      </c>
      <c r="I5935" t="s">
        <v>100</v>
      </c>
      <c r="M5935" s="2">
        <v>0</v>
      </c>
      <c r="O5935">
        <v>0</v>
      </c>
      <c r="P5935" s="2">
        <v>11</v>
      </c>
      <c r="Q5935" s="2">
        <v>0</v>
      </c>
      <c r="S5935">
        <v>0</v>
      </c>
      <c r="T5935" s="2">
        <v>12</v>
      </c>
    </row>
    <row r="5936" spans="1:20">
      <c r="A5936" s="187" t="s">
        <v>2011</v>
      </c>
      <c r="B5936" t="s">
        <v>1885</v>
      </c>
      <c r="C5936" s="60" t="s">
        <v>1433</v>
      </c>
      <c r="D5936" s="1" t="s">
        <v>44</v>
      </c>
      <c r="E5936" s="28" t="s">
        <v>60</v>
      </c>
      <c r="F5936" s="26" t="s">
        <v>60</v>
      </c>
      <c r="G5936">
        <v>0</v>
      </c>
      <c r="H5936" s="123">
        <f t="shared" si="462"/>
        <v>0</v>
      </c>
      <c r="I5936" t="s">
        <v>100</v>
      </c>
      <c r="M5936" s="2">
        <v>2.7272727272727302</v>
      </c>
      <c r="O5936">
        <v>5.8667011018273101</v>
      </c>
      <c r="P5936" s="2">
        <v>11</v>
      </c>
      <c r="Q5936" s="2">
        <v>10.3333333333333</v>
      </c>
      <c r="S5936">
        <v>19.574256439300999</v>
      </c>
      <c r="T5936" s="2">
        <v>12</v>
      </c>
    </row>
    <row r="5937" spans="1:20">
      <c r="A5937" s="187" t="s">
        <v>2011</v>
      </c>
      <c r="B5937" t="s">
        <v>1447</v>
      </c>
      <c r="C5937" s="60" t="s">
        <v>1433</v>
      </c>
      <c r="D5937" s="1" t="s">
        <v>44</v>
      </c>
      <c r="E5937" s="28" t="s">
        <v>60</v>
      </c>
      <c r="F5937" s="26" t="s">
        <v>60</v>
      </c>
      <c r="G5937">
        <v>0</v>
      </c>
      <c r="H5937" s="123">
        <f t="shared" si="462"/>
        <v>0</v>
      </c>
      <c r="I5937" t="s">
        <v>100</v>
      </c>
      <c r="M5937" s="2">
        <v>0.36363636363636398</v>
      </c>
      <c r="O5937">
        <v>0.80903983495589005</v>
      </c>
      <c r="P5937" s="2">
        <v>11</v>
      </c>
      <c r="Q5937" s="2">
        <v>1.6666666666666701</v>
      </c>
      <c r="S5937">
        <v>1.3026778945578601</v>
      </c>
      <c r="T5937" s="2">
        <v>12</v>
      </c>
    </row>
    <row r="5938" spans="1:20">
      <c r="A5938" s="187" t="s">
        <v>2011</v>
      </c>
      <c r="B5938" t="s">
        <v>1886</v>
      </c>
      <c r="C5938" s="60" t="s">
        <v>1433</v>
      </c>
      <c r="D5938" s="1" t="s">
        <v>44</v>
      </c>
      <c r="E5938" s="28" t="s">
        <v>60</v>
      </c>
      <c r="F5938" s="26" t="s">
        <v>60</v>
      </c>
      <c r="G5938">
        <v>0</v>
      </c>
      <c r="H5938" s="123">
        <f t="shared" si="462"/>
        <v>0</v>
      </c>
      <c r="I5938" t="s">
        <v>100</v>
      </c>
      <c r="M5938" s="2">
        <v>0</v>
      </c>
      <c r="O5938">
        <v>0</v>
      </c>
      <c r="P5938" s="2">
        <v>11</v>
      </c>
      <c r="Q5938" s="2">
        <v>0</v>
      </c>
      <c r="S5938">
        <v>0</v>
      </c>
      <c r="T5938" s="2">
        <v>12</v>
      </c>
    </row>
    <row r="5939" spans="1:20">
      <c r="A5939" s="187" t="s">
        <v>2011</v>
      </c>
      <c r="B5939" t="s">
        <v>1887</v>
      </c>
      <c r="C5939" s="60" t="s">
        <v>1433</v>
      </c>
      <c r="D5939" s="1" t="s">
        <v>44</v>
      </c>
      <c r="E5939" s="28" t="s">
        <v>60</v>
      </c>
      <c r="F5939" s="26" t="s">
        <v>60</v>
      </c>
      <c r="G5939">
        <v>0</v>
      </c>
      <c r="H5939" s="123">
        <f t="shared" si="462"/>
        <v>0</v>
      </c>
      <c r="I5939" t="s">
        <v>100</v>
      </c>
      <c r="M5939" s="2">
        <v>0</v>
      </c>
      <c r="O5939">
        <v>0</v>
      </c>
      <c r="P5939" s="2">
        <v>11</v>
      </c>
      <c r="Q5939" s="2">
        <v>3</v>
      </c>
      <c r="S5939">
        <v>4.8053001041463697</v>
      </c>
      <c r="T5939" s="2">
        <v>12</v>
      </c>
    </row>
    <row r="5940" spans="1:20">
      <c r="A5940" s="187" t="s">
        <v>2011</v>
      </c>
      <c r="B5940" t="s">
        <v>1888</v>
      </c>
      <c r="C5940" s="60" t="s">
        <v>1433</v>
      </c>
      <c r="D5940" s="1" t="s">
        <v>44</v>
      </c>
      <c r="E5940" s="28" t="s">
        <v>60</v>
      </c>
      <c r="F5940" s="26" t="s">
        <v>60</v>
      </c>
      <c r="G5940">
        <v>0</v>
      </c>
      <c r="H5940" s="123">
        <f t="shared" si="462"/>
        <v>0</v>
      </c>
      <c r="I5940" t="s">
        <v>100</v>
      </c>
      <c r="M5940" s="2">
        <v>0</v>
      </c>
      <c r="O5940">
        <v>0</v>
      </c>
      <c r="P5940" s="2">
        <v>11</v>
      </c>
      <c r="Q5940" s="2">
        <v>0</v>
      </c>
      <c r="S5940">
        <v>0</v>
      </c>
      <c r="T5940" s="2">
        <v>12</v>
      </c>
    </row>
    <row r="5941" spans="1:20">
      <c r="A5941" s="187" t="s">
        <v>2011</v>
      </c>
      <c r="B5941" t="s">
        <v>1889</v>
      </c>
      <c r="C5941" s="60" t="s">
        <v>1433</v>
      </c>
      <c r="D5941" s="1" t="s">
        <v>44</v>
      </c>
      <c r="E5941" s="28" t="s">
        <v>60</v>
      </c>
      <c r="F5941" s="26" t="s">
        <v>60</v>
      </c>
      <c r="G5941">
        <v>0</v>
      </c>
      <c r="H5941" s="123">
        <f t="shared" si="462"/>
        <v>0</v>
      </c>
      <c r="I5941" t="s">
        <v>100</v>
      </c>
      <c r="M5941" s="2">
        <v>6.0909090909090899</v>
      </c>
      <c r="O5941">
        <v>5.1469320076050202</v>
      </c>
      <c r="P5941" s="2">
        <v>11</v>
      </c>
      <c r="Q5941" s="2">
        <v>21.9166666666667</v>
      </c>
      <c r="S5941">
        <v>19.523684140659601</v>
      </c>
      <c r="T5941" s="2">
        <v>12</v>
      </c>
    </row>
    <row r="5942" spans="1:20">
      <c r="A5942" s="187" t="s">
        <v>2011</v>
      </c>
      <c r="B5942" t="s">
        <v>1890</v>
      </c>
      <c r="C5942" s="60" t="s">
        <v>1433</v>
      </c>
      <c r="D5942" s="1" t="s">
        <v>44</v>
      </c>
      <c r="E5942" s="28" t="s">
        <v>60</v>
      </c>
      <c r="F5942" s="26" t="s">
        <v>60</v>
      </c>
      <c r="G5942">
        <v>0</v>
      </c>
      <c r="H5942" s="123">
        <f t="shared" si="462"/>
        <v>0</v>
      </c>
      <c r="I5942" t="s">
        <v>100</v>
      </c>
      <c r="M5942" s="2">
        <v>0</v>
      </c>
      <c r="O5942">
        <v>0</v>
      </c>
      <c r="P5942" s="2">
        <v>11</v>
      </c>
      <c r="Q5942" s="2">
        <v>0</v>
      </c>
      <c r="S5942">
        <v>0</v>
      </c>
      <c r="T5942" s="2">
        <v>12</v>
      </c>
    </row>
    <row r="5943" spans="1:20">
      <c r="A5943" s="187" t="s">
        <v>2011</v>
      </c>
      <c r="B5943" t="s">
        <v>918</v>
      </c>
      <c r="C5943" s="60" t="s">
        <v>1433</v>
      </c>
      <c r="D5943" s="1" t="s">
        <v>44</v>
      </c>
      <c r="E5943" s="28" t="s">
        <v>60</v>
      </c>
      <c r="F5943" s="26" t="s">
        <v>60</v>
      </c>
      <c r="G5943">
        <v>0</v>
      </c>
      <c r="H5943" s="123">
        <f t="shared" si="462"/>
        <v>0</v>
      </c>
      <c r="I5943" t="s">
        <v>100</v>
      </c>
      <c r="M5943" s="2">
        <v>0</v>
      </c>
      <c r="O5943">
        <v>0</v>
      </c>
      <c r="P5943" s="2">
        <v>11</v>
      </c>
      <c r="Q5943" s="2">
        <v>0</v>
      </c>
      <c r="S5943">
        <v>0</v>
      </c>
      <c r="T5943" s="2">
        <v>12</v>
      </c>
    </row>
    <row r="5944" spans="1:20">
      <c r="A5944" s="187" t="s">
        <v>2011</v>
      </c>
      <c r="B5944" t="s">
        <v>1891</v>
      </c>
      <c r="C5944" s="60" t="s">
        <v>1433</v>
      </c>
      <c r="D5944" s="1" t="s">
        <v>44</v>
      </c>
      <c r="E5944" s="28" t="s">
        <v>60</v>
      </c>
      <c r="F5944" s="26" t="s">
        <v>60</v>
      </c>
      <c r="G5944">
        <v>0</v>
      </c>
      <c r="H5944" s="123">
        <f t="shared" si="462"/>
        <v>0</v>
      </c>
      <c r="I5944" t="s">
        <v>100</v>
      </c>
      <c r="M5944" s="2">
        <v>0</v>
      </c>
      <c r="O5944">
        <v>0</v>
      </c>
      <c r="P5944" s="2">
        <v>11</v>
      </c>
      <c r="Q5944" s="2">
        <v>0.25</v>
      </c>
      <c r="S5944">
        <v>0.452267016866645</v>
      </c>
      <c r="T5944" s="2">
        <v>12</v>
      </c>
    </row>
    <row r="5945" spans="1:20">
      <c r="A5945" s="187" t="s">
        <v>2011</v>
      </c>
      <c r="B5945" t="s">
        <v>1892</v>
      </c>
      <c r="C5945" s="60" t="s">
        <v>1433</v>
      </c>
      <c r="D5945" s="1" t="s">
        <v>44</v>
      </c>
      <c r="E5945" s="28" t="s">
        <v>60</v>
      </c>
      <c r="F5945" s="26" t="s">
        <v>60</v>
      </c>
      <c r="G5945">
        <v>0</v>
      </c>
      <c r="H5945" s="123">
        <f t="shared" si="462"/>
        <v>0</v>
      </c>
      <c r="I5945" t="s">
        <v>100</v>
      </c>
      <c r="M5945" s="2">
        <v>0</v>
      </c>
      <c r="O5945">
        <v>0</v>
      </c>
      <c r="P5945" s="2">
        <v>11</v>
      </c>
      <c r="Q5945" s="2">
        <v>0</v>
      </c>
      <c r="S5945">
        <v>0</v>
      </c>
      <c r="T5945" s="2">
        <v>12</v>
      </c>
    </row>
    <row r="5946" spans="1:20">
      <c r="A5946" s="187" t="s">
        <v>2011</v>
      </c>
      <c r="B5946" t="s">
        <v>1425</v>
      </c>
      <c r="C5946" s="60" t="s">
        <v>1433</v>
      </c>
      <c r="D5946" s="1" t="s">
        <v>44</v>
      </c>
      <c r="E5946" s="28" t="s">
        <v>60</v>
      </c>
      <c r="F5946" s="26" t="s">
        <v>60</v>
      </c>
      <c r="G5946">
        <v>0</v>
      </c>
      <c r="H5946" s="123">
        <f t="shared" si="462"/>
        <v>0</v>
      </c>
      <c r="I5946" t="s">
        <v>100</v>
      </c>
      <c r="M5946" s="2">
        <v>0</v>
      </c>
      <c r="O5946">
        <v>0</v>
      </c>
      <c r="P5946" s="2">
        <v>11</v>
      </c>
      <c r="Q5946" s="2">
        <v>0</v>
      </c>
      <c r="S5946">
        <v>0</v>
      </c>
      <c r="T5946" s="2">
        <v>12</v>
      </c>
    </row>
    <row r="5947" spans="1:20">
      <c r="A5947" s="187" t="s">
        <v>2011</v>
      </c>
      <c r="B5947" t="s">
        <v>1427</v>
      </c>
      <c r="C5947" s="60" t="s">
        <v>1433</v>
      </c>
      <c r="D5947" s="1" t="s">
        <v>44</v>
      </c>
      <c r="E5947" s="28" t="s">
        <v>60</v>
      </c>
      <c r="F5947" s="26" t="s">
        <v>60</v>
      </c>
      <c r="G5947">
        <v>0</v>
      </c>
      <c r="H5947" s="123">
        <f t="shared" si="462"/>
        <v>0</v>
      </c>
      <c r="I5947" t="s">
        <v>100</v>
      </c>
      <c r="M5947" s="2">
        <v>0.18181818181818199</v>
      </c>
      <c r="O5947">
        <v>0.40451991747794502</v>
      </c>
      <c r="P5947" s="2">
        <v>11</v>
      </c>
      <c r="Q5947" s="2">
        <v>0.16666666666666699</v>
      </c>
      <c r="S5947">
        <v>0.38924947208076099</v>
      </c>
      <c r="T5947" s="2">
        <v>12</v>
      </c>
    </row>
    <row r="5948" spans="1:20">
      <c r="A5948" s="187" t="s">
        <v>2011</v>
      </c>
      <c r="B5948" t="s">
        <v>1893</v>
      </c>
      <c r="C5948" s="60" t="s">
        <v>1433</v>
      </c>
      <c r="D5948" s="1" t="s">
        <v>44</v>
      </c>
      <c r="E5948" s="28" t="s">
        <v>60</v>
      </c>
      <c r="F5948" s="26" t="s">
        <v>60</v>
      </c>
      <c r="G5948">
        <v>0</v>
      </c>
      <c r="H5948" s="123">
        <f t="shared" si="462"/>
        <v>0</v>
      </c>
      <c r="I5948" t="s">
        <v>100</v>
      </c>
      <c r="M5948" s="2">
        <v>0</v>
      </c>
      <c r="O5948">
        <v>0</v>
      </c>
      <c r="P5948" s="2">
        <v>11</v>
      </c>
      <c r="Q5948" s="2">
        <v>0</v>
      </c>
      <c r="S5948">
        <v>0</v>
      </c>
      <c r="T5948" s="2">
        <v>12</v>
      </c>
    </row>
    <row r="5949" spans="1:20">
      <c r="A5949" s="187" t="s">
        <v>2011</v>
      </c>
      <c r="B5949" t="s">
        <v>1894</v>
      </c>
      <c r="C5949" s="60" t="s">
        <v>1433</v>
      </c>
      <c r="D5949" s="1" t="s">
        <v>44</v>
      </c>
      <c r="E5949" s="28" t="s">
        <v>60</v>
      </c>
      <c r="F5949" s="26" t="s">
        <v>60</v>
      </c>
      <c r="G5949">
        <v>0</v>
      </c>
      <c r="H5949" s="123">
        <f t="shared" si="462"/>
        <v>0</v>
      </c>
      <c r="I5949" t="s">
        <v>100</v>
      </c>
      <c r="M5949" s="2">
        <v>0</v>
      </c>
      <c r="O5949">
        <v>0</v>
      </c>
      <c r="P5949" s="2">
        <v>11</v>
      </c>
      <c r="Q5949" s="2">
        <v>0</v>
      </c>
      <c r="S5949">
        <v>0</v>
      </c>
      <c r="T5949" s="2">
        <v>12</v>
      </c>
    </row>
    <row r="5950" spans="1:20">
      <c r="A5950" s="187" t="s">
        <v>2011</v>
      </c>
      <c r="B5950" t="s">
        <v>1895</v>
      </c>
      <c r="C5950" s="60" t="s">
        <v>1433</v>
      </c>
      <c r="D5950" s="1" t="s">
        <v>44</v>
      </c>
      <c r="E5950" s="28" t="s">
        <v>60</v>
      </c>
      <c r="F5950" s="26" t="s">
        <v>60</v>
      </c>
      <c r="G5950">
        <v>0</v>
      </c>
      <c r="H5950" s="123">
        <f t="shared" si="462"/>
        <v>0</v>
      </c>
      <c r="I5950" t="s">
        <v>100</v>
      </c>
      <c r="M5950" s="2">
        <v>0</v>
      </c>
      <c r="O5950">
        <v>0</v>
      </c>
      <c r="P5950" s="2">
        <v>11</v>
      </c>
      <c r="Q5950" s="2">
        <v>0</v>
      </c>
      <c r="S5950">
        <v>0</v>
      </c>
      <c r="T5950" s="2">
        <v>12</v>
      </c>
    </row>
    <row r="5951" spans="1:20">
      <c r="A5951" s="187" t="s">
        <v>2011</v>
      </c>
      <c r="B5951" t="s">
        <v>1896</v>
      </c>
      <c r="C5951" s="60" t="s">
        <v>1433</v>
      </c>
      <c r="D5951" s="1" t="s">
        <v>44</v>
      </c>
      <c r="E5951" s="28" t="s">
        <v>60</v>
      </c>
      <c r="F5951" s="26" t="s">
        <v>60</v>
      </c>
      <c r="G5951">
        <v>0</v>
      </c>
      <c r="H5951" s="123">
        <f t="shared" si="462"/>
        <v>0</v>
      </c>
      <c r="I5951" t="s">
        <v>100</v>
      </c>
      <c r="M5951" s="2">
        <v>1.27272727272727</v>
      </c>
      <c r="O5951">
        <v>1.3483997249264801</v>
      </c>
      <c r="P5951" s="2">
        <v>11</v>
      </c>
      <c r="Q5951" s="2">
        <v>3.9166666666666701</v>
      </c>
      <c r="S5951">
        <v>5.6962241614046096</v>
      </c>
      <c r="T5951" s="2">
        <v>12</v>
      </c>
    </row>
    <row r="5952" spans="1:20">
      <c r="A5952" s="187" t="s">
        <v>2011</v>
      </c>
      <c r="B5952" t="s">
        <v>1897</v>
      </c>
      <c r="C5952" s="60" t="s">
        <v>1433</v>
      </c>
      <c r="D5952" s="1" t="s">
        <v>44</v>
      </c>
      <c r="E5952" s="28" t="s">
        <v>60</v>
      </c>
      <c r="F5952" s="26" t="s">
        <v>60</v>
      </c>
      <c r="G5952">
        <v>0</v>
      </c>
      <c r="H5952" s="123">
        <f t="shared" si="462"/>
        <v>0</v>
      </c>
      <c r="I5952" t="s">
        <v>100</v>
      </c>
      <c r="M5952" s="2">
        <v>0</v>
      </c>
      <c r="O5952">
        <v>0</v>
      </c>
      <c r="P5952" s="2">
        <v>11</v>
      </c>
      <c r="Q5952" s="2">
        <v>0</v>
      </c>
      <c r="S5952">
        <v>0</v>
      </c>
      <c r="T5952" s="2">
        <v>12</v>
      </c>
    </row>
    <row r="5953" spans="1:20">
      <c r="A5953" s="187" t="s">
        <v>2011</v>
      </c>
      <c r="B5953" t="s">
        <v>1898</v>
      </c>
      <c r="C5953" s="60" t="s">
        <v>1433</v>
      </c>
      <c r="D5953" s="1" t="s">
        <v>44</v>
      </c>
      <c r="E5953" s="28" t="s">
        <v>60</v>
      </c>
      <c r="F5953" s="26" t="s">
        <v>60</v>
      </c>
      <c r="G5953">
        <v>0</v>
      </c>
      <c r="H5953" s="123">
        <f t="shared" si="462"/>
        <v>0</v>
      </c>
      <c r="I5953" t="s">
        <v>100</v>
      </c>
      <c r="M5953" s="2">
        <v>0</v>
      </c>
      <c r="O5953">
        <v>0</v>
      </c>
      <c r="P5953" s="2">
        <v>11</v>
      </c>
      <c r="Q5953" s="2">
        <v>0</v>
      </c>
      <c r="S5953">
        <v>0</v>
      </c>
      <c r="T5953" s="2">
        <v>12</v>
      </c>
    </row>
    <row r="5954" spans="1:20">
      <c r="A5954" s="187" t="s">
        <v>2011</v>
      </c>
      <c r="B5954" t="s">
        <v>1899</v>
      </c>
      <c r="C5954" s="60" t="s">
        <v>1433</v>
      </c>
      <c r="D5954" s="1" t="s">
        <v>44</v>
      </c>
      <c r="E5954" s="28" t="s">
        <v>60</v>
      </c>
      <c r="F5954" s="26" t="s">
        <v>60</v>
      </c>
      <c r="G5954">
        <v>0</v>
      </c>
      <c r="H5954" s="123">
        <f t="shared" si="462"/>
        <v>0</v>
      </c>
      <c r="I5954" t="s">
        <v>100</v>
      </c>
      <c r="M5954" s="2">
        <v>0</v>
      </c>
      <c r="O5954">
        <v>0</v>
      </c>
      <c r="P5954" s="2">
        <v>11</v>
      </c>
      <c r="Q5954" s="2">
        <v>0</v>
      </c>
      <c r="S5954">
        <v>0</v>
      </c>
      <c r="T5954" s="2">
        <v>12</v>
      </c>
    </row>
    <row r="5955" spans="1:20">
      <c r="A5955" s="187" t="s">
        <v>2011</v>
      </c>
      <c r="B5955" t="s">
        <v>1900</v>
      </c>
      <c r="C5955" s="60" t="s">
        <v>1433</v>
      </c>
      <c r="D5955" s="1" t="s">
        <v>44</v>
      </c>
      <c r="E5955" s="28" t="s">
        <v>60</v>
      </c>
      <c r="F5955" s="26" t="s">
        <v>60</v>
      </c>
      <c r="G5955">
        <v>0</v>
      </c>
      <c r="H5955" s="123">
        <f t="shared" si="462"/>
        <v>0</v>
      </c>
      <c r="I5955" t="s">
        <v>100</v>
      </c>
      <c r="M5955" s="2">
        <v>0</v>
      </c>
      <c r="O5955">
        <v>0</v>
      </c>
      <c r="P5955" s="2">
        <v>11</v>
      </c>
      <c r="Q5955" s="2">
        <v>8.3333333333333301E-2</v>
      </c>
      <c r="S5955">
        <v>0.28867513459481298</v>
      </c>
      <c r="T5955" s="2">
        <v>12</v>
      </c>
    </row>
    <row r="5956" spans="1:20">
      <c r="A5956" s="187" t="s">
        <v>2011</v>
      </c>
      <c r="B5956" t="s">
        <v>1901</v>
      </c>
      <c r="C5956" s="60" t="s">
        <v>1433</v>
      </c>
      <c r="D5956" s="1" t="s">
        <v>44</v>
      </c>
      <c r="E5956" s="28" t="s">
        <v>60</v>
      </c>
      <c r="F5956" s="26" t="s">
        <v>60</v>
      </c>
      <c r="G5956">
        <v>0</v>
      </c>
      <c r="H5956" s="123">
        <f t="shared" si="462"/>
        <v>0</v>
      </c>
      <c r="I5956" t="s">
        <v>100</v>
      </c>
      <c r="M5956" s="2">
        <v>0</v>
      </c>
      <c r="O5956">
        <v>0</v>
      </c>
      <c r="P5956" s="2">
        <v>11</v>
      </c>
      <c r="Q5956" s="2">
        <v>0</v>
      </c>
      <c r="S5956">
        <v>0</v>
      </c>
      <c r="T5956" s="2">
        <v>12</v>
      </c>
    </row>
    <row r="5957" spans="1:20">
      <c r="A5957" s="187" t="s">
        <v>2011</v>
      </c>
      <c r="B5957" t="s">
        <v>1902</v>
      </c>
      <c r="C5957" s="60" t="s">
        <v>1433</v>
      </c>
      <c r="D5957" s="1" t="s">
        <v>44</v>
      </c>
      <c r="E5957" s="28" t="s">
        <v>60</v>
      </c>
      <c r="F5957" s="26" t="s">
        <v>60</v>
      </c>
      <c r="G5957">
        <v>0</v>
      </c>
      <c r="H5957" s="123">
        <f t="shared" ref="H5957:H6020" si="463">G5957/28</f>
        <v>0</v>
      </c>
      <c r="I5957" t="s">
        <v>100</v>
      </c>
      <c r="M5957" s="2">
        <v>0</v>
      </c>
      <c r="O5957">
        <v>0</v>
      </c>
      <c r="P5957" s="2">
        <v>11</v>
      </c>
      <c r="Q5957" s="2">
        <v>0</v>
      </c>
      <c r="S5957">
        <v>0</v>
      </c>
      <c r="T5957" s="2">
        <v>12</v>
      </c>
    </row>
    <row r="5958" spans="1:20">
      <c r="A5958" s="187" t="s">
        <v>2011</v>
      </c>
      <c r="B5958" t="s">
        <v>1903</v>
      </c>
      <c r="C5958" s="60" t="s">
        <v>1433</v>
      </c>
      <c r="D5958" s="1" t="s">
        <v>44</v>
      </c>
      <c r="E5958" s="28" t="s">
        <v>60</v>
      </c>
      <c r="F5958" s="26" t="s">
        <v>60</v>
      </c>
      <c r="G5958">
        <v>0</v>
      </c>
      <c r="H5958" s="123">
        <f t="shared" si="463"/>
        <v>0</v>
      </c>
      <c r="I5958" t="s">
        <v>100</v>
      </c>
      <c r="M5958" s="2">
        <v>0</v>
      </c>
      <c r="O5958">
        <v>0</v>
      </c>
      <c r="P5958" s="2">
        <v>11</v>
      </c>
      <c r="Q5958" s="2">
        <v>0</v>
      </c>
      <c r="S5958">
        <v>0</v>
      </c>
      <c r="T5958" s="2">
        <v>12</v>
      </c>
    </row>
    <row r="5959" spans="1:20">
      <c r="A5959" s="187" t="s">
        <v>2011</v>
      </c>
      <c r="B5959" t="s">
        <v>1904</v>
      </c>
      <c r="C5959" s="60" t="s">
        <v>1433</v>
      </c>
      <c r="D5959" s="1" t="s">
        <v>44</v>
      </c>
      <c r="E5959" s="28" t="s">
        <v>60</v>
      </c>
      <c r="F5959" s="26" t="s">
        <v>60</v>
      </c>
      <c r="G5959">
        <v>0</v>
      </c>
      <c r="H5959" s="123">
        <f t="shared" si="463"/>
        <v>0</v>
      </c>
      <c r="I5959" t="s">
        <v>100</v>
      </c>
      <c r="M5959" s="2">
        <v>0</v>
      </c>
      <c r="O5959">
        <v>0</v>
      </c>
      <c r="P5959" s="2">
        <v>11</v>
      </c>
      <c r="Q5959" s="2">
        <v>0</v>
      </c>
      <c r="S5959">
        <v>0</v>
      </c>
      <c r="T5959" s="2">
        <v>12</v>
      </c>
    </row>
    <row r="5960" spans="1:20">
      <c r="A5960" s="187" t="s">
        <v>2011</v>
      </c>
      <c r="B5960" t="s">
        <v>1905</v>
      </c>
      <c r="C5960" s="60" t="s">
        <v>1433</v>
      </c>
      <c r="D5960" s="1" t="s">
        <v>44</v>
      </c>
      <c r="E5960" s="28" t="s">
        <v>60</v>
      </c>
      <c r="F5960" s="26" t="s">
        <v>60</v>
      </c>
      <c r="G5960">
        <v>0</v>
      </c>
      <c r="H5960" s="123">
        <f t="shared" si="463"/>
        <v>0</v>
      </c>
      <c r="I5960" t="s">
        <v>100</v>
      </c>
      <c r="M5960" s="2">
        <v>5.6363636363636402</v>
      </c>
      <c r="O5960">
        <v>8.9919155609105594</v>
      </c>
      <c r="P5960" s="2">
        <v>11</v>
      </c>
      <c r="Q5960" s="2">
        <v>4.0833333333333304</v>
      </c>
      <c r="S5960">
        <v>11.9731391291532</v>
      </c>
      <c r="T5960" s="2">
        <v>12</v>
      </c>
    </row>
    <row r="5961" spans="1:20">
      <c r="A5961" s="187" t="s">
        <v>2011</v>
      </c>
      <c r="B5961" t="s">
        <v>1906</v>
      </c>
      <c r="C5961" s="60" t="s">
        <v>1433</v>
      </c>
      <c r="D5961" s="1" t="s">
        <v>44</v>
      </c>
      <c r="E5961" s="28" t="s">
        <v>60</v>
      </c>
      <c r="F5961" s="26" t="s">
        <v>60</v>
      </c>
      <c r="G5961">
        <v>0</v>
      </c>
      <c r="H5961" s="123">
        <f t="shared" si="463"/>
        <v>0</v>
      </c>
      <c r="I5961" t="s">
        <v>100</v>
      </c>
      <c r="M5961" s="2">
        <v>0</v>
      </c>
      <c r="O5961">
        <v>0</v>
      </c>
      <c r="P5961" s="2">
        <v>11</v>
      </c>
      <c r="Q5961" s="2">
        <v>0</v>
      </c>
      <c r="S5961">
        <v>0</v>
      </c>
      <c r="T5961" s="2">
        <v>12</v>
      </c>
    </row>
    <row r="5962" spans="1:20">
      <c r="A5962" s="187" t="s">
        <v>2011</v>
      </c>
      <c r="B5962" t="s">
        <v>1907</v>
      </c>
      <c r="C5962" s="60" t="s">
        <v>1433</v>
      </c>
      <c r="D5962" s="1" t="s">
        <v>44</v>
      </c>
      <c r="E5962" s="28" t="s">
        <v>60</v>
      </c>
      <c r="F5962" s="26" t="s">
        <v>60</v>
      </c>
      <c r="G5962">
        <v>0</v>
      </c>
      <c r="H5962" s="123">
        <f t="shared" si="463"/>
        <v>0</v>
      </c>
      <c r="I5962" t="s">
        <v>100</v>
      </c>
      <c r="M5962" s="2">
        <v>5.5454545454545503</v>
      </c>
      <c r="O5962">
        <v>8.4659746794286601</v>
      </c>
      <c r="P5962" s="2">
        <v>11</v>
      </c>
      <c r="Q5962" s="2">
        <v>12.0833333333333</v>
      </c>
      <c r="S5962">
        <v>16.762828646813301</v>
      </c>
      <c r="T5962" s="2">
        <v>12</v>
      </c>
    </row>
    <row r="5963" spans="1:20">
      <c r="A5963" s="187" t="s">
        <v>2011</v>
      </c>
      <c r="B5963" t="s">
        <v>1908</v>
      </c>
      <c r="C5963" s="60" t="s">
        <v>1433</v>
      </c>
      <c r="D5963" s="1" t="s">
        <v>44</v>
      </c>
      <c r="E5963" s="28" t="s">
        <v>60</v>
      </c>
      <c r="F5963" s="26" t="s">
        <v>60</v>
      </c>
      <c r="G5963">
        <v>0</v>
      </c>
      <c r="H5963" s="123">
        <f t="shared" si="463"/>
        <v>0</v>
      </c>
      <c r="I5963" t="s">
        <v>100</v>
      </c>
      <c r="M5963" s="2">
        <v>0</v>
      </c>
      <c r="O5963">
        <v>0</v>
      </c>
      <c r="P5963" s="2">
        <v>11</v>
      </c>
      <c r="Q5963" s="2">
        <v>0</v>
      </c>
      <c r="S5963">
        <v>0</v>
      </c>
      <c r="T5963" s="2">
        <v>12</v>
      </c>
    </row>
    <row r="5964" spans="1:20">
      <c r="A5964" s="187" t="s">
        <v>2011</v>
      </c>
      <c r="B5964" t="s">
        <v>1909</v>
      </c>
      <c r="C5964" s="60" t="s">
        <v>1433</v>
      </c>
      <c r="D5964" s="1" t="s">
        <v>44</v>
      </c>
      <c r="E5964" s="28" t="s">
        <v>60</v>
      </c>
      <c r="F5964" s="26" t="s">
        <v>60</v>
      </c>
      <c r="G5964">
        <v>0</v>
      </c>
      <c r="H5964" s="123">
        <f t="shared" si="463"/>
        <v>0</v>
      </c>
      <c r="I5964" t="s">
        <v>100</v>
      </c>
      <c r="M5964" s="2">
        <v>0</v>
      </c>
      <c r="O5964">
        <v>0</v>
      </c>
      <c r="P5964" s="2">
        <v>11</v>
      </c>
      <c r="Q5964" s="2">
        <v>0</v>
      </c>
      <c r="S5964">
        <v>0</v>
      </c>
      <c r="T5964" s="2">
        <v>12</v>
      </c>
    </row>
    <row r="5965" spans="1:20">
      <c r="A5965" s="187" t="s">
        <v>2011</v>
      </c>
      <c r="B5965" t="s">
        <v>1910</v>
      </c>
      <c r="C5965" s="60" t="s">
        <v>1433</v>
      </c>
      <c r="D5965" s="1" t="s">
        <v>44</v>
      </c>
      <c r="E5965" s="28" t="s">
        <v>60</v>
      </c>
      <c r="F5965" s="26" t="s">
        <v>60</v>
      </c>
      <c r="G5965">
        <v>0</v>
      </c>
      <c r="H5965" s="123">
        <f t="shared" si="463"/>
        <v>0</v>
      </c>
      <c r="I5965" t="s">
        <v>100</v>
      </c>
      <c r="M5965" s="2">
        <v>0</v>
      </c>
      <c r="O5965">
        <v>0</v>
      </c>
      <c r="P5965" s="2">
        <v>11</v>
      </c>
      <c r="Q5965" s="2">
        <v>0</v>
      </c>
      <c r="S5965">
        <v>0</v>
      </c>
      <c r="T5965" s="2">
        <v>12</v>
      </c>
    </row>
    <row r="5966" spans="1:20">
      <c r="A5966" s="187" t="s">
        <v>2011</v>
      </c>
      <c r="B5966" t="s">
        <v>1911</v>
      </c>
      <c r="C5966" s="60" t="s">
        <v>1433</v>
      </c>
      <c r="D5966" s="1" t="s">
        <v>44</v>
      </c>
      <c r="E5966" s="28" t="s">
        <v>60</v>
      </c>
      <c r="F5966" s="26" t="s">
        <v>60</v>
      </c>
      <c r="G5966">
        <v>0</v>
      </c>
      <c r="H5966" s="123">
        <f t="shared" si="463"/>
        <v>0</v>
      </c>
      <c r="I5966" t="s">
        <v>100</v>
      </c>
      <c r="M5966" s="2">
        <v>9.0909090909090898E-2</v>
      </c>
      <c r="O5966">
        <v>0.30151134457776402</v>
      </c>
      <c r="P5966" s="2">
        <v>11</v>
      </c>
      <c r="Q5966" s="2">
        <v>0</v>
      </c>
      <c r="S5966">
        <v>0</v>
      </c>
      <c r="T5966" s="2">
        <v>12</v>
      </c>
    </row>
    <row r="5967" spans="1:20">
      <c r="A5967" s="187" t="s">
        <v>2011</v>
      </c>
      <c r="B5967" t="s">
        <v>1912</v>
      </c>
      <c r="C5967" s="60" t="s">
        <v>1433</v>
      </c>
      <c r="D5967" s="1" t="s">
        <v>44</v>
      </c>
      <c r="E5967" s="28" t="s">
        <v>60</v>
      </c>
      <c r="F5967" s="26" t="s">
        <v>60</v>
      </c>
      <c r="G5967">
        <v>0</v>
      </c>
      <c r="H5967" s="123">
        <f t="shared" si="463"/>
        <v>0</v>
      </c>
      <c r="I5967" t="s">
        <v>100</v>
      </c>
      <c r="M5967" s="2">
        <v>0</v>
      </c>
      <c r="O5967">
        <v>0</v>
      </c>
      <c r="P5967" s="2">
        <v>11</v>
      </c>
      <c r="Q5967" s="2">
        <v>0</v>
      </c>
      <c r="S5967">
        <v>0</v>
      </c>
      <c r="T5967" s="2">
        <v>12</v>
      </c>
    </row>
    <row r="5968" spans="1:20">
      <c r="A5968" s="187" t="s">
        <v>2011</v>
      </c>
      <c r="B5968" t="s">
        <v>1913</v>
      </c>
      <c r="C5968" s="60" t="s">
        <v>1433</v>
      </c>
      <c r="D5968" s="1" t="s">
        <v>44</v>
      </c>
      <c r="E5968" s="28" t="s">
        <v>60</v>
      </c>
      <c r="F5968" s="26" t="s">
        <v>60</v>
      </c>
      <c r="G5968">
        <v>0</v>
      </c>
      <c r="H5968" s="123">
        <f t="shared" si="463"/>
        <v>0</v>
      </c>
      <c r="I5968" t="s">
        <v>100</v>
      </c>
      <c r="M5968" s="2">
        <v>0</v>
      </c>
      <c r="O5968">
        <v>0</v>
      </c>
      <c r="P5968" s="2">
        <v>11</v>
      </c>
      <c r="Q5968" s="2">
        <v>0</v>
      </c>
      <c r="S5968">
        <v>0</v>
      </c>
      <c r="T5968" s="2">
        <v>12</v>
      </c>
    </row>
    <row r="5969" spans="1:20">
      <c r="A5969" s="187" t="s">
        <v>2011</v>
      </c>
      <c r="B5969" t="s">
        <v>1914</v>
      </c>
      <c r="C5969" s="60" t="s">
        <v>1433</v>
      </c>
      <c r="D5969" s="1" t="s">
        <v>44</v>
      </c>
      <c r="E5969" s="28" t="s">
        <v>60</v>
      </c>
      <c r="F5969" s="26" t="s">
        <v>60</v>
      </c>
      <c r="G5969">
        <v>0</v>
      </c>
      <c r="H5969" s="123">
        <f t="shared" si="463"/>
        <v>0</v>
      </c>
      <c r="I5969" t="s">
        <v>100</v>
      </c>
      <c r="M5969" s="2">
        <v>9.0909090909090898E-2</v>
      </c>
      <c r="O5969">
        <v>0.30151134457776402</v>
      </c>
      <c r="P5969" s="2">
        <v>11</v>
      </c>
      <c r="Q5969" s="2">
        <v>8.3333333333333301E-2</v>
      </c>
      <c r="S5969">
        <v>0.28867513459481298</v>
      </c>
      <c r="T5969" s="2">
        <v>12</v>
      </c>
    </row>
    <row r="5970" spans="1:20">
      <c r="A5970" s="187" t="s">
        <v>2011</v>
      </c>
      <c r="B5970" t="s">
        <v>1915</v>
      </c>
      <c r="C5970" s="60" t="s">
        <v>1433</v>
      </c>
      <c r="D5970" s="1" t="s">
        <v>44</v>
      </c>
      <c r="E5970" s="28" t="s">
        <v>60</v>
      </c>
      <c r="F5970" s="26" t="s">
        <v>60</v>
      </c>
      <c r="G5970">
        <v>0</v>
      </c>
      <c r="H5970" s="123">
        <f t="shared" si="463"/>
        <v>0</v>
      </c>
      <c r="I5970" t="s">
        <v>100</v>
      </c>
      <c r="M5970" s="2">
        <v>0</v>
      </c>
      <c r="O5970">
        <v>0</v>
      </c>
      <c r="P5970" s="2">
        <v>11</v>
      </c>
      <c r="Q5970" s="2">
        <v>0</v>
      </c>
      <c r="S5970">
        <v>0</v>
      </c>
      <c r="T5970" s="2">
        <v>12</v>
      </c>
    </row>
    <row r="5971" spans="1:20">
      <c r="A5971" s="187" t="s">
        <v>2011</v>
      </c>
      <c r="B5971" t="s">
        <v>1916</v>
      </c>
      <c r="C5971" s="60" t="s">
        <v>1433</v>
      </c>
      <c r="D5971" s="1" t="s">
        <v>44</v>
      </c>
      <c r="E5971" s="28" t="s">
        <v>60</v>
      </c>
      <c r="F5971" s="26" t="s">
        <v>60</v>
      </c>
      <c r="G5971">
        <v>0</v>
      </c>
      <c r="H5971" s="123">
        <f t="shared" si="463"/>
        <v>0</v>
      </c>
      <c r="I5971" t="s">
        <v>100</v>
      </c>
      <c r="M5971" s="2">
        <v>0</v>
      </c>
      <c r="O5971">
        <v>0</v>
      </c>
      <c r="P5971" s="2">
        <v>11</v>
      </c>
      <c r="Q5971" s="2">
        <v>0</v>
      </c>
      <c r="S5971">
        <v>0</v>
      </c>
      <c r="T5971" s="2">
        <v>12</v>
      </c>
    </row>
    <row r="5972" spans="1:20">
      <c r="A5972" s="187" t="s">
        <v>2011</v>
      </c>
      <c r="B5972" t="s">
        <v>1917</v>
      </c>
      <c r="C5972" s="60" t="s">
        <v>1433</v>
      </c>
      <c r="D5972" s="1" t="s">
        <v>44</v>
      </c>
      <c r="E5972" s="28" t="s">
        <v>60</v>
      </c>
      <c r="F5972" s="26" t="s">
        <v>60</v>
      </c>
      <c r="G5972">
        <v>0</v>
      </c>
      <c r="H5972" s="123">
        <f t="shared" si="463"/>
        <v>0</v>
      </c>
      <c r="I5972" t="s">
        <v>100</v>
      </c>
      <c r="M5972" s="2">
        <v>9.0909090909090898E-2</v>
      </c>
      <c r="O5972">
        <v>0.30151134457776402</v>
      </c>
      <c r="P5972" s="2">
        <v>11</v>
      </c>
      <c r="Q5972" s="2">
        <v>0</v>
      </c>
      <c r="S5972">
        <v>0</v>
      </c>
      <c r="T5972" s="2">
        <v>12</v>
      </c>
    </row>
    <row r="5973" spans="1:20">
      <c r="A5973" s="187" t="s">
        <v>2011</v>
      </c>
      <c r="B5973" t="s">
        <v>1918</v>
      </c>
      <c r="C5973" s="60" t="s">
        <v>1433</v>
      </c>
      <c r="D5973" s="1" t="s">
        <v>44</v>
      </c>
      <c r="E5973" s="28" t="s">
        <v>60</v>
      </c>
      <c r="F5973" s="26" t="s">
        <v>60</v>
      </c>
      <c r="G5973">
        <v>0</v>
      </c>
      <c r="H5973" s="123">
        <f t="shared" si="463"/>
        <v>0</v>
      </c>
      <c r="I5973" t="s">
        <v>100</v>
      </c>
      <c r="M5973" s="2">
        <v>0</v>
      </c>
      <c r="O5973">
        <v>0</v>
      </c>
      <c r="P5973" s="2">
        <v>11</v>
      </c>
      <c r="Q5973" s="2">
        <v>0</v>
      </c>
      <c r="S5973">
        <v>0</v>
      </c>
      <c r="T5973" s="2">
        <v>12</v>
      </c>
    </row>
    <row r="5974" spans="1:20">
      <c r="A5974" s="187" t="s">
        <v>2011</v>
      </c>
      <c r="B5974" t="s">
        <v>1919</v>
      </c>
      <c r="C5974" s="60" t="s">
        <v>1433</v>
      </c>
      <c r="D5974" s="1" t="s">
        <v>44</v>
      </c>
      <c r="E5974" s="28" t="s">
        <v>60</v>
      </c>
      <c r="F5974" s="26" t="s">
        <v>60</v>
      </c>
      <c r="G5974">
        <v>0</v>
      </c>
      <c r="H5974" s="123">
        <f t="shared" si="463"/>
        <v>0</v>
      </c>
      <c r="I5974" t="s">
        <v>100</v>
      </c>
      <c r="M5974" s="2">
        <v>0</v>
      </c>
      <c r="O5974">
        <v>0</v>
      </c>
      <c r="P5974" s="2">
        <v>11</v>
      </c>
      <c r="Q5974" s="2">
        <v>0</v>
      </c>
      <c r="S5974">
        <v>0</v>
      </c>
      <c r="T5974" s="2">
        <v>12</v>
      </c>
    </row>
    <row r="5975" spans="1:20">
      <c r="A5975" s="187" t="s">
        <v>2011</v>
      </c>
      <c r="B5975" t="s">
        <v>1920</v>
      </c>
      <c r="C5975" s="60" t="s">
        <v>1433</v>
      </c>
      <c r="D5975" s="1" t="s">
        <v>44</v>
      </c>
      <c r="E5975" s="28" t="s">
        <v>60</v>
      </c>
      <c r="F5975" s="26" t="s">
        <v>60</v>
      </c>
      <c r="G5975">
        <v>0</v>
      </c>
      <c r="H5975" s="123">
        <f t="shared" si="463"/>
        <v>0</v>
      </c>
      <c r="I5975" t="s">
        <v>100</v>
      </c>
      <c r="M5975" s="2">
        <v>0</v>
      </c>
      <c r="O5975">
        <v>0</v>
      </c>
      <c r="P5975" s="2">
        <v>11</v>
      </c>
      <c r="Q5975" s="2">
        <v>0</v>
      </c>
      <c r="S5975">
        <v>0</v>
      </c>
      <c r="T5975" s="2">
        <v>12</v>
      </c>
    </row>
    <row r="5976" spans="1:20">
      <c r="A5976" s="187" t="s">
        <v>2011</v>
      </c>
      <c r="B5976" t="s">
        <v>1921</v>
      </c>
      <c r="C5976" s="60" t="s">
        <v>1433</v>
      </c>
      <c r="D5976" s="1" t="s">
        <v>44</v>
      </c>
      <c r="E5976" s="28" t="s">
        <v>60</v>
      </c>
      <c r="F5976" s="26" t="s">
        <v>60</v>
      </c>
      <c r="G5976">
        <v>0</v>
      </c>
      <c r="H5976" s="123">
        <f t="shared" si="463"/>
        <v>0</v>
      </c>
      <c r="I5976" t="s">
        <v>100</v>
      </c>
      <c r="M5976" s="2">
        <v>0</v>
      </c>
      <c r="O5976">
        <v>0</v>
      </c>
      <c r="P5976" s="2">
        <v>11</v>
      </c>
      <c r="Q5976" s="2">
        <v>0</v>
      </c>
      <c r="S5976">
        <v>0</v>
      </c>
      <c r="T5976" s="2">
        <v>12</v>
      </c>
    </row>
    <row r="5977" spans="1:20">
      <c r="A5977" s="187" t="s">
        <v>2011</v>
      </c>
      <c r="B5977" t="s">
        <v>1922</v>
      </c>
      <c r="C5977" s="60" t="s">
        <v>1433</v>
      </c>
      <c r="D5977" s="1" t="s">
        <v>44</v>
      </c>
      <c r="E5977" s="28" t="s">
        <v>60</v>
      </c>
      <c r="F5977" s="26" t="s">
        <v>60</v>
      </c>
      <c r="G5977">
        <v>0</v>
      </c>
      <c r="H5977" s="123">
        <f t="shared" si="463"/>
        <v>0</v>
      </c>
      <c r="I5977" t="s">
        <v>100</v>
      </c>
      <c r="M5977" s="2">
        <v>9.0909090909090898E-2</v>
      </c>
      <c r="O5977">
        <v>0.30151134457776402</v>
      </c>
      <c r="P5977" s="2">
        <v>11</v>
      </c>
      <c r="Q5977" s="2">
        <v>8.3333333333333301E-2</v>
      </c>
      <c r="S5977">
        <v>0.28867513459481298</v>
      </c>
      <c r="T5977" s="2">
        <v>12</v>
      </c>
    </row>
    <row r="5978" spans="1:20">
      <c r="A5978" s="187" t="s">
        <v>2011</v>
      </c>
      <c r="B5978" t="s">
        <v>1923</v>
      </c>
      <c r="C5978" s="60" t="s">
        <v>1433</v>
      </c>
      <c r="D5978" s="1" t="s">
        <v>44</v>
      </c>
      <c r="E5978" s="28" t="s">
        <v>60</v>
      </c>
      <c r="F5978" s="26" t="s">
        <v>60</v>
      </c>
      <c r="G5978">
        <v>0</v>
      </c>
      <c r="H5978" s="123">
        <f t="shared" si="463"/>
        <v>0</v>
      </c>
      <c r="I5978" t="s">
        <v>100</v>
      </c>
      <c r="M5978" s="2">
        <v>0</v>
      </c>
      <c r="O5978">
        <v>0</v>
      </c>
      <c r="P5978" s="2">
        <v>11</v>
      </c>
      <c r="Q5978" s="2">
        <v>0</v>
      </c>
      <c r="S5978">
        <v>0</v>
      </c>
      <c r="T5978" s="2">
        <v>12</v>
      </c>
    </row>
    <row r="5979" spans="1:20">
      <c r="A5979" s="187" t="s">
        <v>2011</v>
      </c>
      <c r="B5979" t="s">
        <v>1390</v>
      </c>
      <c r="C5979" s="60" t="s">
        <v>1433</v>
      </c>
      <c r="D5979" s="1" t="s">
        <v>44</v>
      </c>
      <c r="E5979" s="28" t="s">
        <v>60</v>
      </c>
      <c r="F5979" s="26" t="s">
        <v>60</v>
      </c>
      <c r="G5979">
        <v>0</v>
      </c>
      <c r="H5979" s="123">
        <f t="shared" si="463"/>
        <v>0</v>
      </c>
      <c r="I5979" t="s">
        <v>100</v>
      </c>
      <c r="M5979" s="2">
        <v>0</v>
      </c>
      <c r="O5979">
        <v>0</v>
      </c>
      <c r="P5979" s="2">
        <v>11</v>
      </c>
      <c r="Q5979" s="2">
        <v>0</v>
      </c>
      <c r="S5979">
        <v>0</v>
      </c>
      <c r="T5979" s="2">
        <v>12</v>
      </c>
    </row>
    <row r="5980" spans="1:20">
      <c r="A5980" s="187" t="s">
        <v>2011</v>
      </c>
      <c r="B5980" t="s">
        <v>1924</v>
      </c>
      <c r="C5980" s="60" t="s">
        <v>1433</v>
      </c>
      <c r="D5980" s="1" t="s">
        <v>44</v>
      </c>
      <c r="E5980" s="28" t="s">
        <v>60</v>
      </c>
      <c r="F5980" s="26" t="s">
        <v>60</v>
      </c>
      <c r="G5980">
        <v>0</v>
      </c>
      <c r="H5980" s="123">
        <f t="shared" si="463"/>
        <v>0</v>
      </c>
      <c r="I5980" t="s">
        <v>100</v>
      </c>
      <c r="M5980" s="2">
        <v>0</v>
      </c>
      <c r="O5980">
        <v>0</v>
      </c>
      <c r="P5980" s="2">
        <v>11</v>
      </c>
      <c r="Q5980" s="2">
        <v>0</v>
      </c>
      <c r="S5980">
        <v>0</v>
      </c>
      <c r="T5980" s="2">
        <v>12</v>
      </c>
    </row>
    <row r="5981" spans="1:20">
      <c r="A5981" s="187" t="s">
        <v>2011</v>
      </c>
      <c r="B5981" t="s">
        <v>1925</v>
      </c>
      <c r="C5981" s="60" t="s">
        <v>1433</v>
      </c>
      <c r="D5981" s="1" t="s">
        <v>44</v>
      </c>
      <c r="E5981" s="28" t="s">
        <v>60</v>
      </c>
      <c r="F5981" s="26" t="s">
        <v>60</v>
      </c>
      <c r="G5981">
        <v>0</v>
      </c>
      <c r="H5981" s="123">
        <f t="shared" si="463"/>
        <v>0</v>
      </c>
      <c r="I5981" t="s">
        <v>100</v>
      </c>
      <c r="M5981" s="2">
        <v>9.0909090909090898E-2</v>
      </c>
      <c r="O5981">
        <v>0.30151134457776402</v>
      </c>
      <c r="P5981" s="2">
        <v>11</v>
      </c>
      <c r="Q5981" s="2">
        <v>0</v>
      </c>
      <c r="S5981">
        <v>0</v>
      </c>
      <c r="T5981" s="2">
        <v>12</v>
      </c>
    </row>
    <row r="5982" spans="1:20">
      <c r="A5982" s="187" t="s">
        <v>2011</v>
      </c>
      <c r="B5982" t="s">
        <v>1926</v>
      </c>
      <c r="C5982" s="60" t="s">
        <v>1433</v>
      </c>
      <c r="D5982" s="1" t="s">
        <v>44</v>
      </c>
      <c r="E5982" s="28" t="s">
        <v>60</v>
      </c>
      <c r="F5982" s="26" t="s">
        <v>60</v>
      </c>
      <c r="G5982">
        <v>0</v>
      </c>
      <c r="H5982" s="123">
        <f t="shared" si="463"/>
        <v>0</v>
      </c>
      <c r="I5982" t="s">
        <v>100</v>
      </c>
      <c r="M5982" s="2">
        <v>0</v>
      </c>
      <c r="O5982">
        <v>0</v>
      </c>
      <c r="P5982" s="2">
        <v>11</v>
      </c>
      <c r="Q5982" s="2">
        <v>0</v>
      </c>
      <c r="S5982">
        <v>0</v>
      </c>
      <c r="T5982" s="2">
        <v>12</v>
      </c>
    </row>
    <row r="5983" spans="1:20">
      <c r="A5983" s="187" t="s">
        <v>2011</v>
      </c>
      <c r="B5983" t="s">
        <v>1927</v>
      </c>
      <c r="C5983" s="60" t="s">
        <v>1433</v>
      </c>
      <c r="D5983" s="1" t="s">
        <v>44</v>
      </c>
      <c r="E5983" s="28" t="s">
        <v>60</v>
      </c>
      <c r="F5983" s="26" t="s">
        <v>60</v>
      </c>
      <c r="G5983">
        <v>0</v>
      </c>
      <c r="H5983" s="123">
        <f t="shared" si="463"/>
        <v>0</v>
      </c>
      <c r="I5983" t="s">
        <v>100</v>
      </c>
      <c r="M5983" s="2">
        <v>0.27272727272727298</v>
      </c>
      <c r="O5983">
        <v>0.64666979068286301</v>
      </c>
      <c r="P5983" s="2">
        <v>11</v>
      </c>
      <c r="Q5983" s="2">
        <v>0</v>
      </c>
      <c r="S5983">
        <v>0</v>
      </c>
      <c r="T5983" s="2">
        <v>12</v>
      </c>
    </row>
    <row r="5984" spans="1:20">
      <c r="A5984" s="187" t="s">
        <v>2011</v>
      </c>
      <c r="B5984" t="s">
        <v>1928</v>
      </c>
      <c r="C5984" s="60" t="s">
        <v>1433</v>
      </c>
      <c r="D5984" s="1" t="s">
        <v>44</v>
      </c>
      <c r="E5984" s="28" t="s">
        <v>60</v>
      </c>
      <c r="F5984" s="26" t="s">
        <v>60</v>
      </c>
      <c r="G5984">
        <v>0</v>
      </c>
      <c r="H5984" s="123">
        <f t="shared" si="463"/>
        <v>0</v>
      </c>
      <c r="I5984" t="s">
        <v>100</v>
      </c>
      <c r="M5984" s="2">
        <v>0</v>
      </c>
      <c r="O5984">
        <v>0</v>
      </c>
      <c r="P5984" s="2">
        <v>11</v>
      </c>
      <c r="Q5984" s="2">
        <v>0</v>
      </c>
      <c r="S5984">
        <v>0</v>
      </c>
      <c r="T5984" s="2">
        <v>12</v>
      </c>
    </row>
    <row r="5985" spans="1:20">
      <c r="A5985" s="187" t="s">
        <v>2011</v>
      </c>
      <c r="B5985" t="s">
        <v>1929</v>
      </c>
      <c r="C5985" s="60" t="s">
        <v>1433</v>
      </c>
      <c r="D5985" s="1" t="s">
        <v>44</v>
      </c>
      <c r="E5985" s="28" t="s">
        <v>60</v>
      </c>
      <c r="F5985" s="26" t="s">
        <v>60</v>
      </c>
      <c r="G5985">
        <v>0</v>
      </c>
      <c r="H5985" s="123">
        <f t="shared" si="463"/>
        <v>0</v>
      </c>
      <c r="I5985" t="s">
        <v>100</v>
      </c>
      <c r="M5985" s="2">
        <v>2.0909090909090899</v>
      </c>
      <c r="O5985">
        <v>2.50816847339031</v>
      </c>
      <c r="P5985" s="2">
        <v>11</v>
      </c>
      <c r="Q5985" s="2">
        <v>4.8333333333333304</v>
      </c>
      <c r="S5985">
        <v>4.5293654649577002</v>
      </c>
      <c r="T5985" s="2">
        <v>12</v>
      </c>
    </row>
    <row r="5986" spans="1:20">
      <c r="A5986" s="187" t="s">
        <v>2011</v>
      </c>
      <c r="B5986" t="s">
        <v>1930</v>
      </c>
      <c r="C5986" s="60" t="s">
        <v>1433</v>
      </c>
      <c r="D5986" s="1" t="s">
        <v>44</v>
      </c>
      <c r="E5986" s="28" t="s">
        <v>60</v>
      </c>
      <c r="F5986" s="26" t="s">
        <v>60</v>
      </c>
      <c r="G5986">
        <v>0</v>
      </c>
      <c r="H5986" s="123">
        <f t="shared" si="463"/>
        <v>0</v>
      </c>
      <c r="I5986" s="2" t="s">
        <v>100</v>
      </c>
      <c r="M5986" s="2">
        <v>0</v>
      </c>
      <c r="O5986">
        <v>0</v>
      </c>
      <c r="P5986" s="2">
        <v>11</v>
      </c>
      <c r="Q5986" s="2">
        <v>0</v>
      </c>
      <c r="S5986">
        <v>0</v>
      </c>
      <c r="T5986" s="2">
        <v>12</v>
      </c>
    </row>
    <row r="5987" spans="1:20">
      <c r="A5987" s="187" t="s">
        <v>2011</v>
      </c>
      <c r="B5987" t="s">
        <v>1931</v>
      </c>
      <c r="C5987" s="60" t="s">
        <v>1433</v>
      </c>
      <c r="D5987" s="1" t="s">
        <v>44</v>
      </c>
      <c r="E5987" s="28" t="s">
        <v>60</v>
      </c>
      <c r="F5987" s="26" t="s">
        <v>60</v>
      </c>
      <c r="G5987">
        <v>0</v>
      </c>
      <c r="H5987" s="123">
        <f t="shared" si="463"/>
        <v>0</v>
      </c>
      <c r="I5987" s="2" t="s">
        <v>100</v>
      </c>
      <c r="M5987" s="2">
        <v>0</v>
      </c>
      <c r="O5987">
        <v>0</v>
      </c>
      <c r="P5987" s="2">
        <v>11</v>
      </c>
      <c r="Q5987" s="2">
        <v>0</v>
      </c>
      <c r="S5987">
        <v>0</v>
      </c>
      <c r="T5987" s="2">
        <v>12</v>
      </c>
    </row>
    <row r="5988" spans="1:20">
      <c r="A5988" s="187" t="s">
        <v>2011</v>
      </c>
      <c r="B5988" t="s">
        <v>1932</v>
      </c>
      <c r="C5988" s="60" t="s">
        <v>1433</v>
      </c>
      <c r="D5988" s="1" t="s">
        <v>44</v>
      </c>
      <c r="E5988" s="28" t="s">
        <v>60</v>
      </c>
      <c r="F5988" s="26" t="s">
        <v>60</v>
      </c>
      <c r="G5988">
        <v>0</v>
      </c>
      <c r="H5988" s="123">
        <f t="shared" si="463"/>
        <v>0</v>
      </c>
      <c r="I5988" s="2" t="s">
        <v>100</v>
      </c>
      <c r="M5988" s="2">
        <v>0</v>
      </c>
      <c r="O5988">
        <v>0</v>
      </c>
      <c r="P5988" s="2">
        <v>11</v>
      </c>
      <c r="Q5988" s="2">
        <v>0</v>
      </c>
      <c r="S5988">
        <v>0</v>
      </c>
      <c r="T5988" s="2">
        <v>12</v>
      </c>
    </row>
    <row r="5989" spans="1:20">
      <c r="A5989" s="187" t="s">
        <v>2011</v>
      </c>
      <c r="B5989" t="s">
        <v>1933</v>
      </c>
      <c r="C5989" s="60" t="s">
        <v>1433</v>
      </c>
      <c r="D5989" s="1" t="s">
        <v>44</v>
      </c>
      <c r="E5989" s="28" t="s">
        <v>60</v>
      </c>
      <c r="F5989" s="26" t="s">
        <v>60</v>
      </c>
      <c r="G5989">
        <v>0</v>
      </c>
      <c r="H5989" s="123">
        <f t="shared" si="463"/>
        <v>0</v>
      </c>
      <c r="I5989" s="2" t="s">
        <v>100</v>
      </c>
      <c r="M5989" s="2">
        <v>0</v>
      </c>
      <c r="O5989">
        <v>0</v>
      </c>
      <c r="P5989" s="2">
        <v>11</v>
      </c>
      <c r="Q5989" s="2">
        <v>0</v>
      </c>
      <c r="S5989">
        <v>0</v>
      </c>
      <c r="T5989" s="2">
        <v>12</v>
      </c>
    </row>
    <row r="5990" spans="1:20">
      <c r="A5990" s="187" t="s">
        <v>2011</v>
      </c>
      <c r="B5990" t="s">
        <v>1934</v>
      </c>
      <c r="C5990" s="60" t="s">
        <v>1433</v>
      </c>
      <c r="D5990" s="1" t="s">
        <v>44</v>
      </c>
      <c r="E5990" s="28" t="s">
        <v>60</v>
      </c>
      <c r="F5990" s="26" t="s">
        <v>60</v>
      </c>
      <c r="G5990">
        <v>0</v>
      </c>
      <c r="H5990" s="123">
        <f t="shared" si="463"/>
        <v>0</v>
      </c>
      <c r="I5990" s="2" t="s">
        <v>100</v>
      </c>
      <c r="M5990" s="2">
        <v>0</v>
      </c>
      <c r="O5990">
        <v>0</v>
      </c>
      <c r="P5990" s="2">
        <v>11</v>
      </c>
      <c r="Q5990" s="2">
        <v>0.16666666666666699</v>
      </c>
      <c r="S5990">
        <v>0.57735026918962595</v>
      </c>
      <c r="T5990" s="2">
        <v>12</v>
      </c>
    </row>
    <row r="5991" spans="1:20">
      <c r="A5991" s="187" t="s">
        <v>2011</v>
      </c>
      <c r="B5991" t="s">
        <v>1935</v>
      </c>
      <c r="C5991" s="60" t="s">
        <v>1433</v>
      </c>
      <c r="D5991" s="1" t="s">
        <v>44</v>
      </c>
      <c r="E5991" s="28" t="s">
        <v>60</v>
      </c>
      <c r="F5991" s="26" t="s">
        <v>60</v>
      </c>
      <c r="G5991">
        <v>0</v>
      </c>
      <c r="H5991" s="123">
        <f t="shared" si="463"/>
        <v>0</v>
      </c>
      <c r="I5991" s="2" t="s">
        <v>100</v>
      </c>
      <c r="M5991" s="2">
        <v>0</v>
      </c>
      <c r="O5991">
        <v>0</v>
      </c>
      <c r="P5991" s="2">
        <v>11</v>
      </c>
      <c r="Q5991" s="2">
        <v>0</v>
      </c>
      <c r="S5991">
        <v>0</v>
      </c>
      <c r="T5991" s="2">
        <v>12</v>
      </c>
    </row>
    <row r="5992" spans="1:20">
      <c r="A5992" s="187" t="s">
        <v>2011</v>
      </c>
      <c r="B5992" t="s">
        <v>1936</v>
      </c>
      <c r="C5992" s="60" t="s">
        <v>1433</v>
      </c>
      <c r="D5992" s="1" t="s">
        <v>44</v>
      </c>
      <c r="E5992" s="28" t="s">
        <v>60</v>
      </c>
      <c r="F5992" s="26" t="s">
        <v>60</v>
      </c>
      <c r="G5992">
        <v>0</v>
      </c>
      <c r="H5992" s="123">
        <f t="shared" si="463"/>
        <v>0</v>
      </c>
      <c r="I5992" s="2" t="s">
        <v>100</v>
      </c>
      <c r="M5992" s="2">
        <v>0</v>
      </c>
      <c r="O5992">
        <v>0</v>
      </c>
      <c r="P5992" s="2">
        <v>11</v>
      </c>
      <c r="Q5992" s="2">
        <v>0</v>
      </c>
      <c r="S5992">
        <v>0</v>
      </c>
      <c r="T5992" s="2">
        <v>12</v>
      </c>
    </row>
    <row r="5993" spans="1:20">
      <c r="A5993" s="187" t="s">
        <v>2011</v>
      </c>
      <c r="B5993" t="s">
        <v>1937</v>
      </c>
      <c r="C5993" s="60" t="s">
        <v>1433</v>
      </c>
      <c r="D5993" s="1" t="s">
        <v>44</v>
      </c>
      <c r="E5993" s="28" t="s">
        <v>60</v>
      </c>
      <c r="F5993" s="26" t="s">
        <v>60</v>
      </c>
      <c r="G5993">
        <v>0</v>
      </c>
      <c r="H5993" s="123">
        <f t="shared" si="463"/>
        <v>0</v>
      </c>
      <c r="I5993" s="2" t="s">
        <v>100</v>
      </c>
      <c r="M5993" s="2">
        <v>9.0909090909090898E-2</v>
      </c>
      <c r="O5993">
        <v>0.30151134457776402</v>
      </c>
      <c r="P5993" s="2">
        <v>11</v>
      </c>
      <c r="Q5993" s="2">
        <v>0</v>
      </c>
      <c r="S5993">
        <v>0</v>
      </c>
      <c r="T5993" s="2">
        <v>12</v>
      </c>
    </row>
    <row r="5994" spans="1:20">
      <c r="A5994" s="187" t="s">
        <v>2011</v>
      </c>
      <c r="B5994" t="s">
        <v>1938</v>
      </c>
      <c r="C5994" s="60" t="s">
        <v>1433</v>
      </c>
      <c r="D5994" s="1" t="s">
        <v>44</v>
      </c>
      <c r="E5994" s="28" t="s">
        <v>60</v>
      </c>
      <c r="F5994" s="26" t="s">
        <v>60</v>
      </c>
      <c r="G5994">
        <v>0</v>
      </c>
      <c r="H5994" s="123">
        <f t="shared" si="463"/>
        <v>0</v>
      </c>
      <c r="I5994" s="2" t="s">
        <v>100</v>
      </c>
      <c r="M5994" s="2">
        <v>0</v>
      </c>
      <c r="O5994">
        <v>0</v>
      </c>
      <c r="P5994" s="2">
        <v>11</v>
      </c>
      <c r="Q5994" s="2">
        <v>0</v>
      </c>
      <c r="S5994">
        <v>0</v>
      </c>
      <c r="T5994" s="2">
        <v>12</v>
      </c>
    </row>
    <row r="5995" spans="1:20">
      <c r="A5995" s="187" t="s">
        <v>2011</v>
      </c>
      <c r="B5995" t="s">
        <v>1939</v>
      </c>
      <c r="C5995" s="60" t="s">
        <v>1433</v>
      </c>
      <c r="D5995" s="1" t="s">
        <v>44</v>
      </c>
      <c r="E5995" s="28" t="s">
        <v>60</v>
      </c>
      <c r="F5995" s="26" t="s">
        <v>60</v>
      </c>
      <c r="G5995">
        <v>0</v>
      </c>
      <c r="H5995" s="123">
        <f t="shared" si="463"/>
        <v>0</v>
      </c>
      <c r="I5995" s="2" t="s">
        <v>100</v>
      </c>
      <c r="M5995" s="2">
        <v>1.72727272727273</v>
      </c>
      <c r="O5995">
        <v>1.42062726222673</v>
      </c>
      <c r="P5995" s="2">
        <v>11</v>
      </c>
      <c r="Q5995" s="2">
        <v>0.41666666666666702</v>
      </c>
      <c r="S5995">
        <v>1.1645001528813199</v>
      </c>
      <c r="T5995" s="2">
        <v>12</v>
      </c>
    </row>
    <row r="5996" spans="1:20">
      <c r="A5996" s="187" t="s">
        <v>2011</v>
      </c>
      <c r="B5996" t="s">
        <v>1940</v>
      </c>
      <c r="C5996" s="60" t="s">
        <v>1433</v>
      </c>
      <c r="D5996" s="1" t="s">
        <v>44</v>
      </c>
      <c r="E5996" s="28" t="s">
        <v>60</v>
      </c>
      <c r="F5996" s="26" t="s">
        <v>60</v>
      </c>
      <c r="G5996">
        <v>0</v>
      </c>
      <c r="H5996" s="123">
        <f t="shared" si="463"/>
        <v>0</v>
      </c>
      <c r="I5996" s="2" t="s">
        <v>100</v>
      </c>
      <c r="M5996" s="2">
        <v>0</v>
      </c>
      <c r="O5996">
        <v>0</v>
      </c>
      <c r="P5996" s="2">
        <v>11</v>
      </c>
      <c r="Q5996" s="2">
        <v>0</v>
      </c>
      <c r="S5996">
        <v>0</v>
      </c>
      <c r="T5996" s="2">
        <v>12</v>
      </c>
    </row>
    <row r="5997" spans="1:20">
      <c r="A5997" s="187" t="s">
        <v>2011</v>
      </c>
      <c r="B5997" t="s">
        <v>1941</v>
      </c>
      <c r="C5997" s="60" t="s">
        <v>1433</v>
      </c>
      <c r="D5997" s="1" t="s">
        <v>44</v>
      </c>
      <c r="E5997" s="28" t="s">
        <v>60</v>
      </c>
      <c r="F5997" s="26" t="s">
        <v>60</v>
      </c>
      <c r="G5997">
        <v>0</v>
      </c>
      <c r="H5997" s="123">
        <f t="shared" si="463"/>
        <v>0</v>
      </c>
      <c r="I5997" s="2" t="s">
        <v>100</v>
      </c>
      <c r="M5997" s="2">
        <v>0</v>
      </c>
      <c r="O5997">
        <v>0</v>
      </c>
      <c r="P5997" s="2">
        <v>11</v>
      </c>
      <c r="Q5997" s="2">
        <v>0</v>
      </c>
      <c r="S5997">
        <v>0</v>
      </c>
      <c r="T5997" s="2">
        <v>12</v>
      </c>
    </row>
    <row r="5998" spans="1:20">
      <c r="A5998" s="187" t="s">
        <v>2011</v>
      </c>
      <c r="B5998" t="s">
        <v>1942</v>
      </c>
      <c r="C5998" s="60" t="s">
        <v>1433</v>
      </c>
      <c r="D5998" s="1" t="s">
        <v>44</v>
      </c>
      <c r="E5998" s="28" t="s">
        <v>60</v>
      </c>
      <c r="F5998" s="26" t="s">
        <v>60</v>
      </c>
      <c r="G5998">
        <v>0</v>
      </c>
      <c r="H5998" s="123">
        <f t="shared" si="463"/>
        <v>0</v>
      </c>
      <c r="I5998" s="2" t="s">
        <v>100</v>
      </c>
      <c r="M5998" s="2">
        <v>0</v>
      </c>
      <c r="O5998">
        <v>0</v>
      </c>
      <c r="P5998" s="2">
        <v>11</v>
      </c>
      <c r="Q5998" s="2">
        <v>0</v>
      </c>
      <c r="S5998">
        <v>0</v>
      </c>
      <c r="T5998" s="2">
        <v>12</v>
      </c>
    </row>
    <row r="5999" spans="1:20">
      <c r="A5999" s="187" t="s">
        <v>2011</v>
      </c>
      <c r="B5999" t="s">
        <v>1943</v>
      </c>
      <c r="C5999" s="60" t="s">
        <v>1433</v>
      </c>
      <c r="D5999" s="1" t="s">
        <v>44</v>
      </c>
      <c r="E5999" s="28" t="s">
        <v>60</v>
      </c>
      <c r="F5999" s="26" t="s">
        <v>60</v>
      </c>
      <c r="G5999">
        <v>0</v>
      </c>
      <c r="H5999" s="123">
        <f t="shared" si="463"/>
        <v>0</v>
      </c>
      <c r="I5999" s="2" t="s">
        <v>100</v>
      </c>
      <c r="M5999" s="2">
        <v>0</v>
      </c>
      <c r="O5999">
        <v>0</v>
      </c>
      <c r="P5999" s="2">
        <v>11</v>
      </c>
      <c r="Q5999" s="2">
        <v>0</v>
      </c>
      <c r="S5999">
        <v>0</v>
      </c>
      <c r="T5999" s="2">
        <v>12</v>
      </c>
    </row>
    <row r="6000" spans="1:20">
      <c r="A6000" s="187" t="s">
        <v>2011</v>
      </c>
      <c r="B6000" t="s">
        <v>1944</v>
      </c>
      <c r="C6000" s="60" t="s">
        <v>1433</v>
      </c>
      <c r="D6000" s="1" t="s">
        <v>44</v>
      </c>
      <c r="E6000" s="28" t="s">
        <v>60</v>
      </c>
      <c r="F6000" s="26" t="s">
        <v>60</v>
      </c>
      <c r="G6000">
        <v>0</v>
      </c>
      <c r="H6000" s="123">
        <f t="shared" si="463"/>
        <v>0</v>
      </c>
      <c r="I6000" s="2" t="s">
        <v>100</v>
      </c>
      <c r="M6000" s="2">
        <v>0</v>
      </c>
      <c r="O6000">
        <v>0</v>
      </c>
      <c r="P6000" s="2">
        <v>11</v>
      </c>
      <c r="Q6000" s="2">
        <v>0</v>
      </c>
      <c r="S6000">
        <v>0</v>
      </c>
      <c r="T6000" s="2">
        <v>12</v>
      </c>
    </row>
    <row r="6001" spans="1:20">
      <c r="A6001" s="187" t="s">
        <v>2011</v>
      </c>
      <c r="B6001" t="s">
        <v>1945</v>
      </c>
      <c r="C6001" s="60" t="s">
        <v>1433</v>
      </c>
      <c r="D6001" s="1" t="s">
        <v>44</v>
      </c>
      <c r="E6001" s="28" t="s">
        <v>60</v>
      </c>
      <c r="F6001" s="26" t="s">
        <v>60</v>
      </c>
      <c r="G6001">
        <v>0</v>
      </c>
      <c r="H6001" s="123">
        <f t="shared" si="463"/>
        <v>0</v>
      </c>
      <c r="I6001" s="2" t="s">
        <v>100</v>
      </c>
      <c r="M6001" s="2">
        <v>0</v>
      </c>
      <c r="O6001">
        <v>0</v>
      </c>
      <c r="P6001" s="2">
        <v>11</v>
      </c>
      <c r="Q6001" s="2">
        <v>0</v>
      </c>
      <c r="S6001">
        <v>0</v>
      </c>
      <c r="T6001" s="2">
        <v>12</v>
      </c>
    </row>
    <row r="6002" spans="1:20">
      <c r="A6002" s="187" t="s">
        <v>2011</v>
      </c>
      <c r="B6002" t="s">
        <v>1946</v>
      </c>
      <c r="C6002" s="60" t="s">
        <v>1433</v>
      </c>
      <c r="D6002" s="1" t="s">
        <v>44</v>
      </c>
      <c r="E6002" s="28" t="s">
        <v>60</v>
      </c>
      <c r="F6002" s="26" t="s">
        <v>60</v>
      </c>
      <c r="G6002">
        <v>0</v>
      </c>
      <c r="H6002" s="123">
        <f t="shared" si="463"/>
        <v>0</v>
      </c>
      <c r="I6002" s="2" t="s">
        <v>100</v>
      </c>
      <c r="M6002" s="2">
        <v>0</v>
      </c>
      <c r="O6002">
        <v>0</v>
      </c>
      <c r="P6002" s="2">
        <v>11</v>
      </c>
      <c r="Q6002" s="2">
        <v>0</v>
      </c>
      <c r="S6002">
        <v>0</v>
      </c>
      <c r="T6002" s="2">
        <v>12</v>
      </c>
    </row>
    <row r="6003" spans="1:20">
      <c r="A6003" s="187" t="s">
        <v>2011</v>
      </c>
      <c r="B6003" t="s">
        <v>1947</v>
      </c>
      <c r="C6003" s="60" t="s">
        <v>1433</v>
      </c>
      <c r="D6003" s="1" t="s">
        <v>44</v>
      </c>
      <c r="E6003" s="28" t="s">
        <v>60</v>
      </c>
      <c r="F6003" s="26" t="s">
        <v>60</v>
      </c>
      <c r="G6003">
        <v>0</v>
      </c>
      <c r="H6003" s="123">
        <f t="shared" si="463"/>
        <v>0</v>
      </c>
      <c r="I6003" s="2" t="s">
        <v>100</v>
      </c>
      <c r="M6003" s="2">
        <v>0</v>
      </c>
      <c r="O6003">
        <v>0</v>
      </c>
      <c r="P6003" s="2">
        <v>11</v>
      </c>
      <c r="Q6003" s="2">
        <v>0</v>
      </c>
      <c r="S6003">
        <v>0</v>
      </c>
      <c r="T6003" s="2">
        <v>12</v>
      </c>
    </row>
    <row r="6004" spans="1:20">
      <c r="A6004" s="187" t="s">
        <v>2011</v>
      </c>
      <c r="B6004" t="s">
        <v>1948</v>
      </c>
      <c r="C6004" s="60" t="s">
        <v>1433</v>
      </c>
      <c r="D6004" s="1" t="s">
        <v>44</v>
      </c>
      <c r="E6004" s="28" t="s">
        <v>60</v>
      </c>
      <c r="F6004" s="26" t="s">
        <v>60</v>
      </c>
      <c r="G6004">
        <v>0</v>
      </c>
      <c r="H6004" s="123">
        <f t="shared" si="463"/>
        <v>0</v>
      </c>
      <c r="I6004" s="2" t="s">
        <v>100</v>
      </c>
      <c r="M6004" s="2">
        <v>0</v>
      </c>
      <c r="O6004">
        <v>0</v>
      </c>
      <c r="P6004" s="2">
        <v>11</v>
      </c>
      <c r="Q6004" s="2">
        <v>0</v>
      </c>
      <c r="S6004">
        <v>0</v>
      </c>
      <c r="T6004" s="2">
        <v>12</v>
      </c>
    </row>
    <row r="6005" spans="1:20">
      <c r="A6005" s="187" t="s">
        <v>2011</v>
      </c>
      <c r="B6005" t="s">
        <v>1949</v>
      </c>
      <c r="C6005" s="60" t="s">
        <v>1433</v>
      </c>
      <c r="D6005" s="1" t="s">
        <v>44</v>
      </c>
      <c r="E6005" s="28" t="s">
        <v>60</v>
      </c>
      <c r="F6005" s="26" t="s">
        <v>60</v>
      </c>
      <c r="G6005">
        <v>0</v>
      </c>
      <c r="H6005" s="123">
        <f t="shared" si="463"/>
        <v>0</v>
      </c>
      <c r="I6005" s="2" t="s">
        <v>100</v>
      </c>
      <c r="M6005" s="2">
        <v>0</v>
      </c>
      <c r="O6005">
        <v>0</v>
      </c>
      <c r="P6005" s="2">
        <v>11</v>
      </c>
      <c r="Q6005" s="2">
        <v>0</v>
      </c>
      <c r="S6005">
        <v>0</v>
      </c>
      <c r="T6005" s="2">
        <v>12</v>
      </c>
    </row>
    <row r="6006" spans="1:20">
      <c r="A6006" s="187" t="s">
        <v>2011</v>
      </c>
      <c r="B6006" t="s">
        <v>1430</v>
      </c>
      <c r="C6006" s="60" t="s">
        <v>1433</v>
      </c>
      <c r="D6006" s="1" t="s">
        <v>44</v>
      </c>
      <c r="E6006" s="28" t="s">
        <v>60</v>
      </c>
      <c r="F6006" s="26" t="s">
        <v>60</v>
      </c>
      <c r="G6006">
        <v>0</v>
      </c>
      <c r="H6006" s="123">
        <f t="shared" si="463"/>
        <v>0</v>
      </c>
      <c r="I6006" s="2" t="s">
        <v>100</v>
      </c>
      <c r="M6006" s="2">
        <v>0</v>
      </c>
      <c r="O6006">
        <v>0</v>
      </c>
      <c r="P6006" s="2">
        <v>11</v>
      </c>
      <c r="Q6006" s="2">
        <v>0</v>
      </c>
      <c r="S6006">
        <v>0</v>
      </c>
      <c r="T6006" s="2">
        <v>12</v>
      </c>
    </row>
    <row r="6007" spans="1:20">
      <c r="A6007" s="187" t="s">
        <v>2011</v>
      </c>
      <c r="B6007" t="s">
        <v>1950</v>
      </c>
      <c r="C6007" s="60" t="s">
        <v>1433</v>
      </c>
      <c r="D6007" s="1" t="s">
        <v>44</v>
      </c>
      <c r="E6007" s="28" t="s">
        <v>60</v>
      </c>
      <c r="F6007" s="26" t="s">
        <v>60</v>
      </c>
      <c r="G6007">
        <v>0</v>
      </c>
      <c r="H6007" s="123">
        <f t="shared" si="463"/>
        <v>0</v>
      </c>
      <c r="I6007" s="2" t="s">
        <v>100</v>
      </c>
      <c r="M6007" s="2">
        <v>0.27272727272727298</v>
      </c>
      <c r="O6007">
        <v>0.64666979068286301</v>
      </c>
      <c r="P6007" s="2">
        <v>11</v>
      </c>
      <c r="Q6007" s="2">
        <v>1.5</v>
      </c>
      <c r="S6007">
        <v>2.8444523358476399</v>
      </c>
      <c r="T6007" s="2">
        <v>12</v>
      </c>
    </row>
    <row r="6008" spans="1:20">
      <c r="A6008" s="187" t="s">
        <v>2011</v>
      </c>
      <c r="B6008" t="s">
        <v>1951</v>
      </c>
      <c r="C6008" s="60" t="s">
        <v>1433</v>
      </c>
      <c r="D6008" s="1" t="s">
        <v>44</v>
      </c>
      <c r="E6008" s="28" t="s">
        <v>60</v>
      </c>
      <c r="F6008" s="26" t="s">
        <v>60</v>
      </c>
      <c r="G6008">
        <v>0</v>
      </c>
      <c r="H6008" s="123">
        <f t="shared" si="463"/>
        <v>0</v>
      </c>
      <c r="I6008" s="2" t="s">
        <v>100</v>
      </c>
      <c r="M6008" s="2">
        <v>9.0909090909090898E-2</v>
      </c>
      <c r="O6008">
        <v>0.30151134457776402</v>
      </c>
      <c r="P6008" s="2">
        <v>11</v>
      </c>
      <c r="Q6008" s="2">
        <v>0</v>
      </c>
      <c r="S6008">
        <v>0</v>
      </c>
      <c r="T6008" s="2">
        <v>12</v>
      </c>
    </row>
    <row r="6009" spans="1:20">
      <c r="A6009" s="187" t="s">
        <v>2011</v>
      </c>
      <c r="B6009" t="s">
        <v>1952</v>
      </c>
      <c r="C6009" s="60" t="s">
        <v>1433</v>
      </c>
      <c r="D6009" s="1" t="s">
        <v>44</v>
      </c>
      <c r="E6009" s="28" t="s">
        <v>60</v>
      </c>
      <c r="F6009" s="26" t="s">
        <v>60</v>
      </c>
      <c r="G6009">
        <v>0</v>
      </c>
      <c r="H6009" s="123">
        <f t="shared" si="463"/>
        <v>0</v>
      </c>
      <c r="I6009" s="2" t="s">
        <v>100</v>
      </c>
      <c r="M6009" s="2">
        <v>0</v>
      </c>
      <c r="O6009">
        <v>0</v>
      </c>
      <c r="P6009" s="2">
        <v>11</v>
      </c>
      <c r="Q6009" s="2">
        <v>0</v>
      </c>
      <c r="S6009">
        <v>0</v>
      </c>
      <c r="T6009" s="2">
        <v>12</v>
      </c>
    </row>
    <row r="6010" spans="1:20">
      <c r="A6010" s="187" t="s">
        <v>2011</v>
      </c>
      <c r="B6010" t="s">
        <v>1953</v>
      </c>
      <c r="C6010" s="60" t="s">
        <v>1433</v>
      </c>
      <c r="D6010" s="1" t="s">
        <v>44</v>
      </c>
      <c r="E6010" s="28" t="s">
        <v>60</v>
      </c>
      <c r="F6010" s="26" t="s">
        <v>60</v>
      </c>
      <c r="G6010">
        <v>0</v>
      </c>
      <c r="H6010" s="123">
        <f t="shared" si="463"/>
        <v>0</v>
      </c>
      <c r="I6010" s="2" t="s">
        <v>100</v>
      </c>
      <c r="M6010" s="2">
        <v>0.36363636363636398</v>
      </c>
      <c r="O6010">
        <v>0.80903983495589005</v>
      </c>
      <c r="P6010" s="2">
        <v>11</v>
      </c>
      <c r="Q6010" s="2">
        <v>0</v>
      </c>
      <c r="S6010">
        <v>0</v>
      </c>
      <c r="T6010" s="2">
        <v>12</v>
      </c>
    </row>
    <row r="6011" spans="1:20">
      <c r="A6011" s="187" t="s">
        <v>2011</v>
      </c>
      <c r="B6011" t="s">
        <v>1954</v>
      </c>
      <c r="C6011" s="60" t="s">
        <v>1433</v>
      </c>
      <c r="D6011" s="1" t="s">
        <v>44</v>
      </c>
      <c r="E6011" s="28" t="s">
        <v>60</v>
      </c>
      <c r="F6011" s="26" t="s">
        <v>60</v>
      </c>
      <c r="G6011">
        <v>0</v>
      </c>
      <c r="H6011" s="123">
        <f t="shared" si="463"/>
        <v>0</v>
      </c>
      <c r="I6011" s="2" t="s">
        <v>100</v>
      </c>
      <c r="M6011" s="2">
        <v>7.4545454545454497</v>
      </c>
      <c r="O6011">
        <v>5.1838911324146499</v>
      </c>
      <c r="P6011" s="2">
        <v>11</v>
      </c>
      <c r="Q6011" s="2">
        <v>21.75</v>
      </c>
      <c r="S6011">
        <v>27.993911675739302</v>
      </c>
      <c r="T6011" s="2">
        <v>12</v>
      </c>
    </row>
    <row r="6012" spans="1:20">
      <c r="A6012" s="187" t="s">
        <v>2011</v>
      </c>
      <c r="B6012" t="s">
        <v>1955</v>
      </c>
      <c r="C6012" s="60" t="s">
        <v>1433</v>
      </c>
      <c r="D6012" s="1" t="s">
        <v>44</v>
      </c>
      <c r="E6012" s="28" t="s">
        <v>60</v>
      </c>
      <c r="F6012" s="26" t="s">
        <v>60</v>
      </c>
      <c r="G6012">
        <v>0</v>
      </c>
      <c r="H6012" s="123">
        <f t="shared" si="463"/>
        <v>0</v>
      </c>
      <c r="I6012" s="2" t="s">
        <v>100</v>
      </c>
      <c r="M6012" s="2">
        <v>0</v>
      </c>
      <c r="O6012">
        <v>0</v>
      </c>
      <c r="P6012" s="2">
        <v>11</v>
      </c>
      <c r="Q6012" s="2">
        <v>0</v>
      </c>
      <c r="S6012">
        <v>0</v>
      </c>
      <c r="T6012" s="2">
        <v>12</v>
      </c>
    </row>
    <row r="6013" spans="1:20">
      <c r="A6013" s="187" t="s">
        <v>2011</v>
      </c>
      <c r="B6013" t="s">
        <v>1956</v>
      </c>
      <c r="C6013" s="60" t="s">
        <v>1433</v>
      </c>
      <c r="D6013" s="1" t="s">
        <v>44</v>
      </c>
      <c r="E6013" s="28" t="s">
        <v>60</v>
      </c>
      <c r="F6013" s="26" t="s">
        <v>60</v>
      </c>
      <c r="G6013">
        <v>0</v>
      </c>
      <c r="H6013" s="123">
        <f t="shared" si="463"/>
        <v>0</v>
      </c>
      <c r="I6013" s="2" t="s">
        <v>100</v>
      </c>
      <c r="M6013" s="2">
        <v>0</v>
      </c>
      <c r="O6013">
        <v>0</v>
      </c>
      <c r="P6013" s="2">
        <v>11</v>
      </c>
      <c r="Q6013" s="2">
        <v>0</v>
      </c>
      <c r="S6013">
        <v>0</v>
      </c>
      <c r="T6013" s="2">
        <v>12</v>
      </c>
    </row>
    <row r="6014" spans="1:20">
      <c r="A6014" s="187" t="s">
        <v>2011</v>
      </c>
      <c r="B6014" t="s">
        <v>1957</v>
      </c>
      <c r="C6014" s="60" t="s">
        <v>1433</v>
      </c>
      <c r="D6014" s="1" t="s">
        <v>44</v>
      </c>
      <c r="E6014" s="28" t="s">
        <v>60</v>
      </c>
      <c r="F6014" s="26" t="s">
        <v>60</v>
      </c>
      <c r="G6014">
        <v>0</v>
      </c>
      <c r="H6014" s="123">
        <f t="shared" si="463"/>
        <v>0</v>
      </c>
      <c r="I6014" s="2" t="s">
        <v>100</v>
      </c>
      <c r="M6014" s="2">
        <v>0</v>
      </c>
      <c r="O6014">
        <v>0</v>
      </c>
      <c r="P6014" s="2">
        <v>11</v>
      </c>
      <c r="Q6014" s="2">
        <v>0</v>
      </c>
      <c r="S6014">
        <v>0</v>
      </c>
      <c r="T6014" s="2">
        <v>12</v>
      </c>
    </row>
    <row r="6015" spans="1:20">
      <c r="A6015" s="187" t="s">
        <v>2011</v>
      </c>
      <c r="B6015" t="s">
        <v>1958</v>
      </c>
      <c r="C6015" s="60" t="s">
        <v>1433</v>
      </c>
      <c r="D6015" s="1" t="s">
        <v>44</v>
      </c>
      <c r="E6015" s="28" t="s">
        <v>60</v>
      </c>
      <c r="F6015" s="26" t="s">
        <v>60</v>
      </c>
      <c r="G6015">
        <v>0</v>
      </c>
      <c r="H6015" s="123">
        <f t="shared" si="463"/>
        <v>0</v>
      </c>
      <c r="I6015" s="2" t="s">
        <v>100</v>
      </c>
      <c r="M6015" s="2">
        <v>0</v>
      </c>
      <c r="O6015">
        <v>0</v>
      </c>
      <c r="P6015" s="2">
        <v>11</v>
      </c>
      <c r="Q6015" s="2">
        <v>8.3333333333333301E-2</v>
      </c>
      <c r="S6015">
        <v>0.28867513459481298</v>
      </c>
      <c r="T6015" s="2">
        <v>12</v>
      </c>
    </row>
    <row r="6016" spans="1:20">
      <c r="A6016" s="187" t="s">
        <v>2011</v>
      </c>
      <c r="B6016" t="s">
        <v>1959</v>
      </c>
      <c r="C6016" s="60" t="s">
        <v>1433</v>
      </c>
      <c r="D6016" s="1" t="s">
        <v>44</v>
      </c>
      <c r="E6016" s="28" t="s">
        <v>60</v>
      </c>
      <c r="F6016" s="26" t="s">
        <v>60</v>
      </c>
      <c r="G6016">
        <v>0</v>
      </c>
      <c r="H6016" s="123">
        <f t="shared" si="463"/>
        <v>0</v>
      </c>
      <c r="I6016" s="2" t="s">
        <v>100</v>
      </c>
      <c r="M6016" s="2">
        <v>0</v>
      </c>
      <c r="O6016">
        <v>0</v>
      </c>
      <c r="P6016" s="2">
        <v>11</v>
      </c>
      <c r="Q6016" s="2">
        <v>0</v>
      </c>
      <c r="S6016">
        <v>0</v>
      </c>
      <c r="T6016" s="2">
        <v>12</v>
      </c>
    </row>
    <row r="6017" spans="1:20">
      <c r="A6017" s="187" t="s">
        <v>2011</v>
      </c>
      <c r="B6017" t="s">
        <v>1393</v>
      </c>
      <c r="C6017" s="60" t="s">
        <v>1433</v>
      </c>
      <c r="D6017" s="1" t="s">
        <v>44</v>
      </c>
      <c r="E6017" s="28" t="s">
        <v>60</v>
      </c>
      <c r="F6017" s="26" t="s">
        <v>60</v>
      </c>
      <c r="G6017">
        <v>0</v>
      </c>
      <c r="H6017" s="123">
        <f t="shared" si="463"/>
        <v>0</v>
      </c>
      <c r="I6017" s="2" t="s">
        <v>100</v>
      </c>
      <c r="M6017" s="2">
        <v>0</v>
      </c>
      <c r="O6017">
        <v>0</v>
      </c>
      <c r="P6017" s="2">
        <v>11</v>
      </c>
      <c r="Q6017" s="2">
        <v>0</v>
      </c>
      <c r="S6017">
        <v>0</v>
      </c>
      <c r="T6017" s="2">
        <v>12</v>
      </c>
    </row>
    <row r="6018" spans="1:20">
      <c r="A6018" s="187" t="s">
        <v>2011</v>
      </c>
      <c r="B6018" t="s">
        <v>1960</v>
      </c>
      <c r="C6018" s="60" t="s">
        <v>1433</v>
      </c>
      <c r="D6018" s="1" t="s">
        <v>44</v>
      </c>
      <c r="E6018" s="28" t="s">
        <v>60</v>
      </c>
      <c r="F6018" s="26" t="s">
        <v>60</v>
      </c>
      <c r="G6018">
        <v>0</v>
      </c>
      <c r="H6018" s="123">
        <f t="shared" si="463"/>
        <v>0</v>
      </c>
      <c r="I6018" s="2" t="s">
        <v>100</v>
      </c>
      <c r="M6018" s="2">
        <v>0</v>
      </c>
      <c r="O6018">
        <v>0</v>
      </c>
      <c r="P6018" s="2">
        <v>11</v>
      </c>
      <c r="Q6018" s="2">
        <v>8.3333333333333301E-2</v>
      </c>
      <c r="S6018">
        <v>0.28867513459481298</v>
      </c>
      <c r="T6018" s="2">
        <v>12</v>
      </c>
    </row>
    <row r="6019" spans="1:20">
      <c r="A6019" s="187" t="s">
        <v>2011</v>
      </c>
      <c r="B6019" t="s">
        <v>1961</v>
      </c>
      <c r="C6019" s="60" t="s">
        <v>1433</v>
      </c>
      <c r="D6019" s="1" t="s">
        <v>44</v>
      </c>
      <c r="E6019" s="28" t="s">
        <v>60</v>
      </c>
      <c r="F6019" s="26" t="s">
        <v>60</v>
      </c>
      <c r="G6019">
        <v>0</v>
      </c>
      <c r="H6019" s="123">
        <f t="shared" si="463"/>
        <v>0</v>
      </c>
      <c r="I6019" s="2" t="s">
        <v>100</v>
      </c>
      <c r="M6019" s="2">
        <v>0</v>
      </c>
      <c r="O6019">
        <v>0</v>
      </c>
      <c r="P6019" s="2">
        <v>11</v>
      </c>
      <c r="Q6019" s="2">
        <v>0</v>
      </c>
      <c r="S6019">
        <v>0</v>
      </c>
      <c r="T6019" s="2">
        <v>12</v>
      </c>
    </row>
    <row r="6020" spans="1:20">
      <c r="A6020" s="187" t="s">
        <v>2011</v>
      </c>
      <c r="B6020" t="s">
        <v>1962</v>
      </c>
      <c r="C6020" s="60" t="s">
        <v>1433</v>
      </c>
      <c r="D6020" s="1" t="s">
        <v>44</v>
      </c>
      <c r="E6020" s="28" t="s">
        <v>60</v>
      </c>
      <c r="F6020" s="26" t="s">
        <v>60</v>
      </c>
      <c r="G6020">
        <v>0</v>
      </c>
      <c r="H6020" s="123">
        <f t="shared" si="463"/>
        <v>0</v>
      </c>
      <c r="I6020" s="2" t="s">
        <v>100</v>
      </c>
      <c r="M6020" s="2">
        <v>0</v>
      </c>
      <c r="O6020">
        <v>0</v>
      </c>
      <c r="P6020" s="2">
        <v>11</v>
      </c>
      <c r="Q6020" s="2">
        <v>0</v>
      </c>
      <c r="S6020">
        <v>0</v>
      </c>
      <c r="T6020" s="2">
        <v>12</v>
      </c>
    </row>
    <row r="6021" spans="1:20">
      <c r="A6021" s="187" t="s">
        <v>2011</v>
      </c>
      <c r="B6021" t="s">
        <v>1963</v>
      </c>
      <c r="C6021" s="60" t="s">
        <v>1433</v>
      </c>
      <c r="D6021" s="1" t="s">
        <v>44</v>
      </c>
      <c r="E6021" s="28" t="s">
        <v>60</v>
      </c>
      <c r="F6021" s="26" t="s">
        <v>60</v>
      </c>
      <c r="G6021">
        <v>0</v>
      </c>
      <c r="H6021" s="123">
        <f t="shared" ref="H6021:H6084" si="464">G6021/28</f>
        <v>0</v>
      </c>
      <c r="I6021" s="2" t="s">
        <v>100</v>
      </c>
      <c r="M6021" s="2">
        <v>0.63636363636363602</v>
      </c>
      <c r="O6021">
        <v>1.2060453783110501</v>
      </c>
      <c r="P6021" s="2">
        <v>11</v>
      </c>
      <c r="Q6021" s="2">
        <v>0.16666666666666699</v>
      </c>
      <c r="S6021">
        <v>0.38924947208076099</v>
      </c>
      <c r="T6021" s="2">
        <v>12</v>
      </c>
    </row>
    <row r="6022" spans="1:20">
      <c r="A6022" s="187" t="s">
        <v>2011</v>
      </c>
      <c r="B6022" t="s">
        <v>1964</v>
      </c>
      <c r="C6022" s="60" t="s">
        <v>1433</v>
      </c>
      <c r="D6022" s="1" t="s">
        <v>44</v>
      </c>
      <c r="E6022" s="28" t="s">
        <v>60</v>
      </c>
      <c r="F6022" s="26" t="s">
        <v>60</v>
      </c>
      <c r="G6022">
        <v>0</v>
      </c>
      <c r="H6022" s="123">
        <f t="shared" si="464"/>
        <v>0</v>
      </c>
      <c r="I6022" s="2" t="s">
        <v>100</v>
      </c>
      <c r="M6022" s="2">
        <v>0</v>
      </c>
      <c r="O6022">
        <v>0</v>
      </c>
      <c r="P6022" s="2">
        <v>11</v>
      </c>
      <c r="Q6022" s="2">
        <v>0</v>
      </c>
      <c r="S6022">
        <v>0</v>
      </c>
      <c r="T6022" s="2">
        <v>12</v>
      </c>
    </row>
    <row r="6023" spans="1:20">
      <c r="A6023" s="187" t="s">
        <v>2011</v>
      </c>
      <c r="B6023" t="s">
        <v>1965</v>
      </c>
      <c r="C6023" s="60" t="s">
        <v>1433</v>
      </c>
      <c r="D6023" s="1" t="s">
        <v>44</v>
      </c>
      <c r="E6023" s="28" t="s">
        <v>60</v>
      </c>
      <c r="F6023" s="26" t="s">
        <v>60</v>
      </c>
      <c r="G6023">
        <v>0</v>
      </c>
      <c r="H6023" s="123">
        <f t="shared" si="464"/>
        <v>0</v>
      </c>
      <c r="I6023" s="2" t="s">
        <v>100</v>
      </c>
      <c r="M6023" s="2">
        <v>0</v>
      </c>
      <c r="O6023">
        <v>0</v>
      </c>
      <c r="P6023" s="2">
        <v>11</v>
      </c>
      <c r="Q6023" s="2">
        <v>0</v>
      </c>
      <c r="S6023">
        <v>0</v>
      </c>
      <c r="T6023" s="2">
        <v>12</v>
      </c>
    </row>
    <row r="6024" spans="1:20">
      <c r="A6024" s="187" t="s">
        <v>2011</v>
      </c>
      <c r="B6024" t="s">
        <v>599</v>
      </c>
      <c r="C6024" s="60" t="s">
        <v>1433</v>
      </c>
      <c r="D6024" s="1" t="s">
        <v>44</v>
      </c>
      <c r="E6024" s="28" t="s">
        <v>60</v>
      </c>
      <c r="F6024" s="26" t="s">
        <v>60</v>
      </c>
      <c r="G6024">
        <v>0</v>
      </c>
      <c r="H6024" s="123">
        <f t="shared" si="464"/>
        <v>0</v>
      </c>
      <c r="I6024" s="2" t="s">
        <v>100</v>
      </c>
      <c r="M6024" s="2">
        <v>0.36363636363636398</v>
      </c>
      <c r="O6024">
        <v>0.67419986246324204</v>
      </c>
      <c r="P6024" s="2">
        <v>11</v>
      </c>
      <c r="Q6024" s="2">
        <v>1.6666666666666701</v>
      </c>
      <c r="S6024">
        <v>1.6696942198734399</v>
      </c>
      <c r="T6024" s="2">
        <v>12</v>
      </c>
    </row>
    <row r="6025" spans="1:20">
      <c r="A6025" s="187" t="s">
        <v>2011</v>
      </c>
      <c r="B6025" t="s">
        <v>1966</v>
      </c>
      <c r="C6025" s="60" t="s">
        <v>1433</v>
      </c>
      <c r="D6025" s="1" t="s">
        <v>44</v>
      </c>
      <c r="E6025" s="28" t="s">
        <v>60</v>
      </c>
      <c r="F6025" s="26" t="s">
        <v>60</v>
      </c>
      <c r="G6025">
        <v>0</v>
      </c>
      <c r="H6025" s="123">
        <f t="shared" si="464"/>
        <v>0</v>
      </c>
      <c r="I6025" s="2" t="s">
        <v>100</v>
      </c>
      <c r="M6025" s="2">
        <v>1</v>
      </c>
      <c r="O6025">
        <v>1.5491933384829699</v>
      </c>
      <c r="P6025" s="2">
        <v>11</v>
      </c>
      <c r="Q6025" s="2">
        <v>1.75</v>
      </c>
      <c r="S6025">
        <v>4.0926763859362296</v>
      </c>
      <c r="T6025" s="2">
        <v>12</v>
      </c>
    </row>
    <row r="6026" spans="1:20">
      <c r="A6026" s="187" t="s">
        <v>2011</v>
      </c>
      <c r="B6026" t="s">
        <v>1967</v>
      </c>
      <c r="C6026" s="60" t="s">
        <v>1433</v>
      </c>
      <c r="D6026" s="1" t="s">
        <v>44</v>
      </c>
      <c r="E6026" s="28" t="s">
        <v>60</v>
      </c>
      <c r="F6026" s="26" t="s">
        <v>60</v>
      </c>
      <c r="G6026">
        <v>0</v>
      </c>
      <c r="H6026" s="123">
        <f t="shared" si="464"/>
        <v>0</v>
      </c>
      <c r="I6026" s="2" t="s">
        <v>100</v>
      </c>
      <c r="M6026" s="2">
        <v>1.0909090909090899</v>
      </c>
      <c r="O6026">
        <v>3.61813613493316</v>
      </c>
      <c r="P6026" s="2">
        <v>11</v>
      </c>
      <c r="Q6026" s="2">
        <v>0</v>
      </c>
      <c r="S6026">
        <v>0</v>
      </c>
      <c r="T6026" s="2">
        <v>12</v>
      </c>
    </row>
    <row r="6027" spans="1:20">
      <c r="A6027" s="187" t="s">
        <v>2011</v>
      </c>
      <c r="B6027" t="s">
        <v>1968</v>
      </c>
      <c r="C6027" s="60" t="s">
        <v>1433</v>
      </c>
      <c r="D6027" s="1" t="s">
        <v>44</v>
      </c>
      <c r="E6027" s="28" t="s">
        <v>60</v>
      </c>
      <c r="F6027" s="26" t="s">
        <v>60</v>
      </c>
      <c r="G6027">
        <v>0</v>
      </c>
      <c r="H6027" s="123">
        <f t="shared" si="464"/>
        <v>0</v>
      </c>
      <c r="I6027" s="2" t="s">
        <v>100</v>
      </c>
      <c r="M6027" s="2">
        <v>0</v>
      </c>
      <c r="O6027">
        <v>0</v>
      </c>
      <c r="P6027" s="2">
        <v>11</v>
      </c>
      <c r="Q6027" s="2">
        <v>0.41666666666666702</v>
      </c>
      <c r="S6027">
        <v>0.66855792342152098</v>
      </c>
      <c r="T6027" s="2">
        <v>12</v>
      </c>
    </row>
    <row r="6028" spans="1:20">
      <c r="A6028" s="187" t="s">
        <v>2011</v>
      </c>
      <c r="B6028" t="s">
        <v>1969</v>
      </c>
      <c r="C6028" s="60" t="s">
        <v>1433</v>
      </c>
      <c r="D6028" s="1" t="s">
        <v>44</v>
      </c>
      <c r="E6028" s="28" t="s">
        <v>60</v>
      </c>
      <c r="F6028" s="26" t="s">
        <v>60</v>
      </c>
      <c r="G6028">
        <v>0</v>
      </c>
      <c r="H6028" s="123">
        <f t="shared" si="464"/>
        <v>0</v>
      </c>
      <c r="I6028" s="2" t="s">
        <v>100</v>
      </c>
      <c r="M6028" s="2">
        <v>0</v>
      </c>
      <c r="O6028">
        <v>0</v>
      </c>
      <c r="P6028" s="2">
        <v>11</v>
      </c>
      <c r="Q6028" s="2">
        <v>0</v>
      </c>
      <c r="S6028">
        <v>0</v>
      </c>
      <c r="T6028" s="2">
        <v>12</v>
      </c>
    </row>
    <row r="6029" spans="1:20">
      <c r="A6029" s="187" t="s">
        <v>2011</v>
      </c>
      <c r="B6029" t="s">
        <v>1970</v>
      </c>
      <c r="C6029" s="60" t="s">
        <v>1433</v>
      </c>
      <c r="D6029" s="1" t="s">
        <v>44</v>
      </c>
      <c r="E6029" s="28" t="s">
        <v>60</v>
      </c>
      <c r="F6029" s="26" t="s">
        <v>60</v>
      </c>
      <c r="G6029">
        <v>0</v>
      </c>
      <c r="H6029" s="123">
        <f t="shared" si="464"/>
        <v>0</v>
      </c>
      <c r="I6029" s="2" t="s">
        <v>100</v>
      </c>
      <c r="M6029" s="2">
        <v>93.181818181818201</v>
      </c>
      <c r="O6029">
        <v>105.22624974959299</v>
      </c>
      <c r="P6029" s="2">
        <v>11</v>
      </c>
      <c r="Q6029" s="2">
        <v>51.8333333333333</v>
      </c>
      <c r="S6029">
        <v>42.361717995321598</v>
      </c>
      <c r="T6029" s="2">
        <v>12</v>
      </c>
    </row>
    <row r="6030" spans="1:20">
      <c r="A6030" s="187" t="s">
        <v>2011</v>
      </c>
      <c r="B6030" t="s">
        <v>620</v>
      </c>
      <c r="C6030" s="60" t="s">
        <v>1433</v>
      </c>
      <c r="D6030" s="1" t="s">
        <v>44</v>
      </c>
      <c r="E6030" s="28" t="s">
        <v>60</v>
      </c>
      <c r="F6030" s="26" t="s">
        <v>60</v>
      </c>
      <c r="G6030">
        <v>0</v>
      </c>
      <c r="H6030" s="123">
        <f t="shared" si="464"/>
        <v>0</v>
      </c>
      <c r="I6030" s="2" t="s">
        <v>100</v>
      </c>
      <c r="M6030" s="2">
        <v>0</v>
      </c>
      <c r="O6030">
        <v>0</v>
      </c>
      <c r="P6030" s="2">
        <v>11</v>
      </c>
      <c r="Q6030" s="2">
        <v>1.1666666666666701</v>
      </c>
      <c r="S6030">
        <v>1.58592292219752</v>
      </c>
      <c r="T6030" s="2">
        <v>12</v>
      </c>
    </row>
    <row r="6031" spans="1:20">
      <c r="A6031" s="187" t="s">
        <v>2011</v>
      </c>
      <c r="B6031" t="s">
        <v>1971</v>
      </c>
      <c r="C6031" s="60" t="s">
        <v>1433</v>
      </c>
      <c r="D6031" s="1" t="s">
        <v>44</v>
      </c>
      <c r="E6031" s="28" t="s">
        <v>60</v>
      </c>
      <c r="F6031" s="26" t="s">
        <v>60</v>
      </c>
      <c r="G6031">
        <v>0</v>
      </c>
      <c r="H6031" s="123">
        <f t="shared" si="464"/>
        <v>0</v>
      </c>
      <c r="I6031" s="2" t="s">
        <v>100</v>
      </c>
      <c r="M6031" s="2">
        <v>0</v>
      </c>
      <c r="O6031">
        <v>0</v>
      </c>
      <c r="P6031" s="2">
        <v>11</v>
      </c>
      <c r="Q6031" s="2">
        <v>0.25</v>
      </c>
      <c r="S6031">
        <v>0.62158156050806102</v>
      </c>
      <c r="T6031" s="2">
        <v>12</v>
      </c>
    </row>
    <row r="6032" spans="1:20">
      <c r="A6032" s="187" t="s">
        <v>2011</v>
      </c>
      <c r="B6032" t="s">
        <v>1972</v>
      </c>
      <c r="C6032" s="60" t="s">
        <v>1433</v>
      </c>
      <c r="D6032" s="1" t="s">
        <v>44</v>
      </c>
      <c r="E6032" s="28" t="s">
        <v>60</v>
      </c>
      <c r="F6032" s="26" t="s">
        <v>60</v>
      </c>
      <c r="G6032">
        <v>0</v>
      </c>
      <c r="H6032" s="123">
        <f t="shared" si="464"/>
        <v>0</v>
      </c>
      <c r="I6032" s="2" t="s">
        <v>100</v>
      </c>
      <c r="M6032" s="2">
        <v>0</v>
      </c>
      <c r="O6032">
        <v>0</v>
      </c>
      <c r="P6032" s="2">
        <v>11</v>
      </c>
      <c r="Q6032" s="2">
        <v>0</v>
      </c>
      <c r="S6032">
        <v>0</v>
      </c>
      <c r="T6032" s="2">
        <v>12</v>
      </c>
    </row>
    <row r="6033" spans="1:20">
      <c r="A6033" s="187" t="s">
        <v>2011</v>
      </c>
      <c r="B6033" t="s">
        <v>1973</v>
      </c>
      <c r="C6033" s="60" t="s">
        <v>1433</v>
      </c>
      <c r="D6033" s="1" t="s">
        <v>44</v>
      </c>
      <c r="E6033" s="28" t="s">
        <v>60</v>
      </c>
      <c r="F6033" s="26" t="s">
        <v>60</v>
      </c>
      <c r="G6033">
        <v>0</v>
      </c>
      <c r="H6033" s="123">
        <f t="shared" si="464"/>
        <v>0</v>
      </c>
      <c r="I6033" s="2" t="s">
        <v>100</v>
      </c>
      <c r="M6033" s="2">
        <v>0.27272727272727298</v>
      </c>
      <c r="O6033">
        <v>0.904534033733291</v>
      </c>
      <c r="P6033" s="2">
        <v>11</v>
      </c>
      <c r="Q6033" s="2">
        <v>5.0833333333333304</v>
      </c>
      <c r="S6033">
        <v>5.4682277889198403</v>
      </c>
      <c r="T6033" s="2">
        <v>12</v>
      </c>
    </row>
    <row r="6034" spans="1:20">
      <c r="A6034" s="187" t="s">
        <v>2011</v>
      </c>
      <c r="B6034" t="s">
        <v>1974</v>
      </c>
      <c r="C6034" s="60" t="s">
        <v>1433</v>
      </c>
      <c r="D6034" s="1" t="s">
        <v>44</v>
      </c>
      <c r="E6034" s="28" t="s">
        <v>60</v>
      </c>
      <c r="F6034" s="26" t="s">
        <v>60</v>
      </c>
      <c r="G6034">
        <v>0</v>
      </c>
      <c r="H6034" s="123">
        <f t="shared" si="464"/>
        <v>0</v>
      </c>
      <c r="I6034" s="2" t="s">
        <v>100</v>
      </c>
      <c r="M6034" s="2">
        <v>0</v>
      </c>
      <c r="O6034">
        <v>0</v>
      </c>
      <c r="P6034" s="2">
        <v>11</v>
      </c>
      <c r="Q6034" s="2">
        <v>0</v>
      </c>
      <c r="S6034">
        <v>0</v>
      </c>
      <c r="T6034" s="2">
        <v>12</v>
      </c>
    </row>
    <row r="6035" spans="1:20">
      <c r="A6035" s="187" t="s">
        <v>2011</v>
      </c>
      <c r="B6035" t="s">
        <v>1975</v>
      </c>
      <c r="C6035" s="60" t="s">
        <v>1433</v>
      </c>
      <c r="D6035" s="1" t="s">
        <v>44</v>
      </c>
      <c r="E6035" s="28" t="s">
        <v>60</v>
      </c>
      <c r="F6035" s="26" t="s">
        <v>60</v>
      </c>
      <c r="G6035">
        <v>0</v>
      </c>
      <c r="H6035" s="123">
        <f t="shared" si="464"/>
        <v>0</v>
      </c>
      <c r="I6035" s="2" t="s">
        <v>100</v>
      </c>
      <c r="M6035" s="2">
        <v>0</v>
      </c>
      <c r="O6035">
        <v>0</v>
      </c>
      <c r="P6035" s="2">
        <v>11</v>
      </c>
      <c r="Q6035" s="2">
        <v>0</v>
      </c>
      <c r="S6035">
        <v>0</v>
      </c>
      <c r="T6035" s="2">
        <v>12</v>
      </c>
    </row>
    <row r="6036" spans="1:20">
      <c r="A6036" s="187" t="s">
        <v>2011</v>
      </c>
      <c r="B6036" t="s">
        <v>1976</v>
      </c>
      <c r="C6036" s="60" t="s">
        <v>1433</v>
      </c>
      <c r="D6036" s="1" t="s">
        <v>44</v>
      </c>
      <c r="E6036" s="28" t="s">
        <v>60</v>
      </c>
      <c r="F6036" s="26" t="s">
        <v>60</v>
      </c>
      <c r="G6036">
        <v>0</v>
      </c>
      <c r="H6036" s="123">
        <f t="shared" si="464"/>
        <v>0</v>
      </c>
      <c r="I6036" s="2" t="s">
        <v>100</v>
      </c>
      <c r="M6036" s="2">
        <v>0</v>
      </c>
      <c r="O6036">
        <v>0</v>
      </c>
      <c r="P6036" s="2">
        <v>11</v>
      </c>
      <c r="Q6036" s="2">
        <v>0.33333333333333298</v>
      </c>
      <c r="S6036">
        <v>0.88762536459859498</v>
      </c>
      <c r="T6036" s="2">
        <v>12</v>
      </c>
    </row>
    <row r="6037" spans="1:20">
      <c r="A6037" s="187" t="s">
        <v>2011</v>
      </c>
      <c r="B6037" t="s">
        <v>1977</v>
      </c>
      <c r="C6037" s="60" t="s">
        <v>1433</v>
      </c>
      <c r="D6037" s="1" t="s">
        <v>44</v>
      </c>
      <c r="E6037" s="28" t="s">
        <v>60</v>
      </c>
      <c r="F6037" s="26" t="s">
        <v>60</v>
      </c>
      <c r="G6037">
        <v>0</v>
      </c>
      <c r="H6037" s="123">
        <f t="shared" si="464"/>
        <v>0</v>
      </c>
      <c r="I6037" s="2" t="s">
        <v>100</v>
      </c>
      <c r="M6037" s="2">
        <v>0</v>
      </c>
      <c r="O6037">
        <v>0</v>
      </c>
      <c r="P6037" s="2">
        <v>11</v>
      </c>
      <c r="Q6037" s="2">
        <v>0</v>
      </c>
      <c r="S6037">
        <v>0</v>
      </c>
      <c r="T6037" s="2">
        <v>12</v>
      </c>
    </row>
    <row r="6038" spans="1:20">
      <c r="A6038" s="187" t="s">
        <v>2011</v>
      </c>
      <c r="B6038" t="s">
        <v>1978</v>
      </c>
      <c r="C6038" s="60" t="s">
        <v>1433</v>
      </c>
      <c r="D6038" s="1" t="s">
        <v>44</v>
      </c>
      <c r="E6038" s="28" t="s">
        <v>60</v>
      </c>
      <c r="F6038" s="26" t="s">
        <v>60</v>
      </c>
      <c r="G6038">
        <v>0</v>
      </c>
      <c r="H6038" s="123">
        <f t="shared" si="464"/>
        <v>0</v>
      </c>
      <c r="I6038" s="2" t="s">
        <v>100</v>
      </c>
      <c r="M6038" s="2">
        <v>0</v>
      </c>
      <c r="O6038">
        <v>0</v>
      </c>
      <c r="P6038" s="2">
        <v>11</v>
      </c>
      <c r="Q6038" s="2">
        <v>0</v>
      </c>
      <c r="S6038">
        <v>0</v>
      </c>
      <c r="T6038" s="2">
        <v>12</v>
      </c>
    </row>
    <row r="6039" spans="1:20">
      <c r="A6039" s="187" t="s">
        <v>2011</v>
      </c>
      <c r="B6039" t="s">
        <v>1979</v>
      </c>
      <c r="C6039" s="60" t="s">
        <v>1433</v>
      </c>
      <c r="D6039" s="1" t="s">
        <v>44</v>
      </c>
      <c r="E6039" s="28" t="s">
        <v>60</v>
      </c>
      <c r="F6039" s="26" t="s">
        <v>60</v>
      </c>
      <c r="G6039">
        <v>0</v>
      </c>
      <c r="H6039" s="123">
        <f t="shared" si="464"/>
        <v>0</v>
      </c>
      <c r="I6039" s="2" t="s">
        <v>100</v>
      </c>
      <c r="M6039" s="2">
        <v>0</v>
      </c>
      <c r="O6039">
        <v>0</v>
      </c>
      <c r="P6039" s="2">
        <v>11</v>
      </c>
      <c r="Q6039" s="2">
        <v>8.3333333333333301E-2</v>
      </c>
      <c r="S6039">
        <v>0.28867513459481298</v>
      </c>
      <c r="T6039" s="2">
        <v>12</v>
      </c>
    </row>
    <row r="6040" spans="1:20">
      <c r="A6040" s="187" t="s">
        <v>2011</v>
      </c>
      <c r="B6040" t="s">
        <v>1980</v>
      </c>
      <c r="C6040" s="60" t="s">
        <v>1433</v>
      </c>
      <c r="D6040" s="1" t="s">
        <v>44</v>
      </c>
      <c r="E6040" s="28" t="s">
        <v>60</v>
      </c>
      <c r="F6040" s="26" t="s">
        <v>60</v>
      </c>
      <c r="G6040">
        <v>0</v>
      </c>
      <c r="H6040" s="123">
        <f t="shared" si="464"/>
        <v>0</v>
      </c>
      <c r="I6040" s="2" t="s">
        <v>100</v>
      </c>
      <c r="M6040" s="2">
        <v>0</v>
      </c>
      <c r="O6040">
        <v>0</v>
      </c>
      <c r="P6040" s="2">
        <v>11</v>
      </c>
      <c r="Q6040" s="2">
        <v>0.16666666666666699</v>
      </c>
      <c r="S6040">
        <v>0.57735026918962595</v>
      </c>
      <c r="T6040" s="2">
        <v>12</v>
      </c>
    </row>
    <row r="6041" spans="1:20">
      <c r="A6041" s="187" t="s">
        <v>2011</v>
      </c>
      <c r="B6041" t="s">
        <v>1981</v>
      </c>
      <c r="C6041" s="60" t="s">
        <v>1433</v>
      </c>
      <c r="D6041" s="1" t="s">
        <v>44</v>
      </c>
      <c r="E6041" s="28" t="s">
        <v>60</v>
      </c>
      <c r="F6041" s="26" t="s">
        <v>60</v>
      </c>
      <c r="G6041">
        <v>0</v>
      </c>
      <c r="H6041" s="123">
        <f t="shared" si="464"/>
        <v>0</v>
      </c>
      <c r="I6041" s="2" t="s">
        <v>100</v>
      </c>
      <c r="M6041" s="2">
        <v>0</v>
      </c>
      <c r="O6041">
        <v>0</v>
      </c>
      <c r="P6041" s="2">
        <v>11</v>
      </c>
      <c r="Q6041" s="2">
        <v>0</v>
      </c>
      <c r="S6041">
        <v>0</v>
      </c>
      <c r="T6041" s="2">
        <v>12</v>
      </c>
    </row>
    <row r="6042" spans="1:20">
      <c r="A6042" s="187" t="s">
        <v>2011</v>
      </c>
      <c r="B6042" t="s">
        <v>1982</v>
      </c>
      <c r="C6042" s="60" t="s">
        <v>1433</v>
      </c>
      <c r="D6042" s="1" t="s">
        <v>44</v>
      </c>
      <c r="E6042" s="28" t="s">
        <v>60</v>
      </c>
      <c r="F6042" s="26" t="s">
        <v>60</v>
      </c>
      <c r="G6042">
        <v>0</v>
      </c>
      <c r="H6042" s="123">
        <f t="shared" si="464"/>
        <v>0</v>
      </c>
      <c r="I6042" s="2" t="s">
        <v>100</v>
      </c>
      <c r="M6042" s="2">
        <v>0</v>
      </c>
      <c r="O6042">
        <v>0</v>
      </c>
      <c r="P6042" s="2">
        <v>11</v>
      </c>
      <c r="Q6042" s="2">
        <v>0</v>
      </c>
      <c r="S6042">
        <v>0</v>
      </c>
      <c r="T6042" s="2">
        <v>12</v>
      </c>
    </row>
    <row r="6043" spans="1:20">
      <c r="A6043" s="187" t="s">
        <v>2011</v>
      </c>
      <c r="B6043" t="s">
        <v>1983</v>
      </c>
      <c r="C6043" s="60" t="s">
        <v>1433</v>
      </c>
      <c r="D6043" s="1" t="s">
        <v>44</v>
      </c>
      <c r="E6043" s="28" t="s">
        <v>60</v>
      </c>
      <c r="F6043" s="26" t="s">
        <v>60</v>
      </c>
      <c r="G6043">
        <v>0</v>
      </c>
      <c r="H6043" s="123">
        <f t="shared" si="464"/>
        <v>0</v>
      </c>
      <c r="I6043" s="2" t="s">
        <v>100</v>
      </c>
      <c r="M6043" s="2">
        <v>0</v>
      </c>
      <c r="O6043">
        <v>0</v>
      </c>
      <c r="P6043" s="2">
        <v>11</v>
      </c>
      <c r="Q6043" s="2">
        <v>0</v>
      </c>
      <c r="S6043">
        <v>0</v>
      </c>
      <c r="T6043" s="2">
        <v>12</v>
      </c>
    </row>
    <row r="6044" spans="1:20">
      <c r="A6044" s="187" t="s">
        <v>2011</v>
      </c>
      <c r="B6044" t="s">
        <v>1984</v>
      </c>
      <c r="C6044" s="60" t="s">
        <v>1433</v>
      </c>
      <c r="D6044" s="1" t="s">
        <v>44</v>
      </c>
      <c r="E6044" s="28" t="s">
        <v>60</v>
      </c>
      <c r="F6044" s="26" t="s">
        <v>60</v>
      </c>
      <c r="G6044">
        <v>0</v>
      </c>
      <c r="H6044" s="123">
        <f t="shared" si="464"/>
        <v>0</v>
      </c>
      <c r="I6044" s="2" t="s">
        <v>100</v>
      </c>
      <c r="M6044" s="2">
        <v>0</v>
      </c>
      <c r="O6044">
        <v>0</v>
      </c>
      <c r="P6044" s="2">
        <v>11</v>
      </c>
      <c r="Q6044" s="2">
        <v>3.5</v>
      </c>
      <c r="S6044">
        <v>4.8523658709391002</v>
      </c>
      <c r="T6044" s="2">
        <v>12</v>
      </c>
    </row>
    <row r="6045" spans="1:20">
      <c r="A6045" s="187" t="s">
        <v>2011</v>
      </c>
      <c r="B6045" t="s">
        <v>1985</v>
      </c>
      <c r="C6045" s="60" t="s">
        <v>1433</v>
      </c>
      <c r="D6045" s="1" t="s">
        <v>44</v>
      </c>
      <c r="E6045" s="28" t="s">
        <v>60</v>
      </c>
      <c r="F6045" s="26" t="s">
        <v>60</v>
      </c>
      <c r="G6045">
        <v>0</v>
      </c>
      <c r="H6045" s="123">
        <f t="shared" si="464"/>
        <v>0</v>
      </c>
      <c r="I6045" s="2" t="s">
        <v>100</v>
      </c>
      <c r="M6045" s="2">
        <v>0</v>
      </c>
      <c r="O6045">
        <v>0</v>
      </c>
      <c r="P6045" s="2">
        <v>11</v>
      </c>
      <c r="Q6045" s="2">
        <v>1.3333333333333299</v>
      </c>
      <c r="S6045">
        <v>4.6188021535170103</v>
      </c>
      <c r="T6045" s="2">
        <v>12</v>
      </c>
    </row>
    <row r="6046" spans="1:20">
      <c r="A6046" s="187" t="s">
        <v>2011</v>
      </c>
      <c r="B6046" t="s">
        <v>1986</v>
      </c>
      <c r="C6046" s="60" t="s">
        <v>1433</v>
      </c>
      <c r="D6046" s="1" t="s">
        <v>44</v>
      </c>
      <c r="E6046" s="28" t="s">
        <v>60</v>
      </c>
      <c r="F6046" s="26" t="s">
        <v>60</v>
      </c>
      <c r="G6046">
        <v>0</v>
      </c>
      <c r="H6046" s="123">
        <f t="shared" si="464"/>
        <v>0</v>
      </c>
      <c r="I6046" s="2" t="s">
        <v>100</v>
      </c>
      <c r="M6046" s="2">
        <v>9.0909090909090898E-2</v>
      </c>
      <c r="O6046">
        <v>0.30151134457776402</v>
      </c>
      <c r="P6046" s="2">
        <v>11</v>
      </c>
      <c r="Q6046" s="2">
        <v>0</v>
      </c>
      <c r="S6046">
        <v>0</v>
      </c>
      <c r="T6046" s="2">
        <v>12</v>
      </c>
    </row>
    <row r="6047" spans="1:20">
      <c r="A6047" s="187" t="s">
        <v>2011</v>
      </c>
      <c r="B6047" t="s">
        <v>1987</v>
      </c>
      <c r="C6047" s="60" t="s">
        <v>1433</v>
      </c>
      <c r="D6047" s="1" t="s">
        <v>44</v>
      </c>
      <c r="E6047" s="28" t="s">
        <v>60</v>
      </c>
      <c r="F6047" s="26" t="s">
        <v>60</v>
      </c>
      <c r="G6047">
        <v>0</v>
      </c>
      <c r="H6047" s="123">
        <f t="shared" si="464"/>
        <v>0</v>
      </c>
      <c r="I6047" s="2" t="s">
        <v>100</v>
      </c>
      <c r="M6047" s="2">
        <v>0</v>
      </c>
      <c r="O6047">
        <v>0</v>
      </c>
      <c r="P6047" s="2">
        <v>11</v>
      </c>
      <c r="Q6047" s="2">
        <v>0</v>
      </c>
      <c r="S6047">
        <v>0</v>
      </c>
      <c r="T6047" s="2">
        <v>12</v>
      </c>
    </row>
    <row r="6048" spans="1:20">
      <c r="A6048" s="187" t="s">
        <v>2011</v>
      </c>
      <c r="B6048" t="s">
        <v>1988</v>
      </c>
      <c r="C6048" s="60" t="s">
        <v>1433</v>
      </c>
      <c r="D6048" s="1" t="s">
        <v>44</v>
      </c>
      <c r="E6048" s="28" t="s">
        <v>60</v>
      </c>
      <c r="F6048" s="26" t="s">
        <v>60</v>
      </c>
      <c r="G6048">
        <v>0</v>
      </c>
      <c r="H6048" s="123">
        <f t="shared" si="464"/>
        <v>0</v>
      </c>
      <c r="I6048" s="2" t="s">
        <v>100</v>
      </c>
      <c r="M6048" s="2">
        <v>0</v>
      </c>
      <c r="O6048">
        <v>0</v>
      </c>
      <c r="P6048" s="2">
        <v>11</v>
      </c>
      <c r="Q6048" s="2">
        <v>0</v>
      </c>
      <c r="S6048">
        <v>0</v>
      </c>
      <c r="T6048" s="2">
        <v>12</v>
      </c>
    </row>
    <row r="6049" spans="1:20">
      <c r="A6049" s="187" t="s">
        <v>2011</v>
      </c>
      <c r="B6049" t="s">
        <v>1989</v>
      </c>
      <c r="C6049" s="60" t="s">
        <v>1433</v>
      </c>
      <c r="D6049" s="1" t="s">
        <v>44</v>
      </c>
      <c r="E6049" s="28" t="s">
        <v>60</v>
      </c>
      <c r="F6049" s="26" t="s">
        <v>60</v>
      </c>
      <c r="G6049">
        <v>0</v>
      </c>
      <c r="H6049" s="123">
        <f t="shared" si="464"/>
        <v>0</v>
      </c>
      <c r="I6049" s="2" t="s">
        <v>100</v>
      </c>
      <c r="M6049" s="2">
        <v>0</v>
      </c>
      <c r="O6049">
        <v>0</v>
      </c>
      <c r="P6049" s="2">
        <v>11</v>
      </c>
      <c r="Q6049" s="2">
        <v>0</v>
      </c>
      <c r="S6049">
        <v>0</v>
      </c>
      <c r="T6049" s="2">
        <v>12</v>
      </c>
    </row>
    <row r="6050" spans="1:20">
      <c r="A6050" s="187" t="s">
        <v>2011</v>
      </c>
      <c r="B6050" t="s">
        <v>1990</v>
      </c>
      <c r="C6050" s="60" t="s">
        <v>1433</v>
      </c>
      <c r="D6050" s="1" t="s">
        <v>44</v>
      </c>
      <c r="E6050" s="28" t="s">
        <v>60</v>
      </c>
      <c r="F6050" s="26" t="s">
        <v>60</v>
      </c>
      <c r="G6050">
        <v>0</v>
      </c>
      <c r="H6050" s="123">
        <f t="shared" si="464"/>
        <v>0</v>
      </c>
      <c r="I6050" s="2" t="s">
        <v>100</v>
      </c>
      <c r="M6050" s="2">
        <v>0.90909090909090895</v>
      </c>
      <c r="O6050">
        <v>1.0444659357341901</v>
      </c>
      <c r="P6050" s="2">
        <v>11</v>
      </c>
      <c r="Q6050" s="2">
        <v>0.91666666666666696</v>
      </c>
      <c r="S6050">
        <v>1.2401124093721501</v>
      </c>
      <c r="T6050" s="2">
        <v>12</v>
      </c>
    </row>
    <row r="6051" spans="1:20">
      <c r="A6051" s="187" t="s">
        <v>2011</v>
      </c>
      <c r="B6051" t="s">
        <v>1991</v>
      </c>
      <c r="C6051" s="60" t="s">
        <v>1433</v>
      </c>
      <c r="D6051" s="1" t="s">
        <v>44</v>
      </c>
      <c r="E6051" s="28" t="s">
        <v>60</v>
      </c>
      <c r="F6051" s="26" t="s">
        <v>60</v>
      </c>
      <c r="G6051">
        <v>0</v>
      </c>
      <c r="H6051" s="123">
        <f t="shared" si="464"/>
        <v>0</v>
      </c>
      <c r="I6051" s="2" t="s">
        <v>100</v>
      </c>
      <c r="M6051" s="2">
        <v>0</v>
      </c>
      <c r="O6051">
        <v>0</v>
      </c>
      <c r="P6051" s="2">
        <v>11</v>
      </c>
      <c r="Q6051" s="2">
        <v>0</v>
      </c>
      <c r="S6051">
        <v>0</v>
      </c>
      <c r="T6051" s="2">
        <v>12</v>
      </c>
    </row>
    <row r="6052" spans="1:20">
      <c r="A6052" s="187" t="s">
        <v>2011</v>
      </c>
      <c r="B6052" t="s">
        <v>1992</v>
      </c>
      <c r="C6052" s="60" t="s">
        <v>1433</v>
      </c>
      <c r="D6052" s="1" t="s">
        <v>44</v>
      </c>
      <c r="E6052" s="28" t="s">
        <v>60</v>
      </c>
      <c r="F6052" s="26" t="s">
        <v>60</v>
      </c>
      <c r="G6052">
        <v>0</v>
      </c>
      <c r="H6052" s="123">
        <f t="shared" si="464"/>
        <v>0</v>
      </c>
      <c r="I6052" s="2" t="s">
        <v>100</v>
      </c>
      <c r="M6052" s="2">
        <v>0</v>
      </c>
      <c r="O6052">
        <v>0</v>
      </c>
      <c r="P6052" s="2">
        <v>11</v>
      </c>
      <c r="Q6052" s="2">
        <v>0</v>
      </c>
      <c r="S6052">
        <v>0</v>
      </c>
      <c r="T6052" s="2">
        <v>12</v>
      </c>
    </row>
    <row r="6053" spans="1:20">
      <c r="A6053" s="187" t="s">
        <v>2011</v>
      </c>
      <c r="B6053" t="s">
        <v>931</v>
      </c>
      <c r="C6053" s="60" t="s">
        <v>1433</v>
      </c>
      <c r="D6053" s="1" t="s">
        <v>44</v>
      </c>
      <c r="E6053" s="28" t="s">
        <v>60</v>
      </c>
      <c r="F6053" s="26" t="s">
        <v>60</v>
      </c>
      <c r="G6053">
        <v>0</v>
      </c>
      <c r="H6053" s="123">
        <f t="shared" si="464"/>
        <v>0</v>
      </c>
      <c r="I6053" s="2" t="s">
        <v>100</v>
      </c>
      <c r="M6053" s="2">
        <v>0</v>
      </c>
      <c r="O6053">
        <v>0</v>
      </c>
      <c r="P6053" s="2">
        <v>11</v>
      </c>
      <c r="Q6053" s="2">
        <v>0</v>
      </c>
      <c r="S6053">
        <v>0</v>
      </c>
      <c r="T6053" s="2">
        <v>12</v>
      </c>
    </row>
    <row r="6054" spans="1:20">
      <c r="A6054" s="187" t="s">
        <v>2011</v>
      </c>
      <c r="B6054" t="s">
        <v>1993</v>
      </c>
      <c r="C6054" s="60" t="s">
        <v>1433</v>
      </c>
      <c r="D6054" s="1" t="s">
        <v>44</v>
      </c>
      <c r="E6054" s="28" t="s">
        <v>60</v>
      </c>
      <c r="F6054" s="26" t="s">
        <v>60</v>
      </c>
      <c r="G6054">
        <v>0</v>
      </c>
      <c r="H6054" s="123">
        <f t="shared" si="464"/>
        <v>0</v>
      </c>
      <c r="I6054" s="2" t="s">
        <v>100</v>
      </c>
      <c r="M6054" s="2">
        <v>42.636363636363598</v>
      </c>
      <c r="O6054">
        <v>36.813782004224301</v>
      </c>
      <c r="P6054" s="2">
        <v>11</v>
      </c>
      <c r="Q6054" s="2">
        <v>20.9166666666667</v>
      </c>
      <c r="S6054">
        <v>45.629851340250198</v>
      </c>
      <c r="T6054" s="2">
        <v>12</v>
      </c>
    </row>
    <row r="6055" spans="1:20">
      <c r="A6055" s="187" t="s">
        <v>2011</v>
      </c>
      <c r="B6055" t="s">
        <v>1994</v>
      </c>
      <c r="C6055" s="60" t="s">
        <v>1433</v>
      </c>
      <c r="D6055" s="1" t="s">
        <v>44</v>
      </c>
      <c r="E6055" s="28" t="s">
        <v>60</v>
      </c>
      <c r="F6055" s="26" t="s">
        <v>60</v>
      </c>
      <c r="G6055">
        <v>0</v>
      </c>
      <c r="H6055" s="123">
        <f t="shared" si="464"/>
        <v>0</v>
      </c>
      <c r="I6055" s="2" t="s">
        <v>100</v>
      </c>
      <c r="M6055" s="2">
        <v>4.1818181818181799</v>
      </c>
      <c r="O6055">
        <v>5.5103208947970002</v>
      </c>
      <c r="P6055" s="2">
        <v>11</v>
      </c>
      <c r="Q6055" s="2">
        <v>1.5833333333333299</v>
      </c>
      <c r="S6055">
        <v>3.9876703915337801</v>
      </c>
      <c r="T6055" s="2">
        <v>12</v>
      </c>
    </row>
    <row r="6056" spans="1:20">
      <c r="A6056" s="187" t="s">
        <v>2011</v>
      </c>
      <c r="B6056" t="s">
        <v>1995</v>
      </c>
      <c r="C6056" s="60" t="s">
        <v>1433</v>
      </c>
      <c r="D6056" s="1" t="s">
        <v>44</v>
      </c>
      <c r="E6056" s="28" t="s">
        <v>60</v>
      </c>
      <c r="F6056" s="26" t="s">
        <v>60</v>
      </c>
      <c r="G6056">
        <v>0</v>
      </c>
      <c r="H6056" s="123">
        <f t="shared" si="464"/>
        <v>0</v>
      </c>
      <c r="I6056" s="2" t="s">
        <v>100</v>
      </c>
      <c r="M6056" s="2">
        <v>0.63636363636363602</v>
      </c>
      <c r="O6056">
        <v>1.2060453783110501</v>
      </c>
      <c r="P6056" s="2">
        <v>11</v>
      </c>
      <c r="Q6056" s="2">
        <v>0.25</v>
      </c>
      <c r="S6056">
        <v>0.86602540378443904</v>
      </c>
      <c r="T6056" s="2">
        <v>12</v>
      </c>
    </row>
    <row r="6057" spans="1:20">
      <c r="A6057" s="187" t="s">
        <v>2011</v>
      </c>
      <c r="B6057" t="s">
        <v>1996</v>
      </c>
      <c r="C6057" s="60" t="s">
        <v>1433</v>
      </c>
      <c r="D6057" s="1" t="s">
        <v>44</v>
      </c>
      <c r="E6057" s="28" t="s">
        <v>60</v>
      </c>
      <c r="F6057" s="26" t="s">
        <v>60</v>
      </c>
      <c r="G6057">
        <v>0</v>
      </c>
      <c r="H6057" s="123">
        <f t="shared" si="464"/>
        <v>0</v>
      </c>
      <c r="I6057" s="2" t="s">
        <v>100</v>
      </c>
      <c r="M6057" s="2">
        <v>9.0909090909090898E-2</v>
      </c>
      <c r="O6057">
        <v>0.30151134457776402</v>
      </c>
      <c r="P6057" s="2">
        <v>11</v>
      </c>
      <c r="Q6057" s="2">
        <v>8.3333333333333301E-2</v>
      </c>
      <c r="S6057">
        <v>0.28867513459481298</v>
      </c>
      <c r="T6057" s="2">
        <v>12</v>
      </c>
    </row>
    <row r="6058" spans="1:20">
      <c r="A6058" s="187" t="s">
        <v>2011</v>
      </c>
      <c r="B6058" t="s">
        <v>1997</v>
      </c>
      <c r="C6058" s="60" t="s">
        <v>1433</v>
      </c>
      <c r="D6058" s="1" t="s">
        <v>44</v>
      </c>
      <c r="E6058" s="28" t="s">
        <v>60</v>
      </c>
      <c r="F6058" s="26" t="s">
        <v>60</v>
      </c>
      <c r="G6058">
        <v>0</v>
      </c>
      <c r="H6058" s="123">
        <f t="shared" si="464"/>
        <v>0</v>
      </c>
      <c r="I6058" s="2" t="s">
        <v>100</v>
      </c>
      <c r="M6058" s="2">
        <v>0</v>
      </c>
      <c r="O6058">
        <v>0</v>
      </c>
      <c r="P6058" s="2">
        <v>11</v>
      </c>
      <c r="Q6058" s="2">
        <v>0</v>
      </c>
      <c r="S6058">
        <v>0</v>
      </c>
      <c r="T6058" s="2">
        <v>12</v>
      </c>
    </row>
    <row r="6059" spans="1:20">
      <c r="A6059" s="187" t="s">
        <v>2011</v>
      </c>
      <c r="B6059" t="s">
        <v>1998</v>
      </c>
      <c r="C6059" s="60" t="s">
        <v>1433</v>
      </c>
      <c r="D6059" s="1" t="s">
        <v>44</v>
      </c>
      <c r="E6059" s="28" t="s">
        <v>60</v>
      </c>
      <c r="F6059" s="26" t="s">
        <v>60</v>
      </c>
      <c r="G6059">
        <v>0</v>
      </c>
      <c r="H6059" s="123">
        <f t="shared" si="464"/>
        <v>0</v>
      </c>
      <c r="I6059" s="2" t="s">
        <v>100</v>
      </c>
      <c r="M6059" s="2">
        <v>0</v>
      </c>
      <c r="O6059">
        <v>0</v>
      </c>
      <c r="P6059" s="2">
        <v>11</v>
      </c>
      <c r="Q6059" s="2">
        <v>0.5</v>
      </c>
      <c r="S6059">
        <v>1.4459976109624399</v>
      </c>
      <c r="T6059" s="2">
        <v>12</v>
      </c>
    </row>
    <row r="6060" spans="1:20">
      <c r="A6060" s="187" t="s">
        <v>2011</v>
      </c>
      <c r="B6060" t="s">
        <v>1999</v>
      </c>
      <c r="C6060" s="60" t="s">
        <v>1433</v>
      </c>
      <c r="D6060" s="1" t="s">
        <v>44</v>
      </c>
      <c r="E6060" s="28" t="s">
        <v>60</v>
      </c>
      <c r="F6060" s="26" t="s">
        <v>60</v>
      </c>
      <c r="G6060">
        <v>0</v>
      </c>
      <c r="H6060" s="123">
        <f t="shared" si="464"/>
        <v>0</v>
      </c>
      <c r="I6060" s="2" t="s">
        <v>100</v>
      </c>
      <c r="M6060" s="2">
        <v>0</v>
      </c>
      <c r="O6060">
        <v>0</v>
      </c>
      <c r="P6060" s="2">
        <v>11</v>
      </c>
      <c r="Q6060" s="2">
        <v>0</v>
      </c>
      <c r="S6060">
        <v>0</v>
      </c>
      <c r="T6060" s="2">
        <v>12</v>
      </c>
    </row>
    <row r="6061" spans="1:20">
      <c r="A6061" s="187" t="s">
        <v>2011</v>
      </c>
      <c r="B6061" t="s">
        <v>2000</v>
      </c>
      <c r="C6061" s="60" t="s">
        <v>1433</v>
      </c>
      <c r="D6061" s="1" t="s">
        <v>44</v>
      </c>
      <c r="E6061" s="28" t="s">
        <v>60</v>
      </c>
      <c r="F6061" s="26" t="s">
        <v>60</v>
      </c>
      <c r="G6061">
        <v>0</v>
      </c>
      <c r="H6061" s="123">
        <f t="shared" si="464"/>
        <v>0</v>
      </c>
      <c r="I6061" s="2" t="s">
        <v>100</v>
      </c>
      <c r="M6061" s="2">
        <v>0</v>
      </c>
      <c r="O6061">
        <v>0</v>
      </c>
      <c r="P6061" s="2">
        <v>11</v>
      </c>
      <c r="Q6061" s="2">
        <v>0</v>
      </c>
      <c r="S6061">
        <v>0</v>
      </c>
      <c r="T6061" s="2">
        <v>12</v>
      </c>
    </row>
    <row r="6062" spans="1:20">
      <c r="A6062" s="187" t="s">
        <v>2011</v>
      </c>
      <c r="B6062" t="s">
        <v>2001</v>
      </c>
      <c r="C6062" s="60" t="s">
        <v>1433</v>
      </c>
      <c r="D6062" s="1" t="s">
        <v>44</v>
      </c>
      <c r="E6062" s="28" t="s">
        <v>60</v>
      </c>
      <c r="F6062" s="26" t="s">
        <v>60</v>
      </c>
      <c r="G6062">
        <v>0</v>
      </c>
      <c r="H6062" s="123">
        <f t="shared" si="464"/>
        <v>0</v>
      </c>
      <c r="I6062" s="2" t="s">
        <v>100</v>
      </c>
      <c r="M6062" s="2">
        <v>0</v>
      </c>
      <c r="O6062">
        <v>0</v>
      </c>
      <c r="P6062" s="2">
        <v>11</v>
      </c>
      <c r="Q6062" s="2">
        <v>8.3333333333333301E-2</v>
      </c>
      <c r="S6062">
        <v>0.28867513459481298</v>
      </c>
      <c r="T6062" s="2">
        <v>12</v>
      </c>
    </row>
    <row r="6063" spans="1:20">
      <c r="A6063" s="187" t="s">
        <v>2011</v>
      </c>
      <c r="B6063" t="s">
        <v>2002</v>
      </c>
      <c r="C6063" s="60" t="s">
        <v>1433</v>
      </c>
      <c r="D6063" s="1" t="s">
        <v>44</v>
      </c>
      <c r="E6063" s="28" t="s">
        <v>60</v>
      </c>
      <c r="F6063" s="26" t="s">
        <v>60</v>
      </c>
      <c r="G6063">
        <v>0</v>
      </c>
      <c r="H6063" s="123">
        <f t="shared" si="464"/>
        <v>0</v>
      </c>
      <c r="I6063" s="2" t="s">
        <v>100</v>
      </c>
      <c r="M6063" s="2">
        <v>8.0909090909090899</v>
      </c>
      <c r="O6063">
        <v>12.3244029912572</v>
      </c>
      <c r="P6063" s="2">
        <v>11</v>
      </c>
      <c r="Q6063" s="2">
        <v>18.4166666666667</v>
      </c>
      <c r="S6063">
        <v>21.038744921662701</v>
      </c>
      <c r="T6063" s="2">
        <v>12</v>
      </c>
    </row>
    <row r="6064" spans="1:20">
      <c r="A6064" s="187" t="s">
        <v>2011</v>
      </c>
      <c r="B6064" t="s">
        <v>2003</v>
      </c>
      <c r="C6064" s="60" t="s">
        <v>1433</v>
      </c>
      <c r="D6064" s="1" t="s">
        <v>44</v>
      </c>
      <c r="E6064" s="28" t="s">
        <v>60</v>
      </c>
      <c r="F6064" s="26" t="s">
        <v>60</v>
      </c>
      <c r="G6064">
        <v>0</v>
      </c>
      <c r="H6064" s="123">
        <f t="shared" si="464"/>
        <v>0</v>
      </c>
      <c r="I6064" s="2" t="s">
        <v>100</v>
      </c>
      <c r="M6064" s="2">
        <v>61.272727272727302</v>
      </c>
      <c r="O6064">
        <v>72.802597356263206</v>
      </c>
      <c r="P6064" s="2">
        <v>11</v>
      </c>
      <c r="Q6064" s="2">
        <v>241.083333333333</v>
      </c>
      <c r="S6064">
        <v>154.44649460887601</v>
      </c>
      <c r="T6064" s="2">
        <v>12</v>
      </c>
    </row>
    <row r="6065" spans="1:20">
      <c r="A6065" s="187" t="s">
        <v>2011</v>
      </c>
      <c r="B6065" t="s">
        <v>2004</v>
      </c>
      <c r="C6065" s="60" t="s">
        <v>1433</v>
      </c>
      <c r="D6065" s="1" t="s">
        <v>44</v>
      </c>
      <c r="E6065" s="28" t="s">
        <v>60</v>
      </c>
      <c r="F6065" s="26" t="s">
        <v>60</v>
      </c>
      <c r="G6065">
        <v>0</v>
      </c>
      <c r="H6065" s="123">
        <f t="shared" si="464"/>
        <v>0</v>
      </c>
      <c r="I6065" s="2" t="s">
        <v>100</v>
      </c>
      <c r="M6065" s="2">
        <v>0</v>
      </c>
      <c r="O6065">
        <v>0</v>
      </c>
      <c r="P6065" s="2">
        <v>11</v>
      </c>
      <c r="Q6065" s="2">
        <v>0</v>
      </c>
      <c r="S6065">
        <v>0</v>
      </c>
      <c r="T6065" s="2">
        <v>12</v>
      </c>
    </row>
    <row r="6066" spans="1:20">
      <c r="A6066" s="187" t="s">
        <v>2011</v>
      </c>
      <c r="B6066" t="s">
        <v>2005</v>
      </c>
      <c r="C6066" s="60" t="s">
        <v>1433</v>
      </c>
      <c r="D6066" s="1" t="s">
        <v>44</v>
      </c>
      <c r="E6066" s="28" t="s">
        <v>60</v>
      </c>
      <c r="F6066" s="26" t="s">
        <v>60</v>
      </c>
      <c r="G6066">
        <v>0</v>
      </c>
      <c r="H6066" s="123">
        <f t="shared" si="464"/>
        <v>0</v>
      </c>
      <c r="I6066" s="2" t="s">
        <v>100</v>
      </c>
      <c r="M6066" s="2">
        <v>0</v>
      </c>
      <c r="O6066">
        <v>0</v>
      </c>
      <c r="P6066" s="2">
        <v>11</v>
      </c>
      <c r="Q6066" s="2">
        <v>0</v>
      </c>
      <c r="S6066">
        <v>0</v>
      </c>
      <c r="T6066" s="2">
        <v>12</v>
      </c>
    </row>
    <row r="6067" spans="1:20">
      <c r="A6067" s="187" t="s">
        <v>2011</v>
      </c>
      <c r="B6067" t="s">
        <v>2006</v>
      </c>
      <c r="C6067" s="60" t="s">
        <v>1433</v>
      </c>
      <c r="D6067" s="1" t="s">
        <v>44</v>
      </c>
      <c r="E6067" s="28" t="s">
        <v>60</v>
      </c>
      <c r="F6067" s="26" t="s">
        <v>60</v>
      </c>
      <c r="G6067">
        <v>0</v>
      </c>
      <c r="H6067" s="123">
        <f t="shared" si="464"/>
        <v>0</v>
      </c>
      <c r="I6067" s="2" t="s">
        <v>100</v>
      </c>
      <c r="M6067" s="2">
        <v>0</v>
      </c>
      <c r="O6067">
        <v>0</v>
      </c>
      <c r="P6067" s="2">
        <v>11</v>
      </c>
      <c r="Q6067" s="2">
        <v>8.3333333333333301E-2</v>
      </c>
      <c r="S6067">
        <v>0.28867513459481298</v>
      </c>
      <c r="T6067" s="2">
        <v>12</v>
      </c>
    </row>
    <row r="6068" spans="1:20">
      <c r="A6068" s="187" t="s">
        <v>2011</v>
      </c>
      <c r="B6068" t="s">
        <v>2007</v>
      </c>
      <c r="C6068" s="60" t="s">
        <v>1433</v>
      </c>
      <c r="D6068" s="1" t="s">
        <v>44</v>
      </c>
      <c r="E6068" s="28" t="s">
        <v>60</v>
      </c>
      <c r="F6068" s="26" t="s">
        <v>60</v>
      </c>
      <c r="G6068">
        <v>0</v>
      </c>
      <c r="H6068" s="123">
        <f t="shared" si="464"/>
        <v>0</v>
      </c>
      <c r="I6068" s="2" t="s">
        <v>100</v>
      </c>
      <c r="M6068" s="2">
        <v>1.27272727272727</v>
      </c>
      <c r="O6068">
        <v>2.1489955370316198</v>
      </c>
      <c r="P6068" s="2">
        <v>11</v>
      </c>
      <c r="Q6068" s="2">
        <v>3.5</v>
      </c>
      <c r="S6068">
        <v>4.8335945592939797</v>
      </c>
      <c r="T6068" s="2">
        <v>12</v>
      </c>
    </row>
    <row r="6069" spans="1:20">
      <c r="A6069" s="187" t="s">
        <v>2011</v>
      </c>
      <c r="B6069" t="s">
        <v>2008</v>
      </c>
      <c r="C6069" s="60" t="s">
        <v>1433</v>
      </c>
      <c r="D6069" s="1" t="s">
        <v>44</v>
      </c>
      <c r="E6069" s="28" t="s">
        <v>60</v>
      </c>
      <c r="F6069" s="26" t="s">
        <v>60</v>
      </c>
      <c r="G6069">
        <v>0</v>
      </c>
      <c r="H6069" s="123">
        <f t="shared" si="464"/>
        <v>0</v>
      </c>
      <c r="I6069" s="2" t="s">
        <v>100</v>
      </c>
      <c r="M6069" s="2">
        <v>0</v>
      </c>
      <c r="O6069">
        <v>0</v>
      </c>
      <c r="P6069" s="2">
        <v>11</v>
      </c>
      <c r="Q6069" s="2">
        <v>0</v>
      </c>
      <c r="S6069">
        <v>0</v>
      </c>
      <c r="T6069" s="2">
        <v>12</v>
      </c>
    </row>
    <row r="6070" spans="1:20">
      <c r="A6070" s="187" t="s">
        <v>2011</v>
      </c>
      <c r="B6070" t="s">
        <v>2009</v>
      </c>
      <c r="C6070" s="60" t="s">
        <v>1433</v>
      </c>
      <c r="D6070" s="1" t="s">
        <v>44</v>
      </c>
      <c r="E6070" s="28" t="s">
        <v>60</v>
      </c>
      <c r="F6070" s="26" t="s">
        <v>60</v>
      </c>
      <c r="G6070">
        <v>0</v>
      </c>
      <c r="H6070" s="123">
        <f t="shared" si="464"/>
        <v>0</v>
      </c>
      <c r="I6070" s="2" t="s">
        <v>100</v>
      </c>
      <c r="M6070" s="2">
        <v>0</v>
      </c>
      <c r="O6070">
        <v>0</v>
      </c>
      <c r="P6070" s="2">
        <v>11</v>
      </c>
      <c r="Q6070" s="2">
        <v>0</v>
      </c>
      <c r="S6070">
        <v>0</v>
      </c>
      <c r="T6070" s="2">
        <v>12</v>
      </c>
    </row>
    <row r="6071" spans="1:20">
      <c r="A6071" s="187" t="s">
        <v>2011</v>
      </c>
      <c r="B6071" t="s">
        <v>1873</v>
      </c>
      <c r="C6071" s="60" t="s">
        <v>1433</v>
      </c>
      <c r="D6071" s="1" t="s">
        <v>44</v>
      </c>
      <c r="E6071" s="28" t="s">
        <v>60</v>
      </c>
      <c r="F6071" s="26" t="s">
        <v>60</v>
      </c>
      <c r="G6071">
        <v>7</v>
      </c>
      <c r="H6071" s="123">
        <f t="shared" si="464"/>
        <v>0.25</v>
      </c>
      <c r="J6071" t="s">
        <v>100</v>
      </c>
      <c r="M6071" s="2">
        <v>4</v>
      </c>
      <c r="O6071">
        <v>7.1223081039276002</v>
      </c>
      <c r="P6071" s="2">
        <v>12</v>
      </c>
      <c r="Q6071" s="2">
        <v>0</v>
      </c>
      <c r="S6071">
        <v>0</v>
      </c>
      <c r="T6071" s="2">
        <v>12</v>
      </c>
    </row>
    <row r="6072" spans="1:20">
      <c r="A6072" s="187" t="s">
        <v>2011</v>
      </c>
      <c r="B6072" t="s">
        <v>1874</v>
      </c>
      <c r="C6072" s="60" t="s">
        <v>1433</v>
      </c>
      <c r="D6072" s="1" t="s">
        <v>44</v>
      </c>
      <c r="E6072" s="28" t="s">
        <v>60</v>
      </c>
      <c r="F6072" s="26" t="s">
        <v>60</v>
      </c>
      <c r="G6072">
        <v>7</v>
      </c>
      <c r="H6072" s="123">
        <f t="shared" si="464"/>
        <v>0.25</v>
      </c>
      <c r="J6072" t="s">
        <v>100</v>
      </c>
      <c r="M6072" s="2">
        <v>0</v>
      </c>
      <c r="O6072">
        <v>0</v>
      </c>
      <c r="P6072" s="2">
        <v>12</v>
      </c>
      <c r="Q6072" s="2">
        <v>0</v>
      </c>
      <c r="S6072">
        <v>0</v>
      </c>
      <c r="T6072" s="2">
        <v>12</v>
      </c>
    </row>
    <row r="6073" spans="1:20">
      <c r="A6073" s="187" t="s">
        <v>2011</v>
      </c>
      <c r="B6073" t="s">
        <v>1875</v>
      </c>
      <c r="C6073" s="60" t="s">
        <v>1433</v>
      </c>
      <c r="D6073" s="1" t="s">
        <v>44</v>
      </c>
      <c r="E6073" s="28" t="s">
        <v>60</v>
      </c>
      <c r="F6073" s="26" t="s">
        <v>60</v>
      </c>
      <c r="G6073">
        <v>7</v>
      </c>
      <c r="H6073" s="123">
        <f t="shared" si="464"/>
        <v>0.25</v>
      </c>
      <c r="J6073" t="s">
        <v>100</v>
      </c>
      <c r="M6073" s="2">
        <v>0.25</v>
      </c>
      <c r="O6073">
        <v>0.86602540378443904</v>
      </c>
      <c r="P6073" s="2">
        <v>12</v>
      </c>
      <c r="Q6073" s="2">
        <v>0</v>
      </c>
      <c r="S6073">
        <v>0</v>
      </c>
      <c r="T6073" s="2">
        <v>12</v>
      </c>
    </row>
    <row r="6074" spans="1:20">
      <c r="A6074" s="187" t="s">
        <v>2011</v>
      </c>
      <c r="B6074" t="s">
        <v>1876</v>
      </c>
      <c r="C6074" s="60" t="s">
        <v>1433</v>
      </c>
      <c r="D6074" s="1" t="s">
        <v>44</v>
      </c>
      <c r="E6074" s="28" t="s">
        <v>60</v>
      </c>
      <c r="F6074" s="26" t="s">
        <v>60</v>
      </c>
      <c r="G6074">
        <v>7</v>
      </c>
      <c r="H6074" s="123">
        <f t="shared" si="464"/>
        <v>0.25</v>
      </c>
      <c r="J6074" t="s">
        <v>100</v>
      </c>
      <c r="M6074" s="2">
        <v>0</v>
      </c>
      <c r="O6074">
        <v>0</v>
      </c>
      <c r="P6074" s="2">
        <v>12</v>
      </c>
      <c r="Q6074" s="2">
        <v>0</v>
      </c>
      <c r="S6074">
        <v>0</v>
      </c>
      <c r="T6074" s="2">
        <v>12</v>
      </c>
    </row>
    <row r="6075" spans="1:20">
      <c r="A6075" s="187" t="s">
        <v>2011</v>
      </c>
      <c r="B6075" t="s">
        <v>1877</v>
      </c>
      <c r="C6075" s="60" t="s">
        <v>1433</v>
      </c>
      <c r="D6075" s="1" t="s">
        <v>44</v>
      </c>
      <c r="E6075" s="28" t="s">
        <v>60</v>
      </c>
      <c r="F6075" s="26" t="s">
        <v>60</v>
      </c>
      <c r="G6075">
        <v>7</v>
      </c>
      <c r="H6075" s="123">
        <f t="shared" si="464"/>
        <v>0.25</v>
      </c>
      <c r="J6075" t="s">
        <v>100</v>
      </c>
      <c r="M6075" s="2">
        <v>0</v>
      </c>
      <c r="O6075">
        <v>0</v>
      </c>
      <c r="P6075" s="2">
        <v>12</v>
      </c>
      <c r="Q6075" s="2">
        <v>0</v>
      </c>
      <c r="S6075">
        <v>0</v>
      </c>
      <c r="T6075" s="2">
        <v>12</v>
      </c>
    </row>
    <row r="6076" spans="1:20">
      <c r="A6076" s="187" t="s">
        <v>2011</v>
      </c>
      <c r="B6076" t="s">
        <v>1878</v>
      </c>
      <c r="C6076" s="60" t="s">
        <v>1433</v>
      </c>
      <c r="D6076" s="1" t="s">
        <v>44</v>
      </c>
      <c r="E6076" s="28" t="s">
        <v>60</v>
      </c>
      <c r="F6076" s="26" t="s">
        <v>60</v>
      </c>
      <c r="G6076">
        <v>7</v>
      </c>
      <c r="H6076" s="123">
        <f t="shared" si="464"/>
        <v>0.25</v>
      </c>
      <c r="J6076" t="s">
        <v>100</v>
      </c>
      <c r="M6076" s="2">
        <v>0</v>
      </c>
      <c r="O6076">
        <v>0</v>
      </c>
      <c r="P6076" s="2">
        <v>12</v>
      </c>
      <c r="Q6076" s="2">
        <v>0</v>
      </c>
      <c r="S6076">
        <v>0</v>
      </c>
      <c r="T6076" s="2">
        <v>12</v>
      </c>
    </row>
    <row r="6077" spans="1:20">
      <c r="A6077" s="187" t="s">
        <v>2011</v>
      </c>
      <c r="B6077" t="s">
        <v>1879</v>
      </c>
      <c r="C6077" s="60" t="s">
        <v>1433</v>
      </c>
      <c r="D6077" s="1" t="s">
        <v>44</v>
      </c>
      <c r="E6077" s="28" t="s">
        <v>60</v>
      </c>
      <c r="F6077" s="26" t="s">
        <v>60</v>
      </c>
      <c r="G6077">
        <v>7</v>
      </c>
      <c r="H6077" s="123">
        <f t="shared" si="464"/>
        <v>0.25</v>
      </c>
      <c r="J6077" t="s">
        <v>100</v>
      </c>
      <c r="M6077" s="2">
        <v>174.25</v>
      </c>
      <c r="O6077">
        <v>103.115226809623</v>
      </c>
      <c r="P6077" s="2">
        <v>12</v>
      </c>
      <c r="Q6077" s="2">
        <v>29.9166666666667</v>
      </c>
      <c r="S6077">
        <v>29.669262739662901</v>
      </c>
      <c r="T6077" s="2">
        <v>12</v>
      </c>
    </row>
    <row r="6078" spans="1:20">
      <c r="A6078" s="187" t="s">
        <v>2011</v>
      </c>
      <c r="B6078" t="s">
        <v>1880</v>
      </c>
      <c r="C6078" s="60" t="s">
        <v>1433</v>
      </c>
      <c r="D6078" s="1" t="s">
        <v>44</v>
      </c>
      <c r="E6078" s="28" t="s">
        <v>60</v>
      </c>
      <c r="F6078" s="26" t="s">
        <v>60</v>
      </c>
      <c r="G6078">
        <v>7</v>
      </c>
      <c r="H6078" s="123">
        <f t="shared" si="464"/>
        <v>0.25</v>
      </c>
      <c r="J6078" t="s">
        <v>100</v>
      </c>
      <c r="M6078" s="2">
        <v>0</v>
      </c>
      <c r="O6078">
        <v>0</v>
      </c>
      <c r="P6078" s="2">
        <v>12</v>
      </c>
      <c r="Q6078" s="2">
        <v>0</v>
      </c>
      <c r="S6078">
        <v>0</v>
      </c>
      <c r="T6078" s="2">
        <v>12</v>
      </c>
    </row>
    <row r="6079" spans="1:20">
      <c r="A6079" s="187" t="s">
        <v>2011</v>
      </c>
      <c r="B6079" t="s">
        <v>1881</v>
      </c>
      <c r="C6079" s="60" t="s">
        <v>1433</v>
      </c>
      <c r="D6079" s="1" t="s">
        <v>44</v>
      </c>
      <c r="E6079" s="28" t="s">
        <v>60</v>
      </c>
      <c r="F6079" s="26" t="s">
        <v>60</v>
      </c>
      <c r="G6079">
        <v>7</v>
      </c>
      <c r="H6079" s="123">
        <f t="shared" si="464"/>
        <v>0.25</v>
      </c>
      <c r="J6079" t="s">
        <v>100</v>
      </c>
      <c r="M6079" s="2">
        <v>0</v>
      </c>
      <c r="O6079">
        <v>0</v>
      </c>
      <c r="P6079" s="2">
        <v>12</v>
      </c>
      <c r="Q6079" s="2">
        <v>8.3333333333333301E-2</v>
      </c>
      <c r="S6079">
        <v>0.28867513459481298</v>
      </c>
      <c r="T6079" s="2">
        <v>12</v>
      </c>
    </row>
    <row r="6080" spans="1:20">
      <c r="A6080" s="187" t="s">
        <v>2011</v>
      </c>
      <c r="B6080" t="s">
        <v>1882</v>
      </c>
      <c r="C6080" s="60" t="s">
        <v>1433</v>
      </c>
      <c r="D6080" s="1" t="s">
        <v>44</v>
      </c>
      <c r="E6080" s="28" t="s">
        <v>60</v>
      </c>
      <c r="F6080" s="26" t="s">
        <v>60</v>
      </c>
      <c r="G6080">
        <v>7</v>
      </c>
      <c r="H6080" s="123">
        <f t="shared" si="464"/>
        <v>0.25</v>
      </c>
      <c r="J6080" t="s">
        <v>100</v>
      </c>
      <c r="M6080" s="2">
        <v>8.3333333333333301E-2</v>
      </c>
      <c r="O6080">
        <v>0.28867513459481298</v>
      </c>
      <c r="P6080" s="2">
        <v>12</v>
      </c>
      <c r="Q6080" s="2">
        <v>0</v>
      </c>
      <c r="S6080">
        <v>0</v>
      </c>
      <c r="T6080" s="2">
        <v>12</v>
      </c>
    </row>
    <row r="6081" spans="1:20">
      <c r="A6081" s="187" t="s">
        <v>2011</v>
      </c>
      <c r="B6081" t="s">
        <v>1883</v>
      </c>
      <c r="C6081" s="60" t="s">
        <v>1433</v>
      </c>
      <c r="D6081" s="1" t="s">
        <v>44</v>
      </c>
      <c r="E6081" s="28" t="s">
        <v>60</v>
      </c>
      <c r="F6081" s="26" t="s">
        <v>60</v>
      </c>
      <c r="G6081">
        <v>7</v>
      </c>
      <c r="H6081" s="123">
        <f t="shared" si="464"/>
        <v>0.25</v>
      </c>
      <c r="J6081" t="s">
        <v>100</v>
      </c>
      <c r="M6081" s="2">
        <v>101.416666666667</v>
      </c>
      <c r="O6081">
        <v>85.6084727469227</v>
      </c>
      <c r="P6081" s="2">
        <v>12</v>
      </c>
      <c r="Q6081" s="2">
        <v>26.9166666666667</v>
      </c>
      <c r="S6081">
        <v>44.172098007953402</v>
      </c>
      <c r="T6081" s="2">
        <v>12</v>
      </c>
    </row>
    <row r="6082" spans="1:20">
      <c r="A6082" s="187" t="s">
        <v>2011</v>
      </c>
      <c r="B6082" t="s">
        <v>1884</v>
      </c>
      <c r="C6082" s="60" t="s">
        <v>1433</v>
      </c>
      <c r="D6082" s="1" t="s">
        <v>44</v>
      </c>
      <c r="E6082" s="28" t="s">
        <v>60</v>
      </c>
      <c r="F6082" s="26" t="s">
        <v>60</v>
      </c>
      <c r="G6082">
        <v>7</v>
      </c>
      <c r="H6082" s="123">
        <f t="shared" si="464"/>
        <v>0.25</v>
      </c>
      <c r="J6082" t="s">
        <v>100</v>
      </c>
      <c r="M6082" s="2">
        <v>0</v>
      </c>
      <c r="O6082">
        <v>0</v>
      </c>
      <c r="P6082" s="2">
        <v>12</v>
      </c>
      <c r="Q6082" s="2">
        <v>0</v>
      </c>
      <c r="S6082">
        <v>0</v>
      </c>
      <c r="T6082" s="2">
        <v>12</v>
      </c>
    </row>
    <row r="6083" spans="1:20">
      <c r="A6083" s="187" t="s">
        <v>2011</v>
      </c>
      <c r="B6083" t="s">
        <v>1885</v>
      </c>
      <c r="C6083" s="60" t="s">
        <v>1433</v>
      </c>
      <c r="D6083" s="1" t="s">
        <v>44</v>
      </c>
      <c r="E6083" s="28" t="s">
        <v>60</v>
      </c>
      <c r="F6083" s="26" t="s">
        <v>60</v>
      </c>
      <c r="G6083">
        <v>7</v>
      </c>
      <c r="H6083" s="123">
        <f t="shared" si="464"/>
        <v>0.25</v>
      </c>
      <c r="J6083" t="s">
        <v>100</v>
      </c>
      <c r="M6083" s="2">
        <v>0</v>
      </c>
      <c r="O6083">
        <v>0</v>
      </c>
      <c r="P6083" s="2">
        <v>12</v>
      </c>
      <c r="Q6083" s="2">
        <v>0</v>
      </c>
      <c r="S6083">
        <v>0</v>
      </c>
      <c r="T6083" s="2">
        <v>12</v>
      </c>
    </row>
    <row r="6084" spans="1:20">
      <c r="A6084" s="187" t="s">
        <v>2011</v>
      </c>
      <c r="B6084" t="s">
        <v>1447</v>
      </c>
      <c r="C6084" s="60" t="s">
        <v>1433</v>
      </c>
      <c r="D6084" s="1" t="s">
        <v>44</v>
      </c>
      <c r="E6084" s="28" t="s">
        <v>60</v>
      </c>
      <c r="F6084" s="26" t="s">
        <v>60</v>
      </c>
      <c r="G6084">
        <v>7</v>
      </c>
      <c r="H6084" s="123">
        <f t="shared" si="464"/>
        <v>0.25</v>
      </c>
      <c r="J6084" t="s">
        <v>100</v>
      </c>
      <c r="M6084" s="2">
        <v>0.16666666666666699</v>
      </c>
      <c r="O6084">
        <v>0.38924947208076099</v>
      </c>
      <c r="P6084" s="2">
        <v>12</v>
      </c>
      <c r="Q6084" s="2">
        <v>0.83333333333333304</v>
      </c>
      <c r="S6084">
        <v>1.33711584684304</v>
      </c>
      <c r="T6084" s="2">
        <v>12</v>
      </c>
    </row>
    <row r="6085" spans="1:20">
      <c r="A6085" s="187" t="s">
        <v>2011</v>
      </c>
      <c r="B6085" t="s">
        <v>1886</v>
      </c>
      <c r="C6085" s="60" t="s">
        <v>1433</v>
      </c>
      <c r="D6085" s="1" t="s">
        <v>44</v>
      </c>
      <c r="E6085" s="28" t="s">
        <v>60</v>
      </c>
      <c r="F6085" s="26" t="s">
        <v>60</v>
      </c>
      <c r="G6085">
        <v>7</v>
      </c>
      <c r="H6085" s="123">
        <f t="shared" ref="H6085:H6148" si="465">G6085/28</f>
        <v>0.25</v>
      </c>
      <c r="J6085" t="s">
        <v>100</v>
      </c>
      <c r="M6085" s="2">
        <v>0.16666666666666699</v>
      </c>
      <c r="O6085">
        <v>0.57735026918962595</v>
      </c>
      <c r="P6085" s="2">
        <v>12</v>
      </c>
      <c r="Q6085" s="2">
        <v>0</v>
      </c>
      <c r="S6085">
        <v>0</v>
      </c>
      <c r="T6085" s="2">
        <v>12</v>
      </c>
    </row>
    <row r="6086" spans="1:20">
      <c r="A6086" s="187" t="s">
        <v>2011</v>
      </c>
      <c r="B6086" t="s">
        <v>1887</v>
      </c>
      <c r="C6086" s="60" t="s">
        <v>1433</v>
      </c>
      <c r="D6086" s="1" t="s">
        <v>44</v>
      </c>
      <c r="E6086" s="28" t="s">
        <v>60</v>
      </c>
      <c r="F6086" s="26" t="s">
        <v>60</v>
      </c>
      <c r="G6086">
        <v>7</v>
      </c>
      <c r="H6086" s="123">
        <f t="shared" si="465"/>
        <v>0.25</v>
      </c>
      <c r="J6086" t="s">
        <v>100</v>
      </c>
      <c r="M6086" s="2">
        <v>4.25</v>
      </c>
      <c r="O6086">
        <v>4.3926591656369798</v>
      </c>
      <c r="P6086" s="2">
        <v>12</v>
      </c>
      <c r="Q6086" s="2">
        <v>0.91666666666666696</v>
      </c>
      <c r="S6086">
        <v>1.97522534195852</v>
      </c>
      <c r="T6086" s="2">
        <v>12</v>
      </c>
    </row>
    <row r="6087" spans="1:20">
      <c r="A6087" s="187" t="s">
        <v>2011</v>
      </c>
      <c r="B6087" t="s">
        <v>1888</v>
      </c>
      <c r="C6087" s="60" t="s">
        <v>1433</v>
      </c>
      <c r="D6087" s="1" t="s">
        <v>44</v>
      </c>
      <c r="E6087" s="28" t="s">
        <v>60</v>
      </c>
      <c r="F6087" s="26" t="s">
        <v>60</v>
      </c>
      <c r="G6087">
        <v>7</v>
      </c>
      <c r="H6087" s="123">
        <f t="shared" si="465"/>
        <v>0.25</v>
      </c>
      <c r="J6087" t="s">
        <v>100</v>
      </c>
      <c r="M6087" s="2">
        <v>0</v>
      </c>
      <c r="O6087">
        <v>0</v>
      </c>
      <c r="P6087" s="2">
        <v>12</v>
      </c>
      <c r="Q6087" s="2">
        <v>0</v>
      </c>
      <c r="S6087">
        <v>0</v>
      </c>
      <c r="T6087" s="2">
        <v>12</v>
      </c>
    </row>
    <row r="6088" spans="1:20">
      <c r="A6088" s="187" t="s">
        <v>2011</v>
      </c>
      <c r="B6088" t="s">
        <v>1889</v>
      </c>
      <c r="C6088" s="60" t="s">
        <v>1433</v>
      </c>
      <c r="D6088" s="1" t="s">
        <v>44</v>
      </c>
      <c r="E6088" s="28" t="s">
        <v>60</v>
      </c>
      <c r="F6088" s="26" t="s">
        <v>60</v>
      </c>
      <c r="G6088">
        <v>7</v>
      </c>
      <c r="H6088" s="123">
        <f t="shared" si="465"/>
        <v>0.25</v>
      </c>
      <c r="J6088" t="s">
        <v>100</v>
      </c>
      <c r="M6088" s="2">
        <v>1.25</v>
      </c>
      <c r="O6088">
        <v>1.13818036595899</v>
      </c>
      <c r="P6088" s="2">
        <v>12</v>
      </c>
      <c r="Q6088" s="2">
        <v>2.1666666666666701</v>
      </c>
      <c r="S6088">
        <v>2.5524794837866001</v>
      </c>
      <c r="T6088" s="2">
        <v>12</v>
      </c>
    </row>
    <row r="6089" spans="1:20">
      <c r="A6089" s="187" t="s">
        <v>2011</v>
      </c>
      <c r="B6089" t="s">
        <v>1890</v>
      </c>
      <c r="C6089" s="60" t="s">
        <v>1433</v>
      </c>
      <c r="D6089" s="1" t="s">
        <v>44</v>
      </c>
      <c r="E6089" s="28" t="s">
        <v>60</v>
      </c>
      <c r="F6089" s="26" t="s">
        <v>60</v>
      </c>
      <c r="G6089">
        <v>7</v>
      </c>
      <c r="H6089" s="123">
        <f t="shared" si="465"/>
        <v>0.25</v>
      </c>
      <c r="J6089" t="s">
        <v>100</v>
      </c>
      <c r="M6089" s="2">
        <v>7.3333333333333304</v>
      </c>
      <c r="O6089">
        <v>8.0716488496164907</v>
      </c>
      <c r="P6089" s="2">
        <v>12</v>
      </c>
      <c r="Q6089" s="2">
        <v>0</v>
      </c>
      <c r="S6089">
        <v>0</v>
      </c>
      <c r="T6089" s="2">
        <v>12</v>
      </c>
    </row>
    <row r="6090" spans="1:20">
      <c r="A6090" s="187" t="s">
        <v>2011</v>
      </c>
      <c r="B6090" t="s">
        <v>918</v>
      </c>
      <c r="C6090" s="60" t="s">
        <v>1433</v>
      </c>
      <c r="D6090" s="1" t="s">
        <v>44</v>
      </c>
      <c r="E6090" s="28" t="s">
        <v>60</v>
      </c>
      <c r="F6090" s="26" t="s">
        <v>60</v>
      </c>
      <c r="G6090">
        <v>7</v>
      </c>
      <c r="H6090" s="123">
        <f t="shared" si="465"/>
        <v>0.25</v>
      </c>
      <c r="J6090" t="s">
        <v>100</v>
      </c>
      <c r="M6090" s="2">
        <v>0</v>
      </c>
      <c r="O6090">
        <v>0</v>
      </c>
      <c r="P6090" s="2">
        <v>12</v>
      </c>
      <c r="Q6090" s="2">
        <v>0</v>
      </c>
      <c r="S6090">
        <v>0</v>
      </c>
      <c r="T6090" s="2">
        <v>12</v>
      </c>
    </row>
    <row r="6091" spans="1:20">
      <c r="A6091" s="187" t="s">
        <v>2011</v>
      </c>
      <c r="B6091" t="s">
        <v>1891</v>
      </c>
      <c r="C6091" s="60" t="s">
        <v>1433</v>
      </c>
      <c r="D6091" s="1" t="s">
        <v>44</v>
      </c>
      <c r="E6091" s="28" t="s">
        <v>60</v>
      </c>
      <c r="F6091" s="26" t="s">
        <v>60</v>
      </c>
      <c r="G6091">
        <v>7</v>
      </c>
      <c r="H6091" s="123">
        <f t="shared" si="465"/>
        <v>0.25</v>
      </c>
      <c r="J6091" t="s">
        <v>100</v>
      </c>
      <c r="M6091" s="2">
        <v>0.25</v>
      </c>
      <c r="O6091">
        <v>0.62158156050806102</v>
      </c>
      <c r="P6091" s="2">
        <v>12</v>
      </c>
      <c r="Q6091" s="2">
        <v>0</v>
      </c>
      <c r="S6091">
        <v>0</v>
      </c>
      <c r="T6091" s="2">
        <v>12</v>
      </c>
    </row>
    <row r="6092" spans="1:20">
      <c r="A6092" s="187" t="s">
        <v>2011</v>
      </c>
      <c r="B6092" t="s">
        <v>1892</v>
      </c>
      <c r="C6092" s="60" t="s">
        <v>1433</v>
      </c>
      <c r="D6092" s="1" t="s">
        <v>44</v>
      </c>
      <c r="E6092" s="28" t="s">
        <v>60</v>
      </c>
      <c r="F6092" s="26" t="s">
        <v>60</v>
      </c>
      <c r="G6092">
        <v>7</v>
      </c>
      <c r="H6092" s="123">
        <f t="shared" si="465"/>
        <v>0.25</v>
      </c>
      <c r="J6092" t="s">
        <v>100</v>
      </c>
      <c r="M6092" s="2">
        <v>0</v>
      </c>
      <c r="O6092">
        <v>0</v>
      </c>
      <c r="P6092" s="2">
        <v>12</v>
      </c>
      <c r="Q6092" s="2">
        <v>0</v>
      </c>
      <c r="S6092">
        <v>0</v>
      </c>
      <c r="T6092" s="2">
        <v>12</v>
      </c>
    </row>
    <row r="6093" spans="1:20">
      <c r="A6093" s="187" t="s">
        <v>2011</v>
      </c>
      <c r="B6093" t="s">
        <v>1425</v>
      </c>
      <c r="C6093" s="60" t="s">
        <v>1433</v>
      </c>
      <c r="D6093" s="1" t="s">
        <v>44</v>
      </c>
      <c r="E6093" s="28" t="s">
        <v>60</v>
      </c>
      <c r="F6093" s="26" t="s">
        <v>60</v>
      </c>
      <c r="G6093">
        <v>7</v>
      </c>
      <c r="H6093" s="123">
        <f t="shared" si="465"/>
        <v>0.25</v>
      </c>
      <c r="J6093" t="s">
        <v>100</v>
      </c>
      <c r="M6093" s="2">
        <v>0</v>
      </c>
      <c r="O6093">
        <v>0</v>
      </c>
      <c r="P6093" s="2">
        <v>12</v>
      </c>
      <c r="Q6093" s="2">
        <v>0</v>
      </c>
      <c r="S6093">
        <v>0</v>
      </c>
      <c r="T6093" s="2">
        <v>12</v>
      </c>
    </row>
    <row r="6094" spans="1:20">
      <c r="A6094" s="187" t="s">
        <v>2011</v>
      </c>
      <c r="B6094" t="s">
        <v>1427</v>
      </c>
      <c r="C6094" s="60" t="s">
        <v>1433</v>
      </c>
      <c r="D6094" s="1" t="s">
        <v>44</v>
      </c>
      <c r="E6094" s="28" t="s">
        <v>60</v>
      </c>
      <c r="F6094" s="26" t="s">
        <v>60</v>
      </c>
      <c r="G6094">
        <v>7</v>
      </c>
      <c r="H6094" s="123">
        <f t="shared" si="465"/>
        <v>0.25</v>
      </c>
      <c r="J6094" t="s">
        <v>100</v>
      </c>
      <c r="M6094" s="2">
        <v>0.33333333333333298</v>
      </c>
      <c r="O6094">
        <v>0.65133894727893005</v>
      </c>
      <c r="P6094" s="2">
        <v>12</v>
      </c>
      <c r="Q6094" s="2">
        <v>8.3333333333333301E-2</v>
      </c>
      <c r="S6094">
        <v>0.28867513459481298</v>
      </c>
      <c r="T6094" s="2">
        <v>12</v>
      </c>
    </row>
    <row r="6095" spans="1:20">
      <c r="A6095" s="187" t="s">
        <v>2011</v>
      </c>
      <c r="B6095" t="s">
        <v>1893</v>
      </c>
      <c r="C6095" s="60" t="s">
        <v>1433</v>
      </c>
      <c r="D6095" s="1" t="s">
        <v>44</v>
      </c>
      <c r="E6095" s="28" t="s">
        <v>60</v>
      </c>
      <c r="F6095" s="26" t="s">
        <v>60</v>
      </c>
      <c r="G6095">
        <v>7</v>
      </c>
      <c r="H6095" s="123">
        <f t="shared" si="465"/>
        <v>0.25</v>
      </c>
      <c r="J6095" t="s">
        <v>100</v>
      </c>
      <c r="M6095" s="2">
        <v>0</v>
      </c>
      <c r="O6095">
        <v>0</v>
      </c>
      <c r="P6095" s="2">
        <v>12</v>
      </c>
      <c r="Q6095" s="2">
        <v>0</v>
      </c>
      <c r="S6095">
        <v>0</v>
      </c>
      <c r="T6095" s="2">
        <v>12</v>
      </c>
    </row>
    <row r="6096" spans="1:20">
      <c r="A6096" s="187" t="s">
        <v>2011</v>
      </c>
      <c r="B6096" t="s">
        <v>1894</v>
      </c>
      <c r="C6096" s="60" t="s">
        <v>1433</v>
      </c>
      <c r="D6096" s="1" t="s">
        <v>44</v>
      </c>
      <c r="E6096" s="28" t="s">
        <v>60</v>
      </c>
      <c r="F6096" s="26" t="s">
        <v>60</v>
      </c>
      <c r="G6096">
        <v>7</v>
      </c>
      <c r="H6096" s="123">
        <f t="shared" si="465"/>
        <v>0.25</v>
      </c>
      <c r="J6096" t="s">
        <v>100</v>
      </c>
      <c r="M6096" s="2">
        <v>0</v>
      </c>
      <c r="O6096">
        <v>0</v>
      </c>
      <c r="P6096" s="2">
        <v>12</v>
      </c>
      <c r="Q6096" s="2">
        <v>0</v>
      </c>
      <c r="S6096">
        <v>0</v>
      </c>
      <c r="T6096" s="2">
        <v>12</v>
      </c>
    </row>
    <row r="6097" spans="1:20">
      <c r="A6097" s="187" t="s">
        <v>2011</v>
      </c>
      <c r="B6097" t="s">
        <v>1895</v>
      </c>
      <c r="C6097" s="60" t="s">
        <v>1433</v>
      </c>
      <c r="D6097" s="1" t="s">
        <v>44</v>
      </c>
      <c r="E6097" s="28" t="s">
        <v>60</v>
      </c>
      <c r="F6097" s="26" t="s">
        <v>60</v>
      </c>
      <c r="G6097">
        <v>7</v>
      </c>
      <c r="H6097" s="123">
        <f t="shared" si="465"/>
        <v>0.25</v>
      </c>
      <c r="J6097" t="s">
        <v>100</v>
      </c>
      <c r="M6097" s="2">
        <v>0</v>
      </c>
      <c r="O6097">
        <v>0</v>
      </c>
      <c r="P6097" s="2">
        <v>12</v>
      </c>
      <c r="Q6097" s="2">
        <v>0</v>
      </c>
      <c r="S6097">
        <v>0</v>
      </c>
      <c r="T6097" s="2">
        <v>12</v>
      </c>
    </row>
    <row r="6098" spans="1:20">
      <c r="A6098" s="187" t="s">
        <v>2011</v>
      </c>
      <c r="B6098" t="s">
        <v>1896</v>
      </c>
      <c r="C6098" s="60" t="s">
        <v>1433</v>
      </c>
      <c r="D6098" s="1" t="s">
        <v>44</v>
      </c>
      <c r="E6098" s="28" t="s">
        <v>60</v>
      </c>
      <c r="F6098" s="26" t="s">
        <v>60</v>
      </c>
      <c r="G6098">
        <v>7</v>
      </c>
      <c r="H6098" s="123">
        <f t="shared" si="465"/>
        <v>0.25</v>
      </c>
      <c r="J6098" t="s">
        <v>100</v>
      </c>
      <c r="M6098" s="2">
        <v>1.0833333333333299</v>
      </c>
      <c r="O6098">
        <v>1.7298624923456301</v>
      </c>
      <c r="P6098" s="2">
        <v>12</v>
      </c>
      <c r="Q6098" s="2">
        <v>5.75</v>
      </c>
      <c r="S6098">
        <v>7.56937610014554</v>
      </c>
      <c r="T6098" s="2">
        <v>12</v>
      </c>
    </row>
    <row r="6099" spans="1:20">
      <c r="A6099" s="187" t="s">
        <v>2011</v>
      </c>
      <c r="B6099" t="s">
        <v>1897</v>
      </c>
      <c r="C6099" s="60" t="s">
        <v>1433</v>
      </c>
      <c r="D6099" s="1" t="s">
        <v>44</v>
      </c>
      <c r="E6099" s="28" t="s">
        <v>60</v>
      </c>
      <c r="F6099" s="26" t="s">
        <v>60</v>
      </c>
      <c r="G6099">
        <v>7</v>
      </c>
      <c r="H6099" s="123">
        <f t="shared" si="465"/>
        <v>0.25</v>
      </c>
      <c r="J6099" t="s">
        <v>100</v>
      </c>
      <c r="M6099" s="2">
        <v>0</v>
      </c>
      <c r="O6099">
        <v>0</v>
      </c>
      <c r="P6099" s="2">
        <v>12</v>
      </c>
      <c r="Q6099" s="2">
        <v>0</v>
      </c>
      <c r="S6099">
        <v>0</v>
      </c>
      <c r="T6099" s="2">
        <v>12</v>
      </c>
    </row>
    <row r="6100" spans="1:20">
      <c r="A6100" s="187" t="s">
        <v>2011</v>
      </c>
      <c r="B6100" t="s">
        <v>1898</v>
      </c>
      <c r="C6100" s="60" t="s">
        <v>1433</v>
      </c>
      <c r="D6100" s="1" t="s">
        <v>44</v>
      </c>
      <c r="E6100" s="28" t="s">
        <v>60</v>
      </c>
      <c r="F6100" s="26" t="s">
        <v>60</v>
      </c>
      <c r="G6100">
        <v>7</v>
      </c>
      <c r="H6100" s="123">
        <f t="shared" si="465"/>
        <v>0.25</v>
      </c>
      <c r="J6100" t="s">
        <v>100</v>
      </c>
      <c r="M6100" s="2">
        <v>0</v>
      </c>
      <c r="O6100">
        <v>0</v>
      </c>
      <c r="P6100" s="2">
        <v>12</v>
      </c>
      <c r="Q6100" s="2">
        <v>0</v>
      </c>
      <c r="S6100">
        <v>0</v>
      </c>
      <c r="T6100" s="2">
        <v>12</v>
      </c>
    </row>
    <row r="6101" spans="1:20">
      <c r="A6101" s="187" t="s">
        <v>2011</v>
      </c>
      <c r="B6101" t="s">
        <v>1899</v>
      </c>
      <c r="C6101" s="60" t="s">
        <v>1433</v>
      </c>
      <c r="D6101" s="1" t="s">
        <v>44</v>
      </c>
      <c r="E6101" s="28" t="s">
        <v>60</v>
      </c>
      <c r="F6101" s="26" t="s">
        <v>60</v>
      </c>
      <c r="G6101">
        <v>7</v>
      </c>
      <c r="H6101" s="123">
        <f t="shared" si="465"/>
        <v>0.25</v>
      </c>
      <c r="J6101" t="s">
        <v>100</v>
      </c>
      <c r="M6101" s="2">
        <v>0</v>
      </c>
      <c r="O6101">
        <v>0</v>
      </c>
      <c r="P6101" s="2">
        <v>12</v>
      </c>
      <c r="Q6101" s="2">
        <v>0.16666666666666699</v>
      </c>
      <c r="S6101">
        <v>0.38924947208076099</v>
      </c>
      <c r="T6101" s="2">
        <v>12</v>
      </c>
    </row>
    <row r="6102" spans="1:20">
      <c r="A6102" s="187" t="s">
        <v>2011</v>
      </c>
      <c r="B6102" t="s">
        <v>1900</v>
      </c>
      <c r="C6102" s="60" t="s">
        <v>1433</v>
      </c>
      <c r="D6102" s="1" t="s">
        <v>44</v>
      </c>
      <c r="E6102" s="28" t="s">
        <v>60</v>
      </c>
      <c r="F6102" s="26" t="s">
        <v>60</v>
      </c>
      <c r="G6102">
        <v>7</v>
      </c>
      <c r="H6102" s="123">
        <f t="shared" si="465"/>
        <v>0.25</v>
      </c>
      <c r="J6102" t="s">
        <v>100</v>
      </c>
      <c r="M6102" s="2">
        <v>0</v>
      </c>
      <c r="O6102">
        <v>0</v>
      </c>
      <c r="P6102" s="2">
        <v>12</v>
      </c>
      <c r="Q6102" s="2">
        <v>0.25</v>
      </c>
      <c r="S6102">
        <v>0.62158156050806102</v>
      </c>
      <c r="T6102" s="2">
        <v>12</v>
      </c>
    </row>
    <row r="6103" spans="1:20">
      <c r="A6103" s="187" t="s">
        <v>2011</v>
      </c>
      <c r="B6103" t="s">
        <v>1901</v>
      </c>
      <c r="C6103" s="60" t="s">
        <v>1433</v>
      </c>
      <c r="D6103" s="1" t="s">
        <v>44</v>
      </c>
      <c r="E6103" s="28" t="s">
        <v>60</v>
      </c>
      <c r="F6103" s="26" t="s">
        <v>60</v>
      </c>
      <c r="G6103">
        <v>7</v>
      </c>
      <c r="H6103" s="123">
        <f t="shared" si="465"/>
        <v>0.25</v>
      </c>
      <c r="J6103" t="s">
        <v>100</v>
      </c>
      <c r="M6103" s="2">
        <v>0</v>
      </c>
      <c r="O6103">
        <v>0</v>
      </c>
      <c r="P6103" s="2">
        <v>12</v>
      </c>
      <c r="Q6103" s="2">
        <v>8.3333333333333301E-2</v>
      </c>
      <c r="S6103">
        <v>0.28867513459481298</v>
      </c>
      <c r="T6103" s="2">
        <v>12</v>
      </c>
    </row>
    <row r="6104" spans="1:20">
      <c r="A6104" s="187" t="s">
        <v>2011</v>
      </c>
      <c r="B6104" t="s">
        <v>1902</v>
      </c>
      <c r="C6104" s="60" t="s">
        <v>1433</v>
      </c>
      <c r="D6104" s="1" t="s">
        <v>44</v>
      </c>
      <c r="E6104" s="28" t="s">
        <v>60</v>
      </c>
      <c r="F6104" s="26" t="s">
        <v>60</v>
      </c>
      <c r="G6104">
        <v>7</v>
      </c>
      <c r="H6104" s="123">
        <f t="shared" si="465"/>
        <v>0.25</v>
      </c>
      <c r="J6104" t="s">
        <v>100</v>
      </c>
      <c r="M6104" s="2">
        <v>0</v>
      </c>
      <c r="O6104">
        <v>0</v>
      </c>
      <c r="P6104" s="2">
        <v>12</v>
      </c>
      <c r="Q6104" s="2">
        <v>0</v>
      </c>
      <c r="S6104">
        <v>0</v>
      </c>
      <c r="T6104" s="2">
        <v>12</v>
      </c>
    </row>
    <row r="6105" spans="1:20">
      <c r="A6105" s="187" t="s">
        <v>2011</v>
      </c>
      <c r="B6105" t="s">
        <v>1903</v>
      </c>
      <c r="C6105" s="60" t="s">
        <v>1433</v>
      </c>
      <c r="D6105" s="1" t="s">
        <v>44</v>
      </c>
      <c r="E6105" s="28" t="s">
        <v>60</v>
      </c>
      <c r="F6105" s="26" t="s">
        <v>60</v>
      </c>
      <c r="G6105">
        <v>7</v>
      </c>
      <c r="H6105" s="123">
        <f t="shared" si="465"/>
        <v>0.25</v>
      </c>
      <c r="J6105" t="s">
        <v>100</v>
      </c>
      <c r="M6105" s="2">
        <v>0</v>
      </c>
      <c r="O6105">
        <v>0</v>
      </c>
      <c r="P6105" s="2">
        <v>12</v>
      </c>
      <c r="Q6105" s="2">
        <v>0</v>
      </c>
      <c r="S6105">
        <v>0</v>
      </c>
      <c r="T6105" s="2">
        <v>12</v>
      </c>
    </row>
    <row r="6106" spans="1:20">
      <c r="A6106" s="187" t="s">
        <v>2011</v>
      </c>
      <c r="B6106" t="s">
        <v>1904</v>
      </c>
      <c r="C6106" s="60" t="s">
        <v>1433</v>
      </c>
      <c r="D6106" s="1" t="s">
        <v>44</v>
      </c>
      <c r="E6106" s="28" t="s">
        <v>60</v>
      </c>
      <c r="F6106" s="26" t="s">
        <v>60</v>
      </c>
      <c r="G6106">
        <v>7</v>
      </c>
      <c r="H6106" s="123">
        <f t="shared" si="465"/>
        <v>0.25</v>
      </c>
      <c r="J6106" t="s">
        <v>100</v>
      </c>
      <c r="M6106" s="2">
        <v>0</v>
      </c>
      <c r="O6106">
        <v>0</v>
      </c>
      <c r="P6106" s="2">
        <v>12</v>
      </c>
      <c r="Q6106" s="2">
        <v>8.3333333333333301E-2</v>
      </c>
      <c r="S6106">
        <v>0.28867513459481298</v>
      </c>
      <c r="T6106" s="2">
        <v>12</v>
      </c>
    </row>
    <row r="6107" spans="1:20">
      <c r="A6107" s="187" t="s">
        <v>2011</v>
      </c>
      <c r="B6107" t="s">
        <v>1905</v>
      </c>
      <c r="C6107" s="60" t="s">
        <v>1433</v>
      </c>
      <c r="D6107" s="1" t="s">
        <v>44</v>
      </c>
      <c r="E6107" s="28" t="s">
        <v>60</v>
      </c>
      <c r="F6107" s="26" t="s">
        <v>60</v>
      </c>
      <c r="G6107">
        <v>7</v>
      </c>
      <c r="H6107" s="123">
        <f t="shared" si="465"/>
        <v>0.25</v>
      </c>
      <c r="J6107" t="s">
        <v>100</v>
      </c>
      <c r="M6107" s="2">
        <v>25.5833333333333</v>
      </c>
      <c r="O6107">
        <v>14.412484066589499</v>
      </c>
      <c r="P6107" s="2">
        <v>12</v>
      </c>
      <c r="Q6107" s="2">
        <v>3.75</v>
      </c>
      <c r="S6107">
        <v>7.9214897588774296</v>
      </c>
      <c r="T6107" s="2">
        <v>12</v>
      </c>
    </row>
    <row r="6108" spans="1:20">
      <c r="A6108" s="187" t="s">
        <v>2011</v>
      </c>
      <c r="B6108" t="s">
        <v>1906</v>
      </c>
      <c r="C6108" s="60" t="s">
        <v>1433</v>
      </c>
      <c r="D6108" s="1" t="s">
        <v>44</v>
      </c>
      <c r="E6108" s="28" t="s">
        <v>60</v>
      </c>
      <c r="F6108" s="26" t="s">
        <v>60</v>
      </c>
      <c r="G6108">
        <v>7</v>
      </c>
      <c r="H6108" s="123">
        <f t="shared" si="465"/>
        <v>0.25</v>
      </c>
      <c r="J6108" t="s">
        <v>100</v>
      </c>
      <c r="M6108" s="2">
        <v>0</v>
      </c>
      <c r="O6108">
        <v>0</v>
      </c>
      <c r="P6108" s="2">
        <v>12</v>
      </c>
      <c r="Q6108" s="2">
        <v>0</v>
      </c>
      <c r="S6108">
        <v>0</v>
      </c>
      <c r="T6108" s="2">
        <v>12</v>
      </c>
    </row>
    <row r="6109" spans="1:20">
      <c r="A6109" s="187" t="s">
        <v>2011</v>
      </c>
      <c r="B6109" t="s">
        <v>1907</v>
      </c>
      <c r="C6109" s="60" t="s">
        <v>1433</v>
      </c>
      <c r="D6109" s="1" t="s">
        <v>44</v>
      </c>
      <c r="E6109" s="28" t="s">
        <v>60</v>
      </c>
      <c r="F6109" s="26" t="s">
        <v>60</v>
      </c>
      <c r="G6109">
        <v>7</v>
      </c>
      <c r="H6109" s="123">
        <f t="shared" si="465"/>
        <v>0.25</v>
      </c>
      <c r="J6109" t="s">
        <v>100</v>
      </c>
      <c r="M6109" s="2">
        <v>0.41666666666666702</v>
      </c>
      <c r="O6109">
        <v>1.1645001528813199</v>
      </c>
      <c r="P6109" s="2">
        <v>12</v>
      </c>
      <c r="Q6109" s="2">
        <v>1.3333333333333299</v>
      </c>
      <c r="S6109">
        <v>2.2696949467968501</v>
      </c>
      <c r="T6109" s="2">
        <v>12</v>
      </c>
    </row>
    <row r="6110" spans="1:20">
      <c r="A6110" s="187" t="s">
        <v>2011</v>
      </c>
      <c r="B6110" t="s">
        <v>1908</v>
      </c>
      <c r="C6110" s="60" t="s">
        <v>1433</v>
      </c>
      <c r="D6110" s="1" t="s">
        <v>44</v>
      </c>
      <c r="E6110" s="28" t="s">
        <v>60</v>
      </c>
      <c r="F6110" s="26" t="s">
        <v>60</v>
      </c>
      <c r="G6110">
        <v>7</v>
      </c>
      <c r="H6110" s="123">
        <f t="shared" si="465"/>
        <v>0.25</v>
      </c>
      <c r="J6110" t="s">
        <v>100</v>
      </c>
      <c r="M6110" s="2">
        <v>0</v>
      </c>
      <c r="O6110">
        <v>0</v>
      </c>
      <c r="P6110" s="2">
        <v>12</v>
      </c>
      <c r="Q6110" s="2">
        <v>0.41666666666666702</v>
      </c>
      <c r="S6110">
        <v>0.79296146109875898</v>
      </c>
      <c r="T6110" s="2">
        <v>12</v>
      </c>
    </row>
    <row r="6111" spans="1:20">
      <c r="A6111" s="187" t="s">
        <v>2011</v>
      </c>
      <c r="B6111" t="s">
        <v>1909</v>
      </c>
      <c r="C6111" s="60" t="s">
        <v>1433</v>
      </c>
      <c r="D6111" s="1" t="s">
        <v>44</v>
      </c>
      <c r="E6111" s="28" t="s">
        <v>60</v>
      </c>
      <c r="F6111" s="26" t="s">
        <v>60</v>
      </c>
      <c r="G6111">
        <v>7</v>
      </c>
      <c r="H6111" s="123">
        <f t="shared" si="465"/>
        <v>0.25</v>
      </c>
      <c r="J6111" t="s">
        <v>100</v>
      </c>
      <c r="M6111" s="2">
        <v>0.33333333333333298</v>
      </c>
      <c r="O6111">
        <v>0.49236596391733101</v>
      </c>
      <c r="P6111" s="2">
        <v>12</v>
      </c>
      <c r="Q6111" s="2">
        <v>0</v>
      </c>
      <c r="S6111">
        <v>0</v>
      </c>
      <c r="T6111" s="2">
        <v>12</v>
      </c>
    </row>
    <row r="6112" spans="1:20">
      <c r="A6112" s="187" t="s">
        <v>2011</v>
      </c>
      <c r="B6112" t="s">
        <v>1910</v>
      </c>
      <c r="C6112" s="60" t="s">
        <v>1433</v>
      </c>
      <c r="D6112" s="1" t="s">
        <v>44</v>
      </c>
      <c r="E6112" s="28" t="s">
        <v>60</v>
      </c>
      <c r="F6112" s="26" t="s">
        <v>60</v>
      </c>
      <c r="G6112">
        <v>7</v>
      </c>
      <c r="H6112" s="123">
        <f t="shared" si="465"/>
        <v>0.25</v>
      </c>
      <c r="J6112" t="s">
        <v>100</v>
      </c>
      <c r="M6112" s="2">
        <v>0</v>
      </c>
      <c r="O6112">
        <v>0</v>
      </c>
      <c r="P6112" s="2">
        <v>12</v>
      </c>
      <c r="Q6112" s="2">
        <v>0</v>
      </c>
      <c r="S6112">
        <v>0</v>
      </c>
      <c r="T6112" s="2">
        <v>12</v>
      </c>
    </row>
    <row r="6113" spans="1:22">
      <c r="A6113" s="187" t="s">
        <v>2011</v>
      </c>
      <c r="B6113" t="s">
        <v>1911</v>
      </c>
      <c r="C6113" s="60" t="s">
        <v>1433</v>
      </c>
      <c r="D6113" s="1" t="s">
        <v>44</v>
      </c>
      <c r="E6113" s="28" t="s">
        <v>60</v>
      </c>
      <c r="F6113" s="26" t="s">
        <v>60</v>
      </c>
      <c r="G6113">
        <v>7</v>
      </c>
      <c r="H6113" s="123">
        <f t="shared" si="465"/>
        <v>0.25</v>
      </c>
      <c r="J6113" t="s">
        <v>100</v>
      </c>
      <c r="M6113" s="2">
        <v>0.5</v>
      </c>
      <c r="O6113">
        <v>1.4459976109624399</v>
      </c>
      <c r="P6113" s="2">
        <v>12</v>
      </c>
      <c r="Q6113" s="2">
        <v>0</v>
      </c>
      <c r="S6113">
        <v>0</v>
      </c>
      <c r="T6113" s="2">
        <v>12</v>
      </c>
    </row>
    <row r="6114" spans="1:22">
      <c r="A6114" s="187" t="s">
        <v>2011</v>
      </c>
      <c r="B6114" t="s">
        <v>1912</v>
      </c>
      <c r="C6114" s="60" t="s">
        <v>1433</v>
      </c>
      <c r="D6114" s="1" t="s">
        <v>44</v>
      </c>
      <c r="E6114" s="28" t="s">
        <v>60</v>
      </c>
      <c r="F6114" s="26" t="s">
        <v>60</v>
      </c>
      <c r="G6114">
        <v>7</v>
      </c>
      <c r="H6114" s="123">
        <f t="shared" si="465"/>
        <v>0.25</v>
      </c>
      <c r="J6114" t="s">
        <v>100</v>
      </c>
      <c r="M6114" s="2">
        <v>0</v>
      </c>
      <c r="O6114">
        <v>0</v>
      </c>
      <c r="P6114" s="2">
        <v>12</v>
      </c>
      <c r="Q6114" s="2">
        <v>0</v>
      </c>
      <c r="S6114">
        <v>0</v>
      </c>
      <c r="T6114" s="2">
        <v>12</v>
      </c>
    </row>
    <row r="6115" spans="1:22">
      <c r="A6115" s="187" t="s">
        <v>2011</v>
      </c>
      <c r="B6115" t="s">
        <v>1913</v>
      </c>
      <c r="C6115" s="60" t="s">
        <v>1433</v>
      </c>
      <c r="D6115" s="1" t="s">
        <v>44</v>
      </c>
      <c r="E6115" s="28" t="s">
        <v>60</v>
      </c>
      <c r="F6115" s="26" t="s">
        <v>60</v>
      </c>
      <c r="G6115">
        <v>7</v>
      </c>
      <c r="H6115" s="123">
        <f t="shared" si="465"/>
        <v>0.25</v>
      </c>
      <c r="J6115" t="s">
        <v>100</v>
      </c>
      <c r="M6115" s="2">
        <v>0</v>
      </c>
      <c r="O6115">
        <v>0</v>
      </c>
      <c r="P6115" s="2">
        <v>12</v>
      </c>
      <c r="Q6115" s="2">
        <v>0</v>
      </c>
      <c r="S6115">
        <v>0</v>
      </c>
      <c r="T6115" s="2">
        <v>12</v>
      </c>
    </row>
    <row r="6116" spans="1:22">
      <c r="A6116" s="187" t="s">
        <v>2011</v>
      </c>
      <c r="B6116" t="s">
        <v>1914</v>
      </c>
      <c r="C6116" s="60" t="s">
        <v>1433</v>
      </c>
      <c r="D6116" s="1" t="s">
        <v>44</v>
      </c>
      <c r="E6116" s="28" t="s">
        <v>60</v>
      </c>
      <c r="F6116" s="26" t="s">
        <v>60</v>
      </c>
      <c r="G6116">
        <v>7</v>
      </c>
      <c r="H6116" s="123">
        <f t="shared" si="465"/>
        <v>0.25</v>
      </c>
      <c r="J6116" t="s">
        <v>100</v>
      </c>
      <c r="M6116" s="2">
        <v>0</v>
      </c>
      <c r="O6116">
        <v>0</v>
      </c>
      <c r="P6116" s="2">
        <v>12</v>
      </c>
      <c r="Q6116" s="2">
        <v>0</v>
      </c>
      <c r="S6116">
        <v>0</v>
      </c>
      <c r="T6116" s="2">
        <v>12</v>
      </c>
    </row>
    <row r="6117" spans="1:22">
      <c r="A6117" s="187" t="s">
        <v>2011</v>
      </c>
      <c r="B6117" t="s">
        <v>1915</v>
      </c>
      <c r="C6117" s="60" t="s">
        <v>1433</v>
      </c>
      <c r="D6117" s="1" t="s">
        <v>44</v>
      </c>
      <c r="E6117" s="28" t="s">
        <v>60</v>
      </c>
      <c r="F6117" s="26" t="s">
        <v>60</v>
      </c>
      <c r="G6117">
        <v>7</v>
      </c>
      <c r="H6117" s="123">
        <f t="shared" si="465"/>
        <v>0.25</v>
      </c>
      <c r="J6117" t="s">
        <v>100</v>
      </c>
      <c r="M6117" s="2">
        <v>0</v>
      </c>
      <c r="O6117">
        <v>0</v>
      </c>
      <c r="P6117" s="2">
        <v>12</v>
      </c>
      <c r="Q6117" s="2">
        <v>0</v>
      </c>
      <c r="S6117">
        <v>0</v>
      </c>
      <c r="T6117" s="2">
        <v>12</v>
      </c>
    </row>
    <row r="6118" spans="1:22">
      <c r="A6118" s="187" t="s">
        <v>2011</v>
      </c>
      <c r="B6118" t="s">
        <v>1916</v>
      </c>
      <c r="C6118" s="60" t="s">
        <v>1433</v>
      </c>
      <c r="D6118" s="1" t="s">
        <v>44</v>
      </c>
      <c r="E6118" s="28" t="s">
        <v>60</v>
      </c>
      <c r="F6118" s="26" t="s">
        <v>60</v>
      </c>
      <c r="G6118">
        <v>7</v>
      </c>
      <c r="H6118" s="123">
        <f t="shared" si="465"/>
        <v>0.25</v>
      </c>
      <c r="J6118" t="s">
        <v>100</v>
      </c>
      <c r="M6118" s="2">
        <v>0</v>
      </c>
      <c r="O6118">
        <v>0</v>
      </c>
      <c r="P6118" s="2">
        <v>12</v>
      </c>
      <c r="Q6118" s="2">
        <v>0</v>
      </c>
      <c r="S6118">
        <v>0</v>
      </c>
      <c r="T6118" s="2">
        <v>12</v>
      </c>
    </row>
    <row r="6119" spans="1:22">
      <c r="A6119" s="187" t="s">
        <v>2011</v>
      </c>
      <c r="B6119" t="s">
        <v>1917</v>
      </c>
      <c r="C6119" s="60" t="s">
        <v>1433</v>
      </c>
      <c r="D6119" s="1" t="s">
        <v>44</v>
      </c>
      <c r="E6119" s="28" t="s">
        <v>60</v>
      </c>
      <c r="F6119" s="26" t="s">
        <v>60</v>
      </c>
      <c r="G6119">
        <v>7</v>
      </c>
      <c r="H6119" s="123">
        <f t="shared" si="465"/>
        <v>0.25</v>
      </c>
      <c r="J6119" t="s">
        <v>100</v>
      </c>
      <c r="M6119" s="2">
        <v>0.83333333333333304</v>
      </c>
      <c r="O6119">
        <v>0.93743686656109204</v>
      </c>
      <c r="P6119" s="2">
        <v>12</v>
      </c>
      <c r="Q6119" s="2">
        <v>0</v>
      </c>
      <c r="S6119">
        <v>0</v>
      </c>
      <c r="T6119" s="2">
        <v>12</v>
      </c>
    </row>
    <row r="6120" spans="1:22" s="11" customFormat="1">
      <c r="A6120" s="188" t="s">
        <v>2011</v>
      </c>
      <c r="B6120" s="11" t="s">
        <v>1918</v>
      </c>
      <c r="C6120" s="158" t="s">
        <v>1433</v>
      </c>
      <c r="D6120" s="10" t="s">
        <v>44</v>
      </c>
      <c r="E6120" s="10" t="s">
        <v>60</v>
      </c>
      <c r="F6120" s="29" t="s">
        <v>60</v>
      </c>
      <c r="G6120">
        <v>7</v>
      </c>
      <c r="H6120" s="123">
        <f t="shared" si="465"/>
        <v>0.25</v>
      </c>
      <c r="I6120" s="12"/>
      <c r="J6120" s="11" t="s">
        <v>100</v>
      </c>
      <c r="M6120" s="12">
        <v>0</v>
      </c>
      <c r="N6120" s="70"/>
      <c r="O6120" s="11">
        <v>0</v>
      </c>
      <c r="P6120" s="12">
        <v>12</v>
      </c>
      <c r="Q6120" s="12">
        <v>0</v>
      </c>
      <c r="S6120" s="11">
        <v>0</v>
      </c>
      <c r="T6120" s="12">
        <v>12</v>
      </c>
      <c r="U6120" s="341"/>
      <c r="V6120" s="116"/>
    </row>
    <row r="6121" spans="1:22">
      <c r="A6121" s="188" t="s">
        <v>2011</v>
      </c>
      <c r="B6121" t="s">
        <v>1919</v>
      </c>
      <c r="C6121" s="60" t="s">
        <v>1433</v>
      </c>
      <c r="D6121" s="1" t="s">
        <v>44</v>
      </c>
      <c r="E6121" s="28" t="s">
        <v>60</v>
      </c>
      <c r="F6121" s="26" t="s">
        <v>60</v>
      </c>
      <c r="G6121" s="19">
        <v>7</v>
      </c>
      <c r="H6121" s="440">
        <f t="shared" si="465"/>
        <v>0.25</v>
      </c>
      <c r="I6121"/>
      <c r="J6121" t="s">
        <v>100</v>
      </c>
      <c r="M6121" s="2">
        <v>0</v>
      </c>
      <c r="O6121">
        <v>0</v>
      </c>
      <c r="P6121" s="2">
        <v>12</v>
      </c>
      <c r="Q6121" s="2">
        <v>0</v>
      </c>
      <c r="S6121">
        <v>0</v>
      </c>
      <c r="T6121" s="2">
        <v>12</v>
      </c>
    </row>
    <row r="6122" spans="1:22">
      <c r="A6122" s="417" t="s">
        <v>2011</v>
      </c>
      <c r="B6122" t="s">
        <v>1920</v>
      </c>
      <c r="C6122" s="60" t="s">
        <v>1433</v>
      </c>
      <c r="D6122" s="1" t="s">
        <v>44</v>
      </c>
      <c r="E6122" s="28" t="s">
        <v>60</v>
      </c>
      <c r="F6122" s="26" t="s">
        <v>60</v>
      </c>
      <c r="G6122" s="2">
        <v>7</v>
      </c>
      <c r="H6122" s="440">
        <f t="shared" si="465"/>
        <v>0.25</v>
      </c>
      <c r="I6122"/>
      <c r="J6122" t="s">
        <v>100</v>
      </c>
      <c r="M6122" s="2">
        <v>0.66666666666666696</v>
      </c>
      <c r="O6122">
        <v>1.2309149097933301</v>
      </c>
      <c r="P6122" s="2">
        <v>12</v>
      </c>
      <c r="Q6122" s="2">
        <v>0.33333333333333298</v>
      </c>
      <c r="S6122">
        <v>0.65133894727893005</v>
      </c>
      <c r="T6122" s="2">
        <v>12</v>
      </c>
    </row>
    <row r="6123" spans="1:22">
      <c r="A6123" s="417" t="s">
        <v>2011</v>
      </c>
      <c r="B6123" t="s">
        <v>1921</v>
      </c>
      <c r="C6123" s="60" t="s">
        <v>1433</v>
      </c>
      <c r="D6123" s="1" t="s">
        <v>44</v>
      </c>
      <c r="E6123" s="28" t="s">
        <v>60</v>
      </c>
      <c r="F6123" s="26" t="s">
        <v>60</v>
      </c>
      <c r="G6123" s="2">
        <v>7</v>
      </c>
      <c r="H6123" s="440">
        <f t="shared" si="465"/>
        <v>0.25</v>
      </c>
      <c r="I6123"/>
      <c r="J6123" t="s">
        <v>100</v>
      </c>
      <c r="M6123" s="2">
        <v>0</v>
      </c>
      <c r="O6123">
        <v>0</v>
      </c>
      <c r="P6123" s="2">
        <v>12</v>
      </c>
      <c r="Q6123" s="2">
        <v>0.16666666666666699</v>
      </c>
      <c r="S6123">
        <v>0.57735026918962595</v>
      </c>
      <c r="T6123" s="2">
        <v>12</v>
      </c>
    </row>
    <row r="6124" spans="1:22">
      <c r="A6124" s="417" t="s">
        <v>2011</v>
      </c>
      <c r="B6124" t="s">
        <v>1922</v>
      </c>
      <c r="C6124" s="60" t="s">
        <v>1433</v>
      </c>
      <c r="D6124" s="1" t="s">
        <v>44</v>
      </c>
      <c r="E6124" s="28" t="s">
        <v>60</v>
      </c>
      <c r="F6124" s="26" t="s">
        <v>60</v>
      </c>
      <c r="G6124" s="12">
        <v>7</v>
      </c>
      <c r="H6124" s="440">
        <f t="shared" si="465"/>
        <v>0.25</v>
      </c>
      <c r="I6124"/>
      <c r="J6124" t="s">
        <v>100</v>
      </c>
      <c r="M6124" s="2">
        <v>0.16666666666666699</v>
      </c>
      <c r="O6124">
        <v>0.38924947208076099</v>
      </c>
      <c r="P6124" s="2">
        <v>12</v>
      </c>
      <c r="Q6124" s="2">
        <v>8.3333333333333301E-2</v>
      </c>
      <c r="S6124">
        <v>0.28867513459481298</v>
      </c>
      <c r="T6124" s="2">
        <v>12</v>
      </c>
    </row>
    <row r="6125" spans="1:22">
      <c r="A6125" s="417" t="s">
        <v>2011</v>
      </c>
      <c r="B6125" t="s">
        <v>1923</v>
      </c>
      <c r="C6125" s="60" t="s">
        <v>1433</v>
      </c>
      <c r="D6125" s="1" t="s">
        <v>44</v>
      </c>
      <c r="E6125" s="28" t="s">
        <v>60</v>
      </c>
      <c r="F6125" s="26" t="s">
        <v>60</v>
      </c>
      <c r="G6125">
        <v>7</v>
      </c>
      <c r="H6125" s="440">
        <f t="shared" si="465"/>
        <v>0.25</v>
      </c>
      <c r="J6125" t="s">
        <v>100</v>
      </c>
      <c r="M6125" s="2">
        <v>0</v>
      </c>
      <c r="O6125">
        <v>0</v>
      </c>
      <c r="P6125" s="2">
        <v>12</v>
      </c>
      <c r="Q6125" s="2">
        <v>0</v>
      </c>
      <c r="S6125">
        <v>0</v>
      </c>
      <c r="T6125" s="2">
        <v>12</v>
      </c>
    </row>
    <row r="6126" spans="1:22">
      <c r="A6126" s="417" t="s">
        <v>2011</v>
      </c>
      <c r="B6126" t="s">
        <v>1390</v>
      </c>
      <c r="C6126" s="60" t="s">
        <v>1433</v>
      </c>
      <c r="D6126" s="1" t="s">
        <v>44</v>
      </c>
      <c r="E6126" s="28" t="s">
        <v>60</v>
      </c>
      <c r="F6126" s="26" t="s">
        <v>60</v>
      </c>
      <c r="G6126">
        <v>7</v>
      </c>
      <c r="H6126" s="440">
        <f t="shared" si="465"/>
        <v>0.25</v>
      </c>
      <c r="J6126" t="s">
        <v>100</v>
      </c>
      <c r="M6126" s="2">
        <v>0</v>
      </c>
      <c r="O6126">
        <v>0</v>
      </c>
      <c r="P6126" s="2">
        <v>12</v>
      </c>
      <c r="Q6126" s="2">
        <v>0</v>
      </c>
      <c r="S6126">
        <v>0</v>
      </c>
      <c r="T6126" s="2">
        <v>12</v>
      </c>
    </row>
    <row r="6127" spans="1:22">
      <c r="A6127" s="417" t="s">
        <v>2011</v>
      </c>
      <c r="B6127" t="s">
        <v>1924</v>
      </c>
      <c r="C6127" s="60" t="s">
        <v>1433</v>
      </c>
      <c r="D6127" s="1" t="s">
        <v>44</v>
      </c>
      <c r="E6127" s="28" t="s">
        <v>60</v>
      </c>
      <c r="F6127" s="26" t="s">
        <v>60</v>
      </c>
      <c r="G6127">
        <v>7</v>
      </c>
      <c r="H6127" s="440">
        <f t="shared" si="465"/>
        <v>0.25</v>
      </c>
      <c r="J6127" t="s">
        <v>100</v>
      </c>
      <c r="M6127" s="2">
        <v>0</v>
      </c>
      <c r="O6127">
        <v>0</v>
      </c>
      <c r="P6127" s="2">
        <v>12</v>
      </c>
      <c r="Q6127" s="2">
        <v>0</v>
      </c>
      <c r="S6127">
        <v>0</v>
      </c>
      <c r="T6127" s="2">
        <v>12</v>
      </c>
    </row>
    <row r="6128" spans="1:22">
      <c r="A6128" s="417" t="s">
        <v>2011</v>
      </c>
      <c r="B6128" t="s">
        <v>1925</v>
      </c>
      <c r="C6128" s="60" t="s">
        <v>1433</v>
      </c>
      <c r="D6128" s="1" t="s">
        <v>44</v>
      </c>
      <c r="E6128" s="28" t="s">
        <v>60</v>
      </c>
      <c r="F6128" s="26" t="s">
        <v>60</v>
      </c>
      <c r="G6128">
        <v>7</v>
      </c>
      <c r="H6128" s="440">
        <f t="shared" si="465"/>
        <v>0.25</v>
      </c>
      <c r="J6128" t="s">
        <v>100</v>
      </c>
      <c r="M6128" s="2">
        <v>0</v>
      </c>
      <c r="O6128">
        <v>0</v>
      </c>
      <c r="P6128" s="2">
        <v>12</v>
      </c>
      <c r="Q6128" s="2">
        <v>8.3333333333333301E-2</v>
      </c>
      <c r="S6128">
        <v>0.28867513459481298</v>
      </c>
      <c r="T6128" s="2">
        <v>12</v>
      </c>
    </row>
    <row r="6129" spans="1:22">
      <c r="A6129" s="417" t="s">
        <v>2011</v>
      </c>
      <c r="B6129" t="s">
        <v>1926</v>
      </c>
      <c r="C6129" s="60" t="s">
        <v>1433</v>
      </c>
      <c r="D6129" s="1" t="s">
        <v>44</v>
      </c>
      <c r="E6129" s="28" t="s">
        <v>60</v>
      </c>
      <c r="F6129" s="26" t="s">
        <v>60</v>
      </c>
      <c r="G6129">
        <v>7</v>
      </c>
      <c r="H6129" s="440">
        <f t="shared" si="465"/>
        <v>0.25</v>
      </c>
      <c r="J6129" t="s">
        <v>100</v>
      </c>
      <c r="M6129" s="2">
        <v>8.3333333333333301E-2</v>
      </c>
      <c r="O6129">
        <v>0.28867513459481298</v>
      </c>
      <c r="P6129" s="2">
        <v>12</v>
      </c>
      <c r="Q6129" s="2">
        <v>0</v>
      </c>
      <c r="S6129">
        <v>0</v>
      </c>
      <c r="T6129" s="2">
        <v>12</v>
      </c>
    </row>
    <row r="6130" spans="1:22">
      <c r="A6130" s="417" t="s">
        <v>2011</v>
      </c>
      <c r="B6130" t="s">
        <v>1927</v>
      </c>
      <c r="C6130" s="60" t="s">
        <v>1433</v>
      </c>
      <c r="D6130" s="1" t="s">
        <v>44</v>
      </c>
      <c r="E6130" s="28" t="s">
        <v>60</v>
      </c>
      <c r="F6130" s="26" t="s">
        <v>60</v>
      </c>
      <c r="G6130">
        <v>7</v>
      </c>
      <c r="H6130" s="440">
        <f t="shared" si="465"/>
        <v>0.25</v>
      </c>
      <c r="J6130" t="s">
        <v>100</v>
      </c>
      <c r="M6130" s="2">
        <v>0</v>
      </c>
      <c r="O6130">
        <v>0</v>
      </c>
      <c r="P6130" s="2">
        <v>12</v>
      </c>
      <c r="Q6130" s="2">
        <v>0</v>
      </c>
      <c r="S6130">
        <v>0</v>
      </c>
      <c r="T6130" s="2">
        <v>12</v>
      </c>
    </row>
    <row r="6131" spans="1:22">
      <c r="A6131" s="417" t="s">
        <v>2011</v>
      </c>
      <c r="B6131" t="s">
        <v>1928</v>
      </c>
      <c r="C6131" s="60" t="s">
        <v>1433</v>
      </c>
      <c r="D6131" s="1" t="s">
        <v>44</v>
      </c>
      <c r="E6131" s="28" t="s">
        <v>60</v>
      </c>
      <c r="F6131" s="26" t="s">
        <v>60</v>
      </c>
      <c r="G6131">
        <v>7</v>
      </c>
      <c r="H6131" s="440">
        <f t="shared" si="465"/>
        <v>0.25</v>
      </c>
      <c r="J6131" t="s">
        <v>100</v>
      </c>
      <c r="M6131" s="2">
        <v>0</v>
      </c>
      <c r="O6131">
        <v>0</v>
      </c>
      <c r="P6131" s="2">
        <v>12</v>
      </c>
      <c r="Q6131" s="2">
        <v>8.3333333333333301E-2</v>
      </c>
      <c r="S6131">
        <v>0.28867513459481298</v>
      </c>
      <c r="T6131" s="2">
        <v>12</v>
      </c>
    </row>
    <row r="6132" spans="1:22">
      <c r="A6132" s="417" t="s">
        <v>2011</v>
      </c>
      <c r="B6132" t="s">
        <v>1929</v>
      </c>
      <c r="C6132" s="60" t="s">
        <v>1433</v>
      </c>
      <c r="D6132" s="1" t="s">
        <v>44</v>
      </c>
      <c r="E6132" s="28" t="s">
        <v>60</v>
      </c>
      <c r="F6132" s="26" t="s">
        <v>60</v>
      </c>
      <c r="G6132">
        <v>7</v>
      </c>
      <c r="H6132" s="440">
        <f t="shared" si="465"/>
        <v>0.25</v>
      </c>
      <c r="J6132" t="s">
        <v>100</v>
      </c>
      <c r="M6132" s="2">
        <v>4.75</v>
      </c>
      <c r="O6132">
        <v>4.1368631067073496</v>
      </c>
      <c r="P6132" s="2">
        <v>12</v>
      </c>
      <c r="Q6132" s="2">
        <v>2.25</v>
      </c>
      <c r="S6132">
        <v>2.00567377026456</v>
      </c>
      <c r="T6132" s="2">
        <v>12</v>
      </c>
    </row>
    <row r="6133" spans="1:22">
      <c r="A6133" s="417" t="s">
        <v>2011</v>
      </c>
      <c r="B6133" t="s">
        <v>1930</v>
      </c>
      <c r="C6133" s="60" t="s">
        <v>1433</v>
      </c>
      <c r="D6133" s="1" t="s">
        <v>44</v>
      </c>
      <c r="E6133" s="28" t="s">
        <v>60</v>
      </c>
      <c r="F6133" s="26" t="s">
        <v>60</v>
      </c>
      <c r="G6133">
        <v>7</v>
      </c>
      <c r="H6133" s="440">
        <f t="shared" si="465"/>
        <v>0.25</v>
      </c>
      <c r="J6133" t="s">
        <v>100</v>
      </c>
      <c r="M6133" s="2">
        <v>0</v>
      </c>
      <c r="O6133">
        <v>0</v>
      </c>
      <c r="P6133" s="2">
        <v>12</v>
      </c>
      <c r="Q6133" s="2">
        <v>0</v>
      </c>
      <c r="S6133">
        <v>0</v>
      </c>
      <c r="T6133" s="2">
        <v>12</v>
      </c>
    </row>
    <row r="6134" spans="1:22">
      <c r="A6134" s="417" t="s">
        <v>2011</v>
      </c>
      <c r="B6134" t="s">
        <v>1931</v>
      </c>
      <c r="C6134" s="60" t="s">
        <v>1433</v>
      </c>
      <c r="D6134" s="1" t="s">
        <v>44</v>
      </c>
      <c r="E6134" s="28" t="s">
        <v>60</v>
      </c>
      <c r="F6134" s="26" t="s">
        <v>60</v>
      </c>
      <c r="G6134">
        <v>7</v>
      </c>
      <c r="H6134" s="440">
        <f t="shared" si="465"/>
        <v>0.25</v>
      </c>
      <c r="J6134" t="s">
        <v>100</v>
      </c>
      <c r="M6134" s="2">
        <v>0</v>
      </c>
      <c r="O6134">
        <v>0</v>
      </c>
      <c r="P6134" s="2">
        <v>12</v>
      </c>
      <c r="Q6134" s="2">
        <v>0</v>
      </c>
      <c r="S6134">
        <v>0</v>
      </c>
      <c r="T6134" s="2">
        <v>12</v>
      </c>
    </row>
    <row r="6135" spans="1:22">
      <c r="A6135" s="417" t="s">
        <v>2011</v>
      </c>
      <c r="B6135" t="s">
        <v>1932</v>
      </c>
      <c r="C6135" s="60" t="s">
        <v>1433</v>
      </c>
      <c r="D6135" s="1" t="s">
        <v>44</v>
      </c>
      <c r="E6135" s="28" t="s">
        <v>60</v>
      </c>
      <c r="F6135" s="26" t="s">
        <v>60</v>
      </c>
      <c r="G6135">
        <v>7</v>
      </c>
      <c r="H6135" s="440">
        <f t="shared" si="465"/>
        <v>0.25</v>
      </c>
      <c r="J6135" t="s">
        <v>100</v>
      </c>
      <c r="M6135" s="2">
        <v>0</v>
      </c>
      <c r="O6135">
        <v>0</v>
      </c>
      <c r="P6135" s="2">
        <v>12</v>
      </c>
      <c r="Q6135" s="2">
        <v>0</v>
      </c>
      <c r="S6135">
        <v>0</v>
      </c>
      <c r="T6135" s="2">
        <v>12</v>
      </c>
    </row>
    <row r="6136" spans="1:22">
      <c r="A6136" s="417" t="s">
        <v>2011</v>
      </c>
      <c r="B6136" t="s">
        <v>1933</v>
      </c>
      <c r="C6136" s="60" t="s">
        <v>1433</v>
      </c>
      <c r="D6136" s="1" t="s">
        <v>44</v>
      </c>
      <c r="E6136" s="28" t="s">
        <v>60</v>
      </c>
      <c r="F6136" s="26" t="s">
        <v>60</v>
      </c>
      <c r="G6136">
        <v>7</v>
      </c>
      <c r="H6136" s="440">
        <f t="shared" si="465"/>
        <v>0.25</v>
      </c>
      <c r="J6136" t="s">
        <v>100</v>
      </c>
      <c r="M6136" s="2">
        <v>0</v>
      </c>
      <c r="O6136">
        <v>0</v>
      </c>
      <c r="P6136" s="2">
        <v>12</v>
      </c>
      <c r="Q6136" s="2">
        <v>0</v>
      </c>
      <c r="S6136">
        <v>0</v>
      </c>
      <c r="T6136" s="2">
        <v>12</v>
      </c>
    </row>
    <row r="6137" spans="1:22">
      <c r="A6137" s="417" t="s">
        <v>2011</v>
      </c>
      <c r="B6137" t="s">
        <v>1934</v>
      </c>
      <c r="C6137" s="60" t="s">
        <v>1433</v>
      </c>
      <c r="D6137" s="1" t="s">
        <v>44</v>
      </c>
      <c r="E6137" s="28" t="s">
        <v>60</v>
      </c>
      <c r="F6137" s="26" t="s">
        <v>60</v>
      </c>
      <c r="G6137">
        <v>7</v>
      </c>
      <c r="H6137" s="440">
        <f t="shared" si="465"/>
        <v>0.25</v>
      </c>
      <c r="J6137" t="s">
        <v>100</v>
      </c>
      <c r="M6137" s="2">
        <v>0</v>
      </c>
      <c r="O6137">
        <v>0</v>
      </c>
      <c r="P6137" s="2">
        <v>12</v>
      </c>
      <c r="Q6137" s="2">
        <v>0</v>
      </c>
      <c r="S6137">
        <v>0</v>
      </c>
      <c r="T6137" s="2">
        <v>12</v>
      </c>
    </row>
    <row r="6138" spans="1:22">
      <c r="A6138" s="417" t="s">
        <v>2011</v>
      </c>
      <c r="B6138" t="s">
        <v>1935</v>
      </c>
      <c r="C6138" s="60" t="s">
        <v>1433</v>
      </c>
      <c r="D6138" s="1" t="s">
        <v>44</v>
      </c>
      <c r="E6138" s="28" t="s">
        <v>60</v>
      </c>
      <c r="F6138" s="26" t="s">
        <v>60</v>
      </c>
      <c r="G6138">
        <v>7</v>
      </c>
      <c r="H6138" s="440">
        <f t="shared" si="465"/>
        <v>0.25</v>
      </c>
      <c r="J6138" t="s">
        <v>100</v>
      </c>
      <c r="M6138" s="2">
        <v>0</v>
      </c>
      <c r="O6138">
        <v>0</v>
      </c>
      <c r="P6138" s="2">
        <v>12</v>
      </c>
      <c r="Q6138" s="2">
        <v>0</v>
      </c>
      <c r="S6138">
        <v>0</v>
      </c>
      <c r="T6138" s="2">
        <v>12</v>
      </c>
    </row>
    <row r="6139" spans="1:22">
      <c r="A6139" s="417" t="s">
        <v>2011</v>
      </c>
      <c r="B6139" t="s">
        <v>1936</v>
      </c>
      <c r="C6139" s="60" t="s">
        <v>1433</v>
      </c>
      <c r="D6139" s="1" t="s">
        <v>44</v>
      </c>
      <c r="E6139" s="28" t="s">
        <v>60</v>
      </c>
      <c r="F6139" s="26" t="s">
        <v>60</v>
      </c>
      <c r="G6139">
        <v>7</v>
      </c>
      <c r="H6139" s="440">
        <f t="shared" si="465"/>
        <v>0.25</v>
      </c>
      <c r="J6139" t="s">
        <v>100</v>
      </c>
      <c r="M6139" s="2">
        <v>0</v>
      </c>
      <c r="O6139">
        <v>0</v>
      </c>
      <c r="P6139" s="2">
        <v>12</v>
      </c>
      <c r="Q6139" s="2">
        <v>0</v>
      </c>
      <c r="S6139">
        <v>0</v>
      </c>
      <c r="T6139" s="2">
        <v>12</v>
      </c>
    </row>
    <row r="6140" spans="1:22" s="11" customFormat="1">
      <c r="A6140" s="417" t="s">
        <v>2011</v>
      </c>
      <c r="B6140" s="11" t="s">
        <v>1937</v>
      </c>
      <c r="C6140" s="158" t="s">
        <v>1433</v>
      </c>
      <c r="D6140" s="10" t="s">
        <v>44</v>
      </c>
      <c r="E6140" s="10" t="s">
        <v>60</v>
      </c>
      <c r="F6140" s="29" t="s">
        <v>60</v>
      </c>
      <c r="G6140" s="11">
        <v>7</v>
      </c>
      <c r="H6140" s="441">
        <f t="shared" si="465"/>
        <v>0.25</v>
      </c>
      <c r="I6140" s="12"/>
      <c r="J6140" s="11" t="s">
        <v>100</v>
      </c>
      <c r="M6140" s="12">
        <v>0</v>
      </c>
      <c r="N6140" s="70"/>
      <c r="O6140" s="11">
        <v>0</v>
      </c>
      <c r="P6140" s="12">
        <v>12</v>
      </c>
      <c r="Q6140" s="12">
        <v>0</v>
      </c>
      <c r="S6140" s="11">
        <v>0</v>
      </c>
      <c r="T6140" s="12">
        <v>12</v>
      </c>
      <c r="U6140" s="341"/>
      <c r="V6140" s="116"/>
    </row>
    <row r="6141" spans="1:22">
      <c r="A6141" s="187" t="s">
        <v>2011</v>
      </c>
      <c r="B6141" t="s">
        <v>1938</v>
      </c>
      <c r="C6141" s="60" t="s">
        <v>1433</v>
      </c>
      <c r="D6141" s="1" t="s">
        <v>44</v>
      </c>
      <c r="E6141" s="28" t="s">
        <v>60</v>
      </c>
      <c r="F6141" s="26" t="s">
        <v>60</v>
      </c>
      <c r="G6141">
        <v>7</v>
      </c>
      <c r="H6141" s="123">
        <f t="shared" si="465"/>
        <v>0.25</v>
      </c>
      <c r="J6141" t="s">
        <v>100</v>
      </c>
      <c r="M6141" s="2">
        <v>0</v>
      </c>
      <c r="O6141">
        <v>0</v>
      </c>
      <c r="P6141" s="2">
        <v>12</v>
      </c>
      <c r="Q6141" s="2">
        <v>0</v>
      </c>
      <c r="S6141">
        <v>0</v>
      </c>
      <c r="T6141" s="2">
        <v>12</v>
      </c>
    </row>
    <row r="6142" spans="1:22">
      <c r="A6142" s="187" t="s">
        <v>2011</v>
      </c>
      <c r="B6142" t="s">
        <v>1939</v>
      </c>
      <c r="C6142" s="60" t="s">
        <v>1433</v>
      </c>
      <c r="D6142" s="1" t="s">
        <v>44</v>
      </c>
      <c r="E6142" s="28" t="s">
        <v>60</v>
      </c>
      <c r="F6142" s="26" t="s">
        <v>60</v>
      </c>
      <c r="G6142">
        <v>7</v>
      </c>
      <c r="H6142" s="123">
        <f t="shared" si="465"/>
        <v>0.25</v>
      </c>
      <c r="J6142" t="s">
        <v>100</v>
      </c>
      <c r="M6142" s="2">
        <v>8.1666666666666696</v>
      </c>
      <c r="O6142">
        <v>8.8916031209566508</v>
      </c>
      <c r="P6142" s="2">
        <v>12</v>
      </c>
      <c r="Q6142" s="2">
        <v>0.16666666666666699</v>
      </c>
      <c r="S6142">
        <v>0.38924947208076099</v>
      </c>
      <c r="T6142" s="2">
        <v>12</v>
      </c>
    </row>
    <row r="6143" spans="1:22">
      <c r="A6143" s="187" t="s">
        <v>2011</v>
      </c>
      <c r="B6143" t="s">
        <v>1940</v>
      </c>
      <c r="C6143" s="60" t="s">
        <v>1433</v>
      </c>
      <c r="D6143" s="1" t="s">
        <v>44</v>
      </c>
      <c r="E6143" s="28" t="s">
        <v>60</v>
      </c>
      <c r="F6143" s="26" t="s">
        <v>60</v>
      </c>
      <c r="G6143">
        <v>7</v>
      </c>
      <c r="H6143" s="123">
        <f t="shared" si="465"/>
        <v>0.25</v>
      </c>
      <c r="J6143" t="s">
        <v>100</v>
      </c>
      <c r="M6143" s="2">
        <v>0</v>
      </c>
      <c r="O6143">
        <v>0</v>
      </c>
      <c r="P6143" s="2">
        <v>12</v>
      </c>
      <c r="Q6143" s="2">
        <v>0</v>
      </c>
      <c r="S6143">
        <v>0</v>
      </c>
      <c r="T6143" s="2">
        <v>12</v>
      </c>
    </row>
    <row r="6144" spans="1:22">
      <c r="A6144" s="187" t="s">
        <v>2011</v>
      </c>
      <c r="B6144" t="s">
        <v>1941</v>
      </c>
      <c r="C6144" s="60" t="s">
        <v>1433</v>
      </c>
      <c r="D6144" s="1" t="s">
        <v>44</v>
      </c>
      <c r="E6144" s="28" t="s">
        <v>60</v>
      </c>
      <c r="F6144" s="26" t="s">
        <v>60</v>
      </c>
      <c r="G6144">
        <v>7</v>
      </c>
      <c r="H6144" s="123">
        <f t="shared" si="465"/>
        <v>0.25</v>
      </c>
      <c r="J6144" t="s">
        <v>100</v>
      </c>
      <c r="M6144" s="2">
        <v>0</v>
      </c>
      <c r="O6144">
        <v>0</v>
      </c>
      <c r="P6144" s="2">
        <v>12</v>
      </c>
      <c r="Q6144" s="2">
        <v>0</v>
      </c>
      <c r="S6144">
        <v>0</v>
      </c>
      <c r="T6144" s="2">
        <v>12</v>
      </c>
    </row>
    <row r="6145" spans="1:20">
      <c r="A6145" s="187" t="s">
        <v>2011</v>
      </c>
      <c r="B6145" t="s">
        <v>1942</v>
      </c>
      <c r="C6145" s="60" t="s">
        <v>1433</v>
      </c>
      <c r="D6145" s="1" t="s">
        <v>44</v>
      </c>
      <c r="E6145" s="28" t="s">
        <v>60</v>
      </c>
      <c r="F6145" s="26" t="s">
        <v>60</v>
      </c>
      <c r="G6145">
        <v>7</v>
      </c>
      <c r="H6145" s="123">
        <f t="shared" si="465"/>
        <v>0.25</v>
      </c>
      <c r="J6145" t="s">
        <v>100</v>
      </c>
      <c r="M6145" s="2">
        <v>0</v>
      </c>
      <c r="O6145">
        <v>0</v>
      </c>
      <c r="P6145" s="2">
        <v>12</v>
      </c>
      <c r="Q6145" s="2">
        <v>0</v>
      </c>
      <c r="S6145">
        <v>0</v>
      </c>
      <c r="T6145" s="2">
        <v>12</v>
      </c>
    </row>
    <row r="6146" spans="1:20">
      <c r="A6146" s="187" t="s">
        <v>2011</v>
      </c>
      <c r="B6146" t="s">
        <v>1943</v>
      </c>
      <c r="C6146" s="60" t="s">
        <v>1433</v>
      </c>
      <c r="D6146" s="1" t="s">
        <v>44</v>
      </c>
      <c r="E6146" s="28" t="s">
        <v>60</v>
      </c>
      <c r="F6146" s="26" t="s">
        <v>60</v>
      </c>
      <c r="G6146">
        <v>7</v>
      </c>
      <c r="H6146" s="123">
        <f t="shared" si="465"/>
        <v>0.25</v>
      </c>
      <c r="J6146" t="s">
        <v>100</v>
      </c>
      <c r="M6146" s="2">
        <v>0</v>
      </c>
      <c r="O6146">
        <v>0</v>
      </c>
      <c r="P6146" s="2">
        <v>12</v>
      </c>
      <c r="Q6146" s="2">
        <v>0</v>
      </c>
      <c r="S6146">
        <v>0</v>
      </c>
      <c r="T6146" s="2">
        <v>12</v>
      </c>
    </row>
    <row r="6147" spans="1:20">
      <c r="A6147" s="187" t="s">
        <v>2011</v>
      </c>
      <c r="B6147" t="s">
        <v>1944</v>
      </c>
      <c r="C6147" s="60" t="s">
        <v>1433</v>
      </c>
      <c r="D6147" s="1" t="s">
        <v>44</v>
      </c>
      <c r="E6147" s="28" t="s">
        <v>60</v>
      </c>
      <c r="F6147" s="26" t="s">
        <v>60</v>
      </c>
      <c r="G6147">
        <v>7</v>
      </c>
      <c r="H6147" s="123">
        <f t="shared" si="465"/>
        <v>0.25</v>
      </c>
      <c r="J6147" t="s">
        <v>100</v>
      </c>
      <c r="M6147" s="2">
        <v>0.41666666666666702</v>
      </c>
      <c r="O6147">
        <v>1.1645001528813199</v>
      </c>
      <c r="P6147" s="2">
        <v>12</v>
      </c>
      <c r="Q6147" s="2">
        <v>0</v>
      </c>
      <c r="S6147">
        <v>0</v>
      </c>
      <c r="T6147" s="2">
        <v>12</v>
      </c>
    </row>
    <row r="6148" spans="1:20">
      <c r="A6148" s="187" t="s">
        <v>2011</v>
      </c>
      <c r="B6148" t="s">
        <v>1945</v>
      </c>
      <c r="C6148" s="60" t="s">
        <v>1433</v>
      </c>
      <c r="D6148" s="1" t="s">
        <v>44</v>
      </c>
      <c r="E6148" s="28" t="s">
        <v>60</v>
      </c>
      <c r="F6148" s="26" t="s">
        <v>60</v>
      </c>
      <c r="G6148">
        <v>7</v>
      </c>
      <c r="H6148" s="123">
        <f t="shared" si="465"/>
        <v>0.25</v>
      </c>
      <c r="J6148" t="s">
        <v>100</v>
      </c>
      <c r="M6148" s="2">
        <v>0.33333333333333298</v>
      </c>
      <c r="O6148">
        <v>0.77849894416152299</v>
      </c>
      <c r="P6148" s="2">
        <v>12</v>
      </c>
      <c r="Q6148" s="2">
        <v>0</v>
      </c>
      <c r="S6148">
        <v>0</v>
      </c>
      <c r="T6148" s="2">
        <v>12</v>
      </c>
    </row>
    <row r="6149" spans="1:20">
      <c r="A6149" s="187" t="s">
        <v>2011</v>
      </c>
      <c r="B6149" t="s">
        <v>1946</v>
      </c>
      <c r="C6149" s="60" t="s">
        <v>1433</v>
      </c>
      <c r="D6149" s="1" t="s">
        <v>44</v>
      </c>
      <c r="E6149" s="28" t="s">
        <v>60</v>
      </c>
      <c r="F6149" s="26" t="s">
        <v>60</v>
      </c>
      <c r="G6149">
        <v>7</v>
      </c>
      <c r="H6149" s="123">
        <f t="shared" ref="H6149:H6212" si="466">G6149/28</f>
        <v>0.25</v>
      </c>
      <c r="J6149" t="s">
        <v>100</v>
      </c>
      <c r="M6149" s="2">
        <v>0</v>
      </c>
      <c r="O6149">
        <v>0</v>
      </c>
      <c r="P6149" s="2">
        <v>12</v>
      </c>
      <c r="Q6149" s="2">
        <v>0</v>
      </c>
      <c r="S6149">
        <v>0</v>
      </c>
      <c r="T6149" s="2">
        <v>12</v>
      </c>
    </row>
    <row r="6150" spans="1:20">
      <c r="A6150" s="187" t="s">
        <v>2011</v>
      </c>
      <c r="B6150" t="s">
        <v>1947</v>
      </c>
      <c r="C6150" s="60" t="s">
        <v>1433</v>
      </c>
      <c r="D6150" s="1" t="s">
        <v>44</v>
      </c>
      <c r="E6150" s="28" t="s">
        <v>60</v>
      </c>
      <c r="F6150" s="26" t="s">
        <v>60</v>
      </c>
      <c r="G6150">
        <v>7</v>
      </c>
      <c r="H6150" s="123">
        <f t="shared" si="466"/>
        <v>0.25</v>
      </c>
      <c r="J6150" t="s">
        <v>100</v>
      </c>
      <c r="M6150" s="2">
        <v>0</v>
      </c>
      <c r="O6150">
        <v>0</v>
      </c>
      <c r="P6150" s="2">
        <v>12</v>
      </c>
      <c r="Q6150" s="2">
        <v>0</v>
      </c>
      <c r="S6150">
        <v>0</v>
      </c>
      <c r="T6150" s="2">
        <v>12</v>
      </c>
    </row>
    <row r="6151" spans="1:20">
      <c r="A6151" s="187" t="s">
        <v>2011</v>
      </c>
      <c r="B6151" t="s">
        <v>1948</v>
      </c>
      <c r="C6151" s="60" t="s">
        <v>1433</v>
      </c>
      <c r="D6151" s="1" t="s">
        <v>44</v>
      </c>
      <c r="E6151" s="28" t="s">
        <v>60</v>
      </c>
      <c r="F6151" s="26" t="s">
        <v>60</v>
      </c>
      <c r="G6151">
        <v>7</v>
      </c>
      <c r="H6151" s="123">
        <f t="shared" si="466"/>
        <v>0.25</v>
      </c>
      <c r="J6151" t="s">
        <v>100</v>
      </c>
      <c r="M6151" s="2">
        <v>0</v>
      </c>
      <c r="O6151">
        <v>0</v>
      </c>
      <c r="P6151" s="2">
        <v>12</v>
      </c>
      <c r="Q6151" s="2">
        <v>0</v>
      </c>
      <c r="S6151">
        <v>0</v>
      </c>
      <c r="T6151" s="2">
        <v>12</v>
      </c>
    </row>
    <row r="6152" spans="1:20">
      <c r="A6152" s="187" t="s">
        <v>2011</v>
      </c>
      <c r="B6152" t="s">
        <v>1949</v>
      </c>
      <c r="C6152" s="60" t="s">
        <v>1433</v>
      </c>
      <c r="D6152" s="1" t="s">
        <v>44</v>
      </c>
      <c r="E6152" s="28" t="s">
        <v>60</v>
      </c>
      <c r="F6152" s="26" t="s">
        <v>60</v>
      </c>
      <c r="G6152">
        <v>7</v>
      </c>
      <c r="H6152" s="123">
        <f t="shared" si="466"/>
        <v>0.25</v>
      </c>
      <c r="J6152" t="s">
        <v>100</v>
      </c>
      <c r="M6152" s="2">
        <v>8.3333333333333301E-2</v>
      </c>
      <c r="O6152">
        <v>0.28867513459481298</v>
      </c>
      <c r="P6152" s="2">
        <v>12</v>
      </c>
      <c r="Q6152" s="2">
        <v>0</v>
      </c>
      <c r="S6152">
        <v>0</v>
      </c>
      <c r="T6152" s="2">
        <v>12</v>
      </c>
    </row>
    <row r="6153" spans="1:20">
      <c r="A6153" s="187" t="s">
        <v>2011</v>
      </c>
      <c r="B6153" t="s">
        <v>1430</v>
      </c>
      <c r="C6153" s="60" t="s">
        <v>1433</v>
      </c>
      <c r="D6153" s="1" t="s">
        <v>44</v>
      </c>
      <c r="E6153" s="28" t="s">
        <v>60</v>
      </c>
      <c r="F6153" s="26" t="s">
        <v>60</v>
      </c>
      <c r="G6153">
        <v>7</v>
      </c>
      <c r="H6153" s="123">
        <f t="shared" si="466"/>
        <v>0.25</v>
      </c>
      <c r="J6153" t="s">
        <v>100</v>
      </c>
      <c r="M6153" s="2">
        <v>0</v>
      </c>
      <c r="O6153">
        <v>0</v>
      </c>
      <c r="P6153" s="2">
        <v>12</v>
      </c>
      <c r="Q6153" s="2">
        <v>0</v>
      </c>
      <c r="S6153">
        <v>0</v>
      </c>
      <c r="T6153" s="2">
        <v>12</v>
      </c>
    </row>
    <row r="6154" spans="1:20">
      <c r="A6154" s="187" t="s">
        <v>2011</v>
      </c>
      <c r="B6154" t="s">
        <v>1950</v>
      </c>
      <c r="C6154" s="60" t="s">
        <v>1433</v>
      </c>
      <c r="D6154" s="1" t="s">
        <v>44</v>
      </c>
      <c r="E6154" s="28" t="s">
        <v>60</v>
      </c>
      <c r="F6154" s="26" t="s">
        <v>60</v>
      </c>
      <c r="G6154">
        <v>7</v>
      </c>
      <c r="H6154" s="123">
        <f t="shared" si="466"/>
        <v>0.25</v>
      </c>
      <c r="J6154" t="s">
        <v>100</v>
      </c>
      <c r="M6154" s="2">
        <v>0</v>
      </c>
      <c r="O6154">
        <v>0</v>
      </c>
      <c r="P6154" s="2">
        <v>12</v>
      </c>
      <c r="Q6154" s="2">
        <v>1.8333333333333299</v>
      </c>
      <c r="S6154">
        <v>2.8230651727682399</v>
      </c>
      <c r="T6154" s="2">
        <v>12</v>
      </c>
    </row>
    <row r="6155" spans="1:20">
      <c r="A6155" s="187" t="s">
        <v>2011</v>
      </c>
      <c r="B6155" t="s">
        <v>1951</v>
      </c>
      <c r="C6155" s="60" t="s">
        <v>1433</v>
      </c>
      <c r="D6155" s="1" t="s">
        <v>44</v>
      </c>
      <c r="E6155" s="28" t="s">
        <v>60</v>
      </c>
      <c r="F6155" s="26" t="s">
        <v>60</v>
      </c>
      <c r="G6155">
        <v>7</v>
      </c>
      <c r="H6155" s="123">
        <f t="shared" si="466"/>
        <v>0.25</v>
      </c>
      <c r="J6155" t="s">
        <v>100</v>
      </c>
      <c r="M6155" s="2">
        <v>0</v>
      </c>
      <c r="O6155">
        <v>0</v>
      </c>
      <c r="P6155" s="2">
        <v>12</v>
      </c>
      <c r="Q6155" s="2">
        <v>0</v>
      </c>
      <c r="S6155">
        <v>0</v>
      </c>
      <c r="T6155" s="2">
        <v>12</v>
      </c>
    </row>
    <row r="6156" spans="1:20">
      <c r="A6156" s="187" t="s">
        <v>2011</v>
      </c>
      <c r="B6156" t="s">
        <v>1952</v>
      </c>
      <c r="C6156" s="60" t="s">
        <v>1433</v>
      </c>
      <c r="D6156" s="1" t="s">
        <v>44</v>
      </c>
      <c r="E6156" s="28" t="s">
        <v>60</v>
      </c>
      <c r="F6156" s="26" t="s">
        <v>60</v>
      </c>
      <c r="G6156">
        <v>7</v>
      </c>
      <c r="H6156" s="123">
        <f t="shared" si="466"/>
        <v>0.25</v>
      </c>
      <c r="J6156" t="s">
        <v>100</v>
      </c>
      <c r="M6156" s="2">
        <v>0</v>
      </c>
      <c r="O6156">
        <v>0</v>
      </c>
      <c r="P6156" s="2">
        <v>12</v>
      </c>
      <c r="Q6156" s="2">
        <v>0</v>
      </c>
      <c r="S6156">
        <v>0</v>
      </c>
      <c r="T6156" s="2">
        <v>12</v>
      </c>
    </row>
    <row r="6157" spans="1:20">
      <c r="A6157" s="187" t="s">
        <v>2011</v>
      </c>
      <c r="B6157" t="s">
        <v>1953</v>
      </c>
      <c r="C6157" s="60" t="s">
        <v>1433</v>
      </c>
      <c r="D6157" s="1" t="s">
        <v>44</v>
      </c>
      <c r="E6157" s="28" t="s">
        <v>60</v>
      </c>
      <c r="F6157" s="26" t="s">
        <v>60</v>
      </c>
      <c r="G6157">
        <v>7</v>
      </c>
      <c r="H6157" s="123">
        <f t="shared" si="466"/>
        <v>0.25</v>
      </c>
      <c r="J6157" t="s">
        <v>100</v>
      </c>
      <c r="M6157" s="2">
        <v>0.16666666666666699</v>
      </c>
      <c r="O6157">
        <v>0.57735026918962595</v>
      </c>
      <c r="P6157" s="2">
        <v>12</v>
      </c>
      <c r="Q6157" s="2">
        <v>0</v>
      </c>
      <c r="S6157">
        <v>0</v>
      </c>
      <c r="T6157" s="2">
        <v>12</v>
      </c>
    </row>
    <row r="6158" spans="1:20">
      <c r="A6158" s="187" t="s">
        <v>2011</v>
      </c>
      <c r="B6158" t="s">
        <v>1954</v>
      </c>
      <c r="C6158" s="60" t="s">
        <v>1433</v>
      </c>
      <c r="D6158" s="1" t="s">
        <v>44</v>
      </c>
      <c r="E6158" s="28" t="s">
        <v>60</v>
      </c>
      <c r="F6158" s="26" t="s">
        <v>60</v>
      </c>
      <c r="G6158">
        <v>7</v>
      </c>
      <c r="H6158" s="123">
        <f t="shared" si="466"/>
        <v>0.25</v>
      </c>
      <c r="J6158" t="s">
        <v>100</v>
      </c>
      <c r="M6158" s="2">
        <v>31</v>
      </c>
      <c r="O6158">
        <v>19.6191001554376</v>
      </c>
      <c r="P6158" s="2">
        <v>12</v>
      </c>
      <c r="Q6158" s="2">
        <v>7.25</v>
      </c>
      <c r="S6158">
        <v>12.5851644262744</v>
      </c>
      <c r="T6158" s="2">
        <v>12</v>
      </c>
    </row>
    <row r="6159" spans="1:20">
      <c r="A6159" s="187" t="s">
        <v>2011</v>
      </c>
      <c r="B6159" t="s">
        <v>1955</v>
      </c>
      <c r="C6159" s="60" t="s">
        <v>1433</v>
      </c>
      <c r="D6159" s="1" t="s">
        <v>44</v>
      </c>
      <c r="E6159" s="28" t="s">
        <v>60</v>
      </c>
      <c r="F6159" s="26" t="s">
        <v>60</v>
      </c>
      <c r="G6159">
        <v>7</v>
      </c>
      <c r="H6159" s="123">
        <f t="shared" si="466"/>
        <v>0.25</v>
      </c>
      <c r="J6159" t="s">
        <v>100</v>
      </c>
      <c r="M6159" s="2">
        <v>0.16666666666666699</v>
      </c>
      <c r="O6159">
        <v>0.38924947208076099</v>
      </c>
      <c r="P6159" s="2">
        <v>12</v>
      </c>
      <c r="Q6159" s="2">
        <v>0</v>
      </c>
      <c r="S6159">
        <v>0</v>
      </c>
      <c r="T6159" s="2">
        <v>12</v>
      </c>
    </row>
    <row r="6160" spans="1:20">
      <c r="A6160" s="187" t="s">
        <v>2011</v>
      </c>
      <c r="B6160" t="s">
        <v>1956</v>
      </c>
      <c r="C6160" s="60" t="s">
        <v>1433</v>
      </c>
      <c r="D6160" s="1" t="s">
        <v>44</v>
      </c>
      <c r="E6160" s="28" t="s">
        <v>60</v>
      </c>
      <c r="F6160" s="26" t="s">
        <v>60</v>
      </c>
      <c r="G6160">
        <v>7</v>
      </c>
      <c r="H6160" s="123">
        <f t="shared" si="466"/>
        <v>0.25</v>
      </c>
      <c r="J6160" t="s">
        <v>100</v>
      </c>
      <c r="M6160" s="2">
        <v>0</v>
      </c>
      <c r="O6160">
        <v>0</v>
      </c>
      <c r="P6160" s="2">
        <v>12</v>
      </c>
      <c r="Q6160" s="2">
        <v>0</v>
      </c>
      <c r="S6160">
        <v>0</v>
      </c>
      <c r="T6160" s="2">
        <v>12</v>
      </c>
    </row>
    <row r="6161" spans="1:20">
      <c r="A6161" s="187" t="s">
        <v>2011</v>
      </c>
      <c r="B6161" t="s">
        <v>1957</v>
      </c>
      <c r="C6161" s="60" t="s">
        <v>1433</v>
      </c>
      <c r="D6161" s="1" t="s">
        <v>44</v>
      </c>
      <c r="E6161" s="28" t="s">
        <v>60</v>
      </c>
      <c r="F6161" s="26" t="s">
        <v>60</v>
      </c>
      <c r="G6161">
        <v>7</v>
      </c>
      <c r="H6161" s="123">
        <f t="shared" si="466"/>
        <v>0.25</v>
      </c>
      <c r="J6161" t="s">
        <v>100</v>
      </c>
      <c r="M6161" s="2">
        <v>0</v>
      </c>
      <c r="O6161">
        <v>0</v>
      </c>
      <c r="P6161" s="2">
        <v>12</v>
      </c>
      <c r="Q6161" s="2">
        <v>8.3333333333333301E-2</v>
      </c>
      <c r="S6161">
        <v>0.28867513459481298</v>
      </c>
      <c r="T6161" s="2">
        <v>12</v>
      </c>
    </row>
    <row r="6162" spans="1:20">
      <c r="A6162" s="187" t="s">
        <v>2011</v>
      </c>
      <c r="B6162" t="s">
        <v>1958</v>
      </c>
      <c r="C6162" s="60" t="s">
        <v>1433</v>
      </c>
      <c r="D6162" s="1" t="s">
        <v>44</v>
      </c>
      <c r="E6162" s="28" t="s">
        <v>60</v>
      </c>
      <c r="F6162" s="26" t="s">
        <v>60</v>
      </c>
      <c r="G6162">
        <v>7</v>
      </c>
      <c r="H6162" s="123">
        <f t="shared" si="466"/>
        <v>0.25</v>
      </c>
      <c r="J6162" t="s">
        <v>100</v>
      </c>
      <c r="M6162" s="2">
        <v>0</v>
      </c>
      <c r="O6162">
        <v>0</v>
      </c>
      <c r="P6162" s="2">
        <v>12</v>
      </c>
      <c r="Q6162" s="2">
        <v>0</v>
      </c>
      <c r="S6162">
        <v>0</v>
      </c>
      <c r="T6162" s="2">
        <v>12</v>
      </c>
    </row>
    <row r="6163" spans="1:20">
      <c r="A6163" s="187" t="s">
        <v>2011</v>
      </c>
      <c r="B6163" t="s">
        <v>1959</v>
      </c>
      <c r="C6163" s="60" t="s">
        <v>1433</v>
      </c>
      <c r="D6163" s="1" t="s">
        <v>44</v>
      </c>
      <c r="E6163" s="28" t="s">
        <v>60</v>
      </c>
      <c r="F6163" s="26" t="s">
        <v>60</v>
      </c>
      <c r="G6163">
        <v>7</v>
      </c>
      <c r="H6163" s="123">
        <f t="shared" si="466"/>
        <v>0.25</v>
      </c>
      <c r="J6163" t="s">
        <v>100</v>
      </c>
      <c r="M6163" s="2">
        <v>0</v>
      </c>
      <c r="O6163">
        <v>0</v>
      </c>
      <c r="P6163" s="2">
        <v>12</v>
      </c>
      <c r="Q6163" s="2">
        <v>0</v>
      </c>
      <c r="S6163">
        <v>0</v>
      </c>
      <c r="T6163" s="2">
        <v>12</v>
      </c>
    </row>
    <row r="6164" spans="1:20">
      <c r="A6164" s="187" t="s">
        <v>2011</v>
      </c>
      <c r="B6164" t="s">
        <v>1393</v>
      </c>
      <c r="C6164" s="60" t="s">
        <v>1433</v>
      </c>
      <c r="D6164" s="1" t="s">
        <v>44</v>
      </c>
      <c r="E6164" s="28" t="s">
        <v>60</v>
      </c>
      <c r="F6164" s="26" t="s">
        <v>60</v>
      </c>
      <c r="G6164">
        <v>7</v>
      </c>
      <c r="H6164" s="123">
        <f t="shared" si="466"/>
        <v>0.25</v>
      </c>
      <c r="J6164" t="s">
        <v>100</v>
      </c>
      <c r="M6164" s="2">
        <v>0</v>
      </c>
      <c r="O6164">
        <v>0</v>
      </c>
      <c r="P6164" s="2">
        <v>12</v>
      </c>
      <c r="Q6164" s="2">
        <v>0</v>
      </c>
      <c r="S6164">
        <v>0</v>
      </c>
      <c r="T6164" s="2">
        <v>12</v>
      </c>
    </row>
    <row r="6165" spans="1:20">
      <c r="A6165" s="187" t="s">
        <v>2011</v>
      </c>
      <c r="B6165" t="s">
        <v>1960</v>
      </c>
      <c r="C6165" s="60" t="s">
        <v>1433</v>
      </c>
      <c r="D6165" s="1" t="s">
        <v>44</v>
      </c>
      <c r="E6165" s="28" t="s">
        <v>60</v>
      </c>
      <c r="F6165" s="26" t="s">
        <v>60</v>
      </c>
      <c r="G6165">
        <v>7</v>
      </c>
      <c r="H6165" s="123">
        <f t="shared" si="466"/>
        <v>0.25</v>
      </c>
      <c r="J6165" t="s">
        <v>100</v>
      </c>
      <c r="M6165" s="2">
        <v>0</v>
      </c>
      <c r="O6165">
        <v>0</v>
      </c>
      <c r="P6165" s="2">
        <v>12</v>
      </c>
      <c r="Q6165" s="2">
        <v>0.16666666666666699</v>
      </c>
      <c r="S6165">
        <v>0.38924947208076099</v>
      </c>
      <c r="T6165" s="2">
        <v>12</v>
      </c>
    </row>
    <row r="6166" spans="1:20">
      <c r="A6166" s="187" t="s">
        <v>2011</v>
      </c>
      <c r="B6166" t="s">
        <v>1961</v>
      </c>
      <c r="C6166" s="60" t="s">
        <v>1433</v>
      </c>
      <c r="D6166" s="1" t="s">
        <v>44</v>
      </c>
      <c r="E6166" s="28" t="s">
        <v>60</v>
      </c>
      <c r="F6166" s="26" t="s">
        <v>60</v>
      </c>
      <c r="G6166">
        <v>7</v>
      </c>
      <c r="H6166" s="123">
        <f t="shared" si="466"/>
        <v>0.25</v>
      </c>
      <c r="J6166" t="s">
        <v>100</v>
      </c>
      <c r="M6166" s="2">
        <v>0</v>
      </c>
      <c r="O6166">
        <v>0</v>
      </c>
      <c r="P6166" s="2">
        <v>12</v>
      </c>
      <c r="Q6166" s="2">
        <v>0</v>
      </c>
      <c r="S6166">
        <v>0</v>
      </c>
      <c r="T6166" s="2">
        <v>12</v>
      </c>
    </row>
    <row r="6167" spans="1:20">
      <c r="A6167" s="187" t="s">
        <v>2011</v>
      </c>
      <c r="B6167" t="s">
        <v>1962</v>
      </c>
      <c r="C6167" s="60" t="s">
        <v>1433</v>
      </c>
      <c r="D6167" s="1" t="s">
        <v>44</v>
      </c>
      <c r="E6167" s="28" t="s">
        <v>60</v>
      </c>
      <c r="F6167" s="26" t="s">
        <v>60</v>
      </c>
      <c r="G6167">
        <v>7</v>
      </c>
      <c r="H6167" s="123">
        <f t="shared" si="466"/>
        <v>0.25</v>
      </c>
      <c r="J6167" t="s">
        <v>100</v>
      </c>
      <c r="M6167" s="2">
        <v>0</v>
      </c>
      <c r="O6167">
        <v>0</v>
      </c>
      <c r="P6167" s="2">
        <v>12</v>
      </c>
      <c r="Q6167" s="2">
        <v>0</v>
      </c>
      <c r="S6167">
        <v>0</v>
      </c>
      <c r="T6167" s="2">
        <v>12</v>
      </c>
    </row>
    <row r="6168" spans="1:20">
      <c r="A6168" s="187" t="s">
        <v>2011</v>
      </c>
      <c r="B6168" t="s">
        <v>1963</v>
      </c>
      <c r="C6168" s="60" t="s">
        <v>1433</v>
      </c>
      <c r="D6168" s="1" t="s">
        <v>44</v>
      </c>
      <c r="E6168" s="28" t="s">
        <v>60</v>
      </c>
      <c r="F6168" s="26" t="s">
        <v>60</v>
      </c>
      <c r="G6168">
        <v>7</v>
      </c>
      <c r="H6168" s="123">
        <f t="shared" si="466"/>
        <v>0.25</v>
      </c>
      <c r="J6168" t="s">
        <v>100</v>
      </c>
      <c r="M6168" s="2">
        <v>4.9166666666666696</v>
      </c>
      <c r="O6168">
        <v>10.5266616769328</v>
      </c>
      <c r="P6168" s="2">
        <v>12</v>
      </c>
      <c r="Q6168" s="2">
        <v>8.3333333333333301E-2</v>
      </c>
      <c r="S6168">
        <v>0.28867513459481298</v>
      </c>
      <c r="T6168" s="2">
        <v>12</v>
      </c>
    </row>
    <row r="6169" spans="1:20">
      <c r="A6169" s="187" t="s">
        <v>2011</v>
      </c>
      <c r="B6169" t="s">
        <v>1964</v>
      </c>
      <c r="C6169" s="60" t="s">
        <v>1433</v>
      </c>
      <c r="D6169" s="1" t="s">
        <v>44</v>
      </c>
      <c r="E6169" s="28" t="s">
        <v>60</v>
      </c>
      <c r="F6169" s="26" t="s">
        <v>60</v>
      </c>
      <c r="G6169">
        <v>7</v>
      </c>
      <c r="H6169" s="123">
        <f t="shared" si="466"/>
        <v>0.25</v>
      </c>
      <c r="J6169" t="s">
        <v>100</v>
      </c>
      <c r="M6169" s="2">
        <v>0</v>
      </c>
      <c r="O6169">
        <v>0</v>
      </c>
      <c r="P6169" s="2">
        <v>12</v>
      </c>
      <c r="Q6169" s="2">
        <v>0</v>
      </c>
      <c r="S6169">
        <v>0</v>
      </c>
      <c r="T6169" s="2">
        <v>12</v>
      </c>
    </row>
    <row r="6170" spans="1:20">
      <c r="A6170" s="187" t="s">
        <v>2011</v>
      </c>
      <c r="B6170" t="s">
        <v>1965</v>
      </c>
      <c r="C6170" s="60" t="s">
        <v>1433</v>
      </c>
      <c r="D6170" s="1" t="s">
        <v>44</v>
      </c>
      <c r="E6170" s="28" t="s">
        <v>60</v>
      </c>
      <c r="F6170" s="26" t="s">
        <v>60</v>
      </c>
      <c r="G6170">
        <v>7</v>
      </c>
      <c r="H6170" s="123">
        <f t="shared" si="466"/>
        <v>0.25</v>
      </c>
      <c r="J6170" t="s">
        <v>100</v>
      </c>
      <c r="M6170" s="2">
        <v>0</v>
      </c>
      <c r="O6170">
        <v>0</v>
      </c>
      <c r="P6170" s="2">
        <v>12</v>
      </c>
      <c r="Q6170" s="2">
        <v>0</v>
      </c>
      <c r="S6170">
        <v>0</v>
      </c>
      <c r="T6170" s="2">
        <v>12</v>
      </c>
    </row>
    <row r="6171" spans="1:20">
      <c r="A6171" s="187" t="s">
        <v>2011</v>
      </c>
      <c r="B6171" t="s">
        <v>599</v>
      </c>
      <c r="C6171" s="60" t="s">
        <v>1433</v>
      </c>
      <c r="D6171" s="1" t="s">
        <v>44</v>
      </c>
      <c r="E6171" s="28" t="s">
        <v>60</v>
      </c>
      <c r="F6171" s="26" t="s">
        <v>60</v>
      </c>
      <c r="G6171">
        <v>7</v>
      </c>
      <c r="H6171" s="123">
        <f t="shared" si="466"/>
        <v>0.25</v>
      </c>
      <c r="J6171" t="s">
        <v>100</v>
      </c>
      <c r="M6171" s="2">
        <v>0.58333333333333304</v>
      </c>
      <c r="O6171">
        <v>1.1645001528813199</v>
      </c>
      <c r="P6171" s="2">
        <v>12</v>
      </c>
      <c r="Q6171" s="2">
        <v>2.0833333333333299</v>
      </c>
      <c r="S6171">
        <v>2.8109633849474398</v>
      </c>
      <c r="T6171" s="2">
        <v>12</v>
      </c>
    </row>
    <row r="6172" spans="1:20">
      <c r="A6172" s="187" t="s">
        <v>2011</v>
      </c>
      <c r="B6172" t="s">
        <v>1966</v>
      </c>
      <c r="C6172" s="60" t="s">
        <v>1433</v>
      </c>
      <c r="D6172" s="1" t="s">
        <v>44</v>
      </c>
      <c r="E6172" s="28" t="s">
        <v>60</v>
      </c>
      <c r="F6172" s="26" t="s">
        <v>60</v>
      </c>
      <c r="G6172">
        <v>7</v>
      </c>
      <c r="H6172" s="123">
        <f t="shared" si="466"/>
        <v>0.25</v>
      </c>
      <c r="J6172" t="s">
        <v>100</v>
      </c>
      <c r="M6172" s="2">
        <v>2.75</v>
      </c>
      <c r="O6172">
        <v>4.5352157410846301</v>
      </c>
      <c r="P6172" s="2">
        <v>12</v>
      </c>
      <c r="Q6172" s="2">
        <v>0</v>
      </c>
      <c r="S6172">
        <v>0</v>
      </c>
      <c r="T6172" s="2">
        <v>12</v>
      </c>
    </row>
    <row r="6173" spans="1:20">
      <c r="A6173" s="187" t="s">
        <v>2011</v>
      </c>
      <c r="B6173" t="s">
        <v>1967</v>
      </c>
      <c r="C6173" s="60" t="s">
        <v>1433</v>
      </c>
      <c r="D6173" s="1" t="s">
        <v>44</v>
      </c>
      <c r="E6173" s="28" t="s">
        <v>60</v>
      </c>
      <c r="F6173" s="26" t="s">
        <v>60</v>
      </c>
      <c r="G6173">
        <v>7</v>
      </c>
      <c r="H6173" s="123">
        <f t="shared" si="466"/>
        <v>0.25</v>
      </c>
      <c r="J6173" t="s">
        <v>100</v>
      </c>
      <c r="M6173" s="2">
        <v>0</v>
      </c>
      <c r="O6173">
        <v>0</v>
      </c>
      <c r="P6173" s="2">
        <v>12</v>
      </c>
      <c r="Q6173" s="2">
        <v>0</v>
      </c>
      <c r="S6173">
        <v>0</v>
      </c>
      <c r="T6173" s="2">
        <v>12</v>
      </c>
    </row>
    <row r="6174" spans="1:20">
      <c r="A6174" s="187" t="s">
        <v>2011</v>
      </c>
      <c r="B6174" t="s">
        <v>1968</v>
      </c>
      <c r="C6174" s="60" t="s">
        <v>1433</v>
      </c>
      <c r="D6174" s="1" t="s">
        <v>44</v>
      </c>
      <c r="E6174" s="28" t="s">
        <v>60</v>
      </c>
      <c r="F6174" s="26" t="s">
        <v>60</v>
      </c>
      <c r="G6174">
        <v>7</v>
      </c>
      <c r="H6174" s="123">
        <f t="shared" si="466"/>
        <v>0.25</v>
      </c>
      <c r="J6174" t="s">
        <v>100</v>
      </c>
      <c r="M6174" s="2">
        <v>0.16666666666666699</v>
      </c>
      <c r="O6174">
        <v>0.38924947208076099</v>
      </c>
      <c r="P6174" s="2">
        <v>12</v>
      </c>
      <c r="Q6174" s="2">
        <v>8.3333333333333301E-2</v>
      </c>
      <c r="S6174">
        <v>0.28867513459481298</v>
      </c>
      <c r="T6174" s="2">
        <v>12</v>
      </c>
    </row>
    <row r="6175" spans="1:20">
      <c r="A6175" s="187" t="s">
        <v>2011</v>
      </c>
      <c r="B6175" t="s">
        <v>1969</v>
      </c>
      <c r="C6175" s="60" t="s">
        <v>1433</v>
      </c>
      <c r="D6175" s="1" t="s">
        <v>44</v>
      </c>
      <c r="E6175" s="28" t="s">
        <v>60</v>
      </c>
      <c r="F6175" s="26" t="s">
        <v>60</v>
      </c>
      <c r="G6175">
        <v>7</v>
      </c>
      <c r="H6175" s="123">
        <f t="shared" si="466"/>
        <v>0.25</v>
      </c>
      <c r="J6175" t="s">
        <v>100</v>
      </c>
      <c r="M6175" s="2">
        <v>0</v>
      </c>
      <c r="O6175">
        <v>0</v>
      </c>
      <c r="P6175" s="2">
        <v>12</v>
      </c>
      <c r="Q6175" s="2">
        <v>0.16666666666666699</v>
      </c>
      <c r="S6175">
        <v>0.57735026918962595</v>
      </c>
      <c r="T6175" s="2">
        <v>12</v>
      </c>
    </row>
    <row r="6176" spans="1:20">
      <c r="A6176" s="187" t="s">
        <v>2011</v>
      </c>
      <c r="B6176" t="s">
        <v>1970</v>
      </c>
      <c r="C6176" s="60" t="s">
        <v>1433</v>
      </c>
      <c r="D6176" s="1" t="s">
        <v>44</v>
      </c>
      <c r="E6176" s="28" t="s">
        <v>60</v>
      </c>
      <c r="F6176" s="26" t="s">
        <v>60</v>
      </c>
      <c r="G6176">
        <v>7</v>
      </c>
      <c r="H6176" s="123">
        <f t="shared" si="466"/>
        <v>0.25</v>
      </c>
      <c r="J6176" t="s">
        <v>100</v>
      </c>
      <c r="M6176" s="2">
        <v>38.5</v>
      </c>
      <c r="O6176">
        <v>68.042099267492304</v>
      </c>
      <c r="P6176" s="2">
        <v>12</v>
      </c>
      <c r="Q6176" s="2">
        <v>41.25</v>
      </c>
      <c r="S6176">
        <v>60.293411369281898</v>
      </c>
      <c r="T6176" s="2">
        <v>12</v>
      </c>
    </row>
    <row r="6177" spans="1:20">
      <c r="A6177" s="187" t="s">
        <v>2011</v>
      </c>
      <c r="B6177" t="s">
        <v>620</v>
      </c>
      <c r="C6177" s="60" t="s">
        <v>1433</v>
      </c>
      <c r="D6177" s="1" t="s">
        <v>44</v>
      </c>
      <c r="E6177" s="28" t="s">
        <v>60</v>
      </c>
      <c r="F6177" s="26" t="s">
        <v>60</v>
      </c>
      <c r="G6177">
        <v>7</v>
      </c>
      <c r="H6177" s="123">
        <f t="shared" si="466"/>
        <v>0.25</v>
      </c>
      <c r="J6177" t="s">
        <v>100</v>
      </c>
      <c r="M6177" s="2">
        <v>0.5</v>
      </c>
      <c r="O6177">
        <v>0.67419986246324204</v>
      </c>
      <c r="P6177" s="2">
        <v>12</v>
      </c>
      <c r="Q6177" s="2">
        <v>1.3333333333333299</v>
      </c>
      <c r="S6177">
        <v>2.0150945537631899</v>
      </c>
      <c r="T6177" s="2">
        <v>12</v>
      </c>
    </row>
    <row r="6178" spans="1:20">
      <c r="A6178" s="187" t="s">
        <v>2011</v>
      </c>
      <c r="B6178" t="s">
        <v>1971</v>
      </c>
      <c r="C6178" s="60" t="s">
        <v>1433</v>
      </c>
      <c r="D6178" s="1" t="s">
        <v>44</v>
      </c>
      <c r="E6178" s="28" t="s">
        <v>60</v>
      </c>
      <c r="F6178" s="26" t="s">
        <v>60</v>
      </c>
      <c r="G6178">
        <v>7</v>
      </c>
      <c r="H6178" s="123">
        <f t="shared" si="466"/>
        <v>0.25</v>
      </c>
      <c r="J6178" t="s">
        <v>100</v>
      </c>
      <c r="M6178" s="2">
        <v>0.16666666666666699</v>
      </c>
      <c r="O6178">
        <v>0.38924947208076099</v>
      </c>
      <c r="P6178" s="2">
        <v>12</v>
      </c>
      <c r="Q6178" s="2">
        <v>0</v>
      </c>
      <c r="S6178">
        <v>0</v>
      </c>
      <c r="T6178" s="2">
        <v>12</v>
      </c>
    </row>
    <row r="6179" spans="1:20">
      <c r="A6179" s="187" t="s">
        <v>2011</v>
      </c>
      <c r="B6179" t="s">
        <v>1972</v>
      </c>
      <c r="C6179" s="60" t="s">
        <v>1433</v>
      </c>
      <c r="D6179" s="1" t="s">
        <v>44</v>
      </c>
      <c r="E6179" s="28" t="s">
        <v>60</v>
      </c>
      <c r="F6179" s="26" t="s">
        <v>60</v>
      </c>
      <c r="G6179">
        <v>7</v>
      </c>
      <c r="H6179" s="123">
        <f t="shared" si="466"/>
        <v>0.25</v>
      </c>
      <c r="J6179" t="s">
        <v>100</v>
      </c>
      <c r="M6179" s="2">
        <v>0</v>
      </c>
      <c r="O6179">
        <v>0</v>
      </c>
      <c r="P6179" s="2">
        <v>12</v>
      </c>
      <c r="Q6179" s="2">
        <v>0</v>
      </c>
      <c r="S6179">
        <v>0</v>
      </c>
      <c r="T6179" s="2">
        <v>12</v>
      </c>
    </row>
    <row r="6180" spans="1:20">
      <c r="A6180" s="187" t="s">
        <v>2011</v>
      </c>
      <c r="B6180" t="s">
        <v>1973</v>
      </c>
      <c r="C6180" s="60" t="s">
        <v>1433</v>
      </c>
      <c r="D6180" s="1" t="s">
        <v>44</v>
      </c>
      <c r="E6180" s="28" t="s">
        <v>60</v>
      </c>
      <c r="F6180" s="26" t="s">
        <v>60</v>
      </c>
      <c r="G6180">
        <v>7</v>
      </c>
      <c r="H6180" s="123">
        <f t="shared" si="466"/>
        <v>0.25</v>
      </c>
      <c r="J6180" t="s">
        <v>100</v>
      </c>
      <c r="M6180" s="2">
        <v>0</v>
      </c>
      <c r="O6180">
        <v>0</v>
      </c>
      <c r="P6180" s="2">
        <v>12</v>
      </c>
      <c r="Q6180" s="2">
        <v>6.1666666666666696</v>
      </c>
      <c r="S6180">
        <v>10.7096671141997</v>
      </c>
      <c r="T6180" s="2">
        <v>12</v>
      </c>
    </row>
    <row r="6181" spans="1:20">
      <c r="A6181" s="187" t="s">
        <v>2011</v>
      </c>
      <c r="B6181" t="s">
        <v>1974</v>
      </c>
      <c r="C6181" s="60" t="s">
        <v>1433</v>
      </c>
      <c r="D6181" s="1" t="s">
        <v>44</v>
      </c>
      <c r="E6181" s="28" t="s">
        <v>60</v>
      </c>
      <c r="F6181" s="26" t="s">
        <v>60</v>
      </c>
      <c r="G6181">
        <v>7</v>
      </c>
      <c r="H6181" s="123">
        <f t="shared" si="466"/>
        <v>0.25</v>
      </c>
      <c r="J6181" t="s">
        <v>100</v>
      </c>
      <c r="M6181" s="2">
        <v>0</v>
      </c>
      <c r="O6181">
        <v>0</v>
      </c>
      <c r="P6181" s="2">
        <v>12</v>
      </c>
      <c r="Q6181" s="2">
        <v>0</v>
      </c>
      <c r="S6181">
        <v>0</v>
      </c>
      <c r="T6181" s="2">
        <v>12</v>
      </c>
    </row>
    <row r="6182" spans="1:20">
      <c r="A6182" s="187" t="s">
        <v>2011</v>
      </c>
      <c r="B6182" t="s">
        <v>1975</v>
      </c>
      <c r="C6182" s="60" t="s">
        <v>1433</v>
      </c>
      <c r="D6182" s="1" t="s">
        <v>44</v>
      </c>
      <c r="E6182" s="28" t="s">
        <v>60</v>
      </c>
      <c r="F6182" s="26" t="s">
        <v>60</v>
      </c>
      <c r="G6182">
        <v>7</v>
      </c>
      <c r="H6182" s="123">
        <f t="shared" si="466"/>
        <v>0.25</v>
      </c>
      <c r="J6182" t="s">
        <v>100</v>
      </c>
      <c r="M6182" s="2">
        <v>0</v>
      </c>
      <c r="O6182">
        <v>0</v>
      </c>
      <c r="P6182" s="2">
        <v>12</v>
      </c>
      <c r="Q6182" s="2">
        <v>0</v>
      </c>
      <c r="S6182">
        <v>0</v>
      </c>
      <c r="T6182" s="2">
        <v>12</v>
      </c>
    </row>
    <row r="6183" spans="1:20">
      <c r="A6183" s="187" t="s">
        <v>2011</v>
      </c>
      <c r="B6183" t="s">
        <v>1976</v>
      </c>
      <c r="C6183" s="60" t="s">
        <v>1433</v>
      </c>
      <c r="D6183" s="1" t="s">
        <v>44</v>
      </c>
      <c r="E6183" s="28" t="s">
        <v>60</v>
      </c>
      <c r="F6183" s="26" t="s">
        <v>60</v>
      </c>
      <c r="G6183">
        <v>7</v>
      </c>
      <c r="H6183" s="123">
        <f t="shared" si="466"/>
        <v>0.25</v>
      </c>
      <c r="J6183" t="s">
        <v>100</v>
      </c>
      <c r="M6183" s="2">
        <v>0.75</v>
      </c>
      <c r="O6183">
        <v>0.96530729916342295</v>
      </c>
      <c r="P6183" s="2">
        <v>12</v>
      </c>
      <c r="Q6183" s="2">
        <v>0</v>
      </c>
      <c r="S6183">
        <v>0</v>
      </c>
      <c r="T6183" s="2">
        <v>12</v>
      </c>
    </row>
    <row r="6184" spans="1:20">
      <c r="A6184" s="187" t="s">
        <v>2011</v>
      </c>
      <c r="B6184" t="s">
        <v>1977</v>
      </c>
      <c r="C6184" s="60" t="s">
        <v>1433</v>
      </c>
      <c r="D6184" s="1" t="s">
        <v>44</v>
      </c>
      <c r="E6184" s="28" t="s">
        <v>60</v>
      </c>
      <c r="F6184" s="26" t="s">
        <v>60</v>
      </c>
      <c r="G6184">
        <v>7</v>
      </c>
      <c r="H6184" s="123">
        <f t="shared" si="466"/>
        <v>0.25</v>
      </c>
      <c r="J6184" t="s">
        <v>100</v>
      </c>
      <c r="M6184" s="2">
        <v>0</v>
      </c>
      <c r="O6184">
        <v>0</v>
      </c>
      <c r="P6184" s="2">
        <v>12</v>
      </c>
      <c r="Q6184" s="2">
        <v>0</v>
      </c>
      <c r="S6184">
        <v>0</v>
      </c>
      <c r="T6184" s="2">
        <v>12</v>
      </c>
    </row>
    <row r="6185" spans="1:20">
      <c r="A6185" s="187" t="s">
        <v>2011</v>
      </c>
      <c r="B6185" t="s">
        <v>1978</v>
      </c>
      <c r="C6185" s="60" t="s">
        <v>1433</v>
      </c>
      <c r="D6185" s="1" t="s">
        <v>44</v>
      </c>
      <c r="E6185" s="28" t="s">
        <v>60</v>
      </c>
      <c r="F6185" s="26" t="s">
        <v>60</v>
      </c>
      <c r="G6185">
        <v>7</v>
      </c>
      <c r="H6185" s="123">
        <f t="shared" si="466"/>
        <v>0.25</v>
      </c>
      <c r="J6185" t="s">
        <v>100</v>
      </c>
      <c r="M6185" s="2">
        <v>0</v>
      </c>
      <c r="O6185">
        <v>0</v>
      </c>
      <c r="P6185" s="2">
        <v>12</v>
      </c>
      <c r="Q6185" s="2">
        <v>0</v>
      </c>
      <c r="S6185">
        <v>0</v>
      </c>
      <c r="T6185" s="2">
        <v>12</v>
      </c>
    </row>
    <row r="6186" spans="1:20">
      <c r="A6186" s="187" t="s">
        <v>2011</v>
      </c>
      <c r="B6186" t="s">
        <v>1979</v>
      </c>
      <c r="C6186" s="60" t="s">
        <v>1433</v>
      </c>
      <c r="D6186" s="1" t="s">
        <v>44</v>
      </c>
      <c r="E6186" s="28" t="s">
        <v>60</v>
      </c>
      <c r="F6186" s="26" t="s">
        <v>60</v>
      </c>
      <c r="G6186">
        <v>7</v>
      </c>
      <c r="H6186" s="123">
        <f t="shared" si="466"/>
        <v>0.25</v>
      </c>
      <c r="J6186" t="s">
        <v>100</v>
      </c>
      <c r="M6186" s="2">
        <v>0</v>
      </c>
      <c r="O6186">
        <v>0</v>
      </c>
      <c r="P6186" s="2">
        <v>12</v>
      </c>
      <c r="Q6186" s="2">
        <v>0.16666666666666699</v>
      </c>
      <c r="S6186">
        <v>0.57735026918962595</v>
      </c>
      <c r="T6186" s="2">
        <v>12</v>
      </c>
    </row>
    <row r="6187" spans="1:20">
      <c r="A6187" s="187" t="s">
        <v>2011</v>
      </c>
      <c r="B6187" t="s">
        <v>1980</v>
      </c>
      <c r="C6187" s="60" t="s">
        <v>1433</v>
      </c>
      <c r="D6187" s="1" t="s">
        <v>44</v>
      </c>
      <c r="E6187" s="28" t="s">
        <v>60</v>
      </c>
      <c r="F6187" s="26" t="s">
        <v>60</v>
      </c>
      <c r="G6187">
        <v>7</v>
      </c>
      <c r="H6187" s="123">
        <f t="shared" si="466"/>
        <v>0.25</v>
      </c>
      <c r="J6187" t="s">
        <v>100</v>
      </c>
      <c r="M6187" s="2">
        <v>0</v>
      </c>
      <c r="O6187">
        <v>0</v>
      </c>
      <c r="P6187" s="2">
        <v>12</v>
      </c>
      <c r="Q6187" s="2">
        <v>0</v>
      </c>
      <c r="S6187">
        <v>0</v>
      </c>
      <c r="T6187" s="2">
        <v>12</v>
      </c>
    </row>
    <row r="6188" spans="1:20">
      <c r="A6188" s="187" t="s">
        <v>2011</v>
      </c>
      <c r="B6188" t="s">
        <v>1981</v>
      </c>
      <c r="C6188" s="60" t="s">
        <v>1433</v>
      </c>
      <c r="D6188" s="1" t="s">
        <v>44</v>
      </c>
      <c r="E6188" s="28" t="s">
        <v>60</v>
      </c>
      <c r="F6188" s="26" t="s">
        <v>60</v>
      </c>
      <c r="G6188">
        <v>7</v>
      </c>
      <c r="H6188" s="123">
        <f t="shared" si="466"/>
        <v>0.25</v>
      </c>
      <c r="J6188" t="s">
        <v>100</v>
      </c>
      <c r="M6188" s="2">
        <v>0</v>
      </c>
      <c r="O6188">
        <v>0</v>
      </c>
      <c r="P6188" s="2">
        <v>12</v>
      </c>
      <c r="Q6188" s="2">
        <v>0</v>
      </c>
      <c r="S6188">
        <v>0</v>
      </c>
      <c r="T6188" s="2">
        <v>12</v>
      </c>
    </row>
    <row r="6189" spans="1:20">
      <c r="A6189" s="187" t="s">
        <v>2011</v>
      </c>
      <c r="B6189" t="s">
        <v>1982</v>
      </c>
      <c r="C6189" s="60" t="s">
        <v>1433</v>
      </c>
      <c r="D6189" s="1" t="s">
        <v>44</v>
      </c>
      <c r="E6189" s="28" t="s">
        <v>60</v>
      </c>
      <c r="F6189" s="26" t="s">
        <v>60</v>
      </c>
      <c r="G6189">
        <v>7</v>
      </c>
      <c r="H6189" s="123">
        <f t="shared" si="466"/>
        <v>0.25</v>
      </c>
      <c r="J6189" t="s">
        <v>100</v>
      </c>
      <c r="M6189" s="2">
        <v>0</v>
      </c>
      <c r="O6189">
        <v>0</v>
      </c>
      <c r="P6189" s="2">
        <v>12</v>
      </c>
      <c r="Q6189" s="2">
        <v>0</v>
      </c>
      <c r="S6189">
        <v>0</v>
      </c>
      <c r="T6189" s="2">
        <v>12</v>
      </c>
    </row>
    <row r="6190" spans="1:20">
      <c r="A6190" s="187" t="s">
        <v>2011</v>
      </c>
      <c r="B6190" t="s">
        <v>1983</v>
      </c>
      <c r="C6190" s="60" t="s">
        <v>1433</v>
      </c>
      <c r="D6190" s="1" t="s">
        <v>44</v>
      </c>
      <c r="E6190" s="28" t="s">
        <v>60</v>
      </c>
      <c r="F6190" s="26" t="s">
        <v>60</v>
      </c>
      <c r="G6190">
        <v>7</v>
      </c>
      <c r="H6190" s="123">
        <f t="shared" si="466"/>
        <v>0.25</v>
      </c>
      <c r="J6190" t="s">
        <v>100</v>
      </c>
      <c r="M6190" s="2">
        <v>0</v>
      </c>
      <c r="O6190">
        <v>0</v>
      </c>
      <c r="P6190" s="2">
        <v>12</v>
      </c>
      <c r="Q6190" s="2">
        <v>0</v>
      </c>
      <c r="S6190">
        <v>0</v>
      </c>
      <c r="T6190" s="2">
        <v>12</v>
      </c>
    </row>
    <row r="6191" spans="1:20">
      <c r="A6191" s="187" t="s">
        <v>2011</v>
      </c>
      <c r="B6191" t="s">
        <v>1984</v>
      </c>
      <c r="C6191" s="60" t="s">
        <v>1433</v>
      </c>
      <c r="D6191" s="1" t="s">
        <v>44</v>
      </c>
      <c r="E6191" s="28" t="s">
        <v>60</v>
      </c>
      <c r="F6191" s="26" t="s">
        <v>60</v>
      </c>
      <c r="G6191">
        <v>7</v>
      </c>
      <c r="H6191" s="123">
        <f t="shared" si="466"/>
        <v>0.25</v>
      </c>
      <c r="J6191" t="s">
        <v>100</v>
      </c>
      <c r="M6191" s="2">
        <v>1</v>
      </c>
      <c r="O6191">
        <v>3.16227766016838</v>
      </c>
      <c r="P6191" s="2">
        <v>12</v>
      </c>
      <c r="Q6191" s="2">
        <v>1.5833333333333299</v>
      </c>
      <c r="S6191">
        <v>3.7769235516689399</v>
      </c>
      <c r="T6191" s="2">
        <v>12</v>
      </c>
    </row>
    <row r="6192" spans="1:20">
      <c r="A6192" s="187" t="s">
        <v>2011</v>
      </c>
      <c r="B6192" t="s">
        <v>1985</v>
      </c>
      <c r="C6192" s="60" t="s">
        <v>1433</v>
      </c>
      <c r="D6192" s="1" t="s">
        <v>44</v>
      </c>
      <c r="E6192" s="28" t="s">
        <v>60</v>
      </c>
      <c r="F6192" s="26" t="s">
        <v>60</v>
      </c>
      <c r="G6192">
        <v>7</v>
      </c>
      <c r="H6192" s="123">
        <f t="shared" si="466"/>
        <v>0.25</v>
      </c>
      <c r="J6192" t="s">
        <v>100</v>
      </c>
      <c r="M6192" s="2">
        <v>0</v>
      </c>
      <c r="O6192">
        <v>0</v>
      </c>
      <c r="P6192" s="2">
        <v>12</v>
      </c>
      <c r="Q6192" s="2">
        <v>0</v>
      </c>
      <c r="S6192">
        <v>0</v>
      </c>
      <c r="T6192" s="2">
        <v>12</v>
      </c>
    </row>
    <row r="6193" spans="1:20">
      <c r="A6193" s="187" t="s">
        <v>2011</v>
      </c>
      <c r="B6193" t="s">
        <v>1986</v>
      </c>
      <c r="C6193" s="60" t="s">
        <v>1433</v>
      </c>
      <c r="D6193" s="1" t="s">
        <v>44</v>
      </c>
      <c r="E6193" s="28" t="s">
        <v>60</v>
      </c>
      <c r="F6193" s="26" t="s">
        <v>60</v>
      </c>
      <c r="G6193">
        <v>7</v>
      </c>
      <c r="H6193" s="123">
        <f t="shared" si="466"/>
        <v>0.25</v>
      </c>
      <c r="J6193" t="s">
        <v>100</v>
      </c>
      <c r="M6193" s="2">
        <v>0</v>
      </c>
      <c r="O6193">
        <v>0</v>
      </c>
      <c r="P6193" s="2">
        <v>12</v>
      </c>
      <c r="Q6193" s="2">
        <v>8.3333333333333301E-2</v>
      </c>
      <c r="S6193">
        <v>0.28867513459481298</v>
      </c>
      <c r="T6193" s="2">
        <v>12</v>
      </c>
    </row>
    <row r="6194" spans="1:20">
      <c r="A6194" s="187" t="s">
        <v>2011</v>
      </c>
      <c r="B6194" t="s">
        <v>1987</v>
      </c>
      <c r="C6194" s="60" t="s">
        <v>1433</v>
      </c>
      <c r="D6194" s="1" t="s">
        <v>44</v>
      </c>
      <c r="E6194" s="28" t="s">
        <v>60</v>
      </c>
      <c r="F6194" s="26" t="s">
        <v>60</v>
      </c>
      <c r="G6194">
        <v>7</v>
      </c>
      <c r="H6194" s="123">
        <f t="shared" si="466"/>
        <v>0.25</v>
      </c>
      <c r="J6194" t="s">
        <v>100</v>
      </c>
      <c r="M6194" s="2">
        <v>0</v>
      </c>
      <c r="O6194">
        <v>0</v>
      </c>
      <c r="P6194" s="2">
        <v>12</v>
      </c>
      <c r="Q6194" s="2">
        <v>0</v>
      </c>
      <c r="S6194">
        <v>0</v>
      </c>
      <c r="T6194" s="2">
        <v>12</v>
      </c>
    </row>
    <row r="6195" spans="1:20">
      <c r="A6195" s="187" t="s">
        <v>2011</v>
      </c>
      <c r="B6195" t="s">
        <v>1988</v>
      </c>
      <c r="C6195" s="60" t="s">
        <v>1433</v>
      </c>
      <c r="D6195" s="1" t="s">
        <v>44</v>
      </c>
      <c r="E6195" s="28" t="s">
        <v>60</v>
      </c>
      <c r="F6195" s="26" t="s">
        <v>60</v>
      </c>
      <c r="G6195">
        <v>7</v>
      </c>
      <c r="H6195" s="123">
        <f t="shared" si="466"/>
        <v>0.25</v>
      </c>
      <c r="J6195" t="s">
        <v>100</v>
      </c>
      <c r="M6195" s="2">
        <v>0</v>
      </c>
      <c r="O6195">
        <v>0</v>
      </c>
      <c r="P6195" s="2">
        <v>12</v>
      </c>
      <c r="Q6195" s="2">
        <v>0</v>
      </c>
      <c r="S6195">
        <v>0</v>
      </c>
      <c r="T6195" s="2">
        <v>12</v>
      </c>
    </row>
    <row r="6196" spans="1:20">
      <c r="A6196" s="187" t="s">
        <v>2011</v>
      </c>
      <c r="B6196" t="s">
        <v>1989</v>
      </c>
      <c r="C6196" s="60" t="s">
        <v>1433</v>
      </c>
      <c r="D6196" s="1" t="s">
        <v>44</v>
      </c>
      <c r="E6196" s="28" t="s">
        <v>60</v>
      </c>
      <c r="F6196" s="26" t="s">
        <v>60</v>
      </c>
      <c r="G6196">
        <v>7</v>
      </c>
      <c r="H6196" s="123">
        <f t="shared" si="466"/>
        <v>0.25</v>
      </c>
      <c r="J6196" t="s">
        <v>100</v>
      </c>
      <c r="M6196" s="2">
        <v>0</v>
      </c>
      <c r="O6196">
        <v>0</v>
      </c>
      <c r="P6196" s="2">
        <v>12</v>
      </c>
      <c r="Q6196" s="2">
        <v>0.16666666666666699</v>
      </c>
      <c r="S6196">
        <v>0.38924947208076099</v>
      </c>
      <c r="T6196" s="2">
        <v>12</v>
      </c>
    </row>
    <row r="6197" spans="1:20">
      <c r="A6197" s="187" t="s">
        <v>2011</v>
      </c>
      <c r="B6197" t="s">
        <v>1990</v>
      </c>
      <c r="C6197" s="60" t="s">
        <v>1433</v>
      </c>
      <c r="D6197" s="1" t="s">
        <v>44</v>
      </c>
      <c r="E6197" s="28" t="s">
        <v>60</v>
      </c>
      <c r="F6197" s="26" t="s">
        <v>60</v>
      </c>
      <c r="G6197">
        <v>7</v>
      </c>
      <c r="H6197" s="123">
        <f t="shared" si="466"/>
        <v>0.25</v>
      </c>
      <c r="J6197" t="s">
        <v>100</v>
      </c>
      <c r="M6197" s="2">
        <v>8.3333333333333301E-2</v>
      </c>
      <c r="O6197">
        <v>0.28867513459481298</v>
      </c>
      <c r="P6197" s="2">
        <v>12</v>
      </c>
      <c r="Q6197" s="2">
        <v>0</v>
      </c>
      <c r="S6197">
        <v>0</v>
      </c>
      <c r="T6197" s="2">
        <v>12</v>
      </c>
    </row>
    <row r="6198" spans="1:20">
      <c r="A6198" s="187" t="s">
        <v>2011</v>
      </c>
      <c r="B6198" t="s">
        <v>1991</v>
      </c>
      <c r="C6198" s="60" t="s">
        <v>1433</v>
      </c>
      <c r="D6198" s="1" t="s">
        <v>44</v>
      </c>
      <c r="E6198" s="28" t="s">
        <v>60</v>
      </c>
      <c r="F6198" s="26" t="s">
        <v>60</v>
      </c>
      <c r="G6198">
        <v>7</v>
      </c>
      <c r="H6198" s="123">
        <f t="shared" si="466"/>
        <v>0.25</v>
      </c>
      <c r="J6198" t="s">
        <v>100</v>
      </c>
      <c r="M6198" s="2">
        <v>0</v>
      </c>
      <c r="O6198">
        <v>0</v>
      </c>
      <c r="P6198" s="2">
        <v>12</v>
      </c>
      <c r="Q6198" s="2">
        <v>0</v>
      </c>
      <c r="S6198">
        <v>0</v>
      </c>
      <c r="T6198" s="2">
        <v>12</v>
      </c>
    </row>
    <row r="6199" spans="1:20">
      <c r="A6199" s="187" t="s">
        <v>2011</v>
      </c>
      <c r="B6199" t="s">
        <v>1992</v>
      </c>
      <c r="C6199" s="60" t="s">
        <v>1433</v>
      </c>
      <c r="D6199" s="1" t="s">
        <v>44</v>
      </c>
      <c r="E6199" s="28" t="s">
        <v>60</v>
      </c>
      <c r="F6199" s="26" t="s">
        <v>60</v>
      </c>
      <c r="G6199">
        <v>7</v>
      </c>
      <c r="H6199" s="123">
        <f t="shared" si="466"/>
        <v>0.25</v>
      </c>
      <c r="J6199" t="s">
        <v>100</v>
      </c>
      <c r="M6199" s="2">
        <v>0</v>
      </c>
      <c r="O6199">
        <v>0</v>
      </c>
      <c r="P6199" s="2">
        <v>12</v>
      </c>
      <c r="Q6199" s="2">
        <v>0</v>
      </c>
      <c r="S6199">
        <v>0</v>
      </c>
      <c r="T6199" s="2">
        <v>12</v>
      </c>
    </row>
    <row r="6200" spans="1:20">
      <c r="A6200" s="187" t="s">
        <v>2011</v>
      </c>
      <c r="B6200" t="s">
        <v>931</v>
      </c>
      <c r="C6200" s="60" t="s">
        <v>1433</v>
      </c>
      <c r="D6200" s="1" t="s">
        <v>44</v>
      </c>
      <c r="E6200" s="28" t="s">
        <v>60</v>
      </c>
      <c r="F6200" s="26" t="s">
        <v>60</v>
      </c>
      <c r="G6200">
        <v>7</v>
      </c>
      <c r="H6200" s="123">
        <f t="shared" si="466"/>
        <v>0.25</v>
      </c>
      <c r="J6200" t="s">
        <v>100</v>
      </c>
      <c r="M6200" s="2">
        <v>0</v>
      </c>
      <c r="O6200">
        <v>0</v>
      </c>
      <c r="P6200" s="2">
        <v>12</v>
      </c>
      <c r="Q6200" s="2">
        <v>0</v>
      </c>
      <c r="S6200">
        <v>0</v>
      </c>
      <c r="T6200" s="2">
        <v>12</v>
      </c>
    </row>
    <row r="6201" spans="1:20">
      <c r="A6201" s="187" t="s">
        <v>2011</v>
      </c>
      <c r="B6201" t="s">
        <v>1993</v>
      </c>
      <c r="C6201" s="60" t="s">
        <v>1433</v>
      </c>
      <c r="D6201" s="1" t="s">
        <v>44</v>
      </c>
      <c r="E6201" s="28" t="s">
        <v>60</v>
      </c>
      <c r="F6201" s="26" t="s">
        <v>60</v>
      </c>
      <c r="G6201">
        <v>7</v>
      </c>
      <c r="H6201" s="123">
        <f t="shared" si="466"/>
        <v>0.25</v>
      </c>
      <c r="J6201" t="s">
        <v>100</v>
      </c>
      <c r="M6201" s="2">
        <v>8.9166666666666696</v>
      </c>
      <c r="O6201">
        <v>17.307162644058099</v>
      </c>
      <c r="P6201" s="2">
        <v>12</v>
      </c>
      <c r="Q6201" s="2">
        <v>0</v>
      </c>
      <c r="S6201">
        <v>0</v>
      </c>
      <c r="T6201" s="2">
        <v>12</v>
      </c>
    </row>
    <row r="6202" spans="1:20">
      <c r="A6202" s="187" t="s">
        <v>2011</v>
      </c>
      <c r="B6202" t="s">
        <v>1994</v>
      </c>
      <c r="C6202" s="60" t="s">
        <v>1433</v>
      </c>
      <c r="D6202" s="1" t="s">
        <v>44</v>
      </c>
      <c r="E6202" s="28" t="s">
        <v>60</v>
      </c>
      <c r="F6202" s="26" t="s">
        <v>60</v>
      </c>
      <c r="G6202">
        <v>7</v>
      </c>
      <c r="H6202" s="123">
        <f t="shared" si="466"/>
        <v>0.25</v>
      </c>
      <c r="J6202" t="s">
        <v>100</v>
      </c>
      <c r="M6202" s="2">
        <v>0.33333333333333298</v>
      </c>
      <c r="O6202">
        <v>0.65133894727893005</v>
      </c>
      <c r="P6202" s="2">
        <v>12</v>
      </c>
      <c r="Q6202" s="2">
        <v>0</v>
      </c>
      <c r="S6202">
        <v>0</v>
      </c>
      <c r="T6202" s="2">
        <v>12</v>
      </c>
    </row>
    <row r="6203" spans="1:20">
      <c r="A6203" s="187" t="s">
        <v>2011</v>
      </c>
      <c r="B6203" t="s">
        <v>1995</v>
      </c>
      <c r="C6203" s="60" t="s">
        <v>1433</v>
      </c>
      <c r="D6203" s="1" t="s">
        <v>44</v>
      </c>
      <c r="E6203" s="28" t="s">
        <v>60</v>
      </c>
      <c r="F6203" s="26" t="s">
        <v>60</v>
      </c>
      <c r="G6203">
        <v>7</v>
      </c>
      <c r="H6203" s="123">
        <f t="shared" si="466"/>
        <v>0.25</v>
      </c>
      <c r="J6203" t="s">
        <v>100</v>
      </c>
      <c r="M6203" s="2">
        <v>8.3333333333333301E-2</v>
      </c>
      <c r="O6203">
        <v>0.28867513459481298</v>
      </c>
      <c r="P6203" s="2">
        <v>12</v>
      </c>
      <c r="Q6203" s="2">
        <v>0</v>
      </c>
      <c r="S6203">
        <v>0</v>
      </c>
      <c r="T6203" s="2">
        <v>12</v>
      </c>
    </row>
    <row r="6204" spans="1:20">
      <c r="A6204" s="187" t="s">
        <v>2011</v>
      </c>
      <c r="B6204" t="s">
        <v>1996</v>
      </c>
      <c r="C6204" s="60" t="s">
        <v>1433</v>
      </c>
      <c r="D6204" s="1" t="s">
        <v>44</v>
      </c>
      <c r="E6204" s="28" t="s">
        <v>60</v>
      </c>
      <c r="F6204" s="26" t="s">
        <v>60</v>
      </c>
      <c r="G6204">
        <v>7</v>
      </c>
      <c r="H6204" s="123">
        <f t="shared" si="466"/>
        <v>0.25</v>
      </c>
      <c r="J6204" t="s">
        <v>100</v>
      </c>
      <c r="M6204" s="2">
        <v>8.3333333333333301E-2</v>
      </c>
      <c r="O6204">
        <v>0.28867513459481298</v>
      </c>
      <c r="P6204" s="2">
        <v>12</v>
      </c>
      <c r="Q6204" s="2">
        <v>0</v>
      </c>
      <c r="S6204">
        <v>0</v>
      </c>
      <c r="T6204" s="2">
        <v>12</v>
      </c>
    </row>
    <row r="6205" spans="1:20">
      <c r="A6205" s="187" t="s">
        <v>2011</v>
      </c>
      <c r="B6205" t="s">
        <v>1997</v>
      </c>
      <c r="C6205" s="60" t="s">
        <v>1433</v>
      </c>
      <c r="D6205" s="1" t="s">
        <v>44</v>
      </c>
      <c r="E6205" s="28" t="s">
        <v>60</v>
      </c>
      <c r="F6205" s="26" t="s">
        <v>60</v>
      </c>
      <c r="G6205">
        <v>7</v>
      </c>
      <c r="H6205" s="123">
        <f t="shared" si="466"/>
        <v>0.25</v>
      </c>
      <c r="J6205" t="s">
        <v>100</v>
      </c>
      <c r="M6205" s="2">
        <v>1.25</v>
      </c>
      <c r="O6205">
        <v>4.0254869835270197</v>
      </c>
      <c r="P6205" s="2">
        <v>12</v>
      </c>
      <c r="Q6205" s="2">
        <v>0</v>
      </c>
      <c r="S6205">
        <v>0</v>
      </c>
      <c r="T6205" s="2">
        <v>12</v>
      </c>
    </row>
    <row r="6206" spans="1:20">
      <c r="A6206" s="187" t="s">
        <v>2011</v>
      </c>
      <c r="B6206" t="s">
        <v>1998</v>
      </c>
      <c r="C6206" s="60" t="s">
        <v>1433</v>
      </c>
      <c r="D6206" s="1" t="s">
        <v>44</v>
      </c>
      <c r="E6206" s="28" t="s">
        <v>60</v>
      </c>
      <c r="F6206" s="26" t="s">
        <v>60</v>
      </c>
      <c r="G6206">
        <v>7</v>
      </c>
      <c r="H6206" s="123">
        <f t="shared" si="466"/>
        <v>0.25</v>
      </c>
      <c r="J6206" t="s">
        <v>100</v>
      </c>
      <c r="M6206" s="2">
        <v>0</v>
      </c>
      <c r="O6206">
        <v>0</v>
      </c>
      <c r="P6206" s="2">
        <v>12</v>
      </c>
      <c r="Q6206" s="2">
        <v>0</v>
      </c>
      <c r="S6206">
        <v>0</v>
      </c>
      <c r="T6206" s="2">
        <v>12</v>
      </c>
    </row>
    <row r="6207" spans="1:20">
      <c r="A6207" s="187" t="s">
        <v>2011</v>
      </c>
      <c r="B6207" t="s">
        <v>1999</v>
      </c>
      <c r="C6207" s="60" t="s">
        <v>1433</v>
      </c>
      <c r="D6207" s="1" t="s">
        <v>44</v>
      </c>
      <c r="E6207" s="28" t="s">
        <v>60</v>
      </c>
      <c r="F6207" s="26" t="s">
        <v>60</v>
      </c>
      <c r="G6207">
        <v>7</v>
      </c>
      <c r="H6207" s="123">
        <f t="shared" si="466"/>
        <v>0.25</v>
      </c>
      <c r="J6207" t="s">
        <v>100</v>
      </c>
      <c r="M6207" s="2">
        <v>0</v>
      </c>
      <c r="O6207">
        <v>0</v>
      </c>
      <c r="P6207" s="2">
        <v>12</v>
      </c>
      <c r="Q6207" s="2">
        <v>0</v>
      </c>
      <c r="S6207">
        <v>0</v>
      </c>
      <c r="T6207" s="2">
        <v>12</v>
      </c>
    </row>
    <row r="6208" spans="1:20">
      <c r="A6208" s="187" t="s">
        <v>2011</v>
      </c>
      <c r="B6208" t="s">
        <v>2000</v>
      </c>
      <c r="C6208" s="60" t="s">
        <v>1433</v>
      </c>
      <c r="D6208" s="1" t="s">
        <v>44</v>
      </c>
      <c r="E6208" s="28" t="s">
        <v>60</v>
      </c>
      <c r="F6208" s="26" t="s">
        <v>60</v>
      </c>
      <c r="G6208">
        <v>7</v>
      </c>
      <c r="H6208" s="123">
        <f t="shared" si="466"/>
        <v>0.25</v>
      </c>
      <c r="J6208" t="s">
        <v>100</v>
      </c>
      <c r="M6208" s="2">
        <v>0</v>
      </c>
      <c r="O6208">
        <v>0</v>
      </c>
      <c r="P6208" s="2">
        <v>12</v>
      </c>
      <c r="Q6208" s="2">
        <v>0</v>
      </c>
      <c r="S6208">
        <v>0</v>
      </c>
      <c r="T6208" s="2">
        <v>12</v>
      </c>
    </row>
    <row r="6209" spans="1:20">
      <c r="A6209" s="187" t="s">
        <v>2011</v>
      </c>
      <c r="B6209" t="s">
        <v>2001</v>
      </c>
      <c r="C6209" s="60" t="s">
        <v>1433</v>
      </c>
      <c r="D6209" s="1" t="s">
        <v>44</v>
      </c>
      <c r="E6209" s="28" t="s">
        <v>60</v>
      </c>
      <c r="F6209" s="26" t="s">
        <v>60</v>
      </c>
      <c r="G6209">
        <v>7</v>
      </c>
      <c r="H6209" s="123">
        <f t="shared" si="466"/>
        <v>0.25</v>
      </c>
      <c r="J6209" t="s">
        <v>100</v>
      </c>
      <c r="M6209" s="2">
        <v>0</v>
      </c>
      <c r="O6209">
        <v>0</v>
      </c>
      <c r="P6209" s="2">
        <v>12</v>
      </c>
      <c r="Q6209" s="2">
        <v>8.3333333333333301E-2</v>
      </c>
      <c r="S6209">
        <v>0.28867513459481298</v>
      </c>
      <c r="T6209" s="2">
        <v>12</v>
      </c>
    </row>
    <row r="6210" spans="1:20">
      <c r="A6210" s="187" t="s">
        <v>2011</v>
      </c>
      <c r="B6210" t="s">
        <v>2002</v>
      </c>
      <c r="C6210" s="60" t="s">
        <v>1433</v>
      </c>
      <c r="D6210" s="1" t="s">
        <v>44</v>
      </c>
      <c r="E6210" s="28" t="s">
        <v>60</v>
      </c>
      <c r="F6210" s="26" t="s">
        <v>60</v>
      </c>
      <c r="G6210">
        <v>7</v>
      </c>
      <c r="H6210" s="123">
        <f t="shared" si="466"/>
        <v>0.25</v>
      </c>
      <c r="J6210" t="s">
        <v>100</v>
      </c>
      <c r="M6210" s="2">
        <v>4.5</v>
      </c>
      <c r="O6210">
        <v>3.9657625656704099</v>
      </c>
      <c r="P6210" s="2">
        <v>12</v>
      </c>
      <c r="Q6210" s="2">
        <v>6.9166666666666696</v>
      </c>
      <c r="S6210">
        <v>8.0278870007599004</v>
      </c>
      <c r="T6210" s="2">
        <v>12</v>
      </c>
    </row>
    <row r="6211" spans="1:20">
      <c r="A6211" s="187" t="s">
        <v>2011</v>
      </c>
      <c r="B6211" t="s">
        <v>2003</v>
      </c>
      <c r="C6211" s="60" t="s">
        <v>1433</v>
      </c>
      <c r="D6211" s="1" t="s">
        <v>44</v>
      </c>
      <c r="E6211" s="28" t="s">
        <v>60</v>
      </c>
      <c r="F6211" s="26" t="s">
        <v>60</v>
      </c>
      <c r="G6211">
        <v>7</v>
      </c>
      <c r="H6211" s="123">
        <f t="shared" si="466"/>
        <v>0.25</v>
      </c>
      <c r="J6211" t="s">
        <v>100</v>
      </c>
      <c r="M6211" s="2">
        <v>28.6666666666667</v>
      </c>
      <c r="O6211">
        <v>26.475832318733602</v>
      </c>
      <c r="P6211" s="2">
        <v>12</v>
      </c>
      <c r="Q6211" s="2">
        <v>306.08333333333297</v>
      </c>
      <c r="S6211">
        <v>433.32781173638301</v>
      </c>
      <c r="T6211" s="2">
        <v>12</v>
      </c>
    </row>
    <row r="6212" spans="1:20">
      <c r="A6212" s="187" t="s">
        <v>2011</v>
      </c>
      <c r="B6212" t="s">
        <v>2004</v>
      </c>
      <c r="C6212" s="60" t="s">
        <v>1433</v>
      </c>
      <c r="D6212" s="1" t="s">
        <v>44</v>
      </c>
      <c r="E6212" s="28" t="s">
        <v>60</v>
      </c>
      <c r="F6212" s="26" t="s">
        <v>60</v>
      </c>
      <c r="G6212">
        <v>7</v>
      </c>
      <c r="H6212" s="123">
        <f t="shared" si="466"/>
        <v>0.25</v>
      </c>
      <c r="J6212" t="s">
        <v>100</v>
      </c>
      <c r="M6212" s="2">
        <v>0</v>
      </c>
      <c r="O6212">
        <v>0</v>
      </c>
      <c r="P6212" s="2">
        <v>12</v>
      </c>
      <c r="Q6212" s="2">
        <v>0.16666666666666699</v>
      </c>
      <c r="S6212">
        <v>0.57735026918962595</v>
      </c>
      <c r="T6212" s="2">
        <v>12</v>
      </c>
    </row>
    <row r="6213" spans="1:20">
      <c r="A6213" s="187" t="s">
        <v>2011</v>
      </c>
      <c r="B6213" t="s">
        <v>2005</v>
      </c>
      <c r="C6213" s="60" t="s">
        <v>1433</v>
      </c>
      <c r="D6213" s="1" t="s">
        <v>44</v>
      </c>
      <c r="E6213" s="28" t="s">
        <v>60</v>
      </c>
      <c r="F6213" s="26" t="s">
        <v>60</v>
      </c>
      <c r="G6213">
        <v>7</v>
      </c>
      <c r="H6213" s="123">
        <f t="shared" ref="H6213:H6276" si="467">G6213/28</f>
        <v>0.25</v>
      </c>
      <c r="J6213" t="s">
        <v>100</v>
      </c>
      <c r="M6213" s="2">
        <v>0</v>
      </c>
      <c r="O6213">
        <v>0</v>
      </c>
      <c r="P6213" s="2">
        <v>12</v>
      </c>
      <c r="Q6213" s="2">
        <v>0</v>
      </c>
      <c r="S6213">
        <v>0</v>
      </c>
      <c r="T6213" s="2">
        <v>12</v>
      </c>
    </row>
    <row r="6214" spans="1:20">
      <c r="A6214" s="187" t="s">
        <v>2011</v>
      </c>
      <c r="B6214" t="s">
        <v>2006</v>
      </c>
      <c r="C6214" s="60" t="s">
        <v>1433</v>
      </c>
      <c r="D6214" s="1" t="s">
        <v>44</v>
      </c>
      <c r="E6214" s="28" t="s">
        <v>60</v>
      </c>
      <c r="F6214" s="26" t="s">
        <v>60</v>
      </c>
      <c r="G6214">
        <v>7</v>
      </c>
      <c r="H6214" s="123">
        <f t="shared" si="467"/>
        <v>0.25</v>
      </c>
      <c r="J6214" t="s">
        <v>100</v>
      </c>
      <c r="M6214" s="2">
        <v>0</v>
      </c>
      <c r="O6214">
        <v>0</v>
      </c>
      <c r="P6214" s="2">
        <v>12</v>
      </c>
      <c r="Q6214" s="2">
        <v>0</v>
      </c>
      <c r="S6214">
        <v>0</v>
      </c>
      <c r="T6214" s="2">
        <v>12</v>
      </c>
    </row>
    <row r="6215" spans="1:20">
      <c r="A6215" s="187" t="s">
        <v>2011</v>
      </c>
      <c r="B6215" t="s">
        <v>2007</v>
      </c>
      <c r="C6215" s="60" t="s">
        <v>1433</v>
      </c>
      <c r="D6215" s="1" t="s">
        <v>44</v>
      </c>
      <c r="E6215" s="28" t="s">
        <v>60</v>
      </c>
      <c r="F6215" s="26" t="s">
        <v>60</v>
      </c>
      <c r="G6215">
        <v>7</v>
      </c>
      <c r="H6215" s="123">
        <f t="shared" si="467"/>
        <v>0.25</v>
      </c>
      <c r="J6215" t="s">
        <v>100</v>
      </c>
      <c r="M6215" s="2">
        <v>4.4166666666666696</v>
      </c>
      <c r="O6215">
        <v>3.2039275140289201</v>
      </c>
      <c r="P6215" s="2">
        <v>12</v>
      </c>
      <c r="Q6215" s="2">
        <v>1.75</v>
      </c>
      <c r="S6215">
        <v>1.6583123951776999</v>
      </c>
      <c r="T6215" s="2">
        <v>12</v>
      </c>
    </row>
    <row r="6216" spans="1:20">
      <c r="A6216" s="187" t="s">
        <v>2011</v>
      </c>
      <c r="B6216" t="s">
        <v>2008</v>
      </c>
      <c r="C6216" s="60" t="s">
        <v>1433</v>
      </c>
      <c r="D6216" s="1" t="s">
        <v>44</v>
      </c>
      <c r="E6216" s="28" t="s">
        <v>60</v>
      </c>
      <c r="F6216" s="26" t="s">
        <v>60</v>
      </c>
      <c r="G6216">
        <v>7</v>
      </c>
      <c r="H6216" s="123">
        <f t="shared" si="467"/>
        <v>0.25</v>
      </c>
      <c r="J6216" t="s">
        <v>100</v>
      </c>
      <c r="M6216" s="2">
        <v>0</v>
      </c>
      <c r="O6216">
        <v>0</v>
      </c>
      <c r="P6216" s="2">
        <v>12</v>
      </c>
      <c r="Q6216" s="2">
        <v>0</v>
      </c>
      <c r="S6216">
        <v>0</v>
      </c>
      <c r="T6216" s="2">
        <v>12</v>
      </c>
    </row>
    <row r="6217" spans="1:20">
      <c r="A6217" s="187" t="s">
        <v>2011</v>
      </c>
      <c r="B6217" t="s">
        <v>2009</v>
      </c>
      <c r="C6217" s="60" t="s">
        <v>1433</v>
      </c>
      <c r="D6217" s="1" t="s">
        <v>44</v>
      </c>
      <c r="E6217" s="28" t="s">
        <v>60</v>
      </c>
      <c r="F6217" s="26" t="s">
        <v>60</v>
      </c>
      <c r="G6217">
        <v>7</v>
      </c>
      <c r="H6217" s="123">
        <f t="shared" si="467"/>
        <v>0.25</v>
      </c>
      <c r="J6217" t="s">
        <v>100</v>
      </c>
      <c r="M6217" s="2">
        <v>0</v>
      </c>
      <c r="O6217">
        <v>0</v>
      </c>
      <c r="P6217" s="2">
        <v>12</v>
      </c>
      <c r="Q6217" s="2">
        <v>0</v>
      </c>
      <c r="S6217">
        <v>0</v>
      </c>
      <c r="T6217" s="2">
        <v>12</v>
      </c>
    </row>
    <row r="6218" spans="1:20">
      <c r="A6218" s="187" t="s">
        <v>2011</v>
      </c>
      <c r="B6218" t="s">
        <v>1873</v>
      </c>
      <c r="C6218" s="60" t="s">
        <v>1433</v>
      </c>
      <c r="D6218" s="1" t="s">
        <v>44</v>
      </c>
      <c r="E6218" s="28" t="s">
        <v>60</v>
      </c>
      <c r="F6218" s="26" t="s">
        <v>60</v>
      </c>
      <c r="G6218">
        <v>14</v>
      </c>
      <c r="H6218" s="123">
        <f t="shared" si="467"/>
        <v>0.5</v>
      </c>
      <c r="K6218" t="s">
        <v>100</v>
      </c>
      <c r="M6218" s="2">
        <v>0.84615384615384603</v>
      </c>
      <c r="O6218">
        <v>1.3445044840729601</v>
      </c>
      <c r="P6218" s="2">
        <v>13</v>
      </c>
      <c r="Q6218" s="2">
        <v>0</v>
      </c>
      <c r="S6218">
        <v>0</v>
      </c>
      <c r="T6218" s="2">
        <v>10</v>
      </c>
    </row>
    <row r="6219" spans="1:20">
      <c r="A6219" s="187" t="s">
        <v>2011</v>
      </c>
      <c r="B6219" t="s">
        <v>1874</v>
      </c>
      <c r="C6219" s="60" t="s">
        <v>1433</v>
      </c>
      <c r="D6219" s="1" t="s">
        <v>44</v>
      </c>
      <c r="E6219" s="28" t="s">
        <v>60</v>
      </c>
      <c r="F6219" s="26" t="s">
        <v>60</v>
      </c>
      <c r="G6219">
        <v>14</v>
      </c>
      <c r="H6219" s="123">
        <f t="shared" si="467"/>
        <v>0.5</v>
      </c>
      <c r="K6219" t="s">
        <v>100</v>
      </c>
      <c r="M6219" s="2">
        <v>0</v>
      </c>
      <c r="O6219">
        <v>0</v>
      </c>
      <c r="P6219" s="2">
        <v>13</v>
      </c>
      <c r="Q6219" s="2">
        <v>0</v>
      </c>
      <c r="S6219">
        <v>0</v>
      </c>
      <c r="T6219" s="2">
        <v>10</v>
      </c>
    </row>
    <row r="6220" spans="1:20">
      <c r="A6220" s="187" t="s">
        <v>2011</v>
      </c>
      <c r="B6220" t="s">
        <v>1875</v>
      </c>
      <c r="C6220" s="60" t="s">
        <v>1433</v>
      </c>
      <c r="D6220" s="1" t="s">
        <v>44</v>
      </c>
      <c r="E6220" s="28" t="s">
        <v>60</v>
      </c>
      <c r="F6220" s="26" t="s">
        <v>60</v>
      </c>
      <c r="G6220">
        <v>14</v>
      </c>
      <c r="H6220" s="123">
        <f t="shared" si="467"/>
        <v>0.5</v>
      </c>
      <c r="K6220" t="s">
        <v>100</v>
      </c>
      <c r="M6220" s="2">
        <v>0</v>
      </c>
      <c r="O6220">
        <v>0</v>
      </c>
      <c r="P6220" s="2">
        <v>13</v>
      </c>
      <c r="Q6220" s="2">
        <v>0</v>
      </c>
      <c r="S6220">
        <v>0</v>
      </c>
      <c r="T6220" s="2">
        <v>10</v>
      </c>
    </row>
    <row r="6221" spans="1:20">
      <c r="A6221" s="187" t="s">
        <v>2011</v>
      </c>
      <c r="B6221" t="s">
        <v>1876</v>
      </c>
      <c r="C6221" s="60" t="s">
        <v>1433</v>
      </c>
      <c r="D6221" s="1" t="s">
        <v>44</v>
      </c>
      <c r="E6221" s="28" t="s">
        <v>60</v>
      </c>
      <c r="F6221" s="26" t="s">
        <v>60</v>
      </c>
      <c r="G6221">
        <v>14</v>
      </c>
      <c r="H6221" s="123">
        <f t="shared" si="467"/>
        <v>0.5</v>
      </c>
      <c r="K6221" t="s">
        <v>100</v>
      </c>
      <c r="M6221" s="2">
        <v>0</v>
      </c>
      <c r="O6221">
        <v>0</v>
      </c>
      <c r="P6221" s="2">
        <v>13</v>
      </c>
      <c r="Q6221" s="2">
        <v>0</v>
      </c>
      <c r="S6221">
        <v>0</v>
      </c>
      <c r="T6221" s="2">
        <v>10</v>
      </c>
    </row>
    <row r="6222" spans="1:20">
      <c r="A6222" s="187" t="s">
        <v>2011</v>
      </c>
      <c r="B6222" t="s">
        <v>1877</v>
      </c>
      <c r="C6222" s="60" t="s">
        <v>1433</v>
      </c>
      <c r="D6222" s="1" t="s">
        <v>44</v>
      </c>
      <c r="E6222" s="28" t="s">
        <v>60</v>
      </c>
      <c r="F6222" s="26" t="s">
        <v>60</v>
      </c>
      <c r="G6222">
        <v>14</v>
      </c>
      <c r="H6222" s="123">
        <f t="shared" si="467"/>
        <v>0.5</v>
      </c>
      <c r="K6222" t="s">
        <v>100</v>
      </c>
      <c r="M6222" s="2">
        <v>7.69230769230769E-2</v>
      </c>
      <c r="O6222">
        <v>0.27735009811261502</v>
      </c>
      <c r="P6222" s="2">
        <v>13</v>
      </c>
      <c r="Q6222" s="2">
        <v>0</v>
      </c>
      <c r="S6222">
        <v>0</v>
      </c>
      <c r="T6222" s="2">
        <v>10</v>
      </c>
    </row>
    <row r="6223" spans="1:20">
      <c r="A6223" s="187" t="s">
        <v>2011</v>
      </c>
      <c r="B6223" t="s">
        <v>1878</v>
      </c>
      <c r="C6223" s="60" t="s">
        <v>1433</v>
      </c>
      <c r="D6223" s="1" t="s">
        <v>44</v>
      </c>
      <c r="E6223" s="28" t="s">
        <v>60</v>
      </c>
      <c r="F6223" s="26" t="s">
        <v>60</v>
      </c>
      <c r="G6223">
        <v>14</v>
      </c>
      <c r="H6223" s="123">
        <f t="shared" si="467"/>
        <v>0.5</v>
      </c>
      <c r="K6223" t="s">
        <v>100</v>
      </c>
      <c r="M6223" s="2">
        <v>0</v>
      </c>
      <c r="O6223">
        <v>0</v>
      </c>
      <c r="P6223" s="2">
        <v>13</v>
      </c>
      <c r="Q6223" s="2">
        <v>0.8</v>
      </c>
      <c r="S6223">
        <v>2.5298221281347</v>
      </c>
      <c r="T6223" s="2">
        <v>10</v>
      </c>
    </row>
    <row r="6224" spans="1:20">
      <c r="A6224" s="187" t="s">
        <v>2011</v>
      </c>
      <c r="B6224" t="s">
        <v>1879</v>
      </c>
      <c r="C6224" s="60" t="s">
        <v>1433</v>
      </c>
      <c r="D6224" s="1" t="s">
        <v>44</v>
      </c>
      <c r="E6224" s="28" t="s">
        <v>60</v>
      </c>
      <c r="F6224" s="26" t="s">
        <v>60</v>
      </c>
      <c r="G6224">
        <v>14</v>
      </c>
      <c r="H6224" s="123">
        <f t="shared" si="467"/>
        <v>0.5</v>
      </c>
      <c r="K6224" t="s">
        <v>100</v>
      </c>
      <c r="M6224" s="2">
        <v>206.07692307692301</v>
      </c>
      <c r="O6224">
        <v>103.006036666516</v>
      </c>
      <c r="P6224" s="2">
        <v>13</v>
      </c>
      <c r="Q6224" s="2">
        <v>93.5</v>
      </c>
      <c r="S6224">
        <v>83.670318645396705</v>
      </c>
      <c r="T6224" s="2">
        <v>10</v>
      </c>
    </row>
    <row r="6225" spans="1:20">
      <c r="A6225" s="187" t="s">
        <v>2011</v>
      </c>
      <c r="B6225" t="s">
        <v>1880</v>
      </c>
      <c r="C6225" s="60" t="s">
        <v>1433</v>
      </c>
      <c r="D6225" s="1" t="s">
        <v>44</v>
      </c>
      <c r="E6225" s="28" t="s">
        <v>60</v>
      </c>
      <c r="F6225" s="26" t="s">
        <v>60</v>
      </c>
      <c r="G6225">
        <v>14</v>
      </c>
      <c r="H6225" s="123">
        <f t="shared" si="467"/>
        <v>0.5</v>
      </c>
      <c r="K6225" t="s">
        <v>100</v>
      </c>
      <c r="M6225" s="2">
        <v>0</v>
      </c>
      <c r="O6225">
        <v>0</v>
      </c>
      <c r="P6225" s="2">
        <v>13</v>
      </c>
      <c r="Q6225" s="2">
        <v>0</v>
      </c>
      <c r="S6225">
        <v>0</v>
      </c>
      <c r="T6225" s="2">
        <v>10</v>
      </c>
    </row>
    <row r="6226" spans="1:20">
      <c r="A6226" s="187" t="s">
        <v>2011</v>
      </c>
      <c r="B6226" t="s">
        <v>1881</v>
      </c>
      <c r="C6226" s="60" t="s">
        <v>1433</v>
      </c>
      <c r="D6226" s="1" t="s">
        <v>44</v>
      </c>
      <c r="E6226" s="28" t="s">
        <v>60</v>
      </c>
      <c r="F6226" s="26" t="s">
        <v>60</v>
      </c>
      <c r="G6226">
        <v>14</v>
      </c>
      <c r="H6226" s="123">
        <f t="shared" si="467"/>
        <v>0.5</v>
      </c>
      <c r="K6226" t="s">
        <v>100</v>
      </c>
      <c r="M6226" s="2">
        <v>1</v>
      </c>
      <c r="O6226">
        <v>1.91485421551268</v>
      </c>
      <c r="P6226" s="2">
        <v>13</v>
      </c>
      <c r="Q6226" s="2">
        <v>0.1</v>
      </c>
      <c r="S6226">
        <v>0.316227766016838</v>
      </c>
      <c r="T6226" s="2">
        <v>10</v>
      </c>
    </row>
    <row r="6227" spans="1:20">
      <c r="A6227" s="187" t="s">
        <v>2011</v>
      </c>
      <c r="B6227" t="s">
        <v>1882</v>
      </c>
      <c r="C6227" s="60" t="s">
        <v>1433</v>
      </c>
      <c r="D6227" s="1" t="s">
        <v>44</v>
      </c>
      <c r="E6227" s="28" t="s">
        <v>60</v>
      </c>
      <c r="F6227" s="26" t="s">
        <v>60</v>
      </c>
      <c r="G6227">
        <v>14</v>
      </c>
      <c r="H6227" s="123">
        <f t="shared" si="467"/>
        <v>0.5</v>
      </c>
      <c r="K6227" t="s">
        <v>100</v>
      </c>
      <c r="M6227" s="2">
        <v>0</v>
      </c>
      <c r="O6227">
        <v>0</v>
      </c>
      <c r="P6227" s="2">
        <v>13</v>
      </c>
      <c r="Q6227" s="2">
        <v>0</v>
      </c>
      <c r="S6227">
        <v>0</v>
      </c>
      <c r="T6227" s="2">
        <v>10</v>
      </c>
    </row>
    <row r="6228" spans="1:20">
      <c r="A6228" s="187" t="s">
        <v>2011</v>
      </c>
      <c r="B6228" t="s">
        <v>1883</v>
      </c>
      <c r="C6228" s="60" t="s">
        <v>1433</v>
      </c>
      <c r="D6228" s="1" t="s">
        <v>44</v>
      </c>
      <c r="E6228" s="28" t="s">
        <v>60</v>
      </c>
      <c r="F6228" s="26" t="s">
        <v>60</v>
      </c>
      <c r="G6228">
        <v>14</v>
      </c>
      <c r="H6228" s="123">
        <f t="shared" si="467"/>
        <v>0.5</v>
      </c>
      <c r="K6228" t="s">
        <v>100</v>
      </c>
      <c r="M6228" s="2">
        <v>76.846153846153797</v>
      </c>
      <c r="O6228">
        <v>46.443238032832703</v>
      </c>
      <c r="P6228" s="2">
        <v>13</v>
      </c>
      <c r="Q6228" s="2">
        <v>34.5</v>
      </c>
      <c r="S6228">
        <v>42.164360938277397</v>
      </c>
      <c r="T6228" s="2">
        <v>10</v>
      </c>
    </row>
    <row r="6229" spans="1:20">
      <c r="A6229" s="187" t="s">
        <v>2011</v>
      </c>
      <c r="B6229" t="s">
        <v>1884</v>
      </c>
      <c r="C6229" s="60" t="s">
        <v>1433</v>
      </c>
      <c r="D6229" s="1" t="s">
        <v>44</v>
      </c>
      <c r="E6229" s="28" t="s">
        <v>60</v>
      </c>
      <c r="F6229" s="26" t="s">
        <v>60</v>
      </c>
      <c r="G6229">
        <v>14</v>
      </c>
      <c r="H6229" s="123">
        <f t="shared" si="467"/>
        <v>0.5</v>
      </c>
      <c r="K6229" t="s">
        <v>100</v>
      </c>
      <c r="M6229" s="2">
        <v>0</v>
      </c>
      <c r="O6229">
        <v>0</v>
      </c>
      <c r="P6229" s="2">
        <v>13</v>
      </c>
      <c r="Q6229" s="2">
        <v>0</v>
      </c>
      <c r="S6229">
        <v>0</v>
      </c>
      <c r="T6229" s="2">
        <v>10</v>
      </c>
    </row>
    <row r="6230" spans="1:20">
      <c r="A6230" s="187" t="s">
        <v>2011</v>
      </c>
      <c r="B6230" t="s">
        <v>1885</v>
      </c>
      <c r="C6230" s="60" t="s">
        <v>1433</v>
      </c>
      <c r="D6230" s="1" t="s">
        <v>44</v>
      </c>
      <c r="E6230" s="28" t="s">
        <v>60</v>
      </c>
      <c r="F6230" s="26" t="s">
        <v>60</v>
      </c>
      <c r="G6230">
        <v>14</v>
      </c>
      <c r="H6230" s="123">
        <f t="shared" si="467"/>
        <v>0.5</v>
      </c>
      <c r="K6230" t="s">
        <v>100</v>
      </c>
      <c r="M6230" s="2">
        <v>0</v>
      </c>
      <c r="O6230">
        <v>0</v>
      </c>
      <c r="P6230" s="2">
        <v>13</v>
      </c>
      <c r="Q6230" s="2">
        <v>0</v>
      </c>
      <c r="S6230">
        <v>0</v>
      </c>
      <c r="T6230" s="2">
        <v>10</v>
      </c>
    </row>
    <row r="6231" spans="1:20">
      <c r="A6231" s="187" t="s">
        <v>2011</v>
      </c>
      <c r="B6231" t="s">
        <v>1447</v>
      </c>
      <c r="C6231" s="60" t="s">
        <v>1433</v>
      </c>
      <c r="D6231" s="1" t="s">
        <v>44</v>
      </c>
      <c r="E6231" s="28" t="s">
        <v>60</v>
      </c>
      <c r="F6231" s="26" t="s">
        <v>60</v>
      </c>
      <c r="G6231">
        <v>14</v>
      </c>
      <c r="H6231" s="123">
        <f t="shared" si="467"/>
        <v>0.5</v>
      </c>
      <c r="K6231" t="s">
        <v>100</v>
      </c>
      <c r="M6231" s="2">
        <v>7.69230769230769E-2</v>
      </c>
      <c r="O6231">
        <v>0.27735009811261502</v>
      </c>
      <c r="P6231" s="2">
        <v>13</v>
      </c>
      <c r="Q6231" s="2">
        <v>0.5</v>
      </c>
      <c r="S6231">
        <v>1.26929551764398</v>
      </c>
      <c r="T6231" s="2">
        <v>10</v>
      </c>
    </row>
    <row r="6232" spans="1:20">
      <c r="A6232" s="187" t="s">
        <v>2011</v>
      </c>
      <c r="B6232" t="s">
        <v>1886</v>
      </c>
      <c r="C6232" s="60" t="s">
        <v>1433</v>
      </c>
      <c r="D6232" s="1" t="s">
        <v>44</v>
      </c>
      <c r="E6232" s="28" t="s">
        <v>60</v>
      </c>
      <c r="F6232" s="26" t="s">
        <v>60</v>
      </c>
      <c r="G6232">
        <v>14</v>
      </c>
      <c r="H6232" s="123">
        <f t="shared" si="467"/>
        <v>0.5</v>
      </c>
      <c r="K6232" t="s">
        <v>100</v>
      </c>
      <c r="M6232" s="2">
        <v>0</v>
      </c>
      <c r="O6232">
        <v>0</v>
      </c>
      <c r="P6232" s="2">
        <v>13</v>
      </c>
      <c r="Q6232" s="2">
        <v>0</v>
      </c>
      <c r="S6232">
        <v>0</v>
      </c>
      <c r="T6232" s="2">
        <v>10</v>
      </c>
    </row>
    <row r="6233" spans="1:20">
      <c r="A6233" s="187" t="s">
        <v>2011</v>
      </c>
      <c r="B6233" t="s">
        <v>1887</v>
      </c>
      <c r="C6233" s="60" t="s">
        <v>1433</v>
      </c>
      <c r="D6233" s="1" t="s">
        <v>44</v>
      </c>
      <c r="E6233" s="28" t="s">
        <v>60</v>
      </c>
      <c r="F6233" s="26" t="s">
        <v>60</v>
      </c>
      <c r="G6233">
        <v>14</v>
      </c>
      <c r="H6233" s="123">
        <f t="shared" si="467"/>
        <v>0.5</v>
      </c>
      <c r="K6233" t="s">
        <v>100</v>
      </c>
      <c r="M6233" s="2">
        <v>11.461538461538501</v>
      </c>
      <c r="O6233">
        <v>16.158668388904001</v>
      </c>
      <c r="P6233" s="2">
        <v>13</v>
      </c>
      <c r="Q6233" s="2">
        <v>12.4</v>
      </c>
      <c r="S6233">
        <v>21.417542135154299</v>
      </c>
      <c r="T6233" s="2">
        <v>10</v>
      </c>
    </row>
    <row r="6234" spans="1:20">
      <c r="A6234" s="187" t="s">
        <v>2011</v>
      </c>
      <c r="B6234" t="s">
        <v>1888</v>
      </c>
      <c r="C6234" s="60" t="s">
        <v>1433</v>
      </c>
      <c r="D6234" s="1" t="s">
        <v>44</v>
      </c>
      <c r="E6234" s="28" t="s">
        <v>60</v>
      </c>
      <c r="F6234" s="26" t="s">
        <v>60</v>
      </c>
      <c r="G6234">
        <v>14</v>
      </c>
      <c r="H6234" s="123">
        <f t="shared" si="467"/>
        <v>0.5</v>
      </c>
      <c r="K6234" t="s">
        <v>100</v>
      </c>
      <c r="M6234" s="2">
        <v>0</v>
      </c>
      <c r="O6234">
        <v>0</v>
      </c>
      <c r="P6234" s="2">
        <v>13</v>
      </c>
      <c r="Q6234" s="2">
        <v>0</v>
      </c>
      <c r="S6234">
        <v>0</v>
      </c>
      <c r="T6234" s="2">
        <v>10</v>
      </c>
    </row>
    <row r="6235" spans="1:20">
      <c r="A6235" s="187" t="s">
        <v>2011</v>
      </c>
      <c r="B6235" t="s">
        <v>1889</v>
      </c>
      <c r="C6235" s="60" t="s">
        <v>1433</v>
      </c>
      <c r="D6235" s="1" t="s">
        <v>44</v>
      </c>
      <c r="E6235" s="28" t="s">
        <v>60</v>
      </c>
      <c r="F6235" s="26" t="s">
        <v>60</v>
      </c>
      <c r="G6235">
        <v>14</v>
      </c>
      <c r="H6235" s="123">
        <f t="shared" si="467"/>
        <v>0.5</v>
      </c>
      <c r="K6235" t="s">
        <v>100</v>
      </c>
      <c r="M6235" s="2">
        <v>1.4615384615384599</v>
      </c>
      <c r="O6235">
        <v>2.40192230707631</v>
      </c>
      <c r="P6235" s="2">
        <v>13</v>
      </c>
      <c r="Q6235" s="2">
        <v>0.6</v>
      </c>
      <c r="S6235">
        <v>1.26491106406735</v>
      </c>
      <c r="T6235" s="2">
        <v>10</v>
      </c>
    </row>
    <row r="6236" spans="1:20">
      <c r="A6236" s="187" t="s">
        <v>2011</v>
      </c>
      <c r="B6236" t="s">
        <v>1890</v>
      </c>
      <c r="C6236" s="60" t="s">
        <v>1433</v>
      </c>
      <c r="D6236" s="1" t="s">
        <v>44</v>
      </c>
      <c r="E6236" s="28" t="s">
        <v>60</v>
      </c>
      <c r="F6236" s="26" t="s">
        <v>60</v>
      </c>
      <c r="G6236">
        <v>14</v>
      </c>
      <c r="H6236" s="123">
        <f t="shared" si="467"/>
        <v>0.5</v>
      </c>
      <c r="K6236" t="s">
        <v>100</v>
      </c>
      <c r="M6236" s="2">
        <v>6.3846153846153904</v>
      </c>
      <c r="O6236">
        <v>6.7148896930436299</v>
      </c>
      <c r="P6236" s="2">
        <v>13</v>
      </c>
      <c r="Q6236" s="2">
        <v>3.7</v>
      </c>
      <c r="S6236">
        <v>7.6746335417399596</v>
      </c>
      <c r="T6236" s="2">
        <v>10</v>
      </c>
    </row>
    <row r="6237" spans="1:20">
      <c r="A6237" s="187" t="s">
        <v>2011</v>
      </c>
      <c r="B6237" t="s">
        <v>918</v>
      </c>
      <c r="C6237" s="60" t="s">
        <v>1433</v>
      </c>
      <c r="D6237" s="1" t="s">
        <v>44</v>
      </c>
      <c r="E6237" s="28" t="s">
        <v>60</v>
      </c>
      <c r="F6237" s="26" t="s">
        <v>60</v>
      </c>
      <c r="G6237">
        <v>14</v>
      </c>
      <c r="H6237" s="123">
        <f t="shared" si="467"/>
        <v>0.5</v>
      </c>
      <c r="K6237" t="s">
        <v>100</v>
      </c>
      <c r="M6237" s="2">
        <v>0</v>
      </c>
      <c r="O6237">
        <v>0</v>
      </c>
      <c r="P6237" s="2">
        <v>13</v>
      </c>
      <c r="Q6237" s="2">
        <v>0.1</v>
      </c>
      <c r="S6237">
        <v>0.316227766016838</v>
      </c>
      <c r="T6237" s="2">
        <v>10</v>
      </c>
    </row>
    <row r="6238" spans="1:20">
      <c r="A6238" s="187" t="s">
        <v>2011</v>
      </c>
      <c r="B6238" t="s">
        <v>1891</v>
      </c>
      <c r="C6238" s="60" t="s">
        <v>1433</v>
      </c>
      <c r="D6238" s="1" t="s">
        <v>44</v>
      </c>
      <c r="E6238" s="28" t="s">
        <v>60</v>
      </c>
      <c r="F6238" s="26" t="s">
        <v>60</v>
      </c>
      <c r="G6238">
        <v>14</v>
      </c>
      <c r="H6238" s="123">
        <f t="shared" si="467"/>
        <v>0.5</v>
      </c>
      <c r="K6238" t="s">
        <v>100</v>
      </c>
      <c r="M6238" s="2">
        <v>0</v>
      </c>
      <c r="O6238">
        <v>0</v>
      </c>
      <c r="P6238" s="2">
        <v>13</v>
      </c>
      <c r="Q6238" s="2">
        <v>0</v>
      </c>
      <c r="S6238">
        <v>0</v>
      </c>
      <c r="T6238" s="2">
        <v>10</v>
      </c>
    </row>
    <row r="6239" spans="1:20">
      <c r="A6239" s="187" t="s">
        <v>2011</v>
      </c>
      <c r="B6239" t="s">
        <v>1892</v>
      </c>
      <c r="C6239" s="60" t="s">
        <v>1433</v>
      </c>
      <c r="D6239" s="1" t="s">
        <v>44</v>
      </c>
      <c r="E6239" s="28" t="s">
        <v>60</v>
      </c>
      <c r="F6239" s="26" t="s">
        <v>60</v>
      </c>
      <c r="G6239">
        <v>14</v>
      </c>
      <c r="H6239" s="123">
        <f t="shared" si="467"/>
        <v>0.5</v>
      </c>
      <c r="K6239" t="s">
        <v>100</v>
      </c>
      <c r="M6239" s="2">
        <v>0</v>
      </c>
      <c r="O6239">
        <v>0</v>
      </c>
      <c r="P6239" s="2">
        <v>13</v>
      </c>
      <c r="Q6239" s="2">
        <v>0</v>
      </c>
      <c r="S6239">
        <v>0</v>
      </c>
      <c r="T6239" s="2">
        <v>10</v>
      </c>
    </row>
    <row r="6240" spans="1:20">
      <c r="A6240" s="187" t="s">
        <v>2011</v>
      </c>
      <c r="B6240" t="s">
        <v>1425</v>
      </c>
      <c r="C6240" s="60" t="s">
        <v>1433</v>
      </c>
      <c r="D6240" s="1" t="s">
        <v>44</v>
      </c>
      <c r="E6240" s="28" t="s">
        <v>60</v>
      </c>
      <c r="F6240" s="26" t="s">
        <v>60</v>
      </c>
      <c r="G6240">
        <v>14</v>
      </c>
      <c r="H6240" s="123">
        <f t="shared" si="467"/>
        <v>0.5</v>
      </c>
      <c r="K6240" t="s">
        <v>100</v>
      </c>
      <c r="M6240" s="2">
        <v>7.69230769230769E-2</v>
      </c>
      <c r="O6240">
        <v>0.27735009811261502</v>
      </c>
      <c r="P6240" s="2">
        <v>13</v>
      </c>
      <c r="Q6240" s="2">
        <v>0</v>
      </c>
      <c r="S6240">
        <v>0</v>
      </c>
      <c r="T6240" s="2">
        <v>10</v>
      </c>
    </row>
    <row r="6241" spans="1:20">
      <c r="A6241" s="187" t="s">
        <v>2011</v>
      </c>
      <c r="B6241" t="s">
        <v>1427</v>
      </c>
      <c r="C6241" s="60" t="s">
        <v>1433</v>
      </c>
      <c r="D6241" s="1" t="s">
        <v>44</v>
      </c>
      <c r="E6241" s="28" t="s">
        <v>60</v>
      </c>
      <c r="F6241" s="26" t="s">
        <v>60</v>
      </c>
      <c r="G6241">
        <v>14</v>
      </c>
      <c r="H6241" s="123">
        <f t="shared" si="467"/>
        <v>0.5</v>
      </c>
      <c r="K6241" t="s">
        <v>100</v>
      </c>
      <c r="M6241" s="2">
        <v>7.69230769230769E-2</v>
      </c>
      <c r="O6241">
        <v>0.27735009811261502</v>
      </c>
      <c r="P6241" s="2">
        <v>13</v>
      </c>
      <c r="Q6241" s="2">
        <v>0</v>
      </c>
      <c r="S6241">
        <v>0</v>
      </c>
      <c r="T6241" s="2">
        <v>10</v>
      </c>
    </row>
    <row r="6242" spans="1:20">
      <c r="A6242" s="187" t="s">
        <v>2011</v>
      </c>
      <c r="B6242" t="s">
        <v>1893</v>
      </c>
      <c r="C6242" s="60" t="s">
        <v>1433</v>
      </c>
      <c r="D6242" s="1" t="s">
        <v>44</v>
      </c>
      <c r="E6242" s="28" t="s">
        <v>60</v>
      </c>
      <c r="F6242" s="26" t="s">
        <v>60</v>
      </c>
      <c r="G6242">
        <v>14</v>
      </c>
      <c r="H6242" s="123">
        <f t="shared" si="467"/>
        <v>0.5</v>
      </c>
      <c r="K6242" t="s">
        <v>100</v>
      </c>
      <c r="M6242" s="2">
        <v>0</v>
      </c>
      <c r="O6242">
        <v>0</v>
      </c>
      <c r="P6242" s="2">
        <v>13</v>
      </c>
      <c r="Q6242" s="2">
        <v>0</v>
      </c>
      <c r="S6242">
        <v>0</v>
      </c>
      <c r="T6242" s="2">
        <v>10</v>
      </c>
    </row>
    <row r="6243" spans="1:20">
      <c r="A6243" s="187" t="s">
        <v>2011</v>
      </c>
      <c r="B6243" t="s">
        <v>1894</v>
      </c>
      <c r="C6243" s="60" t="s">
        <v>1433</v>
      </c>
      <c r="D6243" s="1" t="s">
        <v>44</v>
      </c>
      <c r="E6243" s="28" t="s">
        <v>60</v>
      </c>
      <c r="F6243" s="26" t="s">
        <v>60</v>
      </c>
      <c r="G6243">
        <v>14</v>
      </c>
      <c r="H6243" s="123">
        <f t="shared" si="467"/>
        <v>0.5</v>
      </c>
      <c r="K6243" t="s">
        <v>100</v>
      </c>
      <c r="M6243" s="2">
        <v>0</v>
      </c>
      <c r="O6243">
        <v>0</v>
      </c>
      <c r="P6243" s="2">
        <v>13</v>
      </c>
      <c r="Q6243" s="2">
        <v>0</v>
      </c>
      <c r="S6243">
        <v>0</v>
      </c>
      <c r="T6243" s="2">
        <v>10</v>
      </c>
    </row>
    <row r="6244" spans="1:20">
      <c r="A6244" s="187" t="s">
        <v>2011</v>
      </c>
      <c r="B6244" t="s">
        <v>1895</v>
      </c>
      <c r="C6244" s="60" t="s">
        <v>1433</v>
      </c>
      <c r="D6244" s="1" t="s">
        <v>44</v>
      </c>
      <c r="E6244" s="28" t="s">
        <v>60</v>
      </c>
      <c r="F6244" s="26" t="s">
        <v>60</v>
      </c>
      <c r="G6244">
        <v>14</v>
      </c>
      <c r="H6244" s="123">
        <f t="shared" si="467"/>
        <v>0.5</v>
      </c>
      <c r="K6244" t="s">
        <v>100</v>
      </c>
      <c r="M6244" s="2">
        <v>0</v>
      </c>
      <c r="O6244">
        <v>0</v>
      </c>
      <c r="P6244" s="2">
        <v>13</v>
      </c>
      <c r="Q6244" s="2">
        <v>0.7</v>
      </c>
      <c r="S6244">
        <v>1.8885620632287099</v>
      </c>
      <c r="T6244" s="2">
        <v>10</v>
      </c>
    </row>
    <row r="6245" spans="1:20">
      <c r="A6245" s="187" t="s">
        <v>2011</v>
      </c>
      <c r="B6245" t="s">
        <v>1896</v>
      </c>
      <c r="C6245" s="60" t="s">
        <v>1433</v>
      </c>
      <c r="D6245" s="1" t="s">
        <v>44</v>
      </c>
      <c r="E6245" s="28" t="s">
        <v>60</v>
      </c>
      <c r="F6245" s="26" t="s">
        <v>60</v>
      </c>
      <c r="G6245">
        <v>14</v>
      </c>
      <c r="H6245" s="123">
        <f t="shared" si="467"/>
        <v>0.5</v>
      </c>
      <c r="K6245" t="s">
        <v>100</v>
      </c>
      <c r="M6245" s="2">
        <v>2.5384615384615401</v>
      </c>
      <c r="O6245">
        <v>4.2350793895625403</v>
      </c>
      <c r="P6245" s="2">
        <v>13</v>
      </c>
      <c r="Q6245" s="2">
        <v>3.6</v>
      </c>
      <c r="S6245">
        <v>4.6475800154489004</v>
      </c>
      <c r="T6245" s="2">
        <v>10</v>
      </c>
    </row>
    <row r="6246" spans="1:20">
      <c r="A6246" s="187" t="s">
        <v>2011</v>
      </c>
      <c r="B6246" t="s">
        <v>1897</v>
      </c>
      <c r="C6246" s="60" t="s">
        <v>1433</v>
      </c>
      <c r="D6246" s="1" t="s">
        <v>44</v>
      </c>
      <c r="E6246" s="28" t="s">
        <v>60</v>
      </c>
      <c r="F6246" s="26" t="s">
        <v>60</v>
      </c>
      <c r="G6246">
        <v>14</v>
      </c>
      <c r="H6246" s="123">
        <f t="shared" si="467"/>
        <v>0.5</v>
      </c>
      <c r="K6246" t="s">
        <v>100</v>
      </c>
      <c r="M6246" s="2">
        <v>0</v>
      </c>
      <c r="O6246">
        <v>0</v>
      </c>
      <c r="P6246" s="2">
        <v>13</v>
      </c>
      <c r="Q6246" s="2">
        <v>0</v>
      </c>
      <c r="S6246">
        <v>0</v>
      </c>
      <c r="T6246" s="2">
        <v>10</v>
      </c>
    </row>
    <row r="6247" spans="1:20">
      <c r="A6247" s="187" t="s">
        <v>2011</v>
      </c>
      <c r="B6247" t="s">
        <v>1898</v>
      </c>
      <c r="C6247" s="60" t="s">
        <v>1433</v>
      </c>
      <c r="D6247" s="1" t="s">
        <v>44</v>
      </c>
      <c r="E6247" s="28" t="s">
        <v>60</v>
      </c>
      <c r="F6247" s="26" t="s">
        <v>60</v>
      </c>
      <c r="G6247">
        <v>14</v>
      </c>
      <c r="H6247" s="123">
        <f t="shared" si="467"/>
        <v>0.5</v>
      </c>
      <c r="K6247" t="s">
        <v>100</v>
      </c>
      <c r="M6247" s="2">
        <v>0</v>
      </c>
      <c r="O6247">
        <v>0</v>
      </c>
      <c r="P6247" s="2">
        <v>13</v>
      </c>
      <c r="Q6247" s="2">
        <v>0</v>
      </c>
      <c r="S6247">
        <v>0</v>
      </c>
      <c r="T6247" s="2">
        <v>10</v>
      </c>
    </row>
    <row r="6248" spans="1:20">
      <c r="A6248" s="187" t="s">
        <v>2011</v>
      </c>
      <c r="B6248" t="s">
        <v>1899</v>
      </c>
      <c r="C6248" s="60" t="s">
        <v>1433</v>
      </c>
      <c r="D6248" s="1" t="s">
        <v>44</v>
      </c>
      <c r="E6248" s="28" t="s">
        <v>60</v>
      </c>
      <c r="F6248" s="26" t="s">
        <v>60</v>
      </c>
      <c r="G6248">
        <v>14</v>
      </c>
      <c r="H6248" s="123">
        <f t="shared" si="467"/>
        <v>0.5</v>
      </c>
      <c r="K6248" t="s">
        <v>100</v>
      </c>
      <c r="M6248" s="2">
        <v>7.69230769230769E-2</v>
      </c>
      <c r="O6248">
        <v>0.27735009811261502</v>
      </c>
      <c r="P6248" s="2">
        <v>13</v>
      </c>
      <c r="Q6248" s="2">
        <v>0.1</v>
      </c>
      <c r="S6248">
        <v>0.316227766016838</v>
      </c>
      <c r="T6248" s="2">
        <v>10</v>
      </c>
    </row>
    <row r="6249" spans="1:20">
      <c r="A6249" s="187" t="s">
        <v>2011</v>
      </c>
      <c r="B6249" t="s">
        <v>1900</v>
      </c>
      <c r="C6249" s="60" t="s">
        <v>1433</v>
      </c>
      <c r="D6249" s="1" t="s">
        <v>44</v>
      </c>
      <c r="E6249" s="28" t="s">
        <v>60</v>
      </c>
      <c r="F6249" s="26" t="s">
        <v>60</v>
      </c>
      <c r="G6249">
        <v>14</v>
      </c>
      <c r="H6249" s="123">
        <f t="shared" si="467"/>
        <v>0.5</v>
      </c>
      <c r="K6249" t="s">
        <v>100</v>
      </c>
      <c r="M6249" s="2">
        <v>0</v>
      </c>
      <c r="O6249">
        <v>0</v>
      </c>
      <c r="P6249" s="2">
        <v>13</v>
      </c>
      <c r="Q6249" s="2">
        <v>0.3</v>
      </c>
      <c r="S6249">
        <v>0.94868329805051399</v>
      </c>
      <c r="T6249" s="2">
        <v>10</v>
      </c>
    </row>
    <row r="6250" spans="1:20">
      <c r="A6250" s="187" t="s">
        <v>2011</v>
      </c>
      <c r="B6250" t="s">
        <v>1901</v>
      </c>
      <c r="C6250" s="60" t="s">
        <v>1433</v>
      </c>
      <c r="D6250" s="1" t="s">
        <v>44</v>
      </c>
      <c r="E6250" s="28" t="s">
        <v>60</v>
      </c>
      <c r="F6250" s="26" t="s">
        <v>60</v>
      </c>
      <c r="G6250">
        <v>14</v>
      </c>
      <c r="H6250" s="123">
        <f t="shared" si="467"/>
        <v>0.5</v>
      </c>
      <c r="K6250" t="s">
        <v>100</v>
      </c>
      <c r="M6250" s="2">
        <v>0</v>
      </c>
      <c r="O6250">
        <v>0</v>
      </c>
      <c r="P6250" s="2">
        <v>13</v>
      </c>
      <c r="Q6250" s="2">
        <v>1.9</v>
      </c>
      <c r="S6250">
        <v>3.5103022978401999</v>
      </c>
      <c r="T6250" s="2">
        <v>10</v>
      </c>
    </row>
    <row r="6251" spans="1:20">
      <c r="A6251" s="187" t="s">
        <v>2011</v>
      </c>
      <c r="B6251" t="s">
        <v>1902</v>
      </c>
      <c r="C6251" s="60" t="s">
        <v>1433</v>
      </c>
      <c r="D6251" s="1" t="s">
        <v>44</v>
      </c>
      <c r="E6251" s="28" t="s">
        <v>60</v>
      </c>
      <c r="F6251" s="26" t="s">
        <v>60</v>
      </c>
      <c r="G6251">
        <v>14</v>
      </c>
      <c r="H6251" s="123">
        <f t="shared" si="467"/>
        <v>0.5</v>
      </c>
      <c r="K6251" t="s">
        <v>100</v>
      </c>
      <c r="M6251" s="2">
        <v>7.69230769230769E-2</v>
      </c>
      <c r="O6251">
        <v>0.27735009811261502</v>
      </c>
      <c r="P6251" s="2">
        <v>13</v>
      </c>
      <c r="Q6251" s="2">
        <v>0</v>
      </c>
      <c r="S6251">
        <v>0</v>
      </c>
      <c r="T6251" s="2">
        <v>10</v>
      </c>
    </row>
    <row r="6252" spans="1:20">
      <c r="A6252" s="187" t="s">
        <v>2011</v>
      </c>
      <c r="B6252" t="s">
        <v>1903</v>
      </c>
      <c r="C6252" s="60" t="s">
        <v>1433</v>
      </c>
      <c r="D6252" s="1" t="s">
        <v>44</v>
      </c>
      <c r="E6252" s="28" t="s">
        <v>60</v>
      </c>
      <c r="F6252" s="26" t="s">
        <v>60</v>
      </c>
      <c r="G6252">
        <v>14</v>
      </c>
      <c r="H6252" s="123">
        <f t="shared" si="467"/>
        <v>0.5</v>
      </c>
      <c r="K6252" t="s">
        <v>100</v>
      </c>
      <c r="M6252" s="2">
        <v>0</v>
      </c>
      <c r="O6252">
        <v>0</v>
      </c>
      <c r="P6252" s="2">
        <v>13</v>
      </c>
      <c r="Q6252" s="2">
        <v>0</v>
      </c>
      <c r="S6252">
        <v>0</v>
      </c>
      <c r="T6252" s="2">
        <v>10</v>
      </c>
    </row>
    <row r="6253" spans="1:20">
      <c r="A6253" s="187" t="s">
        <v>2011</v>
      </c>
      <c r="B6253" t="s">
        <v>1904</v>
      </c>
      <c r="C6253" s="60" t="s">
        <v>1433</v>
      </c>
      <c r="D6253" s="1" t="s">
        <v>44</v>
      </c>
      <c r="E6253" s="28" t="s">
        <v>60</v>
      </c>
      <c r="F6253" s="26" t="s">
        <v>60</v>
      </c>
      <c r="G6253">
        <v>14</v>
      </c>
      <c r="H6253" s="123">
        <f t="shared" si="467"/>
        <v>0.5</v>
      </c>
      <c r="K6253" t="s">
        <v>100</v>
      </c>
      <c r="M6253" s="2">
        <v>0</v>
      </c>
      <c r="O6253">
        <v>0</v>
      </c>
      <c r="P6253" s="2">
        <v>13</v>
      </c>
      <c r="Q6253" s="2">
        <v>0</v>
      </c>
      <c r="S6253">
        <v>0</v>
      </c>
      <c r="T6253" s="2">
        <v>10</v>
      </c>
    </row>
    <row r="6254" spans="1:20">
      <c r="A6254" s="187" t="s">
        <v>2011</v>
      </c>
      <c r="B6254" t="s">
        <v>1905</v>
      </c>
      <c r="C6254" s="60" t="s">
        <v>1433</v>
      </c>
      <c r="D6254" s="1" t="s">
        <v>44</v>
      </c>
      <c r="E6254" s="28" t="s">
        <v>60</v>
      </c>
      <c r="F6254" s="26" t="s">
        <v>60</v>
      </c>
      <c r="G6254">
        <v>14</v>
      </c>
      <c r="H6254" s="123">
        <f t="shared" si="467"/>
        <v>0.5</v>
      </c>
      <c r="K6254" t="s">
        <v>100</v>
      </c>
      <c r="M6254" s="2">
        <v>27.307692307692299</v>
      </c>
      <c r="O6254">
        <v>12.2228243829909</v>
      </c>
      <c r="P6254" s="2">
        <v>13</v>
      </c>
      <c r="Q6254" s="2">
        <v>5</v>
      </c>
      <c r="S6254">
        <v>8.9193921068397692</v>
      </c>
      <c r="T6254" s="2">
        <v>10</v>
      </c>
    </row>
    <row r="6255" spans="1:20">
      <c r="A6255" s="187" t="s">
        <v>2011</v>
      </c>
      <c r="B6255" t="s">
        <v>1906</v>
      </c>
      <c r="C6255" s="60" t="s">
        <v>1433</v>
      </c>
      <c r="D6255" s="1" t="s">
        <v>44</v>
      </c>
      <c r="E6255" s="28" t="s">
        <v>60</v>
      </c>
      <c r="F6255" s="26" t="s">
        <v>60</v>
      </c>
      <c r="G6255">
        <v>14</v>
      </c>
      <c r="H6255" s="123">
        <f t="shared" si="467"/>
        <v>0.5</v>
      </c>
      <c r="K6255" t="s">
        <v>100</v>
      </c>
      <c r="M6255" s="2">
        <v>0</v>
      </c>
      <c r="O6255">
        <v>0</v>
      </c>
      <c r="P6255" s="2">
        <v>13</v>
      </c>
      <c r="Q6255" s="2">
        <v>0</v>
      </c>
      <c r="S6255">
        <v>0</v>
      </c>
      <c r="T6255" s="2">
        <v>10</v>
      </c>
    </row>
    <row r="6256" spans="1:20">
      <c r="A6256" s="187" t="s">
        <v>2011</v>
      </c>
      <c r="B6256" t="s">
        <v>1907</v>
      </c>
      <c r="C6256" s="60" t="s">
        <v>1433</v>
      </c>
      <c r="D6256" s="1" t="s">
        <v>44</v>
      </c>
      <c r="E6256" s="28" t="s">
        <v>60</v>
      </c>
      <c r="F6256" s="26" t="s">
        <v>60</v>
      </c>
      <c r="G6256">
        <v>14</v>
      </c>
      <c r="H6256" s="123">
        <f t="shared" si="467"/>
        <v>0.5</v>
      </c>
      <c r="K6256" t="s">
        <v>100</v>
      </c>
      <c r="M6256" s="2">
        <v>2</v>
      </c>
      <c r="O6256">
        <v>6.1101009266077897</v>
      </c>
      <c r="P6256" s="2">
        <v>13</v>
      </c>
      <c r="Q6256" s="2">
        <v>0.1</v>
      </c>
      <c r="S6256">
        <v>0.316227766016838</v>
      </c>
      <c r="T6256" s="2">
        <v>10</v>
      </c>
    </row>
    <row r="6257" spans="1:20">
      <c r="A6257" s="187" t="s">
        <v>2011</v>
      </c>
      <c r="B6257" t="s">
        <v>1908</v>
      </c>
      <c r="C6257" s="60" t="s">
        <v>1433</v>
      </c>
      <c r="D6257" s="1" t="s">
        <v>44</v>
      </c>
      <c r="E6257" s="28" t="s">
        <v>60</v>
      </c>
      <c r="F6257" s="26" t="s">
        <v>60</v>
      </c>
      <c r="G6257">
        <v>14</v>
      </c>
      <c r="H6257" s="123">
        <f t="shared" si="467"/>
        <v>0.5</v>
      </c>
      <c r="K6257" t="s">
        <v>100</v>
      </c>
      <c r="M6257" s="2">
        <v>0.30769230769230799</v>
      </c>
      <c r="O6257">
        <v>0.85485041426510999</v>
      </c>
      <c r="P6257" s="2">
        <v>13</v>
      </c>
      <c r="Q6257" s="2">
        <v>0</v>
      </c>
      <c r="S6257">
        <v>0</v>
      </c>
      <c r="T6257" s="2">
        <v>10</v>
      </c>
    </row>
    <row r="6258" spans="1:20">
      <c r="A6258" s="187" t="s">
        <v>2011</v>
      </c>
      <c r="B6258" t="s">
        <v>1909</v>
      </c>
      <c r="C6258" s="60" t="s">
        <v>1433</v>
      </c>
      <c r="D6258" s="1" t="s">
        <v>44</v>
      </c>
      <c r="E6258" s="28" t="s">
        <v>60</v>
      </c>
      <c r="F6258" s="26" t="s">
        <v>60</v>
      </c>
      <c r="G6258">
        <v>14</v>
      </c>
      <c r="H6258" s="123">
        <f t="shared" si="467"/>
        <v>0.5</v>
      </c>
      <c r="K6258" t="s">
        <v>100</v>
      </c>
      <c r="M6258" s="2">
        <v>7.69230769230769E-2</v>
      </c>
      <c r="O6258">
        <v>0.27735009811261502</v>
      </c>
      <c r="P6258" s="2">
        <v>13</v>
      </c>
      <c r="Q6258" s="2">
        <v>0</v>
      </c>
      <c r="S6258">
        <v>0</v>
      </c>
      <c r="T6258" s="2">
        <v>10</v>
      </c>
    </row>
    <row r="6259" spans="1:20">
      <c r="A6259" s="187" t="s">
        <v>2011</v>
      </c>
      <c r="B6259" t="s">
        <v>1910</v>
      </c>
      <c r="C6259" s="60" t="s">
        <v>1433</v>
      </c>
      <c r="D6259" s="1" t="s">
        <v>44</v>
      </c>
      <c r="E6259" s="28" t="s">
        <v>60</v>
      </c>
      <c r="F6259" s="26" t="s">
        <v>60</v>
      </c>
      <c r="G6259">
        <v>14</v>
      </c>
      <c r="H6259" s="123">
        <f t="shared" si="467"/>
        <v>0.5</v>
      </c>
      <c r="K6259" t="s">
        <v>100</v>
      </c>
      <c r="M6259" s="2">
        <v>7.69230769230769E-2</v>
      </c>
      <c r="O6259">
        <v>0.27735009811261502</v>
      </c>
      <c r="P6259" s="2">
        <v>13</v>
      </c>
      <c r="Q6259" s="2">
        <v>0</v>
      </c>
      <c r="S6259">
        <v>0</v>
      </c>
      <c r="T6259" s="2">
        <v>10</v>
      </c>
    </row>
    <row r="6260" spans="1:20">
      <c r="A6260" s="187" t="s">
        <v>2011</v>
      </c>
      <c r="B6260" t="s">
        <v>1911</v>
      </c>
      <c r="C6260" s="60" t="s">
        <v>1433</v>
      </c>
      <c r="D6260" s="1" t="s">
        <v>44</v>
      </c>
      <c r="E6260" s="28" t="s">
        <v>60</v>
      </c>
      <c r="F6260" s="26" t="s">
        <v>60</v>
      </c>
      <c r="G6260">
        <v>14</v>
      </c>
      <c r="H6260" s="123">
        <f t="shared" si="467"/>
        <v>0.5</v>
      </c>
      <c r="K6260" t="s">
        <v>100</v>
      </c>
      <c r="M6260" s="2">
        <v>0</v>
      </c>
      <c r="O6260">
        <v>0</v>
      </c>
      <c r="P6260" s="2">
        <v>13</v>
      </c>
      <c r="Q6260" s="2">
        <v>0</v>
      </c>
      <c r="S6260">
        <v>0</v>
      </c>
      <c r="T6260" s="2">
        <v>10</v>
      </c>
    </row>
    <row r="6261" spans="1:20">
      <c r="A6261" s="187" t="s">
        <v>2011</v>
      </c>
      <c r="B6261" t="s">
        <v>1912</v>
      </c>
      <c r="C6261" s="60" t="s">
        <v>1433</v>
      </c>
      <c r="D6261" s="1" t="s">
        <v>44</v>
      </c>
      <c r="E6261" s="28" t="s">
        <v>60</v>
      </c>
      <c r="F6261" s="26" t="s">
        <v>60</v>
      </c>
      <c r="G6261">
        <v>14</v>
      </c>
      <c r="H6261" s="123">
        <f t="shared" si="467"/>
        <v>0.5</v>
      </c>
      <c r="K6261" t="s">
        <v>100</v>
      </c>
      <c r="M6261" s="2">
        <v>0</v>
      </c>
      <c r="O6261">
        <v>0</v>
      </c>
      <c r="P6261" s="2">
        <v>13</v>
      </c>
      <c r="Q6261" s="2">
        <v>0</v>
      </c>
      <c r="S6261">
        <v>0</v>
      </c>
      <c r="T6261" s="2">
        <v>10</v>
      </c>
    </row>
    <row r="6262" spans="1:20">
      <c r="A6262" s="187" t="s">
        <v>2011</v>
      </c>
      <c r="B6262" t="s">
        <v>1913</v>
      </c>
      <c r="C6262" s="60" t="s">
        <v>1433</v>
      </c>
      <c r="D6262" s="1" t="s">
        <v>44</v>
      </c>
      <c r="E6262" s="28" t="s">
        <v>60</v>
      </c>
      <c r="F6262" s="26" t="s">
        <v>60</v>
      </c>
      <c r="G6262">
        <v>14</v>
      </c>
      <c r="H6262" s="123">
        <f t="shared" si="467"/>
        <v>0.5</v>
      </c>
      <c r="K6262" t="s">
        <v>100</v>
      </c>
      <c r="M6262" s="2">
        <v>0</v>
      </c>
      <c r="O6262">
        <v>0</v>
      </c>
      <c r="P6262" s="2">
        <v>13</v>
      </c>
      <c r="Q6262" s="2">
        <v>0</v>
      </c>
      <c r="S6262">
        <v>0</v>
      </c>
      <c r="T6262" s="2">
        <v>10</v>
      </c>
    </row>
    <row r="6263" spans="1:20">
      <c r="A6263" s="187" t="s">
        <v>2011</v>
      </c>
      <c r="B6263" t="s">
        <v>1914</v>
      </c>
      <c r="C6263" s="60" t="s">
        <v>1433</v>
      </c>
      <c r="D6263" s="1" t="s">
        <v>44</v>
      </c>
      <c r="E6263" s="28" t="s">
        <v>60</v>
      </c>
      <c r="F6263" s="26" t="s">
        <v>60</v>
      </c>
      <c r="G6263">
        <v>14</v>
      </c>
      <c r="H6263" s="123">
        <f t="shared" si="467"/>
        <v>0.5</v>
      </c>
      <c r="K6263" t="s">
        <v>100</v>
      </c>
      <c r="M6263" s="2">
        <v>0</v>
      </c>
      <c r="O6263">
        <v>0</v>
      </c>
      <c r="P6263" s="2">
        <v>13</v>
      </c>
      <c r="Q6263" s="2">
        <v>0</v>
      </c>
      <c r="S6263">
        <v>0</v>
      </c>
      <c r="T6263" s="2">
        <v>10</v>
      </c>
    </row>
    <row r="6264" spans="1:20">
      <c r="A6264" s="187" t="s">
        <v>2011</v>
      </c>
      <c r="B6264" t="s">
        <v>1915</v>
      </c>
      <c r="C6264" s="60" t="s">
        <v>1433</v>
      </c>
      <c r="D6264" s="1" t="s">
        <v>44</v>
      </c>
      <c r="E6264" s="28" t="s">
        <v>60</v>
      </c>
      <c r="F6264" s="26" t="s">
        <v>60</v>
      </c>
      <c r="G6264">
        <v>14</v>
      </c>
      <c r="H6264" s="123">
        <f t="shared" si="467"/>
        <v>0.5</v>
      </c>
      <c r="K6264" t="s">
        <v>100</v>
      </c>
      <c r="M6264" s="2">
        <v>0</v>
      </c>
      <c r="O6264">
        <v>0</v>
      </c>
      <c r="P6264" s="2">
        <v>13</v>
      </c>
      <c r="Q6264" s="2">
        <v>0</v>
      </c>
      <c r="S6264">
        <v>0</v>
      </c>
      <c r="T6264" s="2">
        <v>10</v>
      </c>
    </row>
    <row r="6265" spans="1:20">
      <c r="A6265" s="187" t="s">
        <v>2011</v>
      </c>
      <c r="B6265" t="s">
        <v>1916</v>
      </c>
      <c r="C6265" s="60" t="s">
        <v>1433</v>
      </c>
      <c r="D6265" s="1" t="s">
        <v>44</v>
      </c>
      <c r="E6265" s="28" t="s">
        <v>60</v>
      </c>
      <c r="F6265" s="26" t="s">
        <v>60</v>
      </c>
      <c r="G6265">
        <v>14</v>
      </c>
      <c r="H6265" s="123">
        <f t="shared" si="467"/>
        <v>0.5</v>
      </c>
      <c r="K6265" t="s">
        <v>100</v>
      </c>
      <c r="M6265" s="2">
        <v>0</v>
      </c>
      <c r="O6265">
        <v>0</v>
      </c>
      <c r="P6265" s="2">
        <v>13</v>
      </c>
      <c r="Q6265" s="2">
        <v>0.1</v>
      </c>
      <c r="S6265">
        <v>0.316227766016838</v>
      </c>
      <c r="T6265" s="2">
        <v>10</v>
      </c>
    </row>
    <row r="6266" spans="1:20">
      <c r="A6266" s="187" t="s">
        <v>2011</v>
      </c>
      <c r="B6266" t="s">
        <v>1917</v>
      </c>
      <c r="C6266" s="60" t="s">
        <v>1433</v>
      </c>
      <c r="D6266" s="1" t="s">
        <v>44</v>
      </c>
      <c r="E6266" s="28" t="s">
        <v>60</v>
      </c>
      <c r="F6266" s="26" t="s">
        <v>60</v>
      </c>
      <c r="G6266">
        <v>14</v>
      </c>
      <c r="H6266" s="123">
        <f t="shared" si="467"/>
        <v>0.5</v>
      </c>
      <c r="K6266" t="s">
        <v>100</v>
      </c>
      <c r="M6266" s="2">
        <v>1.15384615384615</v>
      </c>
      <c r="O6266">
        <v>2.2303271003059102</v>
      </c>
      <c r="P6266" s="2">
        <v>13</v>
      </c>
      <c r="Q6266" s="2">
        <v>0.1</v>
      </c>
      <c r="S6266">
        <v>0.316227766016838</v>
      </c>
      <c r="T6266" s="2">
        <v>10</v>
      </c>
    </row>
    <row r="6267" spans="1:20">
      <c r="A6267" s="187" t="s">
        <v>2011</v>
      </c>
      <c r="B6267" t="s">
        <v>1918</v>
      </c>
      <c r="C6267" s="60" t="s">
        <v>1433</v>
      </c>
      <c r="D6267" s="1" t="s">
        <v>44</v>
      </c>
      <c r="E6267" s="28" t="s">
        <v>60</v>
      </c>
      <c r="F6267" s="26" t="s">
        <v>60</v>
      </c>
      <c r="G6267">
        <v>14</v>
      </c>
      <c r="H6267" s="123">
        <f t="shared" si="467"/>
        <v>0.5</v>
      </c>
      <c r="K6267" t="s">
        <v>100</v>
      </c>
      <c r="M6267" s="2">
        <v>0</v>
      </c>
      <c r="O6267">
        <v>0</v>
      </c>
      <c r="P6267" s="2">
        <v>13</v>
      </c>
      <c r="Q6267" s="2">
        <v>0</v>
      </c>
      <c r="S6267">
        <v>0</v>
      </c>
      <c r="T6267" s="2">
        <v>10</v>
      </c>
    </row>
    <row r="6268" spans="1:20">
      <c r="A6268" s="187" t="s">
        <v>2011</v>
      </c>
      <c r="B6268" t="s">
        <v>1919</v>
      </c>
      <c r="C6268" s="60" t="s">
        <v>1433</v>
      </c>
      <c r="D6268" s="1" t="s">
        <v>44</v>
      </c>
      <c r="E6268" s="28" t="s">
        <v>60</v>
      </c>
      <c r="F6268" s="26" t="s">
        <v>60</v>
      </c>
      <c r="G6268">
        <v>14</v>
      </c>
      <c r="H6268" s="123">
        <f t="shared" si="467"/>
        <v>0.5</v>
      </c>
      <c r="K6268" t="s">
        <v>100</v>
      </c>
      <c r="M6268" s="2">
        <v>0</v>
      </c>
      <c r="O6268">
        <v>0</v>
      </c>
      <c r="P6268" s="2">
        <v>13</v>
      </c>
      <c r="Q6268" s="2">
        <v>0</v>
      </c>
      <c r="S6268">
        <v>0</v>
      </c>
      <c r="T6268" s="2">
        <v>10</v>
      </c>
    </row>
    <row r="6269" spans="1:20">
      <c r="A6269" s="187" t="s">
        <v>2011</v>
      </c>
      <c r="B6269" t="s">
        <v>1920</v>
      </c>
      <c r="C6269" s="60" t="s">
        <v>1433</v>
      </c>
      <c r="D6269" s="1" t="s">
        <v>44</v>
      </c>
      <c r="E6269" s="28" t="s">
        <v>60</v>
      </c>
      <c r="F6269" s="26" t="s">
        <v>60</v>
      </c>
      <c r="G6269">
        <v>14</v>
      </c>
      <c r="H6269" s="123">
        <f t="shared" si="467"/>
        <v>0.5</v>
      </c>
      <c r="K6269" t="s">
        <v>100</v>
      </c>
      <c r="M6269" s="2">
        <v>1.15384615384615</v>
      </c>
      <c r="O6269">
        <v>2.2303271003059102</v>
      </c>
      <c r="P6269" s="2">
        <v>13</v>
      </c>
      <c r="Q6269" s="2">
        <v>0.7</v>
      </c>
      <c r="S6269">
        <v>0.94868329805051399</v>
      </c>
      <c r="T6269" s="2">
        <v>10</v>
      </c>
    </row>
    <row r="6270" spans="1:20">
      <c r="A6270" s="187" t="s">
        <v>2011</v>
      </c>
      <c r="B6270" t="s">
        <v>1921</v>
      </c>
      <c r="C6270" s="60" t="s">
        <v>1433</v>
      </c>
      <c r="D6270" s="1" t="s">
        <v>44</v>
      </c>
      <c r="E6270" s="28" t="s">
        <v>60</v>
      </c>
      <c r="F6270" s="26" t="s">
        <v>60</v>
      </c>
      <c r="G6270">
        <v>14</v>
      </c>
      <c r="H6270" s="123">
        <f t="shared" si="467"/>
        <v>0.5</v>
      </c>
      <c r="K6270" t="s">
        <v>100</v>
      </c>
      <c r="M6270" s="2">
        <v>0</v>
      </c>
      <c r="O6270">
        <v>0</v>
      </c>
      <c r="P6270" s="2">
        <v>13</v>
      </c>
      <c r="Q6270" s="2">
        <v>0</v>
      </c>
      <c r="S6270">
        <v>0</v>
      </c>
      <c r="T6270" s="2">
        <v>10</v>
      </c>
    </row>
    <row r="6271" spans="1:20">
      <c r="A6271" s="187" t="s">
        <v>2011</v>
      </c>
      <c r="B6271" t="s">
        <v>1922</v>
      </c>
      <c r="C6271" s="60" t="s">
        <v>1433</v>
      </c>
      <c r="D6271" s="1" t="s">
        <v>44</v>
      </c>
      <c r="E6271" s="28" t="s">
        <v>60</v>
      </c>
      <c r="F6271" s="26" t="s">
        <v>60</v>
      </c>
      <c r="G6271">
        <v>14</v>
      </c>
      <c r="H6271" s="123">
        <f t="shared" si="467"/>
        <v>0.5</v>
      </c>
      <c r="K6271" t="s">
        <v>100</v>
      </c>
      <c r="M6271" s="2">
        <v>0</v>
      </c>
      <c r="O6271">
        <v>0</v>
      </c>
      <c r="P6271" s="2">
        <v>13</v>
      </c>
      <c r="Q6271" s="2">
        <v>0</v>
      </c>
      <c r="S6271">
        <v>0</v>
      </c>
      <c r="T6271" s="2">
        <v>10</v>
      </c>
    </row>
    <row r="6272" spans="1:20">
      <c r="A6272" s="187" t="s">
        <v>2011</v>
      </c>
      <c r="B6272" t="s">
        <v>1923</v>
      </c>
      <c r="C6272" s="60" t="s">
        <v>1433</v>
      </c>
      <c r="D6272" s="1" t="s">
        <v>44</v>
      </c>
      <c r="E6272" s="28" t="s">
        <v>60</v>
      </c>
      <c r="F6272" s="26" t="s">
        <v>60</v>
      </c>
      <c r="G6272">
        <v>14</v>
      </c>
      <c r="H6272" s="123">
        <f t="shared" si="467"/>
        <v>0.5</v>
      </c>
      <c r="K6272" t="s">
        <v>100</v>
      </c>
      <c r="M6272" s="2">
        <v>0.30769230769230799</v>
      </c>
      <c r="O6272">
        <v>0.85485041426510999</v>
      </c>
      <c r="P6272" s="2">
        <v>13</v>
      </c>
      <c r="Q6272" s="2">
        <v>0</v>
      </c>
      <c r="S6272">
        <v>0</v>
      </c>
      <c r="T6272" s="2">
        <v>10</v>
      </c>
    </row>
    <row r="6273" spans="1:20">
      <c r="A6273" s="187" t="s">
        <v>2011</v>
      </c>
      <c r="B6273" t="s">
        <v>1390</v>
      </c>
      <c r="C6273" s="60" t="s">
        <v>1433</v>
      </c>
      <c r="D6273" s="1" t="s">
        <v>44</v>
      </c>
      <c r="E6273" s="28" t="s">
        <v>60</v>
      </c>
      <c r="F6273" s="26" t="s">
        <v>60</v>
      </c>
      <c r="G6273">
        <v>14</v>
      </c>
      <c r="H6273" s="123">
        <f t="shared" si="467"/>
        <v>0.5</v>
      </c>
      <c r="K6273" t="s">
        <v>100</v>
      </c>
      <c r="M6273" s="2">
        <v>0</v>
      </c>
      <c r="O6273">
        <v>0</v>
      </c>
      <c r="P6273" s="2">
        <v>13</v>
      </c>
      <c r="Q6273" s="2">
        <v>0</v>
      </c>
      <c r="S6273">
        <v>0</v>
      </c>
      <c r="T6273" s="2">
        <v>10</v>
      </c>
    </row>
    <row r="6274" spans="1:20">
      <c r="A6274" s="187" t="s">
        <v>2011</v>
      </c>
      <c r="B6274" t="s">
        <v>1924</v>
      </c>
      <c r="C6274" s="60" t="s">
        <v>1433</v>
      </c>
      <c r="D6274" s="1" t="s">
        <v>44</v>
      </c>
      <c r="E6274" s="28" t="s">
        <v>60</v>
      </c>
      <c r="F6274" s="26" t="s">
        <v>60</v>
      </c>
      <c r="G6274">
        <v>14</v>
      </c>
      <c r="H6274" s="123">
        <f t="shared" si="467"/>
        <v>0.5</v>
      </c>
      <c r="K6274" t="s">
        <v>100</v>
      </c>
      <c r="M6274" s="2">
        <v>0</v>
      </c>
      <c r="O6274">
        <v>0</v>
      </c>
      <c r="P6274" s="2">
        <v>13</v>
      </c>
      <c r="Q6274" s="2">
        <v>0</v>
      </c>
      <c r="S6274">
        <v>0</v>
      </c>
      <c r="T6274" s="2">
        <v>10</v>
      </c>
    </row>
    <row r="6275" spans="1:20">
      <c r="A6275" s="187" t="s">
        <v>2011</v>
      </c>
      <c r="B6275" t="s">
        <v>1925</v>
      </c>
      <c r="C6275" s="60" t="s">
        <v>1433</v>
      </c>
      <c r="D6275" s="1" t="s">
        <v>44</v>
      </c>
      <c r="E6275" s="28" t="s">
        <v>60</v>
      </c>
      <c r="F6275" s="26" t="s">
        <v>60</v>
      </c>
      <c r="G6275">
        <v>14</v>
      </c>
      <c r="H6275" s="123">
        <f t="shared" si="467"/>
        <v>0.5</v>
      </c>
      <c r="K6275" t="s">
        <v>100</v>
      </c>
      <c r="M6275" s="2">
        <v>0</v>
      </c>
      <c r="O6275">
        <v>0</v>
      </c>
      <c r="P6275" s="2">
        <v>13</v>
      </c>
      <c r="Q6275" s="2">
        <v>0.1</v>
      </c>
      <c r="S6275">
        <v>0.316227766016838</v>
      </c>
      <c r="T6275" s="2">
        <v>10</v>
      </c>
    </row>
    <row r="6276" spans="1:20">
      <c r="A6276" s="187" t="s">
        <v>2011</v>
      </c>
      <c r="B6276" t="s">
        <v>1926</v>
      </c>
      <c r="C6276" s="60" t="s">
        <v>1433</v>
      </c>
      <c r="D6276" s="1" t="s">
        <v>44</v>
      </c>
      <c r="E6276" s="28" t="s">
        <v>60</v>
      </c>
      <c r="F6276" s="26" t="s">
        <v>60</v>
      </c>
      <c r="G6276">
        <v>14</v>
      </c>
      <c r="H6276" s="123">
        <f t="shared" si="467"/>
        <v>0.5</v>
      </c>
      <c r="K6276" t="s">
        <v>100</v>
      </c>
      <c r="M6276" s="2">
        <v>0.30769230769230799</v>
      </c>
      <c r="O6276">
        <v>0.48038446141526098</v>
      </c>
      <c r="P6276" s="2">
        <v>13</v>
      </c>
      <c r="Q6276" s="2">
        <v>0.4</v>
      </c>
      <c r="S6276">
        <v>1.26491106406735</v>
      </c>
      <c r="T6276" s="2">
        <v>10</v>
      </c>
    </row>
    <row r="6277" spans="1:20">
      <c r="A6277" s="187" t="s">
        <v>2011</v>
      </c>
      <c r="B6277" t="s">
        <v>1927</v>
      </c>
      <c r="C6277" s="60" t="s">
        <v>1433</v>
      </c>
      <c r="D6277" s="1" t="s">
        <v>44</v>
      </c>
      <c r="E6277" s="28" t="s">
        <v>60</v>
      </c>
      <c r="F6277" s="26" t="s">
        <v>60</v>
      </c>
      <c r="G6277">
        <v>14</v>
      </c>
      <c r="H6277" s="123">
        <f t="shared" ref="H6277:H6340" si="468">G6277/28</f>
        <v>0.5</v>
      </c>
      <c r="K6277" t="s">
        <v>100</v>
      </c>
      <c r="M6277" s="2">
        <v>5.5384615384615401</v>
      </c>
      <c r="O6277">
        <v>11.464549595858401</v>
      </c>
      <c r="P6277" s="2">
        <v>13</v>
      </c>
      <c r="Q6277" s="2">
        <v>0.9</v>
      </c>
      <c r="S6277">
        <v>2.8460498941515402</v>
      </c>
      <c r="T6277" s="2">
        <v>10</v>
      </c>
    </row>
    <row r="6278" spans="1:20">
      <c r="A6278" s="187" t="s">
        <v>2011</v>
      </c>
      <c r="B6278" t="s">
        <v>1928</v>
      </c>
      <c r="C6278" s="60" t="s">
        <v>1433</v>
      </c>
      <c r="D6278" s="1" t="s">
        <v>44</v>
      </c>
      <c r="E6278" s="28" t="s">
        <v>60</v>
      </c>
      <c r="F6278" s="26" t="s">
        <v>60</v>
      </c>
      <c r="G6278">
        <v>14</v>
      </c>
      <c r="H6278" s="123">
        <f t="shared" si="468"/>
        <v>0.5</v>
      </c>
      <c r="K6278" t="s">
        <v>100</v>
      </c>
      <c r="M6278" s="2">
        <v>0</v>
      </c>
      <c r="O6278">
        <v>0</v>
      </c>
      <c r="P6278" s="2">
        <v>13</v>
      </c>
      <c r="Q6278" s="2">
        <v>0</v>
      </c>
      <c r="S6278">
        <v>0</v>
      </c>
      <c r="T6278" s="2">
        <v>10</v>
      </c>
    </row>
    <row r="6279" spans="1:20">
      <c r="A6279" s="187" t="s">
        <v>2011</v>
      </c>
      <c r="B6279" t="s">
        <v>1929</v>
      </c>
      <c r="C6279" s="60" t="s">
        <v>1433</v>
      </c>
      <c r="D6279" s="1" t="s">
        <v>44</v>
      </c>
      <c r="E6279" s="28" t="s">
        <v>60</v>
      </c>
      <c r="F6279" s="26" t="s">
        <v>60</v>
      </c>
      <c r="G6279">
        <v>14</v>
      </c>
      <c r="H6279" s="123">
        <f t="shared" si="468"/>
        <v>0.5</v>
      </c>
      <c r="K6279" t="s">
        <v>100</v>
      </c>
      <c r="M6279" s="2">
        <v>2.6153846153846199</v>
      </c>
      <c r="O6279">
        <v>2.9022537661405399</v>
      </c>
      <c r="P6279" s="2">
        <v>13</v>
      </c>
      <c r="Q6279" s="2">
        <v>2.2000000000000002</v>
      </c>
      <c r="S6279">
        <v>2.4855135843076299</v>
      </c>
      <c r="T6279" s="2">
        <v>10</v>
      </c>
    </row>
    <row r="6280" spans="1:20">
      <c r="A6280" s="187" t="s">
        <v>2011</v>
      </c>
      <c r="B6280" t="s">
        <v>1930</v>
      </c>
      <c r="C6280" s="60" t="s">
        <v>1433</v>
      </c>
      <c r="D6280" s="1" t="s">
        <v>44</v>
      </c>
      <c r="E6280" s="28" t="s">
        <v>60</v>
      </c>
      <c r="F6280" s="26" t="s">
        <v>60</v>
      </c>
      <c r="G6280">
        <v>14</v>
      </c>
      <c r="H6280" s="123">
        <f t="shared" si="468"/>
        <v>0.5</v>
      </c>
      <c r="K6280" t="s">
        <v>100</v>
      </c>
      <c r="M6280" s="2">
        <v>0</v>
      </c>
      <c r="O6280">
        <v>0</v>
      </c>
      <c r="P6280" s="2">
        <v>13</v>
      </c>
      <c r="Q6280" s="2">
        <v>0.2</v>
      </c>
      <c r="S6280">
        <v>0.42163702135578401</v>
      </c>
      <c r="T6280" s="2">
        <v>10</v>
      </c>
    </row>
    <row r="6281" spans="1:20">
      <c r="A6281" s="187" t="s">
        <v>2011</v>
      </c>
      <c r="B6281" t="s">
        <v>1931</v>
      </c>
      <c r="C6281" s="60" t="s">
        <v>1433</v>
      </c>
      <c r="D6281" s="1" t="s">
        <v>44</v>
      </c>
      <c r="E6281" s="28" t="s">
        <v>60</v>
      </c>
      <c r="F6281" s="26" t="s">
        <v>60</v>
      </c>
      <c r="G6281">
        <v>14</v>
      </c>
      <c r="H6281" s="123">
        <f t="shared" si="468"/>
        <v>0.5</v>
      </c>
      <c r="K6281" t="s">
        <v>100</v>
      </c>
      <c r="M6281" s="2">
        <v>0.15384615384615399</v>
      </c>
      <c r="O6281">
        <v>0.37553380809940501</v>
      </c>
      <c r="P6281" s="2">
        <v>13</v>
      </c>
      <c r="Q6281" s="2">
        <v>0</v>
      </c>
      <c r="S6281">
        <v>0</v>
      </c>
      <c r="T6281" s="2">
        <v>10</v>
      </c>
    </row>
    <row r="6282" spans="1:20">
      <c r="A6282" s="187" t="s">
        <v>2011</v>
      </c>
      <c r="B6282" t="s">
        <v>1932</v>
      </c>
      <c r="C6282" s="60" t="s">
        <v>1433</v>
      </c>
      <c r="D6282" s="1" t="s">
        <v>44</v>
      </c>
      <c r="E6282" s="28" t="s">
        <v>60</v>
      </c>
      <c r="F6282" s="26" t="s">
        <v>60</v>
      </c>
      <c r="G6282">
        <v>14</v>
      </c>
      <c r="H6282" s="123">
        <f t="shared" si="468"/>
        <v>0.5</v>
      </c>
      <c r="K6282" t="s">
        <v>100</v>
      </c>
      <c r="M6282" s="2">
        <v>0</v>
      </c>
      <c r="O6282">
        <v>0</v>
      </c>
      <c r="P6282" s="2">
        <v>13</v>
      </c>
      <c r="Q6282" s="2">
        <v>0</v>
      </c>
      <c r="S6282">
        <v>0</v>
      </c>
      <c r="T6282" s="2">
        <v>10</v>
      </c>
    </row>
    <row r="6283" spans="1:20">
      <c r="A6283" s="187" t="s">
        <v>2011</v>
      </c>
      <c r="B6283" t="s">
        <v>1933</v>
      </c>
      <c r="C6283" s="60" t="s">
        <v>1433</v>
      </c>
      <c r="D6283" s="1" t="s">
        <v>44</v>
      </c>
      <c r="E6283" s="28" t="s">
        <v>60</v>
      </c>
      <c r="F6283" s="26" t="s">
        <v>60</v>
      </c>
      <c r="G6283">
        <v>14</v>
      </c>
      <c r="H6283" s="123">
        <f t="shared" si="468"/>
        <v>0.5</v>
      </c>
      <c r="K6283" t="s">
        <v>100</v>
      </c>
      <c r="M6283" s="2">
        <v>0</v>
      </c>
      <c r="O6283">
        <v>0</v>
      </c>
      <c r="P6283" s="2">
        <v>13</v>
      </c>
      <c r="Q6283" s="2">
        <v>0.1</v>
      </c>
      <c r="S6283">
        <v>0.316227766016838</v>
      </c>
      <c r="T6283" s="2">
        <v>10</v>
      </c>
    </row>
    <row r="6284" spans="1:20">
      <c r="A6284" s="187" t="s">
        <v>2011</v>
      </c>
      <c r="B6284" t="s">
        <v>1934</v>
      </c>
      <c r="C6284" s="60" t="s">
        <v>1433</v>
      </c>
      <c r="D6284" s="1" t="s">
        <v>44</v>
      </c>
      <c r="E6284" s="28" t="s">
        <v>60</v>
      </c>
      <c r="F6284" s="26" t="s">
        <v>60</v>
      </c>
      <c r="G6284">
        <v>14</v>
      </c>
      <c r="H6284" s="123">
        <f t="shared" si="468"/>
        <v>0.5</v>
      </c>
      <c r="K6284" t="s">
        <v>100</v>
      </c>
      <c r="M6284" s="2">
        <v>0</v>
      </c>
      <c r="O6284">
        <v>0</v>
      </c>
      <c r="P6284" s="2">
        <v>13</v>
      </c>
      <c r="Q6284" s="2">
        <v>0</v>
      </c>
      <c r="S6284">
        <v>0</v>
      </c>
      <c r="T6284" s="2">
        <v>10</v>
      </c>
    </row>
    <row r="6285" spans="1:20">
      <c r="A6285" s="187" t="s">
        <v>2011</v>
      </c>
      <c r="B6285" t="s">
        <v>1935</v>
      </c>
      <c r="C6285" s="60" t="s">
        <v>1433</v>
      </c>
      <c r="D6285" s="1" t="s">
        <v>44</v>
      </c>
      <c r="E6285" s="28" t="s">
        <v>60</v>
      </c>
      <c r="F6285" s="26" t="s">
        <v>60</v>
      </c>
      <c r="G6285">
        <v>14</v>
      </c>
      <c r="H6285" s="123">
        <f t="shared" si="468"/>
        <v>0.5</v>
      </c>
      <c r="K6285" t="s">
        <v>100</v>
      </c>
      <c r="M6285" s="2">
        <v>0</v>
      </c>
      <c r="O6285">
        <v>0</v>
      </c>
      <c r="P6285" s="2">
        <v>13</v>
      </c>
      <c r="Q6285" s="2">
        <v>1.7</v>
      </c>
      <c r="S6285">
        <v>3.9454615277134102</v>
      </c>
      <c r="T6285" s="2">
        <v>10</v>
      </c>
    </row>
    <row r="6286" spans="1:20">
      <c r="A6286" s="187" t="s">
        <v>2011</v>
      </c>
      <c r="B6286" t="s">
        <v>1936</v>
      </c>
      <c r="C6286" s="60" t="s">
        <v>1433</v>
      </c>
      <c r="D6286" s="1" t="s">
        <v>44</v>
      </c>
      <c r="E6286" s="28" t="s">
        <v>60</v>
      </c>
      <c r="F6286" s="26" t="s">
        <v>60</v>
      </c>
      <c r="G6286">
        <v>14</v>
      </c>
      <c r="H6286" s="123">
        <f t="shared" si="468"/>
        <v>0.5</v>
      </c>
      <c r="K6286" t="s">
        <v>100</v>
      </c>
      <c r="M6286" s="2">
        <v>0</v>
      </c>
      <c r="O6286">
        <v>0</v>
      </c>
      <c r="P6286" s="2">
        <v>13</v>
      </c>
      <c r="Q6286" s="2">
        <v>0</v>
      </c>
      <c r="S6286">
        <v>0</v>
      </c>
      <c r="T6286" s="2">
        <v>10</v>
      </c>
    </row>
    <row r="6287" spans="1:20">
      <c r="A6287" s="187" t="s">
        <v>2011</v>
      </c>
      <c r="B6287" t="s">
        <v>1937</v>
      </c>
      <c r="C6287" s="60" t="s">
        <v>1433</v>
      </c>
      <c r="D6287" s="1" t="s">
        <v>44</v>
      </c>
      <c r="E6287" s="28" t="s">
        <v>60</v>
      </c>
      <c r="F6287" s="26" t="s">
        <v>60</v>
      </c>
      <c r="G6287">
        <v>14</v>
      </c>
      <c r="H6287" s="123">
        <f t="shared" si="468"/>
        <v>0.5</v>
      </c>
      <c r="K6287" t="s">
        <v>100</v>
      </c>
      <c r="M6287" s="2">
        <v>0</v>
      </c>
      <c r="O6287">
        <v>0</v>
      </c>
      <c r="P6287" s="2">
        <v>13</v>
      </c>
      <c r="Q6287" s="2">
        <v>0.1</v>
      </c>
      <c r="S6287">
        <v>0.316227766016838</v>
      </c>
      <c r="T6287" s="2">
        <v>10</v>
      </c>
    </row>
    <row r="6288" spans="1:20">
      <c r="A6288" s="187" t="s">
        <v>2011</v>
      </c>
      <c r="B6288" t="s">
        <v>1938</v>
      </c>
      <c r="C6288" s="60" t="s">
        <v>1433</v>
      </c>
      <c r="D6288" s="1" t="s">
        <v>44</v>
      </c>
      <c r="E6288" s="28" t="s">
        <v>60</v>
      </c>
      <c r="F6288" s="26" t="s">
        <v>60</v>
      </c>
      <c r="G6288">
        <v>14</v>
      </c>
      <c r="H6288" s="123">
        <f t="shared" si="468"/>
        <v>0.5</v>
      </c>
      <c r="K6288" t="s">
        <v>100</v>
      </c>
      <c r="M6288" s="2">
        <v>0</v>
      </c>
      <c r="O6288">
        <v>0</v>
      </c>
      <c r="P6288" s="2">
        <v>13</v>
      </c>
      <c r="Q6288" s="2">
        <v>0</v>
      </c>
      <c r="S6288">
        <v>0</v>
      </c>
      <c r="T6288" s="2">
        <v>10</v>
      </c>
    </row>
    <row r="6289" spans="1:20">
      <c r="A6289" s="187" t="s">
        <v>2011</v>
      </c>
      <c r="B6289" t="s">
        <v>1939</v>
      </c>
      <c r="C6289" s="60" t="s">
        <v>1433</v>
      </c>
      <c r="D6289" s="1" t="s">
        <v>44</v>
      </c>
      <c r="E6289" s="28" t="s">
        <v>60</v>
      </c>
      <c r="F6289" s="26" t="s">
        <v>60</v>
      </c>
      <c r="G6289">
        <v>14</v>
      </c>
      <c r="H6289" s="123">
        <f t="shared" si="468"/>
        <v>0.5</v>
      </c>
      <c r="K6289" t="s">
        <v>100</v>
      </c>
      <c r="M6289" s="2">
        <v>8.7692307692307701</v>
      </c>
      <c r="O6289">
        <v>11.5625389812233</v>
      </c>
      <c r="P6289" s="2">
        <v>13</v>
      </c>
      <c r="Q6289" s="2">
        <v>1.2</v>
      </c>
      <c r="S6289">
        <v>2.5298221281347</v>
      </c>
      <c r="T6289" s="2">
        <v>10</v>
      </c>
    </row>
    <row r="6290" spans="1:20">
      <c r="A6290" s="187" t="s">
        <v>2011</v>
      </c>
      <c r="B6290" t="s">
        <v>1940</v>
      </c>
      <c r="C6290" s="60" t="s">
        <v>1433</v>
      </c>
      <c r="D6290" s="1" t="s">
        <v>44</v>
      </c>
      <c r="E6290" s="28" t="s">
        <v>60</v>
      </c>
      <c r="F6290" s="26" t="s">
        <v>60</v>
      </c>
      <c r="G6290">
        <v>14</v>
      </c>
      <c r="H6290" s="123">
        <f t="shared" si="468"/>
        <v>0.5</v>
      </c>
      <c r="K6290" t="s">
        <v>100</v>
      </c>
      <c r="M6290" s="2">
        <v>0.30769230769230799</v>
      </c>
      <c r="O6290">
        <v>0.85485041426510999</v>
      </c>
      <c r="P6290" s="2">
        <v>13</v>
      </c>
      <c r="Q6290" s="2">
        <v>0</v>
      </c>
      <c r="S6290">
        <v>0</v>
      </c>
      <c r="T6290" s="2">
        <v>10</v>
      </c>
    </row>
    <row r="6291" spans="1:20">
      <c r="A6291" s="187" t="s">
        <v>2011</v>
      </c>
      <c r="B6291" t="s">
        <v>1941</v>
      </c>
      <c r="C6291" s="60" t="s">
        <v>1433</v>
      </c>
      <c r="D6291" s="1" t="s">
        <v>44</v>
      </c>
      <c r="E6291" s="28" t="s">
        <v>60</v>
      </c>
      <c r="F6291" s="26" t="s">
        <v>60</v>
      </c>
      <c r="G6291">
        <v>14</v>
      </c>
      <c r="H6291" s="123">
        <f t="shared" si="468"/>
        <v>0.5</v>
      </c>
      <c r="K6291" t="s">
        <v>100</v>
      </c>
      <c r="M6291" s="2">
        <v>0.46153846153846201</v>
      </c>
      <c r="O6291">
        <v>0.96741792204684496</v>
      </c>
      <c r="P6291" s="2">
        <v>13</v>
      </c>
      <c r="Q6291" s="2">
        <v>0</v>
      </c>
      <c r="S6291">
        <v>0</v>
      </c>
      <c r="T6291" s="2">
        <v>10</v>
      </c>
    </row>
    <row r="6292" spans="1:20">
      <c r="A6292" s="187" t="s">
        <v>2011</v>
      </c>
      <c r="B6292" t="s">
        <v>1942</v>
      </c>
      <c r="C6292" s="60" t="s">
        <v>1433</v>
      </c>
      <c r="D6292" s="1" t="s">
        <v>44</v>
      </c>
      <c r="E6292" s="28" t="s">
        <v>60</v>
      </c>
      <c r="F6292" s="26" t="s">
        <v>60</v>
      </c>
      <c r="G6292">
        <v>14</v>
      </c>
      <c r="H6292" s="123">
        <f t="shared" si="468"/>
        <v>0.5</v>
      </c>
      <c r="K6292" t="s">
        <v>100</v>
      </c>
      <c r="M6292" s="2">
        <v>7.69230769230769E-2</v>
      </c>
      <c r="O6292">
        <v>0.27735009811261502</v>
      </c>
      <c r="P6292" s="2">
        <v>13</v>
      </c>
      <c r="Q6292" s="2">
        <v>0</v>
      </c>
      <c r="S6292">
        <v>0</v>
      </c>
      <c r="T6292" s="2">
        <v>10</v>
      </c>
    </row>
    <row r="6293" spans="1:20">
      <c r="A6293" s="187" t="s">
        <v>2011</v>
      </c>
      <c r="B6293" t="s">
        <v>1943</v>
      </c>
      <c r="C6293" s="60" t="s">
        <v>1433</v>
      </c>
      <c r="D6293" s="1" t="s">
        <v>44</v>
      </c>
      <c r="E6293" s="28" t="s">
        <v>60</v>
      </c>
      <c r="F6293" s="26" t="s">
        <v>60</v>
      </c>
      <c r="G6293">
        <v>14</v>
      </c>
      <c r="H6293" s="123">
        <f t="shared" si="468"/>
        <v>0.5</v>
      </c>
      <c r="K6293" t="s">
        <v>100</v>
      </c>
      <c r="M6293" s="2">
        <v>0</v>
      </c>
      <c r="O6293">
        <v>0</v>
      </c>
      <c r="P6293" s="2">
        <v>13</v>
      </c>
      <c r="Q6293" s="2">
        <v>0</v>
      </c>
      <c r="S6293">
        <v>0</v>
      </c>
      <c r="T6293" s="2">
        <v>10</v>
      </c>
    </row>
    <row r="6294" spans="1:20">
      <c r="A6294" s="187" t="s">
        <v>2011</v>
      </c>
      <c r="B6294" t="s">
        <v>1944</v>
      </c>
      <c r="C6294" s="60" t="s">
        <v>1433</v>
      </c>
      <c r="D6294" s="1" t="s">
        <v>44</v>
      </c>
      <c r="E6294" s="28" t="s">
        <v>60</v>
      </c>
      <c r="F6294" s="26" t="s">
        <v>60</v>
      </c>
      <c r="G6294">
        <v>14</v>
      </c>
      <c r="H6294" s="123">
        <f t="shared" si="468"/>
        <v>0.5</v>
      </c>
      <c r="K6294" t="s">
        <v>100</v>
      </c>
      <c r="M6294" s="2">
        <v>0</v>
      </c>
      <c r="O6294">
        <v>0</v>
      </c>
      <c r="P6294" s="2">
        <v>13</v>
      </c>
      <c r="Q6294" s="2">
        <v>0</v>
      </c>
      <c r="S6294">
        <v>0</v>
      </c>
      <c r="T6294" s="2">
        <v>10</v>
      </c>
    </row>
    <row r="6295" spans="1:20">
      <c r="A6295" s="187" t="s">
        <v>2011</v>
      </c>
      <c r="B6295" t="s">
        <v>1945</v>
      </c>
      <c r="C6295" s="60" t="s">
        <v>1433</v>
      </c>
      <c r="D6295" s="1" t="s">
        <v>44</v>
      </c>
      <c r="E6295" s="28" t="s">
        <v>60</v>
      </c>
      <c r="F6295" s="26" t="s">
        <v>60</v>
      </c>
      <c r="G6295">
        <v>14</v>
      </c>
      <c r="H6295" s="123">
        <f t="shared" si="468"/>
        <v>0.5</v>
      </c>
      <c r="K6295" t="s">
        <v>100</v>
      </c>
      <c r="M6295" s="2">
        <v>0.30769230769230799</v>
      </c>
      <c r="O6295">
        <v>0.63042517195611503</v>
      </c>
      <c r="P6295" s="2">
        <v>13</v>
      </c>
      <c r="Q6295" s="2">
        <v>0.1</v>
      </c>
      <c r="S6295">
        <v>0.316227766016838</v>
      </c>
      <c r="T6295" s="2">
        <v>10</v>
      </c>
    </row>
    <row r="6296" spans="1:20">
      <c r="A6296" s="187" t="s">
        <v>2011</v>
      </c>
      <c r="B6296" t="s">
        <v>1946</v>
      </c>
      <c r="C6296" s="60" t="s">
        <v>1433</v>
      </c>
      <c r="D6296" s="1" t="s">
        <v>44</v>
      </c>
      <c r="E6296" s="28" t="s">
        <v>60</v>
      </c>
      <c r="F6296" s="26" t="s">
        <v>60</v>
      </c>
      <c r="G6296">
        <v>14</v>
      </c>
      <c r="H6296" s="123">
        <f t="shared" si="468"/>
        <v>0.5</v>
      </c>
      <c r="K6296" t="s">
        <v>100</v>
      </c>
      <c r="M6296" s="2">
        <v>0</v>
      </c>
      <c r="O6296">
        <v>0</v>
      </c>
      <c r="P6296" s="2">
        <v>13</v>
      </c>
      <c r="Q6296" s="2">
        <v>0</v>
      </c>
      <c r="S6296">
        <v>0</v>
      </c>
      <c r="T6296" s="2">
        <v>10</v>
      </c>
    </row>
    <row r="6297" spans="1:20">
      <c r="A6297" s="187" t="s">
        <v>2011</v>
      </c>
      <c r="B6297" t="s">
        <v>1947</v>
      </c>
      <c r="C6297" s="60" t="s">
        <v>1433</v>
      </c>
      <c r="D6297" s="1" t="s">
        <v>44</v>
      </c>
      <c r="E6297" s="28" t="s">
        <v>60</v>
      </c>
      <c r="F6297" s="26" t="s">
        <v>60</v>
      </c>
      <c r="G6297">
        <v>14</v>
      </c>
      <c r="H6297" s="123">
        <f t="shared" si="468"/>
        <v>0.5</v>
      </c>
      <c r="K6297" t="s">
        <v>100</v>
      </c>
      <c r="M6297" s="2">
        <v>0</v>
      </c>
      <c r="O6297">
        <v>0</v>
      </c>
      <c r="P6297" s="2">
        <v>13</v>
      </c>
      <c r="Q6297" s="2">
        <v>0</v>
      </c>
      <c r="S6297">
        <v>0</v>
      </c>
      <c r="T6297" s="2">
        <v>10</v>
      </c>
    </row>
    <row r="6298" spans="1:20">
      <c r="A6298" s="187" t="s">
        <v>2011</v>
      </c>
      <c r="B6298" t="s">
        <v>1948</v>
      </c>
      <c r="C6298" s="60" t="s">
        <v>1433</v>
      </c>
      <c r="D6298" s="1" t="s">
        <v>44</v>
      </c>
      <c r="E6298" s="28" t="s">
        <v>60</v>
      </c>
      <c r="F6298" s="26" t="s">
        <v>60</v>
      </c>
      <c r="G6298">
        <v>14</v>
      </c>
      <c r="H6298" s="123">
        <f t="shared" si="468"/>
        <v>0.5</v>
      </c>
      <c r="K6298" t="s">
        <v>100</v>
      </c>
      <c r="M6298" s="2">
        <v>0</v>
      </c>
      <c r="O6298">
        <v>0</v>
      </c>
      <c r="P6298" s="2">
        <v>13</v>
      </c>
      <c r="Q6298" s="2">
        <v>0</v>
      </c>
      <c r="S6298">
        <v>0</v>
      </c>
      <c r="T6298" s="2">
        <v>10</v>
      </c>
    </row>
    <row r="6299" spans="1:20">
      <c r="A6299" s="187" t="s">
        <v>2011</v>
      </c>
      <c r="B6299" t="s">
        <v>1949</v>
      </c>
      <c r="C6299" s="60" t="s">
        <v>1433</v>
      </c>
      <c r="D6299" s="1" t="s">
        <v>44</v>
      </c>
      <c r="E6299" s="28" t="s">
        <v>60</v>
      </c>
      <c r="F6299" s="26" t="s">
        <v>60</v>
      </c>
      <c r="G6299">
        <v>14</v>
      </c>
      <c r="H6299" s="123">
        <f t="shared" si="468"/>
        <v>0.5</v>
      </c>
      <c r="K6299" t="s">
        <v>100</v>
      </c>
      <c r="M6299" s="2">
        <v>0</v>
      </c>
      <c r="O6299">
        <v>0</v>
      </c>
      <c r="P6299" s="2">
        <v>13</v>
      </c>
      <c r="Q6299" s="2">
        <v>0</v>
      </c>
      <c r="S6299">
        <v>0</v>
      </c>
      <c r="T6299" s="2">
        <v>10</v>
      </c>
    </row>
    <row r="6300" spans="1:20">
      <c r="A6300" s="187" t="s">
        <v>2011</v>
      </c>
      <c r="B6300" t="s">
        <v>1430</v>
      </c>
      <c r="C6300" s="60" t="s">
        <v>1433</v>
      </c>
      <c r="D6300" s="1" t="s">
        <v>44</v>
      </c>
      <c r="E6300" s="28" t="s">
        <v>60</v>
      </c>
      <c r="F6300" s="26" t="s">
        <v>60</v>
      </c>
      <c r="G6300">
        <v>14</v>
      </c>
      <c r="H6300" s="123">
        <f t="shared" si="468"/>
        <v>0.5</v>
      </c>
      <c r="K6300" t="s">
        <v>100</v>
      </c>
      <c r="M6300" s="2">
        <v>7.69230769230769E-2</v>
      </c>
      <c r="O6300">
        <v>0.27735009811261502</v>
      </c>
      <c r="P6300" s="2">
        <v>13</v>
      </c>
      <c r="Q6300" s="2">
        <v>0</v>
      </c>
      <c r="S6300">
        <v>0</v>
      </c>
      <c r="T6300" s="2">
        <v>10</v>
      </c>
    </row>
    <row r="6301" spans="1:20">
      <c r="A6301" s="187" t="s">
        <v>2011</v>
      </c>
      <c r="B6301" t="s">
        <v>1950</v>
      </c>
      <c r="C6301" s="60" t="s">
        <v>1433</v>
      </c>
      <c r="D6301" s="1" t="s">
        <v>44</v>
      </c>
      <c r="E6301" s="28" t="s">
        <v>60</v>
      </c>
      <c r="F6301" s="26" t="s">
        <v>60</v>
      </c>
      <c r="G6301">
        <v>14</v>
      </c>
      <c r="H6301" s="123">
        <f t="shared" si="468"/>
        <v>0.5</v>
      </c>
      <c r="K6301" t="s">
        <v>100</v>
      </c>
      <c r="M6301" s="2">
        <v>0</v>
      </c>
      <c r="O6301">
        <v>0</v>
      </c>
      <c r="P6301" s="2">
        <v>13</v>
      </c>
      <c r="Q6301" s="2">
        <v>1.2</v>
      </c>
      <c r="S6301">
        <v>2.4855135843076299</v>
      </c>
      <c r="T6301" s="2">
        <v>10</v>
      </c>
    </row>
    <row r="6302" spans="1:20">
      <c r="A6302" s="187" t="s">
        <v>2011</v>
      </c>
      <c r="B6302" t="s">
        <v>1951</v>
      </c>
      <c r="C6302" s="60" t="s">
        <v>1433</v>
      </c>
      <c r="D6302" s="1" t="s">
        <v>44</v>
      </c>
      <c r="E6302" s="28" t="s">
        <v>60</v>
      </c>
      <c r="F6302" s="26" t="s">
        <v>60</v>
      </c>
      <c r="G6302">
        <v>14</v>
      </c>
      <c r="H6302" s="123">
        <f t="shared" si="468"/>
        <v>0.5</v>
      </c>
      <c r="K6302" t="s">
        <v>100</v>
      </c>
      <c r="M6302" s="2">
        <v>0</v>
      </c>
      <c r="O6302">
        <v>0</v>
      </c>
      <c r="P6302" s="2">
        <v>13</v>
      </c>
      <c r="Q6302" s="2">
        <v>0</v>
      </c>
      <c r="S6302">
        <v>0</v>
      </c>
      <c r="T6302" s="2">
        <v>10</v>
      </c>
    </row>
    <row r="6303" spans="1:20">
      <c r="A6303" s="187" t="s">
        <v>2011</v>
      </c>
      <c r="B6303" t="s">
        <v>1952</v>
      </c>
      <c r="C6303" s="60" t="s">
        <v>1433</v>
      </c>
      <c r="D6303" s="1" t="s">
        <v>44</v>
      </c>
      <c r="E6303" s="28" t="s">
        <v>60</v>
      </c>
      <c r="F6303" s="26" t="s">
        <v>60</v>
      </c>
      <c r="G6303">
        <v>14</v>
      </c>
      <c r="H6303" s="123">
        <f t="shared" si="468"/>
        <v>0.5</v>
      </c>
      <c r="K6303" t="s">
        <v>100</v>
      </c>
      <c r="M6303" s="2">
        <v>0</v>
      </c>
      <c r="O6303">
        <v>0</v>
      </c>
      <c r="P6303" s="2">
        <v>13</v>
      </c>
      <c r="Q6303" s="2">
        <v>0</v>
      </c>
      <c r="S6303">
        <v>0</v>
      </c>
      <c r="T6303" s="2">
        <v>10</v>
      </c>
    </row>
    <row r="6304" spans="1:20">
      <c r="A6304" s="187" t="s">
        <v>2011</v>
      </c>
      <c r="B6304" t="s">
        <v>1953</v>
      </c>
      <c r="C6304" s="60" t="s">
        <v>1433</v>
      </c>
      <c r="D6304" s="1" t="s">
        <v>44</v>
      </c>
      <c r="E6304" s="28" t="s">
        <v>60</v>
      </c>
      <c r="F6304" s="26" t="s">
        <v>60</v>
      </c>
      <c r="G6304">
        <v>14</v>
      </c>
      <c r="H6304" s="123">
        <f t="shared" si="468"/>
        <v>0.5</v>
      </c>
      <c r="K6304" t="s">
        <v>100</v>
      </c>
      <c r="M6304" s="2">
        <v>0.53846153846153799</v>
      </c>
      <c r="O6304">
        <v>1.1266014242982201</v>
      </c>
      <c r="P6304" s="2">
        <v>13</v>
      </c>
      <c r="Q6304" s="2">
        <v>0</v>
      </c>
      <c r="S6304">
        <v>0</v>
      </c>
      <c r="T6304" s="2">
        <v>10</v>
      </c>
    </row>
    <row r="6305" spans="1:20">
      <c r="A6305" s="187" t="s">
        <v>2011</v>
      </c>
      <c r="B6305" t="s">
        <v>1954</v>
      </c>
      <c r="C6305" s="60" t="s">
        <v>1433</v>
      </c>
      <c r="D6305" s="1" t="s">
        <v>44</v>
      </c>
      <c r="E6305" s="28" t="s">
        <v>60</v>
      </c>
      <c r="F6305" s="26" t="s">
        <v>60</v>
      </c>
      <c r="G6305">
        <v>14</v>
      </c>
      <c r="H6305" s="123">
        <f t="shared" si="468"/>
        <v>0.5</v>
      </c>
      <c r="K6305" t="s">
        <v>100</v>
      </c>
      <c r="M6305" s="2">
        <v>37.846153846153797</v>
      </c>
      <c r="O6305">
        <v>23.497681282224999</v>
      </c>
      <c r="P6305" s="2">
        <v>13</v>
      </c>
      <c r="Q6305" s="2">
        <v>8</v>
      </c>
      <c r="S6305">
        <v>21.013223349966001</v>
      </c>
      <c r="T6305" s="2">
        <v>10</v>
      </c>
    </row>
    <row r="6306" spans="1:20">
      <c r="A6306" s="187" t="s">
        <v>2011</v>
      </c>
      <c r="B6306" t="s">
        <v>1955</v>
      </c>
      <c r="C6306" s="60" t="s">
        <v>1433</v>
      </c>
      <c r="D6306" s="1" t="s">
        <v>44</v>
      </c>
      <c r="E6306" s="28" t="s">
        <v>60</v>
      </c>
      <c r="F6306" s="26" t="s">
        <v>60</v>
      </c>
      <c r="G6306">
        <v>14</v>
      </c>
      <c r="H6306" s="123">
        <f t="shared" si="468"/>
        <v>0.5</v>
      </c>
      <c r="K6306" t="s">
        <v>100</v>
      </c>
      <c r="M6306" s="2">
        <v>7.69230769230769E-2</v>
      </c>
      <c r="O6306">
        <v>0.27735009811261502</v>
      </c>
      <c r="P6306" s="2">
        <v>13</v>
      </c>
      <c r="Q6306" s="2">
        <v>1</v>
      </c>
      <c r="S6306">
        <v>1.6329931618554501</v>
      </c>
      <c r="T6306" s="2">
        <v>10</v>
      </c>
    </row>
    <row r="6307" spans="1:20">
      <c r="A6307" s="187" t="s">
        <v>2011</v>
      </c>
      <c r="B6307" t="s">
        <v>1956</v>
      </c>
      <c r="C6307" s="60" t="s">
        <v>1433</v>
      </c>
      <c r="D6307" s="1" t="s">
        <v>44</v>
      </c>
      <c r="E6307" s="28" t="s">
        <v>60</v>
      </c>
      <c r="F6307" s="26" t="s">
        <v>60</v>
      </c>
      <c r="G6307">
        <v>14</v>
      </c>
      <c r="H6307" s="123">
        <f t="shared" si="468"/>
        <v>0.5</v>
      </c>
      <c r="K6307" t="s">
        <v>100</v>
      </c>
      <c r="M6307" s="2">
        <v>0</v>
      </c>
      <c r="O6307">
        <v>0</v>
      </c>
      <c r="P6307" s="2">
        <v>13</v>
      </c>
      <c r="Q6307" s="2">
        <v>0</v>
      </c>
      <c r="S6307">
        <v>0</v>
      </c>
      <c r="T6307" s="2">
        <v>10</v>
      </c>
    </row>
    <row r="6308" spans="1:20">
      <c r="A6308" s="187" t="s">
        <v>2011</v>
      </c>
      <c r="B6308" t="s">
        <v>1957</v>
      </c>
      <c r="C6308" s="60" t="s">
        <v>1433</v>
      </c>
      <c r="D6308" s="1" t="s">
        <v>44</v>
      </c>
      <c r="E6308" s="28" t="s">
        <v>60</v>
      </c>
      <c r="F6308" s="26" t="s">
        <v>60</v>
      </c>
      <c r="G6308">
        <v>14</v>
      </c>
      <c r="H6308" s="123">
        <f t="shared" si="468"/>
        <v>0.5</v>
      </c>
      <c r="K6308" t="s">
        <v>100</v>
      </c>
      <c r="M6308" s="2">
        <v>0</v>
      </c>
      <c r="O6308">
        <v>0</v>
      </c>
      <c r="P6308" s="2">
        <v>13</v>
      </c>
      <c r="Q6308" s="2">
        <v>0</v>
      </c>
      <c r="S6308">
        <v>0</v>
      </c>
      <c r="T6308" s="2">
        <v>10</v>
      </c>
    </row>
    <row r="6309" spans="1:20">
      <c r="A6309" s="187" t="s">
        <v>2011</v>
      </c>
      <c r="B6309" t="s">
        <v>1958</v>
      </c>
      <c r="C6309" s="60" t="s">
        <v>1433</v>
      </c>
      <c r="D6309" s="1" t="s">
        <v>44</v>
      </c>
      <c r="E6309" s="28" t="s">
        <v>60</v>
      </c>
      <c r="F6309" s="26" t="s">
        <v>60</v>
      </c>
      <c r="G6309">
        <v>14</v>
      </c>
      <c r="H6309" s="123">
        <f t="shared" si="468"/>
        <v>0.5</v>
      </c>
      <c r="K6309" t="s">
        <v>100</v>
      </c>
      <c r="M6309" s="2">
        <v>0.30769230769230799</v>
      </c>
      <c r="O6309">
        <v>0.63042517195611503</v>
      </c>
      <c r="P6309" s="2">
        <v>13</v>
      </c>
      <c r="Q6309" s="2">
        <v>0</v>
      </c>
      <c r="S6309">
        <v>0</v>
      </c>
      <c r="T6309" s="2">
        <v>10</v>
      </c>
    </row>
    <row r="6310" spans="1:20">
      <c r="A6310" s="187" t="s">
        <v>2011</v>
      </c>
      <c r="B6310" t="s">
        <v>1959</v>
      </c>
      <c r="C6310" s="60" t="s">
        <v>1433</v>
      </c>
      <c r="D6310" s="1" t="s">
        <v>44</v>
      </c>
      <c r="E6310" s="28" t="s">
        <v>60</v>
      </c>
      <c r="F6310" s="26" t="s">
        <v>60</v>
      </c>
      <c r="G6310">
        <v>14</v>
      </c>
      <c r="H6310" s="123">
        <f t="shared" si="468"/>
        <v>0.5</v>
      </c>
      <c r="K6310" t="s">
        <v>100</v>
      </c>
      <c r="M6310" s="2">
        <v>0</v>
      </c>
      <c r="O6310">
        <v>0</v>
      </c>
      <c r="P6310" s="2">
        <v>13</v>
      </c>
      <c r="Q6310" s="2">
        <v>0</v>
      </c>
      <c r="S6310">
        <v>0</v>
      </c>
      <c r="T6310" s="2">
        <v>10</v>
      </c>
    </row>
    <row r="6311" spans="1:20">
      <c r="A6311" s="187" t="s">
        <v>2011</v>
      </c>
      <c r="B6311" t="s">
        <v>1393</v>
      </c>
      <c r="C6311" s="60" t="s">
        <v>1433</v>
      </c>
      <c r="D6311" s="1" t="s">
        <v>44</v>
      </c>
      <c r="E6311" s="28" t="s">
        <v>60</v>
      </c>
      <c r="F6311" s="26" t="s">
        <v>60</v>
      </c>
      <c r="G6311">
        <v>14</v>
      </c>
      <c r="H6311" s="123">
        <f t="shared" si="468"/>
        <v>0.5</v>
      </c>
      <c r="K6311" t="s">
        <v>100</v>
      </c>
      <c r="M6311" s="2">
        <v>0</v>
      </c>
      <c r="O6311">
        <v>0</v>
      </c>
      <c r="P6311" s="2">
        <v>13</v>
      </c>
      <c r="Q6311" s="2">
        <v>0.3</v>
      </c>
      <c r="S6311">
        <v>0.67494855771055295</v>
      </c>
      <c r="T6311" s="2">
        <v>10</v>
      </c>
    </row>
    <row r="6312" spans="1:20">
      <c r="A6312" s="187" t="s">
        <v>2011</v>
      </c>
      <c r="B6312" t="s">
        <v>1960</v>
      </c>
      <c r="C6312" s="60" t="s">
        <v>1433</v>
      </c>
      <c r="D6312" s="1" t="s">
        <v>44</v>
      </c>
      <c r="E6312" s="28" t="s">
        <v>60</v>
      </c>
      <c r="F6312" s="26" t="s">
        <v>60</v>
      </c>
      <c r="G6312">
        <v>14</v>
      </c>
      <c r="H6312" s="123">
        <f t="shared" si="468"/>
        <v>0.5</v>
      </c>
      <c r="K6312" t="s">
        <v>100</v>
      </c>
      <c r="M6312" s="2">
        <v>0</v>
      </c>
      <c r="O6312">
        <v>0</v>
      </c>
      <c r="P6312" s="2">
        <v>13</v>
      </c>
      <c r="Q6312" s="2">
        <v>0.1</v>
      </c>
      <c r="S6312">
        <v>0.316227766016838</v>
      </c>
      <c r="T6312" s="2">
        <v>10</v>
      </c>
    </row>
    <row r="6313" spans="1:20">
      <c r="A6313" s="187" t="s">
        <v>2011</v>
      </c>
      <c r="B6313" t="s">
        <v>1961</v>
      </c>
      <c r="C6313" s="60" t="s">
        <v>1433</v>
      </c>
      <c r="D6313" s="1" t="s">
        <v>44</v>
      </c>
      <c r="E6313" s="28" t="s">
        <v>60</v>
      </c>
      <c r="F6313" s="26" t="s">
        <v>60</v>
      </c>
      <c r="G6313">
        <v>14</v>
      </c>
      <c r="H6313" s="123">
        <f t="shared" si="468"/>
        <v>0.5</v>
      </c>
      <c r="K6313" t="s">
        <v>100</v>
      </c>
      <c r="M6313" s="2">
        <v>0.53846153846153799</v>
      </c>
      <c r="O6313">
        <v>1.1266014242982201</v>
      </c>
      <c r="P6313" s="2">
        <v>13</v>
      </c>
      <c r="Q6313" s="2">
        <v>0.2</v>
      </c>
      <c r="S6313">
        <v>0.42163702135578401</v>
      </c>
      <c r="T6313" s="2">
        <v>10</v>
      </c>
    </row>
    <row r="6314" spans="1:20">
      <c r="A6314" s="187" t="s">
        <v>2011</v>
      </c>
      <c r="B6314" t="s">
        <v>1962</v>
      </c>
      <c r="C6314" s="60" t="s">
        <v>1433</v>
      </c>
      <c r="D6314" s="1" t="s">
        <v>44</v>
      </c>
      <c r="E6314" s="28" t="s">
        <v>60</v>
      </c>
      <c r="F6314" s="26" t="s">
        <v>60</v>
      </c>
      <c r="G6314">
        <v>14</v>
      </c>
      <c r="H6314" s="123">
        <f t="shared" si="468"/>
        <v>0.5</v>
      </c>
      <c r="K6314" t="s">
        <v>100</v>
      </c>
      <c r="M6314" s="2">
        <v>7.69230769230769E-2</v>
      </c>
      <c r="O6314">
        <v>0.27735009811261502</v>
      </c>
      <c r="P6314" s="2">
        <v>13</v>
      </c>
      <c r="Q6314" s="2">
        <v>0</v>
      </c>
      <c r="S6314">
        <v>0</v>
      </c>
      <c r="T6314" s="2">
        <v>10</v>
      </c>
    </row>
    <row r="6315" spans="1:20">
      <c r="A6315" s="187" t="s">
        <v>2011</v>
      </c>
      <c r="B6315" t="s">
        <v>1963</v>
      </c>
      <c r="C6315" s="60" t="s">
        <v>1433</v>
      </c>
      <c r="D6315" s="1" t="s">
        <v>44</v>
      </c>
      <c r="E6315" s="28" t="s">
        <v>60</v>
      </c>
      <c r="F6315" s="26" t="s">
        <v>60</v>
      </c>
      <c r="G6315">
        <v>14</v>
      </c>
      <c r="H6315" s="123">
        <f t="shared" si="468"/>
        <v>0.5</v>
      </c>
      <c r="K6315" t="s">
        <v>100</v>
      </c>
      <c r="M6315" s="2">
        <v>1.2307692307692299</v>
      </c>
      <c r="O6315">
        <v>1.4806443503784701</v>
      </c>
      <c r="P6315" s="2">
        <v>13</v>
      </c>
      <c r="Q6315" s="2">
        <v>0.2</v>
      </c>
      <c r="S6315">
        <v>0.42163702135578401</v>
      </c>
      <c r="T6315" s="2">
        <v>10</v>
      </c>
    </row>
    <row r="6316" spans="1:20">
      <c r="A6316" s="187" t="s">
        <v>2011</v>
      </c>
      <c r="B6316" t="s">
        <v>1964</v>
      </c>
      <c r="C6316" s="60" t="s">
        <v>1433</v>
      </c>
      <c r="D6316" s="1" t="s">
        <v>44</v>
      </c>
      <c r="E6316" s="28" t="s">
        <v>60</v>
      </c>
      <c r="F6316" s="26" t="s">
        <v>60</v>
      </c>
      <c r="G6316">
        <v>14</v>
      </c>
      <c r="H6316" s="123">
        <f t="shared" si="468"/>
        <v>0.5</v>
      </c>
      <c r="K6316" t="s">
        <v>100</v>
      </c>
      <c r="M6316" s="2">
        <v>0</v>
      </c>
      <c r="O6316">
        <v>0</v>
      </c>
      <c r="P6316" s="2">
        <v>13</v>
      </c>
      <c r="Q6316" s="2">
        <v>0</v>
      </c>
      <c r="S6316">
        <v>0</v>
      </c>
      <c r="T6316" s="2">
        <v>10</v>
      </c>
    </row>
    <row r="6317" spans="1:20">
      <c r="A6317" s="187" t="s">
        <v>2011</v>
      </c>
      <c r="B6317" t="s">
        <v>1965</v>
      </c>
      <c r="C6317" s="60" t="s">
        <v>1433</v>
      </c>
      <c r="D6317" s="1" t="s">
        <v>44</v>
      </c>
      <c r="E6317" s="28" t="s">
        <v>60</v>
      </c>
      <c r="F6317" s="26" t="s">
        <v>60</v>
      </c>
      <c r="G6317">
        <v>14</v>
      </c>
      <c r="H6317" s="123">
        <f t="shared" si="468"/>
        <v>0.5</v>
      </c>
      <c r="K6317" t="s">
        <v>100</v>
      </c>
      <c r="M6317" s="2">
        <v>0</v>
      </c>
      <c r="O6317">
        <v>0</v>
      </c>
      <c r="P6317" s="2">
        <v>13</v>
      </c>
      <c r="Q6317" s="2">
        <v>0</v>
      </c>
      <c r="S6317">
        <v>0</v>
      </c>
      <c r="T6317" s="2">
        <v>10</v>
      </c>
    </row>
    <row r="6318" spans="1:20">
      <c r="A6318" s="187" t="s">
        <v>2011</v>
      </c>
      <c r="B6318" t="s">
        <v>599</v>
      </c>
      <c r="C6318" s="60" t="s">
        <v>1433</v>
      </c>
      <c r="D6318" s="1" t="s">
        <v>44</v>
      </c>
      <c r="E6318" s="28" t="s">
        <v>60</v>
      </c>
      <c r="F6318" s="26" t="s">
        <v>60</v>
      </c>
      <c r="G6318">
        <v>14</v>
      </c>
      <c r="H6318" s="123">
        <f t="shared" si="468"/>
        <v>0.5</v>
      </c>
      <c r="K6318" t="s">
        <v>100</v>
      </c>
      <c r="M6318" s="2">
        <v>1</v>
      </c>
      <c r="O6318">
        <v>1.95789002074512</v>
      </c>
      <c r="P6318" s="2">
        <v>13</v>
      </c>
      <c r="Q6318" s="2">
        <v>2.5</v>
      </c>
      <c r="S6318">
        <v>4.08928138212843</v>
      </c>
      <c r="T6318" s="2">
        <v>10</v>
      </c>
    </row>
    <row r="6319" spans="1:20">
      <c r="A6319" s="187" t="s">
        <v>2011</v>
      </c>
      <c r="B6319" t="s">
        <v>1966</v>
      </c>
      <c r="C6319" s="60" t="s">
        <v>1433</v>
      </c>
      <c r="D6319" s="1" t="s">
        <v>44</v>
      </c>
      <c r="E6319" s="28" t="s">
        <v>60</v>
      </c>
      <c r="F6319" s="26" t="s">
        <v>60</v>
      </c>
      <c r="G6319">
        <v>14</v>
      </c>
      <c r="H6319" s="123">
        <f t="shared" si="468"/>
        <v>0.5</v>
      </c>
      <c r="K6319" t="s">
        <v>100</v>
      </c>
      <c r="M6319" s="2">
        <v>2.4615384615384599</v>
      </c>
      <c r="O6319">
        <v>4.73665466715671</v>
      </c>
      <c r="P6319" s="2">
        <v>13</v>
      </c>
      <c r="Q6319" s="2">
        <v>0</v>
      </c>
      <c r="S6319">
        <v>0</v>
      </c>
      <c r="T6319" s="2">
        <v>10</v>
      </c>
    </row>
    <row r="6320" spans="1:20">
      <c r="A6320" s="187" t="s">
        <v>2011</v>
      </c>
      <c r="B6320" t="s">
        <v>1967</v>
      </c>
      <c r="C6320" s="60" t="s">
        <v>1433</v>
      </c>
      <c r="D6320" s="1" t="s">
        <v>44</v>
      </c>
      <c r="E6320" s="28" t="s">
        <v>60</v>
      </c>
      <c r="F6320" s="26" t="s">
        <v>60</v>
      </c>
      <c r="G6320">
        <v>14</v>
      </c>
      <c r="H6320" s="123">
        <f t="shared" si="468"/>
        <v>0.5</v>
      </c>
      <c r="K6320" t="s">
        <v>100</v>
      </c>
      <c r="M6320" s="2">
        <v>0</v>
      </c>
      <c r="O6320">
        <v>0</v>
      </c>
      <c r="P6320" s="2">
        <v>13</v>
      </c>
      <c r="Q6320" s="2">
        <v>0</v>
      </c>
      <c r="S6320">
        <v>0</v>
      </c>
      <c r="T6320" s="2">
        <v>10</v>
      </c>
    </row>
    <row r="6321" spans="1:20">
      <c r="A6321" s="187" t="s">
        <v>2011</v>
      </c>
      <c r="B6321" t="s">
        <v>1968</v>
      </c>
      <c r="C6321" s="60" t="s">
        <v>1433</v>
      </c>
      <c r="D6321" s="1" t="s">
        <v>44</v>
      </c>
      <c r="E6321" s="28" t="s">
        <v>60</v>
      </c>
      <c r="F6321" s="26" t="s">
        <v>60</v>
      </c>
      <c r="G6321">
        <v>14</v>
      </c>
      <c r="H6321" s="123">
        <f t="shared" si="468"/>
        <v>0.5</v>
      </c>
      <c r="K6321" t="s">
        <v>100</v>
      </c>
      <c r="M6321" s="2">
        <v>0.53846153846153799</v>
      </c>
      <c r="O6321">
        <v>0.87705801930702898</v>
      </c>
      <c r="P6321" s="2">
        <v>13</v>
      </c>
      <c r="Q6321" s="2">
        <v>0.5</v>
      </c>
      <c r="S6321">
        <v>0.70710678118654802</v>
      </c>
      <c r="T6321" s="2">
        <v>10</v>
      </c>
    </row>
    <row r="6322" spans="1:20">
      <c r="A6322" s="187" t="s">
        <v>2011</v>
      </c>
      <c r="B6322" t="s">
        <v>1969</v>
      </c>
      <c r="C6322" s="60" t="s">
        <v>1433</v>
      </c>
      <c r="D6322" s="1" t="s">
        <v>44</v>
      </c>
      <c r="E6322" s="28" t="s">
        <v>60</v>
      </c>
      <c r="F6322" s="26" t="s">
        <v>60</v>
      </c>
      <c r="G6322">
        <v>14</v>
      </c>
      <c r="H6322" s="123">
        <f t="shared" si="468"/>
        <v>0.5</v>
      </c>
      <c r="K6322" t="s">
        <v>100</v>
      </c>
      <c r="M6322" s="2">
        <v>0</v>
      </c>
      <c r="O6322">
        <v>0</v>
      </c>
      <c r="P6322" s="2">
        <v>13</v>
      </c>
      <c r="Q6322" s="2">
        <v>0</v>
      </c>
      <c r="S6322">
        <v>0</v>
      </c>
      <c r="T6322" s="2">
        <v>10</v>
      </c>
    </row>
    <row r="6323" spans="1:20">
      <c r="A6323" s="187" t="s">
        <v>2011</v>
      </c>
      <c r="B6323" t="s">
        <v>1970</v>
      </c>
      <c r="C6323" s="60" t="s">
        <v>1433</v>
      </c>
      <c r="D6323" s="1" t="s">
        <v>44</v>
      </c>
      <c r="E6323" s="28" t="s">
        <v>60</v>
      </c>
      <c r="F6323" s="26" t="s">
        <v>60</v>
      </c>
      <c r="G6323">
        <v>14</v>
      </c>
      <c r="H6323" s="123">
        <f t="shared" si="468"/>
        <v>0.5</v>
      </c>
      <c r="K6323" t="s">
        <v>100</v>
      </c>
      <c r="M6323" s="2">
        <v>20.076923076923102</v>
      </c>
      <c r="O6323">
        <v>33.624052746165603</v>
      </c>
      <c r="P6323" s="2">
        <v>13</v>
      </c>
      <c r="Q6323" s="2">
        <v>51.2</v>
      </c>
      <c r="S6323">
        <v>64.027424679672293</v>
      </c>
      <c r="T6323" s="2">
        <v>10</v>
      </c>
    </row>
    <row r="6324" spans="1:20">
      <c r="A6324" s="187" t="s">
        <v>2011</v>
      </c>
      <c r="B6324" t="s">
        <v>620</v>
      </c>
      <c r="C6324" s="60" t="s">
        <v>1433</v>
      </c>
      <c r="D6324" s="1" t="s">
        <v>44</v>
      </c>
      <c r="E6324" s="28" t="s">
        <v>60</v>
      </c>
      <c r="F6324" s="26" t="s">
        <v>60</v>
      </c>
      <c r="G6324">
        <v>14</v>
      </c>
      <c r="H6324" s="123">
        <f t="shared" si="468"/>
        <v>0.5</v>
      </c>
      <c r="K6324" t="s">
        <v>100</v>
      </c>
      <c r="M6324" s="2">
        <v>7.69230769230769E-2</v>
      </c>
      <c r="O6324">
        <v>0.27735009811261502</v>
      </c>
      <c r="P6324" s="2">
        <v>13</v>
      </c>
      <c r="Q6324" s="2">
        <v>2.2000000000000002</v>
      </c>
      <c r="S6324">
        <v>3.2591750830880799</v>
      </c>
      <c r="T6324" s="2">
        <v>10</v>
      </c>
    </row>
    <row r="6325" spans="1:20">
      <c r="A6325" s="187" t="s">
        <v>2011</v>
      </c>
      <c r="B6325" t="s">
        <v>1971</v>
      </c>
      <c r="C6325" s="60" t="s">
        <v>1433</v>
      </c>
      <c r="D6325" s="1" t="s">
        <v>44</v>
      </c>
      <c r="E6325" s="28" t="s">
        <v>60</v>
      </c>
      <c r="F6325" s="26" t="s">
        <v>60</v>
      </c>
      <c r="G6325">
        <v>14</v>
      </c>
      <c r="H6325" s="123">
        <f t="shared" si="468"/>
        <v>0.5</v>
      </c>
      <c r="K6325" t="s">
        <v>100</v>
      </c>
      <c r="M6325" s="2">
        <v>0.230769230769231</v>
      </c>
      <c r="O6325">
        <v>0.43852900965351499</v>
      </c>
      <c r="P6325" s="2">
        <v>13</v>
      </c>
      <c r="Q6325" s="2">
        <v>0</v>
      </c>
      <c r="S6325">
        <v>0</v>
      </c>
      <c r="T6325" s="2">
        <v>10</v>
      </c>
    </row>
    <row r="6326" spans="1:20">
      <c r="A6326" s="187" t="s">
        <v>2011</v>
      </c>
      <c r="B6326" t="s">
        <v>1972</v>
      </c>
      <c r="C6326" s="60" t="s">
        <v>1433</v>
      </c>
      <c r="D6326" s="1" t="s">
        <v>44</v>
      </c>
      <c r="E6326" s="28" t="s">
        <v>60</v>
      </c>
      <c r="F6326" s="26" t="s">
        <v>60</v>
      </c>
      <c r="G6326">
        <v>14</v>
      </c>
      <c r="H6326" s="123">
        <f t="shared" si="468"/>
        <v>0.5</v>
      </c>
      <c r="K6326" t="s">
        <v>100</v>
      </c>
      <c r="M6326" s="2">
        <v>0</v>
      </c>
      <c r="O6326">
        <v>0</v>
      </c>
      <c r="P6326" s="2">
        <v>13</v>
      </c>
      <c r="Q6326" s="2">
        <v>0.1</v>
      </c>
      <c r="S6326">
        <v>0.316227766016838</v>
      </c>
      <c r="T6326" s="2">
        <v>10</v>
      </c>
    </row>
    <row r="6327" spans="1:20">
      <c r="A6327" s="187" t="s">
        <v>2011</v>
      </c>
      <c r="B6327" t="s">
        <v>1973</v>
      </c>
      <c r="C6327" s="60" t="s">
        <v>1433</v>
      </c>
      <c r="D6327" s="1" t="s">
        <v>44</v>
      </c>
      <c r="E6327" s="28" t="s">
        <v>60</v>
      </c>
      <c r="F6327" s="26" t="s">
        <v>60</v>
      </c>
      <c r="G6327">
        <v>14</v>
      </c>
      <c r="H6327" s="123">
        <f t="shared" si="468"/>
        <v>0.5</v>
      </c>
      <c r="K6327" t="s">
        <v>100</v>
      </c>
      <c r="M6327" s="2">
        <v>0</v>
      </c>
      <c r="O6327">
        <v>0</v>
      </c>
      <c r="P6327" s="2">
        <v>13</v>
      </c>
      <c r="Q6327" s="2">
        <v>0</v>
      </c>
      <c r="S6327">
        <v>0</v>
      </c>
      <c r="T6327" s="2">
        <v>10</v>
      </c>
    </row>
    <row r="6328" spans="1:20">
      <c r="A6328" s="187" t="s">
        <v>2011</v>
      </c>
      <c r="B6328" t="s">
        <v>1974</v>
      </c>
      <c r="C6328" s="60" t="s">
        <v>1433</v>
      </c>
      <c r="D6328" s="1" t="s">
        <v>44</v>
      </c>
      <c r="E6328" s="28" t="s">
        <v>60</v>
      </c>
      <c r="F6328" s="26" t="s">
        <v>60</v>
      </c>
      <c r="G6328">
        <v>14</v>
      </c>
      <c r="H6328" s="123">
        <f t="shared" si="468"/>
        <v>0.5</v>
      </c>
      <c r="K6328" t="s">
        <v>100</v>
      </c>
      <c r="M6328" s="2">
        <v>0</v>
      </c>
      <c r="O6328">
        <v>0</v>
      </c>
      <c r="P6328" s="2">
        <v>13</v>
      </c>
      <c r="Q6328" s="2">
        <v>0</v>
      </c>
      <c r="S6328">
        <v>0</v>
      </c>
      <c r="T6328" s="2">
        <v>10</v>
      </c>
    </row>
    <row r="6329" spans="1:20">
      <c r="A6329" s="187" t="s">
        <v>2011</v>
      </c>
      <c r="B6329" t="s">
        <v>1975</v>
      </c>
      <c r="C6329" s="60" t="s">
        <v>1433</v>
      </c>
      <c r="D6329" s="1" t="s">
        <v>44</v>
      </c>
      <c r="E6329" s="28" t="s">
        <v>60</v>
      </c>
      <c r="F6329" s="26" t="s">
        <v>60</v>
      </c>
      <c r="G6329">
        <v>14</v>
      </c>
      <c r="H6329" s="123">
        <f t="shared" si="468"/>
        <v>0.5</v>
      </c>
      <c r="K6329" t="s">
        <v>100</v>
      </c>
      <c r="M6329" s="2">
        <v>0.230769230769231</v>
      </c>
      <c r="O6329">
        <v>0.599144689515278</v>
      </c>
      <c r="P6329" s="2">
        <v>13</v>
      </c>
      <c r="Q6329" s="2">
        <v>0</v>
      </c>
      <c r="S6329">
        <v>0</v>
      </c>
      <c r="T6329" s="2">
        <v>10</v>
      </c>
    </row>
    <row r="6330" spans="1:20">
      <c r="A6330" s="187" t="s">
        <v>2011</v>
      </c>
      <c r="B6330" t="s">
        <v>1976</v>
      </c>
      <c r="C6330" s="60" t="s">
        <v>1433</v>
      </c>
      <c r="D6330" s="1" t="s">
        <v>44</v>
      </c>
      <c r="E6330" s="28" t="s">
        <v>60</v>
      </c>
      <c r="F6330" s="26" t="s">
        <v>60</v>
      </c>
      <c r="G6330">
        <v>14</v>
      </c>
      <c r="H6330" s="123">
        <f t="shared" si="468"/>
        <v>0.5</v>
      </c>
      <c r="K6330" t="s">
        <v>100</v>
      </c>
      <c r="M6330" s="2">
        <v>0.30769230769230799</v>
      </c>
      <c r="O6330">
        <v>1.1094003924504601</v>
      </c>
      <c r="P6330" s="2">
        <v>13</v>
      </c>
      <c r="Q6330" s="2">
        <v>0</v>
      </c>
      <c r="S6330">
        <v>0</v>
      </c>
      <c r="T6330" s="2">
        <v>10</v>
      </c>
    </row>
    <row r="6331" spans="1:20">
      <c r="A6331" s="187" t="s">
        <v>2011</v>
      </c>
      <c r="B6331" t="s">
        <v>1977</v>
      </c>
      <c r="C6331" s="60" t="s">
        <v>1433</v>
      </c>
      <c r="D6331" s="1" t="s">
        <v>44</v>
      </c>
      <c r="E6331" s="28" t="s">
        <v>60</v>
      </c>
      <c r="F6331" s="26" t="s">
        <v>60</v>
      </c>
      <c r="G6331">
        <v>14</v>
      </c>
      <c r="H6331" s="123">
        <f t="shared" si="468"/>
        <v>0.5</v>
      </c>
      <c r="K6331" t="s">
        <v>100</v>
      </c>
      <c r="M6331" s="2">
        <v>0</v>
      </c>
      <c r="O6331">
        <v>0</v>
      </c>
      <c r="P6331" s="2">
        <v>13</v>
      </c>
      <c r="Q6331" s="2">
        <v>0</v>
      </c>
      <c r="S6331">
        <v>0</v>
      </c>
      <c r="T6331" s="2">
        <v>10</v>
      </c>
    </row>
    <row r="6332" spans="1:20">
      <c r="A6332" s="187" t="s">
        <v>2011</v>
      </c>
      <c r="B6332" t="s">
        <v>1978</v>
      </c>
      <c r="C6332" s="60" t="s">
        <v>1433</v>
      </c>
      <c r="D6332" s="1" t="s">
        <v>44</v>
      </c>
      <c r="E6332" s="28" t="s">
        <v>60</v>
      </c>
      <c r="F6332" s="26" t="s">
        <v>60</v>
      </c>
      <c r="G6332">
        <v>14</v>
      </c>
      <c r="H6332" s="123">
        <f t="shared" si="468"/>
        <v>0.5</v>
      </c>
      <c r="K6332" t="s">
        <v>100</v>
      </c>
      <c r="M6332" s="2">
        <v>0</v>
      </c>
      <c r="O6332">
        <v>0</v>
      </c>
      <c r="P6332" s="2">
        <v>13</v>
      </c>
      <c r="Q6332" s="2">
        <v>0.1</v>
      </c>
      <c r="S6332">
        <v>0.316227766016838</v>
      </c>
      <c r="T6332" s="2">
        <v>10</v>
      </c>
    </row>
    <row r="6333" spans="1:20">
      <c r="A6333" s="187" t="s">
        <v>2011</v>
      </c>
      <c r="B6333" t="s">
        <v>1979</v>
      </c>
      <c r="C6333" s="60" t="s">
        <v>1433</v>
      </c>
      <c r="D6333" s="1" t="s">
        <v>44</v>
      </c>
      <c r="E6333" s="28" t="s">
        <v>60</v>
      </c>
      <c r="F6333" s="26" t="s">
        <v>60</v>
      </c>
      <c r="G6333">
        <v>14</v>
      </c>
      <c r="H6333" s="123">
        <f t="shared" si="468"/>
        <v>0.5</v>
      </c>
      <c r="K6333" t="s">
        <v>100</v>
      </c>
      <c r="M6333" s="2">
        <v>0</v>
      </c>
      <c r="O6333">
        <v>0</v>
      </c>
      <c r="P6333" s="2">
        <v>13</v>
      </c>
      <c r="Q6333" s="2">
        <v>0</v>
      </c>
      <c r="S6333">
        <v>0</v>
      </c>
      <c r="T6333" s="2">
        <v>10</v>
      </c>
    </row>
    <row r="6334" spans="1:20">
      <c r="A6334" s="187" t="s">
        <v>2011</v>
      </c>
      <c r="B6334" t="s">
        <v>1980</v>
      </c>
      <c r="C6334" s="60" t="s">
        <v>1433</v>
      </c>
      <c r="D6334" s="1" t="s">
        <v>44</v>
      </c>
      <c r="E6334" s="28" t="s">
        <v>60</v>
      </c>
      <c r="F6334" s="26" t="s">
        <v>60</v>
      </c>
      <c r="G6334">
        <v>14</v>
      </c>
      <c r="H6334" s="123">
        <f t="shared" si="468"/>
        <v>0.5</v>
      </c>
      <c r="K6334" t="s">
        <v>100</v>
      </c>
      <c r="M6334" s="2">
        <v>0</v>
      </c>
      <c r="O6334">
        <v>0</v>
      </c>
      <c r="P6334" s="2">
        <v>13</v>
      </c>
      <c r="Q6334" s="2">
        <v>0</v>
      </c>
      <c r="S6334">
        <v>0</v>
      </c>
      <c r="T6334" s="2">
        <v>10</v>
      </c>
    </row>
    <row r="6335" spans="1:20">
      <c r="A6335" s="187" t="s">
        <v>2011</v>
      </c>
      <c r="B6335" t="s">
        <v>1981</v>
      </c>
      <c r="C6335" s="60" t="s">
        <v>1433</v>
      </c>
      <c r="D6335" s="1" t="s">
        <v>44</v>
      </c>
      <c r="E6335" s="28" t="s">
        <v>60</v>
      </c>
      <c r="F6335" s="26" t="s">
        <v>60</v>
      </c>
      <c r="G6335">
        <v>14</v>
      </c>
      <c r="H6335" s="123">
        <f t="shared" si="468"/>
        <v>0.5</v>
      </c>
      <c r="K6335" t="s">
        <v>100</v>
      </c>
      <c r="M6335" s="2">
        <v>7.69230769230769E-2</v>
      </c>
      <c r="O6335">
        <v>0.27735009811261502</v>
      </c>
      <c r="P6335" s="2">
        <v>13</v>
      </c>
      <c r="Q6335" s="2">
        <v>0</v>
      </c>
      <c r="S6335">
        <v>0</v>
      </c>
      <c r="T6335" s="2">
        <v>10</v>
      </c>
    </row>
    <row r="6336" spans="1:20">
      <c r="A6336" s="187" t="s">
        <v>2011</v>
      </c>
      <c r="B6336" t="s">
        <v>1982</v>
      </c>
      <c r="C6336" s="60" t="s">
        <v>1433</v>
      </c>
      <c r="D6336" s="1" t="s">
        <v>44</v>
      </c>
      <c r="E6336" s="28" t="s">
        <v>60</v>
      </c>
      <c r="F6336" s="26" t="s">
        <v>60</v>
      </c>
      <c r="G6336">
        <v>14</v>
      </c>
      <c r="H6336" s="123">
        <f t="shared" si="468"/>
        <v>0.5</v>
      </c>
      <c r="K6336" t="s">
        <v>100</v>
      </c>
      <c r="M6336" s="2">
        <v>0</v>
      </c>
      <c r="O6336">
        <v>0</v>
      </c>
      <c r="P6336" s="2">
        <v>13</v>
      </c>
      <c r="Q6336" s="2">
        <v>0.1</v>
      </c>
      <c r="S6336">
        <v>0.316227766016838</v>
      </c>
      <c r="T6336" s="2">
        <v>10</v>
      </c>
    </row>
    <row r="6337" spans="1:20">
      <c r="A6337" s="187" t="s">
        <v>2011</v>
      </c>
      <c r="B6337" t="s">
        <v>1983</v>
      </c>
      <c r="C6337" s="60" t="s">
        <v>1433</v>
      </c>
      <c r="D6337" s="1" t="s">
        <v>44</v>
      </c>
      <c r="E6337" s="28" t="s">
        <v>60</v>
      </c>
      <c r="F6337" s="26" t="s">
        <v>60</v>
      </c>
      <c r="G6337">
        <v>14</v>
      </c>
      <c r="H6337" s="123">
        <f t="shared" si="468"/>
        <v>0.5</v>
      </c>
      <c r="K6337" t="s">
        <v>100</v>
      </c>
      <c r="M6337" s="2">
        <v>3.7692307692307701</v>
      </c>
      <c r="O6337">
        <v>9.5756100428279591</v>
      </c>
      <c r="P6337" s="2">
        <v>13</v>
      </c>
      <c r="Q6337" s="2">
        <v>4.0999999999999996</v>
      </c>
      <c r="S6337">
        <v>6.5226102477799799</v>
      </c>
      <c r="T6337" s="2">
        <v>10</v>
      </c>
    </row>
    <row r="6338" spans="1:20">
      <c r="A6338" s="187" t="s">
        <v>2011</v>
      </c>
      <c r="B6338" t="s">
        <v>1984</v>
      </c>
      <c r="C6338" s="60" t="s">
        <v>1433</v>
      </c>
      <c r="D6338" s="1" t="s">
        <v>44</v>
      </c>
      <c r="E6338" s="28" t="s">
        <v>60</v>
      </c>
      <c r="F6338" s="26" t="s">
        <v>60</v>
      </c>
      <c r="G6338">
        <v>14</v>
      </c>
      <c r="H6338" s="123">
        <f t="shared" si="468"/>
        <v>0.5</v>
      </c>
      <c r="K6338" t="s">
        <v>100</v>
      </c>
      <c r="M6338" s="2">
        <v>0.46153846153846201</v>
      </c>
      <c r="O6338">
        <v>1.6641005886756901</v>
      </c>
      <c r="P6338" s="2">
        <v>13</v>
      </c>
      <c r="Q6338" s="2">
        <v>0.4</v>
      </c>
      <c r="S6338">
        <v>1.26491106406735</v>
      </c>
      <c r="T6338" s="2">
        <v>10</v>
      </c>
    </row>
    <row r="6339" spans="1:20">
      <c r="A6339" s="187" t="s">
        <v>2011</v>
      </c>
      <c r="B6339" t="s">
        <v>1985</v>
      </c>
      <c r="C6339" s="60" t="s">
        <v>1433</v>
      </c>
      <c r="D6339" s="1" t="s">
        <v>44</v>
      </c>
      <c r="E6339" s="28" t="s">
        <v>60</v>
      </c>
      <c r="F6339" s="26" t="s">
        <v>60</v>
      </c>
      <c r="G6339">
        <v>14</v>
      </c>
      <c r="H6339" s="123">
        <f t="shared" si="468"/>
        <v>0.5</v>
      </c>
      <c r="K6339" t="s">
        <v>100</v>
      </c>
      <c r="M6339" s="2">
        <v>0</v>
      </c>
      <c r="O6339">
        <v>0</v>
      </c>
      <c r="P6339" s="2">
        <v>13</v>
      </c>
      <c r="Q6339" s="2">
        <v>0</v>
      </c>
      <c r="S6339">
        <v>0</v>
      </c>
      <c r="T6339" s="2">
        <v>10</v>
      </c>
    </row>
    <row r="6340" spans="1:20">
      <c r="A6340" s="187" t="s">
        <v>2011</v>
      </c>
      <c r="B6340" t="s">
        <v>1986</v>
      </c>
      <c r="C6340" s="60" t="s">
        <v>1433</v>
      </c>
      <c r="D6340" s="1" t="s">
        <v>44</v>
      </c>
      <c r="E6340" s="28" t="s">
        <v>60</v>
      </c>
      <c r="F6340" s="26" t="s">
        <v>60</v>
      </c>
      <c r="G6340">
        <v>14</v>
      </c>
      <c r="H6340" s="123">
        <f t="shared" si="468"/>
        <v>0.5</v>
      </c>
      <c r="K6340" t="s">
        <v>100</v>
      </c>
      <c r="M6340" s="2">
        <v>0</v>
      </c>
      <c r="O6340">
        <v>0</v>
      </c>
      <c r="P6340" s="2">
        <v>13</v>
      </c>
      <c r="Q6340" s="2">
        <v>0</v>
      </c>
      <c r="S6340">
        <v>0</v>
      </c>
      <c r="T6340" s="2">
        <v>10</v>
      </c>
    </row>
    <row r="6341" spans="1:20">
      <c r="A6341" s="187" t="s">
        <v>2011</v>
      </c>
      <c r="B6341" t="s">
        <v>1987</v>
      </c>
      <c r="C6341" s="60" t="s">
        <v>1433</v>
      </c>
      <c r="D6341" s="1" t="s">
        <v>44</v>
      </c>
      <c r="E6341" s="28" t="s">
        <v>60</v>
      </c>
      <c r="F6341" s="26" t="s">
        <v>60</v>
      </c>
      <c r="G6341">
        <v>14</v>
      </c>
      <c r="H6341" s="123">
        <f t="shared" ref="H6341:H6404" si="469">G6341/28</f>
        <v>0.5</v>
      </c>
      <c r="K6341" t="s">
        <v>100</v>
      </c>
      <c r="M6341" s="2">
        <v>0</v>
      </c>
      <c r="O6341">
        <v>0</v>
      </c>
      <c r="P6341" s="2">
        <v>13</v>
      </c>
      <c r="Q6341" s="2">
        <v>0</v>
      </c>
      <c r="S6341">
        <v>0</v>
      </c>
      <c r="T6341" s="2">
        <v>10</v>
      </c>
    </row>
    <row r="6342" spans="1:20">
      <c r="A6342" s="187" t="s">
        <v>2011</v>
      </c>
      <c r="B6342" t="s">
        <v>1988</v>
      </c>
      <c r="C6342" s="60" t="s">
        <v>1433</v>
      </c>
      <c r="D6342" s="1" t="s">
        <v>44</v>
      </c>
      <c r="E6342" s="28" t="s">
        <v>60</v>
      </c>
      <c r="F6342" s="26" t="s">
        <v>60</v>
      </c>
      <c r="G6342">
        <v>14</v>
      </c>
      <c r="H6342" s="123">
        <f t="shared" si="469"/>
        <v>0.5</v>
      </c>
      <c r="K6342" t="s">
        <v>100</v>
      </c>
      <c r="M6342" s="2">
        <v>0</v>
      </c>
      <c r="O6342">
        <v>0</v>
      </c>
      <c r="P6342" s="2">
        <v>13</v>
      </c>
      <c r="Q6342" s="2">
        <v>0</v>
      </c>
      <c r="S6342">
        <v>0</v>
      </c>
      <c r="T6342" s="2">
        <v>10</v>
      </c>
    </row>
    <row r="6343" spans="1:20">
      <c r="A6343" s="187" t="s">
        <v>2011</v>
      </c>
      <c r="B6343" t="s">
        <v>1989</v>
      </c>
      <c r="C6343" s="60" t="s">
        <v>1433</v>
      </c>
      <c r="D6343" s="1" t="s">
        <v>44</v>
      </c>
      <c r="E6343" s="28" t="s">
        <v>60</v>
      </c>
      <c r="F6343" s="26" t="s">
        <v>60</v>
      </c>
      <c r="G6343">
        <v>14</v>
      </c>
      <c r="H6343" s="123">
        <f t="shared" si="469"/>
        <v>0.5</v>
      </c>
      <c r="K6343" t="s">
        <v>100</v>
      </c>
      <c r="M6343" s="2">
        <v>0.230769230769231</v>
      </c>
      <c r="O6343">
        <v>0.83205029433784405</v>
      </c>
      <c r="P6343" s="2">
        <v>13</v>
      </c>
      <c r="Q6343" s="2">
        <v>0</v>
      </c>
      <c r="S6343">
        <v>0</v>
      </c>
      <c r="T6343" s="2">
        <v>10</v>
      </c>
    </row>
    <row r="6344" spans="1:20">
      <c r="A6344" s="187" t="s">
        <v>2011</v>
      </c>
      <c r="B6344" t="s">
        <v>1990</v>
      </c>
      <c r="C6344" s="60" t="s">
        <v>1433</v>
      </c>
      <c r="D6344" s="1" t="s">
        <v>44</v>
      </c>
      <c r="E6344" s="28" t="s">
        <v>60</v>
      </c>
      <c r="F6344" s="26" t="s">
        <v>60</v>
      </c>
      <c r="G6344">
        <v>14</v>
      </c>
      <c r="H6344" s="123">
        <f t="shared" si="469"/>
        <v>0.5</v>
      </c>
      <c r="K6344" t="s">
        <v>100</v>
      </c>
      <c r="M6344" s="2">
        <v>0</v>
      </c>
      <c r="O6344">
        <v>0</v>
      </c>
      <c r="P6344" s="2">
        <v>13</v>
      </c>
      <c r="Q6344" s="2">
        <v>0.1</v>
      </c>
      <c r="S6344">
        <v>0.316227766016838</v>
      </c>
      <c r="T6344" s="2">
        <v>10</v>
      </c>
    </row>
    <row r="6345" spans="1:20">
      <c r="A6345" s="187" t="s">
        <v>2011</v>
      </c>
      <c r="B6345" t="s">
        <v>1991</v>
      </c>
      <c r="C6345" s="60" t="s">
        <v>1433</v>
      </c>
      <c r="D6345" s="1" t="s">
        <v>44</v>
      </c>
      <c r="E6345" s="28" t="s">
        <v>60</v>
      </c>
      <c r="F6345" s="26" t="s">
        <v>60</v>
      </c>
      <c r="G6345">
        <v>14</v>
      </c>
      <c r="H6345" s="123">
        <f t="shared" si="469"/>
        <v>0.5</v>
      </c>
      <c r="K6345" t="s">
        <v>100</v>
      </c>
      <c r="M6345" s="2">
        <v>0</v>
      </c>
      <c r="O6345">
        <v>0</v>
      </c>
      <c r="P6345" s="2">
        <v>13</v>
      </c>
      <c r="Q6345" s="2">
        <v>0</v>
      </c>
      <c r="S6345">
        <v>0</v>
      </c>
      <c r="T6345" s="2">
        <v>10</v>
      </c>
    </row>
    <row r="6346" spans="1:20">
      <c r="A6346" s="187" t="s">
        <v>2011</v>
      </c>
      <c r="B6346" t="s">
        <v>1992</v>
      </c>
      <c r="C6346" s="60" t="s">
        <v>1433</v>
      </c>
      <c r="D6346" s="1" t="s">
        <v>44</v>
      </c>
      <c r="E6346" s="28" t="s">
        <v>60</v>
      </c>
      <c r="F6346" s="26" t="s">
        <v>60</v>
      </c>
      <c r="G6346">
        <v>14</v>
      </c>
      <c r="H6346" s="123">
        <f t="shared" si="469"/>
        <v>0.5</v>
      </c>
      <c r="K6346" t="s">
        <v>100</v>
      </c>
      <c r="M6346" s="2">
        <v>0</v>
      </c>
      <c r="O6346">
        <v>0</v>
      </c>
      <c r="P6346" s="2">
        <v>13</v>
      </c>
      <c r="Q6346" s="2">
        <v>0.1</v>
      </c>
      <c r="S6346">
        <v>0.316227766016838</v>
      </c>
      <c r="T6346" s="2">
        <v>10</v>
      </c>
    </row>
    <row r="6347" spans="1:20">
      <c r="A6347" s="187" t="s">
        <v>2011</v>
      </c>
      <c r="B6347" t="s">
        <v>931</v>
      </c>
      <c r="C6347" s="60" t="s">
        <v>1433</v>
      </c>
      <c r="D6347" s="1" t="s">
        <v>44</v>
      </c>
      <c r="E6347" s="28" t="s">
        <v>60</v>
      </c>
      <c r="F6347" s="26" t="s">
        <v>60</v>
      </c>
      <c r="G6347">
        <v>14</v>
      </c>
      <c r="H6347" s="123">
        <f t="shared" si="469"/>
        <v>0.5</v>
      </c>
      <c r="K6347" t="s">
        <v>100</v>
      </c>
      <c r="M6347" s="2">
        <v>0</v>
      </c>
      <c r="O6347">
        <v>0</v>
      </c>
      <c r="P6347" s="2">
        <v>13</v>
      </c>
      <c r="Q6347" s="2">
        <v>0</v>
      </c>
      <c r="S6347">
        <v>0</v>
      </c>
      <c r="T6347" s="2">
        <v>10</v>
      </c>
    </row>
    <row r="6348" spans="1:20">
      <c r="A6348" s="187" t="s">
        <v>2011</v>
      </c>
      <c r="B6348" t="s">
        <v>1993</v>
      </c>
      <c r="C6348" s="60" t="s">
        <v>1433</v>
      </c>
      <c r="D6348" s="1" t="s">
        <v>44</v>
      </c>
      <c r="E6348" s="28" t="s">
        <v>60</v>
      </c>
      <c r="F6348" s="26" t="s">
        <v>60</v>
      </c>
      <c r="G6348">
        <v>14</v>
      </c>
      <c r="H6348" s="123">
        <f t="shared" si="469"/>
        <v>0.5</v>
      </c>
      <c r="K6348" t="s">
        <v>100</v>
      </c>
      <c r="M6348" s="2">
        <v>10.2307692307692</v>
      </c>
      <c r="O6348">
        <v>20.150077940932199</v>
      </c>
      <c r="P6348" s="2">
        <v>13</v>
      </c>
      <c r="Q6348" s="2">
        <v>2.7</v>
      </c>
      <c r="S6348">
        <v>5.98238153989604</v>
      </c>
      <c r="T6348" s="2">
        <v>10</v>
      </c>
    </row>
    <row r="6349" spans="1:20">
      <c r="A6349" s="187" t="s">
        <v>2011</v>
      </c>
      <c r="B6349" t="s">
        <v>1994</v>
      </c>
      <c r="C6349" s="60" t="s">
        <v>1433</v>
      </c>
      <c r="D6349" s="1" t="s">
        <v>44</v>
      </c>
      <c r="E6349" s="28" t="s">
        <v>60</v>
      </c>
      <c r="F6349" s="26" t="s">
        <v>60</v>
      </c>
      <c r="G6349">
        <v>14</v>
      </c>
      <c r="H6349" s="123">
        <f t="shared" si="469"/>
        <v>0.5</v>
      </c>
      <c r="K6349" t="s">
        <v>100</v>
      </c>
      <c r="M6349" s="2">
        <v>0.230769230769231</v>
      </c>
      <c r="O6349">
        <v>0.43852900965351499</v>
      </c>
      <c r="P6349" s="2">
        <v>13</v>
      </c>
      <c r="Q6349" s="2">
        <v>0</v>
      </c>
      <c r="S6349">
        <v>0</v>
      </c>
      <c r="T6349" s="2">
        <v>10</v>
      </c>
    </row>
    <row r="6350" spans="1:20">
      <c r="A6350" s="187" t="s">
        <v>2011</v>
      </c>
      <c r="B6350" t="s">
        <v>1995</v>
      </c>
      <c r="C6350" s="60" t="s">
        <v>1433</v>
      </c>
      <c r="D6350" s="1" t="s">
        <v>44</v>
      </c>
      <c r="E6350" s="28" t="s">
        <v>60</v>
      </c>
      <c r="F6350" s="26" t="s">
        <v>60</v>
      </c>
      <c r="G6350">
        <v>14</v>
      </c>
      <c r="H6350" s="123">
        <f t="shared" si="469"/>
        <v>0.5</v>
      </c>
      <c r="K6350" t="s">
        <v>100</v>
      </c>
      <c r="M6350" s="2">
        <v>0.15384615384615399</v>
      </c>
      <c r="O6350">
        <v>0.55470019622522904</v>
      </c>
      <c r="P6350" s="2">
        <v>13</v>
      </c>
      <c r="Q6350" s="2">
        <v>0</v>
      </c>
      <c r="S6350">
        <v>0</v>
      </c>
      <c r="T6350" s="2">
        <v>10</v>
      </c>
    </row>
    <row r="6351" spans="1:20">
      <c r="A6351" s="187" t="s">
        <v>2011</v>
      </c>
      <c r="B6351" t="s">
        <v>1996</v>
      </c>
      <c r="C6351" s="60" t="s">
        <v>1433</v>
      </c>
      <c r="D6351" s="1" t="s">
        <v>44</v>
      </c>
      <c r="E6351" s="28" t="s">
        <v>60</v>
      </c>
      <c r="F6351" s="26" t="s">
        <v>60</v>
      </c>
      <c r="G6351">
        <v>14</v>
      </c>
      <c r="H6351" s="123">
        <f t="shared" si="469"/>
        <v>0.5</v>
      </c>
      <c r="K6351" t="s">
        <v>100</v>
      </c>
      <c r="M6351" s="2">
        <v>0</v>
      </c>
      <c r="O6351">
        <v>0</v>
      </c>
      <c r="P6351" s="2">
        <v>13</v>
      </c>
      <c r="Q6351" s="2">
        <v>0</v>
      </c>
      <c r="S6351">
        <v>0</v>
      </c>
      <c r="T6351" s="2">
        <v>10</v>
      </c>
    </row>
    <row r="6352" spans="1:20">
      <c r="A6352" s="187" t="s">
        <v>2011</v>
      </c>
      <c r="B6352" t="s">
        <v>1997</v>
      </c>
      <c r="C6352" s="60" t="s">
        <v>1433</v>
      </c>
      <c r="D6352" s="1" t="s">
        <v>44</v>
      </c>
      <c r="E6352" s="28" t="s">
        <v>60</v>
      </c>
      <c r="F6352" s="26" t="s">
        <v>60</v>
      </c>
      <c r="G6352">
        <v>14</v>
      </c>
      <c r="H6352" s="123">
        <f t="shared" si="469"/>
        <v>0.5</v>
      </c>
      <c r="K6352" t="s">
        <v>100</v>
      </c>
      <c r="M6352" s="2">
        <v>0</v>
      </c>
      <c r="O6352">
        <v>0</v>
      </c>
      <c r="P6352" s="2">
        <v>13</v>
      </c>
      <c r="Q6352" s="2">
        <v>0</v>
      </c>
      <c r="S6352">
        <v>0</v>
      </c>
      <c r="T6352" s="2">
        <v>10</v>
      </c>
    </row>
    <row r="6353" spans="1:20">
      <c r="A6353" s="187" t="s">
        <v>2011</v>
      </c>
      <c r="B6353" t="s">
        <v>1998</v>
      </c>
      <c r="C6353" s="60" t="s">
        <v>1433</v>
      </c>
      <c r="D6353" s="1" t="s">
        <v>44</v>
      </c>
      <c r="E6353" s="28" t="s">
        <v>60</v>
      </c>
      <c r="F6353" s="26" t="s">
        <v>60</v>
      </c>
      <c r="G6353">
        <v>14</v>
      </c>
      <c r="H6353" s="123">
        <f t="shared" si="469"/>
        <v>0.5</v>
      </c>
      <c r="K6353" t="s">
        <v>100</v>
      </c>
      <c r="M6353" s="2">
        <v>0</v>
      </c>
      <c r="O6353">
        <v>0</v>
      </c>
      <c r="P6353" s="2">
        <v>13</v>
      </c>
      <c r="Q6353" s="2">
        <v>0</v>
      </c>
      <c r="S6353">
        <v>0</v>
      </c>
      <c r="T6353" s="2">
        <v>10</v>
      </c>
    </row>
    <row r="6354" spans="1:20">
      <c r="A6354" s="187" t="s">
        <v>2011</v>
      </c>
      <c r="B6354" t="s">
        <v>1999</v>
      </c>
      <c r="C6354" s="60" t="s">
        <v>1433</v>
      </c>
      <c r="D6354" s="1" t="s">
        <v>44</v>
      </c>
      <c r="E6354" s="28" t="s">
        <v>60</v>
      </c>
      <c r="F6354" s="26" t="s">
        <v>60</v>
      </c>
      <c r="G6354">
        <v>14</v>
      </c>
      <c r="H6354" s="123">
        <f t="shared" si="469"/>
        <v>0.5</v>
      </c>
      <c r="K6354" t="s">
        <v>100</v>
      </c>
      <c r="M6354" s="2">
        <v>0</v>
      </c>
      <c r="O6354">
        <v>0</v>
      </c>
      <c r="P6354" s="2">
        <v>13</v>
      </c>
      <c r="Q6354" s="2">
        <v>0</v>
      </c>
      <c r="S6354">
        <v>0</v>
      </c>
      <c r="T6354" s="2">
        <v>10</v>
      </c>
    </row>
    <row r="6355" spans="1:20">
      <c r="A6355" s="187" t="s">
        <v>2011</v>
      </c>
      <c r="B6355" t="s">
        <v>2000</v>
      </c>
      <c r="C6355" s="60" t="s">
        <v>1433</v>
      </c>
      <c r="D6355" s="1" t="s">
        <v>44</v>
      </c>
      <c r="E6355" s="28" t="s">
        <v>60</v>
      </c>
      <c r="F6355" s="26" t="s">
        <v>60</v>
      </c>
      <c r="G6355">
        <v>14</v>
      </c>
      <c r="H6355" s="123">
        <f t="shared" si="469"/>
        <v>0.5</v>
      </c>
      <c r="K6355" t="s">
        <v>100</v>
      </c>
      <c r="M6355" s="2">
        <v>0</v>
      </c>
      <c r="O6355">
        <v>0</v>
      </c>
      <c r="P6355" s="2">
        <v>13</v>
      </c>
      <c r="Q6355" s="2">
        <v>0</v>
      </c>
      <c r="S6355">
        <v>0</v>
      </c>
      <c r="T6355" s="2">
        <v>10</v>
      </c>
    </row>
    <row r="6356" spans="1:20">
      <c r="A6356" s="187" t="s">
        <v>2011</v>
      </c>
      <c r="B6356" t="s">
        <v>2001</v>
      </c>
      <c r="C6356" s="60" t="s">
        <v>1433</v>
      </c>
      <c r="D6356" s="1" t="s">
        <v>44</v>
      </c>
      <c r="E6356" s="28" t="s">
        <v>60</v>
      </c>
      <c r="F6356" s="26" t="s">
        <v>60</v>
      </c>
      <c r="G6356">
        <v>14</v>
      </c>
      <c r="H6356" s="123">
        <f t="shared" si="469"/>
        <v>0.5</v>
      </c>
      <c r="K6356" t="s">
        <v>100</v>
      </c>
      <c r="M6356" s="2">
        <v>0</v>
      </c>
      <c r="O6356">
        <v>0</v>
      </c>
      <c r="P6356" s="2">
        <v>13</v>
      </c>
      <c r="Q6356" s="2">
        <v>0</v>
      </c>
      <c r="S6356">
        <v>0</v>
      </c>
      <c r="T6356" s="2">
        <v>10</v>
      </c>
    </row>
    <row r="6357" spans="1:20">
      <c r="A6357" s="187" t="s">
        <v>2011</v>
      </c>
      <c r="B6357" t="s">
        <v>2002</v>
      </c>
      <c r="C6357" s="60" t="s">
        <v>1433</v>
      </c>
      <c r="D6357" s="1" t="s">
        <v>44</v>
      </c>
      <c r="E6357" s="28" t="s">
        <v>60</v>
      </c>
      <c r="F6357" s="26" t="s">
        <v>60</v>
      </c>
      <c r="G6357">
        <v>14</v>
      </c>
      <c r="H6357" s="123">
        <f t="shared" si="469"/>
        <v>0.5</v>
      </c>
      <c r="K6357" t="s">
        <v>100</v>
      </c>
      <c r="M6357" s="2">
        <v>7.4615384615384599</v>
      </c>
      <c r="O6357">
        <v>5.2696518641396803</v>
      </c>
      <c r="P6357" s="2">
        <v>13</v>
      </c>
      <c r="Q6357" s="2">
        <v>14</v>
      </c>
      <c r="S6357">
        <v>19.955506062794399</v>
      </c>
      <c r="T6357" s="2">
        <v>10</v>
      </c>
    </row>
    <row r="6358" spans="1:20">
      <c r="A6358" s="187" t="s">
        <v>2011</v>
      </c>
      <c r="B6358" t="s">
        <v>2003</v>
      </c>
      <c r="C6358" s="60" t="s">
        <v>1433</v>
      </c>
      <c r="D6358" s="1" t="s">
        <v>44</v>
      </c>
      <c r="E6358" s="28" t="s">
        <v>60</v>
      </c>
      <c r="F6358" s="26" t="s">
        <v>60</v>
      </c>
      <c r="G6358">
        <v>14</v>
      </c>
      <c r="H6358" s="123">
        <f t="shared" si="469"/>
        <v>0.5</v>
      </c>
      <c r="K6358" t="s">
        <v>100</v>
      </c>
      <c r="M6358" s="2">
        <v>18.769230769230798</v>
      </c>
      <c r="O6358">
        <v>21.020441821212401</v>
      </c>
      <c r="P6358" s="2">
        <v>13</v>
      </c>
      <c r="Q6358" s="2">
        <v>475.1</v>
      </c>
      <c r="S6358">
        <v>763.92705440012003</v>
      </c>
      <c r="T6358" s="2">
        <v>10</v>
      </c>
    </row>
    <row r="6359" spans="1:20">
      <c r="A6359" s="187" t="s">
        <v>2011</v>
      </c>
      <c r="B6359" t="s">
        <v>2004</v>
      </c>
      <c r="C6359" s="60" t="s">
        <v>1433</v>
      </c>
      <c r="D6359" s="1" t="s">
        <v>44</v>
      </c>
      <c r="E6359" s="28" t="s">
        <v>60</v>
      </c>
      <c r="F6359" s="26" t="s">
        <v>60</v>
      </c>
      <c r="G6359">
        <v>14</v>
      </c>
      <c r="H6359" s="123">
        <f t="shared" si="469"/>
        <v>0.5</v>
      </c>
      <c r="K6359" t="s">
        <v>100</v>
      </c>
      <c r="M6359" s="2">
        <v>0</v>
      </c>
      <c r="O6359">
        <v>0</v>
      </c>
      <c r="P6359" s="2">
        <v>13</v>
      </c>
      <c r="Q6359" s="2">
        <v>0</v>
      </c>
      <c r="S6359">
        <v>0</v>
      </c>
      <c r="T6359" s="2">
        <v>10</v>
      </c>
    </row>
    <row r="6360" spans="1:20">
      <c r="A6360" s="187" t="s">
        <v>2011</v>
      </c>
      <c r="B6360" t="s">
        <v>2005</v>
      </c>
      <c r="C6360" s="60" t="s">
        <v>1433</v>
      </c>
      <c r="D6360" s="1" t="s">
        <v>44</v>
      </c>
      <c r="E6360" s="28" t="s">
        <v>60</v>
      </c>
      <c r="F6360" s="26" t="s">
        <v>60</v>
      </c>
      <c r="G6360">
        <v>14</v>
      </c>
      <c r="H6360" s="123">
        <f t="shared" si="469"/>
        <v>0.5</v>
      </c>
      <c r="K6360" t="s">
        <v>100</v>
      </c>
      <c r="M6360" s="2">
        <v>0</v>
      </c>
      <c r="O6360">
        <v>0</v>
      </c>
      <c r="P6360" s="2">
        <v>13</v>
      </c>
      <c r="Q6360" s="2">
        <v>0.1</v>
      </c>
      <c r="S6360">
        <v>0.316227766016838</v>
      </c>
      <c r="T6360" s="2">
        <v>10</v>
      </c>
    </row>
    <row r="6361" spans="1:20">
      <c r="A6361" s="187" t="s">
        <v>2011</v>
      </c>
      <c r="B6361" t="s">
        <v>2006</v>
      </c>
      <c r="C6361" s="60" t="s">
        <v>1433</v>
      </c>
      <c r="D6361" s="1" t="s">
        <v>44</v>
      </c>
      <c r="E6361" s="28" t="s">
        <v>60</v>
      </c>
      <c r="F6361" s="26" t="s">
        <v>60</v>
      </c>
      <c r="G6361">
        <v>14</v>
      </c>
      <c r="H6361" s="123">
        <f t="shared" si="469"/>
        <v>0.5</v>
      </c>
      <c r="K6361" t="s">
        <v>100</v>
      </c>
      <c r="M6361" s="2">
        <v>7.69230769230769E-2</v>
      </c>
      <c r="O6361">
        <v>0.27735009811261502</v>
      </c>
      <c r="P6361" s="2">
        <v>13</v>
      </c>
      <c r="Q6361" s="2">
        <v>0.1</v>
      </c>
      <c r="S6361">
        <v>0.316227766016838</v>
      </c>
      <c r="T6361" s="2">
        <v>10</v>
      </c>
    </row>
    <row r="6362" spans="1:20">
      <c r="A6362" s="187" t="s">
        <v>2011</v>
      </c>
      <c r="B6362" t="s">
        <v>2007</v>
      </c>
      <c r="C6362" s="60" t="s">
        <v>1433</v>
      </c>
      <c r="D6362" s="1" t="s">
        <v>44</v>
      </c>
      <c r="E6362" s="28" t="s">
        <v>60</v>
      </c>
      <c r="F6362" s="26" t="s">
        <v>60</v>
      </c>
      <c r="G6362">
        <v>14</v>
      </c>
      <c r="H6362" s="123">
        <f t="shared" si="469"/>
        <v>0.5</v>
      </c>
      <c r="K6362" t="s">
        <v>100</v>
      </c>
      <c r="M6362" s="2">
        <v>4.3076923076923102</v>
      </c>
      <c r="O6362">
        <v>2.4961508830135299</v>
      </c>
      <c r="P6362" s="2">
        <v>13</v>
      </c>
      <c r="Q6362" s="2">
        <v>4.5</v>
      </c>
      <c r="S6362">
        <v>5.54276304943863</v>
      </c>
      <c r="T6362" s="2">
        <v>10</v>
      </c>
    </row>
    <row r="6363" spans="1:20">
      <c r="A6363" s="187" t="s">
        <v>2011</v>
      </c>
      <c r="B6363" t="s">
        <v>2008</v>
      </c>
      <c r="C6363" s="60" t="s">
        <v>1433</v>
      </c>
      <c r="D6363" s="1" t="s">
        <v>44</v>
      </c>
      <c r="E6363" s="28" t="s">
        <v>60</v>
      </c>
      <c r="F6363" s="26" t="s">
        <v>60</v>
      </c>
      <c r="G6363">
        <v>14</v>
      </c>
      <c r="H6363" s="123">
        <f t="shared" si="469"/>
        <v>0.5</v>
      </c>
      <c r="K6363" t="s">
        <v>100</v>
      </c>
      <c r="M6363" s="2">
        <v>0</v>
      </c>
      <c r="O6363">
        <v>0</v>
      </c>
      <c r="P6363" s="2">
        <v>13</v>
      </c>
      <c r="Q6363" s="2">
        <v>0</v>
      </c>
      <c r="S6363">
        <v>0</v>
      </c>
      <c r="T6363" s="2">
        <v>10</v>
      </c>
    </row>
    <row r="6364" spans="1:20">
      <c r="A6364" s="187" t="s">
        <v>2011</v>
      </c>
      <c r="B6364" t="s">
        <v>2009</v>
      </c>
      <c r="C6364" s="60" t="s">
        <v>1433</v>
      </c>
      <c r="D6364" s="1" t="s">
        <v>44</v>
      </c>
      <c r="E6364" s="28" t="s">
        <v>60</v>
      </c>
      <c r="F6364" s="26" t="s">
        <v>60</v>
      </c>
      <c r="G6364">
        <v>14</v>
      </c>
      <c r="H6364" s="123">
        <f t="shared" si="469"/>
        <v>0.5</v>
      </c>
      <c r="K6364" t="s">
        <v>100</v>
      </c>
      <c r="M6364" s="2">
        <v>0.230769230769231</v>
      </c>
      <c r="O6364">
        <v>0.599144689515278</v>
      </c>
      <c r="P6364" s="2">
        <v>13</v>
      </c>
      <c r="Q6364" s="2">
        <v>0</v>
      </c>
      <c r="S6364">
        <v>0</v>
      </c>
      <c r="T6364" s="2">
        <v>10</v>
      </c>
    </row>
    <row r="6365" spans="1:20">
      <c r="A6365" s="187" t="s">
        <v>2011</v>
      </c>
      <c r="B6365" t="s">
        <v>1873</v>
      </c>
      <c r="C6365" s="60" t="s">
        <v>1433</v>
      </c>
      <c r="D6365" s="1" t="s">
        <v>44</v>
      </c>
      <c r="E6365" s="28" t="s">
        <v>60</v>
      </c>
      <c r="F6365" s="26" t="s">
        <v>60</v>
      </c>
      <c r="G6365">
        <v>21</v>
      </c>
      <c r="H6365" s="123">
        <f t="shared" si="469"/>
        <v>0.75</v>
      </c>
      <c r="K6365" t="s">
        <v>100</v>
      </c>
      <c r="M6365" s="2">
        <v>1.5833333333333299</v>
      </c>
      <c r="O6365">
        <v>3.5021638332824301</v>
      </c>
      <c r="P6365" s="2">
        <v>12</v>
      </c>
      <c r="Q6365" s="2">
        <v>0</v>
      </c>
      <c r="S6365">
        <v>0</v>
      </c>
      <c r="T6365" s="2">
        <v>11</v>
      </c>
    </row>
    <row r="6366" spans="1:20">
      <c r="A6366" s="187" t="s">
        <v>2011</v>
      </c>
      <c r="B6366" t="s">
        <v>1874</v>
      </c>
      <c r="C6366" s="60" t="s">
        <v>1433</v>
      </c>
      <c r="D6366" s="1" t="s">
        <v>44</v>
      </c>
      <c r="E6366" s="28" t="s">
        <v>60</v>
      </c>
      <c r="F6366" s="26" t="s">
        <v>60</v>
      </c>
      <c r="G6366">
        <v>21</v>
      </c>
      <c r="H6366" s="123">
        <f t="shared" si="469"/>
        <v>0.75</v>
      </c>
      <c r="K6366" t="s">
        <v>100</v>
      </c>
      <c r="M6366" s="2">
        <v>0</v>
      </c>
      <c r="O6366">
        <v>0</v>
      </c>
      <c r="P6366" s="2">
        <v>12</v>
      </c>
      <c r="Q6366" s="2">
        <v>0</v>
      </c>
      <c r="S6366">
        <v>0</v>
      </c>
      <c r="T6366" s="2">
        <v>11</v>
      </c>
    </row>
    <row r="6367" spans="1:20">
      <c r="A6367" s="187" t="s">
        <v>2011</v>
      </c>
      <c r="B6367" t="s">
        <v>1875</v>
      </c>
      <c r="C6367" s="60" t="s">
        <v>1433</v>
      </c>
      <c r="D6367" s="1" t="s">
        <v>44</v>
      </c>
      <c r="E6367" s="28" t="s">
        <v>60</v>
      </c>
      <c r="F6367" s="26" t="s">
        <v>60</v>
      </c>
      <c r="G6367">
        <v>21</v>
      </c>
      <c r="H6367" s="123">
        <f t="shared" si="469"/>
        <v>0.75</v>
      </c>
      <c r="K6367" t="s">
        <v>100</v>
      </c>
      <c r="M6367" s="2">
        <v>0</v>
      </c>
      <c r="O6367">
        <v>0</v>
      </c>
      <c r="P6367" s="2">
        <v>12</v>
      </c>
      <c r="Q6367" s="2">
        <v>0</v>
      </c>
      <c r="S6367">
        <v>0</v>
      </c>
      <c r="T6367" s="2">
        <v>11</v>
      </c>
    </row>
    <row r="6368" spans="1:20">
      <c r="A6368" s="187" t="s">
        <v>2011</v>
      </c>
      <c r="B6368" t="s">
        <v>1876</v>
      </c>
      <c r="C6368" s="60" t="s">
        <v>1433</v>
      </c>
      <c r="D6368" s="1" t="s">
        <v>44</v>
      </c>
      <c r="E6368" s="28" t="s">
        <v>60</v>
      </c>
      <c r="F6368" s="26" t="s">
        <v>60</v>
      </c>
      <c r="G6368">
        <v>21</v>
      </c>
      <c r="H6368" s="123">
        <f t="shared" si="469"/>
        <v>0.75</v>
      </c>
      <c r="K6368" t="s">
        <v>100</v>
      </c>
      <c r="M6368" s="2">
        <v>0</v>
      </c>
      <c r="O6368">
        <v>0</v>
      </c>
      <c r="P6368" s="2">
        <v>12</v>
      </c>
      <c r="Q6368" s="2">
        <v>0</v>
      </c>
      <c r="S6368">
        <v>0</v>
      </c>
      <c r="T6368" s="2">
        <v>11</v>
      </c>
    </row>
    <row r="6369" spans="1:20">
      <c r="A6369" s="187" t="s">
        <v>2011</v>
      </c>
      <c r="B6369" t="s">
        <v>1877</v>
      </c>
      <c r="C6369" s="60" t="s">
        <v>1433</v>
      </c>
      <c r="D6369" s="1" t="s">
        <v>44</v>
      </c>
      <c r="E6369" s="28" t="s">
        <v>60</v>
      </c>
      <c r="F6369" s="26" t="s">
        <v>60</v>
      </c>
      <c r="G6369">
        <v>21</v>
      </c>
      <c r="H6369" s="123">
        <f t="shared" si="469"/>
        <v>0.75</v>
      </c>
      <c r="K6369" t="s">
        <v>100</v>
      </c>
      <c r="M6369" s="2">
        <v>0</v>
      </c>
      <c r="O6369">
        <v>0</v>
      </c>
      <c r="P6369" s="2">
        <v>12</v>
      </c>
      <c r="Q6369" s="2">
        <v>0</v>
      </c>
      <c r="S6369">
        <v>0</v>
      </c>
      <c r="T6369" s="2">
        <v>11</v>
      </c>
    </row>
    <row r="6370" spans="1:20">
      <c r="A6370" s="187" t="s">
        <v>2011</v>
      </c>
      <c r="B6370" t="s">
        <v>1878</v>
      </c>
      <c r="C6370" s="60" t="s">
        <v>1433</v>
      </c>
      <c r="D6370" s="1" t="s">
        <v>44</v>
      </c>
      <c r="E6370" s="28" t="s">
        <v>60</v>
      </c>
      <c r="F6370" s="26" t="s">
        <v>60</v>
      </c>
      <c r="G6370">
        <v>21</v>
      </c>
      <c r="H6370" s="123">
        <f t="shared" si="469"/>
        <v>0.75</v>
      </c>
      <c r="K6370" t="s">
        <v>100</v>
      </c>
      <c r="M6370" s="2">
        <v>0</v>
      </c>
      <c r="O6370">
        <v>0</v>
      </c>
      <c r="P6370" s="2">
        <v>12</v>
      </c>
      <c r="Q6370" s="2">
        <v>0</v>
      </c>
      <c r="S6370">
        <v>0</v>
      </c>
      <c r="T6370" s="2">
        <v>11</v>
      </c>
    </row>
    <row r="6371" spans="1:20">
      <c r="A6371" s="187" t="s">
        <v>2011</v>
      </c>
      <c r="B6371" t="s">
        <v>1879</v>
      </c>
      <c r="C6371" s="60" t="s">
        <v>1433</v>
      </c>
      <c r="D6371" s="1" t="s">
        <v>44</v>
      </c>
      <c r="E6371" s="28" t="s">
        <v>60</v>
      </c>
      <c r="F6371" s="26" t="s">
        <v>60</v>
      </c>
      <c r="G6371">
        <v>21</v>
      </c>
      <c r="H6371" s="123">
        <f t="shared" si="469"/>
        <v>0.75</v>
      </c>
      <c r="K6371" t="s">
        <v>100</v>
      </c>
      <c r="M6371" s="2">
        <v>137.083333333333</v>
      </c>
      <c r="O6371">
        <v>69.445149491370401</v>
      </c>
      <c r="P6371" s="2">
        <v>12</v>
      </c>
      <c r="Q6371" s="2">
        <v>36.181818181818201</v>
      </c>
      <c r="S6371">
        <v>27.088071846546001</v>
      </c>
      <c r="T6371" s="2">
        <v>11</v>
      </c>
    </row>
    <row r="6372" spans="1:20">
      <c r="A6372" s="187" t="s">
        <v>2011</v>
      </c>
      <c r="B6372" t="s">
        <v>1880</v>
      </c>
      <c r="C6372" s="60" t="s">
        <v>1433</v>
      </c>
      <c r="D6372" s="1" t="s">
        <v>44</v>
      </c>
      <c r="E6372" s="28" t="s">
        <v>60</v>
      </c>
      <c r="F6372" s="26" t="s">
        <v>60</v>
      </c>
      <c r="G6372">
        <v>21</v>
      </c>
      <c r="H6372" s="123">
        <f t="shared" si="469"/>
        <v>0.75</v>
      </c>
      <c r="K6372" t="s">
        <v>100</v>
      </c>
      <c r="M6372" s="2">
        <v>0</v>
      </c>
      <c r="O6372">
        <v>0</v>
      </c>
      <c r="P6372" s="2">
        <v>12</v>
      </c>
      <c r="Q6372" s="2">
        <v>0</v>
      </c>
      <c r="S6372">
        <v>0</v>
      </c>
      <c r="T6372" s="2">
        <v>11</v>
      </c>
    </row>
    <row r="6373" spans="1:20">
      <c r="A6373" s="187" t="s">
        <v>2011</v>
      </c>
      <c r="B6373" t="s">
        <v>1881</v>
      </c>
      <c r="C6373" s="60" t="s">
        <v>1433</v>
      </c>
      <c r="D6373" s="1" t="s">
        <v>44</v>
      </c>
      <c r="E6373" s="28" t="s">
        <v>60</v>
      </c>
      <c r="F6373" s="26" t="s">
        <v>60</v>
      </c>
      <c r="G6373">
        <v>21</v>
      </c>
      <c r="H6373" s="123">
        <f t="shared" si="469"/>
        <v>0.75</v>
      </c>
      <c r="K6373" t="s">
        <v>100</v>
      </c>
      <c r="M6373" s="2">
        <v>0</v>
      </c>
      <c r="O6373">
        <v>0</v>
      </c>
      <c r="P6373" s="2">
        <v>12</v>
      </c>
      <c r="Q6373" s="2">
        <v>9.0909090909090898E-2</v>
      </c>
      <c r="S6373">
        <v>0.30151134457776402</v>
      </c>
      <c r="T6373" s="2">
        <v>11</v>
      </c>
    </row>
    <row r="6374" spans="1:20">
      <c r="A6374" s="187" t="s">
        <v>2011</v>
      </c>
      <c r="B6374" t="s">
        <v>1882</v>
      </c>
      <c r="C6374" s="60" t="s">
        <v>1433</v>
      </c>
      <c r="D6374" s="1" t="s">
        <v>44</v>
      </c>
      <c r="E6374" s="28" t="s">
        <v>60</v>
      </c>
      <c r="F6374" s="26" t="s">
        <v>60</v>
      </c>
      <c r="G6374">
        <v>21</v>
      </c>
      <c r="H6374" s="123">
        <f t="shared" si="469"/>
        <v>0.75</v>
      </c>
      <c r="K6374" t="s">
        <v>100</v>
      </c>
      <c r="M6374" s="2">
        <v>8.3333333333333301E-2</v>
      </c>
      <c r="O6374">
        <v>0.28867513459481298</v>
      </c>
      <c r="P6374" s="2">
        <v>12</v>
      </c>
      <c r="Q6374" s="2">
        <v>9.0909090909090898E-2</v>
      </c>
      <c r="S6374">
        <v>0.30151134457776402</v>
      </c>
      <c r="T6374" s="2">
        <v>11</v>
      </c>
    </row>
    <row r="6375" spans="1:20">
      <c r="A6375" s="187" t="s">
        <v>2011</v>
      </c>
      <c r="B6375" t="s">
        <v>1883</v>
      </c>
      <c r="C6375" s="60" t="s">
        <v>1433</v>
      </c>
      <c r="D6375" s="1" t="s">
        <v>44</v>
      </c>
      <c r="E6375" s="28" t="s">
        <v>60</v>
      </c>
      <c r="F6375" s="26" t="s">
        <v>60</v>
      </c>
      <c r="G6375">
        <v>21</v>
      </c>
      <c r="H6375" s="123">
        <f t="shared" si="469"/>
        <v>0.75</v>
      </c>
      <c r="K6375" t="s">
        <v>100</v>
      </c>
      <c r="M6375" s="2">
        <v>66.5</v>
      </c>
      <c r="O6375">
        <v>54.180674179502901</v>
      </c>
      <c r="P6375" s="2">
        <v>12</v>
      </c>
      <c r="Q6375" s="2">
        <v>76</v>
      </c>
      <c r="S6375">
        <v>60.903201886272001</v>
      </c>
      <c r="T6375" s="2">
        <v>11</v>
      </c>
    </row>
    <row r="6376" spans="1:20">
      <c r="A6376" s="187" t="s">
        <v>2011</v>
      </c>
      <c r="B6376" t="s">
        <v>1884</v>
      </c>
      <c r="C6376" s="60" t="s">
        <v>1433</v>
      </c>
      <c r="D6376" s="1" t="s">
        <v>44</v>
      </c>
      <c r="E6376" s="28" t="s">
        <v>60</v>
      </c>
      <c r="F6376" s="26" t="s">
        <v>60</v>
      </c>
      <c r="G6376">
        <v>21</v>
      </c>
      <c r="H6376" s="123">
        <f t="shared" si="469"/>
        <v>0.75</v>
      </c>
      <c r="K6376" t="s">
        <v>100</v>
      </c>
      <c r="M6376" s="2">
        <v>0</v>
      </c>
      <c r="O6376">
        <v>0</v>
      </c>
      <c r="P6376" s="2">
        <v>12</v>
      </c>
      <c r="Q6376" s="2">
        <v>0</v>
      </c>
      <c r="S6376">
        <v>0</v>
      </c>
      <c r="T6376" s="2">
        <v>11</v>
      </c>
    </row>
    <row r="6377" spans="1:20">
      <c r="A6377" s="187" t="s">
        <v>2011</v>
      </c>
      <c r="B6377" t="s">
        <v>1885</v>
      </c>
      <c r="C6377" s="60" t="s">
        <v>1433</v>
      </c>
      <c r="D6377" s="1" t="s">
        <v>44</v>
      </c>
      <c r="E6377" s="28" t="s">
        <v>60</v>
      </c>
      <c r="F6377" s="26" t="s">
        <v>60</v>
      </c>
      <c r="G6377">
        <v>21</v>
      </c>
      <c r="H6377" s="123">
        <f t="shared" si="469"/>
        <v>0.75</v>
      </c>
      <c r="K6377" t="s">
        <v>100</v>
      </c>
      <c r="M6377" s="2">
        <v>1.5833333333333299</v>
      </c>
      <c r="O6377">
        <v>5.4848275573014398</v>
      </c>
      <c r="P6377" s="2">
        <v>12</v>
      </c>
      <c r="Q6377" s="2">
        <v>6.3636363636363598</v>
      </c>
      <c r="S6377">
        <v>6.7271498760281396</v>
      </c>
      <c r="T6377" s="2">
        <v>11</v>
      </c>
    </row>
    <row r="6378" spans="1:20">
      <c r="A6378" s="187" t="s">
        <v>2011</v>
      </c>
      <c r="B6378" t="s">
        <v>1447</v>
      </c>
      <c r="C6378" s="60" t="s">
        <v>1433</v>
      </c>
      <c r="D6378" s="1" t="s">
        <v>44</v>
      </c>
      <c r="E6378" s="28" t="s">
        <v>60</v>
      </c>
      <c r="F6378" s="26" t="s">
        <v>60</v>
      </c>
      <c r="G6378">
        <v>21</v>
      </c>
      <c r="H6378" s="123">
        <f t="shared" si="469"/>
        <v>0.75</v>
      </c>
      <c r="K6378" t="s">
        <v>100</v>
      </c>
      <c r="M6378" s="2">
        <v>0.16666666666666699</v>
      </c>
      <c r="O6378">
        <v>0.38924947208076099</v>
      </c>
      <c r="P6378" s="2">
        <v>12</v>
      </c>
      <c r="Q6378" s="2">
        <v>4.7272727272727302</v>
      </c>
      <c r="S6378">
        <v>4.2211588240886897</v>
      </c>
      <c r="T6378" s="2">
        <v>11</v>
      </c>
    </row>
    <row r="6379" spans="1:20">
      <c r="A6379" s="187" t="s">
        <v>2011</v>
      </c>
      <c r="B6379" t="s">
        <v>1886</v>
      </c>
      <c r="C6379" s="60" t="s">
        <v>1433</v>
      </c>
      <c r="D6379" s="1" t="s">
        <v>44</v>
      </c>
      <c r="E6379" s="28" t="s">
        <v>60</v>
      </c>
      <c r="F6379" s="26" t="s">
        <v>60</v>
      </c>
      <c r="G6379">
        <v>21</v>
      </c>
      <c r="H6379" s="123">
        <f t="shared" si="469"/>
        <v>0.75</v>
      </c>
      <c r="K6379" t="s">
        <v>100</v>
      </c>
      <c r="M6379" s="2">
        <v>0</v>
      </c>
      <c r="O6379">
        <v>0</v>
      </c>
      <c r="P6379" s="2">
        <v>12</v>
      </c>
      <c r="Q6379" s="2">
        <v>0</v>
      </c>
      <c r="S6379">
        <v>0</v>
      </c>
      <c r="T6379" s="2">
        <v>11</v>
      </c>
    </row>
    <row r="6380" spans="1:20">
      <c r="A6380" s="187" t="s">
        <v>2011</v>
      </c>
      <c r="B6380" t="s">
        <v>1887</v>
      </c>
      <c r="C6380" s="60" t="s">
        <v>1433</v>
      </c>
      <c r="D6380" s="1" t="s">
        <v>44</v>
      </c>
      <c r="E6380" s="28" t="s">
        <v>60</v>
      </c>
      <c r="F6380" s="26" t="s">
        <v>60</v>
      </c>
      <c r="G6380">
        <v>21</v>
      </c>
      <c r="H6380" s="123">
        <f t="shared" si="469"/>
        <v>0.75</v>
      </c>
      <c r="K6380" t="s">
        <v>100</v>
      </c>
      <c r="M6380" s="2">
        <v>9.3333333333333304</v>
      </c>
      <c r="O6380">
        <v>8.2167604026861802</v>
      </c>
      <c r="P6380" s="2">
        <v>12</v>
      </c>
      <c r="Q6380" s="2">
        <v>18.272727272727298</v>
      </c>
      <c r="S6380">
        <v>29.151641151368899</v>
      </c>
      <c r="T6380" s="2">
        <v>11</v>
      </c>
    </row>
    <row r="6381" spans="1:20">
      <c r="A6381" s="187" t="s">
        <v>2011</v>
      </c>
      <c r="B6381" t="s">
        <v>1888</v>
      </c>
      <c r="C6381" s="60" t="s">
        <v>1433</v>
      </c>
      <c r="D6381" s="1" t="s">
        <v>44</v>
      </c>
      <c r="E6381" s="28" t="s">
        <v>60</v>
      </c>
      <c r="F6381" s="26" t="s">
        <v>60</v>
      </c>
      <c r="G6381">
        <v>21</v>
      </c>
      <c r="H6381" s="123">
        <f t="shared" si="469"/>
        <v>0.75</v>
      </c>
      <c r="K6381" t="s">
        <v>100</v>
      </c>
      <c r="M6381" s="2">
        <v>0</v>
      </c>
      <c r="O6381">
        <v>0</v>
      </c>
      <c r="P6381" s="2">
        <v>12</v>
      </c>
      <c r="Q6381" s="2">
        <v>0</v>
      </c>
      <c r="S6381">
        <v>0</v>
      </c>
      <c r="T6381" s="2">
        <v>11</v>
      </c>
    </row>
    <row r="6382" spans="1:20">
      <c r="A6382" s="187" t="s">
        <v>2011</v>
      </c>
      <c r="B6382" t="s">
        <v>1889</v>
      </c>
      <c r="C6382" s="60" t="s">
        <v>1433</v>
      </c>
      <c r="D6382" s="1" t="s">
        <v>44</v>
      </c>
      <c r="E6382" s="28" t="s">
        <v>60</v>
      </c>
      <c r="F6382" s="26" t="s">
        <v>60</v>
      </c>
      <c r="G6382">
        <v>21</v>
      </c>
      <c r="H6382" s="123">
        <f t="shared" si="469"/>
        <v>0.75</v>
      </c>
      <c r="K6382" t="s">
        <v>100</v>
      </c>
      <c r="M6382" s="2">
        <v>0.58333333333333304</v>
      </c>
      <c r="O6382">
        <v>0.90033663737851999</v>
      </c>
      <c r="P6382" s="2">
        <v>12</v>
      </c>
      <c r="Q6382" s="2">
        <v>1.72727272727273</v>
      </c>
      <c r="S6382">
        <v>4.7768380565162403</v>
      </c>
      <c r="T6382" s="2">
        <v>11</v>
      </c>
    </row>
    <row r="6383" spans="1:20">
      <c r="A6383" s="187" t="s">
        <v>2011</v>
      </c>
      <c r="B6383" t="s">
        <v>1890</v>
      </c>
      <c r="C6383" s="60" t="s">
        <v>1433</v>
      </c>
      <c r="D6383" s="1" t="s">
        <v>44</v>
      </c>
      <c r="E6383" s="28" t="s">
        <v>60</v>
      </c>
      <c r="F6383" s="26" t="s">
        <v>60</v>
      </c>
      <c r="G6383">
        <v>21</v>
      </c>
      <c r="H6383" s="123">
        <f t="shared" si="469"/>
        <v>0.75</v>
      </c>
      <c r="K6383" t="s">
        <v>100</v>
      </c>
      <c r="M6383" s="2">
        <v>4.6666666666666696</v>
      </c>
      <c r="O6383">
        <v>8.6479985423147898</v>
      </c>
      <c r="P6383" s="2">
        <v>12</v>
      </c>
      <c r="Q6383" s="2">
        <v>2.8181818181818201</v>
      </c>
      <c r="S6383">
        <v>4.87479603302911</v>
      </c>
      <c r="T6383" s="2">
        <v>11</v>
      </c>
    </row>
    <row r="6384" spans="1:20">
      <c r="A6384" s="187" t="s">
        <v>2011</v>
      </c>
      <c r="B6384" t="s">
        <v>918</v>
      </c>
      <c r="C6384" s="60" t="s">
        <v>1433</v>
      </c>
      <c r="D6384" s="1" t="s">
        <v>44</v>
      </c>
      <c r="E6384" s="28" t="s">
        <v>60</v>
      </c>
      <c r="F6384" s="26" t="s">
        <v>60</v>
      </c>
      <c r="G6384">
        <v>21</v>
      </c>
      <c r="H6384" s="123">
        <f t="shared" si="469"/>
        <v>0.75</v>
      </c>
      <c r="K6384" t="s">
        <v>100</v>
      </c>
      <c r="M6384" s="2">
        <v>0</v>
      </c>
      <c r="O6384">
        <v>0</v>
      </c>
      <c r="P6384" s="2">
        <v>12</v>
      </c>
      <c r="Q6384" s="2">
        <v>0</v>
      </c>
      <c r="S6384">
        <v>0</v>
      </c>
      <c r="T6384" s="2">
        <v>11</v>
      </c>
    </row>
    <row r="6385" spans="1:20">
      <c r="A6385" s="187" t="s">
        <v>2011</v>
      </c>
      <c r="B6385" t="s">
        <v>1891</v>
      </c>
      <c r="C6385" s="60" t="s">
        <v>1433</v>
      </c>
      <c r="D6385" s="1" t="s">
        <v>44</v>
      </c>
      <c r="E6385" s="28" t="s">
        <v>60</v>
      </c>
      <c r="F6385" s="26" t="s">
        <v>60</v>
      </c>
      <c r="G6385">
        <v>21</v>
      </c>
      <c r="H6385" s="123">
        <f t="shared" si="469"/>
        <v>0.75</v>
      </c>
      <c r="K6385" t="s">
        <v>100</v>
      </c>
      <c r="M6385" s="2">
        <v>0</v>
      </c>
      <c r="O6385">
        <v>0</v>
      </c>
      <c r="P6385" s="2">
        <v>12</v>
      </c>
      <c r="Q6385" s="2">
        <v>0</v>
      </c>
      <c r="S6385">
        <v>0</v>
      </c>
      <c r="T6385" s="2">
        <v>11</v>
      </c>
    </row>
    <row r="6386" spans="1:20">
      <c r="A6386" s="187" t="s">
        <v>2011</v>
      </c>
      <c r="B6386" t="s">
        <v>1892</v>
      </c>
      <c r="C6386" s="60" t="s">
        <v>1433</v>
      </c>
      <c r="D6386" s="1" t="s">
        <v>44</v>
      </c>
      <c r="E6386" s="28" t="s">
        <v>60</v>
      </c>
      <c r="F6386" s="26" t="s">
        <v>60</v>
      </c>
      <c r="G6386">
        <v>21</v>
      </c>
      <c r="H6386" s="123">
        <f t="shared" si="469"/>
        <v>0.75</v>
      </c>
      <c r="K6386" t="s">
        <v>100</v>
      </c>
      <c r="M6386" s="2">
        <v>0</v>
      </c>
      <c r="O6386">
        <v>0</v>
      </c>
      <c r="P6386" s="2">
        <v>12</v>
      </c>
      <c r="Q6386" s="2">
        <v>0.36363636363636398</v>
      </c>
      <c r="S6386">
        <v>0.67419986246324204</v>
      </c>
      <c r="T6386" s="2">
        <v>11</v>
      </c>
    </row>
    <row r="6387" spans="1:20">
      <c r="A6387" s="187" t="s">
        <v>2011</v>
      </c>
      <c r="B6387" t="s">
        <v>1425</v>
      </c>
      <c r="C6387" s="60" t="s">
        <v>1433</v>
      </c>
      <c r="D6387" s="1" t="s">
        <v>44</v>
      </c>
      <c r="E6387" s="28" t="s">
        <v>60</v>
      </c>
      <c r="F6387" s="26" t="s">
        <v>60</v>
      </c>
      <c r="G6387">
        <v>21</v>
      </c>
      <c r="H6387" s="123">
        <f t="shared" si="469"/>
        <v>0.75</v>
      </c>
      <c r="K6387" t="s">
        <v>100</v>
      </c>
      <c r="M6387" s="2">
        <v>0</v>
      </c>
      <c r="O6387">
        <v>0</v>
      </c>
      <c r="P6387" s="2">
        <v>12</v>
      </c>
      <c r="Q6387" s="2">
        <v>0</v>
      </c>
      <c r="S6387">
        <v>0</v>
      </c>
      <c r="T6387" s="2">
        <v>11</v>
      </c>
    </row>
    <row r="6388" spans="1:20">
      <c r="A6388" s="187" t="s">
        <v>2011</v>
      </c>
      <c r="B6388" t="s">
        <v>1427</v>
      </c>
      <c r="C6388" s="60" t="s">
        <v>1433</v>
      </c>
      <c r="D6388" s="1" t="s">
        <v>44</v>
      </c>
      <c r="E6388" s="28" t="s">
        <v>60</v>
      </c>
      <c r="F6388" s="26" t="s">
        <v>60</v>
      </c>
      <c r="G6388">
        <v>21</v>
      </c>
      <c r="H6388" s="123">
        <f t="shared" si="469"/>
        <v>0.75</v>
      </c>
      <c r="K6388" t="s">
        <v>100</v>
      </c>
      <c r="M6388" s="2">
        <v>8.3333333333333301E-2</v>
      </c>
      <c r="O6388">
        <v>0.28867513459481298</v>
      </c>
      <c r="P6388" s="2">
        <v>12</v>
      </c>
      <c r="Q6388" s="2">
        <v>0.27272727272727298</v>
      </c>
      <c r="S6388">
        <v>0.64666979068286301</v>
      </c>
      <c r="T6388" s="2">
        <v>11</v>
      </c>
    </row>
    <row r="6389" spans="1:20">
      <c r="A6389" s="187" t="s">
        <v>2011</v>
      </c>
      <c r="B6389" t="s">
        <v>1893</v>
      </c>
      <c r="C6389" s="60" t="s">
        <v>1433</v>
      </c>
      <c r="D6389" s="1" t="s">
        <v>44</v>
      </c>
      <c r="E6389" s="28" t="s">
        <v>60</v>
      </c>
      <c r="F6389" s="26" t="s">
        <v>60</v>
      </c>
      <c r="G6389">
        <v>21</v>
      </c>
      <c r="H6389" s="123">
        <f t="shared" si="469"/>
        <v>0.75</v>
      </c>
      <c r="K6389" t="s">
        <v>100</v>
      </c>
      <c r="M6389" s="2">
        <v>8.3333333333333301E-2</v>
      </c>
      <c r="O6389">
        <v>0.28867513459481298</v>
      </c>
      <c r="P6389" s="2">
        <v>12</v>
      </c>
      <c r="Q6389" s="2">
        <v>0</v>
      </c>
      <c r="S6389">
        <v>0</v>
      </c>
      <c r="T6389" s="2">
        <v>11</v>
      </c>
    </row>
    <row r="6390" spans="1:20">
      <c r="A6390" s="187" t="s">
        <v>2011</v>
      </c>
      <c r="B6390" t="s">
        <v>1894</v>
      </c>
      <c r="C6390" s="60" t="s">
        <v>1433</v>
      </c>
      <c r="D6390" s="1" t="s">
        <v>44</v>
      </c>
      <c r="E6390" s="28" t="s">
        <v>60</v>
      </c>
      <c r="F6390" s="26" t="s">
        <v>60</v>
      </c>
      <c r="G6390">
        <v>21</v>
      </c>
      <c r="H6390" s="123">
        <f t="shared" si="469"/>
        <v>0.75</v>
      </c>
      <c r="K6390" t="s">
        <v>100</v>
      </c>
      <c r="M6390" s="2">
        <v>0</v>
      </c>
      <c r="O6390">
        <v>0</v>
      </c>
      <c r="P6390" s="2">
        <v>12</v>
      </c>
      <c r="Q6390" s="2">
        <v>9.0909090909090898E-2</v>
      </c>
      <c r="S6390">
        <v>0.30151134457776402</v>
      </c>
      <c r="T6390" s="2">
        <v>11</v>
      </c>
    </row>
    <row r="6391" spans="1:20">
      <c r="A6391" s="187" t="s">
        <v>2011</v>
      </c>
      <c r="B6391" t="s">
        <v>1895</v>
      </c>
      <c r="C6391" s="60" t="s">
        <v>1433</v>
      </c>
      <c r="D6391" s="1" t="s">
        <v>44</v>
      </c>
      <c r="E6391" s="28" t="s">
        <v>60</v>
      </c>
      <c r="F6391" s="26" t="s">
        <v>60</v>
      </c>
      <c r="G6391">
        <v>21</v>
      </c>
      <c r="H6391" s="123">
        <f t="shared" si="469"/>
        <v>0.75</v>
      </c>
      <c r="K6391" t="s">
        <v>100</v>
      </c>
      <c r="M6391" s="2">
        <v>0</v>
      </c>
      <c r="O6391">
        <v>0</v>
      </c>
      <c r="P6391" s="2">
        <v>12</v>
      </c>
      <c r="Q6391" s="2">
        <v>0</v>
      </c>
      <c r="S6391">
        <v>0</v>
      </c>
      <c r="T6391" s="2">
        <v>11</v>
      </c>
    </row>
    <row r="6392" spans="1:20">
      <c r="A6392" s="187" t="s">
        <v>2011</v>
      </c>
      <c r="B6392" t="s">
        <v>1896</v>
      </c>
      <c r="C6392" s="60" t="s">
        <v>1433</v>
      </c>
      <c r="D6392" s="1" t="s">
        <v>44</v>
      </c>
      <c r="E6392" s="28" t="s">
        <v>60</v>
      </c>
      <c r="F6392" s="26" t="s">
        <v>60</v>
      </c>
      <c r="G6392">
        <v>21</v>
      </c>
      <c r="H6392" s="123">
        <f t="shared" si="469"/>
        <v>0.75</v>
      </c>
      <c r="K6392" t="s">
        <v>100</v>
      </c>
      <c r="M6392" s="2">
        <v>0.75</v>
      </c>
      <c r="O6392">
        <v>1.2154310870109899</v>
      </c>
      <c r="P6392" s="2">
        <v>12</v>
      </c>
      <c r="Q6392" s="2">
        <v>4.6363636363636402</v>
      </c>
      <c r="S6392">
        <v>6.0045437340854999</v>
      </c>
      <c r="T6392" s="2">
        <v>11</v>
      </c>
    </row>
    <row r="6393" spans="1:20">
      <c r="A6393" s="187" t="s">
        <v>2011</v>
      </c>
      <c r="B6393" t="s">
        <v>1897</v>
      </c>
      <c r="C6393" s="60" t="s">
        <v>1433</v>
      </c>
      <c r="D6393" s="1" t="s">
        <v>44</v>
      </c>
      <c r="E6393" s="28" t="s">
        <v>60</v>
      </c>
      <c r="F6393" s="26" t="s">
        <v>60</v>
      </c>
      <c r="G6393">
        <v>21</v>
      </c>
      <c r="H6393" s="123">
        <f t="shared" si="469"/>
        <v>0.75</v>
      </c>
      <c r="K6393" t="s">
        <v>100</v>
      </c>
      <c r="M6393" s="2">
        <v>0</v>
      </c>
      <c r="O6393">
        <v>0</v>
      </c>
      <c r="P6393" s="2">
        <v>12</v>
      </c>
      <c r="Q6393" s="2">
        <v>0</v>
      </c>
      <c r="S6393">
        <v>0</v>
      </c>
      <c r="T6393" s="2">
        <v>11</v>
      </c>
    </row>
    <row r="6394" spans="1:20">
      <c r="A6394" s="187" t="s">
        <v>2011</v>
      </c>
      <c r="B6394" t="s">
        <v>1898</v>
      </c>
      <c r="C6394" s="60" t="s">
        <v>1433</v>
      </c>
      <c r="D6394" s="1" t="s">
        <v>44</v>
      </c>
      <c r="E6394" s="28" t="s">
        <v>60</v>
      </c>
      <c r="F6394" s="26" t="s">
        <v>60</v>
      </c>
      <c r="G6394">
        <v>21</v>
      </c>
      <c r="H6394" s="123">
        <f t="shared" si="469"/>
        <v>0.75</v>
      </c>
      <c r="K6394" t="s">
        <v>100</v>
      </c>
      <c r="M6394" s="2">
        <v>0</v>
      </c>
      <c r="O6394">
        <v>0</v>
      </c>
      <c r="P6394" s="2">
        <v>12</v>
      </c>
      <c r="Q6394" s="2">
        <v>0</v>
      </c>
      <c r="S6394">
        <v>0</v>
      </c>
      <c r="T6394" s="2">
        <v>11</v>
      </c>
    </row>
    <row r="6395" spans="1:20">
      <c r="A6395" s="187" t="s">
        <v>2011</v>
      </c>
      <c r="B6395" t="s">
        <v>1899</v>
      </c>
      <c r="C6395" s="60" t="s">
        <v>1433</v>
      </c>
      <c r="D6395" s="1" t="s">
        <v>44</v>
      </c>
      <c r="E6395" s="28" t="s">
        <v>60</v>
      </c>
      <c r="F6395" s="26" t="s">
        <v>60</v>
      </c>
      <c r="G6395">
        <v>21</v>
      </c>
      <c r="H6395" s="123">
        <f t="shared" si="469"/>
        <v>0.75</v>
      </c>
      <c r="K6395" t="s">
        <v>100</v>
      </c>
      <c r="M6395" s="2">
        <v>0</v>
      </c>
      <c r="O6395">
        <v>0</v>
      </c>
      <c r="P6395" s="2">
        <v>12</v>
      </c>
      <c r="Q6395" s="2">
        <v>0.18181818181818199</v>
      </c>
      <c r="S6395">
        <v>0.40451991747794502</v>
      </c>
      <c r="T6395" s="2">
        <v>11</v>
      </c>
    </row>
    <row r="6396" spans="1:20">
      <c r="A6396" s="187" t="s">
        <v>2011</v>
      </c>
      <c r="B6396" t="s">
        <v>1900</v>
      </c>
      <c r="C6396" s="60" t="s">
        <v>1433</v>
      </c>
      <c r="D6396" s="1" t="s">
        <v>44</v>
      </c>
      <c r="E6396" s="28" t="s">
        <v>60</v>
      </c>
      <c r="F6396" s="26" t="s">
        <v>60</v>
      </c>
      <c r="G6396">
        <v>21</v>
      </c>
      <c r="H6396" s="123">
        <f t="shared" si="469"/>
        <v>0.75</v>
      </c>
      <c r="K6396" t="s">
        <v>100</v>
      </c>
      <c r="M6396" s="2">
        <v>0</v>
      </c>
      <c r="O6396">
        <v>0</v>
      </c>
      <c r="P6396" s="2">
        <v>12</v>
      </c>
      <c r="Q6396" s="2">
        <v>0</v>
      </c>
      <c r="S6396">
        <v>0</v>
      </c>
      <c r="T6396" s="2">
        <v>11</v>
      </c>
    </row>
    <row r="6397" spans="1:20">
      <c r="A6397" s="187" t="s">
        <v>2011</v>
      </c>
      <c r="B6397" t="s">
        <v>1901</v>
      </c>
      <c r="C6397" s="60" t="s">
        <v>1433</v>
      </c>
      <c r="D6397" s="1" t="s">
        <v>44</v>
      </c>
      <c r="E6397" s="28" t="s">
        <v>60</v>
      </c>
      <c r="F6397" s="26" t="s">
        <v>60</v>
      </c>
      <c r="G6397">
        <v>21</v>
      </c>
      <c r="H6397" s="123">
        <f t="shared" si="469"/>
        <v>0.75</v>
      </c>
      <c r="K6397" t="s">
        <v>100</v>
      </c>
      <c r="M6397" s="2">
        <v>0</v>
      </c>
      <c r="O6397">
        <v>0</v>
      </c>
      <c r="P6397" s="2">
        <v>12</v>
      </c>
      <c r="Q6397" s="2">
        <v>0</v>
      </c>
      <c r="S6397">
        <v>0</v>
      </c>
      <c r="T6397" s="2">
        <v>11</v>
      </c>
    </row>
    <row r="6398" spans="1:20">
      <c r="A6398" s="187" t="s">
        <v>2011</v>
      </c>
      <c r="B6398" t="s">
        <v>1902</v>
      </c>
      <c r="C6398" s="60" t="s">
        <v>1433</v>
      </c>
      <c r="D6398" s="1" t="s">
        <v>44</v>
      </c>
      <c r="E6398" s="28" t="s">
        <v>60</v>
      </c>
      <c r="F6398" s="26" t="s">
        <v>60</v>
      </c>
      <c r="G6398">
        <v>21</v>
      </c>
      <c r="H6398" s="123">
        <f t="shared" si="469"/>
        <v>0.75</v>
      </c>
      <c r="K6398" t="s">
        <v>100</v>
      </c>
      <c r="M6398" s="2">
        <v>0</v>
      </c>
      <c r="O6398">
        <v>0</v>
      </c>
      <c r="P6398" s="2">
        <v>12</v>
      </c>
      <c r="Q6398" s="2">
        <v>0</v>
      </c>
      <c r="S6398">
        <v>0</v>
      </c>
      <c r="T6398" s="2">
        <v>11</v>
      </c>
    </row>
    <row r="6399" spans="1:20">
      <c r="A6399" s="187" t="s">
        <v>2011</v>
      </c>
      <c r="B6399" t="s">
        <v>1903</v>
      </c>
      <c r="C6399" s="60" t="s">
        <v>1433</v>
      </c>
      <c r="D6399" s="1" t="s">
        <v>44</v>
      </c>
      <c r="E6399" s="28" t="s">
        <v>60</v>
      </c>
      <c r="F6399" s="26" t="s">
        <v>60</v>
      </c>
      <c r="G6399">
        <v>21</v>
      </c>
      <c r="H6399" s="123">
        <f t="shared" si="469"/>
        <v>0.75</v>
      </c>
      <c r="K6399" t="s">
        <v>100</v>
      </c>
      <c r="M6399" s="2">
        <v>0</v>
      </c>
      <c r="O6399">
        <v>0</v>
      </c>
      <c r="P6399" s="2">
        <v>12</v>
      </c>
      <c r="Q6399" s="2">
        <v>9.0909090909090898E-2</v>
      </c>
      <c r="S6399">
        <v>0.30151134457776402</v>
      </c>
      <c r="T6399" s="2">
        <v>11</v>
      </c>
    </row>
    <row r="6400" spans="1:20">
      <c r="A6400" s="187" t="s">
        <v>2011</v>
      </c>
      <c r="B6400" t="s">
        <v>1904</v>
      </c>
      <c r="C6400" s="60" t="s">
        <v>1433</v>
      </c>
      <c r="D6400" s="1" t="s">
        <v>44</v>
      </c>
      <c r="E6400" s="28" t="s">
        <v>60</v>
      </c>
      <c r="F6400" s="26" t="s">
        <v>60</v>
      </c>
      <c r="G6400">
        <v>21</v>
      </c>
      <c r="H6400" s="123">
        <f t="shared" si="469"/>
        <v>0.75</v>
      </c>
      <c r="K6400" t="s">
        <v>100</v>
      </c>
      <c r="M6400" s="2">
        <v>0</v>
      </c>
      <c r="O6400">
        <v>0</v>
      </c>
      <c r="P6400" s="2">
        <v>12</v>
      </c>
      <c r="Q6400" s="2">
        <v>0</v>
      </c>
      <c r="S6400">
        <v>0</v>
      </c>
      <c r="T6400" s="2">
        <v>11</v>
      </c>
    </row>
    <row r="6401" spans="1:20">
      <c r="A6401" s="187" t="s">
        <v>2011</v>
      </c>
      <c r="B6401" t="s">
        <v>1905</v>
      </c>
      <c r="C6401" s="60" t="s">
        <v>1433</v>
      </c>
      <c r="D6401" s="1" t="s">
        <v>44</v>
      </c>
      <c r="E6401" s="28" t="s">
        <v>60</v>
      </c>
      <c r="F6401" s="26" t="s">
        <v>60</v>
      </c>
      <c r="G6401">
        <v>21</v>
      </c>
      <c r="H6401" s="123">
        <f t="shared" si="469"/>
        <v>0.75</v>
      </c>
      <c r="K6401" t="s">
        <v>100</v>
      </c>
      <c r="M6401" s="2">
        <v>36.75</v>
      </c>
      <c r="O6401">
        <v>53.441769499827799</v>
      </c>
      <c r="P6401" s="2">
        <v>12</v>
      </c>
      <c r="Q6401" s="2">
        <v>6.5454545454545503</v>
      </c>
      <c r="S6401">
        <v>14.569582261435199</v>
      </c>
      <c r="T6401" s="2">
        <v>11</v>
      </c>
    </row>
    <row r="6402" spans="1:20">
      <c r="A6402" s="187" t="s">
        <v>2011</v>
      </c>
      <c r="B6402" t="s">
        <v>1906</v>
      </c>
      <c r="C6402" s="60" t="s">
        <v>1433</v>
      </c>
      <c r="D6402" s="1" t="s">
        <v>44</v>
      </c>
      <c r="E6402" s="28" t="s">
        <v>60</v>
      </c>
      <c r="F6402" s="26" t="s">
        <v>60</v>
      </c>
      <c r="G6402">
        <v>21</v>
      </c>
      <c r="H6402" s="123">
        <f t="shared" si="469"/>
        <v>0.75</v>
      </c>
      <c r="K6402" t="s">
        <v>100</v>
      </c>
      <c r="M6402" s="2">
        <v>0</v>
      </c>
      <c r="O6402">
        <v>0</v>
      </c>
      <c r="P6402" s="2">
        <v>12</v>
      </c>
      <c r="Q6402" s="2">
        <v>0</v>
      </c>
      <c r="S6402">
        <v>0</v>
      </c>
      <c r="T6402" s="2">
        <v>11</v>
      </c>
    </row>
    <row r="6403" spans="1:20">
      <c r="A6403" s="187" t="s">
        <v>2011</v>
      </c>
      <c r="B6403" t="s">
        <v>1907</v>
      </c>
      <c r="C6403" s="60" t="s">
        <v>1433</v>
      </c>
      <c r="D6403" s="1" t="s">
        <v>44</v>
      </c>
      <c r="E6403" s="28" t="s">
        <v>60</v>
      </c>
      <c r="F6403" s="26" t="s">
        <v>60</v>
      </c>
      <c r="G6403">
        <v>21</v>
      </c>
      <c r="H6403" s="123">
        <f t="shared" si="469"/>
        <v>0.75</v>
      </c>
      <c r="K6403" t="s">
        <v>100</v>
      </c>
      <c r="M6403" s="2">
        <v>3.5833333333333299</v>
      </c>
      <c r="O6403">
        <v>3.84845502255205</v>
      </c>
      <c r="P6403" s="2">
        <v>12</v>
      </c>
      <c r="Q6403" s="2">
        <v>1.27272727272727</v>
      </c>
      <c r="S6403">
        <v>2.45319828350295</v>
      </c>
      <c r="T6403" s="2">
        <v>11</v>
      </c>
    </row>
    <row r="6404" spans="1:20">
      <c r="A6404" s="187" t="s">
        <v>2011</v>
      </c>
      <c r="B6404" t="s">
        <v>1908</v>
      </c>
      <c r="C6404" s="60" t="s">
        <v>1433</v>
      </c>
      <c r="D6404" s="1" t="s">
        <v>44</v>
      </c>
      <c r="E6404" s="28" t="s">
        <v>60</v>
      </c>
      <c r="F6404" s="26" t="s">
        <v>60</v>
      </c>
      <c r="G6404">
        <v>21</v>
      </c>
      <c r="H6404" s="123">
        <f t="shared" si="469"/>
        <v>0.75</v>
      </c>
      <c r="K6404" t="s">
        <v>100</v>
      </c>
      <c r="M6404" s="2">
        <v>0</v>
      </c>
      <c r="O6404">
        <v>0</v>
      </c>
      <c r="P6404" s="2">
        <v>12</v>
      </c>
      <c r="Q6404" s="2">
        <v>0</v>
      </c>
      <c r="S6404">
        <v>0</v>
      </c>
      <c r="T6404" s="2">
        <v>11</v>
      </c>
    </row>
    <row r="6405" spans="1:20">
      <c r="A6405" s="187" t="s">
        <v>2011</v>
      </c>
      <c r="B6405" t="s">
        <v>1909</v>
      </c>
      <c r="C6405" s="60" t="s">
        <v>1433</v>
      </c>
      <c r="D6405" s="1" t="s">
        <v>44</v>
      </c>
      <c r="E6405" s="28" t="s">
        <v>60</v>
      </c>
      <c r="F6405" s="26" t="s">
        <v>60</v>
      </c>
      <c r="G6405">
        <v>21</v>
      </c>
      <c r="H6405" s="123">
        <f t="shared" ref="H6405:H6468" si="470">G6405/28</f>
        <v>0.75</v>
      </c>
      <c r="K6405" t="s">
        <v>100</v>
      </c>
      <c r="M6405" s="2">
        <v>0</v>
      </c>
      <c r="O6405">
        <v>0</v>
      </c>
      <c r="P6405" s="2">
        <v>12</v>
      </c>
      <c r="Q6405" s="2">
        <v>0</v>
      </c>
      <c r="S6405">
        <v>0</v>
      </c>
      <c r="T6405" s="2">
        <v>11</v>
      </c>
    </row>
    <row r="6406" spans="1:20">
      <c r="A6406" s="187" t="s">
        <v>2011</v>
      </c>
      <c r="B6406" t="s">
        <v>1910</v>
      </c>
      <c r="C6406" s="60" t="s">
        <v>1433</v>
      </c>
      <c r="D6406" s="1" t="s">
        <v>44</v>
      </c>
      <c r="E6406" s="28" t="s">
        <v>60</v>
      </c>
      <c r="F6406" s="26" t="s">
        <v>60</v>
      </c>
      <c r="G6406">
        <v>21</v>
      </c>
      <c r="H6406" s="123">
        <f t="shared" si="470"/>
        <v>0.75</v>
      </c>
      <c r="K6406" t="s">
        <v>100</v>
      </c>
      <c r="M6406" s="2">
        <v>0</v>
      </c>
      <c r="O6406">
        <v>0</v>
      </c>
      <c r="P6406" s="2">
        <v>12</v>
      </c>
      <c r="Q6406" s="2">
        <v>0</v>
      </c>
      <c r="S6406">
        <v>0</v>
      </c>
      <c r="T6406" s="2">
        <v>11</v>
      </c>
    </row>
    <row r="6407" spans="1:20">
      <c r="A6407" s="187" t="s">
        <v>2011</v>
      </c>
      <c r="B6407" t="s">
        <v>1911</v>
      </c>
      <c r="C6407" s="60" t="s">
        <v>1433</v>
      </c>
      <c r="D6407" s="1" t="s">
        <v>44</v>
      </c>
      <c r="E6407" s="28" t="s">
        <v>60</v>
      </c>
      <c r="F6407" s="26" t="s">
        <v>60</v>
      </c>
      <c r="G6407">
        <v>21</v>
      </c>
      <c r="H6407" s="123">
        <f t="shared" si="470"/>
        <v>0.75</v>
      </c>
      <c r="K6407" t="s">
        <v>100</v>
      </c>
      <c r="M6407" s="2">
        <v>0</v>
      </c>
      <c r="O6407">
        <v>0</v>
      </c>
      <c r="P6407" s="2">
        <v>12</v>
      </c>
      <c r="Q6407" s="2">
        <v>0</v>
      </c>
      <c r="S6407">
        <v>0</v>
      </c>
      <c r="T6407" s="2">
        <v>11</v>
      </c>
    </row>
    <row r="6408" spans="1:20">
      <c r="A6408" s="187" t="s">
        <v>2011</v>
      </c>
      <c r="B6408" t="s">
        <v>1912</v>
      </c>
      <c r="C6408" s="60" t="s">
        <v>1433</v>
      </c>
      <c r="D6408" s="1" t="s">
        <v>44</v>
      </c>
      <c r="E6408" s="28" t="s">
        <v>60</v>
      </c>
      <c r="F6408" s="26" t="s">
        <v>60</v>
      </c>
      <c r="G6408">
        <v>21</v>
      </c>
      <c r="H6408" s="123">
        <f t="shared" si="470"/>
        <v>0.75</v>
      </c>
      <c r="K6408" t="s">
        <v>100</v>
      </c>
      <c r="M6408" s="2">
        <v>0</v>
      </c>
      <c r="O6408">
        <v>0</v>
      </c>
      <c r="P6408" s="2">
        <v>12</v>
      </c>
      <c r="Q6408" s="2">
        <v>0</v>
      </c>
      <c r="S6408">
        <v>0</v>
      </c>
      <c r="T6408" s="2">
        <v>11</v>
      </c>
    </row>
    <row r="6409" spans="1:20">
      <c r="A6409" s="187" t="s">
        <v>2011</v>
      </c>
      <c r="B6409" t="s">
        <v>1913</v>
      </c>
      <c r="C6409" s="60" t="s">
        <v>1433</v>
      </c>
      <c r="D6409" s="1" t="s">
        <v>44</v>
      </c>
      <c r="E6409" s="28" t="s">
        <v>60</v>
      </c>
      <c r="F6409" s="26" t="s">
        <v>60</v>
      </c>
      <c r="G6409">
        <v>21</v>
      </c>
      <c r="H6409" s="123">
        <f t="shared" si="470"/>
        <v>0.75</v>
      </c>
      <c r="K6409" t="s">
        <v>100</v>
      </c>
      <c r="M6409" s="2">
        <v>0</v>
      </c>
      <c r="O6409">
        <v>0</v>
      </c>
      <c r="P6409" s="2">
        <v>12</v>
      </c>
      <c r="Q6409" s="2">
        <v>0</v>
      </c>
      <c r="S6409">
        <v>0</v>
      </c>
      <c r="T6409" s="2">
        <v>11</v>
      </c>
    </row>
    <row r="6410" spans="1:20">
      <c r="A6410" s="187" t="s">
        <v>2011</v>
      </c>
      <c r="B6410" t="s">
        <v>1914</v>
      </c>
      <c r="C6410" s="60" t="s">
        <v>1433</v>
      </c>
      <c r="D6410" s="1" t="s">
        <v>44</v>
      </c>
      <c r="E6410" s="28" t="s">
        <v>60</v>
      </c>
      <c r="F6410" s="26" t="s">
        <v>60</v>
      </c>
      <c r="G6410">
        <v>21</v>
      </c>
      <c r="H6410" s="123">
        <f t="shared" si="470"/>
        <v>0.75</v>
      </c>
      <c r="K6410" t="s">
        <v>100</v>
      </c>
      <c r="M6410" s="2">
        <v>0</v>
      </c>
      <c r="O6410">
        <v>0</v>
      </c>
      <c r="P6410" s="2">
        <v>12</v>
      </c>
      <c r="Q6410" s="2">
        <v>0</v>
      </c>
      <c r="S6410">
        <v>0</v>
      </c>
      <c r="T6410" s="2">
        <v>11</v>
      </c>
    </row>
    <row r="6411" spans="1:20">
      <c r="A6411" s="187" t="s">
        <v>2011</v>
      </c>
      <c r="B6411" t="s">
        <v>1915</v>
      </c>
      <c r="C6411" s="60" t="s">
        <v>1433</v>
      </c>
      <c r="D6411" s="1" t="s">
        <v>44</v>
      </c>
      <c r="E6411" s="28" t="s">
        <v>60</v>
      </c>
      <c r="F6411" s="26" t="s">
        <v>60</v>
      </c>
      <c r="G6411">
        <v>21</v>
      </c>
      <c r="H6411" s="123">
        <f t="shared" si="470"/>
        <v>0.75</v>
      </c>
      <c r="K6411" t="s">
        <v>100</v>
      </c>
      <c r="M6411" s="2">
        <v>0</v>
      </c>
      <c r="O6411">
        <v>0</v>
      </c>
      <c r="P6411" s="2">
        <v>12</v>
      </c>
      <c r="Q6411" s="2">
        <v>9.0909090909090898E-2</v>
      </c>
      <c r="S6411">
        <v>0.30151134457776402</v>
      </c>
      <c r="T6411" s="2">
        <v>11</v>
      </c>
    </row>
    <row r="6412" spans="1:20">
      <c r="A6412" s="187" t="s">
        <v>2011</v>
      </c>
      <c r="B6412" t="s">
        <v>1916</v>
      </c>
      <c r="C6412" s="60" t="s">
        <v>1433</v>
      </c>
      <c r="D6412" s="1" t="s">
        <v>44</v>
      </c>
      <c r="E6412" s="28" t="s">
        <v>60</v>
      </c>
      <c r="F6412" s="26" t="s">
        <v>60</v>
      </c>
      <c r="G6412">
        <v>21</v>
      </c>
      <c r="H6412" s="123">
        <f t="shared" si="470"/>
        <v>0.75</v>
      </c>
      <c r="K6412" t="s">
        <v>100</v>
      </c>
      <c r="M6412" s="2">
        <v>0</v>
      </c>
      <c r="O6412">
        <v>0</v>
      </c>
      <c r="P6412" s="2">
        <v>12</v>
      </c>
      <c r="Q6412" s="2">
        <v>9.0909090909090898E-2</v>
      </c>
      <c r="S6412">
        <v>0.30151134457776402</v>
      </c>
      <c r="T6412" s="2">
        <v>11</v>
      </c>
    </row>
    <row r="6413" spans="1:20">
      <c r="A6413" s="187" t="s">
        <v>2011</v>
      </c>
      <c r="B6413" t="s">
        <v>1917</v>
      </c>
      <c r="C6413" s="60" t="s">
        <v>1433</v>
      </c>
      <c r="D6413" s="1" t="s">
        <v>44</v>
      </c>
      <c r="E6413" s="28" t="s">
        <v>60</v>
      </c>
      <c r="F6413" s="26" t="s">
        <v>60</v>
      </c>
      <c r="G6413">
        <v>21</v>
      </c>
      <c r="H6413" s="123">
        <f t="shared" si="470"/>
        <v>0.75</v>
      </c>
      <c r="K6413" t="s">
        <v>100</v>
      </c>
      <c r="M6413" s="2">
        <v>0.16666666666666699</v>
      </c>
      <c r="O6413">
        <v>0.38924947208076099</v>
      </c>
      <c r="P6413" s="2">
        <v>12</v>
      </c>
      <c r="Q6413" s="2">
        <v>0</v>
      </c>
      <c r="S6413">
        <v>0</v>
      </c>
      <c r="T6413" s="2">
        <v>11</v>
      </c>
    </row>
    <row r="6414" spans="1:20">
      <c r="A6414" s="187" t="s">
        <v>2011</v>
      </c>
      <c r="B6414" t="s">
        <v>1918</v>
      </c>
      <c r="C6414" s="60" t="s">
        <v>1433</v>
      </c>
      <c r="D6414" s="1" t="s">
        <v>44</v>
      </c>
      <c r="E6414" s="28" t="s">
        <v>60</v>
      </c>
      <c r="F6414" s="26" t="s">
        <v>60</v>
      </c>
      <c r="G6414">
        <v>21</v>
      </c>
      <c r="H6414" s="123">
        <f t="shared" si="470"/>
        <v>0.75</v>
      </c>
      <c r="K6414" t="s">
        <v>100</v>
      </c>
      <c r="M6414" s="2">
        <v>0</v>
      </c>
      <c r="O6414">
        <v>0</v>
      </c>
      <c r="P6414" s="2">
        <v>12</v>
      </c>
      <c r="Q6414" s="2">
        <v>0</v>
      </c>
      <c r="S6414">
        <v>0</v>
      </c>
      <c r="T6414" s="2">
        <v>11</v>
      </c>
    </row>
    <row r="6415" spans="1:20">
      <c r="A6415" s="187" t="s">
        <v>2011</v>
      </c>
      <c r="B6415" t="s">
        <v>1919</v>
      </c>
      <c r="C6415" s="60" t="s">
        <v>1433</v>
      </c>
      <c r="D6415" s="1" t="s">
        <v>44</v>
      </c>
      <c r="E6415" s="28" t="s">
        <v>60</v>
      </c>
      <c r="F6415" s="26" t="s">
        <v>60</v>
      </c>
      <c r="G6415">
        <v>21</v>
      </c>
      <c r="H6415" s="123">
        <f t="shared" si="470"/>
        <v>0.75</v>
      </c>
      <c r="K6415" t="s">
        <v>100</v>
      </c>
      <c r="M6415" s="2">
        <v>0</v>
      </c>
      <c r="O6415">
        <v>0</v>
      </c>
      <c r="P6415" s="2">
        <v>12</v>
      </c>
      <c r="Q6415" s="2">
        <v>0</v>
      </c>
      <c r="S6415">
        <v>0</v>
      </c>
      <c r="T6415" s="2">
        <v>11</v>
      </c>
    </row>
    <row r="6416" spans="1:20">
      <c r="A6416" s="187" t="s">
        <v>2011</v>
      </c>
      <c r="B6416" t="s">
        <v>1920</v>
      </c>
      <c r="C6416" s="60" t="s">
        <v>1433</v>
      </c>
      <c r="D6416" s="1" t="s">
        <v>44</v>
      </c>
      <c r="E6416" s="28" t="s">
        <v>60</v>
      </c>
      <c r="F6416" s="26" t="s">
        <v>60</v>
      </c>
      <c r="G6416">
        <v>21</v>
      </c>
      <c r="H6416" s="123">
        <f t="shared" si="470"/>
        <v>0.75</v>
      </c>
      <c r="K6416" t="s">
        <v>100</v>
      </c>
      <c r="M6416" s="2">
        <v>1</v>
      </c>
      <c r="O6416">
        <v>1.3483997249264801</v>
      </c>
      <c r="P6416" s="2">
        <v>12</v>
      </c>
      <c r="Q6416" s="2">
        <v>0.72727272727272696</v>
      </c>
      <c r="S6416">
        <v>1.1908743922773</v>
      </c>
      <c r="T6416" s="2">
        <v>11</v>
      </c>
    </row>
    <row r="6417" spans="1:20">
      <c r="A6417" s="187" t="s">
        <v>2011</v>
      </c>
      <c r="B6417" t="s">
        <v>1921</v>
      </c>
      <c r="C6417" s="60" t="s">
        <v>1433</v>
      </c>
      <c r="D6417" s="1" t="s">
        <v>44</v>
      </c>
      <c r="E6417" s="28" t="s">
        <v>60</v>
      </c>
      <c r="F6417" s="26" t="s">
        <v>60</v>
      </c>
      <c r="G6417">
        <v>21</v>
      </c>
      <c r="H6417" s="123">
        <f t="shared" si="470"/>
        <v>0.75</v>
      </c>
      <c r="K6417" t="s">
        <v>100</v>
      </c>
      <c r="M6417" s="2">
        <v>0</v>
      </c>
      <c r="O6417">
        <v>0</v>
      </c>
      <c r="P6417" s="2">
        <v>12</v>
      </c>
      <c r="Q6417" s="2">
        <v>0</v>
      </c>
      <c r="S6417">
        <v>0</v>
      </c>
      <c r="T6417" s="2">
        <v>11</v>
      </c>
    </row>
    <row r="6418" spans="1:20">
      <c r="A6418" s="187" t="s">
        <v>2011</v>
      </c>
      <c r="B6418" t="s">
        <v>1922</v>
      </c>
      <c r="C6418" s="60" t="s">
        <v>1433</v>
      </c>
      <c r="D6418" s="1" t="s">
        <v>44</v>
      </c>
      <c r="E6418" s="28" t="s">
        <v>60</v>
      </c>
      <c r="F6418" s="26" t="s">
        <v>60</v>
      </c>
      <c r="G6418">
        <v>21</v>
      </c>
      <c r="H6418" s="123">
        <f t="shared" si="470"/>
        <v>0.75</v>
      </c>
      <c r="K6418" t="s">
        <v>100</v>
      </c>
      <c r="M6418" s="2">
        <v>0</v>
      </c>
      <c r="O6418">
        <v>0</v>
      </c>
      <c r="P6418" s="2">
        <v>12</v>
      </c>
      <c r="Q6418" s="2">
        <v>0</v>
      </c>
      <c r="S6418">
        <v>0</v>
      </c>
      <c r="T6418" s="2">
        <v>11</v>
      </c>
    </row>
    <row r="6419" spans="1:20">
      <c r="A6419" s="187" t="s">
        <v>2011</v>
      </c>
      <c r="B6419" t="s">
        <v>1923</v>
      </c>
      <c r="C6419" s="60" t="s">
        <v>1433</v>
      </c>
      <c r="D6419" s="1" t="s">
        <v>44</v>
      </c>
      <c r="E6419" s="28" t="s">
        <v>60</v>
      </c>
      <c r="F6419" s="26" t="s">
        <v>60</v>
      </c>
      <c r="G6419">
        <v>21</v>
      </c>
      <c r="H6419" s="123">
        <f t="shared" si="470"/>
        <v>0.75</v>
      </c>
      <c r="K6419" t="s">
        <v>100</v>
      </c>
      <c r="M6419" s="2">
        <v>0</v>
      </c>
      <c r="O6419">
        <v>0</v>
      </c>
      <c r="P6419" s="2">
        <v>12</v>
      </c>
      <c r="Q6419" s="2">
        <v>0</v>
      </c>
      <c r="S6419">
        <v>0</v>
      </c>
      <c r="T6419" s="2">
        <v>11</v>
      </c>
    </row>
    <row r="6420" spans="1:20">
      <c r="A6420" s="187" t="s">
        <v>2011</v>
      </c>
      <c r="B6420" t="s">
        <v>1390</v>
      </c>
      <c r="C6420" s="60" t="s">
        <v>1433</v>
      </c>
      <c r="D6420" s="1" t="s">
        <v>44</v>
      </c>
      <c r="E6420" s="28" t="s">
        <v>60</v>
      </c>
      <c r="F6420" s="26" t="s">
        <v>60</v>
      </c>
      <c r="G6420">
        <v>21</v>
      </c>
      <c r="H6420" s="123">
        <f t="shared" si="470"/>
        <v>0.75</v>
      </c>
      <c r="K6420" t="s">
        <v>100</v>
      </c>
      <c r="M6420" s="2">
        <v>0</v>
      </c>
      <c r="O6420">
        <v>0</v>
      </c>
      <c r="P6420" s="2">
        <v>12</v>
      </c>
      <c r="Q6420" s="2">
        <v>0</v>
      </c>
      <c r="S6420">
        <v>0</v>
      </c>
      <c r="T6420" s="2">
        <v>11</v>
      </c>
    </row>
    <row r="6421" spans="1:20">
      <c r="A6421" s="187" t="s">
        <v>2011</v>
      </c>
      <c r="B6421" t="s">
        <v>1924</v>
      </c>
      <c r="C6421" s="60" t="s">
        <v>1433</v>
      </c>
      <c r="D6421" s="1" t="s">
        <v>44</v>
      </c>
      <c r="E6421" s="28" t="s">
        <v>60</v>
      </c>
      <c r="F6421" s="26" t="s">
        <v>60</v>
      </c>
      <c r="G6421">
        <v>21</v>
      </c>
      <c r="H6421" s="123">
        <f t="shared" si="470"/>
        <v>0.75</v>
      </c>
      <c r="K6421" t="s">
        <v>100</v>
      </c>
      <c r="M6421" s="2">
        <v>0</v>
      </c>
      <c r="O6421">
        <v>0</v>
      </c>
      <c r="P6421" s="2">
        <v>12</v>
      </c>
      <c r="Q6421" s="2">
        <v>9.0909090909090898E-2</v>
      </c>
      <c r="S6421">
        <v>0.30151134457776402</v>
      </c>
      <c r="T6421" s="2">
        <v>11</v>
      </c>
    </row>
    <row r="6422" spans="1:20">
      <c r="A6422" s="187" t="s">
        <v>2011</v>
      </c>
      <c r="B6422" t="s">
        <v>1925</v>
      </c>
      <c r="C6422" s="60" t="s">
        <v>1433</v>
      </c>
      <c r="D6422" s="1" t="s">
        <v>44</v>
      </c>
      <c r="E6422" s="28" t="s">
        <v>60</v>
      </c>
      <c r="F6422" s="26" t="s">
        <v>60</v>
      </c>
      <c r="G6422">
        <v>21</v>
      </c>
      <c r="H6422" s="123">
        <f t="shared" si="470"/>
        <v>0.75</v>
      </c>
      <c r="K6422" t="s">
        <v>100</v>
      </c>
      <c r="M6422" s="2">
        <v>0.16666666666666699</v>
      </c>
      <c r="O6422">
        <v>0.57735026918962595</v>
      </c>
      <c r="P6422" s="2">
        <v>12</v>
      </c>
      <c r="Q6422" s="2">
        <v>0.18181818181818199</v>
      </c>
      <c r="S6422">
        <v>0.40451991747794502</v>
      </c>
      <c r="T6422" s="2">
        <v>11</v>
      </c>
    </row>
    <row r="6423" spans="1:20">
      <c r="A6423" s="187" t="s">
        <v>2011</v>
      </c>
      <c r="B6423" t="s">
        <v>1926</v>
      </c>
      <c r="C6423" s="60" t="s">
        <v>1433</v>
      </c>
      <c r="D6423" s="1" t="s">
        <v>44</v>
      </c>
      <c r="E6423" s="28" t="s">
        <v>60</v>
      </c>
      <c r="F6423" s="26" t="s">
        <v>60</v>
      </c>
      <c r="G6423">
        <v>21</v>
      </c>
      <c r="H6423" s="123">
        <f t="shared" si="470"/>
        <v>0.75</v>
      </c>
      <c r="K6423" t="s">
        <v>100</v>
      </c>
      <c r="M6423" s="2">
        <v>0.25</v>
      </c>
      <c r="O6423">
        <v>0.62158156050806102</v>
      </c>
      <c r="P6423" s="2">
        <v>12</v>
      </c>
      <c r="Q6423" s="2">
        <v>0</v>
      </c>
      <c r="S6423">
        <v>0</v>
      </c>
      <c r="T6423" s="2">
        <v>11</v>
      </c>
    </row>
    <row r="6424" spans="1:20">
      <c r="A6424" s="187" t="s">
        <v>2011</v>
      </c>
      <c r="B6424" t="s">
        <v>1927</v>
      </c>
      <c r="C6424" s="60" t="s">
        <v>1433</v>
      </c>
      <c r="D6424" s="1" t="s">
        <v>44</v>
      </c>
      <c r="E6424" s="28" t="s">
        <v>60</v>
      </c>
      <c r="F6424" s="26" t="s">
        <v>60</v>
      </c>
      <c r="G6424">
        <v>21</v>
      </c>
      <c r="H6424" s="123">
        <f t="shared" si="470"/>
        <v>0.75</v>
      </c>
      <c r="K6424" t="s">
        <v>100</v>
      </c>
      <c r="M6424" s="2">
        <v>0</v>
      </c>
      <c r="O6424">
        <v>0</v>
      </c>
      <c r="P6424" s="2">
        <v>12</v>
      </c>
      <c r="Q6424" s="2">
        <v>9.0909090909090898E-2</v>
      </c>
      <c r="S6424">
        <v>0.30151134457776402</v>
      </c>
      <c r="T6424" s="2">
        <v>11</v>
      </c>
    </row>
    <row r="6425" spans="1:20">
      <c r="A6425" s="187" t="s">
        <v>2011</v>
      </c>
      <c r="B6425" t="s">
        <v>1928</v>
      </c>
      <c r="C6425" s="60" t="s">
        <v>1433</v>
      </c>
      <c r="D6425" s="1" t="s">
        <v>44</v>
      </c>
      <c r="E6425" s="28" t="s">
        <v>60</v>
      </c>
      <c r="F6425" s="26" t="s">
        <v>60</v>
      </c>
      <c r="G6425">
        <v>21</v>
      </c>
      <c r="H6425" s="123">
        <f t="shared" si="470"/>
        <v>0.75</v>
      </c>
      <c r="K6425" t="s">
        <v>100</v>
      </c>
      <c r="M6425" s="2">
        <v>0</v>
      </c>
      <c r="O6425">
        <v>0</v>
      </c>
      <c r="P6425" s="2">
        <v>12</v>
      </c>
      <c r="Q6425" s="2">
        <v>0</v>
      </c>
      <c r="S6425">
        <v>0</v>
      </c>
      <c r="T6425" s="2">
        <v>11</v>
      </c>
    </row>
    <row r="6426" spans="1:20">
      <c r="A6426" s="187" t="s">
        <v>2011</v>
      </c>
      <c r="B6426" t="s">
        <v>1929</v>
      </c>
      <c r="C6426" s="60" t="s">
        <v>1433</v>
      </c>
      <c r="D6426" s="1" t="s">
        <v>44</v>
      </c>
      <c r="E6426" s="28" t="s">
        <v>60</v>
      </c>
      <c r="F6426" s="26" t="s">
        <v>60</v>
      </c>
      <c r="G6426">
        <v>21</v>
      </c>
      <c r="H6426" s="123">
        <f t="shared" si="470"/>
        <v>0.75</v>
      </c>
      <c r="K6426" t="s">
        <v>100</v>
      </c>
      <c r="M6426" s="2">
        <v>3.3333333333333299</v>
      </c>
      <c r="O6426">
        <v>2.18812220588311</v>
      </c>
      <c r="P6426" s="2">
        <v>12</v>
      </c>
      <c r="Q6426" s="2">
        <v>2</v>
      </c>
      <c r="S6426">
        <v>2.3664319132398499</v>
      </c>
      <c r="T6426" s="2">
        <v>11</v>
      </c>
    </row>
    <row r="6427" spans="1:20">
      <c r="A6427" s="187" t="s">
        <v>2011</v>
      </c>
      <c r="B6427" t="s">
        <v>1930</v>
      </c>
      <c r="C6427" s="60" t="s">
        <v>1433</v>
      </c>
      <c r="D6427" s="1" t="s">
        <v>44</v>
      </c>
      <c r="E6427" s="28" t="s">
        <v>60</v>
      </c>
      <c r="F6427" s="26" t="s">
        <v>60</v>
      </c>
      <c r="G6427">
        <v>21</v>
      </c>
      <c r="H6427" s="123">
        <f t="shared" si="470"/>
        <v>0.75</v>
      </c>
      <c r="K6427" t="s">
        <v>100</v>
      </c>
      <c r="M6427" s="2">
        <v>0</v>
      </c>
      <c r="O6427">
        <v>0</v>
      </c>
      <c r="P6427" s="2">
        <v>12</v>
      </c>
      <c r="Q6427" s="2">
        <v>0</v>
      </c>
      <c r="S6427">
        <v>0</v>
      </c>
      <c r="T6427" s="2">
        <v>11</v>
      </c>
    </row>
    <row r="6428" spans="1:20">
      <c r="A6428" s="187" t="s">
        <v>2011</v>
      </c>
      <c r="B6428" t="s">
        <v>1931</v>
      </c>
      <c r="C6428" s="60" t="s">
        <v>1433</v>
      </c>
      <c r="D6428" s="1" t="s">
        <v>44</v>
      </c>
      <c r="E6428" s="28" t="s">
        <v>60</v>
      </c>
      <c r="F6428" s="26" t="s">
        <v>60</v>
      </c>
      <c r="G6428">
        <v>21</v>
      </c>
      <c r="H6428" s="123">
        <f t="shared" si="470"/>
        <v>0.75</v>
      </c>
      <c r="K6428" t="s">
        <v>100</v>
      </c>
      <c r="M6428" s="2">
        <v>8.3333333333333301E-2</v>
      </c>
      <c r="O6428">
        <v>0.28867513459481298</v>
      </c>
      <c r="P6428" s="2">
        <v>12</v>
      </c>
      <c r="Q6428" s="2">
        <v>0</v>
      </c>
      <c r="S6428">
        <v>0</v>
      </c>
      <c r="T6428" s="2">
        <v>11</v>
      </c>
    </row>
    <row r="6429" spans="1:20">
      <c r="A6429" s="187" t="s">
        <v>2011</v>
      </c>
      <c r="B6429" t="s">
        <v>1932</v>
      </c>
      <c r="C6429" s="60" t="s">
        <v>1433</v>
      </c>
      <c r="D6429" s="1" t="s">
        <v>44</v>
      </c>
      <c r="E6429" s="28" t="s">
        <v>60</v>
      </c>
      <c r="F6429" s="26" t="s">
        <v>60</v>
      </c>
      <c r="G6429">
        <v>21</v>
      </c>
      <c r="H6429" s="123">
        <f t="shared" si="470"/>
        <v>0.75</v>
      </c>
      <c r="K6429" t="s">
        <v>100</v>
      </c>
      <c r="M6429" s="2">
        <v>0</v>
      </c>
      <c r="O6429">
        <v>0</v>
      </c>
      <c r="P6429" s="2">
        <v>12</v>
      </c>
      <c r="Q6429" s="2">
        <v>0</v>
      </c>
      <c r="S6429">
        <v>0</v>
      </c>
      <c r="T6429" s="2">
        <v>11</v>
      </c>
    </row>
    <row r="6430" spans="1:20">
      <c r="A6430" s="187" t="s">
        <v>2011</v>
      </c>
      <c r="B6430" t="s">
        <v>1933</v>
      </c>
      <c r="C6430" s="60" t="s">
        <v>1433</v>
      </c>
      <c r="D6430" s="1" t="s">
        <v>44</v>
      </c>
      <c r="E6430" s="28" t="s">
        <v>60</v>
      </c>
      <c r="F6430" s="26" t="s">
        <v>60</v>
      </c>
      <c r="G6430">
        <v>21</v>
      </c>
      <c r="H6430" s="123">
        <f t="shared" si="470"/>
        <v>0.75</v>
      </c>
      <c r="K6430" t="s">
        <v>100</v>
      </c>
      <c r="M6430" s="2">
        <v>0</v>
      </c>
      <c r="O6430">
        <v>0</v>
      </c>
      <c r="P6430" s="2">
        <v>12</v>
      </c>
      <c r="Q6430" s="2">
        <v>0</v>
      </c>
      <c r="S6430">
        <v>0</v>
      </c>
      <c r="T6430" s="2">
        <v>11</v>
      </c>
    </row>
    <row r="6431" spans="1:20">
      <c r="A6431" s="187" t="s">
        <v>2011</v>
      </c>
      <c r="B6431" t="s">
        <v>1934</v>
      </c>
      <c r="C6431" s="60" t="s">
        <v>1433</v>
      </c>
      <c r="D6431" s="1" t="s">
        <v>44</v>
      </c>
      <c r="E6431" s="28" t="s">
        <v>60</v>
      </c>
      <c r="F6431" s="26" t="s">
        <v>60</v>
      </c>
      <c r="G6431">
        <v>21</v>
      </c>
      <c r="H6431" s="123">
        <f t="shared" si="470"/>
        <v>0.75</v>
      </c>
      <c r="K6431" t="s">
        <v>100</v>
      </c>
      <c r="M6431" s="2">
        <v>0</v>
      </c>
      <c r="O6431">
        <v>0</v>
      </c>
      <c r="P6431" s="2">
        <v>12</v>
      </c>
      <c r="Q6431" s="2">
        <v>0</v>
      </c>
      <c r="S6431">
        <v>0</v>
      </c>
      <c r="T6431" s="2">
        <v>11</v>
      </c>
    </row>
    <row r="6432" spans="1:20">
      <c r="A6432" s="187" t="s">
        <v>2011</v>
      </c>
      <c r="B6432" t="s">
        <v>1935</v>
      </c>
      <c r="C6432" s="60" t="s">
        <v>1433</v>
      </c>
      <c r="D6432" s="1" t="s">
        <v>44</v>
      </c>
      <c r="E6432" s="28" t="s">
        <v>60</v>
      </c>
      <c r="F6432" s="26" t="s">
        <v>60</v>
      </c>
      <c r="G6432">
        <v>21</v>
      </c>
      <c r="H6432" s="123">
        <f t="shared" si="470"/>
        <v>0.75</v>
      </c>
      <c r="K6432" t="s">
        <v>100</v>
      </c>
      <c r="M6432" s="2">
        <v>0</v>
      </c>
      <c r="O6432">
        <v>0</v>
      </c>
      <c r="P6432" s="2">
        <v>12</v>
      </c>
      <c r="Q6432" s="2">
        <v>0</v>
      </c>
      <c r="S6432">
        <v>0</v>
      </c>
      <c r="T6432" s="2">
        <v>11</v>
      </c>
    </row>
    <row r="6433" spans="1:20">
      <c r="A6433" s="187" t="s">
        <v>2011</v>
      </c>
      <c r="B6433" t="s">
        <v>1936</v>
      </c>
      <c r="C6433" s="60" t="s">
        <v>1433</v>
      </c>
      <c r="D6433" s="1" t="s">
        <v>44</v>
      </c>
      <c r="E6433" s="28" t="s">
        <v>60</v>
      </c>
      <c r="F6433" s="26" t="s">
        <v>60</v>
      </c>
      <c r="G6433">
        <v>21</v>
      </c>
      <c r="H6433" s="123">
        <f t="shared" si="470"/>
        <v>0.75</v>
      </c>
      <c r="K6433" t="s">
        <v>100</v>
      </c>
      <c r="M6433" s="2">
        <v>0.33333333333333298</v>
      </c>
      <c r="O6433">
        <v>1.1547005383792499</v>
      </c>
      <c r="P6433" s="2">
        <v>12</v>
      </c>
      <c r="Q6433" s="2">
        <v>0</v>
      </c>
      <c r="S6433">
        <v>0</v>
      </c>
      <c r="T6433" s="2">
        <v>11</v>
      </c>
    </row>
    <row r="6434" spans="1:20">
      <c r="A6434" s="187" t="s">
        <v>2011</v>
      </c>
      <c r="B6434" t="s">
        <v>1937</v>
      </c>
      <c r="C6434" s="60" t="s">
        <v>1433</v>
      </c>
      <c r="D6434" s="1" t="s">
        <v>44</v>
      </c>
      <c r="E6434" s="28" t="s">
        <v>60</v>
      </c>
      <c r="F6434" s="26" t="s">
        <v>60</v>
      </c>
      <c r="G6434">
        <v>21</v>
      </c>
      <c r="H6434" s="123">
        <f t="shared" si="470"/>
        <v>0.75</v>
      </c>
      <c r="K6434" t="s">
        <v>100</v>
      </c>
      <c r="M6434" s="2">
        <v>0</v>
      </c>
      <c r="O6434">
        <v>0</v>
      </c>
      <c r="P6434" s="2">
        <v>12</v>
      </c>
      <c r="Q6434" s="2">
        <v>0</v>
      </c>
      <c r="S6434">
        <v>0</v>
      </c>
      <c r="T6434" s="2">
        <v>11</v>
      </c>
    </row>
    <row r="6435" spans="1:20">
      <c r="A6435" s="187" t="s">
        <v>2011</v>
      </c>
      <c r="B6435" t="s">
        <v>1938</v>
      </c>
      <c r="C6435" s="60" t="s">
        <v>1433</v>
      </c>
      <c r="D6435" s="1" t="s">
        <v>44</v>
      </c>
      <c r="E6435" s="28" t="s">
        <v>60</v>
      </c>
      <c r="F6435" s="26" t="s">
        <v>60</v>
      </c>
      <c r="G6435">
        <v>21</v>
      </c>
      <c r="H6435" s="123">
        <f t="shared" si="470"/>
        <v>0.75</v>
      </c>
      <c r="K6435" t="s">
        <v>100</v>
      </c>
      <c r="M6435" s="2">
        <v>0</v>
      </c>
      <c r="O6435">
        <v>0</v>
      </c>
      <c r="P6435" s="2">
        <v>12</v>
      </c>
      <c r="Q6435" s="2">
        <v>0</v>
      </c>
      <c r="S6435">
        <v>0</v>
      </c>
      <c r="T6435" s="2">
        <v>11</v>
      </c>
    </row>
    <row r="6436" spans="1:20">
      <c r="A6436" s="187" t="s">
        <v>2011</v>
      </c>
      <c r="B6436" t="s">
        <v>1939</v>
      </c>
      <c r="C6436" s="60" t="s">
        <v>1433</v>
      </c>
      <c r="D6436" s="1" t="s">
        <v>44</v>
      </c>
      <c r="E6436" s="28" t="s">
        <v>60</v>
      </c>
      <c r="F6436" s="26" t="s">
        <v>60</v>
      </c>
      <c r="G6436">
        <v>21</v>
      </c>
      <c r="H6436" s="123">
        <f t="shared" si="470"/>
        <v>0.75</v>
      </c>
      <c r="K6436" t="s">
        <v>100</v>
      </c>
      <c r="M6436" s="2">
        <v>9.25</v>
      </c>
      <c r="O6436">
        <v>8.0693020989200992</v>
      </c>
      <c r="P6436" s="2">
        <v>12</v>
      </c>
      <c r="Q6436" s="2">
        <v>0.54545454545454497</v>
      </c>
      <c r="S6436">
        <v>1.80906806746658</v>
      </c>
      <c r="T6436" s="2">
        <v>11</v>
      </c>
    </row>
    <row r="6437" spans="1:20">
      <c r="A6437" s="187" t="s">
        <v>2011</v>
      </c>
      <c r="B6437" t="s">
        <v>1940</v>
      </c>
      <c r="C6437" s="60" t="s">
        <v>1433</v>
      </c>
      <c r="D6437" s="1" t="s">
        <v>44</v>
      </c>
      <c r="E6437" s="28" t="s">
        <v>60</v>
      </c>
      <c r="F6437" s="26" t="s">
        <v>60</v>
      </c>
      <c r="G6437">
        <v>21</v>
      </c>
      <c r="H6437" s="123">
        <f t="shared" si="470"/>
        <v>0.75</v>
      </c>
      <c r="K6437" t="s">
        <v>100</v>
      </c>
      <c r="M6437" s="2">
        <v>0</v>
      </c>
      <c r="O6437">
        <v>0</v>
      </c>
      <c r="P6437" s="2">
        <v>12</v>
      </c>
      <c r="Q6437" s="2">
        <v>0</v>
      </c>
      <c r="S6437">
        <v>0</v>
      </c>
      <c r="T6437" s="2">
        <v>11</v>
      </c>
    </row>
    <row r="6438" spans="1:20">
      <c r="A6438" s="187" t="s">
        <v>2011</v>
      </c>
      <c r="B6438" t="s">
        <v>1941</v>
      </c>
      <c r="C6438" s="60" t="s">
        <v>1433</v>
      </c>
      <c r="D6438" s="1" t="s">
        <v>44</v>
      </c>
      <c r="E6438" s="28" t="s">
        <v>60</v>
      </c>
      <c r="F6438" s="26" t="s">
        <v>60</v>
      </c>
      <c r="G6438">
        <v>21</v>
      </c>
      <c r="H6438" s="123">
        <f t="shared" si="470"/>
        <v>0.75</v>
      </c>
      <c r="K6438" t="s">
        <v>100</v>
      </c>
      <c r="M6438" s="2">
        <v>0</v>
      </c>
      <c r="O6438">
        <v>0</v>
      </c>
      <c r="P6438" s="2">
        <v>12</v>
      </c>
      <c r="Q6438" s="2">
        <v>0</v>
      </c>
      <c r="S6438">
        <v>0</v>
      </c>
      <c r="T6438" s="2">
        <v>11</v>
      </c>
    </row>
    <row r="6439" spans="1:20">
      <c r="A6439" s="187" t="s">
        <v>2011</v>
      </c>
      <c r="B6439" t="s">
        <v>1942</v>
      </c>
      <c r="C6439" s="60" t="s">
        <v>1433</v>
      </c>
      <c r="D6439" s="1" t="s">
        <v>44</v>
      </c>
      <c r="E6439" s="28" t="s">
        <v>60</v>
      </c>
      <c r="F6439" s="26" t="s">
        <v>60</v>
      </c>
      <c r="G6439">
        <v>21</v>
      </c>
      <c r="H6439" s="123">
        <f t="shared" si="470"/>
        <v>0.75</v>
      </c>
      <c r="K6439" t="s">
        <v>100</v>
      </c>
      <c r="M6439" s="2">
        <v>0</v>
      </c>
      <c r="O6439">
        <v>0</v>
      </c>
      <c r="P6439" s="2">
        <v>12</v>
      </c>
      <c r="Q6439" s="2">
        <v>0</v>
      </c>
      <c r="S6439">
        <v>0</v>
      </c>
      <c r="T6439" s="2">
        <v>11</v>
      </c>
    </row>
    <row r="6440" spans="1:20">
      <c r="A6440" s="187" t="s">
        <v>2011</v>
      </c>
      <c r="B6440" t="s">
        <v>1943</v>
      </c>
      <c r="C6440" s="60" t="s">
        <v>1433</v>
      </c>
      <c r="D6440" s="1" t="s">
        <v>44</v>
      </c>
      <c r="E6440" s="28" t="s">
        <v>60</v>
      </c>
      <c r="F6440" s="26" t="s">
        <v>60</v>
      </c>
      <c r="G6440">
        <v>21</v>
      </c>
      <c r="H6440" s="123">
        <f t="shared" si="470"/>
        <v>0.75</v>
      </c>
      <c r="K6440" t="s">
        <v>100</v>
      </c>
      <c r="M6440" s="2">
        <v>0</v>
      </c>
      <c r="O6440">
        <v>0</v>
      </c>
      <c r="P6440" s="2">
        <v>12</v>
      </c>
      <c r="Q6440" s="2">
        <v>0</v>
      </c>
      <c r="S6440">
        <v>0</v>
      </c>
      <c r="T6440" s="2">
        <v>11</v>
      </c>
    </row>
    <row r="6441" spans="1:20">
      <c r="A6441" s="187" t="s">
        <v>2011</v>
      </c>
      <c r="B6441" t="s">
        <v>1944</v>
      </c>
      <c r="C6441" s="60" t="s">
        <v>1433</v>
      </c>
      <c r="D6441" s="1" t="s">
        <v>44</v>
      </c>
      <c r="E6441" s="28" t="s">
        <v>60</v>
      </c>
      <c r="F6441" s="26" t="s">
        <v>60</v>
      </c>
      <c r="G6441">
        <v>21</v>
      </c>
      <c r="H6441" s="123">
        <f t="shared" si="470"/>
        <v>0.75</v>
      </c>
      <c r="K6441" t="s">
        <v>100</v>
      </c>
      <c r="M6441" s="2">
        <v>0</v>
      </c>
      <c r="O6441">
        <v>0</v>
      </c>
      <c r="P6441" s="2">
        <v>12</v>
      </c>
      <c r="Q6441" s="2">
        <v>0</v>
      </c>
      <c r="S6441">
        <v>0</v>
      </c>
      <c r="T6441" s="2">
        <v>11</v>
      </c>
    </row>
    <row r="6442" spans="1:20">
      <c r="A6442" s="187" t="s">
        <v>2011</v>
      </c>
      <c r="B6442" t="s">
        <v>1945</v>
      </c>
      <c r="C6442" s="60" t="s">
        <v>1433</v>
      </c>
      <c r="D6442" s="1" t="s">
        <v>44</v>
      </c>
      <c r="E6442" s="28" t="s">
        <v>60</v>
      </c>
      <c r="F6442" s="26" t="s">
        <v>60</v>
      </c>
      <c r="G6442">
        <v>21</v>
      </c>
      <c r="H6442" s="123">
        <f t="shared" si="470"/>
        <v>0.75</v>
      </c>
      <c r="K6442" t="s">
        <v>100</v>
      </c>
      <c r="M6442" s="2">
        <v>0.16666666666666699</v>
      </c>
      <c r="O6442">
        <v>0.38924947208076099</v>
      </c>
      <c r="P6442" s="2">
        <v>12</v>
      </c>
      <c r="Q6442" s="2">
        <v>9.0909090909090898E-2</v>
      </c>
      <c r="S6442">
        <v>0.30151134457776402</v>
      </c>
      <c r="T6442" s="2">
        <v>11</v>
      </c>
    </row>
    <row r="6443" spans="1:20">
      <c r="A6443" s="187" t="s">
        <v>2011</v>
      </c>
      <c r="B6443" t="s">
        <v>1946</v>
      </c>
      <c r="C6443" s="60" t="s">
        <v>1433</v>
      </c>
      <c r="D6443" s="1" t="s">
        <v>44</v>
      </c>
      <c r="E6443" s="28" t="s">
        <v>60</v>
      </c>
      <c r="F6443" s="26" t="s">
        <v>60</v>
      </c>
      <c r="G6443">
        <v>21</v>
      </c>
      <c r="H6443" s="123">
        <f t="shared" si="470"/>
        <v>0.75</v>
      </c>
      <c r="K6443" t="s">
        <v>100</v>
      </c>
      <c r="M6443" s="2">
        <v>0</v>
      </c>
      <c r="O6443">
        <v>0</v>
      </c>
      <c r="P6443" s="2">
        <v>12</v>
      </c>
      <c r="Q6443" s="2">
        <v>0</v>
      </c>
      <c r="S6443">
        <v>0</v>
      </c>
      <c r="T6443" s="2">
        <v>11</v>
      </c>
    </row>
    <row r="6444" spans="1:20">
      <c r="A6444" s="187" t="s">
        <v>2011</v>
      </c>
      <c r="B6444" t="s">
        <v>1947</v>
      </c>
      <c r="C6444" s="60" t="s">
        <v>1433</v>
      </c>
      <c r="D6444" s="1" t="s">
        <v>44</v>
      </c>
      <c r="E6444" s="28" t="s">
        <v>60</v>
      </c>
      <c r="F6444" s="26" t="s">
        <v>60</v>
      </c>
      <c r="G6444">
        <v>21</v>
      </c>
      <c r="H6444" s="123">
        <f t="shared" si="470"/>
        <v>0.75</v>
      </c>
      <c r="K6444" t="s">
        <v>100</v>
      </c>
      <c r="M6444" s="2">
        <v>0</v>
      </c>
      <c r="O6444">
        <v>0</v>
      </c>
      <c r="P6444" s="2">
        <v>12</v>
      </c>
      <c r="Q6444" s="2">
        <v>0</v>
      </c>
      <c r="S6444">
        <v>0</v>
      </c>
      <c r="T6444" s="2">
        <v>11</v>
      </c>
    </row>
    <row r="6445" spans="1:20">
      <c r="A6445" s="187" t="s">
        <v>2011</v>
      </c>
      <c r="B6445" t="s">
        <v>1948</v>
      </c>
      <c r="C6445" s="60" t="s">
        <v>1433</v>
      </c>
      <c r="D6445" s="1" t="s">
        <v>44</v>
      </c>
      <c r="E6445" s="28" t="s">
        <v>60</v>
      </c>
      <c r="F6445" s="26" t="s">
        <v>60</v>
      </c>
      <c r="G6445">
        <v>21</v>
      </c>
      <c r="H6445" s="123">
        <f t="shared" si="470"/>
        <v>0.75</v>
      </c>
      <c r="K6445" t="s">
        <v>100</v>
      </c>
      <c r="M6445" s="2">
        <v>0</v>
      </c>
      <c r="O6445">
        <v>0</v>
      </c>
      <c r="P6445" s="2">
        <v>12</v>
      </c>
      <c r="Q6445" s="2">
        <v>0</v>
      </c>
      <c r="S6445">
        <v>0</v>
      </c>
      <c r="T6445" s="2">
        <v>11</v>
      </c>
    </row>
    <row r="6446" spans="1:20">
      <c r="A6446" s="187" t="s">
        <v>2011</v>
      </c>
      <c r="B6446" t="s">
        <v>1949</v>
      </c>
      <c r="C6446" s="60" t="s">
        <v>1433</v>
      </c>
      <c r="D6446" s="1" t="s">
        <v>44</v>
      </c>
      <c r="E6446" s="28" t="s">
        <v>60</v>
      </c>
      <c r="F6446" s="26" t="s">
        <v>60</v>
      </c>
      <c r="G6446">
        <v>21</v>
      </c>
      <c r="H6446" s="123">
        <f t="shared" si="470"/>
        <v>0.75</v>
      </c>
      <c r="K6446" t="s">
        <v>100</v>
      </c>
      <c r="M6446" s="2">
        <v>0</v>
      </c>
      <c r="O6446">
        <v>0</v>
      </c>
      <c r="P6446" s="2">
        <v>12</v>
      </c>
      <c r="Q6446" s="2">
        <v>0</v>
      </c>
      <c r="S6446">
        <v>0</v>
      </c>
      <c r="T6446" s="2">
        <v>11</v>
      </c>
    </row>
    <row r="6447" spans="1:20">
      <c r="A6447" s="187" t="s">
        <v>2011</v>
      </c>
      <c r="B6447" t="s">
        <v>1430</v>
      </c>
      <c r="C6447" s="60" t="s">
        <v>1433</v>
      </c>
      <c r="D6447" s="1" t="s">
        <v>44</v>
      </c>
      <c r="E6447" s="28" t="s">
        <v>60</v>
      </c>
      <c r="F6447" s="26" t="s">
        <v>60</v>
      </c>
      <c r="G6447">
        <v>21</v>
      </c>
      <c r="H6447" s="123">
        <f t="shared" si="470"/>
        <v>0.75</v>
      </c>
      <c r="K6447" t="s">
        <v>100</v>
      </c>
      <c r="M6447" s="2">
        <v>0</v>
      </c>
      <c r="O6447">
        <v>0</v>
      </c>
      <c r="P6447" s="2">
        <v>12</v>
      </c>
      <c r="Q6447" s="2">
        <v>0</v>
      </c>
      <c r="S6447">
        <v>0</v>
      </c>
      <c r="T6447" s="2">
        <v>11</v>
      </c>
    </row>
    <row r="6448" spans="1:20">
      <c r="A6448" s="187" t="s">
        <v>2011</v>
      </c>
      <c r="B6448" t="s">
        <v>1950</v>
      </c>
      <c r="C6448" s="60" t="s">
        <v>1433</v>
      </c>
      <c r="D6448" s="1" t="s">
        <v>44</v>
      </c>
      <c r="E6448" s="28" t="s">
        <v>60</v>
      </c>
      <c r="F6448" s="26" t="s">
        <v>60</v>
      </c>
      <c r="G6448">
        <v>21</v>
      </c>
      <c r="H6448" s="123">
        <f t="shared" si="470"/>
        <v>0.75</v>
      </c>
      <c r="K6448" t="s">
        <v>100</v>
      </c>
      <c r="M6448" s="2">
        <v>0</v>
      </c>
      <c r="O6448">
        <v>0</v>
      </c>
      <c r="P6448" s="2">
        <v>12</v>
      </c>
      <c r="Q6448" s="2">
        <v>4</v>
      </c>
      <c r="S6448">
        <v>6.9137544069774401</v>
      </c>
      <c r="T6448" s="2">
        <v>11</v>
      </c>
    </row>
    <row r="6449" spans="1:20">
      <c r="A6449" s="187" t="s">
        <v>2011</v>
      </c>
      <c r="B6449" t="s">
        <v>1951</v>
      </c>
      <c r="C6449" s="60" t="s">
        <v>1433</v>
      </c>
      <c r="D6449" s="1" t="s">
        <v>44</v>
      </c>
      <c r="E6449" s="28" t="s">
        <v>60</v>
      </c>
      <c r="F6449" s="26" t="s">
        <v>60</v>
      </c>
      <c r="G6449">
        <v>21</v>
      </c>
      <c r="H6449" s="123">
        <f t="shared" si="470"/>
        <v>0.75</v>
      </c>
      <c r="K6449" t="s">
        <v>100</v>
      </c>
      <c r="M6449" s="2">
        <v>0</v>
      </c>
      <c r="O6449">
        <v>0</v>
      </c>
      <c r="P6449" s="2">
        <v>12</v>
      </c>
      <c r="Q6449" s="2">
        <v>9.0909090909090898E-2</v>
      </c>
      <c r="S6449">
        <v>0.30151134457776402</v>
      </c>
      <c r="T6449" s="2">
        <v>11</v>
      </c>
    </row>
    <row r="6450" spans="1:20">
      <c r="A6450" s="187" t="s">
        <v>2011</v>
      </c>
      <c r="B6450" t="s">
        <v>1952</v>
      </c>
      <c r="C6450" s="60" t="s">
        <v>1433</v>
      </c>
      <c r="D6450" s="1" t="s">
        <v>44</v>
      </c>
      <c r="E6450" s="28" t="s">
        <v>60</v>
      </c>
      <c r="F6450" s="26" t="s">
        <v>60</v>
      </c>
      <c r="G6450">
        <v>21</v>
      </c>
      <c r="H6450" s="123">
        <f t="shared" si="470"/>
        <v>0.75</v>
      </c>
      <c r="K6450" t="s">
        <v>100</v>
      </c>
      <c r="M6450" s="2">
        <v>0</v>
      </c>
      <c r="O6450">
        <v>0</v>
      </c>
      <c r="P6450" s="2">
        <v>12</v>
      </c>
      <c r="Q6450" s="2">
        <v>0</v>
      </c>
      <c r="S6450">
        <v>0</v>
      </c>
      <c r="T6450" s="2">
        <v>11</v>
      </c>
    </row>
    <row r="6451" spans="1:20">
      <c r="A6451" s="187" t="s">
        <v>2011</v>
      </c>
      <c r="B6451" t="s">
        <v>1953</v>
      </c>
      <c r="C6451" s="60" t="s">
        <v>1433</v>
      </c>
      <c r="D6451" s="1" t="s">
        <v>44</v>
      </c>
      <c r="E6451" s="28" t="s">
        <v>60</v>
      </c>
      <c r="F6451" s="26" t="s">
        <v>60</v>
      </c>
      <c r="G6451">
        <v>21</v>
      </c>
      <c r="H6451" s="123">
        <f t="shared" si="470"/>
        <v>0.75</v>
      </c>
      <c r="K6451" t="s">
        <v>100</v>
      </c>
      <c r="M6451" s="2">
        <v>0</v>
      </c>
      <c r="O6451">
        <v>0</v>
      </c>
      <c r="P6451" s="2">
        <v>12</v>
      </c>
      <c r="Q6451" s="2">
        <v>0</v>
      </c>
      <c r="S6451">
        <v>0</v>
      </c>
      <c r="T6451" s="2">
        <v>11</v>
      </c>
    </row>
    <row r="6452" spans="1:20">
      <c r="A6452" s="187" t="s">
        <v>2011</v>
      </c>
      <c r="B6452" t="s">
        <v>1954</v>
      </c>
      <c r="C6452" s="60" t="s">
        <v>1433</v>
      </c>
      <c r="D6452" s="1" t="s">
        <v>44</v>
      </c>
      <c r="E6452" s="28" t="s">
        <v>60</v>
      </c>
      <c r="F6452" s="26" t="s">
        <v>60</v>
      </c>
      <c r="G6452">
        <v>21</v>
      </c>
      <c r="H6452" s="123">
        <f t="shared" si="470"/>
        <v>0.75</v>
      </c>
      <c r="K6452" t="s">
        <v>100</v>
      </c>
      <c r="M6452" s="2">
        <v>28.3333333333333</v>
      </c>
      <c r="O6452">
        <v>29.242973774079701</v>
      </c>
      <c r="P6452" s="2">
        <v>12</v>
      </c>
      <c r="Q6452" s="2">
        <v>4.6363636363636402</v>
      </c>
      <c r="S6452">
        <v>8.4767060497899394</v>
      </c>
      <c r="T6452" s="2">
        <v>11</v>
      </c>
    </row>
    <row r="6453" spans="1:20">
      <c r="A6453" s="187" t="s">
        <v>2011</v>
      </c>
      <c r="B6453" t="s">
        <v>1955</v>
      </c>
      <c r="C6453" s="60" t="s">
        <v>1433</v>
      </c>
      <c r="D6453" s="1" t="s">
        <v>44</v>
      </c>
      <c r="E6453" s="28" t="s">
        <v>60</v>
      </c>
      <c r="F6453" s="26" t="s">
        <v>60</v>
      </c>
      <c r="G6453">
        <v>21</v>
      </c>
      <c r="H6453" s="123">
        <f t="shared" si="470"/>
        <v>0.75</v>
      </c>
      <c r="K6453" t="s">
        <v>100</v>
      </c>
      <c r="M6453" s="2">
        <v>8.3333333333333301E-2</v>
      </c>
      <c r="O6453">
        <v>0.28867513459481298</v>
      </c>
      <c r="P6453" s="2">
        <v>12</v>
      </c>
      <c r="Q6453" s="2">
        <v>2.1818181818181799</v>
      </c>
      <c r="S6453">
        <v>4.6220813886858796</v>
      </c>
      <c r="T6453" s="2">
        <v>11</v>
      </c>
    </row>
    <row r="6454" spans="1:20">
      <c r="A6454" s="187" t="s">
        <v>2011</v>
      </c>
      <c r="B6454" t="s">
        <v>1956</v>
      </c>
      <c r="C6454" s="60" t="s">
        <v>1433</v>
      </c>
      <c r="D6454" s="1" t="s">
        <v>44</v>
      </c>
      <c r="E6454" s="28" t="s">
        <v>60</v>
      </c>
      <c r="F6454" s="26" t="s">
        <v>60</v>
      </c>
      <c r="G6454">
        <v>21</v>
      </c>
      <c r="H6454" s="123">
        <f t="shared" si="470"/>
        <v>0.75</v>
      </c>
      <c r="K6454" t="s">
        <v>100</v>
      </c>
      <c r="M6454" s="2">
        <v>0</v>
      </c>
      <c r="O6454">
        <v>0</v>
      </c>
      <c r="P6454" s="2">
        <v>12</v>
      </c>
      <c r="Q6454" s="2">
        <v>0.18181818181818199</v>
      </c>
      <c r="S6454">
        <v>0.60302268915552704</v>
      </c>
      <c r="T6454" s="2">
        <v>11</v>
      </c>
    </row>
    <row r="6455" spans="1:20">
      <c r="A6455" s="187" t="s">
        <v>2011</v>
      </c>
      <c r="B6455" t="s">
        <v>1957</v>
      </c>
      <c r="C6455" s="60" t="s">
        <v>1433</v>
      </c>
      <c r="D6455" s="1" t="s">
        <v>44</v>
      </c>
      <c r="E6455" s="28" t="s">
        <v>60</v>
      </c>
      <c r="F6455" s="26" t="s">
        <v>60</v>
      </c>
      <c r="G6455">
        <v>21</v>
      </c>
      <c r="H6455" s="123">
        <f t="shared" si="470"/>
        <v>0.75</v>
      </c>
      <c r="K6455" t="s">
        <v>100</v>
      </c>
      <c r="M6455" s="2">
        <v>0</v>
      </c>
      <c r="O6455">
        <v>0</v>
      </c>
      <c r="P6455" s="2">
        <v>12</v>
      </c>
      <c r="Q6455" s="2">
        <v>0</v>
      </c>
      <c r="S6455">
        <v>0</v>
      </c>
      <c r="T6455" s="2">
        <v>11</v>
      </c>
    </row>
    <row r="6456" spans="1:20">
      <c r="A6456" s="187" t="s">
        <v>2011</v>
      </c>
      <c r="B6456" t="s">
        <v>1958</v>
      </c>
      <c r="C6456" s="60" t="s">
        <v>1433</v>
      </c>
      <c r="D6456" s="1" t="s">
        <v>44</v>
      </c>
      <c r="E6456" s="28" t="s">
        <v>60</v>
      </c>
      <c r="F6456" s="26" t="s">
        <v>60</v>
      </c>
      <c r="G6456">
        <v>21</v>
      </c>
      <c r="H6456" s="123">
        <f t="shared" si="470"/>
        <v>0.75</v>
      </c>
      <c r="K6456" t="s">
        <v>100</v>
      </c>
      <c r="M6456" s="2">
        <v>0.58333333333333304</v>
      </c>
      <c r="O6456">
        <v>2.0207259421636898</v>
      </c>
      <c r="P6456" s="2">
        <v>12</v>
      </c>
      <c r="Q6456" s="2">
        <v>0</v>
      </c>
      <c r="S6456">
        <v>0</v>
      </c>
      <c r="T6456" s="2">
        <v>11</v>
      </c>
    </row>
    <row r="6457" spans="1:20">
      <c r="A6457" s="187" t="s">
        <v>2011</v>
      </c>
      <c r="B6457" t="s">
        <v>1959</v>
      </c>
      <c r="C6457" s="60" t="s">
        <v>1433</v>
      </c>
      <c r="D6457" s="1" t="s">
        <v>44</v>
      </c>
      <c r="E6457" s="28" t="s">
        <v>60</v>
      </c>
      <c r="F6457" s="26" t="s">
        <v>60</v>
      </c>
      <c r="G6457">
        <v>21</v>
      </c>
      <c r="H6457" s="123">
        <f t="shared" si="470"/>
        <v>0.75</v>
      </c>
      <c r="K6457" t="s">
        <v>100</v>
      </c>
      <c r="M6457" s="2">
        <v>0</v>
      </c>
      <c r="O6457">
        <v>0</v>
      </c>
      <c r="P6457" s="2">
        <v>12</v>
      </c>
      <c r="Q6457" s="2">
        <v>0.18181818181818199</v>
      </c>
      <c r="S6457">
        <v>0.40451991747794502</v>
      </c>
      <c r="T6457" s="2">
        <v>11</v>
      </c>
    </row>
    <row r="6458" spans="1:20">
      <c r="A6458" s="187" t="s">
        <v>2011</v>
      </c>
      <c r="B6458" t="s">
        <v>1393</v>
      </c>
      <c r="C6458" s="60" t="s">
        <v>1433</v>
      </c>
      <c r="D6458" s="1" t="s">
        <v>44</v>
      </c>
      <c r="E6458" s="28" t="s">
        <v>60</v>
      </c>
      <c r="F6458" s="26" t="s">
        <v>60</v>
      </c>
      <c r="G6458">
        <v>21</v>
      </c>
      <c r="H6458" s="123">
        <f t="shared" si="470"/>
        <v>0.75</v>
      </c>
      <c r="K6458" t="s">
        <v>100</v>
      </c>
      <c r="M6458" s="2">
        <v>0</v>
      </c>
      <c r="O6458">
        <v>0</v>
      </c>
      <c r="P6458" s="2">
        <v>12</v>
      </c>
      <c r="Q6458" s="2">
        <v>0.27272727272727298</v>
      </c>
      <c r="S6458">
        <v>0.64666979068286301</v>
      </c>
      <c r="T6458" s="2">
        <v>11</v>
      </c>
    </row>
    <row r="6459" spans="1:20">
      <c r="A6459" s="187" t="s">
        <v>2011</v>
      </c>
      <c r="B6459" t="s">
        <v>1960</v>
      </c>
      <c r="C6459" s="60" t="s">
        <v>1433</v>
      </c>
      <c r="D6459" s="1" t="s">
        <v>44</v>
      </c>
      <c r="E6459" s="28" t="s">
        <v>60</v>
      </c>
      <c r="F6459" s="26" t="s">
        <v>60</v>
      </c>
      <c r="G6459">
        <v>21</v>
      </c>
      <c r="H6459" s="123">
        <f t="shared" si="470"/>
        <v>0.75</v>
      </c>
      <c r="K6459" t="s">
        <v>100</v>
      </c>
      <c r="M6459" s="2">
        <v>0</v>
      </c>
      <c r="O6459">
        <v>0</v>
      </c>
      <c r="P6459" s="2">
        <v>12</v>
      </c>
      <c r="Q6459" s="2">
        <v>0</v>
      </c>
      <c r="S6459">
        <v>0</v>
      </c>
      <c r="T6459" s="2">
        <v>11</v>
      </c>
    </row>
    <row r="6460" spans="1:20">
      <c r="A6460" s="187" t="s">
        <v>2011</v>
      </c>
      <c r="B6460" t="s">
        <v>1961</v>
      </c>
      <c r="C6460" s="60" t="s">
        <v>1433</v>
      </c>
      <c r="D6460" s="1" t="s">
        <v>44</v>
      </c>
      <c r="E6460" s="28" t="s">
        <v>60</v>
      </c>
      <c r="F6460" s="26" t="s">
        <v>60</v>
      </c>
      <c r="G6460">
        <v>21</v>
      </c>
      <c r="H6460" s="123">
        <f t="shared" si="470"/>
        <v>0.75</v>
      </c>
      <c r="K6460" t="s">
        <v>100</v>
      </c>
      <c r="M6460" s="2">
        <v>0</v>
      </c>
      <c r="O6460">
        <v>0</v>
      </c>
      <c r="P6460" s="2">
        <v>12</v>
      </c>
      <c r="Q6460" s="2">
        <v>9.0909090909090898E-2</v>
      </c>
      <c r="S6460">
        <v>0.30151134457776402</v>
      </c>
      <c r="T6460" s="2">
        <v>11</v>
      </c>
    </row>
    <row r="6461" spans="1:20">
      <c r="A6461" s="187" t="s">
        <v>2011</v>
      </c>
      <c r="B6461" t="s">
        <v>1962</v>
      </c>
      <c r="C6461" s="60" t="s">
        <v>1433</v>
      </c>
      <c r="D6461" s="1" t="s">
        <v>44</v>
      </c>
      <c r="E6461" s="28" t="s">
        <v>60</v>
      </c>
      <c r="F6461" s="26" t="s">
        <v>60</v>
      </c>
      <c r="G6461">
        <v>21</v>
      </c>
      <c r="H6461" s="123">
        <f t="shared" si="470"/>
        <v>0.75</v>
      </c>
      <c r="K6461" t="s">
        <v>100</v>
      </c>
      <c r="M6461" s="2">
        <v>0</v>
      </c>
      <c r="O6461">
        <v>0</v>
      </c>
      <c r="P6461" s="2">
        <v>12</v>
      </c>
      <c r="Q6461" s="2">
        <v>0</v>
      </c>
      <c r="S6461">
        <v>0</v>
      </c>
      <c r="T6461" s="2">
        <v>11</v>
      </c>
    </row>
    <row r="6462" spans="1:20">
      <c r="A6462" s="187" t="s">
        <v>2011</v>
      </c>
      <c r="B6462" t="s">
        <v>1963</v>
      </c>
      <c r="C6462" s="60" t="s">
        <v>1433</v>
      </c>
      <c r="D6462" s="1" t="s">
        <v>44</v>
      </c>
      <c r="E6462" s="28" t="s">
        <v>60</v>
      </c>
      <c r="F6462" s="26" t="s">
        <v>60</v>
      </c>
      <c r="G6462">
        <v>21</v>
      </c>
      <c r="H6462" s="123">
        <f t="shared" si="470"/>
        <v>0.75</v>
      </c>
      <c r="K6462" t="s">
        <v>100</v>
      </c>
      <c r="M6462" s="2">
        <v>2.0833333333333299</v>
      </c>
      <c r="O6462">
        <v>3.17542648054294</v>
      </c>
      <c r="P6462" s="2">
        <v>12</v>
      </c>
      <c r="Q6462" s="2">
        <v>0.18181818181818199</v>
      </c>
      <c r="S6462">
        <v>0.40451991747794502</v>
      </c>
      <c r="T6462" s="2">
        <v>11</v>
      </c>
    </row>
    <row r="6463" spans="1:20">
      <c r="A6463" s="187" t="s">
        <v>2011</v>
      </c>
      <c r="B6463" t="s">
        <v>1964</v>
      </c>
      <c r="C6463" s="60" t="s">
        <v>1433</v>
      </c>
      <c r="D6463" s="1" t="s">
        <v>44</v>
      </c>
      <c r="E6463" s="28" t="s">
        <v>60</v>
      </c>
      <c r="F6463" s="26" t="s">
        <v>60</v>
      </c>
      <c r="G6463">
        <v>21</v>
      </c>
      <c r="H6463" s="123">
        <f t="shared" si="470"/>
        <v>0.75</v>
      </c>
      <c r="K6463" t="s">
        <v>100</v>
      </c>
      <c r="M6463" s="2">
        <v>0</v>
      </c>
      <c r="O6463">
        <v>0</v>
      </c>
      <c r="P6463" s="2">
        <v>12</v>
      </c>
      <c r="Q6463" s="2">
        <v>0</v>
      </c>
      <c r="S6463">
        <v>0</v>
      </c>
      <c r="T6463" s="2">
        <v>11</v>
      </c>
    </row>
    <row r="6464" spans="1:20">
      <c r="A6464" s="187" t="s">
        <v>2011</v>
      </c>
      <c r="B6464" t="s">
        <v>1965</v>
      </c>
      <c r="C6464" s="60" t="s">
        <v>1433</v>
      </c>
      <c r="D6464" s="1" t="s">
        <v>44</v>
      </c>
      <c r="E6464" s="28" t="s">
        <v>60</v>
      </c>
      <c r="F6464" s="26" t="s">
        <v>60</v>
      </c>
      <c r="G6464">
        <v>21</v>
      </c>
      <c r="H6464" s="123">
        <f t="shared" si="470"/>
        <v>0.75</v>
      </c>
      <c r="K6464" t="s">
        <v>100</v>
      </c>
      <c r="M6464" s="2">
        <v>0</v>
      </c>
      <c r="O6464">
        <v>0</v>
      </c>
      <c r="P6464" s="2">
        <v>12</v>
      </c>
      <c r="Q6464" s="2">
        <v>0</v>
      </c>
      <c r="S6464">
        <v>0</v>
      </c>
      <c r="T6464" s="2">
        <v>11</v>
      </c>
    </row>
    <row r="6465" spans="1:20">
      <c r="A6465" s="187" t="s">
        <v>2011</v>
      </c>
      <c r="B6465" t="s">
        <v>599</v>
      </c>
      <c r="C6465" s="60" t="s">
        <v>1433</v>
      </c>
      <c r="D6465" s="1" t="s">
        <v>44</v>
      </c>
      <c r="E6465" s="28" t="s">
        <v>60</v>
      </c>
      <c r="F6465" s="26" t="s">
        <v>60</v>
      </c>
      <c r="G6465">
        <v>21</v>
      </c>
      <c r="H6465" s="123">
        <f t="shared" si="470"/>
        <v>0.75</v>
      </c>
      <c r="K6465" t="s">
        <v>100</v>
      </c>
      <c r="M6465" s="2">
        <v>1.25</v>
      </c>
      <c r="O6465">
        <v>2.1794494717703401</v>
      </c>
      <c r="P6465" s="2">
        <v>12</v>
      </c>
      <c r="Q6465" s="2">
        <v>2.0909090909090899</v>
      </c>
      <c r="S6465">
        <v>3.4771984543464098</v>
      </c>
      <c r="T6465" s="2">
        <v>11</v>
      </c>
    </row>
    <row r="6466" spans="1:20">
      <c r="A6466" s="187" t="s">
        <v>2011</v>
      </c>
      <c r="B6466" t="s">
        <v>1966</v>
      </c>
      <c r="C6466" s="60" t="s">
        <v>1433</v>
      </c>
      <c r="D6466" s="1" t="s">
        <v>44</v>
      </c>
      <c r="E6466" s="28" t="s">
        <v>60</v>
      </c>
      <c r="F6466" s="26" t="s">
        <v>60</v>
      </c>
      <c r="G6466">
        <v>21</v>
      </c>
      <c r="H6466" s="123">
        <f t="shared" si="470"/>
        <v>0.75</v>
      </c>
      <c r="K6466" t="s">
        <v>100</v>
      </c>
      <c r="M6466" s="2">
        <v>0.41666666666666702</v>
      </c>
      <c r="O6466">
        <v>1.4433756729740601</v>
      </c>
      <c r="P6466" s="2">
        <v>12</v>
      </c>
      <c r="Q6466" s="2">
        <v>0</v>
      </c>
      <c r="S6466">
        <v>0</v>
      </c>
      <c r="T6466" s="2">
        <v>11</v>
      </c>
    </row>
    <row r="6467" spans="1:20">
      <c r="A6467" s="187" t="s">
        <v>2011</v>
      </c>
      <c r="B6467" t="s">
        <v>1967</v>
      </c>
      <c r="C6467" s="60" t="s">
        <v>1433</v>
      </c>
      <c r="D6467" s="1" t="s">
        <v>44</v>
      </c>
      <c r="E6467" s="28" t="s">
        <v>60</v>
      </c>
      <c r="F6467" s="26" t="s">
        <v>60</v>
      </c>
      <c r="G6467">
        <v>21</v>
      </c>
      <c r="H6467" s="123">
        <f t="shared" si="470"/>
        <v>0.75</v>
      </c>
      <c r="K6467" t="s">
        <v>100</v>
      </c>
      <c r="M6467" s="2">
        <v>0</v>
      </c>
      <c r="O6467">
        <v>0</v>
      </c>
      <c r="P6467" s="2">
        <v>12</v>
      </c>
      <c r="Q6467" s="2">
        <v>0</v>
      </c>
      <c r="S6467">
        <v>0</v>
      </c>
      <c r="T6467" s="2">
        <v>11</v>
      </c>
    </row>
    <row r="6468" spans="1:20">
      <c r="A6468" s="187" t="s">
        <v>2011</v>
      </c>
      <c r="B6468" t="s">
        <v>1968</v>
      </c>
      <c r="C6468" s="60" t="s">
        <v>1433</v>
      </c>
      <c r="D6468" s="1" t="s">
        <v>44</v>
      </c>
      <c r="E6468" s="28" t="s">
        <v>60</v>
      </c>
      <c r="F6468" s="26" t="s">
        <v>60</v>
      </c>
      <c r="G6468">
        <v>21</v>
      </c>
      <c r="H6468" s="123">
        <f t="shared" si="470"/>
        <v>0.75</v>
      </c>
      <c r="K6468" t="s">
        <v>100</v>
      </c>
      <c r="M6468" s="2">
        <v>0.41666666666666702</v>
      </c>
      <c r="O6468">
        <v>0.66855792342152098</v>
      </c>
      <c r="P6468" s="2">
        <v>12</v>
      </c>
      <c r="Q6468" s="2">
        <v>0.36363636363636398</v>
      </c>
      <c r="S6468">
        <v>0.92441627773717505</v>
      </c>
      <c r="T6468" s="2">
        <v>11</v>
      </c>
    </row>
    <row r="6469" spans="1:20">
      <c r="A6469" s="187" t="s">
        <v>2011</v>
      </c>
      <c r="B6469" t="s">
        <v>1969</v>
      </c>
      <c r="C6469" s="60" t="s">
        <v>1433</v>
      </c>
      <c r="D6469" s="1" t="s">
        <v>44</v>
      </c>
      <c r="E6469" s="28" t="s">
        <v>60</v>
      </c>
      <c r="F6469" s="26" t="s">
        <v>60</v>
      </c>
      <c r="G6469">
        <v>21</v>
      </c>
      <c r="H6469" s="123">
        <f t="shared" ref="H6469:H6532" si="471">G6469/28</f>
        <v>0.75</v>
      </c>
      <c r="K6469" t="s">
        <v>100</v>
      </c>
      <c r="M6469" s="2">
        <v>0</v>
      </c>
      <c r="O6469">
        <v>0</v>
      </c>
      <c r="P6469" s="2">
        <v>12</v>
      </c>
      <c r="Q6469" s="2">
        <v>0</v>
      </c>
      <c r="S6469">
        <v>0</v>
      </c>
      <c r="T6469" s="2">
        <v>11</v>
      </c>
    </row>
    <row r="6470" spans="1:20">
      <c r="A6470" s="187" t="s">
        <v>2011</v>
      </c>
      <c r="B6470" t="s">
        <v>1970</v>
      </c>
      <c r="C6470" s="60" t="s">
        <v>1433</v>
      </c>
      <c r="D6470" s="1" t="s">
        <v>44</v>
      </c>
      <c r="E6470" s="28" t="s">
        <v>60</v>
      </c>
      <c r="F6470" s="26" t="s">
        <v>60</v>
      </c>
      <c r="G6470">
        <v>21</v>
      </c>
      <c r="H6470" s="123">
        <f t="shared" si="471"/>
        <v>0.75</v>
      </c>
      <c r="K6470" t="s">
        <v>100</v>
      </c>
      <c r="M6470" s="2">
        <v>4</v>
      </c>
      <c r="O6470">
        <v>5.6889046716952798</v>
      </c>
      <c r="P6470" s="2">
        <v>12</v>
      </c>
      <c r="Q6470" s="2">
        <v>18.181818181818201</v>
      </c>
      <c r="S6470">
        <v>14.0414969416952</v>
      </c>
      <c r="T6470" s="2">
        <v>11</v>
      </c>
    </row>
    <row r="6471" spans="1:20">
      <c r="A6471" s="187" t="s">
        <v>2011</v>
      </c>
      <c r="B6471" t="s">
        <v>620</v>
      </c>
      <c r="C6471" s="60" t="s">
        <v>1433</v>
      </c>
      <c r="D6471" s="1" t="s">
        <v>44</v>
      </c>
      <c r="E6471" s="28" t="s">
        <v>60</v>
      </c>
      <c r="F6471" s="26" t="s">
        <v>60</v>
      </c>
      <c r="G6471">
        <v>21</v>
      </c>
      <c r="H6471" s="123">
        <f t="shared" si="471"/>
        <v>0.75</v>
      </c>
      <c r="K6471" t="s">
        <v>100</v>
      </c>
      <c r="M6471" s="2">
        <v>8.3333333333333301E-2</v>
      </c>
      <c r="O6471">
        <v>0.28867513459481298</v>
      </c>
      <c r="P6471" s="2">
        <v>12</v>
      </c>
      <c r="Q6471" s="2">
        <v>3.4545454545454501</v>
      </c>
      <c r="S6471">
        <v>4.3672333659569</v>
      </c>
      <c r="T6471" s="2">
        <v>11</v>
      </c>
    </row>
    <row r="6472" spans="1:20">
      <c r="A6472" s="187" t="s">
        <v>2011</v>
      </c>
      <c r="B6472" t="s">
        <v>1971</v>
      </c>
      <c r="C6472" s="60" t="s">
        <v>1433</v>
      </c>
      <c r="D6472" s="1" t="s">
        <v>44</v>
      </c>
      <c r="E6472" s="28" t="s">
        <v>60</v>
      </c>
      <c r="F6472" s="26" t="s">
        <v>60</v>
      </c>
      <c r="G6472">
        <v>21</v>
      </c>
      <c r="H6472" s="123">
        <f t="shared" si="471"/>
        <v>0.75</v>
      </c>
      <c r="K6472" t="s">
        <v>100</v>
      </c>
      <c r="M6472" s="2">
        <v>1.5</v>
      </c>
      <c r="O6472">
        <v>4.2746610710940898</v>
      </c>
      <c r="P6472" s="2">
        <v>12</v>
      </c>
      <c r="Q6472" s="2">
        <v>1.36363636363636</v>
      </c>
      <c r="S6472">
        <v>2.2033033051637401</v>
      </c>
      <c r="T6472" s="2">
        <v>11</v>
      </c>
    </row>
    <row r="6473" spans="1:20">
      <c r="A6473" s="187" t="s">
        <v>2011</v>
      </c>
      <c r="B6473" t="s">
        <v>1972</v>
      </c>
      <c r="C6473" s="60" t="s">
        <v>1433</v>
      </c>
      <c r="D6473" s="1" t="s">
        <v>44</v>
      </c>
      <c r="E6473" s="28" t="s">
        <v>60</v>
      </c>
      <c r="F6473" s="26" t="s">
        <v>60</v>
      </c>
      <c r="G6473">
        <v>21</v>
      </c>
      <c r="H6473" s="123">
        <f t="shared" si="471"/>
        <v>0.75</v>
      </c>
      <c r="K6473" t="s">
        <v>100</v>
      </c>
      <c r="M6473" s="2">
        <v>0</v>
      </c>
      <c r="O6473">
        <v>0</v>
      </c>
      <c r="P6473" s="2">
        <v>12</v>
      </c>
      <c r="Q6473" s="2">
        <v>0</v>
      </c>
      <c r="S6473">
        <v>0</v>
      </c>
      <c r="T6473" s="2">
        <v>11</v>
      </c>
    </row>
    <row r="6474" spans="1:20">
      <c r="A6474" s="187" t="s">
        <v>2011</v>
      </c>
      <c r="B6474" t="s">
        <v>1973</v>
      </c>
      <c r="C6474" s="60" t="s">
        <v>1433</v>
      </c>
      <c r="D6474" s="1" t="s">
        <v>44</v>
      </c>
      <c r="E6474" s="28" t="s">
        <v>60</v>
      </c>
      <c r="F6474" s="26" t="s">
        <v>60</v>
      </c>
      <c r="G6474">
        <v>21</v>
      </c>
      <c r="H6474" s="123">
        <f t="shared" si="471"/>
        <v>0.75</v>
      </c>
      <c r="K6474" t="s">
        <v>100</v>
      </c>
      <c r="M6474" s="2">
        <v>0.33333333333333298</v>
      </c>
      <c r="O6474">
        <v>0.65133894727893005</v>
      </c>
      <c r="P6474" s="2">
        <v>12</v>
      </c>
      <c r="Q6474" s="2">
        <v>9.0909090909090898E-2</v>
      </c>
      <c r="S6474">
        <v>0.30151134457776402</v>
      </c>
      <c r="T6474" s="2">
        <v>11</v>
      </c>
    </row>
    <row r="6475" spans="1:20">
      <c r="A6475" s="187" t="s">
        <v>2011</v>
      </c>
      <c r="B6475" t="s">
        <v>1974</v>
      </c>
      <c r="C6475" s="60" t="s">
        <v>1433</v>
      </c>
      <c r="D6475" s="1" t="s">
        <v>44</v>
      </c>
      <c r="E6475" s="28" t="s">
        <v>60</v>
      </c>
      <c r="F6475" s="26" t="s">
        <v>60</v>
      </c>
      <c r="G6475">
        <v>21</v>
      </c>
      <c r="H6475" s="123">
        <f t="shared" si="471"/>
        <v>0.75</v>
      </c>
      <c r="K6475" t="s">
        <v>100</v>
      </c>
      <c r="M6475" s="2">
        <v>0</v>
      </c>
      <c r="O6475">
        <v>0</v>
      </c>
      <c r="P6475" s="2">
        <v>12</v>
      </c>
      <c r="Q6475" s="2">
        <v>0</v>
      </c>
      <c r="S6475">
        <v>0</v>
      </c>
      <c r="T6475" s="2">
        <v>11</v>
      </c>
    </row>
    <row r="6476" spans="1:20">
      <c r="A6476" s="187" t="s">
        <v>2011</v>
      </c>
      <c r="B6476" t="s">
        <v>1975</v>
      </c>
      <c r="C6476" s="60" t="s">
        <v>1433</v>
      </c>
      <c r="D6476" s="1" t="s">
        <v>44</v>
      </c>
      <c r="E6476" s="28" t="s">
        <v>60</v>
      </c>
      <c r="F6476" s="26" t="s">
        <v>60</v>
      </c>
      <c r="G6476">
        <v>21</v>
      </c>
      <c r="H6476" s="123">
        <f t="shared" si="471"/>
        <v>0.75</v>
      </c>
      <c r="K6476" t="s">
        <v>100</v>
      </c>
      <c r="M6476" s="2">
        <v>0</v>
      </c>
      <c r="O6476">
        <v>0</v>
      </c>
      <c r="P6476" s="2">
        <v>12</v>
      </c>
      <c r="Q6476" s="2">
        <v>0</v>
      </c>
      <c r="S6476">
        <v>0</v>
      </c>
      <c r="T6476" s="2">
        <v>11</v>
      </c>
    </row>
    <row r="6477" spans="1:20">
      <c r="A6477" s="187" t="s">
        <v>2011</v>
      </c>
      <c r="B6477" t="s">
        <v>1976</v>
      </c>
      <c r="C6477" s="60" t="s">
        <v>1433</v>
      </c>
      <c r="D6477" s="1" t="s">
        <v>44</v>
      </c>
      <c r="E6477" s="28" t="s">
        <v>60</v>
      </c>
      <c r="F6477" s="26" t="s">
        <v>60</v>
      </c>
      <c r="G6477">
        <v>21</v>
      </c>
      <c r="H6477" s="123">
        <f t="shared" si="471"/>
        <v>0.75</v>
      </c>
      <c r="K6477" t="s">
        <v>100</v>
      </c>
      <c r="M6477" s="2">
        <v>0.16666666666666699</v>
      </c>
      <c r="O6477">
        <v>0.38924947208076099</v>
      </c>
      <c r="P6477" s="2">
        <v>12</v>
      </c>
      <c r="Q6477" s="2">
        <v>0.90909090909090895</v>
      </c>
      <c r="S6477">
        <v>1.6403990645294499</v>
      </c>
      <c r="T6477" s="2">
        <v>11</v>
      </c>
    </row>
    <row r="6478" spans="1:20">
      <c r="A6478" s="187" t="s">
        <v>2011</v>
      </c>
      <c r="B6478" t="s">
        <v>1977</v>
      </c>
      <c r="C6478" s="60" t="s">
        <v>1433</v>
      </c>
      <c r="D6478" s="1" t="s">
        <v>44</v>
      </c>
      <c r="E6478" s="28" t="s">
        <v>60</v>
      </c>
      <c r="F6478" s="26" t="s">
        <v>60</v>
      </c>
      <c r="G6478">
        <v>21</v>
      </c>
      <c r="H6478" s="123">
        <f t="shared" si="471"/>
        <v>0.75</v>
      </c>
      <c r="K6478" t="s">
        <v>100</v>
      </c>
      <c r="M6478" s="2">
        <v>8.3333333333333301E-2</v>
      </c>
      <c r="O6478">
        <v>0.28867513459481298</v>
      </c>
      <c r="P6478" s="2">
        <v>12</v>
      </c>
      <c r="Q6478" s="2">
        <v>0</v>
      </c>
      <c r="S6478">
        <v>0</v>
      </c>
      <c r="T6478" s="2">
        <v>11</v>
      </c>
    </row>
    <row r="6479" spans="1:20">
      <c r="A6479" s="187" t="s">
        <v>2011</v>
      </c>
      <c r="B6479" t="s">
        <v>1978</v>
      </c>
      <c r="C6479" s="60" t="s">
        <v>1433</v>
      </c>
      <c r="D6479" s="1" t="s">
        <v>44</v>
      </c>
      <c r="E6479" s="28" t="s">
        <v>60</v>
      </c>
      <c r="F6479" s="26" t="s">
        <v>60</v>
      </c>
      <c r="G6479">
        <v>21</v>
      </c>
      <c r="H6479" s="123">
        <f t="shared" si="471"/>
        <v>0.75</v>
      </c>
      <c r="K6479" t="s">
        <v>100</v>
      </c>
      <c r="M6479" s="2">
        <v>0</v>
      </c>
      <c r="O6479">
        <v>0</v>
      </c>
      <c r="P6479" s="2">
        <v>12</v>
      </c>
      <c r="Q6479" s="2">
        <v>0</v>
      </c>
      <c r="S6479">
        <v>0</v>
      </c>
      <c r="T6479" s="2">
        <v>11</v>
      </c>
    </row>
    <row r="6480" spans="1:20">
      <c r="A6480" s="187" t="s">
        <v>2011</v>
      </c>
      <c r="B6480" t="s">
        <v>1979</v>
      </c>
      <c r="C6480" s="60" t="s">
        <v>1433</v>
      </c>
      <c r="D6480" s="1" t="s">
        <v>44</v>
      </c>
      <c r="E6480" s="28" t="s">
        <v>60</v>
      </c>
      <c r="F6480" s="26" t="s">
        <v>60</v>
      </c>
      <c r="G6480">
        <v>21</v>
      </c>
      <c r="H6480" s="123">
        <f t="shared" si="471"/>
        <v>0.75</v>
      </c>
      <c r="K6480" t="s">
        <v>100</v>
      </c>
      <c r="M6480" s="2">
        <v>0</v>
      </c>
      <c r="O6480">
        <v>0</v>
      </c>
      <c r="P6480" s="2">
        <v>12</v>
      </c>
      <c r="Q6480" s="2">
        <v>0</v>
      </c>
      <c r="S6480">
        <v>0</v>
      </c>
      <c r="T6480" s="2">
        <v>11</v>
      </c>
    </row>
    <row r="6481" spans="1:20">
      <c r="A6481" s="187" t="s">
        <v>2011</v>
      </c>
      <c r="B6481" t="s">
        <v>1980</v>
      </c>
      <c r="C6481" s="60" t="s">
        <v>1433</v>
      </c>
      <c r="D6481" s="1" t="s">
        <v>44</v>
      </c>
      <c r="E6481" s="28" t="s">
        <v>60</v>
      </c>
      <c r="F6481" s="26" t="s">
        <v>60</v>
      </c>
      <c r="G6481">
        <v>21</v>
      </c>
      <c r="H6481" s="123">
        <f t="shared" si="471"/>
        <v>0.75</v>
      </c>
      <c r="K6481" t="s">
        <v>100</v>
      </c>
      <c r="M6481" s="2">
        <v>0</v>
      </c>
      <c r="O6481">
        <v>0</v>
      </c>
      <c r="P6481" s="2">
        <v>12</v>
      </c>
      <c r="Q6481" s="2">
        <v>0</v>
      </c>
      <c r="S6481">
        <v>0</v>
      </c>
      <c r="T6481" s="2">
        <v>11</v>
      </c>
    </row>
    <row r="6482" spans="1:20">
      <c r="A6482" s="187" t="s">
        <v>2011</v>
      </c>
      <c r="B6482" t="s">
        <v>1981</v>
      </c>
      <c r="C6482" s="60" t="s">
        <v>1433</v>
      </c>
      <c r="D6482" s="1" t="s">
        <v>44</v>
      </c>
      <c r="E6482" s="28" t="s">
        <v>60</v>
      </c>
      <c r="F6482" s="26" t="s">
        <v>60</v>
      </c>
      <c r="G6482">
        <v>21</v>
      </c>
      <c r="H6482" s="123">
        <f t="shared" si="471"/>
        <v>0.75</v>
      </c>
      <c r="K6482" t="s">
        <v>100</v>
      </c>
      <c r="M6482" s="2">
        <v>8.3333333333333301E-2</v>
      </c>
      <c r="O6482">
        <v>0.28867513459481298</v>
      </c>
      <c r="P6482" s="2">
        <v>12</v>
      </c>
      <c r="Q6482" s="2">
        <v>0.27272727272727298</v>
      </c>
      <c r="S6482">
        <v>0.64666979068286301</v>
      </c>
      <c r="T6482" s="2">
        <v>11</v>
      </c>
    </row>
    <row r="6483" spans="1:20">
      <c r="A6483" s="187" t="s">
        <v>2011</v>
      </c>
      <c r="B6483" t="s">
        <v>1982</v>
      </c>
      <c r="C6483" s="60" t="s">
        <v>1433</v>
      </c>
      <c r="D6483" s="1" t="s">
        <v>44</v>
      </c>
      <c r="E6483" s="28" t="s">
        <v>60</v>
      </c>
      <c r="F6483" s="26" t="s">
        <v>60</v>
      </c>
      <c r="G6483">
        <v>21</v>
      </c>
      <c r="H6483" s="123">
        <f t="shared" si="471"/>
        <v>0.75</v>
      </c>
      <c r="K6483" t="s">
        <v>100</v>
      </c>
      <c r="M6483" s="2">
        <v>0</v>
      </c>
      <c r="O6483">
        <v>0</v>
      </c>
      <c r="P6483" s="2">
        <v>12</v>
      </c>
      <c r="Q6483" s="2">
        <v>0</v>
      </c>
      <c r="S6483">
        <v>0</v>
      </c>
      <c r="T6483" s="2">
        <v>11</v>
      </c>
    </row>
    <row r="6484" spans="1:20">
      <c r="A6484" s="187" t="s">
        <v>2011</v>
      </c>
      <c r="B6484" t="s">
        <v>1983</v>
      </c>
      <c r="C6484" s="60" t="s">
        <v>1433</v>
      </c>
      <c r="D6484" s="1" t="s">
        <v>44</v>
      </c>
      <c r="E6484" s="28" t="s">
        <v>60</v>
      </c>
      <c r="F6484" s="26" t="s">
        <v>60</v>
      </c>
      <c r="G6484">
        <v>21</v>
      </c>
      <c r="H6484" s="123">
        <f t="shared" si="471"/>
        <v>0.75</v>
      </c>
      <c r="K6484" t="s">
        <v>100</v>
      </c>
      <c r="M6484" s="2">
        <v>0</v>
      </c>
      <c r="O6484">
        <v>0</v>
      </c>
      <c r="P6484" s="2">
        <v>12</v>
      </c>
      <c r="Q6484" s="2">
        <v>0</v>
      </c>
      <c r="S6484">
        <v>0</v>
      </c>
      <c r="T6484" s="2">
        <v>11</v>
      </c>
    </row>
    <row r="6485" spans="1:20">
      <c r="A6485" s="187" t="s">
        <v>2011</v>
      </c>
      <c r="B6485" t="s">
        <v>1984</v>
      </c>
      <c r="C6485" s="60" t="s">
        <v>1433</v>
      </c>
      <c r="D6485" s="1" t="s">
        <v>44</v>
      </c>
      <c r="E6485" s="28" t="s">
        <v>60</v>
      </c>
      <c r="F6485" s="26" t="s">
        <v>60</v>
      </c>
      <c r="G6485">
        <v>21</v>
      </c>
      <c r="H6485" s="123">
        <f t="shared" si="471"/>
        <v>0.75</v>
      </c>
      <c r="K6485" t="s">
        <v>100</v>
      </c>
      <c r="M6485" s="2">
        <v>2.25</v>
      </c>
      <c r="O6485">
        <v>4.9566300868817903</v>
      </c>
      <c r="P6485" s="2">
        <v>12</v>
      </c>
      <c r="Q6485" s="2">
        <v>4.2727272727272698</v>
      </c>
      <c r="S6485">
        <v>5.2362373722150704</v>
      </c>
      <c r="T6485" s="2">
        <v>11</v>
      </c>
    </row>
    <row r="6486" spans="1:20">
      <c r="A6486" s="187" t="s">
        <v>2011</v>
      </c>
      <c r="B6486" t="s">
        <v>1985</v>
      </c>
      <c r="C6486" s="60" t="s">
        <v>1433</v>
      </c>
      <c r="D6486" s="1" t="s">
        <v>44</v>
      </c>
      <c r="E6486" s="28" t="s">
        <v>60</v>
      </c>
      <c r="F6486" s="26" t="s">
        <v>60</v>
      </c>
      <c r="G6486">
        <v>21</v>
      </c>
      <c r="H6486" s="123">
        <f t="shared" si="471"/>
        <v>0.75</v>
      </c>
      <c r="K6486" t="s">
        <v>100</v>
      </c>
      <c r="M6486" s="2">
        <v>0</v>
      </c>
      <c r="O6486">
        <v>0</v>
      </c>
      <c r="P6486" s="2">
        <v>12</v>
      </c>
      <c r="Q6486" s="2">
        <v>0</v>
      </c>
      <c r="S6486">
        <v>0</v>
      </c>
      <c r="T6486" s="2">
        <v>11</v>
      </c>
    </row>
    <row r="6487" spans="1:20">
      <c r="A6487" s="187" t="s">
        <v>2011</v>
      </c>
      <c r="B6487" t="s">
        <v>1986</v>
      </c>
      <c r="C6487" s="60" t="s">
        <v>1433</v>
      </c>
      <c r="D6487" s="1" t="s">
        <v>44</v>
      </c>
      <c r="E6487" s="28" t="s">
        <v>60</v>
      </c>
      <c r="F6487" s="26" t="s">
        <v>60</v>
      </c>
      <c r="G6487">
        <v>21</v>
      </c>
      <c r="H6487" s="123">
        <f t="shared" si="471"/>
        <v>0.75</v>
      </c>
      <c r="K6487" t="s">
        <v>100</v>
      </c>
      <c r="M6487" s="2">
        <v>0</v>
      </c>
      <c r="O6487">
        <v>0</v>
      </c>
      <c r="P6487" s="2">
        <v>12</v>
      </c>
      <c r="Q6487" s="2">
        <v>0</v>
      </c>
      <c r="S6487">
        <v>0</v>
      </c>
      <c r="T6487" s="2">
        <v>11</v>
      </c>
    </row>
    <row r="6488" spans="1:20">
      <c r="A6488" s="187" t="s">
        <v>2011</v>
      </c>
      <c r="B6488" t="s">
        <v>1987</v>
      </c>
      <c r="C6488" s="60" t="s">
        <v>1433</v>
      </c>
      <c r="D6488" s="1" t="s">
        <v>44</v>
      </c>
      <c r="E6488" s="28" t="s">
        <v>60</v>
      </c>
      <c r="F6488" s="26" t="s">
        <v>60</v>
      </c>
      <c r="G6488">
        <v>21</v>
      </c>
      <c r="H6488" s="123">
        <f t="shared" si="471"/>
        <v>0.75</v>
      </c>
      <c r="K6488" t="s">
        <v>100</v>
      </c>
      <c r="M6488" s="2">
        <v>0</v>
      </c>
      <c r="O6488">
        <v>0</v>
      </c>
      <c r="P6488" s="2">
        <v>12</v>
      </c>
      <c r="Q6488" s="2">
        <v>0</v>
      </c>
      <c r="S6488">
        <v>0</v>
      </c>
      <c r="T6488" s="2">
        <v>11</v>
      </c>
    </row>
    <row r="6489" spans="1:20">
      <c r="A6489" s="187" t="s">
        <v>2011</v>
      </c>
      <c r="B6489" t="s">
        <v>1988</v>
      </c>
      <c r="C6489" s="60" t="s">
        <v>1433</v>
      </c>
      <c r="D6489" s="1" t="s">
        <v>44</v>
      </c>
      <c r="E6489" s="28" t="s">
        <v>60</v>
      </c>
      <c r="F6489" s="26" t="s">
        <v>60</v>
      </c>
      <c r="G6489">
        <v>21</v>
      </c>
      <c r="H6489" s="123">
        <f t="shared" si="471"/>
        <v>0.75</v>
      </c>
      <c r="K6489" t="s">
        <v>100</v>
      </c>
      <c r="M6489" s="2">
        <v>0</v>
      </c>
      <c r="O6489">
        <v>0</v>
      </c>
      <c r="P6489" s="2">
        <v>12</v>
      </c>
      <c r="Q6489" s="2">
        <v>0</v>
      </c>
      <c r="S6489">
        <v>0</v>
      </c>
      <c r="T6489" s="2">
        <v>11</v>
      </c>
    </row>
    <row r="6490" spans="1:20">
      <c r="A6490" s="187" t="s">
        <v>2011</v>
      </c>
      <c r="B6490" t="s">
        <v>1989</v>
      </c>
      <c r="C6490" s="60" t="s">
        <v>1433</v>
      </c>
      <c r="D6490" s="1" t="s">
        <v>44</v>
      </c>
      <c r="E6490" s="28" t="s">
        <v>60</v>
      </c>
      <c r="F6490" s="26" t="s">
        <v>60</v>
      </c>
      <c r="G6490">
        <v>21</v>
      </c>
      <c r="H6490" s="123">
        <f t="shared" si="471"/>
        <v>0.75</v>
      </c>
      <c r="K6490" t="s">
        <v>100</v>
      </c>
      <c r="M6490" s="2">
        <v>0</v>
      </c>
      <c r="O6490">
        <v>0</v>
      </c>
      <c r="P6490" s="2">
        <v>12</v>
      </c>
      <c r="Q6490" s="2">
        <v>0.54545454545454497</v>
      </c>
      <c r="S6490">
        <v>1.0357254813546299</v>
      </c>
      <c r="T6490" s="2">
        <v>11</v>
      </c>
    </row>
    <row r="6491" spans="1:20">
      <c r="A6491" s="187" t="s">
        <v>2011</v>
      </c>
      <c r="B6491" t="s">
        <v>1990</v>
      </c>
      <c r="C6491" s="60" t="s">
        <v>1433</v>
      </c>
      <c r="D6491" s="1" t="s">
        <v>44</v>
      </c>
      <c r="E6491" s="28" t="s">
        <v>60</v>
      </c>
      <c r="F6491" s="26" t="s">
        <v>60</v>
      </c>
      <c r="G6491">
        <v>21</v>
      </c>
      <c r="H6491" s="123">
        <f t="shared" si="471"/>
        <v>0.75</v>
      </c>
      <c r="K6491" t="s">
        <v>100</v>
      </c>
      <c r="M6491" s="2">
        <v>0</v>
      </c>
      <c r="O6491">
        <v>0</v>
      </c>
      <c r="P6491" s="2">
        <v>12</v>
      </c>
      <c r="Q6491" s="2">
        <v>0.18181818181818199</v>
      </c>
      <c r="S6491">
        <v>0.40451991747794502</v>
      </c>
      <c r="T6491" s="2">
        <v>11</v>
      </c>
    </row>
    <row r="6492" spans="1:20">
      <c r="A6492" s="187" t="s">
        <v>2011</v>
      </c>
      <c r="B6492" t="s">
        <v>1991</v>
      </c>
      <c r="C6492" s="60" t="s">
        <v>1433</v>
      </c>
      <c r="D6492" s="1" t="s">
        <v>44</v>
      </c>
      <c r="E6492" s="28" t="s">
        <v>60</v>
      </c>
      <c r="F6492" s="26" t="s">
        <v>60</v>
      </c>
      <c r="G6492">
        <v>21</v>
      </c>
      <c r="H6492" s="123">
        <f t="shared" si="471"/>
        <v>0.75</v>
      </c>
      <c r="K6492" t="s">
        <v>100</v>
      </c>
      <c r="M6492" s="2">
        <v>0</v>
      </c>
      <c r="O6492">
        <v>0</v>
      </c>
      <c r="P6492" s="2">
        <v>12</v>
      </c>
      <c r="Q6492" s="2">
        <v>0</v>
      </c>
      <c r="S6492">
        <v>0</v>
      </c>
      <c r="T6492" s="2">
        <v>11</v>
      </c>
    </row>
    <row r="6493" spans="1:20">
      <c r="A6493" s="187" t="s">
        <v>2011</v>
      </c>
      <c r="B6493" t="s">
        <v>1992</v>
      </c>
      <c r="C6493" s="60" t="s">
        <v>1433</v>
      </c>
      <c r="D6493" s="1" t="s">
        <v>44</v>
      </c>
      <c r="E6493" s="28" t="s">
        <v>60</v>
      </c>
      <c r="F6493" s="26" t="s">
        <v>60</v>
      </c>
      <c r="G6493">
        <v>21</v>
      </c>
      <c r="H6493" s="123">
        <f t="shared" si="471"/>
        <v>0.75</v>
      </c>
      <c r="K6493" t="s">
        <v>100</v>
      </c>
      <c r="M6493" s="2">
        <v>0</v>
      </c>
      <c r="O6493">
        <v>0</v>
      </c>
      <c r="P6493" s="2">
        <v>12</v>
      </c>
      <c r="Q6493" s="2">
        <v>0</v>
      </c>
      <c r="S6493">
        <v>0</v>
      </c>
      <c r="T6493" s="2">
        <v>11</v>
      </c>
    </row>
    <row r="6494" spans="1:20">
      <c r="A6494" s="187" t="s">
        <v>2011</v>
      </c>
      <c r="B6494" t="s">
        <v>931</v>
      </c>
      <c r="C6494" s="60" t="s">
        <v>1433</v>
      </c>
      <c r="D6494" s="1" t="s">
        <v>44</v>
      </c>
      <c r="E6494" s="28" t="s">
        <v>60</v>
      </c>
      <c r="F6494" s="26" t="s">
        <v>60</v>
      </c>
      <c r="G6494">
        <v>21</v>
      </c>
      <c r="H6494" s="123">
        <f t="shared" si="471"/>
        <v>0.75</v>
      </c>
      <c r="K6494" t="s">
        <v>100</v>
      </c>
      <c r="M6494" s="2">
        <v>0</v>
      </c>
      <c r="O6494">
        <v>0</v>
      </c>
      <c r="P6494" s="2">
        <v>12</v>
      </c>
      <c r="Q6494" s="2">
        <v>0</v>
      </c>
      <c r="S6494">
        <v>0</v>
      </c>
      <c r="T6494" s="2">
        <v>11</v>
      </c>
    </row>
    <row r="6495" spans="1:20">
      <c r="A6495" s="187" t="s">
        <v>2011</v>
      </c>
      <c r="B6495" t="s">
        <v>1993</v>
      </c>
      <c r="C6495" s="60" t="s">
        <v>1433</v>
      </c>
      <c r="D6495" s="1" t="s">
        <v>44</v>
      </c>
      <c r="E6495" s="28" t="s">
        <v>60</v>
      </c>
      <c r="F6495" s="26" t="s">
        <v>60</v>
      </c>
      <c r="G6495">
        <v>21</v>
      </c>
      <c r="H6495" s="123">
        <f t="shared" si="471"/>
        <v>0.75</v>
      </c>
      <c r="K6495" t="s">
        <v>100</v>
      </c>
      <c r="M6495" s="2">
        <v>15.25</v>
      </c>
      <c r="O6495">
        <v>18.030907807529701</v>
      </c>
      <c r="P6495" s="2">
        <v>12</v>
      </c>
      <c r="Q6495" s="2">
        <v>0.54545454545454497</v>
      </c>
      <c r="S6495">
        <v>0.93419873299382705</v>
      </c>
      <c r="T6495" s="2">
        <v>11</v>
      </c>
    </row>
    <row r="6496" spans="1:20">
      <c r="A6496" s="187" t="s">
        <v>2011</v>
      </c>
      <c r="B6496" t="s">
        <v>1994</v>
      </c>
      <c r="C6496" s="60" t="s">
        <v>1433</v>
      </c>
      <c r="D6496" s="1" t="s">
        <v>44</v>
      </c>
      <c r="E6496" s="28" t="s">
        <v>60</v>
      </c>
      <c r="F6496" s="26" t="s">
        <v>60</v>
      </c>
      <c r="G6496">
        <v>21</v>
      </c>
      <c r="H6496" s="123">
        <f t="shared" si="471"/>
        <v>0.75</v>
      </c>
      <c r="K6496" t="s">
        <v>100</v>
      </c>
      <c r="M6496" s="2">
        <v>0</v>
      </c>
      <c r="O6496">
        <v>0</v>
      </c>
      <c r="P6496" s="2">
        <v>12</v>
      </c>
      <c r="Q6496" s="2">
        <v>0</v>
      </c>
      <c r="S6496">
        <v>0</v>
      </c>
      <c r="T6496" s="2">
        <v>11</v>
      </c>
    </row>
    <row r="6497" spans="1:20">
      <c r="A6497" s="187" t="s">
        <v>2011</v>
      </c>
      <c r="B6497" t="s">
        <v>1995</v>
      </c>
      <c r="C6497" s="60" t="s">
        <v>1433</v>
      </c>
      <c r="D6497" s="1" t="s">
        <v>44</v>
      </c>
      <c r="E6497" s="28" t="s">
        <v>60</v>
      </c>
      <c r="F6497" s="26" t="s">
        <v>60</v>
      </c>
      <c r="G6497">
        <v>21</v>
      </c>
      <c r="H6497" s="123">
        <f t="shared" si="471"/>
        <v>0.75</v>
      </c>
      <c r="K6497" t="s">
        <v>100</v>
      </c>
      <c r="M6497" s="2">
        <v>8.3333333333333301E-2</v>
      </c>
      <c r="O6497">
        <v>0.28867513459481298</v>
      </c>
      <c r="P6497" s="2">
        <v>12</v>
      </c>
      <c r="Q6497" s="2">
        <v>0</v>
      </c>
      <c r="S6497">
        <v>0</v>
      </c>
      <c r="T6497" s="2">
        <v>11</v>
      </c>
    </row>
    <row r="6498" spans="1:20">
      <c r="A6498" s="187" t="s">
        <v>2011</v>
      </c>
      <c r="B6498" t="s">
        <v>1996</v>
      </c>
      <c r="C6498" s="60" t="s">
        <v>1433</v>
      </c>
      <c r="D6498" s="1" t="s">
        <v>44</v>
      </c>
      <c r="E6498" s="28" t="s">
        <v>60</v>
      </c>
      <c r="F6498" s="26" t="s">
        <v>60</v>
      </c>
      <c r="G6498">
        <v>21</v>
      </c>
      <c r="H6498" s="123">
        <f t="shared" si="471"/>
        <v>0.75</v>
      </c>
      <c r="K6498" t="s">
        <v>100</v>
      </c>
      <c r="M6498" s="2">
        <v>0</v>
      </c>
      <c r="O6498">
        <v>0</v>
      </c>
      <c r="P6498" s="2">
        <v>12</v>
      </c>
      <c r="Q6498" s="2">
        <v>0</v>
      </c>
      <c r="S6498">
        <v>0</v>
      </c>
      <c r="T6498" s="2">
        <v>11</v>
      </c>
    </row>
    <row r="6499" spans="1:20">
      <c r="A6499" s="187" t="s">
        <v>2011</v>
      </c>
      <c r="B6499" t="s">
        <v>1997</v>
      </c>
      <c r="C6499" s="60" t="s">
        <v>1433</v>
      </c>
      <c r="D6499" s="1" t="s">
        <v>44</v>
      </c>
      <c r="E6499" s="28" t="s">
        <v>60</v>
      </c>
      <c r="F6499" s="26" t="s">
        <v>60</v>
      </c>
      <c r="G6499">
        <v>21</v>
      </c>
      <c r="H6499" s="123">
        <f t="shared" si="471"/>
        <v>0.75</v>
      </c>
      <c r="K6499" t="s">
        <v>100</v>
      </c>
      <c r="M6499" s="2">
        <v>0</v>
      </c>
      <c r="O6499">
        <v>0</v>
      </c>
      <c r="P6499" s="2">
        <v>12</v>
      </c>
      <c r="Q6499" s="2">
        <v>0</v>
      </c>
      <c r="S6499">
        <v>0</v>
      </c>
      <c r="T6499" s="2">
        <v>11</v>
      </c>
    </row>
    <row r="6500" spans="1:20">
      <c r="A6500" s="187" t="s">
        <v>2011</v>
      </c>
      <c r="B6500" t="s">
        <v>1998</v>
      </c>
      <c r="C6500" s="60" t="s">
        <v>1433</v>
      </c>
      <c r="D6500" s="1" t="s">
        <v>44</v>
      </c>
      <c r="E6500" s="28" t="s">
        <v>60</v>
      </c>
      <c r="F6500" s="26" t="s">
        <v>60</v>
      </c>
      <c r="G6500">
        <v>21</v>
      </c>
      <c r="H6500" s="123">
        <f t="shared" si="471"/>
        <v>0.75</v>
      </c>
      <c r="K6500" t="s">
        <v>100</v>
      </c>
      <c r="M6500" s="2">
        <v>0</v>
      </c>
      <c r="O6500">
        <v>0</v>
      </c>
      <c r="P6500" s="2">
        <v>12</v>
      </c>
      <c r="Q6500" s="2">
        <v>0</v>
      </c>
      <c r="S6500">
        <v>0</v>
      </c>
      <c r="T6500" s="2">
        <v>11</v>
      </c>
    </row>
    <row r="6501" spans="1:20">
      <c r="A6501" s="187" t="s">
        <v>2011</v>
      </c>
      <c r="B6501" t="s">
        <v>1999</v>
      </c>
      <c r="C6501" s="60" t="s">
        <v>1433</v>
      </c>
      <c r="D6501" s="1" t="s">
        <v>44</v>
      </c>
      <c r="E6501" s="28" t="s">
        <v>60</v>
      </c>
      <c r="F6501" s="26" t="s">
        <v>60</v>
      </c>
      <c r="G6501">
        <v>21</v>
      </c>
      <c r="H6501" s="123">
        <f t="shared" si="471"/>
        <v>0.75</v>
      </c>
      <c r="K6501" t="s">
        <v>100</v>
      </c>
      <c r="M6501" s="2">
        <v>0</v>
      </c>
      <c r="O6501">
        <v>0</v>
      </c>
      <c r="P6501" s="2">
        <v>12</v>
      </c>
      <c r="Q6501" s="2">
        <v>0</v>
      </c>
      <c r="S6501">
        <v>0</v>
      </c>
      <c r="T6501" s="2">
        <v>11</v>
      </c>
    </row>
    <row r="6502" spans="1:20">
      <c r="A6502" s="187" t="s">
        <v>2011</v>
      </c>
      <c r="B6502" t="s">
        <v>2000</v>
      </c>
      <c r="C6502" s="60" t="s">
        <v>1433</v>
      </c>
      <c r="D6502" s="1" t="s">
        <v>44</v>
      </c>
      <c r="E6502" s="28" t="s">
        <v>60</v>
      </c>
      <c r="F6502" s="26" t="s">
        <v>60</v>
      </c>
      <c r="G6502">
        <v>21</v>
      </c>
      <c r="H6502" s="123">
        <f t="shared" si="471"/>
        <v>0.75</v>
      </c>
      <c r="K6502" t="s">
        <v>100</v>
      </c>
      <c r="M6502" s="2">
        <v>0</v>
      </c>
      <c r="O6502">
        <v>0</v>
      </c>
      <c r="P6502" s="2">
        <v>12</v>
      </c>
      <c r="Q6502" s="2">
        <v>0</v>
      </c>
      <c r="S6502">
        <v>0</v>
      </c>
      <c r="T6502" s="2">
        <v>11</v>
      </c>
    </row>
    <row r="6503" spans="1:20">
      <c r="A6503" s="187" t="s">
        <v>2011</v>
      </c>
      <c r="B6503" t="s">
        <v>2001</v>
      </c>
      <c r="C6503" s="60" t="s">
        <v>1433</v>
      </c>
      <c r="D6503" s="1" t="s">
        <v>44</v>
      </c>
      <c r="E6503" s="28" t="s">
        <v>60</v>
      </c>
      <c r="F6503" s="26" t="s">
        <v>60</v>
      </c>
      <c r="G6503">
        <v>21</v>
      </c>
      <c r="H6503" s="123">
        <f t="shared" si="471"/>
        <v>0.75</v>
      </c>
      <c r="K6503" t="s">
        <v>100</v>
      </c>
      <c r="M6503" s="2">
        <v>0.16666666666666699</v>
      </c>
      <c r="O6503">
        <v>0.57735026918962595</v>
      </c>
      <c r="P6503" s="2">
        <v>12</v>
      </c>
      <c r="Q6503" s="2">
        <v>0</v>
      </c>
      <c r="S6503">
        <v>0</v>
      </c>
      <c r="T6503" s="2">
        <v>11</v>
      </c>
    </row>
    <row r="6504" spans="1:20">
      <c r="A6504" s="187" t="s">
        <v>2011</v>
      </c>
      <c r="B6504" t="s">
        <v>2002</v>
      </c>
      <c r="C6504" s="60" t="s">
        <v>1433</v>
      </c>
      <c r="D6504" s="1" t="s">
        <v>44</v>
      </c>
      <c r="E6504" s="28" t="s">
        <v>60</v>
      </c>
      <c r="F6504" s="26" t="s">
        <v>60</v>
      </c>
      <c r="G6504">
        <v>21</v>
      </c>
      <c r="H6504" s="123">
        <f t="shared" si="471"/>
        <v>0.75</v>
      </c>
      <c r="K6504" t="s">
        <v>100</v>
      </c>
      <c r="M6504" s="2">
        <v>4.3333333333333304</v>
      </c>
      <c r="O6504">
        <v>5.5650424050223499</v>
      </c>
      <c r="P6504" s="2">
        <v>12</v>
      </c>
      <c r="Q6504" s="2">
        <v>15.909090909090899</v>
      </c>
      <c r="S6504">
        <v>13.057216743659801</v>
      </c>
      <c r="T6504" s="2">
        <v>11</v>
      </c>
    </row>
    <row r="6505" spans="1:20">
      <c r="A6505" s="187" t="s">
        <v>2011</v>
      </c>
      <c r="B6505" t="s">
        <v>2003</v>
      </c>
      <c r="C6505" s="60" t="s">
        <v>1433</v>
      </c>
      <c r="D6505" s="1" t="s">
        <v>44</v>
      </c>
      <c r="E6505" s="28" t="s">
        <v>60</v>
      </c>
      <c r="F6505" s="26" t="s">
        <v>60</v>
      </c>
      <c r="G6505">
        <v>21</v>
      </c>
      <c r="H6505" s="123">
        <f t="shared" si="471"/>
        <v>0.75</v>
      </c>
      <c r="K6505" t="s">
        <v>100</v>
      </c>
      <c r="M6505" s="2">
        <v>5.5833333333333304</v>
      </c>
      <c r="O6505">
        <v>5.5178772817968396</v>
      </c>
      <c r="P6505" s="2">
        <v>12</v>
      </c>
      <c r="Q6505" s="2">
        <v>314.27272727272702</v>
      </c>
      <c r="S6505">
        <v>399.38530040778699</v>
      </c>
      <c r="T6505" s="2">
        <v>11</v>
      </c>
    </row>
    <row r="6506" spans="1:20">
      <c r="A6506" s="187" t="s">
        <v>2011</v>
      </c>
      <c r="B6506" t="s">
        <v>2004</v>
      </c>
      <c r="C6506" s="60" t="s">
        <v>1433</v>
      </c>
      <c r="D6506" s="1" t="s">
        <v>44</v>
      </c>
      <c r="E6506" s="28" t="s">
        <v>60</v>
      </c>
      <c r="F6506" s="26" t="s">
        <v>60</v>
      </c>
      <c r="G6506">
        <v>21</v>
      </c>
      <c r="H6506" s="123">
        <f t="shared" si="471"/>
        <v>0.75</v>
      </c>
      <c r="K6506" t="s">
        <v>100</v>
      </c>
      <c r="M6506" s="2">
        <v>0</v>
      </c>
      <c r="O6506">
        <v>0</v>
      </c>
      <c r="P6506" s="2">
        <v>12</v>
      </c>
      <c r="Q6506" s="2">
        <v>0</v>
      </c>
      <c r="S6506">
        <v>0</v>
      </c>
      <c r="T6506" s="2">
        <v>11</v>
      </c>
    </row>
    <row r="6507" spans="1:20">
      <c r="A6507" s="187" t="s">
        <v>2011</v>
      </c>
      <c r="B6507" t="s">
        <v>2005</v>
      </c>
      <c r="C6507" s="60" t="s">
        <v>1433</v>
      </c>
      <c r="D6507" s="1" t="s">
        <v>44</v>
      </c>
      <c r="E6507" s="28" t="s">
        <v>60</v>
      </c>
      <c r="F6507" s="26" t="s">
        <v>60</v>
      </c>
      <c r="G6507">
        <v>21</v>
      </c>
      <c r="H6507" s="123">
        <f t="shared" si="471"/>
        <v>0.75</v>
      </c>
      <c r="K6507" t="s">
        <v>100</v>
      </c>
      <c r="M6507" s="2">
        <v>0</v>
      </c>
      <c r="O6507">
        <v>0</v>
      </c>
      <c r="P6507" s="2">
        <v>12</v>
      </c>
      <c r="Q6507" s="2">
        <v>0</v>
      </c>
      <c r="S6507">
        <v>0</v>
      </c>
      <c r="T6507" s="2">
        <v>11</v>
      </c>
    </row>
    <row r="6508" spans="1:20">
      <c r="A6508" s="187" t="s">
        <v>2011</v>
      </c>
      <c r="B6508" t="s">
        <v>2006</v>
      </c>
      <c r="C6508" s="60" t="s">
        <v>1433</v>
      </c>
      <c r="D6508" s="1" t="s">
        <v>44</v>
      </c>
      <c r="E6508" s="28" t="s">
        <v>60</v>
      </c>
      <c r="F6508" s="26" t="s">
        <v>60</v>
      </c>
      <c r="G6508">
        <v>21</v>
      </c>
      <c r="H6508" s="123">
        <f t="shared" si="471"/>
        <v>0.75</v>
      </c>
      <c r="K6508" t="s">
        <v>100</v>
      </c>
      <c r="M6508" s="2">
        <v>0</v>
      </c>
      <c r="O6508">
        <v>0</v>
      </c>
      <c r="P6508" s="2">
        <v>12</v>
      </c>
      <c r="Q6508" s="2">
        <v>0</v>
      </c>
      <c r="S6508">
        <v>0</v>
      </c>
      <c r="T6508" s="2">
        <v>11</v>
      </c>
    </row>
    <row r="6509" spans="1:20">
      <c r="A6509" s="187" t="s">
        <v>2011</v>
      </c>
      <c r="B6509" t="s">
        <v>2007</v>
      </c>
      <c r="C6509" s="60" t="s">
        <v>1433</v>
      </c>
      <c r="D6509" s="1" t="s">
        <v>44</v>
      </c>
      <c r="E6509" s="28" t="s">
        <v>60</v>
      </c>
      <c r="F6509" s="26" t="s">
        <v>60</v>
      </c>
      <c r="G6509">
        <v>21</v>
      </c>
      <c r="H6509" s="123">
        <f t="shared" si="471"/>
        <v>0.75</v>
      </c>
      <c r="K6509" t="s">
        <v>100</v>
      </c>
      <c r="M6509" s="2">
        <v>2.5</v>
      </c>
      <c r="O6509">
        <v>1.7320508075688801</v>
      </c>
      <c r="P6509" s="2">
        <v>12</v>
      </c>
      <c r="Q6509" s="2">
        <v>8.3636363636363598</v>
      </c>
      <c r="S6509">
        <v>5.1821371512673702</v>
      </c>
      <c r="T6509" s="2">
        <v>11</v>
      </c>
    </row>
    <row r="6510" spans="1:20">
      <c r="A6510" s="187" t="s">
        <v>2011</v>
      </c>
      <c r="B6510" t="s">
        <v>2008</v>
      </c>
      <c r="C6510" s="60" t="s">
        <v>1433</v>
      </c>
      <c r="D6510" s="1" t="s">
        <v>44</v>
      </c>
      <c r="E6510" s="28" t="s">
        <v>60</v>
      </c>
      <c r="F6510" s="26" t="s">
        <v>60</v>
      </c>
      <c r="G6510">
        <v>21</v>
      </c>
      <c r="H6510" s="123">
        <f t="shared" si="471"/>
        <v>0.75</v>
      </c>
      <c r="K6510" t="s">
        <v>100</v>
      </c>
      <c r="M6510" s="2">
        <v>0</v>
      </c>
      <c r="O6510">
        <v>0</v>
      </c>
      <c r="P6510" s="2">
        <v>12</v>
      </c>
      <c r="Q6510" s="2">
        <v>0</v>
      </c>
      <c r="S6510">
        <v>0</v>
      </c>
      <c r="T6510" s="2">
        <v>11</v>
      </c>
    </row>
    <row r="6511" spans="1:20">
      <c r="A6511" s="187" t="s">
        <v>2011</v>
      </c>
      <c r="B6511" t="s">
        <v>2009</v>
      </c>
      <c r="C6511" s="60" t="s">
        <v>1433</v>
      </c>
      <c r="D6511" s="1" t="s">
        <v>44</v>
      </c>
      <c r="E6511" s="28" t="s">
        <v>60</v>
      </c>
      <c r="F6511" s="26" t="s">
        <v>60</v>
      </c>
      <c r="G6511">
        <v>21</v>
      </c>
      <c r="H6511" s="123">
        <f t="shared" si="471"/>
        <v>0.75</v>
      </c>
      <c r="K6511" t="s">
        <v>100</v>
      </c>
      <c r="M6511" s="2">
        <v>0.41666666666666702</v>
      </c>
      <c r="O6511">
        <v>0.90033663737851999</v>
      </c>
      <c r="P6511" s="2">
        <v>12</v>
      </c>
      <c r="Q6511" s="2">
        <v>0.90909090909090895</v>
      </c>
      <c r="S6511">
        <v>1.4459976109624399</v>
      </c>
      <c r="T6511" s="2">
        <v>11</v>
      </c>
    </row>
    <row r="6512" spans="1:20">
      <c r="A6512" s="187" t="s">
        <v>2011</v>
      </c>
      <c r="B6512" t="s">
        <v>1873</v>
      </c>
      <c r="C6512" s="60" t="s">
        <v>1433</v>
      </c>
      <c r="D6512" s="1" t="s">
        <v>44</v>
      </c>
      <c r="E6512" s="28" t="s">
        <v>60</v>
      </c>
      <c r="F6512" s="26" t="s">
        <v>60</v>
      </c>
      <c r="G6512">
        <v>28</v>
      </c>
      <c r="H6512" s="123">
        <f t="shared" si="471"/>
        <v>1</v>
      </c>
      <c r="L6512" t="s">
        <v>100</v>
      </c>
      <c r="M6512" s="2">
        <v>1.3333333333333299</v>
      </c>
      <c r="O6512">
        <v>2.6742316936860901</v>
      </c>
      <c r="P6512" s="2">
        <v>12</v>
      </c>
      <c r="Q6512" s="2">
        <v>0.33333333333333298</v>
      </c>
      <c r="S6512">
        <v>1</v>
      </c>
      <c r="T6512" s="2">
        <v>9</v>
      </c>
    </row>
    <row r="6513" spans="1:20">
      <c r="A6513" s="187" t="s">
        <v>2011</v>
      </c>
      <c r="B6513" t="s">
        <v>1874</v>
      </c>
      <c r="C6513" s="60" t="s">
        <v>1433</v>
      </c>
      <c r="D6513" s="1" t="s">
        <v>44</v>
      </c>
      <c r="E6513" s="28" t="s">
        <v>60</v>
      </c>
      <c r="F6513" s="26" t="s">
        <v>60</v>
      </c>
      <c r="G6513">
        <v>28</v>
      </c>
      <c r="H6513" s="123">
        <f t="shared" si="471"/>
        <v>1</v>
      </c>
      <c r="L6513" t="s">
        <v>100</v>
      </c>
      <c r="M6513" s="2">
        <v>0</v>
      </c>
      <c r="O6513">
        <v>0</v>
      </c>
      <c r="P6513" s="2">
        <v>12</v>
      </c>
      <c r="Q6513" s="2">
        <v>0</v>
      </c>
      <c r="S6513">
        <v>0</v>
      </c>
      <c r="T6513" s="2">
        <v>9</v>
      </c>
    </row>
    <row r="6514" spans="1:20">
      <c r="A6514" s="187" t="s">
        <v>2011</v>
      </c>
      <c r="B6514" t="s">
        <v>1875</v>
      </c>
      <c r="C6514" s="60" t="s">
        <v>1433</v>
      </c>
      <c r="D6514" s="1" t="s">
        <v>44</v>
      </c>
      <c r="E6514" s="28" t="s">
        <v>60</v>
      </c>
      <c r="F6514" s="26" t="s">
        <v>60</v>
      </c>
      <c r="G6514">
        <v>28</v>
      </c>
      <c r="H6514" s="123">
        <f t="shared" si="471"/>
        <v>1</v>
      </c>
      <c r="L6514" t="s">
        <v>100</v>
      </c>
      <c r="M6514" s="2">
        <v>0</v>
      </c>
      <c r="O6514">
        <v>0</v>
      </c>
      <c r="P6514" s="2">
        <v>12</v>
      </c>
      <c r="Q6514" s="2">
        <v>0</v>
      </c>
      <c r="S6514">
        <v>0</v>
      </c>
      <c r="T6514" s="2">
        <v>9</v>
      </c>
    </row>
    <row r="6515" spans="1:20">
      <c r="A6515" s="187" t="s">
        <v>2011</v>
      </c>
      <c r="B6515" t="s">
        <v>1876</v>
      </c>
      <c r="C6515" s="60" t="s">
        <v>1433</v>
      </c>
      <c r="D6515" s="1" t="s">
        <v>44</v>
      </c>
      <c r="E6515" s="28" t="s">
        <v>60</v>
      </c>
      <c r="F6515" s="26" t="s">
        <v>60</v>
      </c>
      <c r="G6515">
        <v>28</v>
      </c>
      <c r="H6515" s="123">
        <f t="shared" si="471"/>
        <v>1</v>
      </c>
      <c r="L6515" t="s">
        <v>100</v>
      </c>
      <c r="M6515" s="2">
        <v>0</v>
      </c>
      <c r="O6515">
        <v>0</v>
      </c>
      <c r="P6515" s="2">
        <v>12</v>
      </c>
      <c r="Q6515" s="2">
        <v>0</v>
      </c>
      <c r="S6515">
        <v>0</v>
      </c>
      <c r="T6515" s="2">
        <v>9</v>
      </c>
    </row>
    <row r="6516" spans="1:20">
      <c r="A6516" s="187" t="s">
        <v>2011</v>
      </c>
      <c r="B6516" t="s">
        <v>1877</v>
      </c>
      <c r="C6516" s="60" t="s">
        <v>1433</v>
      </c>
      <c r="D6516" s="1" t="s">
        <v>44</v>
      </c>
      <c r="E6516" s="28" t="s">
        <v>60</v>
      </c>
      <c r="F6516" s="26" t="s">
        <v>60</v>
      </c>
      <c r="G6516">
        <v>28</v>
      </c>
      <c r="H6516" s="123">
        <f t="shared" si="471"/>
        <v>1</v>
      </c>
      <c r="L6516" t="s">
        <v>100</v>
      </c>
      <c r="M6516" s="2">
        <v>0</v>
      </c>
      <c r="O6516">
        <v>0</v>
      </c>
      <c r="P6516" s="2">
        <v>12</v>
      </c>
      <c r="Q6516" s="2">
        <v>0.11111111111111099</v>
      </c>
      <c r="S6516">
        <v>0.33333333333333298</v>
      </c>
      <c r="T6516" s="2">
        <v>9</v>
      </c>
    </row>
    <row r="6517" spans="1:20">
      <c r="A6517" s="187" t="s">
        <v>2011</v>
      </c>
      <c r="B6517" t="s">
        <v>1878</v>
      </c>
      <c r="C6517" s="60" t="s">
        <v>1433</v>
      </c>
      <c r="D6517" s="1" t="s">
        <v>44</v>
      </c>
      <c r="E6517" s="28" t="s">
        <v>60</v>
      </c>
      <c r="F6517" s="26" t="s">
        <v>60</v>
      </c>
      <c r="G6517">
        <v>28</v>
      </c>
      <c r="H6517" s="123">
        <f t="shared" si="471"/>
        <v>1</v>
      </c>
      <c r="L6517" t="s">
        <v>100</v>
      </c>
      <c r="M6517" s="2">
        <v>0</v>
      </c>
      <c r="O6517">
        <v>0</v>
      </c>
      <c r="P6517" s="2">
        <v>12</v>
      </c>
      <c r="Q6517" s="2">
        <v>0</v>
      </c>
      <c r="S6517">
        <v>0</v>
      </c>
      <c r="T6517" s="2">
        <v>9</v>
      </c>
    </row>
    <row r="6518" spans="1:20">
      <c r="A6518" s="187" t="s">
        <v>2011</v>
      </c>
      <c r="B6518" t="s">
        <v>1879</v>
      </c>
      <c r="C6518" s="60" t="s">
        <v>1433</v>
      </c>
      <c r="D6518" s="1" t="s">
        <v>44</v>
      </c>
      <c r="E6518" s="28" t="s">
        <v>60</v>
      </c>
      <c r="F6518" s="26" t="s">
        <v>60</v>
      </c>
      <c r="G6518">
        <v>28</v>
      </c>
      <c r="H6518" s="123">
        <f t="shared" si="471"/>
        <v>1</v>
      </c>
      <c r="L6518" t="s">
        <v>100</v>
      </c>
      <c r="M6518" s="2">
        <v>34.9166666666667</v>
      </c>
      <c r="O6518">
        <v>34.171913861674398</v>
      </c>
      <c r="P6518" s="2">
        <v>12</v>
      </c>
      <c r="Q6518" s="2">
        <v>30.6666666666667</v>
      </c>
      <c r="S6518">
        <v>26.343879744639001</v>
      </c>
      <c r="T6518" s="2">
        <v>9</v>
      </c>
    </row>
    <row r="6519" spans="1:20">
      <c r="A6519" s="187" t="s">
        <v>2011</v>
      </c>
      <c r="B6519" t="s">
        <v>1880</v>
      </c>
      <c r="C6519" s="60" t="s">
        <v>1433</v>
      </c>
      <c r="D6519" s="1" t="s">
        <v>44</v>
      </c>
      <c r="E6519" s="28" t="s">
        <v>60</v>
      </c>
      <c r="F6519" s="26" t="s">
        <v>60</v>
      </c>
      <c r="G6519">
        <v>28</v>
      </c>
      <c r="H6519" s="123">
        <f t="shared" si="471"/>
        <v>1</v>
      </c>
      <c r="L6519" t="s">
        <v>100</v>
      </c>
      <c r="M6519" s="2">
        <v>0</v>
      </c>
      <c r="O6519">
        <v>0</v>
      </c>
      <c r="P6519" s="2">
        <v>12</v>
      </c>
      <c r="Q6519" s="2">
        <v>0.11111111111111099</v>
      </c>
      <c r="S6519">
        <v>0.33333333333333298</v>
      </c>
      <c r="T6519" s="2">
        <v>9</v>
      </c>
    </row>
    <row r="6520" spans="1:20">
      <c r="A6520" s="187" t="s">
        <v>2011</v>
      </c>
      <c r="B6520" t="s">
        <v>1881</v>
      </c>
      <c r="C6520" s="60" t="s">
        <v>1433</v>
      </c>
      <c r="D6520" s="1" t="s">
        <v>44</v>
      </c>
      <c r="E6520" s="28" t="s">
        <v>60</v>
      </c>
      <c r="F6520" s="26" t="s">
        <v>60</v>
      </c>
      <c r="G6520">
        <v>28</v>
      </c>
      <c r="H6520" s="123">
        <f t="shared" si="471"/>
        <v>1</v>
      </c>
      <c r="L6520" t="s">
        <v>100</v>
      </c>
      <c r="M6520" s="2">
        <v>0</v>
      </c>
      <c r="O6520">
        <v>0</v>
      </c>
      <c r="P6520" s="2">
        <v>12</v>
      </c>
      <c r="Q6520" s="2">
        <v>0</v>
      </c>
      <c r="S6520">
        <v>0</v>
      </c>
      <c r="T6520" s="2">
        <v>9</v>
      </c>
    </row>
    <row r="6521" spans="1:20">
      <c r="A6521" s="187" t="s">
        <v>2011</v>
      </c>
      <c r="B6521" t="s">
        <v>1882</v>
      </c>
      <c r="C6521" s="60" t="s">
        <v>1433</v>
      </c>
      <c r="D6521" s="1" t="s">
        <v>44</v>
      </c>
      <c r="E6521" s="28" t="s">
        <v>60</v>
      </c>
      <c r="F6521" s="26" t="s">
        <v>60</v>
      </c>
      <c r="G6521">
        <v>28</v>
      </c>
      <c r="H6521" s="123">
        <f t="shared" si="471"/>
        <v>1</v>
      </c>
      <c r="L6521" t="s">
        <v>100</v>
      </c>
      <c r="M6521" s="2">
        <v>5.1666666666666696</v>
      </c>
      <c r="O6521">
        <v>17.897858344878401</v>
      </c>
      <c r="P6521" s="2">
        <v>12</v>
      </c>
      <c r="Q6521" s="2">
        <v>0</v>
      </c>
      <c r="S6521">
        <v>0</v>
      </c>
      <c r="T6521" s="2">
        <v>9</v>
      </c>
    </row>
    <row r="6522" spans="1:20">
      <c r="A6522" s="187" t="s">
        <v>2011</v>
      </c>
      <c r="B6522" t="s">
        <v>1883</v>
      </c>
      <c r="C6522" s="60" t="s">
        <v>1433</v>
      </c>
      <c r="D6522" s="1" t="s">
        <v>44</v>
      </c>
      <c r="E6522" s="28" t="s">
        <v>60</v>
      </c>
      <c r="F6522" s="26" t="s">
        <v>60</v>
      </c>
      <c r="G6522">
        <v>28</v>
      </c>
      <c r="H6522" s="123">
        <f t="shared" si="471"/>
        <v>1</v>
      </c>
      <c r="L6522" t="s">
        <v>100</v>
      </c>
      <c r="M6522" s="2">
        <v>51.25</v>
      </c>
      <c r="O6522">
        <v>47.505262866339301</v>
      </c>
      <c r="P6522" s="2">
        <v>12</v>
      </c>
      <c r="Q6522" s="2">
        <v>75</v>
      </c>
      <c r="S6522">
        <v>54.522930955699699</v>
      </c>
      <c r="T6522" s="2">
        <v>9</v>
      </c>
    </row>
    <row r="6523" spans="1:20">
      <c r="A6523" s="187" t="s">
        <v>2011</v>
      </c>
      <c r="B6523" t="s">
        <v>1884</v>
      </c>
      <c r="C6523" s="60" t="s">
        <v>1433</v>
      </c>
      <c r="D6523" s="1" t="s">
        <v>44</v>
      </c>
      <c r="E6523" s="28" t="s">
        <v>60</v>
      </c>
      <c r="F6523" s="26" t="s">
        <v>60</v>
      </c>
      <c r="G6523">
        <v>28</v>
      </c>
      <c r="H6523" s="123">
        <f t="shared" si="471"/>
        <v>1</v>
      </c>
      <c r="L6523" t="s">
        <v>100</v>
      </c>
      <c r="M6523" s="2">
        <v>0</v>
      </c>
      <c r="O6523">
        <v>0</v>
      </c>
      <c r="P6523" s="2">
        <v>12</v>
      </c>
      <c r="Q6523" s="2">
        <v>0</v>
      </c>
      <c r="S6523">
        <v>0</v>
      </c>
      <c r="T6523" s="2">
        <v>9</v>
      </c>
    </row>
    <row r="6524" spans="1:20">
      <c r="A6524" s="187" t="s">
        <v>2011</v>
      </c>
      <c r="B6524" t="s">
        <v>1885</v>
      </c>
      <c r="C6524" s="60" t="s">
        <v>1433</v>
      </c>
      <c r="D6524" s="1" t="s">
        <v>44</v>
      </c>
      <c r="E6524" s="28" t="s">
        <v>60</v>
      </c>
      <c r="F6524" s="26" t="s">
        <v>60</v>
      </c>
      <c r="G6524">
        <v>28</v>
      </c>
      <c r="H6524" s="123">
        <f t="shared" si="471"/>
        <v>1</v>
      </c>
      <c r="L6524" t="s">
        <v>100</v>
      </c>
      <c r="M6524" s="2">
        <v>0</v>
      </c>
      <c r="O6524">
        <v>0</v>
      </c>
      <c r="P6524" s="2">
        <v>12</v>
      </c>
      <c r="Q6524" s="2">
        <v>0</v>
      </c>
      <c r="S6524">
        <v>0</v>
      </c>
      <c r="T6524" s="2">
        <v>9</v>
      </c>
    </row>
    <row r="6525" spans="1:20">
      <c r="A6525" s="187" t="s">
        <v>2011</v>
      </c>
      <c r="B6525" t="s">
        <v>1447</v>
      </c>
      <c r="C6525" s="60" t="s">
        <v>1433</v>
      </c>
      <c r="D6525" s="1" t="s">
        <v>44</v>
      </c>
      <c r="E6525" s="28" t="s">
        <v>60</v>
      </c>
      <c r="F6525" s="26" t="s">
        <v>60</v>
      </c>
      <c r="G6525">
        <v>28</v>
      </c>
      <c r="H6525" s="123">
        <f t="shared" si="471"/>
        <v>1</v>
      </c>
      <c r="L6525" t="s">
        <v>100</v>
      </c>
      <c r="M6525" s="2">
        <v>0.16666666666666699</v>
      </c>
      <c r="O6525">
        <v>0.38924947208076099</v>
      </c>
      <c r="P6525" s="2">
        <v>12</v>
      </c>
      <c r="Q6525" s="2">
        <v>7.8888888888888902</v>
      </c>
      <c r="S6525">
        <v>8.1154858826265706</v>
      </c>
      <c r="T6525" s="2">
        <v>9</v>
      </c>
    </row>
    <row r="6526" spans="1:20">
      <c r="A6526" s="187" t="s">
        <v>2011</v>
      </c>
      <c r="B6526" t="s">
        <v>1886</v>
      </c>
      <c r="C6526" s="60" t="s">
        <v>1433</v>
      </c>
      <c r="D6526" s="1" t="s">
        <v>44</v>
      </c>
      <c r="E6526" s="28" t="s">
        <v>60</v>
      </c>
      <c r="F6526" s="26" t="s">
        <v>60</v>
      </c>
      <c r="G6526">
        <v>28</v>
      </c>
      <c r="H6526" s="123">
        <f t="shared" si="471"/>
        <v>1</v>
      </c>
      <c r="L6526" t="s">
        <v>100</v>
      </c>
      <c r="M6526" s="2">
        <v>0.25</v>
      </c>
      <c r="O6526">
        <v>0.452267016866645</v>
      </c>
      <c r="P6526" s="2">
        <v>12</v>
      </c>
      <c r="Q6526" s="2">
        <v>0</v>
      </c>
      <c r="S6526">
        <v>0</v>
      </c>
      <c r="T6526" s="2">
        <v>9</v>
      </c>
    </row>
    <row r="6527" spans="1:20">
      <c r="A6527" s="187" t="s">
        <v>2011</v>
      </c>
      <c r="B6527" t="s">
        <v>1887</v>
      </c>
      <c r="C6527" s="60" t="s">
        <v>1433</v>
      </c>
      <c r="D6527" s="1" t="s">
        <v>44</v>
      </c>
      <c r="E6527" s="28" t="s">
        <v>60</v>
      </c>
      <c r="F6527" s="26" t="s">
        <v>60</v>
      </c>
      <c r="G6527">
        <v>28</v>
      </c>
      <c r="H6527" s="123">
        <f t="shared" si="471"/>
        <v>1</v>
      </c>
      <c r="L6527" t="s">
        <v>100</v>
      </c>
      <c r="M6527" s="2">
        <v>2.1666666666666701</v>
      </c>
      <c r="O6527">
        <v>2.03752672412294</v>
      </c>
      <c r="P6527" s="2">
        <v>12</v>
      </c>
      <c r="Q6527" s="2">
        <v>9.7777777777777803</v>
      </c>
      <c r="S6527">
        <v>6.6101773383506499</v>
      </c>
      <c r="T6527" s="2">
        <v>9</v>
      </c>
    </row>
    <row r="6528" spans="1:20">
      <c r="A6528" s="187" t="s">
        <v>2011</v>
      </c>
      <c r="B6528" t="s">
        <v>1888</v>
      </c>
      <c r="C6528" s="60" t="s">
        <v>1433</v>
      </c>
      <c r="D6528" s="1" t="s">
        <v>44</v>
      </c>
      <c r="E6528" s="28" t="s">
        <v>60</v>
      </c>
      <c r="F6528" s="26" t="s">
        <v>60</v>
      </c>
      <c r="G6528">
        <v>28</v>
      </c>
      <c r="H6528" s="123">
        <f t="shared" si="471"/>
        <v>1</v>
      </c>
      <c r="L6528" t="s">
        <v>100</v>
      </c>
      <c r="M6528" s="2">
        <v>0</v>
      </c>
      <c r="O6528">
        <v>0</v>
      </c>
      <c r="P6528" s="2">
        <v>12</v>
      </c>
      <c r="Q6528" s="2">
        <v>0</v>
      </c>
      <c r="S6528">
        <v>0</v>
      </c>
      <c r="T6528" s="2">
        <v>9</v>
      </c>
    </row>
    <row r="6529" spans="1:20">
      <c r="A6529" s="187" t="s">
        <v>2011</v>
      </c>
      <c r="B6529" t="s">
        <v>1889</v>
      </c>
      <c r="C6529" s="60" t="s">
        <v>1433</v>
      </c>
      <c r="D6529" s="1" t="s">
        <v>44</v>
      </c>
      <c r="E6529" s="28" t="s">
        <v>60</v>
      </c>
      <c r="F6529" s="26" t="s">
        <v>60</v>
      </c>
      <c r="G6529">
        <v>28</v>
      </c>
      <c r="H6529" s="123">
        <f t="shared" si="471"/>
        <v>1</v>
      </c>
      <c r="L6529" t="s">
        <v>100</v>
      </c>
      <c r="M6529" s="2">
        <v>0.25</v>
      </c>
      <c r="O6529">
        <v>0.452267016866645</v>
      </c>
      <c r="P6529" s="2">
        <v>12</v>
      </c>
      <c r="Q6529" s="2">
        <v>0.77777777777777801</v>
      </c>
      <c r="S6529">
        <v>0.66666666666666696</v>
      </c>
      <c r="T6529" s="2">
        <v>9</v>
      </c>
    </row>
    <row r="6530" spans="1:20">
      <c r="A6530" s="187" t="s">
        <v>2011</v>
      </c>
      <c r="B6530" t="s">
        <v>1890</v>
      </c>
      <c r="C6530" s="60" t="s">
        <v>1433</v>
      </c>
      <c r="D6530" s="1" t="s">
        <v>44</v>
      </c>
      <c r="E6530" s="28" t="s">
        <v>60</v>
      </c>
      <c r="F6530" s="26" t="s">
        <v>60</v>
      </c>
      <c r="G6530">
        <v>28</v>
      </c>
      <c r="H6530" s="123">
        <f t="shared" si="471"/>
        <v>1</v>
      </c>
      <c r="L6530" t="s">
        <v>100</v>
      </c>
      <c r="M6530" s="2">
        <v>0.91666666666666696</v>
      </c>
      <c r="O6530">
        <v>1.56427928995103</v>
      </c>
      <c r="P6530" s="2">
        <v>12</v>
      </c>
      <c r="Q6530" s="2">
        <v>1.6666666666666701</v>
      </c>
      <c r="S6530">
        <v>2.1213203435596402</v>
      </c>
      <c r="T6530" s="2">
        <v>9</v>
      </c>
    </row>
    <row r="6531" spans="1:20">
      <c r="A6531" s="187" t="s">
        <v>2011</v>
      </c>
      <c r="B6531" t="s">
        <v>918</v>
      </c>
      <c r="C6531" s="60" t="s">
        <v>1433</v>
      </c>
      <c r="D6531" s="1" t="s">
        <v>44</v>
      </c>
      <c r="E6531" s="28" t="s">
        <v>60</v>
      </c>
      <c r="F6531" s="26" t="s">
        <v>60</v>
      </c>
      <c r="G6531">
        <v>28</v>
      </c>
      <c r="H6531" s="123">
        <f t="shared" si="471"/>
        <v>1</v>
      </c>
      <c r="L6531" t="s">
        <v>100</v>
      </c>
      <c r="M6531" s="2">
        <v>0</v>
      </c>
      <c r="O6531">
        <v>0</v>
      </c>
      <c r="P6531" s="2">
        <v>12</v>
      </c>
      <c r="Q6531" s="2">
        <v>0</v>
      </c>
      <c r="S6531">
        <v>0</v>
      </c>
      <c r="T6531" s="2">
        <v>9</v>
      </c>
    </row>
    <row r="6532" spans="1:20">
      <c r="A6532" s="187" t="s">
        <v>2011</v>
      </c>
      <c r="B6532" t="s">
        <v>1891</v>
      </c>
      <c r="C6532" s="60" t="s">
        <v>1433</v>
      </c>
      <c r="D6532" s="1" t="s">
        <v>44</v>
      </c>
      <c r="E6532" s="28" t="s">
        <v>60</v>
      </c>
      <c r="F6532" s="26" t="s">
        <v>60</v>
      </c>
      <c r="G6532">
        <v>28</v>
      </c>
      <c r="H6532" s="123">
        <f t="shared" si="471"/>
        <v>1</v>
      </c>
      <c r="L6532" t="s">
        <v>100</v>
      </c>
      <c r="M6532" s="2">
        <v>0</v>
      </c>
      <c r="O6532">
        <v>0</v>
      </c>
      <c r="P6532" s="2">
        <v>12</v>
      </c>
      <c r="Q6532" s="2">
        <v>0</v>
      </c>
      <c r="S6532">
        <v>0</v>
      </c>
      <c r="T6532" s="2">
        <v>9</v>
      </c>
    </row>
    <row r="6533" spans="1:20">
      <c r="A6533" s="187" t="s">
        <v>2011</v>
      </c>
      <c r="B6533" t="s">
        <v>1892</v>
      </c>
      <c r="C6533" s="60" t="s">
        <v>1433</v>
      </c>
      <c r="D6533" s="1" t="s">
        <v>44</v>
      </c>
      <c r="E6533" s="28" t="s">
        <v>60</v>
      </c>
      <c r="F6533" s="26" t="s">
        <v>60</v>
      </c>
      <c r="G6533">
        <v>28</v>
      </c>
      <c r="H6533" s="123">
        <f t="shared" ref="H6533:H6596" si="472">G6533/28</f>
        <v>1</v>
      </c>
      <c r="L6533" t="s">
        <v>100</v>
      </c>
      <c r="M6533" s="2">
        <v>0</v>
      </c>
      <c r="O6533">
        <v>0</v>
      </c>
      <c r="P6533" s="2">
        <v>12</v>
      </c>
      <c r="Q6533" s="2">
        <v>0</v>
      </c>
      <c r="S6533">
        <v>0</v>
      </c>
      <c r="T6533" s="2">
        <v>9</v>
      </c>
    </row>
    <row r="6534" spans="1:20">
      <c r="A6534" s="187" t="s">
        <v>2011</v>
      </c>
      <c r="B6534" t="s">
        <v>1425</v>
      </c>
      <c r="C6534" s="60" t="s">
        <v>1433</v>
      </c>
      <c r="D6534" s="1" t="s">
        <v>44</v>
      </c>
      <c r="E6534" s="28" t="s">
        <v>60</v>
      </c>
      <c r="F6534" s="26" t="s">
        <v>60</v>
      </c>
      <c r="G6534">
        <v>28</v>
      </c>
      <c r="H6534" s="123">
        <f t="shared" si="472"/>
        <v>1</v>
      </c>
      <c r="L6534" t="s">
        <v>100</v>
      </c>
      <c r="M6534" s="2">
        <v>0</v>
      </c>
      <c r="O6534">
        <v>0</v>
      </c>
      <c r="P6534" s="2">
        <v>12</v>
      </c>
      <c r="Q6534" s="2">
        <v>0</v>
      </c>
      <c r="S6534">
        <v>0</v>
      </c>
      <c r="T6534" s="2">
        <v>9</v>
      </c>
    </row>
    <row r="6535" spans="1:20">
      <c r="A6535" s="187" t="s">
        <v>2011</v>
      </c>
      <c r="B6535" t="s">
        <v>1427</v>
      </c>
      <c r="C6535" s="60" t="s">
        <v>1433</v>
      </c>
      <c r="D6535" s="1" t="s">
        <v>44</v>
      </c>
      <c r="E6535" s="28" t="s">
        <v>60</v>
      </c>
      <c r="F6535" s="26" t="s">
        <v>60</v>
      </c>
      <c r="G6535">
        <v>28</v>
      </c>
      <c r="H6535" s="123">
        <f t="shared" si="472"/>
        <v>1</v>
      </c>
      <c r="L6535" t="s">
        <v>100</v>
      </c>
      <c r="M6535" s="2">
        <v>0</v>
      </c>
      <c r="O6535">
        <v>0</v>
      </c>
      <c r="P6535" s="2">
        <v>12</v>
      </c>
      <c r="Q6535" s="2">
        <v>0</v>
      </c>
      <c r="S6535">
        <v>0</v>
      </c>
      <c r="T6535" s="2">
        <v>9</v>
      </c>
    </row>
    <row r="6536" spans="1:20">
      <c r="A6536" s="187" t="s">
        <v>2011</v>
      </c>
      <c r="B6536" t="s">
        <v>1893</v>
      </c>
      <c r="C6536" s="60" t="s">
        <v>1433</v>
      </c>
      <c r="D6536" s="1" t="s">
        <v>44</v>
      </c>
      <c r="E6536" s="28" t="s">
        <v>60</v>
      </c>
      <c r="F6536" s="26" t="s">
        <v>60</v>
      </c>
      <c r="G6536">
        <v>28</v>
      </c>
      <c r="H6536" s="123">
        <f t="shared" si="472"/>
        <v>1</v>
      </c>
      <c r="L6536" t="s">
        <v>100</v>
      </c>
      <c r="M6536" s="2">
        <v>0</v>
      </c>
      <c r="O6536">
        <v>0</v>
      </c>
      <c r="P6536" s="2">
        <v>12</v>
      </c>
      <c r="Q6536" s="2">
        <v>0.11111111111111099</v>
      </c>
      <c r="S6536">
        <v>0.33333333333333298</v>
      </c>
      <c r="T6536" s="2">
        <v>9</v>
      </c>
    </row>
    <row r="6537" spans="1:20">
      <c r="A6537" s="187" t="s">
        <v>2011</v>
      </c>
      <c r="B6537" t="s">
        <v>1894</v>
      </c>
      <c r="C6537" s="60" t="s">
        <v>1433</v>
      </c>
      <c r="D6537" s="1" t="s">
        <v>44</v>
      </c>
      <c r="E6537" s="28" t="s">
        <v>60</v>
      </c>
      <c r="F6537" s="26" t="s">
        <v>60</v>
      </c>
      <c r="G6537">
        <v>28</v>
      </c>
      <c r="H6537" s="123">
        <f t="shared" si="472"/>
        <v>1</v>
      </c>
      <c r="L6537" t="s">
        <v>100</v>
      </c>
      <c r="M6537" s="2">
        <v>0</v>
      </c>
      <c r="O6537">
        <v>0</v>
      </c>
      <c r="P6537" s="2">
        <v>12</v>
      </c>
      <c r="Q6537" s="2">
        <v>0</v>
      </c>
      <c r="S6537">
        <v>0</v>
      </c>
      <c r="T6537" s="2">
        <v>9</v>
      </c>
    </row>
    <row r="6538" spans="1:20">
      <c r="A6538" s="187" t="s">
        <v>2011</v>
      </c>
      <c r="B6538" t="s">
        <v>1895</v>
      </c>
      <c r="C6538" s="60" t="s">
        <v>1433</v>
      </c>
      <c r="D6538" s="1" t="s">
        <v>44</v>
      </c>
      <c r="E6538" s="28" t="s">
        <v>60</v>
      </c>
      <c r="F6538" s="26" t="s">
        <v>60</v>
      </c>
      <c r="G6538">
        <v>28</v>
      </c>
      <c r="H6538" s="123">
        <f t="shared" si="472"/>
        <v>1</v>
      </c>
      <c r="L6538" t="s">
        <v>100</v>
      </c>
      <c r="M6538" s="2">
        <v>0</v>
      </c>
      <c r="O6538">
        <v>0</v>
      </c>
      <c r="P6538" s="2">
        <v>12</v>
      </c>
      <c r="Q6538" s="2">
        <v>0</v>
      </c>
      <c r="S6538">
        <v>0</v>
      </c>
      <c r="T6538" s="2">
        <v>9</v>
      </c>
    </row>
    <row r="6539" spans="1:20">
      <c r="A6539" s="187" t="s">
        <v>2011</v>
      </c>
      <c r="B6539" t="s">
        <v>1896</v>
      </c>
      <c r="C6539" s="60" t="s">
        <v>1433</v>
      </c>
      <c r="D6539" s="1" t="s">
        <v>44</v>
      </c>
      <c r="E6539" s="28" t="s">
        <v>60</v>
      </c>
      <c r="F6539" s="26" t="s">
        <v>60</v>
      </c>
      <c r="G6539">
        <v>28</v>
      </c>
      <c r="H6539" s="123">
        <f t="shared" si="472"/>
        <v>1</v>
      </c>
      <c r="L6539" t="s">
        <v>100</v>
      </c>
      <c r="M6539" s="2">
        <v>0.25</v>
      </c>
      <c r="O6539">
        <v>0.452267016866645</v>
      </c>
      <c r="P6539" s="2">
        <v>12</v>
      </c>
      <c r="Q6539" s="2">
        <v>0.44444444444444398</v>
      </c>
      <c r="S6539">
        <v>0.52704627669473003</v>
      </c>
      <c r="T6539" s="2">
        <v>9</v>
      </c>
    </row>
    <row r="6540" spans="1:20">
      <c r="A6540" s="187" t="s">
        <v>2011</v>
      </c>
      <c r="B6540" t="s">
        <v>1897</v>
      </c>
      <c r="C6540" s="60" t="s">
        <v>1433</v>
      </c>
      <c r="D6540" s="1" t="s">
        <v>44</v>
      </c>
      <c r="E6540" s="28" t="s">
        <v>60</v>
      </c>
      <c r="F6540" s="26" t="s">
        <v>60</v>
      </c>
      <c r="G6540">
        <v>28</v>
      </c>
      <c r="H6540" s="123">
        <f t="shared" si="472"/>
        <v>1</v>
      </c>
      <c r="L6540" t="s">
        <v>100</v>
      </c>
      <c r="M6540" s="2">
        <v>0</v>
      </c>
      <c r="O6540">
        <v>0</v>
      </c>
      <c r="P6540" s="2">
        <v>12</v>
      </c>
      <c r="Q6540" s="2">
        <v>0</v>
      </c>
      <c r="S6540">
        <v>0</v>
      </c>
      <c r="T6540" s="2">
        <v>9</v>
      </c>
    </row>
    <row r="6541" spans="1:20">
      <c r="A6541" s="187" t="s">
        <v>2011</v>
      </c>
      <c r="B6541" t="s">
        <v>1898</v>
      </c>
      <c r="C6541" s="60" t="s">
        <v>1433</v>
      </c>
      <c r="D6541" s="1" t="s">
        <v>44</v>
      </c>
      <c r="E6541" s="28" t="s">
        <v>60</v>
      </c>
      <c r="F6541" s="26" t="s">
        <v>60</v>
      </c>
      <c r="G6541">
        <v>28</v>
      </c>
      <c r="H6541" s="123">
        <f t="shared" si="472"/>
        <v>1</v>
      </c>
      <c r="L6541" t="s">
        <v>100</v>
      </c>
      <c r="M6541" s="2">
        <v>0</v>
      </c>
      <c r="O6541">
        <v>0</v>
      </c>
      <c r="P6541" s="2">
        <v>12</v>
      </c>
      <c r="Q6541" s="2">
        <v>0</v>
      </c>
      <c r="S6541">
        <v>0</v>
      </c>
      <c r="T6541" s="2">
        <v>9</v>
      </c>
    </row>
    <row r="6542" spans="1:20">
      <c r="A6542" s="187" t="s">
        <v>2011</v>
      </c>
      <c r="B6542" t="s">
        <v>1899</v>
      </c>
      <c r="C6542" s="60" t="s">
        <v>1433</v>
      </c>
      <c r="D6542" s="1" t="s">
        <v>44</v>
      </c>
      <c r="E6542" s="28" t="s">
        <v>60</v>
      </c>
      <c r="F6542" s="26" t="s">
        <v>60</v>
      </c>
      <c r="G6542">
        <v>28</v>
      </c>
      <c r="H6542" s="123">
        <f t="shared" si="472"/>
        <v>1</v>
      </c>
      <c r="L6542" t="s">
        <v>100</v>
      </c>
      <c r="M6542" s="2">
        <v>0</v>
      </c>
      <c r="O6542">
        <v>0</v>
      </c>
      <c r="P6542" s="2">
        <v>12</v>
      </c>
      <c r="Q6542" s="2">
        <v>0</v>
      </c>
      <c r="S6542">
        <v>0</v>
      </c>
      <c r="T6542" s="2">
        <v>9</v>
      </c>
    </row>
    <row r="6543" spans="1:20">
      <c r="A6543" s="187" t="s">
        <v>2011</v>
      </c>
      <c r="B6543" t="s">
        <v>1900</v>
      </c>
      <c r="C6543" s="60" t="s">
        <v>1433</v>
      </c>
      <c r="D6543" s="1" t="s">
        <v>44</v>
      </c>
      <c r="E6543" s="28" t="s">
        <v>60</v>
      </c>
      <c r="F6543" s="26" t="s">
        <v>60</v>
      </c>
      <c r="G6543">
        <v>28</v>
      </c>
      <c r="H6543" s="123">
        <f t="shared" si="472"/>
        <v>1</v>
      </c>
      <c r="L6543" t="s">
        <v>100</v>
      </c>
      <c r="M6543" s="2">
        <v>0</v>
      </c>
      <c r="O6543">
        <v>0</v>
      </c>
      <c r="P6543" s="2">
        <v>12</v>
      </c>
      <c r="Q6543" s="2">
        <v>0.66666666666666696</v>
      </c>
      <c r="S6543">
        <v>1.3228756555323</v>
      </c>
      <c r="T6543" s="2">
        <v>9</v>
      </c>
    </row>
    <row r="6544" spans="1:20">
      <c r="A6544" s="187" t="s">
        <v>2011</v>
      </c>
      <c r="B6544" t="s">
        <v>1901</v>
      </c>
      <c r="C6544" s="60" t="s">
        <v>1433</v>
      </c>
      <c r="D6544" s="1" t="s">
        <v>44</v>
      </c>
      <c r="E6544" s="28" t="s">
        <v>60</v>
      </c>
      <c r="F6544" s="26" t="s">
        <v>60</v>
      </c>
      <c r="G6544">
        <v>28</v>
      </c>
      <c r="H6544" s="123">
        <f t="shared" si="472"/>
        <v>1</v>
      </c>
      <c r="L6544" t="s">
        <v>100</v>
      </c>
      <c r="M6544" s="2">
        <v>0</v>
      </c>
      <c r="O6544">
        <v>0</v>
      </c>
      <c r="P6544" s="2">
        <v>12</v>
      </c>
      <c r="Q6544" s="2">
        <v>0</v>
      </c>
      <c r="S6544">
        <v>0</v>
      </c>
      <c r="T6544" s="2">
        <v>9</v>
      </c>
    </row>
    <row r="6545" spans="1:20">
      <c r="A6545" s="187" t="s">
        <v>2011</v>
      </c>
      <c r="B6545" t="s">
        <v>1902</v>
      </c>
      <c r="C6545" s="60" t="s">
        <v>1433</v>
      </c>
      <c r="D6545" s="1" t="s">
        <v>44</v>
      </c>
      <c r="E6545" s="28" t="s">
        <v>60</v>
      </c>
      <c r="F6545" s="26" t="s">
        <v>60</v>
      </c>
      <c r="G6545">
        <v>28</v>
      </c>
      <c r="H6545" s="123">
        <f t="shared" si="472"/>
        <v>1</v>
      </c>
      <c r="L6545" t="s">
        <v>100</v>
      </c>
      <c r="M6545" s="2">
        <v>0</v>
      </c>
      <c r="O6545">
        <v>0</v>
      </c>
      <c r="P6545" s="2">
        <v>12</v>
      </c>
      <c r="Q6545" s="2">
        <v>0</v>
      </c>
      <c r="S6545">
        <v>0</v>
      </c>
      <c r="T6545" s="2">
        <v>9</v>
      </c>
    </row>
    <row r="6546" spans="1:20">
      <c r="A6546" s="187" t="s">
        <v>2011</v>
      </c>
      <c r="B6546" t="s">
        <v>1903</v>
      </c>
      <c r="C6546" s="60" t="s">
        <v>1433</v>
      </c>
      <c r="D6546" s="1" t="s">
        <v>44</v>
      </c>
      <c r="E6546" s="28" t="s">
        <v>60</v>
      </c>
      <c r="F6546" s="26" t="s">
        <v>60</v>
      </c>
      <c r="G6546">
        <v>28</v>
      </c>
      <c r="H6546" s="123">
        <f t="shared" si="472"/>
        <v>1</v>
      </c>
      <c r="L6546" t="s">
        <v>100</v>
      </c>
      <c r="M6546" s="2">
        <v>0</v>
      </c>
      <c r="O6546">
        <v>0</v>
      </c>
      <c r="P6546" s="2">
        <v>12</v>
      </c>
      <c r="Q6546" s="2">
        <v>0</v>
      </c>
      <c r="S6546">
        <v>0</v>
      </c>
      <c r="T6546" s="2">
        <v>9</v>
      </c>
    </row>
    <row r="6547" spans="1:20">
      <c r="A6547" s="187" t="s">
        <v>2011</v>
      </c>
      <c r="B6547" t="s">
        <v>1904</v>
      </c>
      <c r="C6547" s="60" t="s">
        <v>1433</v>
      </c>
      <c r="D6547" s="1" t="s">
        <v>44</v>
      </c>
      <c r="E6547" s="28" t="s">
        <v>60</v>
      </c>
      <c r="F6547" s="26" t="s">
        <v>60</v>
      </c>
      <c r="G6547">
        <v>28</v>
      </c>
      <c r="H6547" s="123">
        <f t="shared" si="472"/>
        <v>1</v>
      </c>
      <c r="L6547" t="s">
        <v>100</v>
      </c>
      <c r="M6547" s="2">
        <v>0</v>
      </c>
      <c r="O6547">
        <v>0</v>
      </c>
      <c r="P6547" s="2">
        <v>12</v>
      </c>
      <c r="Q6547" s="2">
        <v>0</v>
      </c>
      <c r="S6547">
        <v>0</v>
      </c>
      <c r="T6547" s="2">
        <v>9</v>
      </c>
    </row>
    <row r="6548" spans="1:20">
      <c r="A6548" s="187" t="s">
        <v>2011</v>
      </c>
      <c r="B6548" t="s">
        <v>1905</v>
      </c>
      <c r="C6548" s="60" t="s">
        <v>1433</v>
      </c>
      <c r="D6548" s="1" t="s">
        <v>44</v>
      </c>
      <c r="E6548" s="28" t="s">
        <v>60</v>
      </c>
      <c r="F6548" s="26" t="s">
        <v>60</v>
      </c>
      <c r="G6548">
        <v>28</v>
      </c>
      <c r="H6548" s="123">
        <f t="shared" si="472"/>
        <v>1</v>
      </c>
      <c r="L6548" t="s">
        <v>100</v>
      </c>
      <c r="M6548" s="2">
        <v>40.0833333333333</v>
      </c>
      <c r="O6548">
        <v>41.042014688572102</v>
      </c>
      <c r="P6548" s="2">
        <v>12</v>
      </c>
      <c r="Q6548" s="2">
        <v>16</v>
      </c>
      <c r="S6548">
        <v>25.470571253900101</v>
      </c>
      <c r="T6548" s="2">
        <v>9</v>
      </c>
    </row>
    <row r="6549" spans="1:20">
      <c r="A6549" s="187" t="s">
        <v>2011</v>
      </c>
      <c r="B6549" t="s">
        <v>1906</v>
      </c>
      <c r="C6549" s="60" t="s">
        <v>1433</v>
      </c>
      <c r="D6549" s="1" t="s">
        <v>44</v>
      </c>
      <c r="E6549" s="28" t="s">
        <v>60</v>
      </c>
      <c r="F6549" s="26" t="s">
        <v>60</v>
      </c>
      <c r="G6549">
        <v>28</v>
      </c>
      <c r="H6549" s="123">
        <f t="shared" si="472"/>
        <v>1</v>
      </c>
      <c r="L6549" t="s">
        <v>100</v>
      </c>
      <c r="M6549" s="2">
        <v>0.16666666666666699</v>
      </c>
      <c r="O6549">
        <v>0.38924947208076099</v>
      </c>
      <c r="P6549" s="2">
        <v>12</v>
      </c>
      <c r="Q6549" s="2">
        <v>0</v>
      </c>
      <c r="S6549">
        <v>0</v>
      </c>
      <c r="T6549" s="2">
        <v>9</v>
      </c>
    </row>
    <row r="6550" spans="1:20">
      <c r="A6550" s="187" t="s">
        <v>2011</v>
      </c>
      <c r="B6550" t="s">
        <v>1907</v>
      </c>
      <c r="C6550" s="60" t="s">
        <v>1433</v>
      </c>
      <c r="D6550" s="1" t="s">
        <v>44</v>
      </c>
      <c r="E6550" s="28" t="s">
        <v>60</v>
      </c>
      <c r="F6550" s="26" t="s">
        <v>60</v>
      </c>
      <c r="G6550">
        <v>28</v>
      </c>
      <c r="H6550" s="123">
        <f t="shared" si="472"/>
        <v>1</v>
      </c>
      <c r="L6550" t="s">
        <v>100</v>
      </c>
      <c r="M6550" s="2">
        <v>0</v>
      </c>
      <c r="O6550">
        <v>0</v>
      </c>
      <c r="P6550" s="2">
        <v>12</v>
      </c>
      <c r="Q6550" s="2">
        <v>0.44444444444444398</v>
      </c>
      <c r="S6550">
        <v>0.88191710368819698</v>
      </c>
      <c r="T6550" s="2">
        <v>9</v>
      </c>
    </row>
    <row r="6551" spans="1:20">
      <c r="A6551" s="187" t="s">
        <v>2011</v>
      </c>
      <c r="B6551" t="s">
        <v>1908</v>
      </c>
      <c r="C6551" s="60" t="s">
        <v>1433</v>
      </c>
      <c r="D6551" s="1" t="s">
        <v>44</v>
      </c>
      <c r="E6551" s="28" t="s">
        <v>60</v>
      </c>
      <c r="F6551" s="26" t="s">
        <v>60</v>
      </c>
      <c r="G6551">
        <v>28</v>
      </c>
      <c r="H6551" s="123">
        <f t="shared" si="472"/>
        <v>1</v>
      </c>
      <c r="L6551" t="s">
        <v>100</v>
      </c>
      <c r="M6551" s="2">
        <v>0</v>
      </c>
      <c r="O6551">
        <v>0</v>
      </c>
      <c r="P6551" s="2">
        <v>12</v>
      </c>
      <c r="Q6551" s="2">
        <v>0.11111111111111099</v>
      </c>
      <c r="S6551">
        <v>0.33333333333333298</v>
      </c>
      <c r="T6551" s="2">
        <v>9</v>
      </c>
    </row>
    <row r="6552" spans="1:20">
      <c r="A6552" s="187" t="s">
        <v>2011</v>
      </c>
      <c r="B6552" t="s">
        <v>1909</v>
      </c>
      <c r="C6552" s="60" t="s">
        <v>1433</v>
      </c>
      <c r="D6552" s="1" t="s">
        <v>44</v>
      </c>
      <c r="E6552" s="28" t="s">
        <v>60</v>
      </c>
      <c r="F6552" s="26" t="s">
        <v>60</v>
      </c>
      <c r="G6552">
        <v>28</v>
      </c>
      <c r="H6552" s="123">
        <f t="shared" si="472"/>
        <v>1</v>
      </c>
      <c r="L6552" t="s">
        <v>100</v>
      </c>
      <c r="M6552" s="2">
        <v>8.3333333333333301E-2</v>
      </c>
      <c r="O6552">
        <v>0.28867513459481298</v>
      </c>
      <c r="P6552" s="2">
        <v>12</v>
      </c>
      <c r="Q6552" s="2">
        <v>0</v>
      </c>
      <c r="S6552">
        <v>0</v>
      </c>
      <c r="T6552" s="2">
        <v>9</v>
      </c>
    </row>
    <row r="6553" spans="1:20">
      <c r="A6553" s="187" t="s">
        <v>2011</v>
      </c>
      <c r="B6553" t="s">
        <v>1910</v>
      </c>
      <c r="C6553" s="60" t="s">
        <v>1433</v>
      </c>
      <c r="D6553" s="1" t="s">
        <v>44</v>
      </c>
      <c r="E6553" s="28" t="s">
        <v>60</v>
      </c>
      <c r="F6553" s="26" t="s">
        <v>60</v>
      </c>
      <c r="G6553">
        <v>28</v>
      </c>
      <c r="H6553" s="123">
        <f t="shared" si="472"/>
        <v>1</v>
      </c>
      <c r="L6553" t="s">
        <v>100</v>
      </c>
      <c r="M6553" s="2">
        <v>0</v>
      </c>
      <c r="O6553">
        <v>0</v>
      </c>
      <c r="P6553" s="2">
        <v>12</v>
      </c>
      <c r="Q6553" s="2">
        <v>0</v>
      </c>
      <c r="S6553">
        <v>0</v>
      </c>
      <c r="T6553" s="2">
        <v>9</v>
      </c>
    </row>
    <row r="6554" spans="1:20">
      <c r="A6554" s="187" t="s">
        <v>2011</v>
      </c>
      <c r="B6554" t="s">
        <v>1911</v>
      </c>
      <c r="C6554" s="60" t="s">
        <v>1433</v>
      </c>
      <c r="D6554" s="1" t="s">
        <v>44</v>
      </c>
      <c r="E6554" s="28" t="s">
        <v>60</v>
      </c>
      <c r="F6554" s="26" t="s">
        <v>60</v>
      </c>
      <c r="G6554">
        <v>28</v>
      </c>
      <c r="H6554" s="123">
        <f t="shared" si="472"/>
        <v>1</v>
      </c>
      <c r="L6554" t="s">
        <v>100</v>
      </c>
      <c r="M6554" s="2">
        <v>0</v>
      </c>
      <c r="O6554">
        <v>0</v>
      </c>
      <c r="P6554" s="2">
        <v>12</v>
      </c>
      <c r="Q6554" s="2">
        <v>0</v>
      </c>
      <c r="S6554">
        <v>0</v>
      </c>
      <c r="T6554" s="2">
        <v>9</v>
      </c>
    </row>
    <row r="6555" spans="1:20">
      <c r="A6555" s="187" t="s">
        <v>2011</v>
      </c>
      <c r="B6555" t="s">
        <v>1912</v>
      </c>
      <c r="C6555" s="60" t="s">
        <v>1433</v>
      </c>
      <c r="D6555" s="1" t="s">
        <v>44</v>
      </c>
      <c r="E6555" s="28" t="s">
        <v>60</v>
      </c>
      <c r="F6555" s="26" t="s">
        <v>60</v>
      </c>
      <c r="G6555">
        <v>28</v>
      </c>
      <c r="H6555" s="123">
        <f t="shared" si="472"/>
        <v>1</v>
      </c>
      <c r="L6555" t="s">
        <v>100</v>
      </c>
      <c r="M6555" s="2">
        <v>0</v>
      </c>
      <c r="O6555">
        <v>0</v>
      </c>
      <c r="P6555" s="2">
        <v>12</v>
      </c>
      <c r="Q6555" s="2">
        <v>0</v>
      </c>
      <c r="S6555">
        <v>0</v>
      </c>
      <c r="T6555" s="2">
        <v>9</v>
      </c>
    </row>
    <row r="6556" spans="1:20">
      <c r="A6556" s="187" t="s">
        <v>2011</v>
      </c>
      <c r="B6556" t="s">
        <v>1913</v>
      </c>
      <c r="C6556" s="60" t="s">
        <v>1433</v>
      </c>
      <c r="D6556" s="1" t="s">
        <v>44</v>
      </c>
      <c r="E6556" s="28" t="s">
        <v>60</v>
      </c>
      <c r="F6556" s="26" t="s">
        <v>60</v>
      </c>
      <c r="G6556">
        <v>28</v>
      </c>
      <c r="H6556" s="123">
        <f t="shared" si="472"/>
        <v>1</v>
      </c>
      <c r="L6556" t="s">
        <v>100</v>
      </c>
      <c r="M6556" s="2">
        <v>0</v>
      </c>
      <c r="O6556">
        <v>0</v>
      </c>
      <c r="P6556" s="2">
        <v>12</v>
      </c>
      <c r="Q6556" s="2">
        <v>0.11111111111111099</v>
      </c>
      <c r="S6556">
        <v>0.33333333333333298</v>
      </c>
      <c r="T6556" s="2">
        <v>9</v>
      </c>
    </row>
    <row r="6557" spans="1:20">
      <c r="A6557" s="187" t="s">
        <v>2011</v>
      </c>
      <c r="B6557" t="s">
        <v>1914</v>
      </c>
      <c r="C6557" s="60" t="s">
        <v>1433</v>
      </c>
      <c r="D6557" s="1" t="s">
        <v>44</v>
      </c>
      <c r="E6557" s="28" t="s">
        <v>60</v>
      </c>
      <c r="F6557" s="26" t="s">
        <v>60</v>
      </c>
      <c r="G6557">
        <v>28</v>
      </c>
      <c r="H6557" s="123">
        <f t="shared" si="472"/>
        <v>1</v>
      </c>
      <c r="L6557" t="s">
        <v>100</v>
      </c>
      <c r="M6557" s="2">
        <v>0</v>
      </c>
      <c r="O6557">
        <v>0</v>
      </c>
      <c r="P6557" s="2">
        <v>12</v>
      </c>
      <c r="Q6557" s="2">
        <v>0</v>
      </c>
      <c r="S6557">
        <v>0</v>
      </c>
      <c r="T6557" s="2">
        <v>9</v>
      </c>
    </row>
    <row r="6558" spans="1:20">
      <c r="A6558" s="187" t="s">
        <v>2011</v>
      </c>
      <c r="B6558" t="s">
        <v>1915</v>
      </c>
      <c r="C6558" s="60" t="s">
        <v>1433</v>
      </c>
      <c r="D6558" s="1" t="s">
        <v>44</v>
      </c>
      <c r="E6558" s="28" t="s">
        <v>60</v>
      </c>
      <c r="F6558" s="26" t="s">
        <v>60</v>
      </c>
      <c r="G6558">
        <v>28</v>
      </c>
      <c r="H6558" s="123">
        <f t="shared" si="472"/>
        <v>1</v>
      </c>
      <c r="L6558" t="s">
        <v>100</v>
      </c>
      <c r="M6558" s="2">
        <v>0</v>
      </c>
      <c r="O6558">
        <v>0</v>
      </c>
      <c r="P6558" s="2">
        <v>12</v>
      </c>
      <c r="Q6558" s="2">
        <v>0</v>
      </c>
      <c r="S6558">
        <v>0</v>
      </c>
      <c r="T6558" s="2">
        <v>9</v>
      </c>
    </row>
    <row r="6559" spans="1:20">
      <c r="A6559" s="187" t="s">
        <v>2011</v>
      </c>
      <c r="B6559" t="s">
        <v>1916</v>
      </c>
      <c r="C6559" s="60" t="s">
        <v>1433</v>
      </c>
      <c r="D6559" s="1" t="s">
        <v>44</v>
      </c>
      <c r="E6559" s="28" t="s">
        <v>60</v>
      </c>
      <c r="F6559" s="26" t="s">
        <v>60</v>
      </c>
      <c r="G6559">
        <v>28</v>
      </c>
      <c r="H6559" s="123">
        <f t="shared" si="472"/>
        <v>1</v>
      </c>
      <c r="L6559" t="s">
        <v>100</v>
      </c>
      <c r="M6559" s="2">
        <v>0</v>
      </c>
      <c r="O6559">
        <v>0</v>
      </c>
      <c r="P6559" s="2">
        <v>12</v>
      </c>
      <c r="Q6559" s="2">
        <v>0</v>
      </c>
      <c r="S6559">
        <v>0</v>
      </c>
      <c r="T6559" s="2">
        <v>9</v>
      </c>
    </row>
    <row r="6560" spans="1:20">
      <c r="A6560" s="187" t="s">
        <v>2011</v>
      </c>
      <c r="B6560" t="s">
        <v>1917</v>
      </c>
      <c r="C6560" s="60" t="s">
        <v>1433</v>
      </c>
      <c r="D6560" s="1" t="s">
        <v>44</v>
      </c>
      <c r="E6560" s="28" t="s">
        <v>60</v>
      </c>
      <c r="F6560" s="26" t="s">
        <v>60</v>
      </c>
      <c r="G6560">
        <v>28</v>
      </c>
      <c r="H6560" s="123">
        <f t="shared" si="472"/>
        <v>1</v>
      </c>
      <c r="L6560" t="s">
        <v>100</v>
      </c>
      <c r="M6560" s="2">
        <v>0.33333333333333298</v>
      </c>
      <c r="O6560">
        <v>0.65133894727893005</v>
      </c>
      <c r="P6560" s="2">
        <v>12</v>
      </c>
      <c r="Q6560" s="2">
        <v>0.44444444444444398</v>
      </c>
      <c r="S6560">
        <v>1.3333333333333299</v>
      </c>
      <c r="T6560" s="2">
        <v>9</v>
      </c>
    </row>
    <row r="6561" spans="1:20">
      <c r="A6561" s="187" t="s">
        <v>2011</v>
      </c>
      <c r="B6561" t="s">
        <v>1918</v>
      </c>
      <c r="C6561" s="60" t="s">
        <v>1433</v>
      </c>
      <c r="D6561" s="1" t="s">
        <v>44</v>
      </c>
      <c r="E6561" s="28" t="s">
        <v>60</v>
      </c>
      <c r="F6561" s="26" t="s">
        <v>60</v>
      </c>
      <c r="G6561">
        <v>28</v>
      </c>
      <c r="H6561" s="123">
        <f t="shared" si="472"/>
        <v>1</v>
      </c>
      <c r="L6561" t="s">
        <v>100</v>
      </c>
      <c r="M6561" s="2">
        <v>0</v>
      </c>
      <c r="O6561">
        <v>0</v>
      </c>
      <c r="P6561" s="2">
        <v>12</v>
      </c>
      <c r="Q6561" s="2">
        <v>0</v>
      </c>
      <c r="S6561">
        <v>0</v>
      </c>
      <c r="T6561" s="2">
        <v>9</v>
      </c>
    </row>
    <row r="6562" spans="1:20">
      <c r="A6562" s="187" t="s">
        <v>2011</v>
      </c>
      <c r="B6562" t="s">
        <v>1919</v>
      </c>
      <c r="C6562" s="60" t="s">
        <v>1433</v>
      </c>
      <c r="D6562" s="1" t="s">
        <v>44</v>
      </c>
      <c r="E6562" s="28" t="s">
        <v>60</v>
      </c>
      <c r="F6562" s="26" t="s">
        <v>60</v>
      </c>
      <c r="G6562">
        <v>28</v>
      </c>
      <c r="H6562" s="123">
        <f t="shared" si="472"/>
        <v>1</v>
      </c>
      <c r="L6562" t="s">
        <v>100</v>
      </c>
      <c r="M6562" s="2">
        <v>8.3333333333333301E-2</v>
      </c>
      <c r="O6562">
        <v>0.28867513459481298</v>
      </c>
      <c r="P6562" s="2">
        <v>12</v>
      </c>
      <c r="Q6562" s="2">
        <v>0</v>
      </c>
      <c r="S6562">
        <v>0</v>
      </c>
      <c r="T6562" s="2">
        <v>9</v>
      </c>
    </row>
    <row r="6563" spans="1:20">
      <c r="A6563" s="187" t="s">
        <v>2011</v>
      </c>
      <c r="B6563" t="s">
        <v>1920</v>
      </c>
      <c r="C6563" s="60" t="s">
        <v>1433</v>
      </c>
      <c r="D6563" s="1" t="s">
        <v>44</v>
      </c>
      <c r="E6563" s="28" t="s">
        <v>60</v>
      </c>
      <c r="F6563" s="26" t="s">
        <v>60</v>
      </c>
      <c r="G6563">
        <v>28</v>
      </c>
      <c r="H6563" s="123">
        <f t="shared" si="472"/>
        <v>1</v>
      </c>
      <c r="L6563" t="s">
        <v>100</v>
      </c>
      <c r="M6563" s="2">
        <v>0.58333333333333304</v>
      </c>
      <c r="O6563">
        <v>1.1645001528813199</v>
      </c>
      <c r="P6563" s="2">
        <v>12</v>
      </c>
      <c r="Q6563" s="2">
        <v>1.2222222222222201</v>
      </c>
      <c r="S6563">
        <v>1.7873008824606</v>
      </c>
      <c r="T6563" s="2">
        <v>9</v>
      </c>
    </row>
    <row r="6564" spans="1:20">
      <c r="A6564" s="187" t="s">
        <v>2011</v>
      </c>
      <c r="B6564" t="s">
        <v>1921</v>
      </c>
      <c r="C6564" s="60" t="s">
        <v>1433</v>
      </c>
      <c r="D6564" s="1" t="s">
        <v>44</v>
      </c>
      <c r="E6564" s="28" t="s">
        <v>60</v>
      </c>
      <c r="F6564" s="26" t="s">
        <v>60</v>
      </c>
      <c r="G6564">
        <v>28</v>
      </c>
      <c r="H6564" s="123">
        <f t="shared" si="472"/>
        <v>1</v>
      </c>
      <c r="L6564" t="s">
        <v>100</v>
      </c>
      <c r="M6564" s="2">
        <v>0</v>
      </c>
      <c r="O6564">
        <v>0</v>
      </c>
      <c r="P6564" s="2">
        <v>12</v>
      </c>
      <c r="Q6564" s="2">
        <v>0</v>
      </c>
      <c r="S6564">
        <v>0</v>
      </c>
      <c r="T6564" s="2">
        <v>9</v>
      </c>
    </row>
    <row r="6565" spans="1:20">
      <c r="A6565" s="187" t="s">
        <v>2011</v>
      </c>
      <c r="B6565" t="s">
        <v>1922</v>
      </c>
      <c r="C6565" s="60" t="s">
        <v>1433</v>
      </c>
      <c r="D6565" s="1" t="s">
        <v>44</v>
      </c>
      <c r="E6565" s="28" t="s">
        <v>60</v>
      </c>
      <c r="F6565" s="26" t="s">
        <v>60</v>
      </c>
      <c r="G6565">
        <v>28</v>
      </c>
      <c r="H6565" s="123">
        <f t="shared" si="472"/>
        <v>1</v>
      </c>
      <c r="L6565" t="s">
        <v>100</v>
      </c>
      <c r="M6565" s="2">
        <v>0</v>
      </c>
      <c r="O6565">
        <v>0</v>
      </c>
      <c r="P6565" s="2">
        <v>12</v>
      </c>
      <c r="Q6565" s="2">
        <v>0</v>
      </c>
      <c r="S6565">
        <v>0</v>
      </c>
      <c r="T6565" s="2">
        <v>9</v>
      </c>
    </row>
    <row r="6566" spans="1:20">
      <c r="A6566" s="187" t="s">
        <v>2011</v>
      </c>
      <c r="B6566" t="s">
        <v>1923</v>
      </c>
      <c r="C6566" s="60" t="s">
        <v>1433</v>
      </c>
      <c r="D6566" s="1" t="s">
        <v>44</v>
      </c>
      <c r="E6566" s="28" t="s">
        <v>60</v>
      </c>
      <c r="F6566" s="26" t="s">
        <v>60</v>
      </c>
      <c r="G6566">
        <v>28</v>
      </c>
      <c r="H6566" s="123">
        <f t="shared" si="472"/>
        <v>1</v>
      </c>
      <c r="L6566" t="s">
        <v>100</v>
      </c>
      <c r="M6566" s="2">
        <v>0</v>
      </c>
      <c r="O6566">
        <v>0</v>
      </c>
      <c r="P6566" s="2">
        <v>12</v>
      </c>
      <c r="Q6566" s="2">
        <v>0</v>
      </c>
      <c r="S6566">
        <v>0</v>
      </c>
      <c r="T6566" s="2">
        <v>9</v>
      </c>
    </row>
    <row r="6567" spans="1:20">
      <c r="A6567" s="187" t="s">
        <v>2011</v>
      </c>
      <c r="B6567" t="s">
        <v>1390</v>
      </c>
      <c r="C6567" s="60" t="s">
        <v>1433</v>
      </c>
      <c r="D6567" s="1" t="s">
        <v>44</v>
      </c>
      <c r="E6567" s="28" t="s">
        <v>60</v>
      </c>
      <c r="F6567" s="26" t="s">
        <v>60</v>
      </c>
      <c r="G6567">
        <v>28</v>
      </c>
      <c r="H6567" s="123">
        <f t="shared" si="472"/>
        <v>1</v>
      </c>
      <c r="L6567" t="s">
        <v>100</v>
      </c>
      <c r="M6567" s="2">
        <v>0</v>
      </c>
      <c r="O6567">
        <v>0</v>
      </c>
      <c r="P6567" s="2">
        <v>12</v>
      </c>
      <c r="Q6567" s="2">
        <v>0</v>
      </c>
      <c r="S6567">
        <v>0</v>
      </c>
      <c r="T6567" s="2">
        <v>9</v>
      </c>
    </row>
    <row r="6568" spans="1:20">
      <c r="A6568" s="187" t="s">
        <v>2011</v>
      </c>
      <c r="B6568" t="s">
        <v>1924</v>
      </c>
      <c r="C6568" s="60" t="s">
        <v>1433</v>
      </c>
      <c r="D6568" s="1" t="s">
        <v>44</v>
      </c>
      <c r="E6568" s="28" t="s">
        <v>60</v>
      </c>
      <c r="F6568" s="26" t="s">
        <v>60</v>
      </c>
      <c r="G6568">
        <v>28</v>
      </c>
      <c r="H6568" s="123">
        <f t="shared" si="472"/>
        <v>1</v>
      </c>
      <c r="L6568" t="s">
        <v>100</v>
      </c>
      <c r="M6568" s="2">
        <v>0</v>
      </c>
      <c r="O6568">
        <v>0</v>
      </c>
      <c r="P6568" s="2">
        <v>12</v>
      </c>
      <c r="Q6568" s="2">
        <v>0.11111111111111099</v>
      </c>
      <c r="S6568">
        <v>0.33333333333333298</v>
      </c>
      <c r="T6568" s="2">
        <v>9</v>
      </c>
    </row>
    <row r="6569" spans="1:20">
      <c r="A6569" s="187" t="s">
        <v>2011</v>
      </c>
      <c r="B6569" t="s">
        <v>1925</v>
      </c>
      <c r="C6569" s="60" t="s">
        <v>1433</v>
      </c>
      <c r="D6569" s="1" t="s">
        <v>44</v>
      </c>
      <c r="E6569" s="28" t="s">
        <v>60</v>
      </c>
      <c r="F6569" s="26" t="s">
        <v>60</v>
      </c>
      <c r="G6569">
        <v>28</v>
      </c>
      <c r="H6569" s="123">
        <f t="shared" si="472"/>
        <v>1</v>
      </c>
      <c r="L6569" t="s">
        <v>100</v>
      </c>
      <c r="M6569" s="2">
        <v>0</v>
      </c>
      <c r="O6569">
        <v>0</v>
      </c>
      <c r="P6569" s="2">
        <v>12</v>
      </c>
      <c r="Q6569" s="2">
        <v>0.22222222222222199</v>
      </c>
      <c r="S6569">
        <v>0.44095855184409799</v>
      </c>
      <c r="T6569" s="2">
        <v>9</v>
      </c>
    </row>
    <row r="6570" spans="1:20">
      <c r="A6570" s="187" t="s">
        <v>2011</v>
      </c>
      <c r="B6570" t="s">
        <v>1926</v>
      </c>
      <c r="C6570" s="60" t="s">
        <v>1433</v>
      </c>
      <c r="D6570" s="1" t="s">
        <v>44</v>
      </c>
      <c r="E6570" s="28" t="s">
        <v>60</v>
      </c>
      <c r="F6570" s="26" t="s">
        <v>60</v>
      </c>
      <c r="G6570">
        <v>28</v>
      </c>
      <c r="H6570" s="123">
        <f t="shared" si="472"/>
        <v>1</v>
      </c>
      <c r="L6570" t="s">
        <v>100</v>
      </c>
      <c r="M6570" s="2">
        <v>0.16666666666666699</v>
      </c>
      <c r="O6570">
        <v>0.57735026918962595</v>
      </c>
      <c r="P6570" s="2">
        <v>12</v>
      </c>
      <c r="Q6570" s="2">
        <v>0</v>
      </c>
      <c r="S6570">
        <v>0</v>
      </c>
      <c r="T6570" s="2">
        <v>9</v>
      </c>
    </row>
    <row r="6571" spans="1:20">
      <c r="A6571" s="187" t="s">
        <v>2011</v>
      </c>
      <c r="B6571" t="s">
        <v>1927</v>
      </c>
      <c r="C6571" s="60" t="s">
        <v>1433</v>
      </c>
      <c r="D6571" s="1" t="s">
        <v>44</v>
      </c>
      <c r="E6571" s="28" t="s">
        <v>60</v>
      </c>
      <c r="F6571" s="26" t="s">
        <v>60</v>
      </c>
      <c r="G6571">
        <v>28</v>
      </c>
      <c r="H6571" s="123">
        <f t="shared" si="472"/>
        <v>1</v>
      </c>
      <c r="L6571" t="s">
        <v>100</v>
      </c>
      <c r="M6571" s="2">
        <v>0</v>
      </c>
      <c r="O6571">
        <v>0</v>
      </c>
      <c r="P6571" s="2">
        <v>12</v>
      </c>
      <c r="Q6571" s="2">
        <v>0</v>
      </c>
      <c r="S6571">
        <v>0</v>
      </c>
      <c r="T6571" s="2">
        <v>9</v>
      </c>
    </row>
    <row r="6572" spans="1:20">
      <c r="A6572" s="187" t="s">
        <v>2011</v>
      </c>
      <c r="B6572" t="s">
        <v>1928</v>
      </c>
      <c r="C6572" s="60" t="s">
        <v>1433</v>
      </c>
      <c r="D6572" s="1" t="s">
        <v>44</v>
      </c>
      <c r="E6572" s="28" t="s">
        <v>60</v>
      </c>
      <c r="F6572" s="26" t="s">
        <v>60</v>
      </c>
      <c r="G6572">
        <v>28</v>
      </c>
      <c r="H6572" s="123">
        <f t="shared" si="472"/>
        <v>1</v>
      </c>
      <c r="L6572" t="s">
        <v>100</v>
      </c>
      <c r="M6572" s="2">
        <v>0</v>
      </c>
      <c r="O6572">
        <v>0</v>
      </c>
      <c r="P6572" s="2">
        <v>12</v>
      </c>
      <c r="Q6572" s="2">
        <v>0</v>
      </c>
      <c r="S6572">
        <v>0</v>
      </c>
      <c r="T6572" s="2">
        <v>9</v>
      </c>
    </row>
    <row r="6573" spans="1:20">
      <c r="A6573" s="187" t="s">
        <v>2011</v>
      </c>
      <c r="B6573" t="s">
        <v>1929</v>
      </c>
      <c r="C6573" s="60" t="s">
        <v>1433</v>
      </c>
      <c r="D6573" s="1" t="s">
        <v>44</v>
      </c>
      <c r="E6573" s="28" t="s">
        <v>60</v>
      </c>
      <c r="F6573" s="26" t="s">
        <v>60</v>
      </c>
      <c r="G6573">
        <v>28</v>
      </c>
      <c r="H6573" s="123">
        <f t="shared" si="472"/>
        <v>1</v>
      </c>
      <c r="L6573" t="s">
        <v>100</v>
      </c>
      <c r="M6573" s="2">
        <v>1.3333333333333299</v>
      </c>
      <c r="O6573">
        <v>1.9227505550563999</v>
      </c>
      <c r="P6573" s="2">
        <v>12</v>
      </c>
      <c r="Q6573" s="2">
        <v>0.77777777777777801</v>
      </c>
      <c r="S6573">
        <v>1.3017082793177801</v>
      </c>
      <c r="T6573" s="2">
        <v>9</v>
      </c>
    </row>
    <row r="6574" spans="1:20">
      <c r="A6574" s="187" t="s">
        <v>2011</v>
      </c>
      <c r="B6574" t="s">
        <v>1930</v>
      </c>
      <c r="C6574" s="60" t="s">
        <v>1433</v>
      </c>
      <c r="D6574" s="1" t="s">
        <v>44</v>
      </c>
      <c r="E6574" s="28" t="s">
        <v>60</v>
      </c>
      <c r="F6574" s="26" t="s">
        <v>60</v>
      </c>
      <c r="G6574">
        <v>28</v>
      </c>
      <c r="H6574" s="123">
        <f t="shared" si="472"/>
        <v>1</v>
      </c>
      <c r="L6574" t="s">
        <v>100</v>
      </c>
      <c r="M6574" s="2">
        <v>0.16666666666666699</v>
      </c>
      <c r="O6574">
        <v>0.38924947208076099</v>
      </c>
      <c r="P6574" s="2">
        <v>12</v>
      </c>
      <c r="Q6574" s="2">
        <v>1.3333333333333299</v>
      </c>
      <c r="S6574">
        <v>2.39791576165636</v>
      </c>
      <c r="T6574" s="2">
        <v>9</v>
      </c>
    </row>
    <row r="6575" spans="1:20">
      <c r="A6575" s="187" t="s">
        <v>2011</v>
      </c>
      <c r="B6575" t="s">
        <v>1931</v>
      </c>
      <c r="C6575" s="60" t="s">
        <v>1433</v>
      </c>
      <c r="D6575" s="1" t="s">
        <v>44</v>
      </c>
      <c r="E6575" s="28" t="s">
        <v>60</v>
      </c>
      <c r="F6575" s="26" t="s">
        <v>60</v>
      </c>
      <c r="G6575">
        <v>28</v>
      </c>
      <c r="H6575" s="123">
        <f t="shared" si="472"/>
        <v>1</v>
      </c>
      <c r="L6575" t="s">
        <v>100</v>
      </c>
      <c r="M6575" s="2">
        <v>0</v>
      </c>
      <c r="O6575">
        <v>0</v>
      </c>
      <c r="P6575" s="2">
        <v>12</v>
      </c>
      <c r="Q6575" s="2">
        <v>0</v>
      </c>
      <c r="S6575">
        <v>0</v>
      </c>
      <c r="T6575" s="2">
        <v>9</v>
      </c>
    </row>
    <row r="6576" spans="1:20">
      <c r="A6576" s="187" t="s">
        <v>2011</v>
      </c>
      <c r="B6576" t="s">
        <v>1932</v>
      </c>
      <c r="C6576" s="60" t="s">
        <v>1433</v>
      </c>
      <c r="D6576" s="1" t="s">
        <v>44</v>
      </c>
      <c r="E6576" s="28" t="s">
        <v>60</v>
      </c>
      <c r="F6576" s="26" t="s">
        <v>60</v>
      </c>
      <c r="G6576">
        <v>28</v>
      </c>
      <c r="H6576" s="123">
        <f t="shared" si="472"/>
        <v>1</v>
      </c>
      <c r="L6576" t="s">
        <v>100</v>
      </c>
      <c r="M6576" s="2">
        <v>0</v>
      </c>
      <c r="O6576">
        <v>0</v>
      </c>
      <c r="P6576" s="2">
        <v>12</v>
      </c>
      <c r="Q6576" s="2">
        <v>2.2222222222222201</v>
      </c>
      <c r="S6576">
        <v>6.6666666666666696</v>
      </c>
      <c r="T6576" s="2">
        <v>9</v>
      </c>
    </row>
    <row r="6577" spans="1:20">
      <c r="A6577" s="187" t="s">
        <v>2011</v>
      </c>
      <c r="B6577" t="s">
        <v>1933</v>
      </c>
      <c r="C6577" s="60" t="s">
        <v>1433</v>
      </c>
      <c r="D6577" s="1" t="s">
        <v>44</v>
      </c>
      <c r="E6577" s="28" t="s">
        <v>60</v>
      </c>
      <c r="F6577" s="26" t="s">
        <v>60</v>
      </c>
      <c r="G6577">
        <v>28</v>
      </c>
      <c r="H6577" s="123">
        <f t="shared" si="472"/>
        <v>1</v>
      </c>
      <c r="L6577" t="s">
        <v>100</v>
      </c>
      <c r="M6577" s="2">
        <v>0</v>
      </c>
      <c r="O6577">
        <v>0</v>
      </c>
      <c r="P6577" s="2">
        <v>12</v>
      </c>
      <c r="Q6577" s="2">
        <v>0</v>
      </c>
      <c r="S6577">
        <v>0</v>
      </c>
      <c r="T6577" s="2">
        <v>9</v>
      </c>
    </row>
    <row r="6578" spans="1:20">
      <c r="A6578" s="187" t="s">
        <v>2011</v>
      </c>
      <c r="B6578" t="s">
        <v>1934</v>
      </c>
      <c r="C6578" s="60" t="s">
        <v>1433</v>
      </c>
      <c r="D6578" s="1" t="s">
        <v>44</v>
      </c>
      <c r="E6578" s="28" t="s">
        <v>60</v>
      </c>
      <c r="F6578" s="26" t="s">
        <v>60</v>
      </c>
      <c r="G6578">
        <v>28</v>
      </c>
      <c r="H6578" s="123">
        <f t="shared" si="472"/>
        <v>1</v>
      </c>
      <c r="L6578" t="s">
        <v>100</v>
      </c>
      <c r="M6578" s="2">
        <v>0</v>
      </c>
      <c r="O6578">
        <v>0</v>
      </c>
      <c r="P6578" s="2">
        <v>12</v>
      </c>
      <c r="Q6578" s="2">
        <v>0</v>
      </c>
      <c r="S6578">
        <v>0</v>
      </c>
      <c r="T6578" s="2">
        <v>9</v>
      </c>
    </row>
    <row r="6579" spans="1:20">
      <c r="A6579" s="187" t="s">
        <v>2011</v>
      </c>
      <c r="B6579" t="s">
        <v>1935</v>
      </c>
      <c r="C6579" s="60" t="s">
        <v>1433</v>
      </c>
      <c r="D6579" s="1" t="s">
        <v>44</v>
      </c>
      <c r="E6579" s="28" t="s">
        <v>60</v>
      </c>
      <c r="F6579" s="26" t="s">
        <v>60</v>
      </c>
      <c r="G6579">
        <v>28</v>
      </c>
      <c r="H6579" s="123">
        <f t="shared" si="472"/>
        <v>1</v>
      </c>
      <c r="L6579" t="s">
        <v>100</v>
      </c>
      <c r="M6579" s="2">
        <v>0</v>
      </c>
      <c r="O6579">
        <v>0</v>
      </c>
      <c r="P6579" s="2">
        <v>12</v>
      </c>
      <c r="Q6579" s="2">
        <v>0</v>
      </c>
      <c r="S6579">
        <v>0</v>
      </c>
      <c r="T6579" s="2">
        <v>9</v>
      </c>
    </row>
    <row r="6580" spans="1:20">
      <c r="A6580" s="187" t="s">
        <v>2011</v>
      </c>
      <c r="B6580" t="s">
        <v>1936</v>
      </c>
      <c r="C6580" s="60" t="s">
        <v>1433</v>
      </c>
      <c r="D6580" s="1" t="s">
        <v>44</v>
      </c>
      <c r="E6580" s="28" t="s">
        <v>60</v>
      </c>
      <c r="F6580" s="26" t="s">
        <v>60</v>
      </c>
      <c r="G6580">
        <v>28</v>
      </c>
      <c r="H6580" s="123">
        <f t="shared" si="472"/>
        <v>1</v>
      </c>
      <c r="L6580" t="s">
        <v>100</v>
      </c>
      <c r="M6580" s="2">
        <v>0</v>
      </c>
      <c r="O6580">
        <v>0</v>
      </c>
      <c r="P6580" s="2">
        <v>12</v>
      </c>
      <c r="Q6580" s="2">
        <v>0</v>
      </c>
      <c r="S6580">
        <v>0</v>
      </c>
      <c r="T6580" s="2">
        <v>9</v>
      </c>
    </row>
    <row r="6581" spans="1:20">
      <c r="A6581" s="187" t="s">
        <v>2011</v>
      </c>
      <c r="B6581" t="s">
        <v>1937</v>
      </c>
      <c r="C6581" s="60" t="s">
        <v>1433</v>
      </c>
      <c r="D6581" s="1" t="s">
        <v>44</v>
      </c>
      <c r="E6581" s="28" t="s">
        <v>60</v>
      </c>
      <c r="F6581" s="26" t="s">
        <v>60</v>
      </c>
      <c r="G6581">
        <v>28</v>
      </c>
      <c r="H6581" s="123">
        <f t="shared" si="472"/>
        <v>1</v>
      </c>
      <c r="L6581" t="s">
        <v>100</v>
      </c>
      <c r="M6581" s="2">
        <v>0</v>
      </c>
      <c r="O6581">
        <v>0</v>
      </c>
      <c r="P6581" s="2">
        <v>12</v>
      </c>
      <c r="Q6581" s="2">
        <v>0</v>
      </c>
      <c r="S6581">
        <v>0</v>
      </c>
      <c r="T6581" s="2">
        <v>9</v>
      </c>
    </row>
    <row r="6582" spans="1:20">
      <c r="A6582" s="187" t="s">
        <v>2011</v>
      </c>
      <c r="B6582" t="s">
        <v>1938</v>
      </c>
      <c r="C6582" s="60" t="s">
        <v>1433</v>
      </c>
      <c r="D6582" s="1" t="s">
        <v>44</v>
      </c>
      <c r="E6582" s="28" t="s">
        <v>60</v>
      </c>
      <c r="F6582" s="26" t="s">
        <v>60</v>
      </c>
      <c r="G6582">
        <v>28</v>
      </c>
      <c r="H6582" s="123">
        <f t="shared" si="472"/>
        <v>1</v>
      </c>
      <c r="L6582" t="s">
        <v>100</v>
      </c>
      <c r="M6582" s="2">
        <v>0</v>
      </c>
      <c r="O6582">
        <v>0</v>
      </c>
      <c r="P6582" s="2">
        <v>12</v>
      </c>
      <c r="Q6582" s="2">
        <v>0</v>
      </c>
      <c r="S6582">
        <v>0</v>
      </c>
      <c r="T6582" s="2">
        <v>9</v>
      </c>
    </row>
    <row r="6583" spans="1:20">
      <c r="A6583" s="187" t="s">
        <v>2011</v>
      </c>
      <c r="B6583" t="s">
        <v>1939</v>
      </c>
      <c r="C6583" s="60" t="s">
        <v>1433</v>
      </c>
      <c r="D6583" s="1" t="s">
        <v>44</v>
      </c>
      <c r="E6583" s="28" t="s">
        <v>60</v>
      </c>
      <c r="F6583" s="26" t="s">
        <v>60</v>
      </c>
      <c r="G6583">
        <v>28</v>
      </c>
      <c r="H6583" s="123">
        <f t="shared" si="472"/>
        <v>1</v>
      </c>
      <c r="L6583" t="s">
        <v>100</v>
      </c>
      <c r="M6583" s="2">
        <v>11.25</v>
      </c>
      <c r="O6583">
        <v>18.0913088123954</v>
      </c>
      <c r="P6583" s="2">
        <v>12</v>
      </c>
      <c r="Q6583" s="2">
        <v>2</v>
      </c>
      <c r="S6583">
        <v>3.7080992435478302</v>
      </c>
      <c r="T6583" s="2">
        <v>9</v>
      </c>
    </row>
    <row r="6584" spans="1:20">
      <c r="A6584" s="187" t="s">
        <v>2011</v>
      </c>
      <c r="B6584" t="s">
        <v>1940</v>
      </c>
      <c r="C6584" s="60" t="s">
        <v>1433</v>
      </c>
      <c r="D6584" s="1" t="s">
        <v>44</v>
      </c>
      <c r="E6584" s="28" t="s">
        <v>60</v>
      </c>
      <c r="F6584" s="26" t="s">
        <v>60</v>
      </c>
      <c r="G6584">
        <v>28</v>
      </c>
      <c r="H6584" s="123">
        <f t="shared" si="472"/>
        <v>1</v>
      </c>
      <c r="L6584" t="s">
        <v>100</v>
      </c>
      <c r="M6584" s="2">
        <v>0</v>
      </c>
      <c r="O6584">
        <v>0</v>
      </c>
      <c r="P6584" s="2">
        <v>12</v>
      </c>
      <c r="Q6584" s="2">
        <v>0</v>
      </c>
      <c r="S6584">
        <v>0</v>
      </c>
      <c r="T6584" s="2">
        <v>9</v>
      </c>
    </row>
    <row r="6585" spans="1:20">
      <c r="A6585" s="187" t="s">
        <v>2011</v>
      </c>
      <c r="B6585" t="s">
        <v>1941</v>
      </c>
      <c r="C6585" s="60" t="s">
        <v>1433</v>
      </c>
      <c r="D6585" s="1" t="s">
        <v>44</v>
      </c>
      <c r="E6585" s="28" t="s">
        <v>60</v>
      </c>
      <c r="F6585" s="26" t="s">
        <v>60</v>
      </c>
      <c r="G6585">
        <v>28</v>
      </c>
      <c r="H6585" s="123">
        <f t="shared" si="472"/>
        <v>1</v>
      </c>
      <c r="L6585" t="s">
        <v>100</v>
      </c>
      <c r="M6585" s="2">
        <v>0.33333333333333298</v>
      </c>
      <c r="O6585">
        <v>0.65133894727893005</v>
      </c>
      <c r="P6585" s="2">
        <v>12</v>
      </c>
      <c r="Q6585" s="2">
        <v>0</v>
      </c>
      <c r="S6585">
        <v>0</v>
      </c>
      <c r="T6585" s="2">
        <v>9</v>
      </c>
    </row>
    <row r="6586" spans="1:20">
      <c r="A6586" s="187" t="s">
        <v>2011</v>
      </c>
      <c r="B6586" t="s">
        <v>1942</v>
      </c>
      <c r="C6586" s="60" t="s">
        <v>1433</v>
      </c>
      <c r="D6586" s="1" t="s">
        <v>44</v>
      </c>
      <c r="E6586" s="28" t="s">
        <v>60</v>
      </c>
      <c r="F6586" s="26" t="s">
        <v>60</v>
      </c>
      <c r="G6586">
        <v>28</v>
      </c>
      <c r="H6586" s="123">
        <f t="shared" si="472"/>
        <v>1</v>
      </c>
      <c r="L6586" t="s">
        <v>100</v>
      </c>
      <c r="M6586" s="2">
        <v>0</v>
      </c>
      <c r="O6586">
        <v>0</v>
      </c>
      <c r="P6586" s="2">
        <v>12</v>
      </c>
      <c r="Q6586" s="2">
        <v>0</v>
      </c>
      <c r="S6586">
        <v>0</v>
      </c>
      <c r="T6586" s="2">
        <v>9</v>
      </c>
    </row>
    <row r="6587" spans="1:20">
      <c r="A6587" s="187" t="s">
        <v>2011</v>
      </c>
      <c r="B6587" t="s">
        <v>1943</v>
      </c>
      <c r="C6587" s="60" t="s">
        <v>1433</v>
      </c>
      <c r="D6587" s="1" t="s">
        <v>44</v>
      </c>
      <c r="E6587" s="28" t="s">
        <v>60</v>
      </c>
      <c r="F6587" s="26" t="s">
        <v>60</v>
      </c>
      <c r="G6587">
        <v>28</v>
      </c>
      <c r="H6587" s="123">
        <f t="shared" si="472"/>
        <v>1</v>
      </c>
      <c r="L6587" t="s">
        <v>100</v>
      </c>
      <c r="M6587" s="2">
        <v>0.16666666666666699</v>
      </c>
      <c r="O6587">
        <v>0.38924947208076099</v>
      </c>
      <c r="P6587" s="2">
        <v>12</v>
      </c>
      <c r="Q6587" s="2">
        <v>0.22222222222222199</v>
      </c>
      <c r="S6587">
        <v>0.44095855184409799</v>
      </c>
      <c r="T6587" s="2">
        <v>9</v>
      </c>
    </row>
    <row r="6588" spans="1:20">
      <c r="A6588" s="187" t="s">
        <v>2011</v>
      </c>
      <c r="B6588" t="s">
        <v>1944</v>
      </c>
      <c r="C6588" s="60" t="s">
        <v>1433</v>
      </c>
      <c r="D6588" s="1" t="s">
        <v>44</v>
      </c>
      <c r="E6588" s="28" t="s">
        <v>60</v>
      </c>
      <c r="F6588" s="26" t="s">
        <v>60</v>
      </c>
      <c r="G6588">
        <v>28</v>
      </c>
      <c r="H6588" s="123">
        <f t="shared" si="472"/>
        <v>1</v>
      </c>
      <c r="L6588" t="s">
        <v>100</v>
      </c>
      <c r="M6588" s="2">
        <v>0</v>
      </c>
      <c r="O6588">
        <v>0</v>
      </c>
      <c r="P6588" s="2">
        <v>12</v>
      </c>
      <c r="Q6588" s="2">
        <v>0</v>
      </c>
      <c r="S6588">
        <v>0</v>
      </c>
      <c r="T6588" s="2">
        <v>9</v>
      </c>
    </row>
    <row r="6589" spans="1:20">
      <c r="A6589" s="187" t="s">
        <v>2011</v>
      </c>
      <c r="B6589" t="s">
        <v>1945</v>
      </c>
      <c r="C6589" s="60" t="s">
        <v>1433</v>
      </c>
      <c r="D6589" s="1" t="s">
        <v>44</v>
      </c>
      <c r="E6589" s="28" t="s">
        <v>60</v>
      </c>
      <c r="F6589" s="26" t="s">
        <v>60</v>
      </c>
      <c r="G6589">
        <v>28</v>
      </c>
      <c r="H6589" s="123">
        <f t="shared" si="472"/>
        <v>1</v>
      </c>
      <c r="L6589" t="s">
        <v>100</v>
      </c>
      <c r="M6589" s="2">
        <v>0.33333333333333298</v>
      </c>
      <c r="O6589">
        <v>0.49236596391733101</v>
      </c>
      <c r="P6589" s="2">
        <v>12</v>
      </c>
      <c r="Q6589" s="2">
        <v>0.22222222222222199</v>
      </c>
      <c r="S6589">
        <v>0.44095855184409799</v>
      </c>
      <c r="T6589" s="2">
        <v>9</v>
      </c>
    </row>
    <row r="6590" spans="1:20">
      <c r="A6590" s="187" t="s">
        <v>2011</v>
      </c>
      <c r="B6590" t="s">
        <v>1946</v>
      </c>
      <c r="C6590" s="60" t="s">
        <v>1433</v>
      </c>
      <c r="D6590" s="1" t="s">
        <v>44</v>
      </c>
      <c r="E6590" s="28" t="s">
        <v>60</v>
      </c>
      <c r="F6590" s="26" t="s">
        <v>60</v>
      </c>
      <c r="G6590">
        <v>28</v>
      </c>
      <c r="H6590" s="123">
        <f t="shared" si="472"/>
        <v>1</v>
      </c>
      <c r="L6590" t="s">
        <v>100</v>
      </c>
      <c r="M6590" s="2">
        <v>0</v>
      </c>
      <c r="O6590">
        <v>0</v>
      </c>
      <c r="P6590" s="2">
        <v>12</v>
      </c>
      <c r="Q6590" s="2">
        <v>0</v>
      </c>
      <c r="S6590">
        <v>0</v>
      </c>
      <c r="T6590" s="2">
        <v>9</v>
      </c>
    </row>
    <row r="6591" spans="1:20">
      <c r="A6591" s="187" t="s">
        <v>2011</v>
      </c>
      <c r="B6591" t="s">
        <v>1947</v>
      </c>
      <c r="C6591" s="60" t="s">
        <v>1433</v>
      </c>
      <c r="D6591" s="1" t="s">
        <v>44</v>
      </c>
      <c r="E6591" s="28" t="s">
        <v>60</v>
      </c>
      <c r="F6591" s="26" t="s">
        <v>60</v>
      </c>
      <c r="G6591">
        <v>28</v>
      </c>
      <c r="H6591" s="123">
        <f t="shared" si="472"/>
        <v>1</v>
      </c>
      <c r="L6591" t="s">
        <v>100</v>
      </c>
      <c r="M6591" s="2">
        <v>0</v>
      </c>
      <c r="O6591">
        <v>0</v>
      </c>
      <c r="P6591" s="2">
        <v>12</v>
      </c>
      <c r="Q6591" s="2">
        <v>0</v>
      </c>
      <c r="S6591">
        <v>0</v>
      </c>
      <c r="T6591" s="2">
        <v>9</v>
      </c>
    </row>
    <row r="6592" spans="1:20">
      <c r="A6592" s="187" t="s">
        <v>2011</v>
      </c>
      <c r="B6592" t="s">
        <v>1948</v>
      </c>
      <c r="C6592" s="60" t="s">
        <v>1433</v>
      </c>
      <c r="D6592" s="1" t="s">
        <v>44</v>
      </c>
      <c r="E6592" s="28" t="s">
        <v>60</v>
      </c>
      <c r="F6592" s="26" t="s">
        <v>60</v>
      </c>
      <c r="G6592">
        <v>28</v>
      </c>
      <c r="H6592" s="123">
        <f t="shared" si="472"/>
        <v>1</v>
      </c>
      <c r="L6592" t="s">
        <v>100</v>
      </c>
      <c r="M6592" s="2">
        <v>0</v>
      </c>
      <c r="O6592">
        <v>0</v>
      </c>
      <c r="P6592" s="2">
        <v>12</v>
      </c>
      <c r="Q6592" s="2">
        <v>0</v>
      </c>
      <c r="S6592">
        <v>0</v>
      </c>
      <c r="T6592" s="2">
        <v>9</v>
      </c>
    </row>
    <row r="6593" spans="1:20">
      <c r="A6593" s="187" t="s">
        <v>2011</v>
      </c>
      <c r="B6593" t="s">
        <v>1949</v>
      </c>
      <c r="C6593" s="60" t="s">
        <v>1433</v>
      </c>
      <c r="D6593" s="1" t="s">
        <v>44</v>
      </c>
      <c r="E6593" s="28" t="s">
        <v>60</v>
      </c>
      <c r="F6593" s="26" t="s">
        <v>60</v>
      </c>
      <c r="G6593">
        <v>28</v>
      </c>
      <c r="H6593" s="123">
        <f t="shared" si="472"/>
        <v>1</v>
      </c>
      <c r="L6593" t="s">
        <v>100</v>
      </c>
      <c r="M6593" s="2">
        <v>0</v>
      </c>
      <c r="O6593">
        <v>0</v>
      </c>
      <c r="P6593" s="2">
        <v>12</v>
      </c>
      <c r="Q6593" s="2">
        <v>0</v>
      </c>
      <c r="S6593">
        <v>0</v>
      </c>
      <c r="T6593" s="2">
        <v>9</v>
      </c>
    </row>
    <row r="6594" spans="1:20">
      <c r="A6594" s="187" t="s">
        <v>2011</v>
      </c>
      <c r="B6594" t="s">
        <v>1430</v>
      </c>
      <c r="C6594" s="60" t="s">
        <v>1433</v>
      </c>
      <c r="D6594" s="1" t="s">
        <v>44</v>
      </c>
      <c r="E6594" s="28" t="s">
        <v>60</v>
      </c>
      <c r="F6594" s="26" t="s">
        <v>60</v>
      </c>
      <c r="G6594">
        <v>28</v>
      </c>
      <c r="H6594" s="123">
        <f t="shared" si="472"/>
        <v>1</v>
      </c>
      <c r="L6594" t="s">
        <v>100</v>
      </c>
      <c r="M6594" s="2">
        <v>0</v>
      </c>
      <c r="O6594">
        <v>0</v>
      </c>
      <c r="P6594" s="2">
        <v>12</v>
      </c>
      <c r="Q6594" s="2">
        <v>0</v>
      </c>
      <c r="S6594">
        <v>0</v>
      </c>
      <c r="T6594" s="2">
        <v>9</v>
      </c>
    </row>
    <row r="6595" spans="1:20">
      <c r="A6595" s="187" t="s">
        <v>2011</v>
      </c>
      <c r="B6595" t="s">
        <v>1950</v>
      </c>
      <c r="C6595" s="60" t="s">
        <v>1433</v>
      </c>
      <c r="D6595" s="1" t="s">
        <v>44</v>
      </c>
      <c r="E6595" s="28" t="s">
        <v>60</v>
      </c>
      <c r="F6595" s="26" t="s">
        <v>60</v>
      </c>
      <c r="G6595">
        <v>28</v>
      </c>
      <c r="H6595" s="123">
        <f t="shared" si="472"/>
        <v>1</v>
      </c>
      <c r="L6595" t="s">
        <v>100</v>
      </c>
      <c r="M6595" s="2">
        <v>8.3333333333333301E-2</v>
      </c>
      <c r="O6595">
        <v>0.28867513459481298</v>
      </c>
      <c r="P6595" s="2">
        <v>12</v>
      </c>
      <c r="Q6595" s="2">
        <v>5.1111111111111098</v>
      </c>
      <c r="S6595">
        <v>5.6886827219586698</v>
      </c>
      <c r="T6595" s="2">
        <v>9</v>
      </c>
    </row>
    <row r="6596" spans="1:20">
      <c r="A6596" s="187" t="s">
        <v>2011</v>
      </c>
      <c r="B6596" t="s">
        <v>1951</v>
      </c>
      <c r="C6596" s="60" t="s">
        <v>1433</v>
      </c>
      <c r="D6596" s="1" t="s">
        <v>44</v>
      </c>
      <c r="E6596" s="28" t="s">
        <v>60</v>
      </c>
      <c r="F6596" s="26" t="s">
        <v>60</v>
      </c>
      <c r="G6596">
        <v>28</v>
      </c>
      <c r="H6596" s="123">
        <f t="shared" si="472"/>
        <v>1</v>
      </c>
      <c r="L6596" t="s">
        <v>100</v>
      </c>
      <c r="M6596" s="2">
        <v>0</v>
      </c>
      <c r="O6596">
        <v>0</v>
      </c>
      <c r="P6596" s="2">
        <v>12</v>
      </c>
      <c r="Q6596" s="2">
        <v>0</v>
      </c>
      <c r="S6596">
        <v>0</v>
      </c>
      <c r="T6596" s="2">
        <v>9</v>
      </c>
    </row>
    <row r="6597" spans="1:20">
      <c r="A6597" s="187" t="s">
        <v>2011</v>
      </c>
      <c r="B6597" t="s">
        <v>1952</v>
      </c>
      <c r="C6597" s="60" t="s">
        <v>1433</v>
      </c>
      <c r="D6597" s="1" t="s">
        <v>44</v>
      </c>
      <c r="E6597" s="28" t="s">
        <v>60</v>
      </c>
      <c r="F6597" s="26" t="s">
        <v>60</v>
      </c>
      <c r="G6597">
        <v>28</v>
      </c>
      <c r="H6597" s="123">
        <f t="shared" ref="H6597:H6658" si="473">G6597/28</f>
        <v>1</v>
      </c>
      <c r="L6597" t="s">
        <v>100</v>
      </c>
      <c r="M6597" s="2">
        <v>0</v>
      </c>
      <c r="O6597">
        <v>0</v>
      </c>
      <c r="P6597" s="2">
        <v>12</v>
      </c>
      <c r="Q6597" s="2">
        <v>0</v>
      </c>
      <c r="S6597">
        <v>0</v>
      </c>
      <c r="T6597" s="2">
        <v>9</v>
      </c>
    </row>
    <row r="6598" spans="1:20">
      <c r="A6598" s="187" t="s">
        <v>2011</v>
      </c>
      <c r="B6598" t="s">
        <v>1953</v>
      </c>
      <c r="C6598" s="60" t="s">
        <v>1433</v>
      </c>
      <c r="D6598" s="1" t="s">
        <v>44</v>
      </c>
      <c r="E6598" s="28" t="s">
        <v>60</v>
      </c>
      <c r="F6598" s="26" t="s">
        <v>60</v>
      </c>
      <c r="G6598">
        <v>28</v>
      </c>
      <c r="H6598" s="123">
        <f t="shared" si="473"/>
        <v>1</v>
      </c>
      <c r="L6598" t="s">
        <v>100</v>
      </c>
      <c r="M6598" s="2">
        <v>8.3333333333333301E-2</v>
      </c>
      <c r="O6598">
        <v>0.28867513459481298</v>
      </c>
      <c r="P6598" s="2">
        <v>12</v>
      </c>
      <c r="Q6598" s="2">
        <v>0</v>
      </c>
      <c r="S6598">
        <v>0</v>
      </c>
      <c r="T6598" s="2">
        <v>9</v>
      </c>
    </row>
    <row r="6599" spans="1:20">
      <c r="A6599" s="187" t="s">
        <v>2011</v>
      </c>
      <c r="B6599" t="s">
        <v>1954</v>
      </c>
      <c r="C6599" s="60" t="s">
        <v>1433</v>
      </c>
      <c r="D6599" s="1" t="s">
        <v>44</v>
      </c>
      <c r="E6599" s="28" t="s">
        <v>60</v>
      </c>
      <c r="F6599" s="26" t="s">
        <v>60</v>
      </c>
      <c r="G6599">
        <v>28</v>
      </c>
      <c r="H6599" s="123">
        <f t="shared" si="473"/>
        <v>1</v>
      </c>
      <c r="L6599" t="s">
        <v>100</v>
      </c>
      <c r="M6599" s="2">
        <v>20.9166666666667</v>
      </c>
      <c r="O6599">
        <v>26.8716083131124</v>
      </c>
      <c r="P6599" s="2">
        <v>12</v>
      </c>
      <c r="Q6599" s="2">
        <v>1.3333333333333299</v>
      </c>
      <c r="S6599">
        <v>2.2360679774997898</v>
      </c>
      <c r="T6599" s="2">
        <v>9</v>
      </c>
    </row>
    <row r="6600" spans="1:20">
      <c r="A6600" s="187" t="s">
        <v>2011</v>
      </c>
      <c r="B6600" t="s">
        <v>1955</v>
      </c>
      <c r="C6600" s="60" t="s">
        <v>1433</v>
      </c>
      <c r="D6600" s="1" t="s">
        <v>44</v>
      </c>
      <c r="E6600" s="28" t="s">
        <v>60</v>
      </c>
      <c r="F6600" s="26" t="s">
        <v>60</v>
      </c>
      <c r="G6600">
        <v>28</v>
      </c>
      <c r="H6600" s="123">
        <f t="shared" si="473"/>
        <v>1</v>
      </c>
      <c r="L6600" t="s">
        <v>100</v>
      </c>
      <c r="M6600" s="2">
        <v>0.16666666666666699</v>
      </c>
      <c r="O6600">
        <v>0.38924947208076099</v>
      </c>
      <c r="P6600" s="2">
        <v>12</v>
      </c>
      <c r="Q6600" s="2">
        <v>0</v>
      </c>
      <c r="S6600">
        <v>0</v>
      </c>
      <c r="T6600" s="2">
        <v>9</v>
      </c>
    </row>
    <row r="6601" spans="1:20">
      <c r="A6601" s="187" t="s">
        <v>2011</v>
      </c>
      <c r="B6601" t="s">
        <v>1956</v>
      </c>
      <c r="C6601" s="60" t="s">
        <v>1433</v>
      </c>
      <c r="D6601" s="1" t="s">
        <v>44</v>
      </c>
      <c r="E6601" s="28" t="s">
        <v>60</v>
      </c>
      <c r="F6601" s="26" t="s">
        <v>60</v>
      </c>
      <c r="G6601">
        <v>28</v>
      </c>
      <c r="H6601" s="123">
        <f t="shared" si="473"/>
        <v>1</v>
      </c>
      <c r="L6601" t="s">
        <v>100</v>
      </c>
      <c r="M6601" s="2">
        <v>0</v>
      </c>
      <c r="O6601">
        <v>0</v>
      </c>
      <c r="P6601" s="2">
        <v>12</v>
      </c>
      <c r="Q6601" s="2">
        <v>0</v>
      </c>
      <c r="S6601">
        <v>0</v>
      </c>
      <c r="T6601" s="2">
        <v>9</v>
      </c>
    </row>
    <row r="6602" spans="1:20">
      <c r="A6602" s="187" t="s">
        <v>2011</v>
      </c>
      <c r="B6602" t="s">
        <v>1957</v>
      </c>
      <c r="C6602" s="60" t="s">
        <v>1433</v>
      </c>
      <c r="D6602" s="1" t="s">
        <v>44</v>
      </c>
      <c r="E6602" s="28" t="s">
        <v>60</v>
      </c>
      <c r="F6602" s="26" t="s">
        <v>60</v>
      </c>
      <c r="G6602">
        <v>28</v>
      </c>
      <c r="H6602" s="123">
        <f t="shared" si="473"/>
        <v>1</v>
      </c>
      <c r="L6602" t="s">
        <v>100</v>
      </c>
      <c r="M6602" s="2">
        <v>0</v>
      </c>
      <c r="O6602">
        <v>0</v>
      </c>
      <c r="P6602" s="2">
        <v>12</v>
      </c>
      <c r="Q6602" s="2">
        <v>0</v>
      </c>
      <c r="S6602">
        <v>0</v>
      </c>
      <c r="T6602" s="2">
        <v>9</v>
      </c>
    </row>
    <row r="6603" spans="1:20">
      <c r="A6603" s="187" t="s">
        <v>2011</v>
      </c>
      <c r="B6603" t="s">
        <v>1958</v>
      </c>
      <c r="C6603" s="60" t="s">
        <v>1433</v>
      </c>
      <c r="D6603" s="1" t="s">
        <v>44</v>
      </c>
      <c r="E6603" s="28" t="s">
        <v>60</v>
      </c>
      <c r="F6603" s="26" t="s">
        <v>60</v>
      </c>
      <c r="G6603">
        <v>28</v>
      </c>
      <c r="H6603" s="123">
        <f t="shared" si="473"/>
        <v>1</v>
      </c>
      <c r="L6603" t="s">
        <v>100</v>
      </c>
      <c r="M6603" s="2">
        <v>0</v>
      </c>
      <c r="O6603">
        <v>0</v>
      </c>
      <c r="P6603" s="2">
        <v>12</v>
      </c>
      <c r="Q6603" s="2">
        <v>2.2222222222222201</v>
      </c>
      <c r="S6603">
        <v>4.4378423185647797</v>
      </c>
      <c r="T6603" s="2">
        <v>9</v>
      </c>
    </row>
    <row r="6604" spans="1:20">
      <c r="A6604" s="187" t="s">
        <v>2011</v>
      </c>
      <c r="B6604" t="s">
        <v>1959</v>
      </c>
      <c r="C6604" s="60" t="s">
        <v>1433</v>
      </c>
      <c r="D6604" s="1" t="s">
        <v>44</v>
      </c>
      <c r="E6604" s="28" t="s">
        <v>60</v>
      </c>
      <c r="F6604" s="26" t="s">
        <v>60</v>
      </c>
      <c r="G6604">
        <v>28</v>
      </c>
      <c r="H6604" s="123">
        <f t="shared" si="473"/>
        <v>1</v>
      </c>
      <c r="L6604" t="s">
        <v>100</v>
      </c>
      <c r="M6604" s="2">
        <v>0</v>
      </c>
      <c r="O6604">
        <v>0</v>
      </c>
      <c r="P6604" s="2">
        <v>12</v>
      </c>
      <c r="Q6604" s="2">
        <v>0</v>
      </c>
      <c r="S6604">
        <v>0</v>
      </c>
      <c r="T6604" s="2">
        <v>9</v>
      </c>
    </row>
    <row r="6605" spans="1:20">
      <c r="A6605" s="187" t="s">
        <v>2011</v>
      </c>
      <c r="B6605" t="s">
        <v>1393</v>
      </c>
      <c r="C6605" s="60" t="s">
        <v>1433</v>
      </c>
      <c r="D6605" s="1" t="s">
        <v>44</v>
      </c>
      <c r="E6605" s="28" t="s">
        <v>60</v>
      </c>
      <c r="F6605" s="26" t="s">
        <v>60</v>
      </c>
      <c r="G6605">
        <v>28</v>
      </c>
      <c r="H6605" s="123">
        <f t="shared" si="473"/>
        <v>1</v>
      </c>
      <c r="L6605" t="s">
        <v>100</v>
      </c>
      <c r="M6605" s="2">
        <v>0</v>
      </c>
      <c r="O6605">
        <v>0</v>
      </c>
      <c r="P6605" s="2">
        <v>12</v>
      </c>
      <c r="Q6605" s="2">
        <v>0</v>
      </c>
      <c r="S6605">
        <v>0</v>
      </c>
      <c r="T6605" s="2">
        <v>9</v>
      </c>
    </row>
    <row r="6606" spans="1:20">
      <c r="A6606" s="187" t="s">
        <v>2011</v>
      </c>
      <c r="B6606" t="s">
        <v>1960</v>
      </c>
      <c r="C6606" s="60" t="s">
        <v>1433</v>
      </c>
      <c r="D6606" s="1" t="s">
        <v>44</v>
      </c>
      <c r="E6606" s="28" t="s">
        <v>60</v>
      </c>
      <c r="F6606" s="26" t="s">
        <v>60</v>
      </c>
      <c r="G6606">
        <v>28</v>
      </c>
      <c r="H6606" s="123">
        <f t="shared" si="473"/>
        <v>1</v>
      </c>
      <c r="L6606" t="s">
        <v>100</v>
      </c>
      <c r="M6606" s="2">
        <v>0</v>
      </c>
      <c r="O6606">
        <v>0</v>
      </c>
      <c r="P6606" s="2">
        <v>12</v>
      </c>
      <c r="Q6606" s="2">
        <v>0.11111111111111099</v>
      </c>
      <c r="S6606">
        <v>0.33333333333333298</v>
      </c>
      <c r="T6606" s="2">
        <v>9</v>
      </c>
    </row>
    <row r="6607" spans="1:20">
      <c r="A6607" s="187" t="s">
        <v>2011</v>
      </c>
      <c r="B6607" t="s">
        <v>1961</v>
      </c>
      <c r="C6607" s="60" t="s">
        <v>1433</v>
      </c>
      <c r="D6607" s="1" t="s">
        <v>44</v>
      </c>
      <c r="E6607" s="28" t="s">
        <v>60</v>
      </c>
      <c r="F6607" s="26" t="s">
        <v>60</v>
      </c>
      <c r="G6607">
        <v>28</v>
      </c>
      <c r="H6607" s="123">
        <f t="shared" si="473"/>
        <v>1</v>
      </c>
      <c r="L6607" t="s">
        <v>100</v>
      </c>
      <c r="M6607" s="2">
        <v>0</v>
      </c>
      <c r="O6607">
        <v>0</v>
      </c>
      <c r="P6607" s="2">
        <v>12</v>
      </c>
      <c r="Q6607" s="2">
        <v>0</v>
      </c>
      <c r="S6607">
        <v>0</v>
      </c>
      <c r="T6607" s="2">
        <v>9</v>
      </c>
    </row>
    <row r="6608" spans="1:20">
      <c r="A6608" s="187" t="s">
        <v>2011</v>
      </c>
      <c r="B6608" t="s">
        <v>1962</v>
      </c>
      <c r="C6608" s="60" t="s">
        <v>1433</v>
      </c>
      <c r="D6608" s="1" t="s">
        <v>44</v>
      </c>
      <c r="E6608" s="28" t="s">
        <v>60</v>
      </c>
      <c r="F6608" s="26" t="s">
        <v>60</v>
      </c>
      <c r="G6608">
        <v>28</v>
      </c>
      <c r="H6608" s="123">
        <f t="shared" si="473"/>
        <v>1</v>
      </c>
      <c r="L6608" t="s">
        <v>100</v>
      </c>
      <c r="M6608" s="2">
        <v>0</v>
      </c>
      <c r="O6608">
        <v>0</v>
      </c>
      <c r="P6608" s="2">
        <v>12</v>
      </c>
      <c r="Q6608" s="2">
        <v>0</v>
      </c>
      <c r="S6608">
        <v>0</v>
      </c>
      <c r="T6608" s="2">
        <v>9</v>
      </c>
    </row>
    <row r="6609" spans="1:20">
      <c r="A6609" s="187" t="s">
        <v>2011</v>
      </c>
      <c r="B6609" t="s">
        <v>1963</v>
      </c>
      <c r="C6609" s="60" t="s">
        <v>1433</v>
      </c>
      <c r="D6609" s="1" t="s">
        <v>44</v>
      </c>
      <c r="E6609" s="28" t="s">
        <v>60</v>
      </c>
      <c r="F6609" s="26" t="s">
        <v>60</v>
      </c>
      <c r="G6609">
        <v>28</v>
      </c>
      <c r="H6609" s="123">
        <f t="shared" si="473"/>
        <v>1</v>
      </c>
      <c r="L6609" t="s">
        <v>100</v>
      </c>
      <c r="M6609" s="2">
        <v>0.66666666666666696</v>
      </c>
      <c r="O6609">
        <v>2.3094010767584998</v>
      </c>
      <c r="P6609" s="2">
        <v>12</v>
      </c>
      <c r="Q6609" s="2">
        <v>0</v>
      </c>
      <c r="S6609">
        <v>0</v>
      </c>
      <c r="T6609" s="2">
        <v>9</v>
      </c>
    </row>
    <row r="6610" spans="1:20">
      <c r="A6610" s="187" t="s">
        <v>2011</v>
      </c>
      <c r="B6610" t="s">
        <v>1964</v>
      </c>
      <c r="C6610" s="60" t="s">
        <v>1433</v>
      </c>
      <c r="D6610" s="1" t="s">
        <v>44</v>
      </c>
      <c r="E6610" s="28" t="s">
        <v>60</v>
      </c>
      <c r="F6610" s="26" t="s">
        <v>60</v>
      </c>
      <c r="G6610">
        <v>28</v>
      </c>
      <c r="H6610" s="123">
        <f t="shared" si="473"/>
        <v>1</v>
      </c>
      <c r="L6610" t="s">
        <v>100</v>
      </c>
      <c r="M6610" s="2">
        <v>0</v>
      </c>
      <c r="O6610">
        <v>0</v>
      </c>
      <c r="P6610" s="2">
        <v>12</v>
      </c>
      <c r="Q6610" s="2">
        <v>0.11111111111111099</v>
      </c>
      <c r="S6610">
        <v>0.33333333333333298</v>
      </c>
      <c r="T6610" s="2">
        <v>9</v>
      </c>
    </row>
    <row r="6611" spans="1:20">
      <c r="A6611" s="187" t="s">
        <v>2011</v>
      </c>
      <c r="B6611" t="s">
        <v>1965</v>
      </c>
      <c r="C6611" s="60" t="s">
        <v>1433</v>
      </c>
      <c r="D6611" s="1" t="s">
        <v>44</v>
      </c>
      <c r="E6611" s="28" t="s">
        <v>60</v>
      </c>
      <c r="F6611" s="26" t="s">
        <v>60</v>
      </c>
      <c r="G6611">
        <v>28</v>
      </c>
      <c r="H6611" s="123">
        <f t="shared" si="473"/>
        <v>1</v>
      </c>
      <c r="L6611" t="s">
        <v>100</v>
      </c>
      <c r="M6611" s="2">
        <v>0</v>
      </c>
      <c r="O6611">
        <v>0</v>
      </c>
      <c r="P6611" s="2">
        <v>12</v>
      </c>
      <c r="Q6611" s="2">
        <v>0</v>
      </c>
      <c r="S6611">
        <v>0</v>
      </c>
      <c r="T6611" s="2">
        <v>9</v>
      </c>
    </row>
    <row r="6612" spans="1:20">
      <c r="A6612" s="187" t="s">
        <v>2011</v>
      </c>
      <c r="B6612" t="s">
        <v>599</v>
      </c>
      <c r="C6612" s="60" t="s">
        <v>1433</v>
      </c>
      <c r="D6612" s="1" t="s">
        <v>44</v>
      </c>
      <c r="E6612" s="28" t="s">
        <v>60</v>
      </c>
      <c r="F6612" s="26" t="s">
        <v>60</v>
      </c>
      <c r="G6612">
        <v>28</v>
      </c>
      <c r="H6612" s="123">
        <f t="shared" si="473"/>
        <v>1</v>
      </c>
      <c r="L6612" t="s">
        <v>100</v>
      </c>
      <c r="M6612" s="2">
        <v>0.16666666666666699</v>
      </c>
      <c r="O6612">
        <v>0.38924947208076099</v>
      </c>
      <c r="P6612" s="2">
        <v>12</v>
      </c>
      <c r="Q6612" s="2">
        <v>7.4444444444444402</v>
      </c>
      <c r="S6612">
        <v>10.875558734050299</v>
      </c>
      <c r="T6612" s="2">
        <v>9</v>
      </c>
    </row>
    <row r="6613" spans="1:20">
      <c r="A6613" s="187" t="s">
        <v>2011</v>
      </c>
      <c r="B6613" t="s">
        <v>1966</v>
      </c>
      <c r="C6613" s="60" t="s">
        <v>1433</v>
      </c>
      <c r="D6613" s="1" t="s">
        <v>44</v>
      </c>
      <c r="E6613" s="28" t="s">
        <v>60</v>
      </c>
      <c r="F6613" s="26" t="s">
        <v>60</v>
      </c>
      <c r="G6613">
        <v>28</v>
      </c>
      <c r="H6613" s="123">
        <f t="shared" si="473"/>
        <v>1</v>
      </c>
      <c r="L6613" t="s">
        <v>100</v>
      </c>
      <c r="M6613" s="2">
        <v>0.16666666666666699</v>
      </c>
      <c r="O6613">
        <v>0.57735026918962595</v>
      </c>
      <c r="P6613" s="2">
        <v>12</v>
      </c>
      <c r="Q6613" s="2">
        <v>0</v>
      </c>
      <c r="S6613">
        <v>0</v>
      </c>
      <c r="T6613" s="2">
        <v>9</v>
      </c>
    </row>
    <row r="6614" spans="1:20">
      <c r="A6614" s="187" t="s">
        <v>2011</v>
      </c>
      <c r="B6614" t="s">
        <v>1967</v>
      </c>
      <c r="C6614" s="60" t="s">
        <v>1433</v>
      </c>
      <c r="D6614" s="1" t="s">
        <v>44</v>
      </c>
      <c r="E6614" s="28" t="s">
        <v>60</v>
      </c>
      <c r="F6614" s="26" t="s">
        <v>60</v>
      </c>
      <c r="G6614">
        <v>28</v>
      </c>
      <c r="H6614" s="123">
        <f t="shared" si="473"/>
        <v>1</v>
      </c>
      <c r="L6614" t="s">
        <v>100</v>
      </c>
      <c r="M6614" s="2">
        <v>0</v>
      </c>
      <c r="O6614">
        <v>0</v>
      </c>
      <c r="P6614" s="2">
        <v>12</v>
      </c>
      <c r="Q6614" s="2">
        <v>0</v>
      </c>
      <c r="S6614">
        <v>0</v>
      </c>
      <c r="T6614" s="2">
        <v>9</v>
      </c>
    </row>
    <row r="6615" spans="1:20">
      <c r="A6615" s="187" t="s">
        <v>2011</v>
      </c>
      <c r="B6615" t="s">
        <v>1968</v>
      </c>
      <c r="C6615" s="60" t="s">
        <v>1433</v>
      </c>
      <c r="D6615" s="1" t="s">
        <v>44</v>
      </c>
      <c r="E6615" s="28" t="s">
        <v>60</v>
      </c>
      <c r="F6615" s="26" t="s">
        <v>60</v>
      </c>
      <c r="G6615">
        <v>28</v>
      </c>
      <c r="H6615" s="123">
        <f t="shared" si="473"/>
        <v>1</v>
      </c>
      <c r="L6615" t="s">
        <v>100</v>
      </c>
      <c r="M6615" s="2">
        <v>8.3333333333333301E-2</v>
      </c>
      <c r="O6615">
        <v>0.28867513459481298</v>
      </c>
      <c r="P6615" s="2">
        <v>12</v>
      </c>
      <c r="Q6615" s="2">
        <v>0</v>
      </c>
      <c r="S6615">
        <v>0</v>
      </c>
      <c r="T6615" s="2">
        <v>9</v>
      </c>
    </row>
    <row r="6616" spans="1:20">
      <c r="A6616" s="187" t="s">
        <v>2011</v>
      </c>
      <c r="B6616" t="s">
        <v>1969</v>
      </c>
      <c r="C6616" s="60" t="s">
        <v>1433</v>
      </c>
      <c r="D6616" s="1" t="s">
        <v>44</v>
      </c>
      <c r="E6616" s="28" t="s">
        <v>60</v>
      </c>
      <c r="F6616" s="26" t="s">
        <v>60</v>
      </c>
      <c r="G6616">
        <v>28</v>
      </c>
      <c r="H6616" s="123">
        <f t="shared" si="473"/>
        <v>1</v>
      </c>
      <c r="L6616" t="s">
        <v>100</v>
      </c>
      <c r="M6616" s="2">
        <v>0</v>
      </c>
      <c r="O6616">
        <v>0</v>
      </c>
      <c r="P6616" s="2">
        <v>12</v>
      </c>
      <c r="Q6616" s="2">
        <v>0</v>
      </c>
      <c r="S6616">
        <v>0</v>
      </c>
      <c r="T6616" s="2">
        <v>9</v>
      </c>
    </row>
    <row r="6617" spans="1:20">
      <c r="A6617" s="187" t="s">
        <v>2011</v>
      </c>
      <c r="B6617" t="s">
        <v>1970</v>
      </c>
      <c r="C6617" s="60" t="s">
        <v>1433</v>
      </c>
      <c r="D6617" s="1" t="s">
        <v>44</v>
      </c>
      <c r="E6617" s="28" t="s">
        <v>60</v>
      </c>
      <c r="F6617" s="26" t="s">
        <v>60</v>
      </c>
      <c r="G6617">
        <v>28</v>
      </c>
      <c r="H6617" s="123">
        <f t="shared" si="473"/>
        <v>1</v>
      </c>
      <c r="L6617" t="s">
        <v>100</v>
      </c>
      <c r="M6617" s="2">
        <v>1.5</v>
      </c>
      <c r="O6617">
        <v>1.4459976109624399</v>
      </c>
      <c r="P6617" s="2">
        <v>12</v>
      </c>
      <c r="Q6617" s="2">
        <v>4.5555555555555598</v>
      </c>
      <c r="S6617">
        <v>4.5030853620354296</v>
      </c>
      <c r="T6617" s="2">
        <v>9</v>
      </c>
    </row>
    <row r="6618" spans="1:20">
      <c r="A6618" s="187" t="s">
        <v>2011</v>
      </c>
      <c r="B6618" t="s">
        <v>620</v>
      </c>
      <c r="C6618" s="60" t="s">
        <v>1433</v>
      </c>
      <c r="D6618" s="1" t="s">
        <v>44</v>
      </c>
      <c r="E6618" s="28" t="s">
        <v>60</v>
      </c>
      <c r="F6618" s="26" t="s">
        <v>60</v>
      </c>
      <c r="G6618">
        <v>28</v>
      </c>
      <c r="H6618" s="123">
        <f t="shared" si="473"/>
        <v>1</v>
      </c>
      <c r="L6618" t="s">
        <v>100</v>
      </c>
      <c r="M6618" s="2">
        <v>8.3333333333333301E-2</v>
      </c>
      <c r="O6618">
        <v>0.28867513459481298</v>
      </c>
      <c r="P6618" s="2">
        <v>12</v>
      </c>
      <c r="Q6618" s="2">
        <v>0.55555555555555602</v>
      </c>
      <c r="S6618">
        <v>0.88191710368819698</v>
      </c>
      <c r="T6618" s="2">
        <v>9</v>
      </c>
    </row>
    <row r="6619" spans="1:20">
      <c r="A6619" s="187" t="s">
        <v>2011</v>
      </c>
      <c r="B6619" t="s">
        <v>1971</v>
      </c>
      <c r="C6619" s="60" t="s">
        <v>1433</v>
      </c>
      <c r="D6619" s="1" t="s">
        <v>44</v>
      </c>
      <c r="E6619" s="28" t="s">
        <v>60</v>
      </c>
      <c r="F6619" s="26" t="s">
        <v>60</v>
      </c>
      <c r="G6619">
        <v>28</v>
      </c>
      <c r="H6619" s="123">
        <f t="shared" si="473"/>
        <v>1</v>
      </c>
      <c r="L6619" t="s">
        <v>100</v>
      </c>
      <c r="M6619" s="2">
        <v>0.66666666666666696</v>
      </c>
      <c r="O6619">
        <v>1.49747261825525</v>
      </c>
      <c r="P6619" s="2">
        <v>12</v>
      </c>
      <c r="Q6619" s="2">
        <v>0.22222222222222199</v>
      </c>
      <c r="S6619">
        <v>0.44095855184409799</v>
      </c>
      <c r="T6619" s="2">
        <v>9</v>
      </c>
    </row>
    <row r="6620" spans="1:20">
      <c r="A6620" s="187" t="s">
        <v>2011</v>
      </c>
      <c r="B6620" t="s">
        <v>1972</v>
      </c>
      <c r="C6620" s="60" t="s">
        <v>1433</v>
      </c>
      <c r="D6620" s="1" t="s">
        <v>44</v>
      </c>
      <c r="E6620" s="28" t="s">
        <v>60</v>
      </c>
      <c r="F6620" s="26" t="s">
        <v>60</v>
      </c>
      <c r="G6620">
        <v>28</v>
      </c>
      <c r="H6620" s="123">
        <f t="shared" si="473"/>
        <v>1</v>
      </c>
      <c r="L6620" t="s">
        <v>100</v>
      </c>
      <c r="M6620" s="2">
        <v>0</v>
      </c>
      <c r="O6620">
        <v>0</v>
      </c>
      <c r="P6620" s="2">
        <v>12</v>
      </c>
      <c r="Q6620" s="2">
        <v>0</v>
      </c>
      <c r="S6620">
        <v>0</v>
      </c>
      <c r="T6620" s="2">
        <v>9</v>
      </c>
    </row>
    <row r="6621" spans="1:20">
      <c r="A6621" s="187" t="s">
        <v>2011</v>
      </c>
      <c r="B6621" t="s">
        <v>1973</v>
      </c>
      <c r="C6621" s="60" t="s">
        <v>1433</v>
      </c>
      <c r="D6621" s="1" t="s">
        <v>44</v>
      </c>
      <c r="E6621" s="28" t="s">
        <v>60</v>
      </c>
      <c r="F6621" s="26" t="s">
        <v>60</v>
      </c>
      <c r="G6621">
        <v>28</v>
      </c>
      <c r="H6621" s="123">
        <f t="shared" si="473"/>
        <v>1</v>
      </c>
      <c r="L6621" t="s">
        <v>100</v>
      </c>
      <c r="M6621" s="2">
        <v>0.16666666666666699</v>
      </c>
      <c r="O6621">
        <v>0.38924947208076099</v>
      </c>
      <c r="P6621" s="2">
        <v>12</v>
      </c>
      <c r="Q6621" s="2">
        <v>0</v>
      </c>
      <c r="S6621">
        <v>0</v>
      </c>
      <c r="T6621" s="2">
        <v>9</v>
      </c>
    </row>
    <row r="6622" spans="1:20">
      <c r="A6622" s="187" t="s">
        <v>2011</v>
      </c>
      <c r="B6622" t="s">
        <v>1974</v>
      </c>
      <c r="C6622" s="60" t="s">
        <v>1433</v>
      </c>
      <c r="D6622" s="1" t="s">
        <v>44</v>
      </c>
      <c r="E6622" s="28" t="s">
        <v>60</v>
      </c>
      <c r="F6622" s="26" t="s">
        <v>60</v>
      </c>
      <c r="G6622">
        <v>28</v>
      </c>
      <c r="H6622" s="123">
        <f t="shared" si="473"/>
        <v>1</v>
      </c>
      <c r="L6622" t="s">
        <v>100</v>
      </c>
      <c r="M6622" s="2">
        <v>0</v>
      </c>
      <c r="O6622">
        <v>0</v>
      </c>
      <c r="P6622" s="2">
        <v>12</v>
      </c>
      <c r="Q6622" s="2">
        <v>0.11111111111111099</v>
      </c>
      <c r="S6622">
        <v>0.33333333333333298</v>
      </c>
      <c r="T6622" s="2">
        <v>9</v>
      </c>
    </row>
    <row r="6623" spans="1:20">
      <c r="A6623" s="187" t="s">
        <v>2011</v>
      </c>
      <c r="B6623" t="s">
        <v>1975</v>
      </c>
      <c r="C6623" s="60" t="s">
        <v>1433</v>
      </c>
      <c r="D6623" s="1" t="s">
        <v>44</v>
      </c>
      <c r="E6623" s="28" t="s">
        <v>60</v>
      </c>
      <c r="F6623" s="26" t="s">
        <v>60</v>
      </c>
      <c r="G6623">
        <v>28</v>
      </c>
      <c r="H6623" s="123">
        <f t="shared" si="473"/>
        <v>1</v>
      </c>
      <c r="L6623" t="s">
        <v>100</v>
      </c>
      <c r="M6623" s="2">
        <v>0</v>
      </c>
      <c r="O6623">
        <v>0</v>
      </c>
      <c r="P6623" s="2">
        <v>12</v>
      </c>
      <c r="Q6623" s="2">
        <v>0</v>
      </c>
      <c r="S6623">
        <v>0</v>
      </c>
      <c r="T6623" s="2">
        <v>9</v>
      </c>
    </row>
    <row r="6624" spans="1:20">
      <c r="A6624" s="187" t="s">
        <v>2011</v>
      </c>
      <c r="B6624" t="s">
        <v>1976</v>
      </c>
      <c r="C6624" s="60" t="s">
        <v>1433</v>
      </c>
      <c r="D6624" s="1" t="s">
        <v>44</v>
      </c>
      <c r="E6624" s="28" t="s">
        <v>60</v>
      </c>
      <c r="F6624" s="26" t="s">
        <v>60</v>
      </c>
      <c r="G6624">
        <v>28</v>
      </c>
      <c r="H6624" s="123">
        <f t="shared" si="473"/>
        <v>1</v>
      </c>
      <c r="L6624" t="s">
        <v>100</v>
      </c>
      <c r="M6624" s="2">
        <v>0.16666666666666699</v>
      </c>
      <c r="O6624">
        <v>0.38924947208076099</v>
      </c>
      <c r="P6624" s="2">
        <v>12</v>
      </c>
      <c r="Q6624" s="2">
        <v>0.22222222222222199</v>
      </c>
      <c r="S6624">
        <v>0.66666666666666696</v>
      </c>
      <c r="T6624" s="2">
        <v>9</v>
      </c>
    </row>
    <row r="6625" spans="1:20">
      <c r="A6625" s="187" t="s">
        <v>2011</v>
      </c>
      <c r="B6625" t="s">
        <v>1977</v>
      </c>
      <c r="C6625" s="60" t="s">
        <v>1433</v>
      </c>
      <c r="D6625" s="1" t="s">
        <v>44</v>
      </c>
      <c r="E6625" s="28" t="s">
        <v>60</v>
      </c>
      <c r="F6625" s="26" t="s">
        <v>60</v>
      </c>
      <c r="G6625">
        <v>28</v>
      </c>
      <c r="H6625" s="123">
        <f t="shared" si="473"/>
        <v>1</v>
      </c>
      <c r="L6625" t="s">
        <v>100</v>
      </c>
      <c r="M6625" s="2">
        <v>0.41666666666666702</v>
      </c>
      <c r="O6625">
        <v>1.1645001528813199</v>
      </c>
      <c r="P6625" s="2">
        <v>12</v>
      </c>
      <c r="Q6625" s="2">
        <v>0</v>
      </c>
      <c r="S6625">
        <v>0</v>
      </c>
      <c r="T6625" s="2">
        <v>9</v>
      </c>
    </row>
    <row r="6626" spans="1:20">
      <c r="A6626" s="187" t="s">
        <v>2011</v>
      </c>
      <c r="B6626" t="s">
        <v>1978</v>
      </c>
      <c r="C6626" s="60" t="s">
        <v>1433</v>
      </c>
      <c r="D6626" s="1" t="s">
        <v>44</v>
      </c>
      <c r="E6626" s="28" t="s">
        <v>60</v>
      </c>
      <c r="F6626" s="26" t="s">
        <v>60</v>
      </c>
      <c r="G6626">
        <v>28</v>
      </c>
      <c r="H6626" s="123">
        <f t="shared" si="473"/>
        <v>1</v>
      </c>
      <c r="L6626" t="s">
        <v>100</v>
      </c>
      <c r="M6626" s="2">
        <v>0</v>
      </c>
      <c r="O6626">
        <v>0</v>
      </c>
      <c r="P6626" s="2">
        <v>12</v>
      </c>
      <c r="Q6626" s="2">
        <v>0.11111111111111099</v>
      </c>
      <c r="S6626">
        <v>0.33333333333333298</v>
      </c>
      <c r="T6626" s="2">
        <v>9</v>
      </c>
    </row>
    <row r="6627" spans="1:20">
      <c r="A6627" s="187" t="s">
        <v>2011</v>
      </c>
      <c r="B6627" t="s">
        <v>1979</v>
      </c>
      <c r="C6627" s="60" t="s">
        <v>1433</v>
      </c>
      <c r="D6627" s="1" t="s">
        <v>44</v>
      </c>
      <c r="E6627" s="28" t="s">
        <v>60</v>
      </c>
      <c r="F6627" s="26" t="s">
        <v>60</v>
      </c>
      <c r="G6627">
        <v>28</v>
      </c>
      <c r="H6627" s="123">
        <f t="shared" si="473"/>
        <v>1</v>
      </c>
      <c r="L6627" t="s">
        <v>100</v>
      </c>
      <c r="M6627" s="2">
        <v>0</v>
      </c>
      <c r="O6627">
        <v>0</v>
      </c>
      <c r="P6627" s="2">
        <v>12</v>
      </c>
      <c r="Q6627" s="2">
        <v>0</v>
      </c>
      <c r="S6627">
        <v>0</v>
      </c>
      <c r="T6627" s="2">
        <v>9</v>
      </c>
    </row>
    <row r="6628" spans="1:20">
      <c r="A6628" s="187" t="s">
        <v>2011</v>
      </c>
      <c r="B6628" t="s">
        <v>1980</v>
      </c>
      <c r="C6628" s="60" t="s">
        <v>1433</v>
      </c>
      <c r="D6628" s="1" t="s">
        <v>44</v>
      </c>
      <c r="E6628" s="28" t="s">
        <v>60</v>
      </c>
      <c r="F6628" s="26" t="s">
        <v>60</v>
      </c>
      <c r="G6628">
        <v>28</v>
      </c>
      <c r="H6628" s="123">
        <f t="shared" si="473"/>
        <v>1</v>
      </c>
      <c r="L6628" t="s">
        <v>100</v>
      </c>
      <c r="M6628" s="2">
        <v>0</v>
      </c>
      <c r="O6628">
        <v>0</v>
      </c>
      <c r="P6628" s="2">
        <v>12</v>
      </c>
      <c r="Q6628" s="2">
        <v>0</v>
      </c>
      <c r="S6628">
        <v>0</v>
      </c>
      <c r="T6628" s="2">
        <v>9</v>
      </c>
    </row>
    <row r="6629" spans="1:20">
      <c r="A6629" s="187" t="s">
        <v>2011</v>
      </c>
      <c r="B6629" t="s">
        <v>1981</v>
      </c>
      <c r="C6629" s="60" t="s">
        <v>1433</v>
      </c>
      <c r="D6629" s="1" t="s">
        <v>44</v>
      </c>
      <c r="E6629" s="28" t="s">
        <v>60</v>
      </c>
      <c r="F6629" s="26" t="s">
        <v>60</v>
      </c>
      <c r="G6629">
        <v>28</v>
      </c>
      <c r="H6629" s="123">
        <f t="shared" si="473"/>
        <v>1</v>
      </c>
      <c r="L6629" t="s">
        <v>100</v>
      </c>
      <c r="M6629" s="2">
        <v>0</v>
      </c>
      <c r="O6629">
        <v>0</v>
      </c>
      <c r="P6629" s="2">
        <v>12</v>
      </c>
      <c r="Q6629" s="2">
        <v>0</v>
      </c>
      <c r="S6629">
        <v>0</v>
      </c>
      <c r="T6629" s="2">
        <v>9</v>
      </c>
    </row>
    <row r="6630" spans="1:20">
      <c r="A6630" s="187" t="s">
        <v>2011</v>
      </c>
      <c r="B6630" t="s">
        <v>1982</v>
      </c>
      <c r="C6630" s="60" t="s">
        <v>1433</v>
      </c>
      <c r="D6630" s="1" t="s">
        <v>44</v>
      </c>
      <c r="E6630" s="28" t="s">
        <v>60</v>
      </c>
      <c r="F6630" s="26" t="s">
        <v>60</v>
      </c>
      <c r="G6630">
        <v>28</v>
      </c>
      <c r="H6630" s="123">
        <f t="shared" si="473"/>
        <v>1</v>
      </c>
      <c r="L6630" t="s">
        <v>100</v>
      </c>
      <c r="M6630" s="2">
        <v>0.16666666666666699</v>
      </c>
      <c r="O6630">
        <v>0.57735026918962595</v>
      </c>
      <c r="P6630" s="2">
        <v>12</v>
      </c>
      <c r="Q6630" s="2">
        <v>0</v>
      </c>
      <c r="S6630">
        <v>0</v>
      </c>
      <c r="T6630" s="2">
        <v>9</v>
      </c>
    </row>
    <row r="6631" spans="1:20">
      <c r="A6631" s="187" t="s">
        <v>2011</v>
      </c>
      <c r="B6631" t="s">
        <v>1983</v>
      </c>
      <c r="C6631" s="60" t="s">
        <v>1433</v>
      </c>
      <c r="D6631" s="1" t="s">
        <v>44</v>
      </c>
      <c r="E6631" s="28" t="s">
        <v>60</v>
      </c>
      <c r="F6631" s="26" t="s">
        <v>60</v>
      </c>
      <c r="G6631">
        <v>28</v>
      </c>
      <c r="H6631" s="123">
        <f t="shared" si="473"/>
        <v>1</v>
      </c>
      <c r="L6631" t="s">
        <v>100</v>
      </c>
      <c r="M6631" s="2">
        <v>0</v>
      </c>
      <c r="O6631">
        <v>0</v>
      </c>
      <c r="P6631" s="2">
        <v>12</v>
      </c>
      <c r="Q6631" s="2">
        <v>0</v>
      </c>
      <c r="S6631">
        <v>0</v>
      </c>
      <c r="T6631" s="2">
        <v>9</v>
      </c>
    </row>
    <row r="6632" spans="1:20">
      <c r="A6632" s="187" t="s">
        <v>2011</v>
      </c>
      <c r="B6632" t="s">
        <v>1984</v>
      </c>
      <c r="C6632" s="60" t="s">
        <v>1433</v>
      </c>
      <c r="D6632" s="1" t="s">
        <v>44</v>
      </c>
      <c r="E6632" s="28" t="s">
        <v>60</v>
      </c>
      <c r="F6632" s="26" t="s">
        <v>60</v>
      </c>
      <c r="G6632">
        <v>28</v>
      </c>
      <c r="H6632" s="123">
        <f t="shared" si="473"/>
        <v>1</v>
      </c>
      <c r="L6632" t="s">
        <v>100</v>
      </c>
      <c r="M6632" s="2">
        <v>0.91666666666666696</v>
      </c>
      <c r="O6632">
        <v>1.67648622440092</v>
      </c>
      <c r="P6632" s="2">
        <v>12</v>
      </c>
      <c r="Q6632" s="2">
        <v>4.7777777777777803</v>
      </c>
      <c r="S6632">
        <v>4.9944413545905704</v>
      </c>
      <c r="T6632" s="2">
        <v>9</v>
      </c>
    </row>
    <row r="6633" spans="1:20">
      <c r="A6633" s="187" t="s">
        <v>2011</v>
      </c>
      <c r="B6633" t="s">
        <v>1985</v>
      </c>
      <c r="C6633" s="60" t="s">
        <v>1433</v>
      </c>
      <c r="D6633" s="1" t="s">
        <v>44</v>
      </c>
      <c r="E6633" s="28" t="s">
        <v>60</v>
      </c>
      <c r="F6633" s="26" t="s">
        <v>60</v>
      </c>
      <c r="G6633">
        <v>28</v>
      </c>
      <c r="H6633" s="123">
        <f t="shared" si="473"/>
        <v>1</v>
      </c>
      <c r="L6633" t="s">
        <v>100</v>
      </c>
      <c r="M6633" s="2">
        <v>0</v>
      </c>
      <c r="O6633">
        <v>0</v>
      </c>
      <c r="P6633" s="2">
        <v>12</v>
      </c>
      <c r="Q6633" s="2">
        <v>0</v>
      </c>
      <c r="S6633">
        <v>0</v>
      </c>
      <c r="T6633" s="2">
        <v>9</v>
      </c>
    </row>
    <row r="6634" spans="1:20">
      <c r="A6634" s="187" t="s">
        <v>2011</v>
      </c>
      <c r="B6634" t="s">
        <v>1986</v>
      </c>
      <c r="C6634" s="60" t="s">
        <v>1433</v>
      </c>
      <c r="D6634" s="1" t="s">
        <v>44</v>
      </c>
      <c r="E6634" s="28" t="s">
        <v>60</v>
      </c>
      <c r="F6634" s="26" t="s">
        <v>60</v>
      </c>
      <c r="G6634">
        <v>28</v>
      </c>
      <c r="H6634" s="123">
        <f t="shared" si="473"/>
        <v>1</v>
      </c>
      <c r="L6634" t="s">
        <v>100</v>
      </c>
      <c r="M6634" s="2">
        <v>0</v>
      </c>
      <c r="O6634">
        <v>0</v>
      </c>
      <c r="P6634" s="2">
        <v>12</v>
      </c>
      <c r="Q6634" s="2">
        <v>0</v>
      </c>
      <c r="S6634">
        <v>0</v>
      </c>
      <c r="T6634" s="2">
        <v>9</v>
      </c>
    </row>
    <row r="6635" spans="1:20">
      <c r="A6635" s="187" t="s">
        <v>2011</v>
      </c>
      <c r="B6635" t="s">
        <v>1987</v>
      </c>
      <c r="C6635" s="60" t="s">
        <v>1433</v>
      </c>
      <c r="D6635" s="1" t="s">
        <v>44</v>
      </c>
      <c r="E6635" s="28" t="s">
        <v>60</v>
      </c>
      <c r="F6635" s="26" t="s">
        <v>60</v>
      </c>
      <c r="G6635">
        <v>28</v>
      </c>
      <c r="H6635" s="123">
        <f t="shared" si="473"/>
        <v>1</v>
      </c>
      <c r="L6635" t="s">
        <v>100</v>
      </c>
      <c r="M6635" s="2">
        <v>0</v>
      </c>
      <c r="O6635">
        <v>0</v>
      </c>
      <c r="P6635" s="2">
        <v>12</v>
      </c>
      <c r="Q6635" s="2">
        <v>0</v>
      </c>
      <c r="S6635">
        <v>0</v>
      </c>
      <c r="T6635" s="2">
        <v>9</v>
      </c>
    </row>
    <row r="6636" spans="1:20">
      <c r="A6636" s="187" t="s">
        <v>2011</v>
      </c>
      <c r="B6636" t="s">
        <v>1988</v>
      </c>
      <c r="C6636" s="60" t="s">
        <v>1433</v>
      </c>
      <c r="D6636" s="1" t="s">
        <v>44</v>
      </c>
      <c r="E6636" s="28" t="s">
        <v>60</v>
      </c>
      <c r="F6636" s="26" t="s">
        <v>60</v>
      </c>
      <c r="G6636">
        <v>28</v>
      </c>
      <c r="H6636" s="123">
        <f t="shared" si="473"/>
        <v>1</v>
      </c>
      <c r="L6636" t="s">
        <v>100</v>
      </c>
      <c r="M6636" s="2">
        <v>0</v>
      </c>
      <c r="O6636">
        <v>0</v>
      </c>
      <c r="P6636" s="2">
        <v>12</v>
      </c>
      <c r="Q6636" s="2">
        <v>0</v>
      </c>
      <c r="S6636">
        <v>0</v>
      </c>
      <c r="T6636" s="2">
        <v>9</v>
      </c>
    </row>
    <row r="6637" spans="1:20">
      <c r="A6637" s="187" t="s">
        <v>2011</v>
      </c>
      <c r="B6637" t="s">
        <v>1989</v>
      </c>
      <c r="C6637" s="60" t="s">
        <v>1433</v>
      </c>
      <c r="D6637" s="1" t="s">
        <v>44</v>
      </c>
      <c r="E6637" s="28" t="s">
        <v>60</v>
      </c>
      <c r="F6637" s="26" t="s">
        <v>60</v>
      </c>
      <c r="G6637">
        <v>28</v>
      </c>
      <c r="H6637" s="123">
        <f t="shared" si="473"/>
        <v>1</v>
      </c>
      <c r="L6637" t="s">
        <v>100</v>
      </c>
      <c r="M6637" s="2">
        <v>0</v>
      </c>
      <c r="O6637">
        <v>0</v>
      </c>
      <c r="P6637" s="2">
        <v>12</v>
      </c>
      <c r="Q6637" s="2">
        <v>0</v>
      </c>
      <c r="S6637">
        <v>0</v>
      </c>
      <c r="T6637" s="2">
        <v>9</v>
      </c>
    </row>
    <row r="6638" spans="1:20">
      <c r="A6638" s="187" t="s">
        <v>2011</v>
      </c>
      <c r="B6638" t="s">
        <v>1990</v>
      </c>
      <c r="C6638" s="60" t="s">
        <v>1433</v>
      </c>
      <c r="D6638" s="1" t="s">
        <v>44</v>
      </c>
      <c r="E6638" s="28" t="s">
        <v>60</v>
      </c>
      <c r="F6638" s="26" t="s">
        <v>60</v>
      </c>
      <c r="G6638">
        <v>28</v>
      </c>
      <c r="H6638" s="123">
        <f t="shared" si="473"/>
        <v>1</v>
      </c>
      <c r="L6638" t="s">
        <v>100</v>
      </c>
      <c r="M6638" s="2">
        <v>0</v>
      </c>
      <c r="O6638">
        <v>0</v>
      </c>
      <c r="P6638" s="2">
        <v>12</v>
      </c>
      <c r="Q6638" s="2">
        <v>0</v>
      </c>
      <c r="S6638">
        <v>0</v>
      </c>
      <c r="T6638" s="2">
        <v>9</v>
      </c>
    </row>
    <row r="6639" spans="1:20">
      <c r="A6639" s="187" t="s">
        <v>2011</v>
      </c>
      <c r="B6639" t="s">
        <v>1991</v>
      </c>
      <c r="C6639" s="60" t="s">
        <v>1433</v>
      </c>
      <c r="D6639" s="1" t="s">
        <v>44</v>
      </c>
      <c r="E6639" s="28" t="s">
        <v>60</v>
      </c>
      <c r="F6639" s="26" t="s">
        <v>60</v>
      </c>
      <c r="G6639">
        <v>28</v>
      </c>
      <c r="H6639" s="123">
        <f t="shared" si="473"/>
        <v>1</v>
      </c>
      <c r="L6639" t="s">
        <v>100</v>
      </c>
      <c r="M6639" s="2">
        <v>0</v>
      </c>
      <c r="O6639">
        <v>0</v>
      </c>
      <c r="P6639" s="2">
        <v>12</v>
      </c>
      <c r="Q6639" s="2">
        <v>0</v>
      </c>
      <c r="S6639">
        <v>0</v>
      </c>
      <c r="T6639" s="2">
        <v>9</v>
      </c>
    </row>
    <row r="6640" spans="1:20">
      <c r="A6640" s="187" t="s">
        <v>2011</v>
      </c>
      <c r="B6640" t="s">
        <v>1992</v>
      </c>
      <c r="C6640" s="60" t="s">
        <v>1433</v>
      </c>
      <c r="D6640" s="1" t="s">
        <v>44</v>
      </c>
      <c r="E6640" s="28" t="s">
        <v>60</v>
      </c>
      <c r="F6640" s="26" t="s">
        <v>60</v>
      </c>
      <c r="G6640">
        <v>28</v>
      </c>
      <c r="H6640" s="123">
        <f t="shared" si="473"/>
        <v>1</v>
      </c>
      <c r="L6640" t="s">
        <v>100</v>
      </c>
      <c r="M6640" s="2">
        <v>0</v>
      </c>
      <c r="O6640">
        <v>0</v>
      </c>
      <c r="P6640" s="2">
        <v>12</v>
      </c>
      <c r="Q6640" s="2">
        <v>0</v>
      </c>
      <c r="S6640">
        <v>0</v>
      </c>
      <c r="T6640" s="2">
        <v>9</v>
      </c>
    </row>
    <row r="6641" spans="1:20">
      <c r="A6641" s="187" t="s">
        <v>2011</v>
      </c>
      <c r="B6641" t="s">
        <v>931</v>
      </c>
      <c r="C6641" s="60" t="s">
        <v>1433</v>
      </c>
      <c r="D6641" s="1" t="s">
        <v>44</v>
      </c>
      <c r="E6641" s="28" t="s">
        <v>60</v>
      </c>
      <c r="F6641" s="26" t="s">
        <v>60</v>
      </c>
      <c r="G6641">
        <v>28</v>
      </c>
      <c r="H6641" s="123">
        <f t="shared" si="473"/>
        <v>1</v>
      </c>
      <c r="L6641" t="s">
        <v>100</v>
      </c>
      <c r="M6641" s="2">
        <v>0</v>
      </c>
      <c r="O6641">
        <v>0</v>
      </c>
      <c r="P6641" s="2">
        <v>12</v>
      </c>
      <c r="Q6641" s="2">
        <v>0</v>
      </c>
      <c r="S6641">
        <v>0</v>
      </c>
      <c r="T6641" s="2">
        <v>9</v>
      </c>
    </row>
    <row r="6642" spans="1:20">
      <c r="A6642" s="187" t="s">
        <v>2011</v>
      </c>
      <c r="B6642" t="s">
        <v>1993</v>
      </c>
      <c r="C6642" s="60" t="s">
        <v>1433</v>
      </c>
      <c r="D6642" s="1" t="s">
        <v>44</v>
      </c>
      <c r="E6642" s="28" t="s">
        <v>60</v>
      </c>
      <c r="F6642" s="26" t="s">
        <v>60</v>
      </c>
      <c r="G6642">
        <v>28</v>
      </c>
      <c r="H6642" s="123">
        <f t="shared" si="473"/>
        <v>1</v>
      </c>
      <c r="L6642" t="s">
        <v>100</v>
      </c>
      <c r="M6642" s="2">
        <v>16.4166666666667</v>
      </c>
      <c r="O6642">
        <v>24.216667188054</v>
      </c>
      <c r="P6642" s="2">
        <v>12</v>
      </c>
      <c r="Q6642" s="2">
        <v>22.1111111111111</v>
      </c>
      <c r="S6642">
        <v>55.9250490488038</v>
      </c>
      <c r="T6642" s="2">
        <v>9</v>
      </c>
    </row>
    <row r="6643" spans="1:20">
      <c r="A6643" s="187" t="s">
        <v>2011</v>
      </c>
      <c r="B6643" t="s">
        <v>1994</v>
      </c>
      <c r="C6643" s="60" t="s">
        <v>1433</v>
      </c>
      <c r="D6643" s="1" t="s">
        <v>44</v>
      </c>
      <c r="E6643" s="28" t="s">
        <v>60</v>
      </c>
      <c r="F6643" s="26" t="s">
        <v>60</v>
      </c>
      <c r="G6643">
        <v>28</v>
      </c>
      <c r="H6643" s="123">
        <f t="shared" si="473"/>
        <v>1</v>
      </c>
      <c r="L6643" t="s">
        <v>100</v>
      </c>
      <c r="M6643" s="2">
        <v>0</v>
      </c>
      <c r="O6643">
        <v>0</v>
      </c>
      <c r="P6643" s="2">
        <v>12</v>
      </c>
      <c r="Q6643" s="2">
        <v>0</v>
      </c>
      <c r="S6643">
        <v>0</v>
      </c>
      <c r="T6643" s="2">
        <v>9</v>
      </c>
    </row>
    <row r="6644" spans="1:20">
      <c r="A6644" s="187" t="s">
        <v>2011</v>
      </c>
      <c r="B6644" t="s">
        <v>1995</v>
      </c>
      <c r="C6644" s="60" t="s">
        <v>1433</v>
      </c>
      <c r="D6644" s="1" t="s">
        <v>44</v>
      </c>
      <c r="E6644" s="28" t="s">
        <v>60</v>
      </c>
      <c r="F6644" s="26" t="s">
        <v>60</v>
      </c>
      <c r="G6644">
        <v>28</v>
      </c>
      <c r="H6644" s="123">
        <f t="shared" si="473"/>
        <v>1</v>
      </c>
      <c r="L6644" t="s">
        <v>100</v>
      </c>
      <c r="M6644" s="2">
        <v>0</v>
      </c>
      <c r="O6644">
        <v>0</v>
      </c>
      <c r="P6644" s="2">
        <v>12</v>
      </c>
      <c r="Q6644" s="2">
        <v>0</v>
      </c>
      <c r="S6644">
        <v>0</v>
      </c>
      <c r="T6644" s="2">
        <v>9</v>
      </c>
    </row>
    <row r="6645" spans="1:20">
      <c r="A6645" s="187" t="s">
        <v>2011</v>
      </c>
      <c r="B6645" t="s">
        <v>1996</v>
      </c>
      <c r="C6645" s="60" t="s">
        <v>1433</v>
      </c>
      <c r="D6645" s="1" t="s">
        <v>44</v>
      </c>
      <c r="E6645" s="28" t="s">
        <v>60</v>
      </c>
      <c r="F6645" s="26" t="s">
        <v>60</v>
      </c>
      <c r="G6645">
        <v>28</v>
      </c>
      <c r="H6645" s="123">
        <f t="shared" si="473"/>
        <v>1</v>
      </c>
      <c r="L6645" t="s">
        <v>100</v>
      </c>
      <c r="M6645" s="2">
        <v>0</v>
      </c>
      <c r="O6645">
        <v>0</v>
      </c>
      <c r="P6645" s="2">
        <v>12</v>
      </c>
      <c r="Q6645" s="2">
        <v>0</v>
      </c>
      <c r="S6645">
        <v>0</v>
      </c>
      <c r="T6645" s="2">
        <v>9</v>
      </c>
    </row>
    <row r="6646" spans="1:20">
      <c r="A6646" s="187" t="s">
        <v>2011</v>
      </c>
      <c r="B6646" t="s">
        <v>1997</v>
      </c>
      <c r="C6646" s="60" t="s">
        <v>1433</v>
      </c>
      <c r="D6646" s="1" t="s">
        <v>44</v>
      </c>
      <c r="E6646" s="28" t="s">
        <v>60</v>
      </c>
      <c r="F6646" s="26" t="s">
        <v>60</v>
      </c>
      <c r="G6646">
        <v>28</v>
      </c>
      <c r="H6646" s="123">
        <f t="shared" si="473"/>
        <v>1</v>
      </c>
      <c r="L6646" t="s">
        <v>100</v>
      </c>
      <c r="M6646" s="2">
        <v>0</v>
      </c>
      <c r="O6646">
        <v>0</v>
      </c>
      <c r="P6646" s="2">
        <v>12</v>
      </c>
      <c r="Q6646" s="2">
        <v>0</v>
      </c>
      <c r="S6646">
        <v>0</v>
      </c>
      <c r="T6646" s="2">
        <v>9</v>
      </c>
    </row>
    <row r="6647" spans="1:20">
      <c r="A6647" s="187" t="s">
        <v>2011</v>
      </c>
      <c r="B6647" t="s">
        <v>1998</v>
      </c>
      <c r="C6647" s="60" t="s">
        <v>1433</v>
      </c>
      <c r="D6647" s="1" t="s">
        <v>44</v>
      </c>
      <c r="E6647" s="28" t="s">
        <v>60</v>
      </c>
      <c r="F6647" s="26" t="s">
        <v>60</v>
      </c>
      <c r="G6647">
        <v>28</v>
      </c>
      <c r="H6647" s="123">
        <f t="shared" si="473"/>
        <v>1</v>
      </c>
      <c r="L6647" t="s">
        <v>100</v>
      </c>
      <c r="M6647" s="2">
        <v>0</v>
      </c>
      <c r="O6647">
        <v>0</v>
      </c>
      <c r="P6647" s="2">
        <v>12</v>
      </c>
      <c r="Q6647" s="2">
        <v>0</v>
      </c>
      <c r="S6647">
        <v>0</v>
      </c>
      <c r="T6647" s="2">
        <v>9</v>
      </c>
    </row>
    <row r="6648" spans="1:20">
      <c r="A6648" s="187" t="s">
        <v>2011</v>
      </c>
      <c r="B6648" t="s">
        <v>1999</v>
      </c>
      <c r="C6648" s="60" t="s">
        <v>1433</v>
      </c>
      <c r="D6648" s="1" t="s">
        <v>44</v>
      </c>
      <c r="E6648" s="28" t="s">
        <v>60</v>
      </c>
      <c r="F6648" s="26" t="s">
        <v>60</v>
      </c>
      <c r="G6648">
        <v>28</v>
      </c>
      <c r="H6648" s="123">
        <f t="shared" si="473"/>
        <v>1</v>
      </c>
      <c r="L6648" t="s">
        <v>100</v>
      </c>
      <c r="M6648" s="2">
        <v>0</v>
      </c>
      <c r="O6648">
        <v>0</v>
      </c>
      <c r="P6648" s="2">
        <v>12</v>
      </c>
      <c r="Q6648" s="2">
        <v>0</v>
      </c>
      <c r="S6648">
        <v>0</v>
      </c>
      <c r="T6648" s="2">
        <v>9</v>
      </c>
    </row>
    <row r="6649" spans="1:20">
      <c r="A6649" s="187" t="s">
        <v>2011</v>
      </c>
      <c r="B6649" t="s">
        <v>2000</v>
      </c>
      <c r="C6649" s="60" t="s">
        <v>1433</v>
      </c>
      <c r="D6649" s="1" t="s">
        <v>44</v>
      </c>
      <c r="E6649" s="28" t="s">
        <v>60</v>
      </c>
      <c r="F6649" s="26" t="s">
        <v>60</v>
      </c>
      <c r="G6649">
        <v>28</v>
      </c>
      <c r="H6649" s="123">
        <f t="shared" si="473"/>
        <v>1</v>
      </c>
      <c r="L6649" t="s">
        <v>100</v>
      </c>
      <c r="M6649" s="2">
        <v>0</v>
      </c>
      <c r="O6649">
        <v>0</v>
      </c>
      <c r="P6649" s="2">
        <v>12</v>
      </c>
      <c r="Q6649" s="2">
        <v>0</v>
      </c>
      <c r="S6649">
        <v>0</v>
      </c>
      <c r="T6649" s="2">
        <v>9</v>
      </c>
    </row>
    <row r="6650" spans="1:20">
      <c r="A6650" s="187" t="s">
        <v>2011</v>
      </c>
      <c r="B6650" t="s">
        <v>2001</v>
      </c>
      <c r="C6650" s="60" t="s">
        <v>1433</v>
      </c>
      <c r="D6650" s="1" t="s">
        <v>44</v>
      </c>
      <c r="E6650" s="28" t="s">
        <v>60</v>
      </c>
      <c r="F6650" s="26" t="s">
        <v>60</v>
      </c>
      <c r="G6650">
        <v>28</v>
      </c>
      <c r="H6650" s="123">
        <f t="shared" si="473"/>
        <v>1</v>
      </c>
      <c r="L6650" t="s">
        <v>100</v>
      </c>
      <c r="M6650" s="2">
        <v>0</v>
      </c>
      <c r="O6650">
        <v>0</v>
      </c>
      <c r="P6650" s="2">
        <v>12</v>
      </c>
      <c r="Q6650" s="2">
        <v>0</v>
      </c>
      <c r="S6650">
        <v>0</v>
      </c>
      <c r="T6650" s="2">
        <v>9</v>
      </c>
    </row>
    <row r="6651" spans="1:20">
      <c r="A6651" s="187" t="s">
        <v>2011</v>
      </c>
      <c r="B6651" t="s">
        <v>2002</v>
      </c>
      <c r="C6651" s="60" t="s">
        <v>1433</v>
      </c>
      <c r="D6651" s="1" t="s">
        <v>44</v>
      </c>
      <c r="E6651" s="28" t="s">
        <v>60</v>
      </c>
      <c r="F6651" s="26" t="s">
        <v>60</v>
      </c>
      <c r="G6651">
        <v>28</v>
      </c>
      <c r="H6651" s="123">
        <f t="shared" si="473"/>
        <v>1</v>
      </c>
      <c r="L6651" t="s">
        <v>100</v>
      </c>
      <c r="M6651" s="2">
        <v>1.75</v>
      </c>
      <c r="O6651">
        <v>2.52712556798503</v>
      </c>
      <c r="P6651" s="2">
        <v>12</v>
      </c>
      <c r="Q6651" s="2">
        <v>4.6666666666666696</v>
      </c>
      <c r="S6651">
        <v>4.2426406871192803</v>
      </c>
      <c r="T6651" s="2">
        <v>9</v>
      </c>
    </row>
    <row r="6652" spans="1:20">
      <c r="A6652" s="187" t="s">
        <v>2011</v>
      </c>
      <c r="B6652" t="s">
        <v>2003</v>
      </c>
      <c r="C6652" s="60" t="s">
        <v>1433</v>
      </c>
      <c r="D6652" s="1" t="s">
        <v>44</v>
      </c>
      <c r="E6652" s="28" t="s">
        <v>60</v>
      </c>
      <c r="F6652" s="26" t="s">
        <v>60</v>
      </c>
      <c r="G6652">
        <v>28</v>
      </c>
      <c r="H6652" s="123">
        <f t="shared" si="473"/>
        <v>1</v>
      </c>
      <c r="L6652" t="s">
        <v>100</v>
      </c>
      <c r="M6652" s="2">
        <v>1</v>
      </c>
      <c r="O6652">
        <v>1.12815214963553</v>
      </c>
      <c r="P6652" s="2">
        <v>12</v>
      </c>
      <c r="Q6652" s="2">
        <v>13.5555555555556</v>
      </c>
      <c r="S6652">
        <v>14.0633487398193</v>
      </c>
      <c r="T6652" s="2">
        <v>9</v>
      </c>
    </row>
    <row r="6653" spans="1:20">
      <c r="A6653" s="187" t="s">
        <v>2011</v>
      </c>
      <c r="B6653" t="s">
        <v>2004</v>
      </c>
      <c r="C6653" s="60" t="s">
        <v>1433</v>
      </c>
      <c r="D6653" s="1" t="s">
        <v>44</v>
      </c>
      <c r="E6653" s="28" t="s">
        <v>60</v>
      </c>
      <c r="F6653" s="26" t="s">
        <v>60</v>
      </c>
      <c r="G6653">
        <v>28</v>
      </c>
      <c r="H6653" s="123">
        <f t="shared" si="473"/>
        <v>1</v>
      </c>
      <c r="L6653" t="s">
        <v>100</v>
      </c>
      <c r="M6653" s="2">
        <v>0</v>
      </c>
      <c r="O6653">
        <v>0</v>
      </c>
      <c r="P6653" s="2">
        <v>12</v>
      </c>
      <c r="Q6653" s="2">
        <v>0</v>
      </c>
      <c r="S6653">
        <v>0</v>
      </c>
      <c r="T6653" s="2">
        <v>9</v>
      </c>
    </row>
    <row r="6654" spans="1:20">
      <c r="A6654" s="187" t="s">
        <v>2011</v>
      </c>
      <c r="B6654" t="s">
        <v>2005</v>
      </c>
      <c r="C6654" s="60" t="s">
        <v>1433</v>
      </c>
      <c r="D6654" s="1" t="s">
        <v>44</v>
      </c>
      <c r="E6654" s="28" t="s">
        <v>60</v>
      </c>
      <c r="F6654" s="26" t="s">
        <v>60</v>
      </c>
      <c r="G6654">
        <v>28</v>
      </c>
      <c r="H6654" s="123">
        <f t="shared" si="473"/>
        <v>1</v>
      </c>
      <c r="L6654" t="s">
        <v>100</v>
      </c>
      <c r="M6654" s="2">
        <v>0</v>
      </c>
      <c r="O6654">
        <v>0</v>
      </c>
      <c r="P6654" s="2">
        <v>12</v>
      </c>
      <c r="Q6654" s="2">
        <v>0</v>
      </c>
      <c r="S6654">
        <v>0</v>
      </c>
      <c r="T6654" s="2">
        <v>9</v>
      </c>
    </row>
    <row r="6655" spans="1:20">
      <c r="A6655" s="187" t="s">
        <v>2011</v>
      </c>
      <c r="B6655" t="s">
        <v>2006</v>
      </c>
      <c r="C6655" s="60" t="s">
        <v>1433</v>
      </c>
      <c r="D6655" s="1" t="s">
        <v>44</v>
      </c>
      <c r="E6655" s="28" t="s">
        <v>60</v>
      </c>
      <c r="F6655" s="26" t="s">
        <v>60</v>
      </c>
      <c r="G6655">
        <v>28</v>
      </c>
      <c r="H6655" s="123">
        <f t="shared" si="473"/>
        <v>1</v>
      </c>
      <c r="L6655" t="s">
        <v>100</v>
      </c>
      <c r="M6655" s="2">
        <v>0</v>
      </c>
      <c r="O6655">
        <v>0</v>
      </c>
      <c r="P6655" s="2">
        <v>12</v>
      </c>
      <c r="Q6655" s="2">
        <v>0</v>
      </c>
      <c r="S6655">
        <v>0</v>
      </c>
      <c r="T6655" s="2">
        <v>9</v>
      </c>
    </row>
    <row r="6656" spans="1:20">
      <c r="A6656" s="187" t="s">
        <v>2011</v>
      </c>
      <c r="B6656" t="s">
        <v>2007</v>
      </c>
      <c r="C6656" s="60" t="s">
        <v>1433</v>
      </c>
      <c r="D6656" s="1" t="s">
        <v>44</v>
      </c>
      <c r="E6656" s="28" t="s">
        <v>60</v>
      </c>
      <c r="F6656" s="26" t="s">
        <v>60</v>
      </c>
      <c r="G6656">
        <v>28</v>
      </c>
      <c r="H6656" s="123">
        <f t="shared" si="473"/>
        <v>1</v>
      </c>
      <c r="L6656" t="s">
        <v>100</v>
      </c>
      <c r="M6656" s="2">
        <v>3.9166666666666701</v>
      </c>
      <c r="O6656">
        <v>6.5290725129062501</v>
      </c>
      <c r="P6656" s="2">
        <v>12</v>
      </c>
      <c r="Q6656" s="2">
        <v>3.4444444444444402</v>
      </c>
      <c r="S6656">
        <v>3.8765677832043401</v>
      </c>
      <c r="T6656" s="2">
        <v>9</v>
      </c>
    </row>
    <row r="6657" spans="1:22">
      <c r="A6657" s="187" t="s">
        <v>2011</v>
      </c>
      <c r="B6657" t="s">
        <v>2008</v>
      </c>
      <c r="C6657" s="60" t="s">
        <v>1433</v>
      </c>
      <c r="D6657" s="1" t="s">
        <v>44</v>
      </c>
      <c r="E6657" s="28" t="s">
        <v>60</v>
      </c>
      <c r="F6657" s="26" t="s">
        <v>60</v>
      </c>
      <c r="G6657">
        <v>28</v>
      </c>
      <c r="H6657" s="123">
        <f t="shared" si="473"/>
        <v>1</v>
      </c>
      <c r="L6657" t="s">
        <v>100</v>
      </c>
      <c r="M6657" s="2">
        <v>0</v>
      </c>
      <c r="O6657">
        <v>0</v>
      </c>
      <c r="P6657" s="2">
        <v>12</v>
      </c>
      <c r="Q6657" s="2">
        <v>0</v>
      </c>
      <c r="S6657">
        <v>0</v>
      </c>
      <c r="T6657" s="2">
        <v>9</v>
      </c>
    </row>
    <row r="6658" spans="1:22">
      <c r="A6658" s="187" t="s">
        <v>2011</v>
      </c>
      <c r="B6658" t="s">
        <v>2009</v>
      </c>
      <c r="C6658" s="60" t="s">
        <v>1433</v>
      </c>
      <c r="D6658" s="1" t="s">
        <v>44</v>
      </c>
      <c r="E6658" s="28" t="s">
        <v>60</v>
      </c>
      <c r="F6658" s="26" t="s">
        <v>60</v>
      </c>
      <c r="G6658">
        <v>28</v>
      </c>
      <c r="H6658" s="123">
        <f t="shared" si="473"/>
        <v>1</v>
      </c>
      <c r="L6658" t="s">
        <v>100</v>
      </c>
      <c r="M6658" s="2">
        <v>0.16666666666666699</v>
      </c>
      <c r="O6658">
        <v>0.38924947208076099</v>
      </c>
      <c r="P6658" s="2">
        <v>12</v>
      </c>
      <c r="Q6658" s="2">
        <v>0.11111111111111099</v>
      </c>
      <c r="S6658">
        <v>0.33333333333333298</v>
      </c>
      <c r="T6658" s="2">
        <v>9</v>
      </c>
    </row>
    <row r="6659" spans="1:22">
      <c r="A6659" s="92" t="s">
        <v>1096</v>
      </c>
      <c r="B6659" t="s">
        <v>1097</v>
      </c>
      <c r="C6659" s="92" t="s">
        <v>1604</v>
      </c>
      <c r="D6659" s="81" t="s">
        <v>44</v>
      </c>
      <c r="E6659" s="93" t="s">
        <v>600</v>
      </c>
      <c r="F6659" s="93" t="s">
        <v>60</v>
      </c>
      <c r="G6659">
        <v>0</v>
      </c>
      <c r="H6659">
        <v>0</v>
      </c>
      <c r="I6659" s="2" t="s">
        <v>100</v>
      </c>
      <c r="M6659" s="2">
        <v>208.82352941176401</v>
      </c>
      <c r="N6659" s="63">
        <v>70.588235294117965</v>
      </c>
      <c r="O6659">
        <f t="shared" ref="O6659:O6690" si="474">N6659*SQRT(P6659)</f>
        <v>172.90515831410744</v>
      </c>
      <c r="P6659" s="2">
        <v>6</v>
      </c>
      <c r="Q6659" s="2">
        <v>5.8823529411764603</v>
      </c>
      <c r="R6659">
        <v>5.8823529411765403</v>
      </c>
      <c r="S6659">
        <f t="shared" ref="S6659:S6690" si="475">R6659*SQRT(T6659)</f>
        <v>14.408763192842393</v>
      </c>
      <c r="T6659" s="2">
        <v>6</v>
      </c>
      <c r="U6659" s="339">
        <f t="shared" ref="U6659:U6722" si="476">LN(Q6659/M6659)</f>
        <v>-3.5695326964813683</v>
      </c>
      <c r="V6659" s="4">
        <f t="shared" ref="V6659:V6722" si="477">M6659^2/(P6659*M6659^2)+S6659^2/(T6659*Q6659^2)</f>
        <v>1.1666666666666936</v>
      </c>
    </row>
    <row r="6660" spans="1:22">
      <c r="A6660" s="92" t="s">
        <v>1096</v>
      </c>
      <c r="B6660" t="s">
        <v>1097</v>
      </c>
      <c r="C6660" s="92" t="s">
        <v>1604</v>
      </c>
      <c r="D6660" s="81" t="s">
        <v>44</v>
      </c>
      <c r="E6660" s="93" t="s">
        <v>600</v>
      </c>
      <c r="F6660" s="93" t="s">
        <v>60</v>
      </c>
      <c r="G6660">
        <v>14</v>
      </c>
      <c r="H6660">
        <v>0.14285714285714285</v>
      </c>
      <c r="J6660" t="s">
        <v>100</v>
      </c>
      <c r="K6660" t="s">
        <v>100</v>
      </c>
      <c r="M6660" s="2">
        <v>244.117647058823</v>
      </c>
      <c r="N6660" s="63">
        <v>97.058823529412024</v>
      </c>
      <c r="O6660">
        <f t="shared" si="474"/>
        <v>237.7445926818973</v>
      </c>
      <c r="P6660" s="2">
        <v>6</v>
      </c>
      <c r="Q6660" s="2">
        <v>91.176470588235304</v>
      </c>
      <c r="R6660">
        <v>47.058823529411683</v>
      </c>
      <c r="S6660">
        <f t="shared" si="475"/>
        <v>115.27010554273758</v>
      </c>
      <c r="T6660" s="2">
        <v>6</v>
      </c>
      <c r="U6660" s="339">
        <f t="shared" si="476"/>
        <v>-0.98485340331144933</v>
      </c>
      <c r="V6660" s="4">
        <f t="shared" si="477"/>
        <v>0.43305584460631186</v>
      </c>
    </row>
    <row r="6661" spans="1:22">
      <c r="A6661" s="92" t="s">
        <v>1096</v>
      </c>
      <c r="B6661" t="s">
        <v>1097</v>
      </c>
      <c r="C6661" s="92" t="s">
        <v>1604</v>
      </c>
      <c r="D6661" s="81" t="s">
        <v>44</v>
      </c>
      <c r="E6661" s="93" t="s">
        <v>600</v>
      </c>
      <c r="F6661" s="93" t="s">
        <v>60</v>
      </c>
      <c r="G6661">
        <v>28</v>
      </c>
      <c r="H6661">
        <v>0.2857142857142857</v>
      </c>
      <c r="K6661" t="s">
        <v>100</v>
      </c>
      <c r="M6661" s="2">
        <v>264.70588235294099</v>
      </c>
      <c r="N6661" s="63">
        <v>58.823529411764014</v>
      </c>
      <c r="O6661">
        <f t="shared" si="474"/>
        <v>144.08763192842054</v>
      </c>
      <c r="P6661" s="2">
        <v>6</v>
      </c>
      <c r="Q6661" s="2">
        <v>129.41176470588201</v>
      </c>
      <c r="R6661">
        <v>41.176470588234992</v>
      </c>
      <c r="S6661">
        <f t="shared" si="475"/>
        <v>100.86134234989481</v>
      </c>
      <c r="T6661" s="2">
        <v>6</v>
      </c>
      <c r="U6661" s="339">
        <f t="shared" si="476"/>
        <v>-0.71562003641200589</v>
      </c>
      <c r="V6661" s="4">
        <f t="shared" si="477"/>
        <v>0.26790633608815329</v>
      </c>
    </row>
    <row r="6662" spans="1:22">
      <c r="A6662" s="92" t="s">
        <v>1096</v>
      </c>
      <c r="B6662" t="s">
        <v>1097</v>
      </c>
      <c r="C6662" s="92" t="s">
        <v>1604</v>
      </c>
      <c r="D6662" s="81" t="s">
        <v>44</v>
      </c>
      <c r="E6662" s="93" t="s">
        <v>600</v>
      </c>
      <c r="F6662" s="93" t="s">
        <v>60</v>
      </c>
      <c r="G6662">
        <v>42</v>
      </c>
      <c r="H6662">
        <v>0.42857142857142855</v>
      </c>
      <c r="K6662" t="s">
        <v>100</v>
      </c>
      <c r="M6662" s="2">
        <v>185.29411764705799</v>
      </c>
      <c r="N6662" s="63">
        <v>76.470588235294997</v>
      </c>
      <c r="O6662">
        <f t="shared" si="474"/>
        <v>187.31392150695106</v>
      </c>
      <c r="P6662" s="2">
        <v>6</v>
      </c>
      <c r="Q6662" s="2">
        <v>102.941176470588</v>
      </c>
      <c r="R6662">
        <v>58.823529411763985</v>
      </c>
      <c r="S6662">
        <f t="shared" si="475"/>
        <v>144.08763192842045</v>
      </c>
      <c r="T6662" s="2">
        <v>6</v>
      </c>
      <c r="U6662" s="339">
        <f t="shared" si="476"/>
        <v>-0.58778666490211673</v>
      </c>
      <c r="V6662" s="4">
        <f t="shared" si="477"/>
        <v>0.49319727891155796</v>
      </c>
    </row>
    <row r="6663" spans="1:22">
      <c r="A6663" s="92" t="s">
        <v>1096</v>
      </c>
      <c r="B6663" t="s">
        <v>1097</v>
      </c>
      <c r="C6663" s="92" t="s">
        <v>1604</v>
      </c>
      <c r="D6663" s="81" t="s">
        <v>44</v>
      </c>
      <c r="E6663" s="93" t="s">
        <v>600</v>
      </c>
      <c r="F6663" s="93" t="s">
        <v>60</v>
      </c>
      <c r="G6663">
        <v>56</v>
      </c>
      <c r="H6663">
        <v>0.5714285714285714</v>
      </c>
      <c r="K6663" t="s">
        <v>100</v>
      </c>
      <c r="M6663" s="2">
        <v>335.29411764705799</v>
      </c>
      <c r="N6663" s="63">
        <v>108.82352941176504</v>
      </c>
      <c r="O6663">
        <f t="shared" si="474"/>
        <v>266.56211906758193</v>
      </c>
      <c r="P6663" s="2">
        <v>6</v>
      </c>
      <c r="Q6663" s="2">
        <v>123.529411764705</v>
      </c>
      <c r="R6663">
        <v>76.470588235294997</v>
      </c>
      <c r="S6663">
        <f t="shared" si="475"/>
        <v>187.31392150695106</v>
      </c>
      <c r="T6663" s="2">
        <v>6</v>
      </c>
      <c r="U6663" s="339">
        <f t="shared" si="476"/>
        <v>-0.99852883011113169</v>
      </c>
      <c r="V6663" s="4">
        <f t="shared" si="477"/>
        <v>0.54988662131520705</v>
      </c>
    </row>
    <row r="6664" spans="1:22">
      <c r="A6664" s="92" t="s">
        <v>1096</v>
      </c>
      <c r="B6664" t="s">
        <v>1097</v>
      </c>
      <c r="C6664" s="92" t="s">
        <v>1604</v>
      </c>
      <c r="D6664" s="81" t="s">
        <v>44</v>
      </c>
      <c r="E6664" s="93" t="s">
        <v>600</v>
      </c>
      <c r="F6664" s="93" t="s">
        <v>60</v>
      </c>
      <c r="G6664">
        <v>70</v>
      </c>
      <c r="H6664">
        <v>0.7142857142857143</v>
      </c>
      <c r="K6664" t="s">
        <v>100</v>
      </c>
      <c r="M6664" s="2">
        <v>67.647058823529406</v>
      </c>
      <c r="N6664" s="63">
        <v>23.529411764705898</v>
      </c>
      <c r="O6664">
        <f t="shared" si="474"/>
        <v>57.635052771368933</v>
      </c>
      <c r="P6664" s="2">
        <v>6</v>
      </c>
      <c r="Q6664" s="2">
        <v>102.941176470588</v>
      </c>
      <c r="R6664">
        <v>11.764705882352999</v>
      </c>
      <c r="S6664">
        <f t="shared" si="475"/>
        <v>28.817526385684587</v>
      </c>
      <c r="T6664" s="2">
        <v>6</v>
      </c>
      <c r="U6664" s="339">
        <f t="shared" si="476"/>
        <v>0.41985384556026184</v>
      </c>
      <c r="V6664" s="4">
        <f t="shared" si="477"/>
        <v>0.17972789115646276</v>
      </c>
    </row>
    <row r="6665" spans="1:22">
      <c r="A6665" s="92" t="s">
        <v>1096</v>
      </c>
      <c r="B6665" t="s">
        <v>1097</v>
      </c>
      <c r="C6665" s="92" t="s">
        <v>1604</v>
      </c>
      <c r="D6665" s="81" t="s">
        <v>44</v>
      </c>
      <c r="E6665" s="93" t="s">
        <v>600</v>
      </c>
      <c r="F6665" s="93" t="s">
        <v>60</v>
      </c>
      <c r="G6665">
        <v>84</v>
      </c>
      <c r="H6665">
        <v>0.8571428571428571</v>
      </c>
      <c r="K6665" t="s">
        <v>100</v>
      </c>
      <c r="M6665" s="2">
        <v>97.058823529411697</v>
      </c>
      <c r="N6665" s="63">
        <v>52.941176470588303</v>
      </c>
      <c r="O6665">
        <f t="shared" si="474"/>
        <v>129.67886873558018</v>
      </c>
      <c r="P6665" s="2">
        <v>6</v>
      </c>
      <c r="Q6665" s="2">
        <v>102.941176470588</v>
      </c>
      <c r="R6665">
        <v>50</v>
      </c>
      <c r="S6665">
        <f t="shared" si="475"/>
        <v>122.4744871391589</v>
      </c>
      <c r="T6665" s="2">
        <v>6</v>
      </c>
      <c r="U6665" s="339">
        <f t="shared" si="476"/>
        <v>5.8840500022931931E-2</v>
      </c>
      <c r="V6665" s="4">
        <f t="shared" si="477"/>
        <v>0.40258503401360646</v>
      </c>
    </row>
    <row r="6666" spans="1:22">
      <c r="A6666" s="92" t="s">
        <v>1096</v>
      </c>
      <c r="B6666" t="s">
        <v>1097</v>
      </c>
      <c r="C6666" s="92" t="s">
        <v>1604</v>
      </c>
      <c r="D6666" s="81" t="s">
        <v>44</v>
      </c>
      <c r="E6666" s="93" t="s">
        <v>600</v>
      </c>
      <c r="F6666" s="93" t="s">
        <v>60</v>
      </c>
      <c r="G6666">
        <v>98</v>
      </c>
      <c r="H6666">
        <v>1</v>
      </c>
      <c r="K6666" t="s">
        <v>100</v>
      </c>
      <c r="L6666" t="s">
        <v>100</v>
      </c>
      <c r="M6666" s="2">
        <v>41.176470588235297</v>
      </c>
      <c r="N6666" s="63">
        <v>17.647058823529306</v>
      </c>
      <c r="O6666">
        <f t="shared" si="474"/>
        <v>43.226289578526412</v>
      </c>
      <c r="P6666" s="2">
        <v>6</v>
      </c>
      <c r="Q6666" s="2">
        <v>41.176470588235297</v>
      </c>
      <c r="R6666">
        <v>29.411764705882298</v>
      </c>
      <c r="S6666">
        <f t="shared" si="475"/>
        <v>72.043815964210978</v>
      </c>
      <c r="T6666" s="2">
        <v>6</v>
      </c>
      <c r="U6666" s="339">
        <f t="shared" si="476"/>
        <v>0</v>
      </c>
      <c r="V6666" s="4">
        <f t="shared" si="477"/>
        <v>0.67687074829931759</v>
      </c>
    </row>
    <row r="6667" spans="1:22">
      <c r="A6667" s="92" t="s">
        <v>1096</v>
      </c>
      <c r="B6667" t="s">
        <v>1098</v>
      </c>
      <c r="C6667" s="92" t="s">
        <v>1604</v>
      </c>
      <c r="D6667" s="81" t="s">
        <v>44</v>
      </c>
      <c r="E6667" s="93" t="s">
        <v>600</v>
      </c>
      <c r="F6667" s="93" t="s">
        <v>60</v>
      </c>
      <c r="G6667">
        <v>0</v>
      </c>
      <c r="H6667">
        <v>0</v>
      </c>
      <c r="I6667" s="2" t="s">
        <v>100</v>
      </c>
      <c r="M6667" s="326">
        <v>92.131026867868897</v>
      </c>
      <c r="N6667" s="63">
        <v>26.573426573426104</v>
      </c>
      <c r="O6667">
        <f t="shared" si="474"/>
        <v>65.091335822209174</v>
      </c>
      <c r="P6667" s="2">
        <v>6</v>
      </c>
      <c r="Q6667" s="326">
        <v>2.60090786406567</v>
      </c>
      <c r="R6667">
        <v>4.1958041958041603</v>
      </c>
      <c r="S6667">
        <f t="shared" si="475"/>
        <v>10.277579340348911</v>
      </c>
      <c r="T6667" s="2">
        <v>6</v>
      </c>
      <c r="U6667" s="339">
        <f t="shared" si="476"/>
        <v>-3.5673512063508031</v>
      </c>
      <c r="V6667" s="4">
        <f t="shared" si="477"/>
        <v>2.7691052569124386</v>
      </c>
    </row>
    <row r="6668" spans="1:22">
      <c r="A6668" s="92" t="s">
        <v>1096</v>
      </c>
      <c r="B6668" t="s">
        <v>1098</v>
      </c>
      <c r="C6668" s="92" t="s">
        <v>1604</v>
      </c>
      <c r="D6668" s="81" t="s">
        <v>44</v>
      </c>
      <c r="E6668" s="93" t="s">
        <v>600</v>
      </c>
      <c r="F6668" s="93" t="s">
        <v>60</v>
      </c>
      <c r="G6668">
        <v>14</v>
      </c>
      <c r="H6668">
        <v>0.14285714285714285</v>
      </c>
      <c r="J6668" t="s">
        <v>100</v>
      </c>
      <c r="K6668" t="s">
        <v>100</v>
      </c>
      <c r="M6668" s="326">
        <v>107.334069439332</v>
      </c>
      <c r="N6668" s="63">
        <v>30.774138142559011</v>
      </c>
      <c r="O6668">
        <f t="shared" si="474"/>
        <v>75.380935723190859</v>
      </c>
      <c r="P6668" s="2">
        <v>6</v>
      </c>
      <c r="Q6668" s="326">
        <v>27.599067599067499</v>
      </c>
      <c r="R6668">
        <v>9.7902097902097971</v>
      </c>
      <c r="S6668">
        <f t="shared" si="475"/>
        <v>23.981018460814347</v>
      </c>
      <c r="T6668" s="2">
        <v>6</v>
      </c>
      <c r="U6668" s="339">
        <f t="shared" si="476"/>
        <v>-1.3581641254732282</v>
      </c>
      <c r="V6668" s="4">
        <f t="shared" si="477"/>
        <v>0.29249984782079486</v>
      </c>
    </row>
    <row r="6669" spans="1:22">
      <c r="A6669" s="92" t="s">
        <v>1096</v>
      </c>
      <c r="B6669" t="s">
        <v>1098</v>
      </c>
      <c r="C6669" s="92" t="s">
        <v>1604</v>
      </c>
      <c r="D6669" s="81" t="s">
        <v>44</v>
      </c>
      <c r="E6669" s="93" t="s">
        <v>600</v>
      </c>
      <c r="F6669" s="93" t="s">
        <v>60</v>
      </c>
      <c r="G6669">
        <v>28</v>
      </c>
      <c r="H6669">
        <v>0.2857142857142857</v>
      </c>
      <c r="K6669" t="s">
        <v>100</v>
      </c>
      <c r="M6669" s="326">
        <v>146.318243160348</v>
      </c>
      <c r="N6669" s="63">
        <v>41.958041958042003</v>
      </c>
      <c r="O6669">
        <f t="shared" si="474"/>
        <v>102.77579340349008</v>
      </c>
      <c r="P6669" s="2">
        <v>6</v>
      </c>
      <c r="Q6669" s="326">
        <v>95.953870690712705</v>
      </c>
      <c r="R6669">
        <v>32.162924794503283</v>
      </c>
      <c r="S6669">
        <f t="shared" si="475"/>
        <v>78.78275438204254</v>
      </c>
      <c r="T6669" s="2">
        <v>6</v>
      </c>
      <c r="U6669" s="339">
        <f t="shared" si="476"/>
        <v>-0.4219164348328176</v>
      </c>
      <c r="V6669" s="4">
        <f t="shared" si="477"/>
        <v>0.27902002892731492</v>
      </c>
    </row>
    <row r="6670" spans="1:22">
      <c r="A6670" s="92" t="s">
        <v>1096</v>
      </c>
      <c r="B6670" t="s">
        <v>1098</v>
      </c>
      <c r="C6670" s="92" t="s">
        <v>1604</v>
      </c>
      <c r="D6670" s="81" t="s">
        <v>44</v>
      </c>
      <c r="E6670" s="93" t="s">
        <v>600</v>
      </c>
      <c r="F6670" s="93" t="s">
        <v>60</v>
      </c>
      <c r="G6670">
        <v>42</v>
      </c>
      <c r="H6670">
        <v>0.42857142857142855</v>
      </c>
      <c r="K6670" t="s">
        <v>100</v>
      </c>
      <c r="M6670" s="326">
        <v>188.099619678567</v>
      </c>
      <c r="N6670" s="63">
        <v>34.969942338363012</v>
      </c>
      <c r="O6670">
        <f t="shared" si="474"/>
        <v>85.658515063539383</v>
      </c>
      <c r="P6670" s="2">
        <v>6</v>
      </c>
      <c r="Q6670" s="326">
        <v>78.993988467672594</v>
      </c>
      <c r="R6670">
        <v>12.587412587412501</v>
      </c>
      <c r="S6670">
        <f t="shared" si="475"/>
        <v>30.832738021046783</v>
      </c>
      <c r="T6670" s="2">
        <v>6</v>
      </c>
      <c r="U6670" s="339">
        <f t="shared" si="476"/>
        <v>-0.86759996016837215</v>
      </c>
      <c r="V6670" s="4">
        <f t="shared" si="477"/>
        <v>0.19205796164206457</v>
      </c>
    </row>
    <row r="6671" spans="1:22">
      <c r="A6671" s="92" t="s">
        <v>1096</v>
      </c>
      <c r="B6671" t="s">
        <v>1098</v>
      </c>
      <c r="C6671" s="92" t="s">
        <v>1604</v>
      </c>
      <c r="D6671" s="81" t="s">
        <v>44</v>
      </c>
      <c r="E6671" s="93" t="s">
        <v>600</v>
      </c>
      <c r="F6671" s="93" t="s">
        <v>60</v>
      </c>
      <c r="G6671">
        <v>56</v>
      </c>
      <c r="H6671">
        <v>0.5714285714285714</v>
      </c>
      <c r="K6671" t="s">
        <v>100</v>
      </c>
      <c r="M6671" s="326">
        <v>126.384492700282</v>
      </c>
      <c r="N6671" s="63">
        <v>12.587412587412004</v>
      </c>
      <c r="O6671">
        <f t="shared" si="474"/>
        <v>30.832738021045564</v>
      </c>
      <c r="P6671" s="2">
        <v>6</v>
      </c>
      <c r="Q6671" s="326">
        <v>87.208931419457599</v>
      </c>
      <c r="R6671">
        <v>6.9930069930070999</v>
      </c>
      <c r="S6671">
        <f t="shared" si="475"/>
        <v>17.129298900581926</v>
      </c>
      <c r="T6671" s="2">
        <v>6</v>
      </c>
      <c r="U6671" s="339">
        <f t="shared" si="476"/>
        <v>-0.37102203964824304</v>
      </c>
      <c r="V6671" s="4">
        <f t="shared" si="477"/>
        <v>0.17309659296493196</v>
      </c>
    </row>
    <row r="6672" spans="1:22">
      <c r="A6672" s="92" t="s">
        <v>1096</v>
      </c>
      <c r="B6672" t="s">
        <v>1098</v>
      </c>
      <c r="C6672" s="92" t="s">
        <v>1604</v>
      </c>
      <c r="D6672" s="81" t="s">
        <v>44</v>
      </c>
      <c r="E6672" s="93" t="s">
        <v>600</v>
      </c>
      <c r="F6672" s="93" t="s">
        <v>60</v>
      </c>
      <c r="G6672">
        <v>70</v>
      </c>
      <c r="H6672">
        <v>0.7142857142857143</v>
      </c>
      <c r="K6672" t="s">
        <v>100</v>
      </c>
      <c r="M6672" s="326">
        <v>110.823211875843</v>
      </c>
      <c r="N6672" s="63">
        <v>19.585326953748009</v>
      </c>
      <c r="O6672">
        <f t="shared" si="474"/>
        <v>47.974057482260648</v>
      </c>
      <c r="P6672" s="2">
        <v>6</v>
      </c>
      <c r="Q6672" s="326">
        <v>108.01128695865501</v>
      </c>
      <c r="R6672">
        <v>25.169917801497007</v>
      </c>
      <c r="S6672">
        <f t="shared" si="475"/>
        <v>61.653455481462636</v>
      </c>
      <c r="T6672" s="2">
        <v>6</v>
      </c>
      <c r="U6672" s="339">
        <f t="shared" si="476"/>
        <v>-2.5700515296796088E-2</v>
      </c>
      <c r="V6672" s="4">
        <f t="shared" si="477"/>
        <v>0.22096985296359115</v>
      </c>
    </row>
    <row r="6673" spans="1:22">
      <c r="A6673" s="92" t="s">
        <v>1096</v>
      </c>
      <c r="B6673" t="s">
        <v>1098</v>
      </c>
      <c r="C6673" s="92" t="s">
        <v>1604</v>
      </c>
      <c r="D6673" s="81" t="s">
        <v>44</v>
      </c>
      <c r="E6673" s="93" t="s">
        <v>600</v>
      </c>
      <c r="F6673" s="93" t="s">
        <v>60</v>
      </c>
      <c r="G6673">
        <v>84</v>
      </c>
      <c r="H6673">
        <v>0.8571428571428571</v>
      </c>
      <c r="K6673" t="s">
        <v>100</v>
      </c>
      <c r="M6673" s="326">
        <v>105.052140841614</v>
      </c>
      <c r="N6673" s="63">
        <v>18.181818181818002</v>
      </c>
      <c r="O6673">
        <f t="shared" si="474"/>
        <v>44.536177141511885</v>
      </c>
      <c r="P6673" s="2">
        <v>6</v>
      </c>
      <c r="Q6673" s="326">
        <v>71.470985155195507</v>
      </c>
      <c r="R6673">
        <v>13.981106612685693</v>
      </c>
      <c r="S6673">
        <f t="shared" si="475"/>
        <v>34.246577240531664</v>
      </c>
      <c r="T6673" s="2">
        <v>6</v>
      </c>
      <c r="U6673" s="339">
        <f t="shared" si="476"/>
        <v>-0.38516524103189581</v>
      </c>
      <c r="V6673" s="4">
        <f t="shared" si="477"/>
        <v>0.20493359102843867</v>
      </c>
    </row>
    <row r="6674" spans="1:22">
      <c r="A6674" s="92" t="s">
        <v>1096</v>
      </c>
      <c r="B6674" t="s">
        <v>1098</v>
      </c>
      <c r="C6674" s="92" t="s">
        <v>1604</v>
      </c>
      <c r="D6674" s="81" t="s">
        <v>44</v>
      </c>
      <c r="E6674" s="93" t="s">
        <v>600</v>
      </c>
      <c r="F6674" s="93" t="s">
        <v>60</v>
      </c>
      <c r="G6674">
        <v>98</v>
      </c>
      <c r="H6674">
        <v>1</v>
      </c>
      <c r="K6674" t="s">
        <v>100</v>
      </c>
      <c r="L6674" t="s">
        <v>100</v>
      </c>
      <c r="M6674" s="326">
        <v>80.947123052386104</v>
      </c>
      <c r="N6674" s="63">
        <v>29.360814623971891</v>
      </c>
      <c r="O6674">
        <f t="shared" si="474"/>
        <v>71.91901426117748</v>
      </c>
      <c r="P6674" s="2">
        <v>6</v>
      </c>
      <c r="Q6674" s="326">
        <v>86.521899153477904</v>
      </c>
      <c r="R6674">
        <v>22.367807630965103</v>
      </c>
      <c r="S6674">
        <f t="shared" si="475"/>
        <v>54.789715360596311</v>
      </c>
      <c r="T6674" s="2">
        <v>6</v>
      </c>
      <c r="U6674" s="339">
        <f t="shared" si="476"/>
        <v>6.660141161807745E-2</v>
      </c>
      <c r="V6674" s="4">
        <f t="shared" si="477"/>
        <v>0.23350025062235069</v>
      </c>
    </row>
    <row r="6675" spans="1:22">
      <c r="A6675" s="92" t="s">
        <v>1096</v>
      </c>
      <c r="B6675" t="s">
        <v>1522</v>
      </c>
      <c r="C6675" s="92" t="s">
        <v>1433</v>
      </c>
      <c r="D6675" s="81" t="s">
        <v>44</v>
      </c>
      <c r="E6675" s="93" t="s">
        <v>600</v>
      </c>
      <c r="F6675" s="93" t="s">
        <v>60</v>
      </c>
      <c r="G6675">
        <v>0</v>
      </c>
      <c r="H6675">
        <v>0</v>
      </c>
      <c r="I6675" s="2" t="s">
        <v>100</v>
      </c>
      <c r="M6675" s="2">
        <v>73.949579831932695</v>
      </c>
      <c r="N6675" s="63">
        <v>20.168067226890798</v>
      </c>
      <c r="O6675">
        <f t="shared" si="474"/>
        <v>49.40147380403058</v>
      </c>
      <c r="P6675" s="2">
        <v>6</v>
      </c>
      <c r="Q6675" s="2">
        <v>0</v>
      </c>
      <c r="R6675">
        <v>6.7226890756301101</v>
      </c>
      <c r="S6675">
        <f t="shared" si="475"/>
        <v>16.467157934676479</v>
      </c>
      <c r="T6675" s="2">
        <v>6</v>
      </c>
      <c r="U6675" s="339" t="e">
        <f t="shared" si="476"/>
        <v>#NUM!</v>
      </c>
      <c r="V6675" s="4" t="e">
        <f t="shared" si="477"/>
        <v>#DIV/0!</v>
      </c>
    </row>
    <row r="6676" spans="1:22">
      <c r="A6676" s="92" t="s">
        <v>1096</v>
      </c>
      <c r="B6676" t="s">
        <v>1522</v>
      </c>
      <c r="C6676" s="92" t="s">
        <v>1433</v>
      </c>
      <c r="D6676" s="81" t="s">
        <v>44</v>
      </c>
      <c r="E6676" s="93" t="s">
        <v>600</v>
      </c>
      <c r="F6676" s="93" t="s">
        <v>60</v>
      </c>
      <c r="G6676">
        <v>14</v>
      </c>
      <c r="H6676">
        <v>0.14285714285714285</v>
      </c>
      <c r="J6676" t="s">
        <v>100</v>
      </c>
      <c r="K6676" t="s">
        <v>100</v>
      </c>
      <c r="M6676" s="2">
        <v>107.563025210083</v>
      </c>
      <c r="N6676" s="63">
        <v>30.252100840336993</v>
      </c>
      <c r="O6676">
        <f t="shared" si="474"/>
        <v>74.102210706047828</v>
      </c>
      <c r="P6676" s="2">
        <v>6</v>
      </c>
      <c r="Q6676" s="2">
        <v>156.302521008403</v>
      </c>
      <c r="R6676">
        <v>84.033613445377995</v>
      </c>
      <c r="S6676">
        <f t="shared" si="475"/>
        <v>205.83947418345994</v>
      </c>
      <c r="T6676" s="2">
        <v>6</v>
      </c>
      <c r="U6676" s="339">
        <f t="shared" si="476"/>
        <v>0.37371640979359144</v>
      </c>
      <c r="V6676" s="4">
        <f t="shared" si="477"/>
        <v>0.45571742397965098</v>
      </c>
    </row>
    <row r="6677" spans="1:22">
      <c r="A6677" s="92" t="s">
        <v>1096</v>
      </c>
      <c r="B6677" t="s">
        <v>1522</v>
      </c>
      <c r="C6677" s="92" t="s">
        <v>1433</v>
      </c>
      <c r="D6677" s="81" t="s">
        <v>44</v>
      </c>
      <c r="E6677" s="93" t="s">
        <v>600</v>
      </c>
      <c r="F6677" s="93" t="s">
        <v>60</v>
      </c>
      <c r="G6677">
        <v>28</v>
      </c>
      <c r="H6677">
        <v>0.2857142857142857</v>
      </c>
      <c r="K6677" t="s">
        <v>100</v>
      </c>
      <c r="M6677" s="2">
        <v>154.62184873949499</v>
      </c>
      <c r="N6677" s="63">
        <v>23.529411764705998</v>
      </c>
      <c r="O6677">
        <f t="shared" si="474"/>
        <v>57.635052771369175</v>
      </c>
      <c r="P6677" s="2">
        <v>6</v>
      </c>
      <c r="Q6677" s="2">
        <v>65.546218487394796</v>
      </c>
      <c r="R6677">
        <v>20.168067226890798</v>
      </c>
      <c r="S6677">
        <f t="shared" si="475"/>
        <v>49.40147380403058</v>
      </c>
      <c r="T6677" s="2">
        <v>6</v>
      </c>
      <c r="U6677" s="339">
        <f t="shared" si="476"/>
        <v>-0.85822693091939117</v>
      </c>
      <c r="V6677" s="4">
        <f t="shared" si="477"/>
        <v>0.26134122287968525</v>
      </c>
    </row>
    <row r="6678" spans="1:22">
      <c r="A6678" s="92" t="s">
        <v>1096</v>
      </c>
      <c r="B6678" t="s">
        <v>1522</v>
      </c>
      <c r="C6678" s="92" t="s">
        <v>1433</v>
      </c>
      <c r="D6678" s="81" t="s">
        <v>44</v>
      </c>
      <c r="E6678" s="93" t="s">
        <v>600</v>
      </c>
      <c r="F6678" s="93" t="s">
        <v>60</v>
      </c>
      <c r="G6678">
        <v>42</v>
      </c>
      <c r="H6678">
        <v>0.42857142857142855</v>
      </c>
      <c r="K6678" t="s">
        <v>100</v>
      </c>
      <c r="M6678" s="2">
        <v>60.504201680672097</v>
      </c>
      <c r="N6678" s="63">
        <v>35.294117647058897</v>
      </c>
      <c r="O6678">
        <f t="shared" si="474"/>
        <v>86.45257915705352</v>
      </c>
      <c r="P6678" s="2">
        <v>6</v>
      </c>
      <c r="Q6678" s="2">
        <v>68.907563025209996</v>
      </c>
      <c r="R6678">
        <v>23.529411764705998</v>
      </c>
      <c r="S6678">
        <f t="shared" si="475"/>
        <v>57.635052771369175</v>
      </c>
      <c r="T6678" s="2">
        <v>6</v>
      </c>
      <c r="U6678" s="339">
        <f t="shared" si="476"/>
        <v>0.13005312824819931</v>
      </c>
      <c r="V6678" s="4">
        <f t="shared" si="477"/>
        <v>0.28326393020027901</v>
      </c>
    </row>
    <row r="6679" spans="1:22">
      <c r="A6679" s="92" t="s">
        <v>1096</v>
      </c>
      <c r="B6679" t="s">
        <v>1522</v>
      </c>
      <c r="C6679" s="92" t="s">
        <v>1433</v>
      </c>
      <c r="D6679" s="81" t="s">
        <v>44</v>
      </c>
      <c r="E6679" s="93" t="s">
        <v>600</v>
      </c>
      <c r="F6679" s="93" t="s">
        <v>60</v>
      </c>
      <c r="G6679">
        <v>56</v>
      </c>
      <c r="H6679">
        <v>0.5714285714285714</v>
      </c>
      <c r="K6679" t="s">
        <v>100</v>
      </c>
      <c r="M6679" s="2">
        <v>152.941176470588</v>
      </c>
      <c r="N6679" s="63">
        <v>57.142857142856997</v>
      </c>
      <c r="O6679">
        <f t="shared" si="474"/>
        <v>139.97084244475266</v>
      </c>
      <c r="P6679" s="2">
        <v>6</v>
      </c>
      <c r="Q6679" s="2">
        <v>60.504201680672097</v>
      </c>
      <c r="R6679">
        <v>20.168067226890798</v>
      </c>
      <c r="S6679">
        <f t="shared" si="475"/>
        <v>49.40147380403058</v>
      </c>
      <c r="T6679" s="2">
        <v>6</v>
      </c>
      <c r="U6679" s="339">
        <f t="shared" si="476"/>
        <v>-0.92734056806074139</v>
      </c>
      <c r="V6679" s="4">
        <f t="shared" si="477"/>
        <v>0.2777777777777789</v>
      </c>
    </row>
    <row r="6680" spans="1:22">
      <c r="A6680" s="92" t="s">
        <v>1096</v>
      </c>
      <c r="B6680" t="s">
        <v>1522</v>
      </c>
      <c r="C6680" s="92" t="s">
        <v>1433</v>
      </c>
      <c r="D6680" s="81" t="s">
        <v>44</v>
      </c>
      <c r="E6680" s="93" t="s">
        <v>600</v>
      </c>
      <c r="F6680" s="93" t="s">
        <v>60</v>
      </c>
      <c r="G6680">
        <v>70</v>
      </c>
      <c r="H6680">
        <v>0.7142857142857143</v>
      </c>
      <c r="K6680" t="s">
        <v>100</v>
      </c>
      <c r="M6680" s="2">
        <v>78.991596638655395</v>
      </c>
      <c r="N6680" s="63">
        <v>20.168067226890798</v>
      </c>
      <c r="O6680">
        <f t="shared" si="474"/>
        <v>49.40147380403058</v>
      </c>
      <c r="P6680" s="2">
        <v>6</v>
      </c>
      <c r="Q6680" s="2">
        <v>97.478991596638707</v>
      </c>
      <c r="R6680">
        <v>26.890756302520288</v>
      </c>
      <c r="S6680">
        <f t="shared" si="475"/>
        <v>65.868631738705545</v>
      </c>
      <c r="T6680" s="2">
        <v>6</v>
      </c>
      <c r="U6680" s="339">
        <f t="shared" si="476"/>
        <v>0.21029540883636219</v>
      </c>
      <c r="V6680" s="4">
        <f t="shared" si="477"/>
        <v>0.24276654776059831</v>
      </c>
    </row>
    <row r="6681" spans="1:22">
      <c r="A6681" s="92" t="s">
        <v>1096</v>
      </c>
      <c r="B6681" t="s">
        <v>1522</v>
      </c>
      <c r="C6681" s="92" t="s">
        <v>1433</v>
      </c>
      <c r="D6681" s="81" t="s">
        <v>44</v>
      </c>
      <c r="E6681" s="93" t="s">
        <v>600</v>
      </c>
      <c r="F6681" s="93" t="s">
        <v>60</v>
      </c>
      <c r="G6681">
        <v>84</v>
      </c>
      <c r="H6681">
        <v>0.8571428571428571</v>
      </c>
      <c r="K6681" t="s">
        <v>100</v>
      </c>
      <c r="M6681" s="2">
        <v>95.798319327730994</v>
      </c>
      <c r="N6681" s="63">
        <v>21.848739495798</v>
      </c>
      <c r="O6681">
        <f t="shared" si="474"/>
        <v>53.5182632876989</v>
      </c>
      <c r="P6681" s="2">
        <v>6</v>
      </c>
      <c r="Q6681" s="2">
        <v>70.588235294117496</v>
      </c>
      <c r="R6681">
        <v>40.336134453781497</v>
      </c>
      <c r="S6681">
        <f t="shared" si="475"/>
        <v>98.802947608060919</v>
      </c>
      <c r="T6681" s="2">
        <v>6</v>
      </c>
      <c r="U6681" s="339">
        <f t="shared" si="476"/>
        <v>-0.30538164955118297</v>
      </c>
      <c r="V6681" s="4">
        <f t="shared" si="477"/>
        <v>0.49319727891156573</v>
      </c>
    </row>
    <row r="6682" spans="1:22">
      <c r="A6682" s="92" t="s">
        <v>1096</v>
      </c>
      <c r="B6682" t="s">
        <v>1522</v>
      </c>
      <c r="C6682" s="92" t="s">
        <v>1433</v>
      </c>
      <c r="D6682" s="81" t="s">
        <v>44</v>
      </c>
      <c r="E6682" s="93" t="s">
        <v>600</v>
      </c>
      <c r="F6682" s="93" t="s">
        <v>60</v>
      </c>
      <c r="G6682">
        <v>98</v>
      </c>
      <c r="H6682">
        <v>1</v>
      </c>
      <c r="K6682" t="s">
        <v>100</v>
      </c>
      <c r="L6682" t="s">
        <v>100</v>
      </c>
      <c r="M6682" s="2">
        <v>58.823529411764603</v>
      </c>
      <c r="N6682" s="63">
        <v>16.806722689075592</v>
      </c>
      <c r="O6682">
        <f t="shared" si="474"/>
        <v>41.167894836691971</v>
      </c>
      <c r="P6682" s="2">
        <v>6</v>
      </c>
      <c r="Q6682" s="2">
        <v>63.865546218487303</v>
      </c>
      <c r="R6682">
        <v>20.168067226890791</v>
      </c>
      <c r="S6682">
        <f t="shared" si="475"/>
        <v>49.401473804030566</v>
      </c>
      <c r="T6682" s="2">
        <v>6</v>
      </c>
      <c r="U6682" s="339">
        <f t="shared" si="476"/>
        <v>8.2238098236972423E-2</v>
      </c>
      <c r="V6682" s="4">
        <f t="shared" si="477"/>
        <v>0.26638965835641804</v>
      </c>
    </row>
    <row r="6683" spans="1:22">
      <c r="A6683" s="92" t="s">
        <v>1096</v>
      </c>
      <c r="B6683" t="s">
        <v>1099</v>
      </c>
      <c r="C6683" s="92" t="s">
        <v>1604</v>
      </c>
      <c r="D6683" s="81" t="s">
        <v>44</v>
      </c>
      <c r="E6683" s="93" t="s">
        <v>600</v>
      </c>
      <c r="F6683" s="93" t="s">
        <v>60</v>
      </c>
      <c r="G6683">
        <v>0</v>
      </c>
      <c r="H6683">
        <v>0</v>
      </c>
      <c r="I6683" s="2" t="s">
        <v>100</v>
      </c>
      <c r="M6683" s="2">
        <v>7.0579190158892802</v>
      </c>
      <c r="N6683" s="63">
        <v>2.1550719910535401</v>
      </c>
      <c r="O6683">
        <f t="shared" si="474"/>
        <v>5.2788267370449669</v>
      </c>
      <c r="P6683" s="2">
        <v>6</v>
      </c>
      <c r="Q6683" s="2">
        <v>-1.16490377894784E-2</v>
      </c>
      <c r="R6683">
        <v>0.17193979777270441</v>
      </c>
      <c r="S6683">
        <f t="shared" si="475"/>
        <v>0.42116477102045335</v>
      </c>
      <c r="T6683" s="2">
        <v>6</v>
      </c>
      <c r="U6683" s="339" t="e">
        <f t="shared" si="476"/>
        <v>#NUM!</v>
      </c>
      <c r="V6683" s="4">
        <f t="shared" si="477"/>
        <v>218.02426666667481</v>
      </c>
    </row>
    <row r="6684" spans="1:22">
      <c r="A6684" s="92" t="s">
        <v>1096</v>
      </c>
      <c r="B6684" t="s">
        <v>1099</v>
      </c>
      <c r="C6684" s="92" t="s">
        <v>1604</v>
      </c>
      <c r="D6684" s="81" t="s">
        <v>44</v>
      </c>
      <c r="E6684" s="93" t="s">
        <v>600</v>
      </c>
      <c r="F6684" s="93" t="s">
        <v>60</v>
      </c>
      <c r="G6684">
        <v>14</v>
      </c>
      <c r="H6684">
        <v>0.14285714285714285</v>
      </c>
      <c r="J6684" t="s">
        <v>100</v>
      </c>
      <c r="K6684" t="s">
        <v>100</v>
      </c>
      <c r="M6684" s="2">
        <v>7.5639532174642303</v>
      </c>
      <c r="N6684" s="63">
        <v>2.1546060295419602</v>
      </c>
      <c r="O6684">
        <f t="shared" si="474"/>
        <v>5.2776853691018202</v>
      </c>
      <c r="P6684" s="2">
        <v>6</v>
      </c>
      <c r="Q6684" s="2">
        <v>5.5803550626718197</v>
      </c>
      <c r="R6684">
        <v>3.7067238246120899</v>
      </c>
      <c r="S6684">
        <f t="shared" si="475"/>
        <v>9.0795819877173454</v>
      </c>
      <c r="T6684" s="2">
        <v>6</v>
      </c>
      <c r="U6684" s="339">
        <f t="shared" si="476"/>
        <v>-0.30414156021138034</v>
      </c>
      <c r="V6684" s="4">
        <f t="shared" si="477"/>
        <v>0.60788829523888688</v>
      </c>
    </row>
    <row r="6685" spans="1:22">
      <c r="A6685" s="92" t="s">
        <v>1096</v>
      </c>
      <c r="B6685" t="s">
        <v>1099</v>
      </c>
      <c r="C6685" s="92" t="s">
        <v>1604</v>
      </c>
      <c r="D6685" s="81" t="s">
        <v>44</v>
      </c>
      <c r="E6685" s="93" t="s">
        <v>600</v>
      </c>
      <c r="F6685" s="93" t="s">
        <v>60</v>
      </c>
      <c r="G6685">
        <v>28</v>
      </c>
      <c r="H6685">
        <v>0.2857142857142857</v>
      </c>
      <c r="K6685" t="s">
        <v>100</v>
      </c>
      <c r="M6685" s="2">
        <v>7.7256418619821998</v>
      </c>
      <c r="N6685" s="63">
        <v>2.1550719910535401</v>
      </c>
      <c r="O6685">
        <f t="shared" si="474"/>
        <v>5.2788267370449669</v>
      </c>
      <c r="P6685" s="2">
        <v>6</v>
      </c>
      <c r="Q6685" s="2">
        <v>1.51763664321327</v>
      </c>
      <c r="R6685">
        <v>0.43101439821069998</v>
      </c>
      <c r="S6685">
        <f t="shared" si="475"/>
        <v>1.0557653474089737</v>
      </c>
      <c r="T6685" s="2">
        <v>6</v>
      </c>
      <c r="U6685" s="339">
        <f t="shared" si="476"/>
        <v>-1.6273906234130529</v>
      </c>
      <c r="V6685" s="4">
        <f t="shared" si="477"/>
        <v>0.24732475940360343</v>
      </c>
    </row>
    <row r="6686" spans="1:22">
      <c r="A6686" s="92" t="s">
        <v>1096</v>
      </c>
      <c r="B6686" t="s">
        <v>1099</v>
      </c>
      <c r="C6686" s="92" t="s">
        <v>1604</v>
      </c>
      <c r="D6686" s="81" t="s">
        <v>44</v>
      </c>
      <c r="E6686" s="93" t="s">
        <v>600</v>
      </c>
      <c r="F6686" s="93" t="s">
        <v>60</v>
      </c>
      <c r="G6686">
        <v>42</v>
      </c>
      <c r="H6686">
        <v>0.42857142857142855</v>
      </c>
      <c r="K6686" t="s">
        <v>100</v>
      </c>
      <c r="M6686" s="2">
        <v>6.5933553888448797</v>
      </c>
      <c r="N6686" s="63">
        <v>3.70718978612362</v>
      </c>
      <c r="O6686">
        <f t="shared" si="474"/>
        <v>9.0807233556603695</v>
      </c>
      <c r="P6686" s="2">
        <v>6</v>
      </c>
      <c r="Q6686" s="2">
        <v>0.90349937095195998</v>
      </c>
      <c r="R6686">
        <v>0.60342015749499012</v>
      </c>
      <c r="S6686">
        <f t="shared" si="475"/>
        <v>1.4780714863725881</v>
      </c>
      <c r="T6686" s="2">
        <v>6</v>
      </c>
      <c r="U6686" s="339">
        <f t="shared" si="476"/>
        <v>-1.987542247828731</v>
      </c>
      <c r="V6686" s="4">
        <f t="shared" si="477"/>
        <v>0.61271705178832681</v>
      </c>
    </row>
    <row r="6687" spans="1:22">
      <c r="A6687" s="92" t="s">
        <v>1096</v>
      </c>
      <c r="B6687" t="s">
        <v>1099</v>
      </c>
      <c r="C6687" s="92" t="s">
        <v>1604</v>
      </c>
      <c r="D6687" s="81" t="s">
        <v>44</v>
      </c>
      <c r="E6687" s="93" t="s">
        <v>600</v>
      </c>
      <c r="F6687" s="93" t="s">
        <v>60</v>
      </c>
      <c r="G6687">
        <v>56</v>
      </c>
      <c r="H6687">
        <v>0.5714285714285714</v>
      </c>
      <c r="K6687" t="s">
        <v>100</v>
      </c>
      <c r="M6687" s="2">
        <v>2.6177717720516198</v>
      </c>
      <c r="N6687" s="63">
        <v>1.3787801127626902</v>
      </c>
      <c r="O6687">
        <f t="shared" si="474"/>
        <v>3.3773077437656429</v>
      </c>
      <c r="P6687" s="2">
        <v>6</v>
      </c>
      <c r="Q6687" s="2">
        <v>0.46130189646335201</v>
      </c>
      <c r="R6687">
        <v>0.34481151856856401</v>
      </c>
      <c r="S6687">
        <f t="shared" si="475"/>
        <v>0.84461227792718885</v>
      </c>
      <c r="T6687" s="2">
        <v>6</v>
      </c>
      <c r="U6687" s="339">
        <f t="shared" si="476"/>
        <v>-1.7360260645355503</v>
      </c>
      <c r="V6687" s="4">
        <f t="shared" si="477"/>
        <v>0.7253851647790972</v>
      </c>
    </row>
    <row r="6688" spans="1:22">
      <c r="A6688" s="92" t="s">
        <v>1096</v>
      </c>
      <c r="B6688" t="s">
        <v>1099</v>
      </c>
      <c r="C6688" s="92" t="s">
        <v>1604</v>
      </c>
      <c r="D6688" s="81" t="s">
        <v>44</v>
      </c>
      <c r="E6688" s="93" t="s">
        <v>600</v>
      </c>
      <c r="F6688" s="93" t="s">
        <v>60</v>
      </c>
      <c r="G6688">
        <v>70</v>
      </c>
      <c r="H6688">
        <v>0.7142857142857143</v>
      </c>
      <c r="K6688" t="s">
        <v>100</v>
      </c>
      <c r="M6688" s="2">
        <v>4.1582405293322697</v>
      </c>
      <c r="N6688" s="63">
        <v>1.8964633521271201</v>
      </c>
      <c r="O6688">
        <f t="shared" si="474"/>
        <v>4.645367528599583</v>
      </c>
      <c r="P6688" s="2">
        <v>6</v>
      </c>
      <c r="Q6688" s="2">
        <v>1.31214761660687</v>
      </c>
      <c r="R6688">
        <v>0.68962303713712991</v>
      </c>
      <c r="S6688">
        <f t="shared" si="475"/>
        <v>1.6892245558543824</v>
      </c>
      <c r="T6688" s="2">
        <v>6</v>
      </c>
      <c r="U6688" s="339">
        <f t="shared" si="476"/>
        <v>-1.153426838274487</v>
      </c>
      <c r="V6688" s="4">
        <f t="shared" si="477"/>
        <v>0.44288858040633328</v>
      </c>
    </row>
    <row r="6689" spans="1:22">
      <c r="A6689" s="92" t="s">
        <v>1096</v>
      </c>
      <c r="B6689" t="s">
        <v>1099</v>
      </c>
      <c r="C6689" s="92" t="s">
        <v>1604</v>
      </c>
      <c r="D6689" s="81" t="s">
        <v>44</v>
      </c>
      <c r="E6689" s="93" t="s">
        <v>600</v>
      </c>
      <c r="F6689" s="93" t="s">
        <v>60</v>
      </c>
      <c r="G6689">
        <v>84</v>
      </c>
      <c r="H6689">
        <v>0.8571428571428571</v>
      </c>
      <c r="K6689" t="s">
        <v>100</v>
      </c>
      <c r="M6689" s="2">
        <v>1.90578258235869</v>
      </c>
      <c r="N6689" s="63">
        <v>1.2930431946321299</v>
      </c>
      <c r="O6689">
        <f t="shared" si="474"/>
        <v>3.1672960422269947</v>
      </c>
      <c r="P6689" s="2">
        <v>6</v>
      </c>
      <c r="Q6689" s="2">
        <v>0.26652998462326999</v>
      </c>
      <c r="R6689">
        <v>0.25907460043800307</v>
      </c>
      <c r="S6689">
        <f t="shared" si="475"/>
        <v>0.63460057638853873</v>
      </c>
      <c r="T6689" s="2">
        <v>6</v>
      </c>
      <c r="U6689" s="339">
        <f t="shared" si="476"/>
        <v>-1.9671612576570463</v>
      </c>
      <c r="V6689" s="4">
        <f t="shared" si="477"/>
        <v>1.1115050450714739</v>
      </c>
    </row>
    <row r="6690" spans="1:22">
      <c r="A6690" s="92" t="s">
        <v>1096</v>
      </c>
      <c r="B6690" t="s">
        <v>1099</v>
      </c>
      <c r="C6690" s="92" t="s">
        <v>1604</v>
      </c>
      <c r="D6690" s="81" t="s">
        <v>44</v>
      </c>
      <c r="E6690" s="93" t="s">
        <v>600</v>
      </c>
      <c r="F6690" s="93" t="s">
        <v>60</v>
      </c>
      <c r="G6690">
        <v>98</v>
      </c>
      <c r="H6690">
        <v>1</v>
      </c>
      <c r="K6690" t="s">
        <v>100</v>
      </c>
      <c r="L6690" t="s">
        <v>100</v>
      </c>
      <c r="M6690" s="2">
        <v>2.4024975537020601</v>
      </c>
      <c r="N6690" s="63">
        <v>0.94823167606356007</v>
      </c>
      <c r="O6690">
        <f t="shared" si="474"/>
        <v>2.3226837642997915</v>
      </c>
      <c r="P6690" s="2">
        <v>6</v>
      </c>
      <c r="Q6690" s="2">
        <v>4.1251572620101502</v>
      </c>
      <c r="R6690">
        <v>2.4136806299799698</v>
      </c>
      <c r="S6690">
        <f t="shared" si="475"/>
        <v>5.9122859454903747</v>
      </c>
      <c r="T6690" s="2">
        <v>6</v>
      </c>
      <c r="U6690" s="339">
        <f t="shared" si="476"/>
        <v>0.54059529955197094</v>
      </c>
      <c r="V6690" s="4">
        <f t="shared" si="477"/>
        <v>0.50902317709582623</v>
      </c>
    </row>
    <row r="6691" spans="1:22">
      <c r="A6691" s="92" t="s">
        <v>1096</v>
      </c>
      <c r="B6691" t="s">
        <v>1100</v>
      </c>
      <c r="C6691" s="92" t="s">
        <v>1604</v>
      </c>
      <c r="D6691" s="81" t="s">
        <v>44</v>
      </c>
      <c r="E6691" s="93" t="s">
        <v>600</v>
      </c>
      <c r="F6691" s="93" t="s">
        <v>60</v>
      </c>
      <c r="G6691">
        <v>0</v>
      </c>
      <c r="H6691">
        <v>0</v>
      </c>
      <c r="I6691" s="2" t="s">
        <v>100</v>
      </c>
      <c r="M6691" s="2">
        <v>7.7877136356420902</v>
      </c>
      <c r="N6691" s="63">
        <v>4.2002222339806092</v>
      </c>
      <c r="O6691">
        <f t="shared" ref="O6691:O6722" si="478">N6691*SQRT(P6691)</f>
        <v>10.288401279545347</v>
      </c>
      <c r="P6691" s="2">
        <v>6</v>
      </c>
      <c r="Q6691" s="2">
        <v>8.5718821101646997E-2</v>
      </c>
      <c r="R6691">
        <v>0.200010582570502</v>
      </c>
      <c r="S6691">
        <f t="shared" ref="S6691:S6722" si="479">R6691*SQRT(T6691)</f>
        <v>0.48992387045453251</v>
      </c>
      <c r="T6691" s="2">
        <v>6</v>
      </c>
      <c r="U6691" s="339">
        <f t="shared" si="476"/>
        <v>-4.5092301782541426</v>
      </c>
      <c r="V6691" s="4">
        <f t="shared" si="477"/>
        <v>5.6111111111106933</v>
      </c>
    </row>
    <row r="6692" spans="1:22">
      <c r="A6692" s="92" t="s">
        <v>1096</v>
      </c>
      <c r="B6692" t="s">
        <v>1100</v>
      </c>
      <c r="C6692" s="92" t="s">
        <v>1604</v>
      </c>
      <c r="D6692" s="81" t="s">
        <v>44</v>
      </c>
      <c r="E6692" s="93" t="s">
        <v>600</v>
      </c>
      <c r="F6692" s="93" t="s">
        <v>60</v>
      </c>
      <c r="G6692">
        <v>14</v>
      </c>
      <c r="H6692">
        <v>0.14285714285714285</v>
      </c>
      <c r="J6692" t="s">
        <v>100</v>
      </c>
      <c r="K6692" t="s">
        <v>100</v>
      </c>
      <c r="M6692" s="2">
        <v>4.57484522990634</v>
      </c>
      <c r="N6692" s="63">
        <v>2.1001111169903197</v>
      </c>
      <c r="O6692">
        <f t="shared" si="478"/>
        <v>5.1442006397727109</v>
      </c>
      <c r="P6692" s="2">
        <v>6</v>
      </c>
      <c r="Q6692" s="2">
        <v>6.1738716334197603</v>
      </c>
      <c r="R6692">
        <v>4.6002433991216405</v>
      </c>
      <c r="S6692">
        <f t="shared" si="479"/>
        <v>11.26824902045448</v>
      </c>
      <c r="T6692" s="2">
        <v>6</v>
      </c>
      <c r="U6692" s="339">
        <f t="shared" si="476"/>
        <v>0.2997532657600363</v>
      </c>
      <c r="V6692" s="4">
        <f t="shared" si="477"/>
        <v>0.72186279744237458</v>
      </c>
    </row>
    <row r="6693" spans="1:22">
      <c r="A6693" s="92" t="s">
        <v>1096</v>
      </c>
      <c r="B6693" t="s">
        <v>1100</v>
      </c>
      <c r="C6693" s="92" t="s">
        <v>1604</v>
      </c>
      <c r="D6693" s="81" t="s">
        <v>44</v>
      </c>
      <c r="E6693" s="93" t="s">
        <v>600</v>
      </c>
      <c r="F6693" s="93" t="s">
        <v>60</v>
      </c>
      <c r="G6693">
        <v>28</v>
      </c>
      <c r="H6693">
        <v>0.2857142857142857</v>
      </c>
      <c r="K6693" t="s">
        <v>100</v>
      </c>
      <c r="M6693" s="2">
        <v>4.0621196888724196</v>
      </c>
      <c r="N6693" s="63">
        <v>2.20011640827558</v>
      </c>
      <c r="O6693">
        <f t="shared" si="478"/>
        <v>5.3891625749999994</v>
      </c>
      <c r="P6693" s="2">
        <v>6</v>
      </c>
      <c r="Q6693" s="2">
        <v>1.2609132758346899</v>
      </c>
      <c r="R6693">
        <v>0.60003174771152001</v>
      </c>
      <c r="S6693">
        <f t="shared" si="479"/>
        <v>1.4697716113636319</v>
      </c>
      <c r="T6693" s="2">
        <v>6</v>
      </c>
      <c r="U6693" s="339">
        <f t="shared" si="476"/>
        <v>-1.1698686477291629</v>
      </c>
      <c r="V6693" s="4">
        <f t="shared" si="477"/>
        <v>0.39311963847055043</v>
      </c>
    </row>
    <row r="6694" spans="1:22">
      <c r="A6694" s="92" t="s">
        <v>1096</v>
      </c>
      <c r="B6694" t="s">
        <v>1100</v>
      </c>
      <c r="C6694" s="92" t="s">
        <v>1604</v>
      </c>
      <c r="D6694" s="81" t="s">
        <v>44</v>
      </c>
      <c r="E6694" s="93" t="s">
        <v>600</v>
      </c>
      <c r="F6694" s="93" t="s">
        <v>60</v>
      </c>
      <c r="G6694">
        <v>42</v>
      </c>
      <c r="H6694">
        <v>0.42857142857142855</v>
      </c>
      <c r="K6694" t="s">
        <v>100</v>
      </c>
      <c r="M6694" s="2">
        <v>0.34975395523573</v>
      </c>
      <c r="N6694" s="63">
        <v>0.30001587385575595</v>
      </c>
      <c r="O6694">
        <f t="shared" si="478"/>
        <v>0.73488580568180595</v>
      </c>
      <c r="P6694" s="2">
        <v>6</v>
      </c>
      <c r="Q6694" s="2">
        <v>4.8679824329329997E-2</v>
      </c>
      <c r="R6694">
        <v>0.199481454045184</v>
      </c>
      <c r="S6694">
        <f t="shared" si="479"/>
        <v>0.48862777555915204</v>
      </c>
      <c r="T6694" s="2">
        <v>6</v>
      </c>
      <c r="U6694" s="339">
        <f t="shared" si="476"/>
        <v>-1.9719652628026469</v>
      </c>
      <c r="V6694" s="4">
        <f t="shared" si="477"/>
        <v>16.958845305607181</v>
      </c>
    </row>
    <row r="6695" spans="1:22">
      <c r="A6695" s="92" t="s">
        <v>1096</v>
      </c>
      <c r="B6695" t="s">
        <v>1100</v>
      </c>
      <c r="C6695" s="92" t="s">
        <v>1604</v>
      </c>
      <c r="D6695" s="81" t="s">
        <v>44</v>
      </c>
      <c r="E6695" s="93" t="s">
        <v>600</v>
      </c>
      <c r="F6695" s="93" t="s">
        <v>60</v>
      </c>
      <c r="G6695">
        <v>56</v>
      </c>
      <c r="H6695">
        <v>0.5714285714285714</v>
      </c>
      <c r="K6695" t="s">
        <v>100</v>
      </c>
      <c r="M6695" s="2">
        <v>2.2371554050478801</v>
      </c>
      <c r="N6695" s="63">
        <v>1.4000740779935499</v>
      </c>
      <c r="O6695">
        <f t="shared" si="478"/>
        <v>3.4294670931818154</v>
      </c>
      <c r="P6695" s="2">
        <v>6</v>
      </c>
      <c r="Q6695" s="2">
        <v>3.5980739721679797E-2</v>
      </c>
      <c r="R6695">
        <v>0.20001058257050219</v>
      </c>
      <c r="S6695">
        <f t="shared" si="479"/>
        <v>0.48992387045453301</v>
      </c>
      <c r="T6695" s="2">
        <v>6</v>
      </c>
      <c r="U6695" s="339">
        <f t="shared" si="476"/>
        <v>-4.1299766418139798</v>
      </c>
      <c r="V6695" s="4">
        <f t="shared" si="477"/>
        <v>31.067185697804838</v>
      </c>
    </row>
    <row r="6696" spans="1:22">
      <c r="A6696" s="92" t="s">
        <v>1096</v>
      </c>
      <c r="B6696" t="s">
        <v>1100</v>
      </c>
      <c r="C6696" s="92" t="s">
        <v>1604</v>
      </c>
      <c r="D6696" s="81" t="s">
        <v>44</v>
      </c>
      <c r="E6696" s="93" t="s">
        <v>600</v>
      </c>
      <c r="F6696" s="93" t="s">
        <v>60</v>
      </c>
      <c r="G6696">
        <v>70</v>
      </c>
      <c r="H6696">
        <v>0.7142857142857143</v>
      </c>
      <c r="K6696" t="s">
        <v>100</v>
      </c>
      <c r="M6696" s="2">
        <v>2.9255516164876401</v>
      </c>
      <c r="N6696" s="63">
        <v>1.5995555320387398</v>
      </c>
      <c r="O6696">
        <f t="shared" si="478"/>
        <v>3.9180948687409818</v>
      </c>
      <c r="P6696" s="2">
        <v>6</v>
      </c>
      <c r="Q6696" s="2">
        <v>0.52383724006561305</v>
      </c>
      <c r="R6696">
        <v>0.50002645642625687</v>
      </c>
      <c r="S6696">
        <f t="shared" si="479"/>
        <v>1.2248096761363358</v>
      </c>
      <c r="T6696" s="2">
        <v>6</v>
      </c>
      <c r="U6696" s="339">
        <f t="shared" si="476"/>
        <v>-1.7200573032092936</v>
      </c>
      <c r="V6696" s="4">
        <f t="shared" si="477"/>
        <v>1.0778236914600179</v>
      </c>
    </row>
    <row r="6697" spans="1:22">
      <c r="A6697" s="92" t="s">
        <v>1096</v>
      </c>
      <c r="B6697" t="s">
        <v>1100</v>
      </c>
      <c r="C6697" s="92" t="s">
        <v>1604</v>
      </c>
      <c r="D6697" s="81" t="s">
        <v>44</v>
      </c>
      <c r="E6697" s="93" t="s">
        <v>600</v>
      </c>
      <c r="F6697" s="93" t="s">
        <v>60</v>
      </c>
      <c r="G6697">
        <v>84</v>
      </c>
      <c r="H6697">
        <v>0.8571428571428571</v>
      </c>
      <c r="K6697" t="s">
        <v>100</v>
      </c>
      <c r="M6697" s="2">
        <v>1.8122651992168901</v>
      </c>
      <c r="N6697" s="63">
        <v>1.1000582041377798</v>
      </c>
      <c r="O6697">
        <f t="shared" si="478"/>
        <v>2.6945812874999748</v>
      </c>
      <c r="P6697" s="2">
        <v>6</v>
      </c>
      <c r="Q6697" s="2">
        <v>0.91115932059897897</v>
      </c>
      <c r="R6697">
        <v>0.70003703899676095</v>
      </c>
      <c r="S6697">
        <f t="shared" si="479"/>
        <v>1.7147335465908735</v>
      </c>
      <c r="T6697" s="2">
        <v>6</v>
      </c>
      <c r="U6697" s="339">
        <f t="shared" si="476"/>
        <v>-0.68761506570864384</v>
      </c>
      <c r="V6697" s="4">
        <f t="shared" si="477"/>
        <v>0.75694031330554568</v>
      </c>
    </row>
    <row r="6698" spans="1:22">
      <c r="A6698" s="92" t="s">
        <v>1096</v>
      </c>
      <c r="B6698" t="s">
        <v>1100</v>
      </c>
      <c r="C6698" s="92" t="s">
        <v>1604</v>
      </c>
      <c r="D6698" s="81" t="s">
        <v>44</v>
      </c>
      <c r="E6698" s="93" t="s">
        <v>600</v>
      </c>
      <c r="F6698" s="93" t="s">
        <v>60</v>
      </c>
      <c r="G6698">
        <v>98</v>
      </c>
      <c r="H6698">
        <v>1</v>
      </c>
      <c r="K6698" t="s">
        <v>100</v>
      </c>
      <c r="L6698" t="s">
        <v>100</v>
      </c>
      <c r="M6698" s="2">
        <v>1.28842795915127</v>
      </c>
      <c r="N6698" s="63">
        <v>0.80004233028203009</v>
      </c>
      <c r="O6698">
        <f t="shared" si="478"/>
        <v>1.9596954818181842</v>
      </c>
      <c r="P6698" s="2">
        <v>6</v>
      </c>
      <c r="Q6698" s="2">
        <v>0.48732737181861502</v>
      </c>
      <c r="R6698">
        <v>0.50002645642626597</v>
      </c>
      <c r="S6698">
        <f t="shared" si="479"/>
        <v>1.224809676136358</v>
      </c>
      <c r="T6698" s="2">
        <v>6</v>
      </c>
      <c r="U6698" s="339">
        <f t="shared" si="476"/>
        <v>-0.97224199926137667</v>
      </c>
      <c r="V6698" s="4">
        <f t="shared" si="477"/>
        <v>1.2194629828079506</v>
      </c>
    </row>
    <row r="6699" spans="1:22">
      <c r="A6699" s="92" t="s">
        <v>1096</v>
      </c>
      <c r="B6699" t="s">
        <v>1101</v>
      </c>
      <c r="C6699" s="92" t="s">
        <v>1604</v>
      </c>
      <c r="D6699" s="81" t="s">
        <v>44</v>
      </c>
      <c r="E6699" s="93" t="s">
        <v>600</v>
      </c>
      <c r="F6699" s="93" t="s">
        <v>60</v>
      </c>
      <c r="G6699">
        <v>0</v>
      </c>
      <c r="H6699">
        <v>0</v>
      </c>
      <c r="I6699" s="2" t="s">
        <v>100</v>
      </c>
      <c r="M6699" s="2">
        <v>7.8151260504201696</v>
      </c>
      <c r="N6699" s="63">
        <v>2.0168067226890711</v>
      </c>
      <c r="O6699">
        <f t="shared" si="478"/>
        <v>4.9401473804030367</v>
      </c>
      <c r="P6699" s="2">
        <v>6</v>
      </c>
      <c r="Q6699" s="2">
        <v>0</v>
      </c>
      <c r="R6699">
        <v>0.50420168067226701</v>
      </c>
      <c r="S6699">
        <f t="shared" si="479"/>
        <v>1.2350368451007574</v>
      </c>
      <c r="T6699" s="2">
        <v>6</v>
      </c>
      <c r="U6699" s="339" t="e">
        <f t="shared" si="476"/>
        <v>#NUM!</v>
      </c>
      <c r="V6699" s="4" t="e">
        <f t="shared" si="477"/>
        <v>#DIV/0!</v>
      </c>
    </row>
    <row r="6700" spans="1:22">
      <c r="A6700" s="92" t="s">
        <v>1096</v>
      </c>
      <c r="B6700" t="s">
        <v>1101</v>
      </c>
      <c r="C6700" s="92" t="s">
        <v>1604</v>
      </c>
      <c r="D6700" s="81" t="s">
        <v>44</v>
      </c>
      <c r="E6700" s="93" t="s">
        <v>600</v>
      </c>
      <c r="F6700" s="93" t="s">
        <v>60</v>
      </c>
      <c r="G6700">
        <v>14</v>
      </c>
      <c r="H6700">
        <v>0.14285714285714285</v>
      </c>
      <c r="J6700" t="s">
        <v>100</v>
      </c>
      <c r="K6700" t="s">
        <v>100</v>
      </c>
      <c r="M6700" s="2">
        <v>14.117647058823501</v>
      </c>
      <c r="N6700" s="63">
        <v>6.5546218487395009</v>
      </c>
      <c r="O6700">
        <f t="shared" si="478"/>
        <v>16.055478986309918</v>
      </c>
      <c r="P6700" s="2">
        <v>6</v>
      </c>
      <c r="Q6700" s="2">
        <v>2.77310924369747</v>
      </c>
      <c r="R6700">
        <v>1.2605042016806802</v>
      </c>
      <c r="S6700">
        <f t="shared" si="479"/>
        <v>3.0875921127519246</v>
      </c>
      <c r="T6700" s="2">
        <v>6</v>
      </c>
      <c r="U6700" s="339">
        <f t="shared" si="476"/>
        <v>-1.6274564179367799</v>
      </c>
      <c r="V6700" s="4">
        <f t="shared" si="477"/>
        <v>0.37327823691460449</v>
      </c>
    </row>
    <row r="6701" spans="1:22">
      <c r="A6701" s="92" t="s">
        <v>1096</v>
      </c>
      <c r="B6701" t="s">
        <v>1101</v>
      </c>
      <c r="C6701" s="92" t="s">
        <v>1604</v>
      </c>
      <c r="D6701" s="81" t="s">
        <v>44</v>
      </c>
      <c r="E6701" s="93" t="s">
        <v>600</v>
      </c>
      <c r="F6701" s="93" t="s">
        <v>60</v>
      </c>
      <c r="G6701">
        <v>28</v>
      </c>
      <c r="H6701">
        <v>0.2857142857142857</v>
      </c>
      <c r="K6701" t="s">
        <v>100</v>
      </c>
      <c r="M6701" s="2">
        <v>15.378151260504101</v>
      </c>
      <c r="N6701" s="63">
        <v>5.7983193277311003</v>
      </c>
      <c r="O6701">
        <f t="shared" si="478"/>
        <v>14.202923718658782</v>
      </c>
      <c r="P6701" s="2">
        <v>6</v>
      </c>
      <c r="Q6701" s="2">
        <v>23.949579831932699</v>
      </c>
      <c r="R6701">
        <v>8.0672268907562987</v>
      </c>
      <c r="S6701">
        <f t="shared" si="479"/>
        <v>19.760589521612182</v>
      </c>
      <c r="T6701" s="2">
        <v>6</v>
      </c>
      <c r="U6701" s="339">
        <f t="shared" si="476"/>
        <v>0.44300302742723296</v>
      </c>
      <c r="V6701" s="4">
        <f t="shared" si="477"/>
        <v>0.28012927054478359</v>
      </c>
    </row>
    <row r="6702" spans="1:22">
      <c r="A6702" s="92" t="s">
        <v>1096</v>
      </c>
      <c r="B6702" t="s">
        <v>1101</v>
      </c>
      <c r="C6702" s="92" t="s">
        <v>1604</v>
      </c>
      <c r="D6702" s="81" t="s">
        <v>44</v>
      </c>
      <c r="E6702" s="93" t="s">
        <v>600</v>
      </c>
      <c r="F6702" s="93" t="s">
        <v>60</v>
      </c>
      <c r="G6702">
        <v>42</v>
      </c>
      <c r="H6702">
        <v>0.42857142857142855</v>
      </c>
      <c r="K6702" t="s">
        <v>100</v>
      </c>
      <c r="M6702" s="2">
        <v>6.3025210084033603</v>
      </c>
      <c r="N6702" s="63">
        <v>1.5126050420168093</v>
      </c>
      <c r="O6702">
        <f t="shared" si="478"/>
        <v>3.7051105353022922</v>
      </c>
      <c r="P6702" s="2">
        <v>6</v>
      </c>
      <c r="Q6702" s="2">
        <v>7.8151260504201696</v>
      </c>
      <c r="R6702">
        <v>2.2689075630251301</v>
      </c>
      <c r="S6702">
        <f t="shared" si="479"/>
        <v>5.5576658029532329</v>
      </c>
      <c r="T6702" s="2">
        <v>6</v>
      </c>
      <c r="U6702" s="339">
        <f t="shared" si="476"/>
        <v>0.21511137961694585</v>
      </c>
      <c r="V6702" s="4">
        <f t="shared" si="477"/>
        <v>0.25095386749912685</v>
      </c>
    </row>
    <row r="6703" spans="1:22">
      <c r="A6703" s="92" t="s">
        <v>1096</v>
      </c>
      <c r="B6703" t="s">
        <v>1101</v>
      </c>
      <c r="C6703" s="92" t="s">
        <v>1604</v>
      </c>
      <c r="D6703" s="81" t="s">
        <v>44</v>
      </c>
      <c r="E6703" s="93" t="s">
        <v>600</v>
      </c>
      <c r="F6703" s="93" t="s">
        <v>60</v>
      </c>
      <c r="G6703">
        <v>56</v>
      </c>
      <c r="H6703">
        <v>0.5714285714285714</v>
      </c>
      <c r="K6703" t="s">
        <v>100</v>
      </c>
      <c r="M6703" s="2">
        <v>5.2941176470588198</v>
      </c>
      <c r="N6703" s="63">
        <v>1.7647058823529305</v>
      </c>
      <c r="O6703">
        <f t="shared" si="478"/>
        <v>4.3226289578526407</v>
      </c>
      <c r="P6703" s="2">
        <v>6</v>
      </c>
      <c r="Q6703" s="2">
        <v>5.2941176470588198</v>
      </c>
      <c r="R6703">
        <v>1.0084033613445404</v>
      </c>
      <c r="S6703">
        <f t="shared" si="479"/>
        <v>2.4700736902015303</v>
      </c>
      <c r="T6703" s="2">
        <v>6</v>
      </c>
      <c r="U6703" s="339">
        <f t="shared" si="476"/>
        <v>0</v>
      </c>
      <c r="V6703" s="4">
        <f t="shared" si="477"/>
        <v>0.20294784580498892</v>
      </c>
    </row>
    <row r="6704" spans="1:22">
      <c r="A6704" s="92" t="s">
        <v>1096</v>
      </c>
      <c r="B6704" t="s">
        <v>1101</v>
      </c>
      <c r="C6704" s="92" t="s">
        <v>1604</v>
      </c>
      <c r="D6704" s="81" t="s">
        <v>44</v>
      </c>
      <c r="E6704" s="93" t="s">
        <v>600</v>
      </c>
      <c r="F6704" s="93" t="s">
        <v>60</v>
      </c>
      <c r="G6704">
        <v>70</v>
      </c>
      <c r="H6704">
        <v>0.7142857142857143</v>
      </c>
      <c r="K6704" t="s">
        <v>100</v>
      </c>
      <c r="M6704" s="2">
        <v>4.78991596638655</v>
      </c>
      <c r="N6704" s="63">
        <v>1.5126050420168102</v>
      </c>
      <c r="O6704">
        <f t="shared" si="478"/>
        <v>3.7051105353022944</v>
      </c>
      <c r="P6704" s="2">
        <v>6</v>
      </c>
      <c r="Q6704" s="2">
        <v>6.8067226890756203</v>
      </c>
      <c r="R6704">
        <v>2.0168067226890702</v>
      </c>
      <c r="S6704">
        <f t="shared" si="479"/>
        <v>4.9401473804030349</v>
      </c>
      <c r="T6704" s="2">
        <v>6</v>
      </c>
      <c r="U6704" s="339">
        <f t="shared" si="476"/>
        <v>0.35139788683788814</v>
      </c>
      <c r="V6704" s="4">
        <f t="shared" si="477"/>
        <v>0.25445816186556908</v>
      </c>
    </row>
    <row r="6705" spans="1:22">
      <c r="A6705" s="92" t="s">
        <v>1096</v>
      </c>
      <c r="B6705" t="s">
        <v>1101</v>
      </c>
      <c r="C6705" s="92" t="s">
        <v>1604</v>
      </c>
      <c r="D6705" s="81" t="s">
        <v>44</v>
      </c>
      <c r="E6705" s="93" t="s">
        <v>600</v>
      </c>
      <c r="F6705" s="93" t="s">
        <v>60</v>
      </c>
      <c r="G6705">
        <v>84</v>
      </c>
      <c r="H6705">
        <v>0.8571428571428571</v>
      </c>
      <c r="K6705" t="s">
        <v>100</v>
      </c>
      <c r="M6705" s="2">
        <v>5.2941176470588198</v>
      </c>
      <c r="N6705" s="63">
        <v>0.50420168067225024</v>
      </c>
      <c r="O6705">
        <f t="shared" si="478"/>
        <v>1.2350368451007163</v>
      </c>
      <c r="P6705" s="2">
        <v>6</v>
      </c>
      <c r="Q6705" s="2">
        <v>4.5378151260504103</v>
      </c>
      <c r="R6705">
        <v>1.0084033613445396</v>
      </c>
      <c r="S6705">
        <f t="shared" si="479"/>
        <v>2.4700736902015281</v>
      </c>
      <c r="T6705" s="2">
        <v>6</v>
      </c>
      <c r="U6705" s="339">
        <f t="shared" si="476"/>
        <v>-0.15415067982725977</v>
      </c>
      <c r="V6705" s="4">
        <f t="shared" si="477"/>
        <v>0.21604938271604979</v>
      </c>
    </row>
    <row r="6706" spans="1:22">
      <c r="A6706" s="92" t="s">
        <v>1096</v>
      </c>
      <c r="B6706" t="s">
        <v>1101</v>
      </c>
      <c r="C6706" s="92" t="s">
        <v>1604</v>
      </c>
      <c r="D6706" s="81" t="s">
        <v>44</v>
      </c>
      <c r="E6706" s="93" t="s">
        <v>600</v>
      </c>
      <c r="F6706" s="93" t="s">
        <v>60</v>
      </c>
      <c r="G6706">
        <v>98</v>
      </c>
      <c r="H6706">
        <v>1</v>
      </c>
      <c r="K6706" t="s">
        <v>100</v>
      </c>
      <c r="L6706" t="s">
        <v>100</v>
      </c>
      <c r="M6706" s="2">
        <v>3.27731092436975</v>
      </c>
      <c r="N6706" s="63">
        <v>0.75630252100840023</v>
      </c>
      <c r="O6706">
        <f t="shared" si="478"/>
        <v>1.8525552676511352</v>
      </c>
      <c r="P6706" s="2">
        <v>6</v>
      </c>
      <c r="Q6706" s="2">
        <v>4.0336134453781503</v>
      </c>
      <c r="R6706">
        <v>2.0168067226890694</v>
      </c>
      <c r="S6706">
        <f t="shared" si="479"/>
        <v>4.9401473804030323</v>
      </c>
      <c r="T6706" s="2">
        <v>6</v>
      </c>
      <c r="U6706" s="339">
        <f t="shared" si="476"/>
        <v>0.20763936477824366</v>
      </c>
      <c r="V6706" s="4">
        <f t="shared" si="477"/>
        <v>0.41666666666666519</v>
      </c>
    </row>
    <row r="6707" spans="1:22">
      <c r="A6707" s="92" t="s">
        <v>1096</v>
      </c>
      <c r="B6707" t="s">
        <v>1102</v>
      </c>
      <c r="C6707" s="92" t="s">
        <v>1604</v>
      </c>
      <c r="D6707" s="81" t="s">
        <v>44</v>
      </c>
      <c r="E6707" s="93" t="s">
        <v>600</v>
      </c>
      <c r="F6707" s="93" t="s">
        <v>60</v>
      </c>
      <c r="G6707">
        <v>0</v>
      </c>
      <c r="H6707">
        <v>0</v>
      </c>
      <c r="I6707" s="2" t="s">
        <v>100</v>
      </c>
      <c r="M6707" s="2">
        <v>8.2978723404255206</v>
      </c>
      <c r="N6707" s="63">
        <v>2.1276595744680797</v>
      </c>
      <c r="O6707">
        <f t="shared" si="478"/>
        <v>5.2116803037939823</v>
      </c>
      <c r="P6707" s="2">
        <v>6</v>
      </c>
      <c r="Q6707" s="2">
        <v>0</v>
      </c>
      <c r="R6707">
        <v>0.63829787234043001</v>
      </c>
      <c r="S6707">
        <f t="shared" si="479"/>
        <v>1.5635040911382097</v>
      </c>
      <c r="T6707" s="2">
        <v>6</v>
      </c>
      <c r="U6707" s="339" t="e">
        <f t="shared" si="476"/>
        <v>#NUM!</v>
      </c>
      <c r="V6707" s="4" t="e">
        <f t="shared" si="477"/>
        <v>#DIV/0!</v>
      </c>
    </row>
    <row r="6708" spans="1:22">
      <c r="A6708" s="92" t="s">
        <v>1096</v>
      </c>
      <c r="B6708" t="s">
        <v>1102</v>
      </c>
      <c r="C6708" s="92" t="s">
        <v>1604</v>
      </c>
      <c r="D6708" s="81" t="s">
        <v>44</v>
      </c>
      <c r="E6708" s="93" t="s">
        <v>600</v>
      </c>
      <c r="F6708" s="93" t="s">
        <v>60</v>
      </c>
      <c r="G6708">
        <v>14</v>
      </c>
      <c r="H6708">
        <v>0.14285714285714285</v>
      </c>
      <c r="J6708" t="s">
        <v>100</v>
      </c>
      <c r="K6708" t="s">
        <v>100</v>
      </c>
      <c r="M6708" s="2">
        <v>6.1702127659574399</v>
      </c>
      <c r="N6708" s="63">
        <v>2.3404255319149003</v>
      </c>
      <c r="O6708">
        <f t="shared" si="478"/>
        <v>5.7328483341734113</v>
      </c>
      <c r="P6708" s="2">
        <v>6</v>
      </c>
      <c r="Q6708" s="2">
        <v>5.7446808510638103</v>
      </c>
      <c r="R6708">
        <v>1.2765957446808693</v>
      </c>
      <c r="S6708">
        <f t="shared" si="479"/>
        <v>3.1270081822764419</v>
      </c>
      <c r="T6708" s="2">
        <v>6</v>
      </c>
      <c r="U6708" s="339">
        <f t="shared" si="476"/>
        <v>-7.1458963982147253E-2</v>
      </c>
      <c r="V6708" s="4">
        <f t="shared" si="477"/>
        <v>0.21604938271605112</v>
      </c>
    </row>
    <row r="6709" spans="1:22">
      <c r="A6709" s="92" t="s">
        <v>1096</v>
      </c>
      <c r="B6709" t="s">
        <v>1102</v>
      </c>
      <c r="C6709" s="92" t="s">
        <v>1604</v>
      </c>
      <c r="D6709" s="81" t="s">
        <v>44</v>
      </c>
      <c r="E6709" s="93" t="s">
        <v>600</v>
      </c>
      <c r="F6709" s="93" t="s">
        <v>60</v>
      </c>
      <c r="G6709">
        <v>28</v>
      </c>
      <c r="H6709">
        <v>0.2857142857142857</v>
      </c>
      <c r="K6709" t="s">
        <v>100</v>
      </c>
      <c r="M6709" s="2">
        <v>2.5531914893616898</v>
      </c>
      <c r="N6709" s="63">
        <v>1.27659574468086</v>
      </c>
      <c r="O6709">
        <f t="shared" si="478"/>
        <v>3.1270081822764193</v>
      </c>
      <c r="P6709" s="2">
        <v>6</v>
      </c>
      <c r="Q6709" s="2">
        <v>8.5106382978723403</v>
      </c>
      <c r="R6709">
        <v>2.7659574468084589</v>
      </c>
      <c r="S6709">
        <f t="shared" si="479"/>
        <v>6.7751843949320678</v>
      </c>
      <c r="T6709" s="2">
        <v>6</v>
      </c>
      <c r="U6709" s="339">
        <f t="shared" si="476"/>
        <v>1.2039728043259408</v>
      </c>
      <c r="V6709" s="4">
        <f t="shared" si="477"/>
        <v>0.27229166666666271</v>
      </c>
    </row>
    <row r="6710" spans="1:22">
      <c r="A6710" s="92" t="s">
        <v>1096</v>
      </c>
      <c r="B6710" t="s">
        <v>1102</v>
      </c>
      <c r="C6710" s="92" t="s">
        <v>1604</v>
      </c>
      <c r="D6710" s="81" t="s">
        <v>44</v>
      </c>
      <c r="E6710" s="93" t="s">
        <v>600</v>
      </c>
      <c r="F6710" s="93" t="s">
        <v>60</v>
      </c>
      <c r="G6710">
        <v>42</v>
      </c>
      <c r="H6710">
        <v>0.42857142857142855</v>
      </c>
      <c r="K6710" t="s">
        <v>100</v>
      </c>
      <c r="M6710" s="2">
        <v>2.1276595744680802</v>
      </c>
      <c r="N6710" s="63">
        <v>1.9148936170212596</v>
      </c>
      <c r="O6710">
        <f t="shared" si="478"/>
        <v>4.6905122734145541</v>
      </c>
      <c r="P6710" s="2">
        <v>6</v>
      </c>
      <c r="Q6710" s="2">
        <v>8.5106382978723403</v>
      </c>
      <c r="R6710">
        <v>1.0638297872340399</v>
      </c>
      <c r="S6710">
        <f t="shared" si="479"/>
        <v>2.6058401518969911</v>
      </c>
      <c r="T6710" s="2">
        <v>6</v>
      </c>
      <c r="U6710" s="339">
        <f t="shared" si="476"/>
        <v>1.3862943611198928</v>
      </c>
      <c r="V6710" s="4">
        <f t="shared" si="477"/>
        <v>0.18229166666666657</v>
      </c>
    </row>
    <row r="6711" spans="1:22">
      <c r="A6711" s="92" t="s">
        <v>1096</v>
      </c>
      <c r="B6711" t="s">
        <v>1102</v>
      </c>
      <c r="C6711" s="92" t="s">
        <v>1604</v>
      </c>
      <c r="D6711" s="81" t="s">
        <v>44</v>
      </c>
      <c r="E6711" s="93" t="s">
        <v>600</v>
      </c>
      <c r="F6711" s="93" t="s">
        <v>60</v>
      </c>
      <c r="G6711">
        <v>56</v>
      </c>
      <c r="H6711">
        <v>0.5714285714285714</v>
      </c>
      <c r="K6711" t="s">
        <v>100</v>
      </c>
      <c r="M6711" s="2">
        <v>4.4680851063829801</v>
      </c>
      <c r="N6711" s="63">
        <v>2.12765957446807</v>
      </c>
      <c r="O6711">
        <f t="shared" si="478"/>
        <v>5.2116803037939583</v>
      </c>
      <c r="P6711" s="2">
        <v>6</v>
      </c>
      <c r="Q6711" s="2">
        <v>18.936170212765902</v>
      </c>
      <c r="R6711">
        <v>4.8936170212765973</v>
      </c>
      <c r="S6711">
        <f t="shared" si="479"/>
        <v>11.986864698726194</v>
      </c>
      <c r="T6711" s="2">
        <v>6</v>
      </c>
      <c r="U6711" s="339">
        <f t="shared" si="476"/>
        <v>1.4441139320087135</v>
      </c>
      <c r="V6711" s="4">
        <f t="shared" si="477"/>
        <v>0.23345116357362328</v>
      </c>
    </row>
    <row r="6712" spans="1:22">
      <c r="A6712" s="92" t="s">
        <v>1096</v>
      </c>
      <c r="B6712" t="s">
        <v>1102</v>
      </c>
      <c r="C6712" s="92" t="s">
        <v>1604</v>
      </c>
      <c r="D6712" s="81" t="s">
        <v>44</v>
      </c>
      <c r="E6712" s="93" t="s">
        <v>600</v>
      </c>
      <c r="F6712" s="93" t="s">
        <v>60</v>
      </c>
      <c r="G6712">
        <v>70</v>
      </c>
      <c r="H6712">
        <v>0.7142857142857143</v>
      </c>
      <c r="K6712" t="s">
        <v>100</v>
      </c>
      <c r="M6712" s="2">
        <v>3.6170212765957301</v>
      </c>
      <c r="N6712" s="63">
        <v>1.0638297872340394</v>
      </c>
      <c r="O6712">
        <f t="shared" si="478"/>
        <v>2.6058401518969903</v>
      </c>
      <c r="P6712" s="2">
        <v>6</v>
      </c>
      <c r="Q6712" s="2">
        <v>9.3617021276595693</v>
      </c>
      <c r="R6712">
        <v>4.2553191489361311</v>
      </c>
      <c r="S6712">
        <f t="shared" si="479"/>
        <v>10.423360607587895</v>
      </c>
      <c r="T6712" s="2">
        <v>6</v>
      </c>
      <c r="U6712" s="339">
        <f t="shared" si="476"/>
        <v>0.95097628986204852</v>
      </c>
      <c r="V6712" s="4">
        <f t="shared" si="477"/>
        <v>0.37327823691459694</v>
      </c>
    </row>
    <row r="6713" spans="1:22">
      <c r="A6713" s="92" t="s">
        <v>1096</v>
      </c>
      <c r="B6713" t="s">
        <v>1102</v>
      </c>
      <c r="C6713" s="92" t="s">
        <v>1604</v>
      </c>
      <c r="D6713" s="81" t="s">
        <v>44</v>
      </c>
      <c r="E6713" s="93" t="s">
        <v>600</v>
      </c>
      <c r="F6713" s="93" t="s">
        <v>60</v>
      </c>
      <c r="G6713">
        <v>84</v>
      </c>
      <c r="H6713">
        <v>0.8571428571428571</v>
      </c>
      <c r="K6713" t="s">
        <v>100</v>
      </c>
      <c r="M6713" s="2">
        <v>7.4468085106383004</v>
      </c>
      <c r="N6713" s="63">
        <v>2.5531914893616996</v>
      </c>
      <c r="O6713">
        <f t="shared" si="478"/>
        <v>6.254016364552788</v>
      </c>
      <c r="P6713" s="2">
        <v>6</v>
      </c>
      <c r="Q6713" s="2">
        <v>5.7446808510638103</v>
      </c>
      <c r="R6713">
        <v>1.7021276595744901</v>
      </c>
      <c r="S6713">
        <f t="shared" si="479"/>
        <v>4.1693442430352503</v>
      </c>
      <c r="T6713" s="2">
        <v>6</v>
      </c>
      <c r="U6713" s="339">
        <f t="shared" si="476"/>
        <v>-0.25951119548508828</v>
      </c>
      <c r="V6713" s="4">
        <f t="shared" si="477"/>
        <v>0.25445816186557213</v>
      </c>
    </row>
    <row r="6714" spans="1:22">
      <c r="A6714" s="92" t="s">
        <v>1096</v>
      </c>
      <c r="B6714" t="s">
        <v>1102</v>
      </c>
      <c r="C6714" s="92" t="s">
        <v>1604</v>
      </c>
      <c r="D6714" s="81" t="s">
        <v>44</v>
      </c>
      <c r="E6714" s="93" t="s">
        <v>600</v>
      </c>
      <c r="F6714" s="93" t="s">
        <v>60</v>
      </c>
      <c r="G6714">
        <v>98</v>
      </c>
      <c r="H6714">
        <v>1</v>
      </c>
      <c r="K6714" t="s">
        <v>100</v>
      </c>
      <c r="L6714" t="s">
        <v>100</v>
      </c>
      <c r="M6714" s="2">
        <v>3.8297872340425498</v>
      </c>
      <c r="N6714" s="63">
        <v>1.2765957446808298</v>
      </c>
      <c r="O6714">
        <f t="shared" si="478"/>
        <v>3.1270081822763451</v>
      </c>
      <c r="P6714" s="2">
        <v>6</v>
      </c>
      <c r="Q6714" s="2">
        <v>4.2553191489361604</v>
      </c>
      <c r="R6714">
        <v>1.9148936170212796</v>
      </c>
      <c r="S6714">
        <f t="shared" si="479"/>
        <v>4.690512273414603</v>
      </c>
      <c r="T6714" s="2">
        <v>6</v>
      </c>
      <c r="U6714" s="339">
        <f t="shared" si="476"/>
        <v>0.10536051565782495</v>
      </c>
      <c r="V6714" s="4">
        <f t="shared" si="477"/>
        <v>0.3691666666666682</v>
      </c>
    </row>
    <row r="6715" spans="1:22">
      <c r="A6715" s="92" t="s">
        <v>1096</v>
      </c>
      <c r="B6715" t="s">
        <v>1103</v>
      </c>
      <c r="C6715" s="92" t="s">
        <v>1604</v>
      </c>
      <c r="D6715" s="81" t="s">
        <v>44</v>
      </c>
      <c r="E6715" s="93" t="s">
        <v>600</v>
      </c>
      <c r="F6715" s="93" t="s">
        <v>60</v>
      </c>
      <c r="G6715">
        <v>0</v>
      </c>
      <c r="H6715">
        <v>0</v>
      </c>
      <c r="I6715" s="2" t="s">
        <v>100</v>
      </c>
      <c r="M6715" s="2">
        <v>72.881355932203306</v>
      </c>
      <c r="N6715" s="63">
        <v>30.5084745762707</v>
      </c>
      <c r="O6715">
        <f t="shared" si="478"/>
        <v>74.730195542536435</v>
      </c>
      <c r="P6715" s="2">
        <v>6</v>
      </c>
      <c r="Q6715" s="2">
        <v>0.84745762711861505</v>
      </c>
      <c r="R6715">
        <v>2.5423728813559547</v>
      </c>
      <c r="S6715">
        <f t="shared" si="479"/>
        <v>6.2275162952115242</v>
      </c>
      <c r="T6715" s="2">
        <v>6</v>
      </c>
      <c r="U6715" s="339">
        <f t="shared" si="476"/>
        <v>-4.4543472962535411</v>
      </c>
      <c r="V6715" s="4">
        <f t="shared" si="477"/>
        <v>9.1666666666674388</v>
      </c>
    </row>
    <row r="6716" spans="1:22">
      <c r="A6716" s="92" t="s">
        <v>1096</v>
      </c>
      <c r="B6716" t="s">
        <v>1103</v>
      </c>
      <c r="C6716" s="92" t="s">
        <v>1604</v>
      </c>
      <c r="D6716" s="81" t="s">
        <v>44</v>
      </c>
      <c r="E6716" s="93" t="s">
        <v>600</v>
      </c>
      <c r="F6716" s="93" t="s">
        <v>60</v>
      </c>
      <c r="G6716">
        <v>14</v>
      </c>
      <c r="H6716">
        <v>0.14285714285714285</v>
      </c>
      <c r="J6716" t="s">
        <v>100</v>
      </c>
      <c r="K6716" t="s">
        <v>100</v>
      </c>
      <c r="M6716" s="2">
        <v>75.423728813559293</v>
      </c>
      <c r="N6716" s="63">
        <v>21.186440677966104</v>
      </c>
      <c r="O6716">
        <f t="shared" si="478"/>
        <v>51.895969126762246</v>
      </c>
      <c r="P6716" s="2">
        <v>6</v>
      </c>
      <c r="Q6716" s="2">
        <v>33.0508474576271</v>
      </c>
      <c r="R6716">
        <v>15.254237288135499</v>
      </c>
      <c r="S6716">
        <f t="shared" si="479"/>
        <v>37.365097771268587</v>
      </c>
      <c r="T6716" s="2">
        <v>6</v>
      </c>
      <c r="U6716" s="339">
        <f t="shared" si="476"/>
        <v>-0.82507472360249368</v>
      </c>
      <c r="V6716" s="4">
        <f t="shared" si="477"/>
        <v>0.37968441814595427</v>
      </c>
    </row>
    <row r="6717" spans="1:22">
      <c r="A6717" s="92" t="s">
        <v>1096</v>
      </c>
      <c r="B6717" t="s">
        <v>1103</v>
      </c>
      <c r="C6717" s="92" t="s">
        <v>1604</v>
      </c>
      <c r="D6717" s="81" t="s">
        <v>44</v>
      </c>
      <c r="E6717" s="93" t="s">
        <v>600</v>
      </c>
      <c r="F6717" s="93" t="s">
        <v>60</v>
      </c>
      <c r="G6717">
        <v>28</v>
      </c>
      <c r="H6717">
        <v>0.2857142857142857</v>
      </c>
      <c r="K6717" t="s">
        <v>100</v>
      </c>
      <c r="M6717" s="2">
        <v>95.762711864406697</v>
      </c>
      <c r="N6717" s="63">
        <v>37.288135593220289</v>
      </c>
      <c r="O6717">
        <f t="shared" si="478"/>
        <v>91.336905663101433</v>
      </c>
      <c r="P6717" s="2">
        <v>6</v>
      </c>
      <c r="Q6717" s="2">
        <v>36.440677966101603</v>
      </c>
      <c r="R6717">
        <v>5.932203389830498</v>
      </c>
      <c r="S6717">
        <f t="shared" si="479"/>
        <v>14.530871355493403</v>
      </c>
      <c r="T6717" s="2">
        <v>6</v>
      </c>
      <c r="U6717" s="339">
        <f t="shared" si="476"/>
        <v>-0.96618770301877976</v>
      </c>
      <c r="V6717" s="4">
        <f t="shared" si="477"/>
        <v>0.19316747791599068</v>
      </c>
    </row>
    <row r="6718" spans="1:22">
      <c r="A6718" s="92" t="s">
        <v>1096</v>
      </c>
      <c r="B6718" t="s">
        <v>1103</v>
      </c>
      <c r="C6718" s="92" t="s">
        <v>1604</v>
      </c>
      <c r="D6718" s="81" t="s">
        <v>44</v>
      </c>
      <c r="E6718" s="93" t="s">
        <v>600</v>
      </c>
      <c r="F6718" s="93" t="s">
        <v>60</v>
      </c>
      <c r="G6718">
        <v>42</v>
      </c>
      <c r="H6718">
        <v>0.42857142857142855</v>
      </c>
      <c r="K6718" t="s">
        <v>100</v>
      </c>
      <c r="M6718" s="2">
        <v>41.5254237288135</v>
      </c>
      <c r="N6718" s="63">
        <v>11.864406779661003</v>
      </c>
      <c r="O6718">
        <f t="shared" si="478"/>
        <v>29.061742710986824</v>
      </c>
      <c r="P6718" s="2">
        <v>6</v>
      </c>
      <c r="Q6718" s="2">
        <v>42.372881355932101</v>
      </c>
      <c r="R6718">
        <v>21.186440677966097</v>
      </c>
      <c r="S6718">
        <f t="shared" si="479"/>
        <v>51.895969126762232</v>
      </c>
      <c r="T6718" s="2">
        <v>6</v>
      </c>
      <c r="U6718" s="339">
        <f t="shared" si="476"/>
        <v>2.0202707317518383E-2</v>
      </c>
      <c r="V6718" s="4">
        <f t="shared" si="477"/>
        <v>0.41666666666666774</v>
      </c>
    </row>
    <row r="6719" spans="1:22">
      <c r="A6719" s="92" t="s">
        <v>1096</v>
      </c>
      <c r="B6719" t="s">
        <v>1103</v>
      </c>
      <c r="C6719" s="92" t="s">
        <v>1604</v>
      </c>
      <c r="D6719" s="81" t="s">
        <v>44</v>
      </c>
      <c r="E6719" s="93" t="s">
        <v>600</v>
      </c>
      <c r="F6719" s="93" t="s">
        <v>60</v>
      </c>
      <c r="G6719">
        <v>56</v>
      </c>
      <c r="H6719">
        <v>0.5714285714285714</v>
      </c>
      <c r="K6719" t="s">
        <v>100</v>
      </c>
      <c r="M6719" s="2">
        <v>86.440677966101603</v>
      </c>
      <c r="N6719" s="63">
        <v>33.050847457626404</v>
      </c>
      <c r="O6719">
        <f t="shared" si="478"/>
        <v>80.957711837747354</v>
      </c>
      <c r="P6719" s="2">
        <v>6</v>
      </c>
      <c r="Q6719" s="2">
        <v>40.677966101694899</v>
      </c>
      <c r="R6719">
        <v>27.118644067796602</v>
      </c>
      <c r="S6719">
        <f t="shared" si="479"/>
        <v>66.426840482255656</v>
      </c>
      <c r="T6719" s="2">
        <v>6</v>
      </c>
      <c r="U6719" s="339">
        <f t="shared" si="476"/>
        <v>-0.75377180237637942</v>
      </c>
      <c r="V6719" s="4">
        <f t="shared" si="477"/>
        <v>0.61111111111111116</v>
      </c>
    </row>
    <row r="6720" spans="1:22">
      <c r="A6720" s="92" t="s">
        <v>1096</v>
      </c>
      <c r="B6720" t="s">
        <v>1103</v>
      </c>
      <c r="C6720" s="92" t="s">
        <v>1604</v>
      </c>
      <c r="D6720" s="81" t="s">
        <v>44</v>
      </c>
      <c r="E6720" s="93" t="s">
        <v>600</v>
      </c>
      <c r="F6720" s="93" t="s">
        <v>60</v>
      </c>
      <c r="G6720">
        <v>70</v>
      </c>
      <c r="H6720">
        <v>0.7142857142857143</v>
      </c>
      <c r="K6720" t="s">
        <v>100</v>
      </c>
      <c r="M6720" s="2">
        <v>27.966101694915199</v>
      </c>
      <c r="N6720" s="63">
        <v>11.864406779661</v>
      </c>
      <c r="O6720">
        <f t="shared" si="478"/>
        <v>29.061742710986813</v>
      </c>
      <c r="P6720" s="2">
        <v>6</v>
      </c>
      <c r="Q6720" s="2">
        <v>19.491525423728799</v>
      </c>
      <c r="R6720">
        <v>11.864406779661</v>
      </c>
      <c r="S6720">
        <f t="shared" si="479"/>
        <v>29.061742710986813</v>
      </c>
      <c r="T6720" s="2">
        <v>6</v>
      </c>
      <c r="U6720" s="339">
        <f t="shared" si="476"/>
        <v>-0.36101334553732939</v>
      </c>
      <c r="V6720" s="4">
        <f t="shared" si="477"/>
        <v>0.53717706364209139</v>
      </c>
    </row>
    <row r="6721" spans="1:22">
      <c r="A6721" s="92" t="s">
        <v>1096</v>
      </c>
      <c r="B6721" t="s">
        <v>1103</v>
      </c>
      <c r="C6721" s="92" t="s">
        <v>1604</v>
      </c>
      <c r="D6721" s="81" t="s">
        <v>44</v>
      </c>
      <c r="E6721" s="93" t="s">
        <v>600</v>
      </c>
      <c r="F6721" s="93" t="s">
        <v>60</v>
      </c>
      <c r="G6721">
        <v>84</v>
      </c>
      <c r="H6721">
        <v>0.8571428571428571</v>
      </c>
      <c r="K6721" t="s">
        <v>100</v>
      </c>
      <c r="M6721" s="2">
        <v>55.084745762711798</v>
      </c>
      <c r="N6721" s="63">
        <v>34.745762711864408</v>
      </c>
      <c r="O6721">
        <f t="shared" si="478"/>
        <v>85.109389367890088</v>
      </c>
      <c r="P6721" s="2">
        <v>6</v>
      </c>
      <c r="Q6721" s="2">
        <v>33.0508474576271</v>
      </c>
      <c r="R6721">
        <v>17.796610169491501</v>
      </c>
      <c r="S6721">
        <f t="shared" si="479"/>
        <v>43.592614066480223</v>
      </c>
      <c r="T6721" s="2">
        <v>6</v>
      </c>
      <c r="U6721" s="339">
        <f t="shared" si="476"/>
        <v>-0.51082562376598994</v>
      </c>
      <c r="V6721" s="4">
        <f t="shared" si="477"/>
        <v>0.45660749506903298</v>
      </c>
    </row>
    <row r="6722" spans="1:22">
      <c r="A6722" s="92" t="s">
        <v>1096</v>
      </c>
      <c r="B6722" t="s">
        <v>1103</v>
      </c>
      <c r="C6722" s="92" t="s">
        <v>1604</v>
      </c>
      <c r="D6722" s="81" t="s">
        <v>44</v>
      </c>
      <c r="E6722" s="93" t="s">
        <v>600</v>
      </c>
      <c r="F6722" s="93" t="s">
        <v>60</v>
      </c>
      <c r="G6722">
        <v>98</v>
      </c>
      <c r="H6722">
        <v>1</v>
      </c>
      <c r="K6722" t="s">
        <v>100</v>
      </c>
      <c r="L6722" t="s">
        <v>100</v>
      </c>
      <c r="M6722" s="2">
        <v>31.355932203389798</v>
      </c>
      <c r="N6722" s="63">
        <v>5.0847457627118047</v>
      </c>
      <c r="O6722">
        <f t="shared" si="478"/>
        <v>12.455032590422793</v>
      </c>
      <c r="P6722" s="2">
        <v>6</v>
      </c>
      <c r="Q6722" s="2">
        <v>24.5762711864406</v>
      </c>
      <c r="R6722">
        <v>20.338983050847503</v>
      </c>
      <c r="S6722">
        <f t="shared" si="479"/>
        <v>49.820130361691866</v>
      </c>
      <c r="T6722" s="2">
        <v>6</v>
      </c>
      <c r="U6722" s="339">
        <f t="shared" si="476"/>
        <v>-0.24362208265775256</v>
      </c>
      <c r="V6722" s="4">
        <f t="shared" si="477"/>
        <v>0.85156559651209607</v>
      </c>
    </row>
    <row r="6723" spans="1:22">
      <c r="A6723" s="92" t="s">
        <v>1096</v>
      </c>
      <c r="B6723" t="s">
        <v>1104</v>
      </c>
      <c r="C6723" s="92" t="s">
        <v>1604</v>
      </c>
      <c r="D6723" s="81" t="s">
        <v>44</v>
      </c>
      <c r="E6723" s="93" t="s">
        <v>600</v>
      </c>
      <c r="F6723" s="93" t="s">
        <v>60</v>
      </c>
      <c r="G6723">
        <v>0</v>
      </c>
      <c r="H6723">
        <v>0</v>
      </c>
      <c r="I6723" s="2" t="s">
        <v>100</v>
      </c>
      <c r="M6723" s="2">
        <v>90.909090909090907</v>
      </c>
      <c r="N6723" s="63">
        <v>80.681818181818102</v>
      </c>
      <c r="O6723">
        <f t="shared" ref="O6723:O6738" si="480">N6723*SQRT(P6723)</f>
        <v>197.62928606546075</v>
      </c>
      <c r="P6723" s="2">
        <v>6</v>
      </c>
      <c r="Q6723" s="64">
        <v>1.1363636399999999</v>
      </c>
      <c r="R6723">
        <v>3.4090909090908799</v>
      </c>
      <c r="S6723">
        <f t="shared" ref="S6723:S6738" si="481">R6723*SQRT(T6723)</f>
        <v>8.35053321403349</v>
      </c>
      <c r="T6723" s="2">
        <v>6</v>
      </c>
      <c r="U6723" s="339">
        <f t="shared" ref="U6723:U6786" si="482">LN(Q6723/M6723)</f>
        <v>-4.3820266314738818</v>
      </c>
      <c r="V6723" s="4">
        <f t="shared" ref="V6723:V6786" si="483">M6723^2/(P6723*M6723^2)+S6723^2/(T6723*Q6723^2)</f>
        <v>9.1666666090665139</v>
      </c>
    </row>
    <row r="6724" spans="1:22">
      <c r="A6724" s="92" t="s">
        <v>1096</v>
      </c>
      <c r="B6724" t="s">
        <v>1104</v>
      </c>
      <c r="C6724" s="92" t="s">
        <v>1604</v>
      </c>
      <c r="D6724" s="81" t="s">
        <v>44</v>
      </c>
      <c r="E6724" s="93" t="s">
        <v>600</v>
      </c>
      <c r="F6724" s="93" t="s">
        <v>60</v>
      </c>
      <c r="G6724">
        <v>14</v>
      </c>
      <c r="H6724">
        <v>0.14285714285714285</v>
      </c>
      <c r="J6724" t="s">
        <v>100</v>
      </c>
      <c r="K6724" t="s">
        <v>100</v>
      </c>
      <c r="M6724" s="2">
        <v>67.045454545454504</v>
      </c>
      <c r="N6724" s="63">
        <v>52.272727272726499</v>
      </c>
      <c r="O6724">
        <f t="shared" si="480"/>
        <v>128.04150928184603</v>
      </c>
      <c r="P6724" s="2">
        <v>6</v>
      </c>
      <c r="Q6724" s="64">
        <v>2.2727272699999999</v>
      </c>
      <c r="R6724">
        <v>3.4090909090908803</v>
      </c>
      <c r="S6724">
        <f t="shared" si="481"/>
        <v>8.35053321403349</v>
      </c>
      <c r="T6724" s="2">
        <v>6</v>
      </c>
      <c r="U6724" s="339">
        <f t="shared" si="482"/>
        <v>-3.3843902645457735</v>
      </c>
      <c r="V6724" s="4">
        <f t="shared" si="483"/>
        <v>2.4166666720666283</v>
      </c>
    </row>
    <row r="6725" spans="1:22">
      <c r="A6725" s="92" t="s">
        <v>1096</v>
      </c>
      <c r="B6725" t="s">
        <v>1104</v>
      </c>
      <c r="C6725" s="92" t="s">
        <v>1604</v>
      </c>
      <c r="D6725" s="81" t="s">
        <v>44</v>
      </c>
      <c r="E6725" s="93" t="s">
        <v>600</v>
      </c>
      <c r="F6725" s="93" t="s">
        <v>60</v>
      </c>
      <c r="G6725">
        <v>28</v>
      </c>
      <c r="H6725">
        <v>0.2857142857142857</v>
      </c>
      <c r="K6725" t="s">
        <v>100</v>
      </c>
      <c r="M6725" s="2">
        <v>32.954545454545404</v>
      </c>
      <c r="N6725" s="63">
        <v>18.181818181818194</v>
      </c>
      <c r="O6725">
        <f t="shared" si="480"/>
        <v>44.536177141512354</v>
      </c>
      <c r="P6725" s="2">
        <v>6</v>
      </c>
      <c r="Q6725" s="64">
        <v>30.681818199999999</v>
      </c>
      <c r="R6725">
        <v>13.636363636363697</v>
      </c>
      <c r="S6725">
        <f t="shared" si="481"/>
        <v>33.402132856134394</v>
      </c>
      <c r="T6725" s="2">
        <v>6</v>
      </c>
      <c r="U6725" s="339">
        <f t="shared" si="482"/>
        <v>-7.1458963389550864E-2</v>
      </c>
      <c r="V6725" s="4">
        <f t="shared" si="483"/>
        <v>0.36419753063008864</v>
      </c>
    </row>
    <row r="6726" spans="1:22">
      <c r="A6726" s="92" t="s">
        <v>1096</v>
      </c>
      <c r="B6726" t="s">
        <v>1104</v>
      </c>
      <c r="C6726" s="92" t="s">
        <v>1604</v>
      </c>
      <c r="D6726" s="81" t="s">
        <v>44</v>
      </c>
      <c r="E6726" s="93" t="s">
        <v>600</v>
      </c>
      <c r="F6726" s="93" t="s">
        <v>60</v>
      </c>
      <c r="G6726">
        <v>42</v>
      </c>
      <c r="H6726">
        <v>0.42857142857142855</v>
      </c>
      <c r="K6726" t="s">
        <v>100</v>
      </c>
      <c r="M6726" s="2">
        <v>63.636363636363598</v>
      </c>
      <c r="N6726" s="63">
        <v>46.590909090908397</v>
      </c>
      <c r="O6726">
        <f t="shared" si="480"/>
        <v>114.12395392512363</v>
      </c>
      <c r="P6726" s="2">
        <v>6</v>
      </c>
      <c r="Q6726" s="64">
        <v>26.136363599999999</v>
      </c>
      <c r="R6726">
        <v>12.499999999999897</v>
      </c>
      <c r="S6726">
        <f t="shared" si="481"/>
        <v>30.618621784789472</v>
      </c>
      <c r="T6726" s="2">
        <v>6</v>
      </c>
      <c r="U6726" s="339">
        <f t="shared" si="482"/>
        <v>-0.88985747619730327</v>
      </c>
      <c r="V6726" s="4">
        <f t="shared" si="483"/>
        <v>0.39540012666041646</v>
      </c>
    </row>
    <row r="6727" spans="1:22">
      <c r="A6727" s="92" t="s">
        <v>1096</v>
      </c>
      <c r="B6727" t="s">
        <v>1104</v>
      </c>
      <c r="C6727" s="92" t="s">
        <v>1604</v>
      </c>
      <c r="D6727" s="81" t="s">
        <v>44</v>
      </c>
      <c r="E6727" s="93" t="s">
        <v>600</v>
      </c>
      <c r="F6727" s="93" t="s">
        <v>60</v>
      </c>
      <c r="G6727">
        <v>56</v>
      </c>
      <c r="H6727">
        <v>0.5714285714285714</v>
      </c>
      <c r="K6727" t="s">
        <v>100</v>
      </c>
      <c r="M6727" s="2">
        <v>63.636363636363598</v>
      </c>
      <c r="N6727" s="63">
        <v>48.863636363636402</v>
      </c>
      <c r="O6727">
        <f t="shared" si="480"/>
        <v>119.69097606781447</v>
      </c>
      <c r="P6727" s="2">
        <v>6</v>
      </c>
      <c r="Q6727" s="64">
        <v>35.2272727</v>
      </c>
      <c r="R6727">
        <v>17.045454545454504</v>
      </c>
      <c r="S6727">
        <f t="shared" si="481"/>
        <v>41.752666070167706</v>
      </c>
      <c r="T6727" s="2">
        <v>6</v>
      </c>
      <c r="U6727" s="339">
        <f t="shared" si="482"/>
        <v>-0.59136448702419586</v>
      </c>
      <c r="V6727" s="4">
        <f t="shared" si="483"/>
        <v>0.40079778045270825</v>
      </c>
    </row>
    <row r="6728" spans="1:22">
      <c r="A6728" s="92" t="s">
        <v>1096</v>
      </c>
      <c r="B6728" t="s">
        <v>1104</v>
      </c>
      <c r="C6728" s="92" t="s">
        <v>1604</v>
      </c>
      <c r="D6728" s="81" t="s">
        <v>44</v>
      </c>
      <c r="E6728" s="93" t="s">
        <v>600</v>
      </c>
      <c r="F6728" s="93" t="s">
        <v>60</v>
      </c>
      <c r="G6728">
        <v>70</v>
      </c>
      <c r="H6728">
        <v>0.7142857142857143</v>
      </c>
      <c r="K6728" t="s">
        <v>100</v>
      </c>
      <c r="M6728" s="2">
        <v>47.727272727272698</v>
      </c>
      <c r="N6728" s="63">
        <v>38.636363636363605</v>
      </c>
      <c r="O6728">
        <f t="shared" si="480"/>
        <v>94.639376425713607</v>
      </c>
      <c r="P6728" s="2">
        <v>6</v>
      </c>
      <c r="Q6728" s="64">
        <v>31.818181800000001</v>
      </c>
      <c r="R6728">
        <v>10.227272727272698</v>
      </c>
      <c r="S6728">
        <f t="shared" si="481"/>
        <v>25.051599642100612</v>
      </c>
      <c r="T6728" s="2">
        <v>6</v>
      </c>
      <c r="U6728" s="339">
        <f t="shared" si="482"/>
        <v>-0.40546510867959235</v>
      </c>
      <c r="V6728" s="4">
        <f t="shared" si="483"/>
        <v>0.26998299331535408</v>
      </c>
    </row>
    <row r="6729" spans="1:22">
      <c r="A6729" s="92" t="s">
        <v>1096</v>
      </c>
      <c r="B6729" t="s">
        <v>1104</v>
      </c>
      <c r="C6729" s="92" t="s">
        <v>1604</v>
      </c>
      <c r="D6729" s="81" t="s">
        <v>44</v>
      </c>
      <c r="E6729" s="93" t="s">
        <v>600</v>
      </c>
      <c r="F6729" s="93" t="s">
        <v>60</v>
      </c>
      <c r="G6729">
        <v>84</v>
      </c>
      <c r="H6729">
        <v>0.8571428571428571</v>
      </c>
      <c r="K6729" t="s">
        <v>100</v>
      </c>
      <c r="M6729" s="2">
        <v>43.181818181818201</v>
      </c>
      <c r="N6729" s="63">
        <v>28.409090909090892</v>
      </c>
      <c r="O6729">
        <f t="shared" si="480"/>
        <v>69.587776783612966</v>
      </c>
      <c r="P6729" s="2">
        <v>6</v>
      </c>
      <c r="Q6729" s="64">
        <v>19.318181800000001</v>
      </c>
      <c r="R6729">
        <v>11.363636363636303</v>
      </c>
      <c r="S6729">
        <f t="shared" si="481"/>
        <v>27.835110713445054</v>
      </c>
      <c r="T6729" s="2">
        <v>6</v>
      </c>
      <c r="U6729" s="339">
        <f t="shared" si="482"/>
        <v>-0.80437281661134652</v>
      </c>
      <c r="V6729" s="4">
        <f t="shared" si="483"/>
        <v>0.51268742856367089</v>
      </c>
    </row>
    <row r="6730" spans="1:22">
      <c r="A6730" s="92" t="s">
        <v>1096</v>
      </c>
      <c r="B6730" t="s">
        <v>1104</v>
      </c>
      <c r="C6730" s="92" t="s">
        <v>1604</v>
      </c>
      <c r="D6730" s="81" t="s">
        <v>44</v>
      </c>
      <c r="E6730" s="93" t="s">
        <v>600</v>
      </c>
      <c r="F6730" s="93" t="s">
        <v>60</v>
      </c>
      <c r="G6730">
        <v>98</v>
      </c>
      <c r="H6730">
        <v>1</v>
      </c>
      <c r="K6730" t="s">
        <v>100</v>
      </c>
      <c r="L6730" t="s">
        <v>100</v>
      </c>
      <c r="M6730" s="2">
        <v>44.318181818181799</v>
      </c>
      <c r="N6730" s="63">
        <v>22.727272727272705</v>
      </c>
      <c r="O6730">
        <f t="shared" si="480"/>
        <v>55.67022142689035</v>
      </c>
      <c r="P6730" s="2">
        <v>6</v>
      </c>
      <c r="Q6730" s="64">
        <v>46.590909099999998</v>
      </c>
      <c r="R6730">
        <v>20.454545454545404</v>
      </c>
      <c r="S6730">
        <f t="shared" si="481"/>
        <v>50.103199284201239</v>
      </c>
      <c r="T6730" s="2">
        <v>6</v>
      </c>
      <c r="U6730" s="339">
        <f t="shared" si="482"/>
        <v>5.0010420769783723E-2</v>
      </c>
      <c r="V6730" s="4">
        <f t="shared" si="483"/>
        <v>0.35940908182047943</v>
      </c>
    </row>
    <row r="6731" spans="1:22">
      <c r="A6731" s="92" t="s">
        <v>1096</v>
      </c>
      <c r="B6731" t="s">
        <v>1082</v>
      </c>
      <c r="C6731" s="92" t="s">
        <v>1604</v>
      </c>
      <c r="D6731" s="81" t="s">
        <v>44</v>
      </c>
      <c r="E6731" s="93" t="s">
        <v>600</v>
      </c>
      <c r="F6731" s="93" t="s">
        <v>60</v>
      </c>
      <c r="G6731">
        <v>0</v>
      </c>
      <c r="H6731">
        <v>0</v>
      </c>
      <c r="I6731" s="2" t="s">
        <v>100</v>
      </c>
      <c r="M6731" s="2">
        <v>223.40425531914801</v>
      </c>
      <c r="N6731" s="63">
        <v>91.489361702127979</v>
      </c>
      <c r="O6731">
        <f t="shared" si="480"/>
        <v>224.1022530631426</v>
      </c>
      <c r="P6731" s="2">
        <v>6</v>
      </c>
      <c r="Q6731" s="2">
        <v>0</v>
      </c>
      <c r="R6731">
        <v>6.3829787234044399</v>
      </c>
      <c r="S6731">
        <f t="shared" si="481"/>
        <v>15.635040911382438</v>
      </c>
      <c r="T6731" s="2">
        <v>6</v>
      </c>
      <c r="U6731" s="339" t="e">
        <f t="shared" si="482"/>
        <v>#NUM!</v>
      </c>
      <c r="V6731" s="4" t="e">
        <f t="shared" si="483"/>
        <v>#DIV/0!</v>
      </c>
    </row>
    <row r="6732" spans="1:22">
      <c r="A6732" s="92" t="s">
        <v>1096</v>
      </c>
      <c r="B6732" t="s">
        <v>1082</v>
      </c>
      <c r="C6732" s="92" t="s">
        <v>1604</v>
      </c>
      <c r="D6732" s="81" t="s">
        <v>44</v>
      </c>
      <c r="E6732" s="93" t="s">
        <v>600</v>
      </c>
      <c r="F6732" s="93" t="s">
        <v>60</v>
      </c>
      <c r="G6732">
        <v>14</v>
      </c>
      <c r="H6732">
        <v>0.14285714285714285</v>
      </c>
      <c r="J6732" t="s">
        <v>100</v>
      </c>
      <c r="K6732" t="s">
        <v>100</v>
      </c>
      <c r="M6732" s="2">
        <v>180.85106382978699</v>
      </c>
      <c r="N6732" s="63">
        <v>27.659574468084998</v>
      </c>
      <c r="O6732">
        <f t="shared" si="480"/>
        <v>67.751843949321682</v>
      </c>
      <c r="P6732" s="2">
        <v>6</v>
      </c>
      <c r="Q6732" s="2">
        <v>57.446808510638398</v>
      </c>
      <c r="R6732">
        <v>27.659574468085104</v>
      </c>
      <c r="S6732">
        <f t="shared" si="481"/>
        <v>67.751843949321938</v>
      </c>
      <c r="T6732" s="2">
        <v>6</v>
      </c>
      <c r="U6732" s="339">
        <f t="shared" si="482"/>
        <v>-1.1468143904859842</v>
      </c>
      <c r="V6732" s="4">
        <f t="shared" si="483"/>
        <v>0.39849108367626795</v>
      </c>
    </row>
    <row r="6733" spans="1:22">
      <c r="A6733" s="92" t="s">
        <v>1096</v>
      </c>
      <c r="B6733" t="s">
        <v>1082</v>
      </c>
      <c r="C6733" s="92" t="s">
        <v>1604</v>
      </c>
      <c r="D6733" s="81" t="s">
        <v>44</v>
      </c>
      <c r="E6733" s="93" t="s">
        <v>600</v>
      </c>
      <c r="F6733" s="93" t="s">
        <v>60</v>
      </c>
      <c r="G6733">
        <v>28</v>
      </c>
      <c r="H6733">
        <v>0.2857142857142857</v>
      </c>
      <c r="K6733" t="s">
        <v>100</v>
      </c>
      <c r="M6733" s="2">
        <v>102.127659574468</v>
      </c>
      <c r="N6733" s="63">
        <v>14.893617021276</v>
      </c>
      <c r="O6733">
        <f t="shared" si="480"/>
        <v>36.481762126556511</v>
      </c>
      <c r="P6733" s="2">
        <v>6</v>
      </c>
      <c r="Q6733" s="2">
        <v>106.38297872340399</v>
      </c>
      <c r="R6733">
        <v>14.893617021276</v>
      </c>
      <c r="S6733">
        <f t="shared" si="481"/>
        <v>36.481762126556511</v>
      </c>
      <c r="T6733" s="2">
        <v>6</v>
      </c>
      <c r="U6733" s="339">
        <f t="shared" si="482"/>
        <v>4.0821994520253493E-2</v>
      </c>
      <c r="V6733" s="4">
        <f t="shared" si="483"/>
        <v>0.18626666666666519</v>
      </c>
    </row>
    <row r="6734" spans="1:22">
      <c r="A6734" s="92" t="s">
        <v>1096</v>
      </c>
      <c r="B6734" t="s">
        <v>1082</v>
      </c>
      <c r="C6734" s="92" t="s">
        <v>1604</v>
      </c>
      <c r="D6734" s="81" t="s">
        <v>44</v>
      </c>
      <c r="E6734" s="93" t="s">
        <v>600</v>
      </c>
      <c r="F6734" s="93" t="s">
        <v>60</v>
      </c>
      <c r="G6734">
        <v>42</v>
      </c>
      <c r="H6734">
        <v>0.42857142857142855</v>
      </c>
      <c r="K6734" t="s">
        <v>100</v>
      </c>
      <c r="M6734" s="2">
        <v>59.574468085106403</v>
      </c>
      <c r="N6734" s="63">
        <v>14.893617021276697</v>
      </c>
      <c r="O6734">
        <f t="shared" si="480"/>
        <v>36.481762126558216</v>
      </c>
      <c r="P6734" s="2">
        <v>6</v>
      </c>
      <c r="Q6734" s="2">
        <v>36.170212765957501</v>
      </c>
      <c r="R6734">
        <v>8.5106382978721982</v>
      </c>
      <c r="S6734">
        <f t="shared" si="481"/>
        <v>20.846721215175634</v>
      </c>
      <c r="T6734" s="2">
        <v>6</v>
      </c>
      <c r="U6734" s="339">
        <f t="shared" si="482"/>
        <v>-0.49899116611898664</v>
      </c>
      <c r="V6734" s="4">
        <f t="shared" si="483"/>
        <v>0.22202998846597261</v>
      </c>
    </row>
    <row r="6735" spans="1:22">
      <c r="A6735" s="92" t="s">
        <v>1096</v>
      </c>
      <c r="B6735" t="s">
        <v>1082</v>
      </c>
      <c r="C6735" s="92" t="s">
        <v>1604</v>
      </c>
      <c r="D6735" s="81" t="s">
        <v>44</v>
      </c>
      <c r="E6735" s="93" t="s">
        <v>600</v>
      </c>
      <c r="F6735" s="93" t="s">
        <v>60</v>
      </c>
      <c r="G6735">
        <v>56</v>
      </c>
      <c r="H6735">
        <v>0.5714285714285714</v>
      </c>
      <c r="K6735" t="s">
        <v>100</v>
      </c>
      <c r="M6735" s="2">
        <v>42.553191489361701</v>
      </c>
      <c r="N6735" s="63">
        <v>12.7659574468085</v>
      </c>
      <c r="O6735">
        <f t="shared" si="480"/>
        <v>31.270081822763945</v>
      </c>
      <c r="P6735" s="2">
        <v>6</v>
      </c>
      <c r="Q6735" s="2">
        <v>36.170212765957501</v>
      </c>
      <c r="R6735">
        <v>6.3829787234042001</v>
      </c>
      <c r="S6735">
        <f t="shared" si="481"/>
        <v>15.635040911381852</v>
      </c>
      <c r="T6735" s="2">
        <v>6</v>
      </c>
      <c r="U6735" s="339">
        <f t="shared" si="482"/>
        <v>-0.16251892949777338</v>
      </c>
      <c r="V6735" s="4">
        <f t="shared" si="483"/>
        <v>0.19780853517877678</v>
      </c>
    </row>
    <row r="6736" spans="1:22">
      <c r="A6736" s="92" t="s">
        <v>1096</v>
      </c>
      <c r="B6736" t="s">
        <v>1082</v>
      </c>
      <c r="C6736" s="92" t="s">
        <v>1604</v>
      </c>
      <c r="D6736" s="81" t="s">
        <v>44</v>
      </c>
      <c r="E6736" s="93" t="s">
        <v>600</v>
      </c>
      <c r="F6736" s="93" t="s">
        <v>60</v>
      </c>
      <c r="G6736">
        <v>70</v>
      </c>
      <c r="H6736">
        <v>0.7142857142857143</v>
      </c>
      <c r="K6736" t="s">
        <v>100</v>
      </c>
      <c r="M6736" s="2">
        <v>38.297872340425499</v>
      </c>
      <c r="N6736" s="63">
        <v>14.893617021276704</v>
      </c>
      <c r="O6736">
        <f t="shared" si="480"/>
        <v>36.48176212655823</v>
      </c>
      <c r="P6736" s="2">
        <v>6</v>
      </c>
      <c r="Q6736" s="2">
        <v>36.170212765957501</v>
      </c>
      <c r="R6736">
        <v>12.7659574468085</v>
      </c>
      <c r="S6736">
        <f t="shared" si="481"/>
        <v>31.270081822763945</v>
      </c>
      <c r="T6736" s="2">
        <v>6</v>
      </c>
      <c r="U6736" s="339">
        <f t="shared" si="482"/>
        <v>-5.7158413839946284E-2</v>
      </c>
      <c r="V6736" s="4">
        <f t="shared" si="483"/>
        <v>0.29123414071510895</v>
      </c>
    </row>
    <row r="6737" spans="1:22">
      <c r="A6737" s="92" t="s">
        <v>1096</v>
      </c>
      <c r="B6737" t="s">
        <v>1082</v>
      </c>
      <c r="C6737" s="92" t="s">
        <v>1604</v>
      </c>
      <c r="D6737" s="81" t="s">
        <v>44</v>
      </c>
      <c r="E6737" s="93" t="s">
        <v>600</v>
      </c>
      <c r="F6737" s="93" t="s">
        <v>60</v>
      </c>
      <c r="G6737">
        <v>84</v>
      </c>
      <c r="H6737">
        <v>0.8571428571428571</v>
      </c>
      <c r="K6737" t="s">
        <v>100</v>
      </c>
      <c r="M6737" s="2">
        <v>38.297872340425499</v>
      </c>
      <c r="N6737" s="63">
        <v>14.893617021276704</v>
      </c>
      <c r="O6737">
        <f t="shared" si="480"/>
        <v>36.48176212655823</v>
      </c>
      <c r="P6737" s="2">
        <v>6</v>
      </c>
      <c r="Q6737" s="2">
        <v>21.276595744680801</v>
      </c>
      <c r="R6737">
        <v>8.5106382978725001</v>
      </c>
      <c r="S6737">
        <f t="shared" si="481"/>
        <v>20.846721215176373</v>
      </c>
      <c r="T6737" s="2">
        <v>6</v>
      </c>
      <c r="U6737" s="339">
        <f t="shared" si="482"/>
        <v>-0.58778666490212061</v>
      </c>
      <c r="V6737" s="4">
        <f t="shared" si="483"/>
        <v>0.32666666666667343</v>
      </c>
    </row>
    <row r="6738" spans="1:22">
      <c r="A6738" s="92" t="s">
        <v>1096</v>
      </c>
      <c r="B6738" t="s">
        <v>1082</v>
      </c>
      <c r="C6738" s="92" t="s">
        <v>1604</v>
      </c>
      <c r="D6738" s="81" t="s">
        <v>44</v>
      </c>
      <c r="E6738" s="93" t="s">
        <v>600</v>
      </c>
      <c r="F6738" s="93" t="s">
        <v>60</v>
      </c>
      <c r="G6738">
        <v>98</v>
      </c>
      <c r="H6738">
        <v>1</v>
      </c>
      <c r="K6738" t="s">
        <v>100</v>
      </c>
      <c r="L6738" t="s">
        <v>100</v>
      </c>
      <c r="M6738" s="2">
        <v>21.276595744680801</v>
      </c>
      <c r="N6738" s="63">
        <v>6.3829787234042996</v>
      </c>
      <c r="O6738">
        <f t="shared" si="480"/>
        <v>15.635040911382095</v>
      </c>
      <c r="P6738" s="2">
        <v>6</v>
      </c>
      <c r="Q6738" s="2">
        <v>29.787234042553301</v>
      </c>
      <c r="R6738">
        <v>10.638297872340402</v>
      </c>
      <c r="S6738">
        <f t="shared" si="481"/>
        <v>26.058401518969919</v>
      </c>
      <c r="T6738" s="2">
        <v>6</v>
      </c>
      <c r="U6738" s="339">
        <f t="shared" si="482"/>
        <v>0.33647223662121889</v>
      </c>
      <c r="V6738" s="4">
        <f t="shared" si="483"/>
        <v>0.29421768707482843</v>
      </c>
    </row>
    <row r="6739" spans="1:22">
      <c r="A6739" s="127" t="s">
        <v>941</v>
      </c>
      <c r="B6739" t="s">
        <v>951</v>
      </c>
      <c r="C6739" s="219" t="s">
        <v>1491</v>
      </c>
      <c r="D6739" s="81" t="s">
        <v>44</v>
      </c>
      <c r="E6739" s="93" t="s">
        <v>73</v>
      </c>
      <c r="F6739" s="93" t="s">
        <v>73</v>
      </c>
      <c r="G6739" s="22">
        <v>110</v>
      </c>
      <c r="H6739" s="123">
        <f t="shared" ref="H6739:H6802" si="484">G6739/277</f>
        <v>0.3971119133574007</v>
      </c>
      <c r="K6739" t="s">
        <v>100</v>
      </c>
      <c r="M6739" s="2">
        <v>0</v>
      </c>
      <c r="N6739" s="63">
        <f t="shared" ref="N6739:N6802" si="485">O6739/SQRT(P6739)</f>
        <v>0</v>
      </c>
      <c r="O6739">
        <v>0</v>
      </c>
      <c r="P6739" s="2">
        <v>3</v>
      </c>
      <c r="Q6739" s="2">
        <v>0</v>
      </c>
      <c r="R6739" s="63">
        <f t="shared" ref="R6739:R6802" si="486">S6739/SQRT(T6739)</f>
        <v>0</v>
      </c>
      <c r="S6739">
        <v>0</v>
      </c>
      <c r="T6739" s="2">
        <v>3</v>
      </c>
      <c r="U6739" s="339" t="e">
        <f t="shared" si="482"/>
        <v>#DIV/0!</v>
      </c>
      <c r="V6739" s="4" t="e">
        <f t="shared" si="483"/>
        <v>#DIV/0!</v>
      </c>
    </row>
    <row r="6740" spans="1:22">
      <c r="A6740" s="127" t="s">
        <v>941</v>
      </c>
      <c r="B6740" t="s">
        <v>951</v>
      </c>
      <c r="C6740" s="219" t="s">
        <v>1491</v>
      </c>
      <c r="D6740" s="81" t="s">
        <v>44</v>
      </c>
      <c r="E6740" s="93" t="s">
        <v>73</v>
      </c>
      <c r="F6740" s="93" t="s">
        <v>73</v>
      </c>
      <c r="G6740" s="22">
        <v>277</v>
      </c>
      <c r="H6740" s="123">
        <f t="shared" si="484"/>
        <v>1</v>
      </c>
      <c r="K6740" t="s">
        <v>100</v>
      </c>
      <c r="L6740" t="s">
        <v>100</v>
      </c>
      <c r="M6740" s="2">
        <v>0.13</v>
      </c>
      <c r="N6740" s="63">
        <f t="shared" si="485"/>
        <v>0.12999999999999998</v>
      </c>
      <c r="O6740">
        <v>0.22516660498395399</v>
      </c>
      <c r="P6740" s="2">
        <v>3</v>
      </c>
      <c r="Q6740" s="2">
        <v>9.2133333333333294</v>
      </c>
      <c r="R6740" s="63">
        <f t="shared" si="486"/>
        <v>4.5652321347818079</v>
      </c>
      <c r="S6740">
        <v>7.9072140057882203</v>
      </c>
      <c r="T6740" s="2">
        <v>3</v>
      </c>
      <c r="U6740" s="339">
        <f t="shared" si="482"/>
        <v>4.2608725387579138</v>
      </c>
      <c r="V6740" s="4">
        <f t="shared" si="483"/>
        <v>0.5788563227297705</v>
      </c>
    </row>
    <row r="6741" spans="1:22">
      <c r="A6741" s="127" t="s">
        <v>941</v>
      </c>
      <c r="B6741" t="s">
        <v>952</v>
      </c>
      <c r="C6741" s="219" t="s">
        <v>1491</v>
      </c>
      <c r="D6741" s="81" t="s">
        <v>44</v>
      </c>
      <c r="E6741" s="93" t="s">
        <v>73</v>
      </c>
      <c r="F6741" s="93" t="s">
        <v>73</v>
      </c>
      <c r="G6741" s="22">
        <v>110</v>
      </c>
      <c r="H6741" s="123">
        <f t="shared" si="484"/>
        <v>0.3971119133574007</v>
      </c>
      <c r="K6741" t="s">
        <v>100</v>
      </c>
      <c r="M6741" s="2">
        <v>0.63333333333333297</v>
      </c>
      <c r="N6741" s="63">
        <f t="shared" si="485"/>
        <v>0.33152844691083594</v>
      </c>
      <c r="O6741">
        <v>0.57422411420396902</v>
      </c>
      <c r="P6741" s="2">
        <v>3</v>
      </c>
      <c r="Q6741" s="2">
        <v>2.54666666666667</v>
      </c>
      <c r="R6741" s="63">
        <f t="shared" si="486"/>
        <v>0.72296457574197592</v>
      </c>
      <c r="S6741">
        <v>1.25221137725758</v>
      </c>
      <c r="T6741" s="2">
        <v>3</v>
      </c>
      <c r="U6741" s="339">
        <f t="shared" si="482"/>
        <v>1.3915437170060361</v>
      </c>
      <c r="V6741" s="4">
        <f t="shared" si="483"/>
        <v>0.41392494266421731</v>
      </c>
    </row>
    <row r="6742" spans="1:22">
      <c r="A6742" s="127" t="s">
        <v>941</v>
      </c>
      <c r="B6742" t="s">
        <v>952</v>
      </c>
      <c r="C6742" s="219" t="s">
        <v>1491</v>
      </c>
      <c r="D6742" s="81" t="s">
        <v>44</v>
      </c>
      <c r="E6742" s="93" t="s">
        <v>73</v>
      </c>
      <c r="F6742" s="93" t="s">
        <v>73</v>
      </c>
      <c r="G6742" s="22">
        <v>277</v>
      </c>
      <c r="H6742" s="123">
        <f t="shared" si="484"/>
        <v>1</v>
      </c>
      <c r="K6742" t="s">
        <v>100</v>
      </c>
      <c r="L6742" t="s">
        <v>100</v>
      </c>
      <c r="M6742" s="2">
        <v>4.3466666666666702</v>
      </c>
      <c r="N6742" s="63">
        <f t="shared" si="485"/>
        <v>1.3185893135384421</v>
      </c>
      <c r="O6742">
        <v>2.28386368536595</v>
      </c>
      <c r="P6742" s="2">
        <v>3</v>
      </c>
      <c r="Q6742" s="2">
        <v>7.8866666666666703</v>
      </c>
      <c r="R6742" s="63">
        <f t="shared" si="486"/>
        <v>2.3688346877268098</v>
      </c>
      <c r="S6742">
        <v>4.10294203387439</v>
      </c>
      <c r="T6742" s="2">
        <v>3</v>
      </c>
      <c r="U6742" s="339">
        <f t="shared" si="482"/>
        <v>0.59576430205173347</v>
      </c>
      <c r="V6742" s="4">
        <f t="shared" si="483"/>
        <v>0.4235491192380455</v>
      </c>
    </row>
    <row r="6743" spans="1:22">
      <c r="A6743" s="127" t="s">
        <v>941</v>
      </c>
      <c r="B6743" t="s">
        <v>953</v>
      </c>
      <c r="C6743" s="219" t="s">
        <v>1491</v>
      </c>
      <c r="D6743" s="81" t="s">
        <v>44</v>
      </c>
      <c r="E6743" s="93" t="s">
        <v>73</v>
      </c>
      <c r="F6743" s="93" t="s">
        <v>73</v>
      </c>
      <c r="G6743" s="22">
        <v>110</v>
      </c>
      <c r="H6743" s="123">
        <f t="shared" si="484"/>
        <v>0.3971119133574007</v>
      </c>
      <c r="K6743" t="s">
        <v>100</v>
      </c>
      <c r="M6743" s="2">
        <v>0</v>
      </c>
      <c r="N6743" s="63">
        <f t="shared" si="485"/>
        <v>0</v>
      </c>
      <c r="O6743">
        <v>0</v>
      </c>
      <c r="P6743" s="2">
        <v>3</v>
      </c>
      <c r="Q6743" s="2">
        <v>0</v>
      </c>
      <c r="R6743" s="63">
        <f t="shared" si="486"/>
        <v>0</v>
      </c>
      <c r="S6743">
        <v>0</v>
      </c>
      <c r="T6743" s="2">
        <v>3</v>
      </c>
      <c r="U6743" s="339" t="e">
        <f t="shared" si="482"/>
        <v>#DIV/0!</v>
      </c>
      <c r="V6743" s="4" t="e">
        <f t="shared" si="483"/>
        <v>#DIV/0!</v>
      </c>
    </row>
    <row r="6744" spans="1:22">
      <c r="A6744" s="127" t="s">
        <v>941</v>
      </c>
      <c r="B6744" t="s">
        <v>953</v>
      </c>
      <c r="C6744" s="219" t="s">
        <v>1491</v>
      </c>
      <c r="D6744" s="81" t="s">
        <v>44</v>
      </c>
      <c r="E6744" s="93" t="s">
        <v>73</v>
      </c>
      <c r="F6744" s="93" t="s">
        <v>73</v>
      </c>
      <c r="G6744" s="22">
        <v>277</v>
      </c>
      <c r="H6744" s="123">
        <f t="shared" si="484"/>
        <v>1</v>
      </c>
      <c r="K6744" t="s">
        <v>100</v>
      </c>
      <c r="L6744" t="s">
        <v>100</v>
      </c>
      <c r="M6744" s="2">
        <v>10.883333333333301</v>
      </c>
      <c r="N6744" s="63">
        <f t="shared" si="485"/>
        <v>0.58473165735327626</v>
      </c>
      <c r="O6744">
        <v>1.01278493932983</v>
      </c>
      <c r="P6744" s="2">
        <v>3</v>
      </c>
      <c r="Q6744" s="2">
        <v>3.06666666666667</v>
      </c>
      <c r="R6744" s="63">
        <f t="shared" si="486"/>
        <v>1.003499432541497</v>
      </c>
      <c r="S6744">
        <v>1.73811200252841</v>
      </c>
      <c r="T6744" s="2">
        <v>3</v>
      </c>
      <c r="U6744" s="339">
        <f t="shared" si="482"/>
        <v>-1.2666413716674414</v>
      </c>
      <c r="V6744" s="4">
        <f t="shared" si="483"/>
        <v>0.4404115469439186</v>
      </c>
    </row>
    <row r="6745" spans="1:22">
      <c r="A6745" s="127" t="s">
        <v>941</v>
      </c>
      <c r="B6745" t="s">
        <v>954</v>
      </c>
      <c r="C6745" s="219" t="s">
        <v>1491</v>
      </c>
      <c r="D6745" s="81" t="s">
        <v>44</v>
      </c>
      <c r="E6745" s="93" t="s">
        <v>73</v>
      </c>
      <c r="F6745" s="93" t="s">
        <v>73</v>
      </c>
      <c r="G6745" s="22">
        <v>110</v>
      </c>
      <c r="H6745" s="123">
        <f t="shared" si="484"/>
        <v>0.3971119133574007</v>
      </c>
      <c r="K6745" t="s">
        <v>100</v>
      </c>
      <c r="M6745" s="2">
        <v>3.04666666666667</v>
      </c>
      <c r="N6745" s="63">
        <f t="shared" si="485"/>
        <v>3.0366666666666666</v>
      </c>
      <c r="O6745">
        <v>5.25966095231749</v>
      </c>
      <c r="P6745" s="2">
        <v>3</v>
      </c>
      <c r="Q6745" s="2">
        <v>0.80333333333333301</v>
      </c>
      <c r="R6745" s="63">
        <f t="shared" si="486"/>
        <v>0.68157497345812412</v>
      </c>
      <c r="S6745">
        <v>1.1805224831968799</v>
      </c>
      <c r="T6745" s="2">
        <v>3</v>
      </c>
      <c r="U6745" s="339">
        <f t="shared" si="482"/>
        <v>-1.3330336379634964</v>
      </c>
      <c r="V6745" s="4">
        <f t="shared" si="483"/>
        <v>1.0531728677766083</v>
      </c>
    </row>
    <row r="6746" spans="1:22">
      <c r="A6746" s="127" t="s">
        <v>941</v>
      </c>
      <c r="B6746" t="s">
        <v>954</v>
      </c>
      <c r="C6746" s="219" t="s">
        <v>1491</v>
      </c>
      <c r="D6746" s="81" t="s">
        <v>44</v>
      </c>
      <c r="E6746" s="93" t="s">
        <v>73</v>
      </c>
      <c r="F6746" s="93" t="s">
        <v>73</v>
      </c>
      <c r="G6746" s="22">
        <v>277</v>
      </c>
      <c r="H6746" s="123">
        <f t="shared" si="484"/>
        <v>1</v>
      </c>
      <c r="K6746" t="s">
        <v>100</v>
      </c>
      <c r="L6746" t="s">
        <v>100</v>
      </c>
      <c r="M6746" s="2">
        <v>4.9000000000000004</v>
      </c>
      <c r="N6746" s="63">
        <f t="shared" si="485"/>
        <v>2.4438494225299592</v>
      </c>
      <c r="O6746">
        <v>4.2328713658697499</v>
      </c>
      <c r="P6746" s="2">
        <v>3</v>
      </c>
      <c r="Q6746" s="2">
        <v>0.64333333333333298</v>
      </c>
      <c r="R6746" s="63">
        <f t="shared" si="486"/>
        <v>0.27388156402195307</v>
      </c>
      <c r="S6746">
        <v>0.47437678414245099</v>
      </c>
      <c r="T6746" s="2">
        <v>3</v>
      </c>
      <c r="U6746" s="339">
        <f t="shared" si="482"/>
        <v>-2.0303274908678972</v>
      </c>
      <c r="V6746" s="4">
        <f t="shared" si="483"/>
        <v>0.51457309815923502</v>
      </c>
    </row>
    <row r="6747" spans="1:22">
      <c r="A6747" s="127" t="s">
        <v>941</v>
      </c>
      <c r="B6747" t="s">
        <v>955</v>
      </c>
      <c r="C6747" s="219" t="s">
        <v>1491</v>
      </c>
      <c r="D6747" s="81" t="s">
        <v>44</v>
      </c>
      <c r="E6747" s="93" t="s">
        <v>73</v>
      </c>
      <c r="F6747" s="93" t="s">
        <v>73</v>
      </c>
      <c r="G6747" s="22">
        <v>110</v>
      </c>
      <c r="H6747" s="123">
        <f t="shared" si="484"/>
        <v>0.3971119133574007</v>
      </c>
      <c r="K6747" t="s">
        <v>100</v>
      </c>
      <c r="M6747" s="2">
        <v>4.9366666666666701</v>
      </c>
      <c r="N6747" s="63">
        <f t="shared" si="485"/>
        <v>1.8695572856814135</v>
      </c>
      <c r="O6747">
        <v>3.2381682064607702</v>
      </c>
      <c r="P6747" s="2">
        <v>3</v>
      </c>
      <c r="Q6747" s="2">
        <v>6.56666666666667</v>
      </c>
      <c r="R6747" s="63">
        <f t="shared" si="486"/>
        <v>2.5733916228286056</v>
      </c>
      <c r="S6747">
        <v>4.4572450385112701</v>
      </c>
      <c r="T6747" s="2">
        <v>3</v>
      </c>
      <c r="U6747" s="339">
        <f t="shared" si="482"/>
        <v>0.28531600746423513</v>
      </c>
      <c r="V6747" s="4">
        <f t="shared" si="483"/>
        <v>0.48690879263401088</v>
      </c>
    </row>
    <row r="6748" spans="1:22">
      <c r="A6748" s="127" t="s">
        <v>941</v>
      </c>
      <c r="B6748" t="s">
        <v>955</v>
      </c>
      <c r="C6748" s="219" t="s">
        <v>1491</v>
      </c>
      <c r="D6748" s="81" t="s">
        <v>44</v>
      </c>
      <c r="E6748" s="93" t="s">
        <v>73</v>
      </c>
      <c r="F6748" s="93" t="s">
        <v>73</v>
      </c>
      <c r="G6748" s="22">
        <v>277</v>
      </c>
      <c r="H6748" s="123">
        <f t="shared" si="484"/>
        <v>1</v>
      </c>
      <c r="K6748" t="s">
        <v>100</v>
      </c>
      <c r="L6748" t="s">
        <v>100</v>
      </c>
      <c r="M6748" s="2">
        <v>5.0599999999999996</v>
      </c>
      <c r="N6748" s="63">
        <f t="shared" si="485"/>
        <v>0.23065125189341618</v>
      </c>
      <c r="O6748">
        <v>0.39949968710876399</v>
      </c>
      <c r="P6748" s="2">
        <v>3</v>
      </c>
      <c r="Q6748" s="2">
        <v>4.6333333333333302</v>
      </c>
      <c r="R6748" s="63">
        <f t="shared" si="486"/>
        <v>1.2082678143156478</v>
      </c>
      <c r="S6748">
        <v>2.0927812435448998</v>
      </c>
      <c r="T6748" s="2">
        <v>3</v>
      </c>
      <c r="U6748" s="339">
        <f t="shared" si="482"/>
        <v>-8.8089931830838436E-2</v>
      </c>
      <c r="V6748" s="4">
        <f t="shared" si="483"/>
        <v>0.40133809499163275</v>
      </c>
    </row>
    <row r="6749" spans="1:22">
      <c r="A6749" s="127" t="s">
        <v>941</v>
      </c>
      <c r="B6749" t="s">
        <v>956</v>
      </c>
      <c r="C6749" s="219" t="s">
        <v>1491</v>
      </c>
      <c r="D6749" s="81" t="s">
        <v>44</v>
      </c>
      <c r="E6749" s="93" t="s">
        <v>73</v>
      </c>
      <c r="F6749" s="93" t="s">
        <v>73</v>
      </c>
      <c r="G6749" s="22">
        <v>110</v>
      </c>
      <c r="H6749" s="123">
        <f t="shared" si="484"/>
        <v>0.3971119133574007</v>
      </c>
      <c r="K6749" t="s">
        <v>100</v>
      </c>
      <c r="M6749" s="2">
        <v>4.81666666666667</v>
      </c>
      <c r="N6749" s="63">
        <f t="shared" si="485"/>
        <v>0.56217830307158279</v>
      </c>
      <c r="O6749">
        <v>0.97372138383283602</v>
      </c>
      <c r="P6749" s="2">
        <v>3</v>
      </c>
      <c r="Q6749" s="2">
        <v>1.09666666666667</v>
      </c>
      <c r="R6749" s="63">
        <f t="shared" si="486"/>
        <v>0.64436876950323396</v>
      </c>
      <c r="S6749">
        <v>1.11607944759024</v>
      </c>
      <c r="T6749" s="2">
        <v>3</v>
      </c>
      <c r="U6749" s="339">
        <f t="shared" si="482"/>
        <v>-1.4798068497811583</v>
      </c>
      <c r="V6749" s="4">
        <f t="shared" si="483"/>
        <v>0.6785721984583768</v>
      </c>
    </row>
    <row r="6750" spans="1:22">
      <c r="A6750" s="127" t="s">
        <v>941</v>
      </c>
      <c r="B6750" t="s">
        <v>956</v>
      </c>
      <c r="C6750" s="219" t="s">
        <v>1491</v>
      </c>
      <c r="D6750" s="81" t="s">
        <v>44</v>
      </c>
      <c r="E6750" s="93" t="s">
        <v>73</v>
      </c>
      <c r="F6750" s="93" t="s">
        <v>73</v>
      </c>
      <c r="G6750" s="22">
        <v>277</v>
      </c>
      <c r="H6750" s="123">
        <f t="shared" si="484"/>
        <v>1</v>
      </c>
      <c r="K6750" t="s">
        <v>100</v>
      </c>
      <c r="L6750" t="s">
        <v>100</v>
      </c>
      <c r="M6750" s="2">
        <v>4.17</v>
      </c>
      <c r="N6750" s="63">
        <f t="shared" si="485"/>
        <v>1.2853922877212747</v>
      </c>
      <c r="O6750">
        <v>2.2263647499904402</v>
      </c>
      <c r="P6750" s="2">
        <v>3</v>
      </c>
      <c r="Q6750" s="2">
        <v>0.53</v>
      </c>
      <c r="R6750" s="63">
        <f t="shared" si="486"/>
        <v>0.29263173671584825</v>
      </c>
      <c r="S6750">
        <v>0.50685303589896802</v>
      </c>
      <c r="T6750" s="2">
        <v>3</v>
      </c>
      <c r="U6750" s="339">
        <f t="shared" si="482"/>
        <v>-2.0627943082466795</v>
      </c>
      <c r="V6750" s="4">
        <f t="shared" si="483"/>
        <v>0.63818678058621159</v>
      </c>
    </row>
    <row r="6751" spans="1:22">
      <c r="A6751" s="127" t="s">
        <v>941</v>
      </c>
      <c r="B6751" t="s">
        <v>957</v>
      </c>
      <c r="C6751" s="219" t="s">
        <v>1491</v>
      </c>
      <c r="D6751" s="81" t="s">
        <v>44</v>
      </c>
      <c r="E6751" s="93" t="s">
        <v>73</v>
      </c>
      <c r="F6751" s="93" t="s">
        <v>73</v>
      </c>
      <c r="G6751" s="22">
        <v>110</v>
      </c>
      <c r="H6751" s="123">
        <f t="shared" si="484"/>
        <v>0.3971119133574007</v>
      </c>
      <c r="K6751" t="s">
        <v>100</v>
      </c>
      <c r="M6751" s="2">
        <v>3.2566666666666699</v>
      </c>
      <c r="N6751" s="63">
        <f t="shared" si="485"/>
        <v>0.91922672816763562</v>
      </c>
      <c r="O6751">
        <v>1.59214739686165</v>
      </c>
      <c r="P6751" s="2">
        <v>3</v>
      </c>
      <c r="Q6751" s="2">
        <v>2.2766666666666699</v>
      </c>
      <c r="R6751" s="63">
        <f t="shared" si="486"/>
        <v>0.27143650782048045</v>
      </c>
      <c r="S6751">
        <v>0.470141822574139</v>
      </c>
      <c r="T6751" s="2">
        <v>3</v>
      </c>
      <c r="U6751" s="339">
        <f t="shared" si="482"/>
        <v>-0.35799179247199231</v>
      </c>
      <c r="V6751" s="4">
        <f t="shared" si="483"/>
        <v>0.34754803078600632</v>
      </c>
    </row>
    <row r="6752" spans="1:22">
      <c r="A6752" s="127" t="s">
        <v>941</v>
      </c>
      <c r="B6752" t="s">
        <v>957</v>
      </c>
      <c r="C6752" s="219" t="s">
        <v>1491</v>
      </c>
      <c r="D6752" s="81" t="s">
        <v>44</v>
      </c>
      <c r="E6752" s="93" t="s">
        <v>73</v>
      </c>
      <c r="F6752" s="93" t="s">
        <v>73</v>
      </c>
      <c r="G6752" s="22">
        <v>277</v>
      </c>
      <c r="H6752" s="123">
        <f t="shared" si="484"/>
        <v>1</v>
      </c>
      <c r="K6752" t="s">
        <v>100</v>
      </c>
      <c r="L6752" t="s">
        <v>100</v>
      </c>
      <c r="M6752" s="2">
        <v>36.729999999999997</v>
      </c>
      <c r="N6752" s="63">
        <f t="shared" si="485"/>
        <v>6.7672520272263954</v>
      </c>
      <c r="O6752">
        <v>11.721224338779599</v>
      </c>
      <c r="P6752" s="2">
        <v>3</v>
      </c>
      <c r="Q6752" s="2">
        <v>8.7166666666666703</v>
      </c>
      <c r="R6752" s="63">
        <f t="shared" si="486"/>
        <v>1.3135363633252701</v>
      </c>
      <c r="S6752">
        <v>2.2751117188686201</v>
      </c>
      <c r="T6752" s="2">
        <v>3</v>
      </c>
      <c r="U6752" s="339">
        <f t="shared" si="482"/>
        <v>-1.4383569579887532</v>
      </c>
      <c r="V6752" s="4">
        <f t="shared" si="483"/>
        <v>0.35604156536723097</v>
      </c>
    </row>
    <row r="6753" spans="1:22">
      <c r="A6753" s="127" t="s">
        <v>941</v>
      </c>
      <c r="B6753" t="s">
        <v>958</v>
      </c>
      <c r="C6753" s="219" t="s">
        <v>1380</v>
      </c>
      <c r="D6753" s="81" t="s">
        <v>44</v>
      </c>
      <c r="E6753" s="93" t="s">
        <v>73</v>
      </c>
      <c r="F6753" s="93" t="s">
        <v>73</v>
      </c>
      <c r="G6753" s="22">
        <v>110</v>
      </c>
      <c r="H6753" s="123">
        <f t="shared" si="484"/>
        <v>0.3971119133574007</v>
      </c>
      <c r="K6753" t="s">
        <v>100</v>
      </c>
      <c r="M6753" s="2">
        <v>12.633333333333301</v>
      </c>
      <c r="N6753" s="63">
        <f t="shared" si="485"/>
        <v>4.8338298595535107</v>
      </c>
      <c r="O6753">
        <v>8.3724389118902103</v>
      </c>
      <c r="P6753" s="2">
        <v>3</v>
      </c>
      <c r="Q6753" s="2">
        <v>7.23</v>
      </c>
      <c r="R6753" s="63">
        <f t="shared" si="486"/>
        <v>1.2653194590036692</v>
      </c>
      <c r="S6753">
        <v>2.1915975907999199</v>
      </c>
      <c r="T6753" s="2">
        <v>3</v>
      </c>
      <c r="U6753" s="339">
        <f t="shared" si="482"/>
        <v>-0.55809978724959497</v>
      </c>
      <c r="V6753" s="4">
        <f t="shared" si="483"/>
        <v>0.36396169589468608</v>
      </c>
    </row>
    <row r="6754" spans="1:22">
      <c r="A6754" s="127" t="s">
        <v>941</v>
      </c>
      <c r="B6754" t="s">
        <v>958</v>
      </c>
      <c r="C6754" s="219" t="s">
        <v>1380</v>
      </c>
      <c r="D6754" s="81" t="s">
        <v>44</v>
      </c>
      <c r="E6754" s="93" t="s">
        <v>73</v>
      </c>
      <c r="F6754" s="93" t="s">
        <v>73</v>
      </c>
      <c r="G6754" s="22">
        <v>277</v>
      </c>
      <c r="H6754" s="123">
        <f t="shared" si="484"/>
        <v>1</v>
      </c>
      <c r="K6754" t="s">
        <v>100</v>
      </c>
      <c r="L6754" t="s">
        <v>100</v>
      </c>
      <c r="M6754" s="2">
        <v>13.733333333333301</v>
      </c>
      <c r="N6754" s="63">
        <f t="shared" si="485"/>
        <v>1.6673365320507774</v>
      </c>
      <c r="O6754">
        <v>2.8879115868276402</v>
      </c>
      <c r="P6754" s="2">
        <v>3</v>
      </c>
      <c r="Q6754" s="2">
        <v>8.6133333333333297</v>
      </c>
      <c r="R6754" s="63">
        <f t="shared" si="486"/>
        <v>0.51540706673894621</v>
      </c>
      <c r="S6754">
        <v>0.89271122617189802</v>
      </c>
      <c r="T6754" s="2">
        <v>3</v>
      </c>
      <c r="U6754" s="339">
        <f t="shared" si="482"/>
        <v>-0.46651457744107766</v>
      </c>
      <c r="V6754" s="4">
        <f t="shared" si="483"/>
        <v>0.33691395329518475</v>
      </c>
    </row>
    <row r="6755" spans="1:22">
      <c r="A6755" s="127" t="s">
        <v>941</v>
      </c>
      <c r="B6755" t="s">
        <v>959</v>
      </c>
      <c r="C6755" s="219" t="s">
        <v>1491</v>
      </c>
      <c r="D6755" s="81" t="s">
        <v>44</v>
      </c>
      <c r="E6755" s="93" t="s">
        <v>73</v>
      </c>
      <c r="F6755" s="93" t="s">
        <v>73</v>
      </c>
      <c r="G6755" s="22">
        <v>110</v>
      </c>
      <c r="H6755" s="123">
        <f t="shared" si="484"/>
        <v>0.3971119133574007</v>
      </c>
      <c r="K6755" t="s">
        <v>100</v>
      </c>
      <c r="M6755" s="2">
        <v>4.37</v>
      </c>
      <c r="N6755" s="63">
        <f t="shared" si="485"/>
        <v>2.8277729753288203</v>
      </c>
      <c r="O6755">
        <v>4.8978464655397298</v>
      </c>
      <c r="P6755" s="2">
        <v>3</v>
      </c>
      <c r="Q6755" s="2">
        <v>5.0233333333333299</v>
      </c>
      <c r="R6755" s="63">
        <f t="shared" si="486"/>
        <v>2.6583474398789777</v>
      </c>
      <c r="S6755">
        <v>4.6043928300410402</v>
      </c>
      <c r="T6755" s="2">
        <v>3</v>
      </c>
      <c r="U6755" s="339">
        <f t="shared" si="482"/>
        <v>0.1393307148627948</v>
      </c>
      <c r="V6755" s="4">
        <f t="shared" si="483"/>
        <v>0.61338585531766787</v>
      </c>
    </row>
    <row r="6756" spans="1:22">
      <c r="A6756" s="127" t="s">
        <v>941</v>
      </c>
      <c r="B6756" t="s">
        <v>959</v>
      </c>
      <c r="C6756" s="219" t="s">
        <v>1491</v>
      </c>
      <c r="D6756" s="81" t="s">
        <v>44</v>
      </c>
      <c r="E6756" s="93" t="s">
        <v>73</v>
      </c>
      <c r="F6756" s="93" t="s">
        <v>73</v>
      </c>
      <c r="G6756" s="22">
        <v>277</v>
      </c>
      <c r="H6756" s="123">
        <f t="shared" si="484"/>
        <v>1</v>
      </c>
      <c r="K6756" t="s">
        <v>100</v>
      </c>
      <c r="L6756" t="s">
        <v>100</v>
      </c>
      <c r="M6756" s="2">
        <v>4.9433333333333298</v>
      </c>
      <c r="N6756" s="63">
        <f t="shared" si="485"/>
        <v>1.5085349773133467</v>
      </c>
      <c r="O6756">
        <v>2.61285922570148</v>
      </c>
      <c r="P6756" s="2">
        <v>3</v>
      </c>
      <c r="Q6756" s="2">
        <v>2.72</v>
      </c>
      <c r="R6756" s="63">
        <f t="shared" si="486"/>
        <v>0.50477717856495874</v>
      </c>
      <c r="S6756">
        <v>0.87429971977577603</v>
      </c>
      <c r="T6756" s="2">
        <v>3</v>
      </c>
      <c r="U6756" s="339">
        <f t="shared" si="482"/>
        <v>-0.59740798717382426</v>
      </c>
      <c r="V6756" s="4">
        <f t="shared" si="483"/>
        <v>0.3677732122260669</v>
      </c>
    </row>
    <row r="6757" spans="1:22">
      <c r="A6757" s="127" t="s">
        <v>941</v>
      </c>
      <c r="B6757" t="s">
        <v>960</v>
      </c>
      <c r="C6757" s="219" t="s">
        <v>1491</v>
      </c>
      <c r="D6757" s="81" t="s">
        <v>44</v>
      </c>
      <c r="E6757" s="93" t="s">
        <v>73</v>
      </c>
      <c r="F6757" s="93" t="s">
        <v>73</v>
      </c>
      <c r="G6757" s="22">
        <v>110</v>
      </c>
      <c r="H6757" s="123">
        <f t="shared" si="484"/>
        <v>0.3971119133574007</v>
      </c>
      <c r="K6757" t="s">
        <v>100</v>
      </c>
      <c r="M6757" s="2">
        <v>0.18</v>
      </c>
      <c r="N6757" s="63">
        <f t="shared" si="485"/>
        <v>0.18000000000000008</v>
      </c>
      <c r="O6757">
        <v>0.31176914536239803</v>
      </c>
      <c r="P6757" s="2">
        <v>3</v>
      </c>
      <c r="Q6757" s="2">
        <v>0</v>
      </c>
      <c r="R6757" s="63">
        <f t="shared" si="486"/>
        <v>0</v>
      </c>
      <c r="S6757">
        <v>0</v>
      </c>
      <c r="T6757" s="2">
        <v>3</v>
      </c>
      <c r="U6757" s="339" t="e">
        <f t="shared" si="482"/>
        <v>#NUM!</v>
      </c>
      <c r="V6757" s="4" t="e">
        <f t="shared" si="483"/>
        <v>#DIV/0!</v>
      </c>
    </row>
    <row r="6758" spans="1:22">
      <c r="A6758" s="127" t="s">
        <v>941</v>
      </c>
      <c r="B6758" t="s">
        <v>960</v>
      </c>
      <c r="C6758" s="219" t="s">
        <v>1491</v>
      </c>
      <c r="D6758" s="81" t="s">
        <v>44</v>
      </c>
      <c r="E6758" s="93" t="s">
        <v>73</v>
      </c>
      <c r="F6758" s="93" t="s">
        <v>73</v>
      </c>
      <c r="G6758" s="22">
        <v>277</v>
      </c>
      <c r="H6758" s="123">
        <f t="shared" si="484"/>
        <v>1</v>
      </c>
      <c r="K6758" t="s">
        <v>100</v>
      </c>
      <c r="L6758" t="s">
        <v>100</v>
      </c>
      <c r="M6758" s="2">
        <v>2.6466666666666701</v>
      </c>
      <c r="N6758" s="63">
        <f t="shared" si="485"/>
        <v>2.0802029815487795</v>
      </c>
      <c r="O6758">
        <v>3.60301725409875</v>
      </c>
      <c r="P6758" s="2">
        <v>3</v>
      </c>
      <c r="Q6758" s="2">
        <v>7.0000000000000007E-2</v>
      </c>
      <c r="R6758" s="63">
        <f t="shared" si="486"/>
        <v>3.6055512754639904E-2</v>
      </c>
      <c r="S6758">
        <v>6.2449979983984001E-2</v>
      </c>
      <c r="T6758" s="2">
        <v>3</v>
      </c>
      <c r="U6758" s="339">
        <f t="shared" si="482"/>
        <v>-3.632561023523714</v>
      </c>
      <c r="V6758" s="4">
        <f t="shared" si="483"/>
        <v>0.59863945578231303</v>
      </c>
    </row>
    <row r="6759" spans="1:22">
      <c r="A6759" s="127" t="s">
        <v>941</v>
      </c>
      <c r="B6759" t="s">
        <v>961</v>
      </c>
      <c r="C6759" s="219" t="s">
        <v>1491</v>
      </c>
      <c r="D6759" s="81" t="s">
        <v>44</v>
      </c>
      <c r="E6759" s="93" t="s">
        <v>73</v>
      </c>
      <c r="F6759" s="93" t="s">
        <v>73</v>
      </c>
      <c r="G6759" s="22">
        <v>110</v>
      </c>
      <c r="H6759" s="123">
        <f t="shared" si="484"/>
        <v>0.3971119133574007</v>
      </c>
      <c r="K6759" t="s">
        <v>100</v>
      </c>
      <c r="M6759" s="2">
        <v>6.8533333333333299</v>
      </c>
      <c r="N6759" s="63">
        <f t="shared" si="485"/>
        <v>1.7308989315124987</v>
      </c>
      <c r="O6759">
        <v>2.99800489214633</v>
      </c>
      <c r="P6759" s="2">
        <v>3</v>
      </c>
      <c r="Q6759" s="2">
        <v>7.4633333333333303</v>
      </c>
      <c r="R6759" s="63">
        <f t="shared" si="486"/>
        <v>1.1489463772421145</v>
      </c>
      <c r="S6759">
        <v>1.9900335005555401</v>
      </c>
      <c r="T6759" s="2">
        <v>3</v>
      </c>
      <c r="U6759" s="339">
        <f t="shared" si="482"/>
        <v>8.5266990023699224E-2</v>
      </c>
      <c r="V6759" s="4">
        <f t="shared" si="483"/>
        <v>0.35703254187029065</v>
      </c>
    </row>
    <row r="6760" spans="1:22">
      <c r="A6760" s="127" t="s">
        <v>941</v>
      </c>
      <c r="B6760" t="s">
        <v>961</v>
      </c>
      <c r="C6760" s="219" t="s">
        <v>1491</v>
      </c>
      <c r="D6760" s="81" t="s">
        <v>44</v>
      </c>
      <c r="E6760" s="93" t="s">
        <v>73</v>
      </c>
      <c r="F6760" s="93" t="s">
        <v>73</v>
      </c>
      <c r="G6760" s="22">
        <v>277</v>
      </c>
      <c r="H6760" s="123">
        <f t="shared" si="484"/>
        <v>1</v>
      </c>
      <c r="K6760" t="s">
        <v>100</v>
      </c>
      <c r="L6760" t="s">
        <v>100</v>
      </c>
      <c r="M6760" s="2">
        <v>13.08</v>
      </c>
      <c r="N6760" s="63">
        <f t="shared" si="485"/>
        <v>2.0852178143621667</v>
      </c>
      <c r="O6760">
        <v>3.6117031993230002</v>
      </c>
      <c r="P6760" s="2">
        <v>3</v>
      </c>
      <c r="Q6760" s="2">
        <v>6.09</v>
      </c>
      <c r="R6760" s="63">
        <f t="shared" si="486"/>
        <v>1.410047280531163</v>
      </c>
      <c r="S6760">
        <v>2.4422735309543002</v>
      </c>
      <c r="T6760" s="2">
        <v>3</v>
      </c>
      <c r="U6760" s="339">
        <f t="shared" si="482"/>
        <v>-0.76443626430724698</v>
      </c>
      <c r="V6760" s="4">
        <f t="shared" si="483"/>
        <v>0.38694172344588507</v>
      </c>
    </row>
    <row r="6761" spans="1:22">
      <c r="A6761" s="127" t="s">
        <v>941</v>
      </c>
      <c r="B6761" t="s">
        <v>962</v>
      </c>
      <c r="C6761" s="219" t="s">
        <v>1491</v>
      </c>
      <c r="D6761" s="81" t="s">
        <v>44</v>
      </c>
      <c r="E6761" s="93" t="s">
        <v>73</v>
      </c>
      <c r="F6761" s="93" t="s">
        <v>73</v>
      </c>
      <c r="G6761" s="22">
        <v>110</v>
      </c>
      <c r="H6761" s="123">
        <f t="shared" si="484"/>
        <v>0.3971119133574007</v>
      </c>
      <c r="K6761" t="s">
        <v>100</v>
      </c>
      <c r="M6761" s="2">
        <v>5.1633333333333304</v>
      </c>
      <c r="N6761" s="63">
        <f t="shared" si="485"/>
        <v>0.27143650782048045</v>
      </c>
      <c r="O6761">
        <v>0.470141822574139</v>
      </c>
      <c r="P6761" s="2">
        <v>3</v>
      </c>
      <c r="Q6761" s="2">
        <v>1.0266666666666699</v>
      </c>
      <c r="R6761" s="63">
        <f t="shared" si="486"/>
        <v>0.45611889288259505</v>
      </c>
      <c r="S6761">
        <v>0.79002109676472099</v>
      </c>
      <c r="T6761" s="2">
        <v>3</v>
      </c>
      <c r="U6761" s="339">
        <f t="shared" si="482"/>
        <v>-1.6152650574432903</v>
      </c>
      <c r="V6761" s="4">
        <f t="shared" si="483"/>
        <v>0.53071063135998053</v>
      </c>
    </row>
    <row r="6762" spans="1:22">
      <c r="A6762" s="127" t="s">
        <v>941</v>
      </c>
      <c r="B6762" t="s">
        <v>962</v>
      </c>
      <c r="C6762" s="219" t="s">
        <v>1491</v>
      </c>
      <c r="D6762" s="81" t="s">
        <v>44</v>
      </c>
      <c r="E6762" s="93" t="s">
        <v>73</v>
      </c>
      <c r="F6762" s="93" t="s">
        <v>73</v>
      </c>
      <c r="G6762" s="22">
        <v>277</v>
      </c>
      <c r="H6762" s="123">
        <f t="shared" si="484"/>
        <v>1</v>
      </c>
      <c r="K6762" t="s">
        <v>100</v>
      </c>
      <c r="L6762" t="s">
        <v>100</v>
      </c>
      <c r="M6762" s="2">
        <v>8.4533333333333296</v>
      </c>
      <c r="N6762" s="63">
        <f t="shared" si="485"/>
        <v>0.31571787687392378</v>
      </c>
      <c r="O6762">
        <v>0.54683940360341099</v>
      </c>
      <c r="P6762" s="2">
        <v>3</v>
      </c>
      <c r="Q6762" s="2">
        <v>1.0933333333333299</v>
      </c>
      <c r="R6762" s="63">
        <f t="shared" si="486"/>
        <v>0.39675069138076019</v>
      </c>
      <c r="S6762">
        <v>0.68719235540955603</v>
      </c>
      <c r="T6762" s="2">
        <v>3</v>
      </c>
      <c r="U6762" s="339">
        <f t="shared" si="482"/>
        <v>-2.0453297071729755</v>
      </c>
      <c r="V6762" s="4">
        <f t="shared" si="483"/>
        <v>0.46501648324410161</v>
      </c>
    </row>
    <row r="6763" spans="1:22">
      <c r="A6763" s="127" t="s">
        <v>950</v>
      </c>
      <c r="B6763" t="s">
        <v>984</v>
      </c>
      <c r="C6763" s="219" t="s">
        <v>1491</v>
      </c>
      <c r="D6763" s="81" t="s">
        <v>44</v>
      </c>
      <c r="E6763" s="93" t="s">
        <v>73</v>
      </c>
      <c r="F6763" s="93" t="s">
        <v>73</v>
      </c>
      <c r="G6763">
        <v>277</v>
      </c>
      <c r="H6763" s="123">
        <f t="shared" si="484"/>
        <v>1</v>
      </c>
      <c r="L6763" t="s">
        <v>100</v>
      </c>
      <c r="M6763" s="2">
        <v>1.49142857142857</v>
      </c>
      <c r="N6763" s="63">
        <f t="shared" si="485"/>
        <v>0.76424565983159298</v>
      </c>
      <c r="O6763">
        <v>1.32371231229232</v>
      </c>
      <c r="P6763" s="2">
        <v>3</v>
      </c>
      <c r="Q6763" s="2">
        <v>0.28571428571428598</v>
      </c>
      <c r="R6763" s="63">
        <f t="shared" si="486"/>
        <v>0.19020039557317059</v>
      </c>
      <c r="S6763">
        <v>0.32943674875243001</v>
      </c>
      <c r="T6763" s="2">
        <v>3</v>
      </c>
      <c r="U6763" s="339">
        <f t="shared" si="482"/>
        <v>-1.6524974018945455</v>
      </c>
      <c r="V6763" s="4">
        <f t="shared" si="483"/>
        <v>0.77649166666666702</v>
      </c>
    </row>
    <row r="6764" spans="1:22">
      <c r="A6764" s="127" t="s">
        <v>950</v>
      </c>
      <c r="B6764" t="s">
        <v>985</v>
      </c>
      <c r="C6764" s="219" t="s">
        <v>1491</v>
      </c>
      <c r="D6764" s="81" t="s">
        <v>44</v>
      </c>
      <c r="E6764" s="93" t="s">
        <v>73</v>
      </c>
      <c r="F6764" s="93" t="s">
        <v>73</v>
      </c>
      <c r="G6764">
        <v>277</v>
      </c>
      <c r="H6764" s="123">
        <f t="shared" si="484"/>
        <v>1</v>
      </c>
      <c r="L6764" t="s">
        <v>100</v>
      </c>
      <c r="M6764" s="2">
        <v>1.0685714285714301</v>
      </c>
      <c r="N6764" s="63">
        <f t="shared" si="485"/>
        <v>0.41808330604515975</v>
      </c>
      <c r="O6764">
        <v>0.72414152786658503</v>
      </c>
      <c r="P6764" s="2">
        <v>3</v>
      </c>
      <c r="Q6764" s="2">
        <v>0.38428571428571401</v>
      </c>
      <c r="R6764" s="63">
        <f t="shared" si="486"/>
        <v>0.14801866034228206</v>
      </c>
      <c r="S6764">
        <v>0.25637584018111298</v>
      </c>
      <c r="T6764" s="2">
        <v>3</v>
      </c>
      <c r="U6764" s="339">
        <f t="shared" si="482"/>
        <v>-1.0226915983726403</v>
      </c>
      <c r="V6764" s="4">
        <f t="shared" si="483"/>
        <v>0.48169594118378734</v>
      </c>
    </row>
    <row r="6765" spans="1:22">
      <c r="A6765" s="127" t="s">
        <v>950</v>
      </c>
      <c r="B6765" t="s">
        <v>986</v>
      </c>
      <c r="C6765" s="219" t="s">
        <v>1491</v>
      </c>
      <c r="D6765" s="81" t="s">
        <v>44</v>
      </c>
      <c r="E6765" s="93" t="s">
        <v>73</v>
      </c>
      <c r="F6765" s="93" t="s">
        <v>73</v>
      </c>
      <c r="G6765">
        <v>277</v>
      </c>
      <c r="H6765" s="123">
        <f t="shared" si="484"/>
        <v>1</v>
      </c>
      <c r="L6765" t="s">
        <v>100</v>
      </c>
      <c r="M6765" s="2">
        <v>1.0957142857142901</v>
      </c>
      <c r="N6765" s="63">
        <f t="shared" si="485"/>
        <v>1.5355558426940228</v>
      </c>
      <c r="O6765">
        <v>2.6596607374052899</v>
      </c>
      <c r="P6765" s="2">
        <v>3</v>
      </c>
      <c r="Q6765" s="2">
        <v>7.8571428571428598E-2</v>
      </c>
      <c r="R6765" s="63">
        <f t="shared" si="486"/>
        <v>6.0132129646911801E-2</v>
      </c>
      <c r="S6765">
        <v>0.10415190371577</v>
      </c>
      <c r="T6765" s="2">
        <v>3</v>
      </c>
      <c r="U6765" s="339">
        <f t="shared" si="482"/>
        <v>-2.6351536161347888</v>
      </c>
      <c r="V6765" s="4">
        <f t="shared" si="483"/>
        <v>0.91904499540863016</v>
      </c>
    </row>
    <row r="6766" spans="1:22">
      <c r="A6766" s="127" t="s">
        <v>950</v>
      </c>
      <c r="B6766" t="s">
        <v>987</v>
      </c>
      <c r="C6766" s="219" t="s">
        <v>1491</v>
      </c>
      <c r="D6766" s="81" t="s">
        <v>44</v>
      </c>
      <c r="E6766" s="93" t="s">
        <v>73</v>
      </c>
      <c r="F6766" s="93" t="s">
        <v>73</v>
      </c>
      <c r="G6766">
        <v>277</v>
      </c>
      <c r="H6766" s="123">
        <f t="shared" si="484"/>
        <v>1</v>
      </c>
      <c r="L6766" t="s">
        <v>100</v>
      </c>
      <c r="M6766" s="2">
        <v>0.90166666666666695</v>
      </c>
      <c r="N6766" s="63">
        <f t="shared" si="485"/>
        <v>0.46523709606560354</v>
      </c>
      <c r="O6766">
        <v>0.80581428795142795</v>
      </c>
      <c r="P6766" s="2">
        <v>3</v>
      </c>
      <c r="Q6766" s="2">
        <v>1.2466666666666699</v>
      </c>
      <c r="R6766" s="63">
        <f t="shared" si="486"/>
        <v>0.24104402548543344</v>
      </c>
      <c r="S6766">
        <v>0.417500499001698</v>
      </c>
      <c r="T6766" s="2">
        <v>3</v>
      </c>
      <c r="U6766" s="339">
        <f t="shared" si="482"/>
        <v>0.32398369912799796</v>
      </c>
      <c r="V6766" s="4">
        <f t="shared" si="483"/>
        <v>0.37071787392642991</v>
      </c>
    </row>
    <row r="6767" spans="1:22">
      <c r="A6767" s="127" t="s">
        <v>950</v>
      </c>
      <c r="B6767" t="s">
        <v>988</v>
      </c>
      <c r="C6767" s="219" t="s">
        <v>1491</v>
      </c>
      <c r="D6767" s="81" t="s">
        <v>44</v>
      </c>
      <c r="E6767" s="93" t="s">
        <v>73</v>
      </c>
      <c r="F6767" s="93" t="s">
        <v>73</v>
      </c>
      <c r="G6767">
        <v>277</v>
      </c>
      <c r="H6767" s="123">
        <f t="shared" si="484"/>
        <v>1</v>
      </c>
      <c r="L6767" t="s">
        <v>100</v>
      </c>
      <c r="M6767" s="2">
        <v>4.1325000000000003</v>
      </c>
      <c r="N6767" s="63">
        <f t="shared" si="485"/>
        <v>1.2915741902379789</v>
      </c>
      <c r="O6767">
        <v>2.2370721192368102</v>
      </c>
      <c r="P6767" s="2">
        <v>3</v>
      </c>
      <c r="Q6767" s="2">
        <v>3.3</v>
      </c>
      <c r="R6767" s="63">
        <f t="shared" si="486"/>
        <v>1.6418756212196921</v>
      </c>
      <c r="S6767">
        <v>2.8438119956612198</v>
      </c>
      <c r="T6767" s="2">
        <v>3</v>
      </c>
      <c r="U6767" s="339">
        <f t="shared" si="482"/>
        <v>-0.22496008224060771</v>
      </c>
      <c r="V6767" s="4">
        <f t="shared" si="483"/>
        <v>0.5808774614835216</v>
      </c>
    </row>
    <row r="6768" spans="1:22">
      <c r="A6768" s="127" t="s">
        <v>950</v>
      </c>
      <c r="B6768" t="s">
        <v>989</v>
      </c>
      <c r="C6768" s="219" t="s">
        <v>1491</v>
      </c>
      <c r="D6768" s="81" t="s">
        <v>44</v>
      </c>
      <c r="E6768" s="93" t="s">
        <v>73</v>
      </c>
      <c r="F6768" s="93" t="s">
        <v>73</v>
      </c>
      <c r="G6768">
        <v>277</v>
      </c>
      <c r="H6768" s="123">
        <f t="shared" si="484"/>
        <v>1</v>
      </c>
      <c r="L6768" t="s">
        <v>100</v>
      </c>
      <c r="M6768" s="2">
        <v>5.4580000000000002</v>
      </c>
      <c r="N6768" s="63">
        <f t="shared" si="485"/>
        <v>1.9609963453985988</v>
      </c>
      <c r="O6768">
        <v>3.3965453036872599</v>
      </c>
      <c r="P6768" s="2">
        <v>3</v>
      </c>
      <c r="Q6768" s="2">
        <v>14.476000000000001</v>
      </c>
      <c r="R6768" s="63">
        <f t="shared" si="486"/>
        <v>12.850775333288931</v>
      </c>
      <c r="S6768">
        <v>22.258195793909302</v>
      </c>
      <c r="T6768" s="2">
        <v>3</v>
      </c>
      <c r="U6768" s="339">
        <f t="shared" si="482"/>
        <v>0.97540968341534928</v>
      </c>
      <c r="V6768" s="4">
        <f t="shared" si="483"/>
        <v>1.1213973776454327</v>
      </c>
    </row>
    <row r="6769" spans="1:22">
      <c r="A6769" s="127" t="s">
        <v>950</v>
      </c>
      <c r="B6769" t="s">
        <v>990</v>
      </c>
      <c r="C6769" s="219" t="s">
        <v>1491</v>
      </c>
      <c r="D6769" s="81" t="s">
        <v>44</v>
      </c>
      <c r="E6769" s="93" t="s">
        <v>73</v>
      </c>
      <c r="F6769" s="93" t="s">
        <v>73</v>
      </c>
      <c r="G6769">
        <v>277</v>
      </c>
      <c r="H6769" s="123">
        <f t="shared" si="484"/>
        <v>1</v>
      </c>
      <c r="L6769" t="s">
        <v>100</v>
      </c>
      <c r="M6769" s="2">
        <v>1.0760000000000001</v>
      </c>
      <c r="N6769" s="63">
        <f t="shared" si="485"/>
        <v>0.4447208862496419</v>
      </c>
      <c r="O6769">
        <v>0.77027917017143899</v>
      </c>
      <c r="P6769" s="2">
        <v>3</v>
      </c>
      <c r="Q6769" s="2">
        <v>2.1779999999999999</v>
      </c>
      <c r="R6769" s="63">
        <f t="shared" si="486"/>
        <v>1.0867873143659126</v>
      </c>
      <c r="S6769">
        <v>1.8823708455030901</v>
      </c>
      <c r="T6769" s="2">
        <v>3</v>
      </c>
      <c r="U6769" s="339">
        <f t="shared" si="482"/>
        <v>0.705156562771176</v>
      </c>
      <c r="V6769" s="4">
        <f t="shared" si="483"/>
        <v>0.58231843998602617</v>
      </c>
    </row>
    <row r="6770" spans="1:22">
      <c r="A6770" s="127" t="s">
        <v>950</v>
      </c>
      <c r="B6770" t="s">
        <v>991</v>
      </c>
      <c r="C6770" s="219" t="s">
        <v>1491</v>
      </c>
      <c r="D6770" s="81" t="s">
        <v>44</v>
      </c>
      <c r="E6770" s="93" t="s">
        <v>73</v>
      </c>
      <c r="F6770" s="93" t="s">
        <v>73</v>
      </c>
      <c r="G6770">
        <v>277</v>
      </c>
      <c r="H6770" s="123">
        <f t="shared" si="484"/>
        <v>1</v>
      </c>
      <c r="L6770" t="s">
        <v>100</v>
      </c>
      <c r="M6770" s="2">
        <v>3.1842857142857102</v>
      </c>
      <c r="N6770" s="63">
        <f t="shared" si="485"/>
        <v>1.9138293699133309</v>
      </c>
      <c r="O6770">
        <v>3.3148497057074202</v>
      </c>
      <c r="P6770" s="2">
        <v>3</v>
      </c>
      <c r="Q6770" s="2">
        <v>0.76428571428571401</v>
      </c>
      <c r="R6770" s="63">
        <f t="shared" si="486"/>
        <v>0.39053890321021129</v>
      </c>
      <c r="S6770">
        <v>0.67643322269230999</v>
      </c>
      <c r="T6770" s="2">
        <v>3</v>
      </c>
      <c r="U6770" s="339">
        <f t="shared" si="482"/>
        <v>-1.4270415864898613</v>
      </c>
      <c r="V6770" s="4">
        <f t="shared" si="483"/>
        <v>0.59443949495831749</v>
      </c>
    </row>
    <row r="6771" spans="1:22">
      <c r="A6771" s="127" t="s">
        <v>950</v>
      </c>
      <c r="B6771" t="s">
        <v>992</v>
      </c>
      <c r="C6771" s="219" t="s">
        <v>1491</v>
      </c>
      <c r="D6771" s="81" t="s">
        <v>44</v>
      </c>
      <c r="E6771" s="93" t="s">
        <v>73</v>
      </c>
      <c r="F6771" s="93" t="s">
        <v>73</v>
      </c>
      <c r="G6771">
        <v>277</v>
      </c>
      <c r="H6771" s="123">
        <f t="shared" si="484"/>
        <v>1</v>
      </c>
      <c r="L6771" t="s">
        <v>100</v>
      </c>
      <c r="M6771" s="2">
        <v>8.77</v>
      </c>
      <c r="N6771" s="63">
        <f t="shared" si="485"/>
        <v>3.6415823788872648</v>
      </c>
      <c r="O6771">
        <v>6.3074057001802801</v>
      </c>
      <c r="P6771" s="2">
        <v>3</v>
      </c>
      <c r="Q6771" s="2">
        <v>5.8814285714285699</v>
      </c>
      <c r="R6771" s="63">
        <f t="shared" si="486"/>
        <v>2.5836826184761694</v>
      </c>
      <c r="S6771">
        <v>4.4750695658333202</v>
      </c>
      <c r="T6771" s="2">
        <v>3</v>
      </c>
      <c r="U6771" s="339">
        <f t="shared" si="482"/>
        <v>-0.39953711965759192</v>
      </c>
      <c r="V6771" s="4">
        <f t="shared" si="483"/>
        <v>0.52631349820702389</v>
      </c>
    </row>
    <row r="6772" spans="1:22">
      <c r="A6772" s="127" t="s">
        <v>950</v>
      </c>
      <c r="B6772" t="s">
        <v>993</v>
      </c>
      <c r="C6772" s="219" t="s">
        <v>1491</v>
      </c>
      <c r="D6772" s="81" t="s">
        <v>44</v>
      </c>
      <c r="E6772" s="93" t="s">
        <v>73</v>
      </c>
      <c r="F6772" s="93" t="s">
        <v>73</v>
      </c>
      <c r="G6772">
        <v>277</v>
      </c>
      <c r="H6772" s="123">
        <f t="shared" si="484"/>
        <v>1</v>
      </c>
      <c r="L6772" t="s">
        <v>100</v>
      </c>
      <c r="M6772" s="2">
        <v>2.96</v>
      </c>
      <c r="N6772" s="63">
        <f t="shared" si="485"/>
        <v>0.51616104291414922</v>
      </c>
      <c r="O6772">
        <v>0.89401715121504599</v>
      </c>
      <c r="P6772" s="2">
        <v>3</v>
      </c>
      <c r="Q6772" s="2">
        <v>2.75</v>
      </c>
      <c r="R6772" s="63">
        <f t="shared" si="486"/>
        <v>1.6261952868924154</v>
      </c>
      <c r="S6772">
        <v>2.8166528599267102</v>
      </c>
      <c r="T6772" s="2">
        <v>3</v>
      </c>
      <c r="U6772" s="339">
        <f t="shared" si="482"/>
        <v>-7.3588356657489071E-2</v>
      </c>
      <c r="V6772" s="4">
        <f t="shared" si="483"/>
        <v>0.68302075298438858</v>
      </c>
    </row>
    <row r="6773" spans="1:22">
      <c r="A6773" s="127" t="s">
        <v>950</v>
      </c>
      <c r="B6773" t="s">
        <v>994</v>
      </c>
      <c r="C6773" s="219" t="s">
        <v>1491</v>
      </c>
      <c r="D6773" s="81" t="s">
        <v>44</v>
      </c>
      <c r="E6773" s="93" t="s">
        <v>73</v>
      </c>
      <c r="F6773" s="93" t="s">
        <v>73</v>
      </c>
      <c r="G6773">
        <v>277</v>
      </c>
      <c r="H6773" s="123">
        <f t="shared" si="484"/>
        <v>1</v>
      </c>
      <c r="L6773" t="s">
        <v>100</v>
      </c>
      <c r="M6773" s="2">
        <v>3.1783333333333301</v>
      </c>
      <c r="N6773" s="63">
        <f t="shared" si="485"/>
        <v>1.7469837498449206</v>
      </c>
      <c r="O6773">
        <v>3.0258646147285999</v>
      </c>
      <c r="P6773" s="2">
        <v>3</v>
      </c>
      <c r="Q6773" s="2">
        <v>3.09</v>
      </c>
      <c r="R6773" s="63">
        <f t="shared" si="486"/>
        <v>1.2513725797432702</v>
      </c>
      <c r="S6773">
        <v>2.1674408873138802</v>
      </c>
      <c r="T6773" s="2">
        <v>3</v>
      </c>
      <c r="U6773" s="339">
        <f t="shared" si="482"/>
        <v>-2.8185859474617637E-2</v>
      </c>
      <c r="V6773" s="4">
        <f t="shared" si="483"/>
        <v>0.49733803933068638</v>
      </c>
    </row>
    <row r="6774" spans="1:22">
      <c r="A6774" s="127" t="s">
        <v>950</v>
      </c>
      <c r="B6774" t="s">
        <v>995</v>
      </c>
      <c r="C6774" s="219" t="s">
        <v>1491</v>
      </c>
      <c r="D6774" s="81" t="s">
        <v>44</v>
      </c>
      <c r="E6774" s="93" t="s">
        <v>73</v>
      </c>
      <c r="F6774" s="93" t="s">
        <v>73</v>
      </c>
      <c r="G6774">
        <v>277</v>
      </c>
      <c r="H6774" s="123">
        <f t="shared" si="484"/>
        <v>1</v>
      </c>
      <c r="L6774" t="s">
        <v>100</v>
      </c>
      <c r="M6774" s="2">
        <v>1.97428571428571</v>
      </c>
      <c r="N6774" s="63">
        <f t="shared" si="485"/>
        <v>1.0869113075482264</v>
      </c>
      <c r="O6774">
        <v>1.8825856079946499</v>
      </c>
      <c r="P6774" s="2">
        <v>3</v>
      </c>
      <c r="Q6774" s="2">
        <v>1.9257142857142899</v>
      </c>
      <c r="R6774" s="63">
        <f t="shared" si="486"/>
        <v>1.0946529492789392</v>
      </c>
      <c r="S6774">
        <v>1.89599452480624</v>
      </c>
      <c r="T6774" s="2">
        <v>3</v>
      </c>
      <c r="U6774" s="339">
        <f t="shared" si="482"/>
        <v>-2.4909712855358514E-2</v>
      </c>
      <c r="V6774" s="4">
        <f t="shared" si="483"/>
        <v>0.65645732012158908</v>
      </c>
    </row>
    <row r="6775" spans="1:22">
      <c r="A6775" s="127" t="s">
        <v>942</v>
      </c>
      <c r="B6775" t="s">
        <v>963</v>
      </c>
      <c r="C6775" s="219" t="s">
        <v>1491</v>
      </c>
      <c r="D6775" s="81" t="s">
        <v>44</v>
      </c>
      <c r="E6775" s="93" t="s">
        <v>73</v>
      </c>
      <c r="F6775" s="93" t="s">
        <v>73</v>
      </c>
      <c r="G6775">
        <v>277</v>
      </c>
      <c r="H6775" s="123">
        <f t="shared" si="484"/>
        <v>1</v>
      </c>
      <c r="K6775" t="s">
        <v>100</v>
      </c>
      <c r="L6775" t="s">
        <v>100</v>
      </c>
      <c r="M6775" s="2">
        <v>0</v>
      </c>
      <c r="N6775" s="63">
        <f t="shared" si="485"/>
        <v>0</v>
      </c>
      <c r="O6775" s="63">
        <v>0</v>
      </c>
      <c r="P6775" s="2">
        <v>3</v>
      </c>
      <c r="Q6775" s="2">
        <v>0</v>
      </c>
      <c r="R6775" s="63">
        <f t="shared" si="486"/>
        <v>0</v>
      </c>
      <c r="S6775">
        <v>0</v>
      </c>
      <c r="T6775" s="2">
        <v>3</v>
      </c>
      <c r="U6775" s="339" t="e">
        <f t="shared" si="482"/>
        <v>#DIV/0!</v>
      </c>
      <c r="V6775" s="4" t="e">
        <f t="shared" si="483"/>
        <v>#DIV/0!</v>
      </c>
    </row>
    <row r="6776" spans="1:22">
      <c r="A6776" s="127" t="s">
        <v>942</v>
      </c>
      <c r="B6776" t="s">
        <v>963</v>
      </c>
      <c r="C6776" s="219" t="s">
        <v>1491</v>
      </c>
      <c r="D6776" s="81" t="s">
        <v>44</v>
      </c>
      <c r="E6776" s="93" t="s">
        <v>73</v>
      </c>
      <c r="F6776" s="93" t="s">
        <v>73</v>
      </c>
      <c r="G6776" s="22">
        <v>110</v>
      </c>
      <c r="H6776" s="123">
        <f t="shared" si="484"/>
        <v>0.3971119133574007</v>
      </c>
      <c r="K6776" t="s">
        <v>100</v>
      </c>
      <c r="M6776" s="2">
        <v>0.25004999999999999</v>
      </c>
      <c r="N6776" s="63">
        <f t="shared" si="485"/>
        <v>0.20408332040288504</v>
      </c>
      <c r="O6776" s="63">
        <v>0.35348267991515497</v>
      </c>
      <c r="P6776" s="2">
        <v>3</v>
      </c>
      <c r="Q6776" s="2">
        <v>5.0049999999999997E-2</v>
      </c>
      <c r="R6776" s="63">
        <f t="shared" si="486"/>
        <v>4.0784004217339923E-2</v>
      </c>
      <c r="S6776">
        <v>7.0639967440536106E-2</v>
      </c>
      <c r="T6776" s="2">
        <v>3</v>
      </c>
      <c r="U6776" s="339">
        <f t="shared" si="482"/>
        <v>-1.6086383921036831</v>
      </c>
      <c r="V6776" s="4">
        <f t="shared" si="483"/>
        <v>0.9973386586773203</v>
      </c>
    </row>
    <row r="6777" spans="1:22">
      <c r="A6777" s="127" t="s">
        <v>942</v>
      </c>
      <c r="B6777" t="s">
        <v>963</v>
      </c>
      <c r="C6777" s="219" t="s">
        <v>1491</v>
      </c>
      <c r="D6777" s="81" t="s">
        <v>44</v>
      </c>
      <c r="E6777" s="93" t="s">
        <v>73</v>
      </c>
      <c r="F6777" s="93" t="s">
        <v>73</v>
      </c>
      <c r="G6777">
        <v>0</v>
      </c>
      <c r="H6777" s="123">
        <f t="shared" si="484"/>
        <v>0</v>
      </c>
      <c r="I6777" s="2" t="s">
        <v>100</v>
      </c>
      <c r="M6777" s="2">
        <v>2.85</v>
      </c>
      <c r="N6777" s="63">
        <f t="shared" si="485"/>
        <v>0.12247448713915876</v>
      </c>
      <c r="O6777" s="63">
        <v>0.21213203435596401</v>
      </c>
      <c r="P6777" s="2">
        <v>3</v>
      </c>
      <c r="Q6777" s="325">
        <v>1E-4</v>
      </c>
      <c r="R6777" s="63">
        <f t="shared" si="486"/>
        <v>0</v>
      </c>
      <c r="S6777">
        <v>0</v>
      </c>
      <c r="T6777" s="2">
        <v>3</v>
      </c>
      <c r="U6777" s="339">
        <f t="shared" si="482"/>
        <v>-10.257659366256743</v>
      </c>
      <c r="V6777" s="4">
        <f t="shared" si="483"/>
        <v>0.33333333333333337</v>
      </c>
    </row>
    <row r="6778" spans="1:22">
      <c r="A6778" s="127" t="s">
        <v>942</v>
      </c>
      <c r="B6778" t="s">
        <v>952</v>
      </c>
      <c r="C6778" s="219" t="s">
        <v>1491</v>
      </c>
      <c r="D6778" s="81" t="s">
        <v>44</v>
      </c>
      <c r="E6778" s="93" t="s">
        <v>73</v>
      </c>
      <c r="F6778" s="93" t="s">
        <v>73</v>
      </c>
      <c r="G6778">
        <v>277</v>
      </c>
      <c r="H6778" s="123">
        <f t="shared" si="484"/>
        <v>1</v>
      </c>
      <c r="K6778" t="s">
        <v>100</v>
      </c>
      <c r="L6778" t="s">
        <v>100</v>
      </c>
      <c r="M6778" s="2">
        <v>0</v>
      </c>
      <c r="N6778" s="63">
        <f t="shared" si="485"/>
        <v>0</v>
      </c>
      <c r="O6778" s="63">
        <v>0</v>
      </c>
      <c r="P6778" s="2">
        <v>3</v>
      </c>
      <c r="Q6778" s="2">
        <v>0</v>
      </c>
      <c r="R6778" s="63">
        <f t="shared" si="486"/>
        <v>0</v>
      </c>
      <c r="S6778">
        <v>0</v>
      </c>
      <c r="T6778" s="2">
        <v>3</v>
      </c>
      <c r="U6778" s="339" t="e">
        <f t="shared" si="482"/>
        <v>#DIV/0!</v>
      </c>
      <c r="V6778" s="4" t="e">
        <f t="shared" si="483"/>
        <v>#DIV/0!</v>
      </c>
    </row>
    <row r="6779" spans="1:22">
      <c r="A6779" s="127" t="s">
        <v>942</v>
      </c>
      <c r="B6779" t="s">
        <v>952</v>
      </c>
      <c r="C6779" s="219" t="s">
        <v>1491</v>
      </c>
      <c r="D6779" s="81" t="s">
        <v>44</v>
      </c>
      <c r="E6779" s="93" t="s">
        <v>73</v>
      </c>
      <c r="F6779" s="93" t="s">
        <v>73</v>
      </c>
      <c r="G6779" s="22">
        <v>110</v>
      </c>
      <c r="H6779" s="123">
        <f t="shared" si="484"/>
        <v>0.3971119133574007</v>
      </c>
      <c r="K6779" t="s">
        <v>100</v>
      </c>
      <c r="M6779" s="2">
        <v>16.933333333333302</v>
      </c>
      <c r="N6779" s="63">
        <f t="shared" si="485"/>
        <v>2.1457969252574789</v>
      </c>
      <c r="O6779" s="63">
        <v>3.7166292972710302</v>
      </c>
      <c r="P6779" s="2">
        <v>3</v>
      </c>
      <c r="Q6779" s="2">
        <v>11.6666666666667</v>
      </c>
      <c r="R6779" s="63">
        <f t="shared" si="486"/>
        <v>6.8550062808951102</v>
      </c>
      <c r="S6779">
        <v>11.873219164714101</v>
      </c>
      <c r="T6779" s="2">
        <v>3</v>
      </c>
      <c r="U6779" s="339">
        <f t="shared" si="482"/>
        <v>-0.37254829309501786</v>
      </c>
      <c r="V6779" s="4">
        <f t="shared" si="483"/>
        <v>0.67857414965986407</v>
      </c>
    </row>
    <row r="6780" spans="1:22">
      <c r="A6780" s="127" t="s">
        <v>942</v>
      </c>
      <c r="B6780" t="s">
        <v>952</v>
      </c>
      <c r="C6780" s="219" t="s">
        <v>1491</v>
      </c>
      <c r="D6780" s="81" t="s">
        <v>44</v>
      </c>
      <c r="E6780" s="93" t="s">
        <v>73</v>
      </c>
      <c r="F6780" s="93" t="s">
        <v>73</v>
      </c>
      <c r="G6780">
        <v>0</v>
      </c>
      <c r="H6780" s="123">
        <f t="shared" si="484"/>
        <v>0</v>
      </c>
      <c r="I6780" s="2" t="s">
        <v>100</v>
      </c>
      <c r="M6780" s="2">
        <v>4.56666666666667</v>
      </c>
      <c r="N6780" s="63">
        <f t="shared" si="485"/>
        <v>0.58118652580542129</v>
      </c>
      <c r="O6780" s="63">
        <v>1.00664459136943</v>
      </c>
      <c r="P6780" s="2">
        <v>3</v>
      </c>
      <c r="Q6780" s="2">
        <v>2.54</v>
      </c>
      <c r="R6780" s="63">
        <f t="shared" si="486"/>
        <v>2.5300000000000007</v>
      </c>
      <c r="S6780">
        <v>4.3820885431492602</v>
      </c>
      <c r="T6780" s="2">
        <v>3</v>
      </c>
      <c r="U6780" s="339">
        <f t="shared" si="482"/>
        <v>-0.58661946313552504</v>
      </c>
      <c r="V6780" s="4">
        <f t="shared" si="483"/>
        <v>1.3254748176163023</v>
      </c>
    </row>
    <row r="6781" spans="1:22">
      <c r="A6781" s="127" t="s">
        <v>942</v>
      </c>
      <c r="B6781" t="s">
        <v>952</v>
      </c>
      <c r="C6781" s="219" t="s">
        <v>1491</v>
      </c>
      <c r="D6781" s="81" t="s">
        <v>44</v>
      </c>
      <c r="E6781" s="93" t="s">
        <v>73</v>
      </c>
      <c r="F6781" s="93" t="s">
        <v>73</v>
      </c>
      <c r="G6781">
        <v>17</v>
      </c>
      <c r="H6781" s="123">
        <f t="shared" si="484"/>
        <v>6.1371841155234655E-2</v>
      </c>
      <c r="J6781" t="s">
        <v>100</v>
      </c>
      <c r="M6781" s="2">
        <v>4.3333333333333304</v>
      </c>
      <c r="N6781" s="63">
        <f t="shared" si="485"/>
        <v>1.6424913326339881</v>
      </c>
      <c r="O6781" s="63">
        <v>2.8448784391135802</v>
      </c>
      <c r="P6781" s="2">
        <v>3</v>
      </c>
      <c r="Q6781" s="2">
        <v>7.8</v>
      </c>
      <c r="R6781" s="63" t="e">
        <f t="shared" si="486"/>
        <v>#VALUE!</v>
      </c>
      <c r="S6781" t="s">
        <v>16</v>
      </c>
      <c r="T6781" s="2">
        <v>3</v>
      </c>
      <c r="U6781" s="339">
        <f t="shared" si="482"/>
        <v>0.58778666490211962</v>
      </c>
      <c r="V6781" s="4" t="e">
        <f t="shared" si="483"/>
        <v>#VALUE!</v>
      </c>
    </row>
    <row r="6782" spans="1:22">
      <c r="A6782" s="127" t="s">
        <v>942</v>
      </c>
      <c r="B6782" t="s">
        <v>964</v>
      </c>
      <c r="C6782" s="219" t="s">
        <v>1491</v>
      </c>
      <c r="D6782" s="81" t="s">
        <v>44</v>
      </c>
      <c r="E6782" s="93" t="s">
        <v>73</v>
      </c>
      <c r="F6782" s="93" t="s">
        <v>73</v>
      </c>
      <c r="G6782">
        <v>277</v>
      </c>
      <c r="H6782" s="123">
        <f t="shared" si="484"/>
        <v>1</v>
      </c>
      <c r="I6782" s="64"/>
      <c r="J6782" s="22"/>
      <c r="K6782" s="22" t="s">
        <v>100</v>
      </c>
      <c r="L6782" s="22" t="s">
        <v>100</v>
      </c>
      <c r="M6782" s="2">
        <v>0</v>
      </c>
      <c r="N6782" s="63">
        <f t="shared" si="485"/>
        <v>0</v>
      </c>
      <c r="O6782" s="63">
        <v>0</v>
      </c>
      <c r="P6782" s="2">
        <v>3</v>
      </c>
      <c r="Q6782" s="2">
        <v>0</v>
      </c>
      <c r="R6782" s="63">
        <f t="shared" si="486"/>
        <v>0</v>
      </c>
      <c r="S6782">
        <v>0</v>
      </c>
      <c r="T6782" s="2">
        <v>3</v>
      </c>
      <c r="U6782" s="339" t="e">
        <f t="shared" si="482"/>
        <v>#DIV/0!</v>
      </c>
      <c r="V6782" s="4" t="e">
        <f t="shared" si="483"/>
        <v>#DIV/0!</v>
      </c>
    </row>
    <row r="6783" spans="1:22">
      <c r="A6783" s="127" t="s">
        <v>942</v>
      </c>
      <c r="B6783" t="s">
        <v>964</v>
      </c>
      <c r="C6783" s="219" t="s">
        <v>1491</v>
      </c>
      <c r="D6783" s="81" t="s">
        <v>44</v>
      </c>
      <c r="E6783" s="93" t="s">
        <v>73</v>
      </c>
      <c r="F6783" s="93" t="s">
        <v>73</v>
      </c>
      <c r="G6783" s="22">
        <v>110</v>
      </c>
      <c r="H6783" s="123">
        <f t="shared" si="484"/>
        <v>0.3971119133574007</v>
      </c>
      <c r="I6783" s="64"/>
      <c r="J6783" s="22"/>
      <c r="K6783" s="22" t="s">
        <v>100</v>
      </c>
      <c r="L6783" s="22"/>
      <c r="M6783" s="2">
        <v>2.2999999999999998</v>
      </c>
      <c r="N6783" s="63">
        <f t="shared" si="485"/>
        <v>1.5513435037626793</v>
      </c>
      <c r="O6783" s="63">
        <v>2.6870057685088802</v>
      </c>
      <c r="P6783" s="2">
        <v>3</v>
      </c>
      <c r="Q6783" s="2">
        <v>5.0499999999999998E-3</v>
      </c>
      <c r="R6783" s="63">
        <f t="shared" si="486"/>
        <v>4.0416580755922435E-3</v>
      </c>
      <c r="S6783">
        <v>7.0003571337468196E-3</v>
      </c>
      <c r="T6783" s="2">
        <v>3</v>
      </c>
      <c r="U6783" s="339">
        <f t="shared" si="482"/>
        <v>-6.1212761586299722</v>
      </c>
      <c r="V6783" s="4">
        <f t="shared" si="483"/>
        <v>0.97385877201581539</v>
      </c>
    </row>
    <row r="6784" spans="1:22">
      <c r="A6784" s="127" t="s">
        <v>942</v>
      </c>
      <c r="B6784" t="s">
        <v>964</v>
      </c>
      <c r="C6784" s="219" t="s">
        <v>1491</v>
      </c>
      <c r="D6784" s="81" t="s">
        <v>44</v>
      </c>
      <c r="E6784" s="93" t="s">
        <v>73</v>
      </c>
      <c r="F6784" s="93" t="s">
        <v>73</v>
      </c>
      <c r="G6784">
        <v>0</v>
      </c>
      <c r="H6784" s="123">
        <f t="shared" si="484"/>
        <v>0</v>
      </c>
      <c r="I6784" s="64" t="s">
        <v>100</v>
      </c>
      <c r="J6784" s="22"/>
      <c r="K6784" s="22"/>
      <c r="L6784" s="22"/>
      <c r="M6784" s="2">
        <v>1.1000000000000001</v>
      </c>
      <c r="N6784" s="63">
        <f t="shared" si="485"/>
        <v>0.24494897427831752</v>
      </c>
      <c r="O6784" s="63">
        <v>0.42426406871192801</v>
      </c>
      <c r="P6784" s="2">
        <v>3</v>
      </c>
      <c r="Q6784" s="2">
        <v>0.105</v>
      </c>
      <c r="R6784" s="63">
        <f t="shared" si="486"/>
        <v>7.7567175188133955E-2</v>
      </c>
      <c r="S6784">
        <v>0.134350288425444</v>
      </c>
      <c r="T6784" s="2">
        <v>3</v>
      </c>
      <c r="U6784" s="339">
        <f t="shared" si="482"/>
        <v>-2.3491051086289385</v>
      </c>
      <c r="V6784" s="4">
        <f t="shared" si="483"/>
        <v>0.87906273620559316</v>
      </c>
    </row>
    <row r="6785" spans="1:22">
      <c r="A6785" s="127" t="s">
        <v>942</v>
      </c>
      <c r="B6785" t="s">
        <v>964</v>
      </c>
      <c r="C6785" s="219" t="s">
        <v>1491</v>
      </c>
      <c r="D6785" s="81" t="s">
        <v>44</v>
      </c>
      <c r="E6785" s="93" t="s">
        <v>73</v>
      </c>
      <c r="F6785" s="93" t="s">
        <v>73</v>
      </c>
      <c r="G6785">
        <v>17</v>
      </c>
      <c r="H6785" s="123">
        <f t="shared" si="484"/>
        <v>6.1371841155234655E-2</v>
      </c>
      <c r="J6785" t="s">
        <v>100</v>
      </c>
      <c r="M6785" s="2">
        <v>2.25</v>
      </c>
      <c r="N6785" s="63">
        <f t="shared" si="485"/>
        <v>1.0206207261596583</v>
      </c>
      <c r="O6785" s="63">
        <v>1.76776695296637</v>
      </c>
      <c r="P6785" s="2">
        <v>3</v>
      </c>
      <c r="Q6785" s="2">
        <v>1.2</v>
      </c>
      <c r="R6785" s="63" t="e">
        <f t="shared" si="486"/>
        <v>#VALUE!</v>
      </c>
      <c r="S6785" t="s">
        <v>16</v>
      </c>
      <c r="T6785" s="2">
        <v>3</v>
      </c>
      <c r="U6785" s="339">
        <f t="shared" si="482"/>
        <v>-0.62860865942237421</v>
      </c>
      <c r="V6785" s="4" t="e">
        <f t="shared" si="483"/>
        <v>#VALUE!</v>
      </c>
    </row>
    <row r="6786" spans="1:22">
      <c r="A6786" s="127" t="s">
        <v>942</v>
      </c>
      <c r="B6786" t="s">
        <v>965</v>
      </c>
      <c r="C6786" s="219" t="s">
        <v>1491</v>
      </c>
      <c r="D6786" s="81" t="s">
        <v>44</v>
      </c>
      <c r="E6786" s="93" t="s">
        <v>73</v>
      </c>
      <c r="F6786" s="93" t="s">
        <v>73</v>
      </c>
      <c r="G6786">
        <v>277</v>
      </c>
      <c r="H6786" s="123">
        <f t="shared" si="484"/>
        <v>1</v>
      </c>
      <c r="I6786" s="64"/>
      <c r="J6786" s="22"/>
      <c r="K6786" s="22" t="s">
        <v>100</v>
      </c>
      <c r="L6786" s="22" t="s">
        <v>100</v>
      </c>
      <c r="M6786" s="2">
        <v>0</v>
      </c>
      <c r="N6786" s="63">
        <f t="shared" si="485"/>
        <v>0</v>
      </c>
      <c r="O6786" s="63">
        <v>0</v>
      </c>
      <c r="P6786" s="2">
        <v>3</v>
      </c>
      <c r="Q6786" s="2">
        <v>0</v>
      </c>
      <c r="R6786" s="63">
        <f t="shared" si="486"/>
        <v>0</v>
      </c>
      <c r="S6786">
        <v>0</v>
      </c>
      <c r="T6786" s="2">
        <v>3</v>
      </c>
      <c r="U6786" s="339" t="e">
        <f t="shared" si="482"/>
        <v>#DIV/0!</v>
      </c>
      <c r="V6786" s="4" t="e">
        <f t="shared" si="483"/>
        <v>#DIV/0!</v>
      </c>
    </row>
    <row r="6787" spans="1:22">
      <c r="A6787" s="127" t="s">
        <v>942</v>
      </c>
      <c r="B6787" t="s">
        <v>965</v>
      </c>
      <c r="C6787" s="219" t="s">
        <v>1491</v>
      </c>
      <c r="D6787" s="81" t="s">
        <v>44</v>
      </c>
      <c r="E6787" s="93" t="s">
        <v>73</v>
      </c>
      <c r="F6787" s="93" t="s">
        <v>73</v>
      </c>
      <c r="G6787" s="22">
        <v>110</v>
      </c>
      <c r="H6787" s="123">
        <f t="shared" si="484"/>
        <v>0.3971119133574007</v>
      </c>
      <c r="I6787" s="64"/>
      <c r="J6787" s="22"/>
      <c r="K6787" s="22" t="s">
        <v>100</v>
      </c>
      <c r="L6787" s="22"/>
      <c r="M6787" s="2">
        <v>3.15</v>
      </c>
      <c r="N6787" s="63">
        <f t="shared" si="485"/>
        <v>1.0206207261596583</v>
      </c>
      <c r="O6787" s="63">
        <v>1.76776695296637</v>
      </c>
      <c r="P6787" s="2">
        <v>3</v>
      </c>
      <c r="Q6787" s="2">
        <v>13.75</v>
      </c>
      <c r="R6787" s="63">
        <f t="shared" si="486"/>
        <v>2.0820662813657003</v>
      </c>
      <c r="S6787">
        <v>3.6062445840513901</v>
      </c>
      <c r="T6787" s="2">
        <v>3</v>
      </c>
      <c r="U6787" s="339">
        <f t="shared" ref="U6787:U6850" si="487">LN(Q6787/M6787)</f>
        <v>1.4736363712750387</v>
      </c>
      <c r="V6787" s="4">
        <f t="shared" ref="V6787:V6850" si="488">M6787^2/(P6787*M6787^2)+S6787^2/(T6787*Q6787^2)</f>
        <v>0.35626225895316799</v>
      </c>
    </row>
    <row r="6788" spans="1:22">
      <c r="A6788" s="127" t="s">
        <v>942</v>
      </c>
      <c r="B6788" t="s">
        <v>965</v>
      </c>
      <c r="C6788" s="219" t="s">
        <v>1491</v>
      </c>
      <c r="D6788" s="81" t="s">
        <v>44</v>
      </c>
      <c r="E6788" s="93" t="s">
        <v>73</v>
      </c>
      <c r="F6788" s="93" t="s">
        <v>73</v>
      </c>
      <c r="G6788">
        <v>0</v>
      </c>
      <c r="H6788" s="123">
        <f t="shared" si="484"/>
        <v>0</v>
      </c>
      <c r="I6788" s="64" t="s">
        <v>100</v>
      </c>
      <c r="J6788" s="22"/>
      <c r="K6788" s="22"/>
      <c r="L6788" s="22"/>
      <c r="M6788" s="2">
        <v>1.45</v>
      </c>
      <c r="N6788" s="63">
        <f t="shared" si="485"/>
        <v>0.36742346141747684</v>
      </c>
      <c r="O6788" s="63">
        <v>0.63639610306789296</v>
      </c>
      <c r="P6788" s="2">
        <v>3</v>
      </c>
      <c r="Q6788" s="2">
        <v>0.755</v>
      </c>
      <c r="R6788" s="63">
        <f t="shared" si="486"/>
        <v>0.60828995279115827</v>
      </c>
      <c r="S6788">
        <v>1.0535891039679599</v>
      </c>
      <c r="T6788" s="2">
        <v>3</v>
      </c>
      <c r="U6788" s="339">
        <f t="shared" si="487"/>
        <v>-0.65260108616559531</v>
      </c>
      <c r="V6788" s="4">
        <f t="shared" si="488"/>
        <v>0.9824569097846636</v>
      </c>
    </row>
    <row r="6789" spans="1:22">
      <c r="A6789" s="127" t="s">
        <v>942</v>
      </c>
      <c r="B6789" t="s">
        <v>966</v>
      </c>
      <c r="C6789" s="219" t="s">
        <v>1491</v>
      </c>
      <c r="D6789" s="81" t="s">
        <v>44</v>
      </c>
      <c r="E6789" s="93" t="s">
        <v>73</v>
      </c>
      <c r="F6789" s="93" t="s">
        <v>73</v>
      </c>
      <c r="G6789">
        <v>277</v>
      </c>
      <c r="H6789" s="123">
        <f t="shared" si="484"/>
        <v>1</v>
      </c>
      <c r="I6789" s="64"/>
      <c r="J6789" s="22"/>
      <c r="K6789" s="22" t="s">
        <v>100</v>
      </c>
      <c r="L6789" s="22" t="s">
        <v>100</v>
      </c>
      <c r="M6789" s="2">
        <v>0</v>
      </c>
      <c r="N6789" s="63">
        <f t="shared" si="485"/>
        <v>0</v>
      </c>
      <c r="O6789" s="63">
        <v>0</v>
      </c>
      <c r="P6789" s="2">
        <v>3</v>
      </c>
      <c r="Q6789" s="2">
        <v>0</v>
      </c>
      <c r="R6789" s="63">
        <f t="shared" si="486"/>
        <v>0</v>
      </c>
      <c r="S6789">
        <v>0</v>
      </c>
      <c r="T6789" s="2">
        <v>3</v>
      </c>
      <c r="U6789" s="339" t="e">
        <f t="shared" si="487"/>
        <v>#DIV/0!</v>
      </c>
      <c r="V6789" s="4" t="e">
        <f t="shared" si="488"/>
        <v>#DIV/0!</v>
      </c>
    </row>
    <row r="6790" spans="1:22">
      <c r="A6790" s="109" t="s">
        <v>942</v>
      </c>
      <c r="B6790" t="s">
        <v>966</v>
      </c>
      <c r="C6790" s="219" t="s">
        <v>1491</v>
      </c>
      <c r="D6790" s="81" t="s">
        <v>44</v>
      </c>
      <c r="E6790" s="93" t="s">
        <v>73</v>
      </c>
      <c r="F6790" s="93" t="s">
        <v>73</v>
      </c>
      <c r="G6790" s="22">
        <v>110</v>
      </c>
      <c r="H6790" s="123">
        <f t="shared" si="484"/>
        <v>0.3971119133574007</v>
      </c>
      <c r="I6790" s="64"/>
      <c r="J6790" s="22"/>
      <c r="K6790" s="22" t="s">
        <v>100</v>
      </c>
      <c r="L6790" s="22"/>
      <c r="M6790" s="2">
        <v>28.633333333333301</v>
      </c>
      <c r="N6790" s="63">
        <f t="shared" si="485"/>
        <v>2.4727402703164034</v>
      </c>
      <c r="O6790" s="63">
        <v>4.2829117821096103</v>
      </c>
      <c r="P6790" s="2">
        <v>3</v>
      </c>
      <c r="Q6790" s="2">
        <v>11.4333333333333</v>
      </c>
      <c r="R6790" s="63">
        <f t="shared" si="486"/>
        <v>1.3920408678547382</v>
      </c>
      <c r="S6790">
        <v>2.4110855093366799</v>
      </c>
      <c r="T6790" s="2">
        <v>3</v>
      </c>
      <c r="U6790" s="339">
        <f t="shared" si="487"/>
        <v>-0.91803847481831724</v>
      </c>
      <c r="V6790" s="4">
        <f t="shared" si="488"/>
        <v>0.34815708874136914</v>
      </c>
    </row>
    <row r="6791" spans="1:22">
      <c r="A6791" s="109" t="s">
        <v>942</v>
      </c>
      <c r="B6791" t="s">
        <v>966</v>
      </c>
      <c r="C6791" s="219" t="s">
        <v>1491</v>
      </c>
      <c r="D6791" s="81" t="s">
        <v>44</v>
      </c>
      <c r="E6791" s="93" t="s">
        <v>73</v>
      </c>
      <c r="F6791" s="93" t="s">
        <v>73</v>
      </c>
      <c r="G6791">
        <v>0</v>
      </c>
      <c r="H6791" s="123">
        <f t="shared" si="484"/>
        <v>0</v>
      </c>
      <c r="I6791" s="64" t="s">
        <v>100</v>
      </c>
      <c r="J6791" s="22"/>
      <c r="K6791" s="22"/>
      <c r="L6791" s="22"/>
      <c r="M6791" s="2">
        <v>4.2666666666666702</v>
      </c>
      <c r="N6791" s="63">
        <f t="shared" si="485"/>
        <v>0.70553368295055907</v>
      </c>
      <c r="O6791" s="63">
        <v>1.22202018532156</v>
      </c>
      <c r="P6791" s="2">
        <v>3</v>
      </c>
      <c r="Q6791" s="2">
        <v>3.57</v>
      </c>
      <c r="R6791" s="63">
        <f t="shared" si="486"/>
        <v>2.3099567095510718</v>
      </c>
      <c r="S6791">
        <v>4.0009623842270798</v>
      </c>
      <c r="T6791" s="2">
        <v>3</v>
      </c>
      <c r="U6791" s="339">
        <f t="shared" si="487"/>
        <v>-0.17826728646591494</v>
      </c>
      <c r="V6791" s="4">
        <f t="shared" si="488"/>
        <v>0.75200276188907045</v>
      </c>
    </row>
    <row r="6792" spans="1:22">
      <c r="A6792" s="109" t="s">
        <v>942</v>
      </c>
      <c r="B6792" t="s">
        <v>966</v>
      </c>
      <c r="C6792" s="219" t="s">
        <v>1491</v>
      </c>
      <c r="D6792" s="81" t="s">
        <v>44</v>
      </c>
      <c r="E6792" s="93" t="s">
        <v>73</v>
      </c>
      <c r="F6792" s="93" t="s">
        <v>73</v>
      </c>
      <c r="G6792">
        <v>17</v>
      </c>
      <c r="H6792" s="123">
        <f t="shared" si="484"/>
        <v>6.1371841155234655E-2</v>
      </c>
      <c r="J6792" t="s">
        <v>100</v>
      </c>
      <c r="M6792" s="2">
        <v>7.6333333333333302</v>
      </c>
      <c r="N6792" s="63">
        <f t="shared" si="485"/>
        <v>4.5483818856575544</v>
      </c>
      <c r="O6792" s="63">
        <v>7.87802851818482</v>
      </c>
      <c r="P6792" s="2">
        <v>3</v>
      </c>
      <c r="Q6792" s="2">
        <v>21.1</v>
      </c>
      <c r="R6792" s="63" t="e">
        <f t="shared" si="486"/>
        <v>#VALUE!</v>
      </c>
      <c r="S6792" t="s">
        <v>16</v>
      </c>
      <c r="T6792" s="2">
        <v>3</v>
      </c>
      <c r="U6792" s="339">
        <f t="shared" si="487"/>
        <v>1.0167484185899371</v>
      </c>
      <c r="V6792" s="4" t="e">
        <f t="shared" si="488"/>
        <v>#VALUE!</v>
      </c>
    </row>
    <row r="6793" spans="1:22">
      <c r="A6793" s="109" t="s">
        <v>942</v>
      </c>
      <c r="B6793" t="s">
        <v>967</v>
      </c>
      <c r="C6793" s="219" t="s">
        <v>1491</v>
      </c>
      <c r="D6793" s="81" t="s">
        <v>44</v>
      </c>
      <c r="E6793" s="93" t="s">
        <v>73</v>
      </c>
      <c r="F6793" s="93" t="s">
        <v>73</v>
      </c>
      <c r="G6793" s="22">
        <v>277</v>
      </c>
      <c r="H6793" s="123">
        <f t="shared" si="484"/>
        <v>1</v>
      </c>
      <c r="I6793" s="64"/>
      <c r="J6793" s="22"/>
      <c r="K6793" s="22" t="s">
        <v>100</v>
      </c>
      <c r="L6793" s="22" t="s">
        <v>100</v>
      </c>
      <c r="M6793" s="2">
        <v>0</v>
      </c>
      <c r="N6793" s="63">
        <f t="shared" si="485"/>
        <v>0</v>
      </c>
      <c r="O6793" s="63">
        <v>0</v>
      </c>
      <c r="P6793" s="2">
        <v>3</v>
      </c>
      <c r="Q6793" s="2">
        <v>0</v>
      </c>
      <c r="R6793" s="63">
        <f t="shared" si="486"/>
        <v>0</v>
      </c>
      <c r="S6793">
        <v>0</v>
      </c>
      <c r="T6793" s="2">
        <v>3</v>
      </c>
      <c r="U6793" s="339" t="e">
        <f t="shared" si="487"/>
        <v>#DIV/0!</v>
      </c>
      <c r="V6793" s="4" t="e">
        <f t="shared" si="488"/>
        <v>#DIV/0!</v>
      </c>
    </row>
    <row r="6794" spans="1:22">
      <c r="A6794" s="109" t="s">
        <v>942</v>
      </c>
      <c r="B6794" t="s">
        <v>967</v>
      </c>
      <c r="C6794" s="219" t="s">
        <v>1491</v>
      </c>
      <c r="D6794" s="81" t="s">
        <v>44</v>
      </c>
      <c r="E6794" s="93" t="s">
        <v>73</v>
      </c>
      <c r="F6794" s="93" t="s">
        <v>73</v>
      </c>
      <c r="G6794" s="22">
        <v>110</v>
      </c>
      <c r="H6794" s="123">
        <f t="shared" si="484"/>
        <v>0.3971119133574007</v>
      </c>
      <c r="I6794" s="64"/>
      <c r="J6794" s="22"/>
      <c r="K6794" s="22" t="s">
        <v>100</v>
      </c>
      <c r="L6794" s="22"/>
      <c r="M6794" s="2">
        <v>2.1333333333333302</v>
      </c>
      <c r="N6794" s="63">
        <f t="shared" si="485"/>
        <v>0.84524815554039778</v>
      </c>
      <c r="O6794" s="63">
        <v>1.4640127503998499</v>
      </c>
      <c r="P6794" s="2">
        <v>3</v>
      </c>
      <c r="Q6794" s="2">
        <v>0.266666666666667</v>
      </c>
      <c r="R6794" s="63">
        <f t="shared" si="486"/>
        <v>0.16666666666666674</v>
      </c>
      <c r="S6794">
        <v>0.28867513459481298</v>
      </c>
      <c r="T6794" s="2">
        <v>3</v>
      </c>
      <c r="U6794" s="339">
        <f t="shared" si="487"/>
        <v>-2.0794415416798331</v>
      </c>
      <c r="V6794" s="4">
        <f t="shared" si="488"/>
        <v>0.72395833333333259</v>
      </c>
    </row>
    <row r="6795" spans="1:22">
      <c r="A6795" s="109" t="s">
        <v>942</v>
      </c>
      <c r="B6795" t="s">
        <v>967</v>
      </c>
      <c r="C6795" s="219" t="s">
        <v>1491</v>
      </c>
      <c r="D6795" s="81" t="s">
        <v>44</v>
      </c>
      <c r="E6795" s="93" t="s">
        <v>73</v>
      </c>
      <c r="F6795" s="93" t="s">
        <v>73</v>
      </c>
      <c r="G6795" s="22">
        <v>0</v>
      </c>
      <c r="H6795" s="123">
        <f t="shared" si="484"/>
        <v>0</v>
      </c>
      <c r="I6795" s="64" t="s">
        <v>100</v>
      </c>
      <c r="J6795" s="22"/>
      <c r="K6795" s="22"/>
      <c r="L6795" s="22"/>
      <c r="M6795" s="2">
        <v>0.66666666666666696</v>
      </c>
      <c r="N6795" s="63">
        <f t="shared" si="485"/>
        <v>0.41766546953805589</v>
      </c>
      <c r="O6795" s="63">
        <v>0.72341781380702397</v>
      </c>
      <c r="P6795" s="2">
        <v>3</v>
      </c>
      <c r="Q6795" s="2">
        <v>0.80003333333333304</v>
      </c>
      <c r="R6795" s="63">
        <f t="shared" si="486"/>
        <v>0.41630117436511999</v>
      </c>
      <c r="S6795">
        <v>0.72105478525097799</v>
      </c>
      <c r="T6795" s="2">
        <v>3</v>
      </c>
      <c r="U6795" s="339">
        <f t="shared" si="487"/>
        <v>0.18236322259258897</v>
      </c>
      <c r="V6795" s="4">
        <f t="shared" si="488"/>
        <v>0.60410243717403966</v>
      </c>
    </row>
    <row r="6796" spans="1:22">
      <c r="A6796" s="109" t="s">
        <v>942</v>
      </c>
      <c r="B6796" t="s">
        <v>967</v>
      </c>
      <c r="C6796" s="219" t="s">
        <v>1491</v>
      </c>
      <c r="D6796" s="81" t="s">
        <v>44</v>
      </c>
      <c r="E6796" s="93" t="s">
        <v>73</v>
      </c>
      <c r="F6796" s="93" t="s">
        <v>73</v>
      </c>
      <c r="G6796">
        <v>17</v>
      </c>
      <c r="H6796" s="123">
        <f t="shared" si="484"/>
        <v>6.1371841155234655E-2</v>
      </c>
      <c r="J6796" t="s">
        <v>100</v>
      </c>
      <c r="M6796" s="2">
        <v>3.3333333333333298E-2</v>
      </c>
      <c r="N6796" s="63">
        <f t="shared" si="485"/>
        <v>3.3333333333333347E-2</v>
      </c>
      <c r="O6796" s="63">
        <v>5.7735026918962602E-2</v>
      </c>
      <c r="P6796" s="2">
        <v>3</v>
      </c>
      <c r="Q6796" s="2">
        <v>0</v>
      </c>
      <c r="R6796" s="63" t="e">
        <f t="shared" si="486"/>
        <v>#VALUE!</v>
      </c>
      <c r="S6796" t="s">
        <v>16</v>
      </c>
      <c r="T6796" s="2">
        <v>3</v>
      </c>
      <c r="U6796" s="339" t="e">
        <f t="shared" si="487"/>
        <v>#NUM!</v>
      </c>
      <c r="V6796" s="4" t="e">
        <f t="shared" si="488"/>
        <v>#VALUE!</v>
      </c>
    </row>
    <row r="6797" spans="1:22">
      <c r="A6797" s="109" t="s">
        <v>942</v>
      </c>
      <c r="B6797" t="s">
        <v>957</v>
      </c>
      <c r="C6797" s="219" t="s">
        <v>1491</v>
      </c>
      <c r="D6797" s="81" t="s">
        <v>44</v>
      </c>
      <c r="E6797" s="93" t="s">
        <v>73</v>
      </c>
      <c r="F6797" s="93" t="s">
        <v>73</v>
      </c>
      <c r="G6797" s="22">
        <v>277</v>
      </c>
      <c r="H6797" s="123">
        <f t="shared" si="484"/>
        <v>1</v>
      </c>
      <c r="I6797" s="64"/>
      <c r="J6797" s="22"/>
      <c r="K6797" s="22" t="s">
        <v>100</v>
      </c>
      <c r="L6797" s="22" t="s">
        <v>100</v>
      </c>
      <c r="M6797" s="2">
        <v>0</v>
      </c>
      <c r="N6797" s="63">
        <f t="shared" si="485"/>
        <v>0</v>
      </c>
      <c r="O6797" s="63">
        <v>0</v>
      </c>
      <c r="P6797" s="2">
        <v>3</v>
      </c>
      <c r="Q6797" s="2">
        <v>0</v>
      </c>
      <c r="R6797" s="63">
        <f t="shared" si="486"/>
        <v>0</v>
      </c>
      <c r="S6797">
        <v>0</v>
      </c>
      <c r="T6797" s="2">
        <v>3</v>
      </c>
      <c r="U6797" s="339" t="e">
        <f t="shared" si="487"/>
        <v>#DIV/0!</v>
      </c>
      <c r="V6797" s="4" t="e">
        <f t="shared" si="488"/>
        <v>#DIV/0!</v>
      </c>
    </row>
    <row r="6798" spans="1:22">
      <c r="A6798" s="109" t="s">
        <v>942</v>
      </c>
      <c r="B6798" t="s">
        <v>957</v>
      </c>
      <c r="C6798" s="219" t="s">
        <v>1491</v>
      </c>
      <c r="D6798" s="81" t="s">
        <v>44</v>
      </c>
      <c r="E6798" s="93" t="s">
        <v>73</v>
      </c>
      <c r="F6798" s="93" t="s">
        <v>73</v>
      </c>
      <c r="G6798" s="22">
        <v>110</v>
      </c>
      <c r="H6798" s="123">
        <f t="shared" si="484"/>
        <v>0.3971119133574007</v>
      </c>
      <c r="I6798" s="64"/>
      <c r="J6798" s="22"/>
      <c r="K6798" s="22" t="s">
        <v>100</v>
      </c>
      <c r="L6798" s="22"/>
      <c r="M6798" s="2">
        <v>23.7</v>
      </c>
      <c r="N6798" s="63">
        <f t="shared" si="485"/>
        <v>8.0002083306207332</v>
      </c>
      <c r="O6798" s="63">
        <v>13.856767299770899</v>
      </c>
      <c r="P6798" s="2">
        <v>3</v>
      </c>
      <c r="Q6798" s="2">
        <v>16.5</v>
      </c>
      <c r="R6798" s="63">
        <f t="shared" si="486"/>
        <v>7.1304511311229959</v>
      </c>
      <c r="S6798">
        <v>12.350303639991999</v>
      </c>
      <c r="T6798" s="2">
        <v>3</v>
      </c>
      <c r="U6798" s="339">
        <f t="shared" si="487"/>
        <v>-0.36211466723455049</v>
      </c>
      <c r="V6798" s="4">
        <f t="shared" si="488"/>
        <v>0.52008570554025058</v>
      </c>
    </row>
    <row r="6799" spans="1:22">
      <c r="A6799" s="109" t="s">
        <v>942</v>
      </c>
      <c r="B6799" t="s">
        <v>957</v>
      </c>
      <c r="C6799" s="219" t="s">
        <v>1491</v>
      </c>
      <c r="D6799" s="81" t="s">
        <v>44</v>
      </c>
      <c r="E6799" s="93" t="s">
        <v>73</v>
      </c>
      <c r="F6799" s="93" t="s">
        <v>73</v>
      </c>
      <c r="G6799" s="22">
        <v>0</v>
      </c>
      <c r="H6799" s="123">
        <f t="shared" si="484"/>
        <v>0</v>
      </c>
      <c r="I6799" s="64" t="s">
        <v>100</v>
      </c>
      <c r="J6799" s="22"/>
      <c r="K6799" s="22"/>
      <c r="L6799" s="22"/>
      <c r="M6799" s="2">
        <v>0.7</v>
      </c>
      <c r="N6799" s="63">
        <f t="shared" si="485"/>
        <v>0.19999999999999976</v>
      </c>
      <c r="O6799" s="63">
        <v>0.34641016151377502</v>
      </c>
      <c r="P6799" s="2">
        <v>3</v>
      </c>
      <c r="Q6799" s="2">
        <v>2.9</v>
      </c>
      <c r="R6799" s="63">
        <f t="shared" si="486"/>
        <v>0.64291005073286112</v>
      </c>
      <c r="S6799">
        <v>1.113552872566</v>
      </c>
      <c r="T6799" s="2">
        <v>3</v>
      </c>
      <c r="U6799" s="339">
        <f t="shared" si="487"/>
        <v>1.4213856809311609</v>
      </c>
      <c r="V6799" s="4">
        <f t="shared" si="488"/>
        <v>0.38248117320649982</v>
      </c>
    </row>
    <row r="6800" spans="1:22">
      <c r="A6800" s="109" t="s">
        <v>942</v>
      </c>
      <c r="B6800" t="s">
        <v>957</v>
      </c>
      <c r="C6800" s="219" t="s">
        <v>1491</v>
      </c>
      <c r="D6800" s="81" t="s">
        <v>44</v>
      </c>
      <c r="E6800" s="93" t="s">
        <v>73</v>
      </c>
      <c r="F6800" s="93" t="s">
        <v>73</v>
      </c>
      <c r="G6800">
        <v>17</v>
      </c>
      <c r="H6800" s="123">
        <f t="shared" si="484"/>
        <v>6.1371841155234655E-2</v>
      </c>
      <c r="J6800" t="s">
        <v>100</v>
      </c>
      <c r="M6800" s="2">
        <v>22.8333333333333</v>
      </c>
      <c r="N6800" s="63">
        <f t="shared" si="485"/>
        <v>10.312829119327251</v>
      </c>
      <c r="O6800" s="63">
        <v>17.862344004450598</v>
      </c>
      <c r="P6800" s="2">
        <v>3</v>
      </c>
      <c r="Q6800" s="2">
        <v>1.7</v>
      </c>
      <c r="R6800" s="63" t="e">
        <f t="shared" si="486"/>
        <v>#VALUE!</v>
      </c>
      <c r="S6800" t="s">
        <v>16</v>
      </c>
      <c r="T6800" s="2">
        <v>3</v>
      </c>
      <c r="U6800" s="339">
        <f t="shared" si="487"/>
        <v>-2.5975932055378981</v>
      </c>
      <c r="V6800" s="4" t="e">
        <f t="shared" si="488"/>
        <v>#VALUE!</v>
      </c>
    </row>
    <row r="6801" spans="1:22">
      <c r="A6801" s="109" t="s">
        <v>942</v>
      </c>
      <c r="B6801" t="s">
        <v>968</v>
      </c>
      <c r="C6801" s="219" t="s">
        <v>1491</v>
      </c>
      <c r="D6801" s="81" t="s">
        <v>44</v>
      </c>
      <c r="E6801" s="93" t="s">
        <v>73</v>
      </c>
      <c r="F6801" s="93" t="s">
        <v>73</v>
      </c>
      <c r="G6801" s="22">
        <v>277</v>
      </c>
      <c r="H6801" s="123">
        <f t="shared" si="484"/>
        <v>1</v>
      </c>
      <c r="I6801" s="64"/>
      <c r="J6801" s="22"/>
      <c r="K6801" s="22" t="s">
        <v>100</v>
      </c>
      <c r="L6801" s="22" t="s">
        <v>100</v>
      </c>
      <c r="M6801" s="2">
        <v>0</v>
      </c>
      <c r="N6801" s="63">
        <f t="shared" si="485"/>
        <v>0</v>
      </c>
      <c r="O6801" s="63">
        <v>0</v>
      </c>
      <c r="P6801" s="2">
        <v>3</v>
      </c>
      <c r="Q6801" s="2">
        <v>0</v>
      </c>
      <c r="R6801" s="63">
        <f t="shared" si="486"/>
        <v>0</v>
      </c>
      <c r="S6801">
        <v>0</v>
      </c>
      <c r="T6801" s="2">
        <v>3</v>
      </c>
      <c r="U6801" s="339" t="e">
        <f t="shared" si="487"/>
        <v>#DIV/0!</v>
      </c>
      <c r="V6801" s="4" t="e">
        <f t="shared" si="488"/>
        <v>#DIV/0!</v>
      </c>
    </row>
    <row r="6802" spans="1:22">
      <c r="A6802" s="109" t="s">
        <v>942</v>
      </c>
      <c r="B6802" t="s">
        <v>968</v>
      </c>
      <c r="C6802" s="219" t="s">
        <v>1491</v>
      </c>
      <c r="D6802" s="81" t="s">
        <v>44</v>
      </c>
      <c r="E6802" s="93" t="s">
        <v>73</v>
      </c>
      <c r="F6802" s="93" t="s">
        <v>73</v>
      </c>
      <c r="G6802" s="22">
        <v>110</v>
      </c>
      <c r="H6802" s="123">
        <f t="shared" si="484"/>
        <v>0.3971119133574007</v>
      </c>
      <c r="I6802" s="64"/>
      <c r="J6802" s="22"/>
      <c r="K6802" s="22" t="s">
        <v>100</v>
      </c>
      <c r="L6802" s="22"/>
      <c r="M6802" s="2">
        <v>31.933333333333302</v>
      </c>
      <c r="N6802" s="63">
        <f t="shared" si="485"/>
        <v>9.2646880381610703</v>
      </c>
      <c r="O6802" s="63">
        <v>16.046910398370599</v>
      </c>
      <c r="P6802" s="2">
        <v>3</v>
      </c>
      <c r="Q6802" s="2">
        <v>7.4666666666666703</v>
      </c>
      <c r="R6802" s="63">
        <f t="shared" si="486"/>
        <v>1.8523258652599757</v>
      </c>
      <c r="S6802">
        <v>3.2083225108042601</v>
      </c>
      <c r="T6802" s="2">
        <v>3</v>
      </c>
      <c r="U6802" s="339">
        <f t="shared" si="487"/>
        <v>-1.4532017261158192</v>
      </c>
      <c r="V6802" s="4">
        <f t="shared" si="488"/>
        <v>0.39487670068027214</v>
      </c>
    </row>
    <row r="6803" spans="1:22">
      <c r="A6803" s="109" t="s">
        <v>942</v>
      </c>
      <c r="B6803" t="s">
        <v>968</v>
      </c>
      <c r="C6803" s="219" t="s">
        <v>1491</v>
      </c>
      <c r="D6803" s="81" t="s">
        <v>44</v>
      </c>
      <c r="E6803" s="93" t="s">
        <v>73</v>
      </c>
      <c r="F6803" s="93" t="s">
        <v>73</v>
      </c>
      <c r="G6803" s="22">
        <v>0</v>
      </c>
      <c r="H6803" s="123">
        <f t="shared" ref="H6803:H6866" si="489">G6803/277</f>
        <v>0</v>
      </c>
      <c r="I6803" s="64" t="s">
        <v>100</v>
      </c>
      <c r="J6803" s="22"/>
      <c r="K6803" s="22"/>
      <c r="L6803" s="22"/>
      <c r="M6803" s="2">
        <v>0.13666666666666699</v>
      </c>
      <c r="N6803" s="63">
        <f t="shared" ref="N6803:N6866" si="490">O6803/SQRT(P6803)</f>
        <v>6.3333333333333394E-2</v>
      </c>
      <c r="O6803" s="63">
        <v>0.109696551146029</v>
      </c>
      <c r="P6803" s="2">
        <v>3</v>
      </c>
      <c r="Q6803" s="2">
        <v>2.87</v>
      </c>
      <c r="R6803" s="63">
        <f t="shared" ref="R6803:R6866" si="491">S6803/SQRT(T6803)</f>
        <v>2.7162903624858181</v>
      </c>
      <c r="S6803">
        <v>4.7047529159351198</v>
      </c>
      <c r="T6803" s="2">
        <v>3</v>
      </c>
      <c r="U6803" s="339">
        <f t="shared" si="487"/>
        <v>3.0445224377234208</v>
      </c>
      <c r="V6803" s="4">
        <f t="shared" si="488"/>
        <v>1.2290869947027001</v>
      </c>
    </row>
    <row r="6804" spans="1:22">
      <c r="A6804" s="109" t="s">
        <v>942</v>
      </c>
      <c r="B6804" t="s">
        <v>958</v>
      </c>
      <c r="C6804" s="219" t="s">
        <v>1380</v>
      </c>
      <c r="D6804" s="81" t="s">
        <v>44</v>
      </c>
      <c r="E6804" s="93" t="s">
        <v>73</v>
      </c>
      <c r="F6804" s="93" t="s">
        <v>73</v>
      </c>
      <c r="G6804" s="22">
        <v>277</v>
      </c>
      <c r="H6804" s="123">
        <f t="shared" si="489"/>
        <v>1</v>
      </c>
      <c r="I6804" s="64"/>
      <c r="J6804" s="22"/>
      <c r="K6804" s="22" t="s">
        <v>100</v>
      </c>
      <c r="L6804" s="22" t="s">
        <v>100</v>
      </c>
      <c r="M6804" s="2">
        <v>0</v>
      </c>
      <c r="N6804" s="63">
        <f t="shared" si="490"/>
        <v>0</v>
      </c>
      <c r="O6804" s="63">
        <v>0</v>
      </c>
      <c r="P6804" s="2">
        <v>3</v>
      </c>
      <c r="Q6804" s="2">
        <v>0</v>
      </c>
      <c r="R6804" s="63">
        <f t="shared" si="491"/>
        <v>0</v>
      </c>
      <c r="S6804">
        <v>0</v>
      </c>
      <c r="T6804" s="2">
        <v>3</v>
      </c>
      <c r="U6804" s="339" t="e">
        <f t="shared" si="487"/>
        <v>#DIV/0!</v>
      </c>
      <c r="V6804" s="4" t="e">
        <f t="shared" si="488"/>
        <v>#DIV/0!</v>
      </c>
    </row>
    <row r="6805" spans="1:22">
      <c r="A6805" s="109" t="s">
        <v>942</v>
      </c>
      <c r="B6805" t="s">
        <v>958</v>
      </c>
      <c r="C6805" s="219" t="s">
        <v>1380</v>
      </c>
      <c r="D6805" s="81" t="s">
        <v>44</v>
      </c>
      <c r="E6805" s="93" t="s">
        <v>73</v>
      </c>
      <c r="F6805" s="93" t="s">
        <v>73</v>
      </c>
      <c r="G6805" s="22">
        <v>110</v>
      </c>
      <c r="H6805" s="123">
        <f t="shared" si="489"/>
        <v>0.3971119133574007</v>
      </c>
      <c r="I6805" s="64"/>
      <c r="J6805" s="22"/>
      <c r="K6805" s="22" t="s">
        <v>100</v>
      </c>
      <c r="L6805" s="22"/>
      <c r="M6805" s="2">
        <v>30.433333333333302</v>
      </c>
      <c r="N6805" s="63">
        <f t="shared" si="490"/>
        <v>7.7838151171374763</v>
      </c>
      <c r="O6805" s="63">
        <v>13.4819632596048</v>
      </c>
      <c r="P6805" s="2">
        <v>3</v>
      </c>
      <c r="Q6805" s="2">
        <v>22.433333333333302</v>
      </c>
      <c r="R6805" s="63">
        <f t="shared" si="491"/>
        <v>2.8386225141391721</v>
      </c>
      <c r="S6805">
        <v>4.9166384179979499</v>
      </c>
      <c r="T6805" s="2">
        <v>3</v>
      </c>
      <c r="U6805" s="339">
        <f t="shared" si="487"/>
        <v>-0.30499055095024097</v>
      </c>
      <c r="V6805" s="4">
        <f t="shared" si="488"/>
        <v>0.34934467285895443</v>
      </c>
    </row>
    <row r="6806" spans="1:22">
      <c r="A6806" s="109" t="s">
        <v>942</v>
      </c>
      <c r="B6806" t="s">
        <v>958</v>
      </c>
      <c r="C6806" s="219" t="s">
        <v>1380</v>
      </c>
      <c r="D6806" s="81" t="s">
        <v>44</v>
      </c>
      <c r="E6806" s="93" t="s">
        <v>73</v>
      </c>
      <c r="F6806" s="93" t="s">
        <v>73</v>
      </c>
      <c r="G6806" s="22">
        <v>0</v>
      </c>
      <c r="H6806" s="123">
        <f t="shared" si="489"/>
        <v>0</v>
      </c>
      <c r="I6806" s="64" t="s">
        <v>100</v>
      </c>
      <c r="J6806" s="22"/>
      <c r="K6806" s="22"/>
      <c r="L6806" s="22"/>
      <c r="M6806" s="2">
        <v>3.9666666666666699</v>
      </c>
      <c r="N6806" s="63">
        <f t="shared" si="490"/>
        <v>0.71258527754773104</v>
      </c>
      <c r="O6806" s="63">
        <v>1.2342339054382401</v>
      </c>
      <c r="P6806" s="2">
        <v>3</v>
      </c>
      <c r="Q6806" s="2">
        <v>2.4366666666666701</v>
      </c>
      <c r="R6806" s="63">
        <f t="shared" si="491"/>
        <v>1.2164200663330809</v>
      </c>
      <c r="S6806">
        <v>2.1069013582351999</v>
      </c>
      <c r="T6806" s="2">
        <v>3</v>
      </c>
      <c r="U6806" s="339">
        <f t="shared" si="487"/>
        <v>-0.48729512635579597</v>
      </c>
      <c r="V6806" s="4">
        <f t="shared" si="488"/>
        <v>0.58254875137469397</v>
      </c>
    </row>
    <row r="6807" spans="1:22">
      <c r="A6807" s="109" t="s">
        <v>942</v>
      </c>
      <c r="B6807" t="s">
        <v>958</v>
      </c>
      <c r="C6807" s="219" t="s">
        <v>1380</v>
      </c>
      <c r="D6807" s="81" t="s">
        <v>44</v>
      </c>
      <c r="E6807" s="93" t="s">
        <v>73</v>
      </c>
      <c r="F6807" s="93" t="s">
        <v>73</v>
      </c>
      <c r="G6807">
        <v>17</v>
      </c>
      <c r="H6807" s="123">
        <f t="shared" si="489"/>
        <v>6.1371841155234655E-2</v>
      </c>
      <c r="J6807" t="s">
        <v>100</v>
      </c>
      <c r="M6807" s="2">
        <v>38</v>
      </c>
      <c r="N6807" s="63">
        <f t="shared" si="490"/>
        <v>5.6712726378947167</v>
      </c>
      <c r="O6807" s="63">
        <v>9.8229323524088201</v>
      </c>
      <c r="P6807" s="2">
        <v>3</v>
      </c>
      <c r="Q6807" s="2">
        <v>26.1</v>
      </c>
      <c r="R6807" s="63">
        <f t="shared" si="491"/>
        <v>10.696105210153187</v>
      </c>
      <c r="S6807">
        <v>18.526197667087501</v>
      </c>
      <c r="T6807" s="2">
        <v>3</v>
      </c>
      <c r="U6807" s="339">
        <f t="shared" si="487"/>
        <v>-0.37565084539773802</v>
      </c>
      <c r="V6807" s="4">
        <f t="shared" si="488"/>
        <v>0.50127958583500842</v>
      </c>
    </row>
    <row r="6808" spans="1:22">
      <c r="A6808" s="109" t="s">
        <v>942</v>
      </c>
      <c r="B6808" t="s">
        <v>969</v>
      </c>
      <c r="C6808" s="219" t="s">
        <v>1491</v>
      </c>
      <c r="D6808" s="81" t="s">
        <v>44</v>
      </c>
      <c r="E6808" s="93" t="s">
        <v>73</v>
      </c>
      <c r="F6808" s="93" t="s">
        <v>73</v>
      </c>
      <c r="G6808" s="22">
        <v>277</v>
      </c>
      <c r="H6808" s="123">
        <f t="shared" si="489"/>
        <v>1</v>
      </c>
      <c r="I6808" s="64"/>
      <c r="J6808" s="22"/>
      <c r="K6808" s="22" t="s">
        <v>100</v>
      </c>
      <c r="L6808" s="22" t="s">
        <v>100</v>
      </c>
      <c r="M6808" s="2">
        <v>0</v>
      </c>
      <c r="N6808" s="63">
        <f t="shared" si="490"/>
        <v>0</v>
      </c>
      <c r="O6808" s="63">
        <v>0</v>
      </c>
      <c r="P6808" s="2">
        <v>3</v>
      </c>
      <c r="Q6808" s="2">
        <v>0</v>
      </c>
      <c r="R6808" s="63">
        <f t="shared" si="491"/>
        <v>0</v>
      </c>
      <c r="S6808">
        <v>0</v>
      </c>
      <c r="T6808" s="2">
        <v>3</v>
      </c>
      <c r="U6808" s="339" t="e">
        <f t="shared" si="487"/>
        <v>#DIV/0!</v>
      </c>
      <c r="V6808" s="4" t="e">
        <f t="shared" si="488"/>
        <v>#DIV/0!</v>
      </c>
    </row>
    <row r="6809" spans="1:22">
      <c r="A6809" s="109" t="s">
        <v>942</v>
      </c>
      <c r="B6809" t="s">
        <v>969</v>
      </c>
      <c r="C6809" s="219" t="s">
        <v>1491</v>
      </c>
      <c r="D6809" s="81" t="s">
        <v>44</v>
      </c>
      <c r="E6809" s="93" t="s">
        <v>73</v>
      </c>
      <c r="F6809" s="93" t="s">
        <v>73</v>
      </c>
      <c r="G6809" s="22">
        <v>110</v>
      </c>
      <c r="H6809" s="123">
        <f t="shared" si="489"/>
        <v>0.3971119133574007</v>
      </c>
      <c r="I6809" s="64"/>
      <c r="J6809" s="22"/>
      <c r="K6809" s="22" t="s">
        <v>100</v>
      </c>
      <c r="L6809" s="22"/>
      <c r="M6809" s="2">
        <v>8.2333333333333307</v>
      </c>
      <c r="N6809" s="63">
        <f t="shared" si="490"/>
        <v>3.1264107926573632</v>
      </c>
      <c r="O6809" s="63">
        <v>5.4151023382142398</v>
      </c>
      <c r="P6809" s="2">
        <v>3</v>
      </c>
      <c r="Q6809" s="2">
        <v>3.5333333333333301</v>
      </c>
      <c r="R6809" s="63">
        <f t="shared" si="491"/>
        <v>1.5645375603601794</v>
      </c>
      <c r="S6809">
        <v>2.7098585448936898</v>
      </c>
      <c r="T6809" s="2">
        <v>3</v>
      </c>
      <c r="U6809" s="339">
        <f t="shared" si="487"/>
        <v>-0.84594924251591075</v>
      </c>
      <c r="V6809" s="4">
        <f t="shared" si="488"/>
        <v>0.52939954906847109</v>
      </c>
    </row>
    <row r="6810" spans="1:22">
      <c r="A6810" s="109" t="s">
        <v>942</v>
      </c>
      <c r="B6810" t="s">
        <v>969</v>
      </c>
      <c r="C6810" s="219" t="s">
        <v>1491</v>
      </c>
      <c r="D6810" s="81" t="s">
        <v>44</v>
      </c>
      <c r="E6810" s="93" t="s">
        <v>73</v>
      </c>
      <c r="F6810" s="93" t="s">
        <v>73</v>
      </c>
      <c r="G6810" s="22">
        <v>0</v>
      </c>
      <c r="H6810" s="123">
        <f t="shared" si="489"/>
        <v>0</v>
      </c>
      <c r="I6810" s="64" t="s">
        <v>100</v>
      </c>
      <c r="J6810" s="22"/>
      <c r="K6810" s="22"/>
      <c r="L6810" s="22"/>
      <c r="M6810" s="2">
        <v>1.0333333333333301</v>
      </c>
      <c r="N6810" s="63">
        <f t="shared" si="490"/>
        <v>0.33333333333333348</v>
      </c>
      <c r="O6810" s="63">
        <v>0.57735026918962595</v>
      </c>
      <c r="P6810" s="2">
        <v>3</v>
      </c>
      <c r="Q6810" s="2">
        <v>0.56999999999999995</v>
      </c>
      <c r="R6810" s="63">
        <f t="shared" si="491"/>
        <v>0.38196858509568582</v>
      </c>
      <c r="S6810">
        <v>0.66158899628092405</v>
      </c>
      <c r="T6810" s="2">
        <v>3</v>
      </c>
      <c r="U6810" s="339">
        <f t="shared" si="487"/>
        <v>-0.59490874097652902</v>
      </c>
      <c r="V6810" s="4">
        <f t="shared" si="488"/>
        <v>0.78239458294860009</v>
      </c>
    </row>
    <row r="6811" spans="1:22">
      <c r="A6811" s="109" t="s">
        <v>942</v>
      </c>
      <c r="B6811" t="s">
        <v>969</v>
      </c>
      <c r="C6811" s="219" t="s">
        <v>1491</v>
      </c>
      <c r="D6811" s="81" t="s">
        <v>44</v>
      </c>
      <c r="E6811" s="93" t="s">
        <v>73</v>
      </c>
      <c r="F6811" s="93" t="s">
        <v>73</v>
      </c>
      <c r="G6811">
        <v>17</v>
      </c>
      <c r="H6811" s="123">
        <f t="shared" si="489"/>
        <v>6.1371841155234655E-2</v>
      </c>
      <c r="J6811" t="s">
        <v>100</v>
      </c>
      <c r="M6811" s="2">
        <v>31.533333333333299</v>
      </c>
      <c r="N6811" s="63">
        <f t="shared" si="490"/>
        <v>16.836699333433632</v>
      </c>
      <c r="O6811" s="63">
        <v>29.162018677268101</v>
      </c>
      <c r="P6811" s="2">
        <v>3</v>
      </c>
      <c r="Q6811" s="2">
        <v>28</v>
      </c>
      <c r="R6811" s="63" t="e">
        <f t="shared" si="491"/>
        <v>#VALUE!</v>
      </c>
      <c r="S6811" t="s">
        <v>16</v>
      </c>
      <c r="T6811" s="2">
        <v>3</v>
      </c>
      <c r="U6811" s="339">
        <f t="shared" si="487"/>
        <v>-0.11884067721451791</v>
      </c>
      <c r="V6811" s="4" t="e">
        <f t="shared" si="488"/>
        <v>#VALUE!</v>
      </c>
    </row>
    <row r="6812" spans="1:22">
      <c r="A6812" s="109" t="s">
        <v>942</v>
      </c>
      <c r="B6812" t="s">
        <v>970</v>
      </c>
      <c r="C6812" s="219" t="s">
        <v>1491</v>
      </c>
      <c r="D6812" s="81" t="s">
        <v>44</v>
      </c>
      <c r="E6812" s="93" t="s">
        <v>73</v>
      </c>
      <c r="F6812" s="93" t="s">
        <v>73</v>
      </c>
      <c r="G6812" s="22">
        <v>277</v>
      </c>
      <c r="H6812" s="123">
        <f t="shared" si="489"/>
        <v>1</v>
      </c>
      <c r="I6812" s="64"/>
      <c r="J6812" s="22"/>
      <c r="K6812" s="22" t="s">
        <v>100</v>
      </c>
      <c r="L6812" s="22" t="s">
        <v>100</v>
      </c>
      <c r="M6812" s="2">
        <v>0</v>
      </c>
      <c r="N6812" s="63">
        <f t="shared" si="490"/>
        <v>0</v>
      </c>
      <c r="O6812" s="63">
        <v>0</v>
      </c>
      <c r="P6812" s="2">
        <v>3</v>
      </c>
      <c r="Q6812" s="2">
        <v>0</v>
      </c>
      <c r="R6812" s="63">
        <f t="shared" si="491"/>
        <v>0</v>
      </c>
      <c r="S6812">
        <v>0</v>
      </c>
      <c r="T6812" s="2">
        <v>3</v>
      </c>
      <c r="U6812" s="339" t="e">
        <f t="shared" si="487"/>
        <v>#DIV/0!</v>
      </c>
      <c r="V6812" s="4" t="e">
        <f t="shared" si="488"/>
        <v>#DIV/0!</v>
      </c>
    </row>
    <row r="6813" spans="1:22">
      <c r="A6813" s="109" t="s">
        <v>942</v>
      </c>
      <c r="B6813" t="s">
        <v>970</v>
      </c>
      <c r="C6813" s="219" t="s">
        <v>1491</v>
      </c>
      <c r="D6813" s="81" t="s">
        <v>44</v>
      </c>
      <c r="E6813" s="93" t="s">
        <v>73</v>
      </c>
      <c r="F6813" s="93" t="s">
        <v>73</v>
      </c>
      <c r="G6813" s="22">
        <v>110</v>
      </c>
      <c r="H6813" s="123">
        <f t="shared" si="489"/>
        <v>0.3971119133574007</v>
      </c>
      <c r="I6813" s="64"/>
      <c r="J6813" s="22"/>
      <c r="K6813" s="22" t="s">
        <v>100</v>
      </c>
      <c r="L6813" s="22"/>
      <c r="M6813" s="2">
        <v>5.43333333333333</v>
      </c>
      <c r="N6813" s="63">
        <f t="shared" si="490"/>
        <v>1.5645375603601794</v>
      </c>
      <c r="O6813" s="63">
        <v>2.7098585448936898</v>
      </c>
      <c r="P6813" s="2">
        <v>3</v>
      </c>
      <c r="Q6813" s="2">
        <v>6.2666666666666702</v>
      </c>
      <c r="R6813" s="63">
        <f t="shared" si="491"/>
        <v>0.42557151116012332</v>
      </c>
      <c r="S6813">
        <v>0.737111479583199</v>
      </c>
      <c r="T6813" s="2">
        <v>3</v>
      </c>
      <c r="U6813" s="339">
        <f t="shared" si="487"/>
        <v>0.14269176202318803</v>
      </c>
      <c r="V6813" s="4">
        <f t="shared" si="488"/>
        <v>0.33794514863437458</v>
      </c>
    </row>
    <row r="6814" spans="1:22">
      <c r="A6814" s="109" t="s">
        <v>942</v>
      </c>
      <c r="B6814" t="s">
        <v>970</v>
      </c>
      <c r="C6814" s="219" t="s">
        <v>1491</v>
      </c>
      <c r="D6814" s="81" t="s">
        <v>44</v>
      </c>
      <c r="E6814" s="93" t="s">
        <v>73</v>
      </c>
      <c r="F6814" s="93" t="s">
        <v>73</v>
      </c>
      <c r="G6814" s="22">
        <v>0</v>
      </c>
      <c r="H6814" s="123">
        <f t="shared" si="489"/>
        <v>0</v>
      </c>
      <c r="I6814" s="64" t="s">
        <v>100</v>
      </c>
      <c r="J6814" s="22"/>
      <c r="K6814" s="22"/>
      <c r="L6814" s="22"/>
      <c r="M6814" s="2">
        <v>3.2333333333333298</v>
      </c>
      <c r="N6814" s="63">
        <f t="shared" si="490"/>
        <v>0.52068331172711035</v>
      </c>
      <c r="O6814" s="63">
        <v>0.90184995056457895</v>
      </c>
      <c r="P6814" s="2">
        <v>3</v>
      </c>
      <c r="Q6814" s="2">
        <v>4.0033333333333303</v>
      </c>
      <c r="R6814" s="63">
        <f t="shared" si="491"/>
        <v>2.2248620431638275</v>
      </c>
      <c r="S6814">
        <v>3.8535740985912499</v>
      </c>
      <c r="T6814" s="2">
        <v>3</v>
      </c>
      <c r="U6814" s="339">
        <f t="shared" si="487"/>
        <v>0.21361375058255544</v>
      </c>
      <c r="V6814" s="4">
        <f t="shared" si="488"/>
        <v>0.64219404543766601</v>
      </c>
    </row>
    <row r="6815" spans="1:22">
      <c r="A6815" s="109" t="s">
        <v>942</v>
      </c>
      <c r="B6815" t="s">
        <v>970</v>
      </c>
      <c r="C6815" s="219" t="s">
        <v>1491</v>
      </c>
      <c r="D6815" s="81" t="s">
        <v>44</v>
      </c>
      <c r="E6815" s="93" t="s">
        <v>73</v>
      </c>
      <c r="F6815" s="93" t="s">
        <v>73</v>
      </c>
      <c r="G6815">
        <v>17</v>
      </c>
      <c r="H6815" s="123">
        <f t="shared" si="489"/>
        <v>6.1371841155234655E-2</v>
      </c>
      <c r="J6815" t="s">
        <v>100</v>
      </c>
      <c r="M6815" s="2">
        <v>13.466666666666701</v>
      </c>
      <c r="N6815" s="63">
        <f t="shared" si="490"/>
        <v>8.768567601254933</v>
      </c>
      <c r="O6815" s="63">
        <v>15.1876045949759</v>
      </c>
      <c r="P6815" s="2">
        <v>3</v>
      </c>
      <c r="Q6815" s="2">
        <v>8.9</v>
      </c>
      <c r="R6815" s="63" t="e">
        <f t="shared" si="491"/>
        <v>#VALUE!</v>
      </c>
      <c r="S6815" t="s">
        <v>16</v>
      </c>
      <c r="T6815" s="2">
        <v>3</v>
      </c>
      <c r="U6815" s="339">
        <f t="shared" si="487"/>
        <v>-0.41416621956090299</v>
      </c>
      <c r="V6815" s="4" t="e">
        <f t="shared" si="488"/>
        <v>#VALUE!</v>
      </c>
    </row>
    <row r="6816" spans="1:22">
      <c r="A6816" s="109" t="s">
        <v>942</v>
      </c>
      <c r="B6816" t="s">
        <v>971</v>
      </c>
      <c r="C6816" s="219" t="s">
        <v>1491</v>
      </c>
      <c r="D6816" s="81" t="s">
        <v>44</v>
      </c>
      <c r="E6816" s="93" t="s">
        <v>73</v>
      </c>
      <c r="F6816" s="93" t="s">
        <v>73</v>
      </c>
      <c r="G6816" s="22">
        <v>277</v>
      </c>
      <c r="H6816" s="123">
        <f t="shared" si="489"/>
        <v>1</v>
      </c>
      <c r="I6816" s="64"/>
      <c r="J6816" s="22"/>
      <c r="K6816" s="22" t="s">
        <v>100</v>
      </c>
      <c r="L6816" s="22" t="s">
        <v>100</v>
      </c>
      <c r="M6816" s="2">
        <v>0</v>
      </c>
      <c r="N6816" s="63">
        <f t="shared" si="490"/>
        <v>0</v>
      </c>
      <c r="O6816" s="63">
        <v>0</v>
      </c>
      <c r="P6816" s="2">
        <v>3</v>
      </c>
      <c r="Q6816" s="2">
        <v>0</v>
      </c>
      <c r="R6816" s="63">
        <f t="shared" si="491"/>
        <v>0</v>
      </c>
      <c r="S6816">
        <v>0</v>
      </c>
      <c r="T6816" s="2">
        <v>3</v>
      </c>
      <c r="U6816" s="339" t="e">
        <f t="shared" si="487"/>
        <v>#DIV/0!</v>
      </c>
      <c r="V6816" s="4" t="e">
        <f t="shared" si="488"/>
        <v>#DIV/0!</v>
      </c>
    </row>
    <row r="6817" spans="1:22">
      <c r="A6817" s="109" t="s">
        <v>942</v>
      </c>
      <c r="B6817" t="s">
        <v>971</v>
      </c>
      <c r="C6817" s="219" t="s">
        <v>1491</v>
      </c>
      <c r="D6817" s="81" t="s">
        <v>44</v>
      </c>
      <c r="E6817" s="93" t="s">
        <v>73</v>
      </c>
      <c r="F6817" s="93" t="s">
        <v>73</v>
      </c>
      <c r="G6817" s="22">
        <v>110</v>
      </c>
      <c r="H6817" s="123">
        <f t="shared" si="489"/>
        <v>0.3971119133574007</v>
      </c>
      <c r="I6817" s="64"/>
      <c r="J6817" s="22"/>
      <c r="K6817" s="22" t="s">
        <v>100</v>
      </c>
      <c r="L6817" s="22"/>
      <c r="M6817" s="2">
        <v>1.9666666666666699</v>
      </c>
      <c r="N6817" s="63">
        <f t="shared" si="490"/>
        <v>1.0493384159131456</v>
      </c>
      <c r="O6817" s="63">
        <v>1.8175074506954101</v>
      </c>
      <c r="P6817" s="2">
        <v>3</v>
      </c>
      <c r="Q6817" s="2">
        <v>4.1666666666666696</v>
      </c>
      <c r="R6817" s="63">
        <f t="shared" si="491"/>
        <v>2.5770353336947309</v>
      </c>
      <c r="S6817">
        <v>4.46355613085949</v>
      </c>
      <c r="T6817" s="2">
        <v>3</v>
      </c>
      <c r="U6817" s="339">
        <f t="shared" si="487"/>
        <v>0.7507762933965807</v>
      </c>
      <c r="V6817" s="4">
        <f t="shared" si="488"/>
        <v>0.71586133333333302</v>
      </c>
    </row>
    <row r="6818" spans="1:22">
      <c r="A6818" s="109" t="s">
        <v>942</v>
      </c>
      <c r="B6818" t="s">
        <v>971</v>
      </c>
      <c r="C6818" s="219" t="s">
        <v>1491</v>
      </c>
      <c r="D6818" s="81" t="s">
        <v>44</v>
      </c>
      <c r="E6818" s="93" t="s">
        <v>73</v>
      </c>
      <c r="F6818" s="93" t="s">
        <v>73</v>
      </c>
      <c r="G6818" s="22">
        <v>0</v>
      </c>
      <c r="H6818" s="123">
        <f t="shared" si="489"/>
        <v>0</v>
      </c>
      <c r="I6818" s="64" t="s">
        <v>100</v>
      </c>
      <c r="J6818" s="22"/>
      <c r="K6818" s="22"/>
      <c r="L6818" s="22"/>
      <c r="M6818" s="2">
        <v>1.3333333333333299</v>
      </c>
      <c r="N6818" s="63">
        <f t="shared" si="490"/>
        <v>0.78810602783578998</v>
      </c>
      <c r="O6818" s="63">
        <v>1.3650396819628801</v>
      </c>
      <c r="P6818" s="2">
        <v>3</v>
      </c>
      <c r="Q6818" s="2">
        <v>0.90333333333333299</v>
      </c>
      <c r="R6818" s="63">
        <f t="shared" si="491"/>
        <v>0.44759853043150677</v>
      </c>
      <c r="S6818">
        <v>0.77526339610053396</v>
      </c>
      <c r="T6818" s="2">
        <v>3</v>
      </c>
      <c r="U6818" s="339">
        <f t="shared" si="487"/>
        <v>-0.38934572622827895</v>
      </c>
      <c r="V6818" s="4">
        <f t="shared" si="488"/>
        <v>0.57885014274497015</v>
      </c>
    </row>
    <row r="6819" spans="1:22">
      <c r="A6819" s="109" t="s">
        <v>942</v>
      </c>
      <c r="B6819" t="s">
        <v>963</v>
      </c>
      <c r="C6819" s="219" t="s">
        <v>1491</v>
      </c>
      <c r="D6819" s="81" t="s">
        <v>44</v>
      </c>
      <c r="E6819" s="93" t="s">
        <v>73</v>
      </c>
      <c r="F6819" s="93" t="s">
        <v>73</v>
      </c>
      <c r="G6819">
        <v>17</v>
      </c>
      <c r="H6819" s="123">
        <f t="shared" si="489"/>
        <v>6.1371841155234655E-2</v>
      </c>
      <c r="J6819" t="s">
        <v>100</v>
      </c>
      <c r="M6819" s="2" t="s">
        <v>16</v>
      </c>
      <c r="N6819" s="63" t="e">
        <f t="shared" si="490"/>
        <v>#VALUE!</v>
      </c>
      <c r="O6819" s="63" t="s">
        <v>16</v>
      </c>
      <c r="P6819" s="2">
        <v>3</v>
      </c>
      <c r="Q6819" s="2">
        <v>0</v>
      </c>
      <c r="R6819" s="63">
        <f t="shared" si="491"/>
        <v>0</v>
      </c>
      <c r="S6819">
        <v>0</v>
      </c>
      <c r="T6819" s="2">
        <v>3</v>
      </c>
      <c r="U6819" s="339" t="e">
        <f t="shared" si="487"/>
        <v>#VALUE!</v>
      </c>
      <c r="V6819" s="4" t="e">
        <f t="shared" si="488"/>
        <v>#VALUE!</v>
      </c>
    </row>
    <row r="6820" spans="1:22">
      <c r="A6820" s="109" t="s">
        <v>942</v>
      </c>
      <c r="B6820" t="s">
        <v>952</v>
      </c>
      <c r="C6820" s="219" t="s">
        <v>1491</v>
      </c>
      <c r="D6820" s="81" t="s">
        <v>44</v>
      </c>
      <c r="E6820" s="93" t="s">
        <v>73</v>
      </c>
      <c r="F6820" s="93" t="s">
        <v>73</v>
      </c>
      <c r="G6820">
        <v>17</v>
      </c>
      <c r="H6820" s="123">
        <f t="shared" si="489"/>
        <v>6.1371841155234655E-2</v>
      </c>
      <c r="J6820" t="s">
        <v>100</v>
      </c>
      <c r="M6820" s="2" t="s">
        <v>16</v>
      </c>
      <c r="N6820" s="63" t="e">
        <f t="shared" si="490"/>
        <v>#VALUE!</v>
      </c>
      <c r="O6820" s="63" t="s">
        <v>16</v>
      </c>
      <c r="P6820" s="2">
        <v>3</v>
      </c>
      <c r="Q6820" s="2">
        <v>21.65</v>
      </c>
      <c r="R6820" s="63">
        <f t="shared" si="491"/>
        <v>13.02312046579725</v>
      </c>
      <c r="S6820">
        <v>22.5567063198509</v>
      </c>
      <c r="T6820" s="2">
        <v>3</v>
      </c>
      <c r="U6820" s="339" t="e">
        <f t="shared" si="487"/>
        <v>#VALUE!</v>
      </c>
      <c r="V6820" s="4" t="e">
        <f t="shared" si="488"/>
        <v>#VALUE!</v>
      </c>
    </row>
    <row r="6821" spans="1:22">
      <c r="A6821" s="109" t="s">
        <v>942</v>
      </c>
      <c r="B6821" t="s">
        <v>964</v>
      </c>
      <c r="C6821" s="219" t="s">
        <v>1491</v>
      </c>
      <c r="D6821" s="81" t="s">
        <v>44</v>
      </c>
      <c r="E6821" s="93" t="s">
        <v>73</v>
      </c>
      <c r="F6821" s="93" t="s">
        <v>73</v>
      </c>
      <c r="G6821">
        <v>17</v>
      </c>
      <c r="H6821" s="123">
        <f t="shared" si="489"/>
        <v>6.1371841155234655E-2</v>
      </c>
      <c r="J6821" t="s">
        <v>100</v>
      </c>
      <c r="M6821" s="2" t="s">
        <v>16</v>
      </c>
      <c r="N6821" s="63" t="e">
        <f t="shared" si="490"/>
        <v>#VALUE!</v>
      </c>
      <c r="O6821" s="63" t="s">
        <v>16</v>
      </c>
      <c r="P6821" s="2">
        <v>3</v>
      </c>
      <c r="Q6821" s="2">
        <v>0</v>
      </c>
      <c r="R6821" s="63" t="e">
        <f t="shared" si="491"/>
        <v>#VALUE!</v>
      </c>
      <c r="S6821" t="s">
        <v>16</v>
      </c>
      <c r="T6821" s="2">
        <v>3</v>
      </c>
      <c r="U6821" s="339" t="e">
        <f t="shared" si="487"/>
        <v>#VALUE!</v>
      </c>
      <c r="V6821" s="4" t="e">
        <f t="shared" si="488"/>
        <v>#VALUE!</v>
      </c>
    </row>
    <row r="6822" spans="1:22">
      <c r="A6822" s="109" t="s">
        <v>942</v>
      </c>
      <c r="B6822" t="s">
        <v>965</v>
      </c>
      <c r="C6822" s="219" t="s">
        <v>1491</v>
      </c>
      <c r="D6822" s="81" t="s">
        <v>44</v>
      </c>
      <c r="E6822" s="93" t="s">
        <v>73</v>
      </c>
      <c r="F6822" s="93" t="s">
        <v>73</v>
      </c>
      <c r="G6822">
        <v>17</v>
      </c>
      <c r="H6822" s="123">
        <f t="shared" si="489"/>
        <v>6.1371841155234655E-2</v>
      </c>
      <c r="J6822" t="s">
        <v>100</v>
      </c>
      <c r="M6822" s="2" t="s">
        <v>16</v>
      </c>
      <c r="N6822" s="63" t="e">
        <f t="shared" si="490"/>
        <v>#VALUE!</v>
      </c>
      <c r="O6822" s="63" t="s">
        <v>16</v>
      </c>
      <c r="P6822" s="2">
        <v>3</v>
      </c>
      <c r="Q6822" s="2">
        <v>7.15</v>
      </c>
      <c r="R6822" s="63">
        <f t="shared" si="491"/>
        <v>4.2866070498705628</v>
      </c>
      <c r="S6822">
        <v>7.4246212024587503</v>
      </c>
      <c r="T6822" s="2">
        <v>3</v>
      </c>
      <c r="U6822" s="339" t="e">
        <f t="shared" si="487"/>
        <v>#VALUE!</v>
      </c>
      <c r="V6822" s="4" t="e">
        <f t="shared" si="488"/>
        <v>#VALUE!</v>
      </c>
    </row>
    <row r="6823" spans="1:22">
      <c r="A6823" s="109" t="s">
        <v>942</v>
      </c>
      <c r="B6823" t="s">
        <v>966</v>
      </c>
      <c r="C6823" s="219" t="s">
        <v>1491</v>
      </c>
      <c r="D6823" s="81" t="s">
        <v>44</v>
      </c>
      <c r="E6823" s="93" t="s">
        <v>73</v>
      </c>
      <c r="F6823" s="93" t="s">
        <v>73</v>
      </c>
      <c r="G6823">
        <v>17</v>
      </c>
      <c r="H6823" s="123">
        <f t="shared" si="489"/>
        <v>6.1371841155234655E-2</v>
      </c>
      <c r="J6823" t="s">
        <v>100</v>
      </c>
      <c r="M6823" s="2" t="s">
        <v>16</v>
      </c>
      <c r="N6823" s="63" t="e">
        <f t="shared" si="490"/>
        <v>#VALUE!</v>
      </c>
      <c r="O6823" s="63" t="s">
        <v>16</v>
      </c>
      <c r="P6823" s="2">
        <v>3</v>
      </c>
      <c r="Q6823" s="2">
        <v>8.3000000000000007</v>
      </c>
      <c r="R6823" s="63">
        <f t="shared" si="491"/>
        <v>6.2053740150507046</v>
      </c>
      <c r="S6823">
        <v>10.748023074035499</v>
      </c>
      <c r="T6823" s="2">
        <v>3</v>
      </c>
      <c r="U6823" s="339" t="e">
        <f t="shared" si="487"/>
        <v>#VALUE!</v>
      </c>
      <c r="V6823" s="4" t="e">
        <f t="shared" si="488"/>
        <v>#VALUE!</v>
      </c>
    </row>
    <row r="6824" spans="1:22">
      <c r="A6824" s="109" t="s">
        <v>942</v>
      </c>
      <c r="B6824" t="s">
        <v>967</v>
      </c>
      <c r="C6824" s="219" t="s">
        <v>1491</v>
      </c>
      <c r="D6824" s="81" t="s">
        <v>44</v>
      </c>
      <c r="E6824" s="93" t="s">
        <v>73</v>
      </c>
      <c r="F6824" s="93" t="s">
        <v>73</v>
      </c>
      <c r="G6824">
        <v>17</v>
      </c>
      <c r="H6824" s="123">
        <f t="shared" si="489"/>
        <v>6.1371841155234655E-2</v>
      </c>
      <c r="J6824" t="s">
        <v>100</v>
      </c>
      <c r="M6824" s="2" t="s">
        <v>16</v>
      </c>
      <c r="N6824" s="63" t="e">
        <f t="shared" si="490"/>
        <v>#VALUE!</v>
      </c>
      <c r="O6824" s="63" t="s">
        <v>16</v>
      </c>
      <c r="P6824" s="2">
        <v>3</v>
      </c>
      <c r="Q6824" s="2">
        <v>0.85</v>
      </c>
      <c r="R6824" s="63">
        <f t="shared" si="491"/>
        <v>0.69402209378856672</v>
      </c>
      <c r="S6824">
        <v>1.20208152801713</v>
      </c>
      <c r="T6824" s="2">
        <v>3</v>
      </c>
      <c r="U6824" s="339" t="e">
        <f t="shared" si="487"/>
        <v>#VALUE!</v>
      </c>
      <c r="V6824" s="4" t="e">
        <f t="shared" si="488"/>
        <v>#VALUE!</v>
      </c>
    </row>
    <row r="6825" spans="1:22">
      <c r="A6825" s="109" t="s">
        <v>942</v>
      </c>
      <c r="B6825" t="s">
        <v>957</v>
      </c>
      <c r="C6825" s="219" t="s">
        <v>1491</v>
      </c>
      <c r="D6825" s="81" t="s">
        <v>44</v>
      </c>
      <c r="E6825" s="93" t="s">
        <v>73</v>
      </c>
      <c r="F6825" s="93" t="s">
        <v>73</v>
      </c>
      <c r="G6825">
        <v>17</v>
      </c>
      <c r="H6825" s="123">
        <f t="shared" si="489"/>
        <v>6.1371841155234655E-2</v>
      </c>
      <c r="J6825" t="s">
        <v>100</v>
      </c>
      <c r="M6825" s="2" t="s">
        <v>16</v>
      </c>
      <c r="N6825" s="63" t="e">
        <f t="shared" si="490"/>
        <v>#VALUE!</v>
      </c>
      <c r="O6825" s="63" t="s">
        <v>16</v>
      </c>
      <c r="P6825" s="2">
        <v>3</v>
      </c>
      <c r="Q6825" s="2">
        <v>11.45</v>
      </c>
      <c r="R6825" s="63">
        <f t="shared" si="491"/>
        <v>3.7967091013139251</v>
      </c>
      <c r="S6825">
        <v>6.5760930650348897</v>
      </c>
      <c r="T6825" s="2">
        <v>3</v>
      </c>
      <c r="U6825" s="339" t="e">
        <f t="shared" si="487"/>
        <v>#VALUE!</v>
      </c>
      <c r="V6825" s="4" t="e">
        <f t="shared" si="488"/>
        <v>#VALUE!</v>
      </c>
    </row>
    <row r="6826" spans="1:22">
      <c r="A6826" s="109" t="s">
        <v>942</v>
      </c>
      <c r="B6826" t="s">
        <v>968</v>
      </c>
      <c r="C6826" s="219" t="s">
        <v>1491</v>
      </c>
      <c r="D6826" s="81" t="s">
        <v>44</v>
      </c>
      <c r="E6826" s="93" t="s">
        <v>73</v>
      </c>
      <c r="F6826" s="93" t="s">
        <v>73</v>
      </c>
      <c r="G6826">
        <v>17</v>
      </c>
      <c r="H6826" s="123">
        <f t="shared" si="489"/>
        <v>6.1371841155234655E-2</v>
      </c>
      <c r="J6826" t="s">
        <v>100</v>
      </c>
      <c r="M6826" s="2" t="s">
        <v>16</v>
      </c>
      <c r="N6826" s="63" t="e">
        <f t="shared" si="490"/>
        <v>#VALUE!</v>
      </c>
      <c r="O6826" s="63" t="s">
        <v>16</v>
      </c>
      <c r="P6826" s="2">
        <v>3</v>
      </c>
      <c r="Q6826" s="2">
        <v>0.73333333333333295</v>
      </c>
      <c r="R6826" s="63">
        <f t="shared" si="491"/>
        <v>0.73333333333333528</v>
      </c>
      <c r="S6826">
        <v>1.27017059221718</v>
      </c>
      <c r="T6826" s="2">
        <v>3</v>
      </c>
      <c r="U6826" s="339" t="e">
        <f t="shared" si="487"/>
        <v>#VALUE!</v>
      </c>
      <c r="V6826" s="4" t="e">
        <f t="shared" si="488"/>
        <v>#VALUE!</v>
      </c>
    </row>
    <row r="6827" spans="1:22">
      <c r="A6827" s="109" t="s">
        <v>942</v>
      </c>
      <c r="B6827" t="s">
        <v>958</v>
      </c>
      <c r="C6827" s="219" t="s">
        <v>1380</v>
      </c>
      <c r="D6827" s="81" t="s">
        <v>44</v>
      </c>
      <c r="E6827" s="93" t="s">
        <v>73</v>
      </c>
      <c r="F6827" s="93" t="s">
        <v>73</v>
      </c>
      <c r="G6827">
        <v>17</v>
      </c>
      <c r="H6827" s="123">
        <f t="shared" si="489"/>
        <v>6.1371841155234655E-2</v>
      </c>
      <c r="J6827" t="s">
        <v>100</v>
      </c>
      <c r="M6827" s="2" t="s">
        <v>16</v>
      </c>
      <c r="N6827" s="63" t="e">
        <f t="shared" si="490"/>
        <v>#VALUE!</v>
      </c>
      <c r="O6827" s="63" t="s">
        <v>16</v>
      </c>
      <c r="P6827" s="2">
        <v>3</v>
      </c>
      <c r="Q6827" s="2">
        <v>13.7</v>
      </c>
      <c r="R6827" s="63" t="e">
        <f t="shared" si="491"/>
        <v>#VALUE!</v>
      </c>
      <c r="S6827" t="s">
        <v>16</v>
      </c>
      <c r="T6827" s="2">
        <v>3</v>
      </c>
      <c r="U6827" s="339" t="e">
        <f t="shared" si="487"/>
        <v>#VALUE!</v>
      </c>
      <c r="V6827" s="4" t="e">
        <f t="shared" si="488"/>
        <v>#VALUE!</v>
      </c>
    </row>
    <row r="6828" spans="1:22">
      <c r="A6828" s="109" t="s">
        <v>942</v>
      </c>
      <c r="B6828" t="s">
        <v>969</v>
      </c>
      <c r="C6828" s="219" t="s">
        <v>1491</v>
      </c>
      <c r="D6828" s="81" t="s">
        <v>44</v>
      </c>
      <c r="E6828" s="93" t="s">
        <v>73</v>
      </c>
      <c r="F6828" s="93" t="s">
        <v>73</v>
      </c>
      <c r="G6828">
        <v>17</v>
      </c>
      <c r="H6828" s="123">
        <f t="shared" si="489"/>
        <v>6.1371841155234655E-2</v>
      </c>
      <c r="J6828" t="s">
        <v>100</v>
      </c>
      <c r="M6828" s="2" t="s">
        <v>16</v>
      </c>
      <c r="N6828" s="63" t="e">
        <f t="shared" si="490"/>
        <v>#VALUE!</v>
      </c>
      <c r="O6828" s="63" t="s">
        <v>16</v>
      </c>
      <c r="P6828" s="2">
        <v>3</v>
      </c>
      <c r="Q6828" s="2">
        <v>5.25</v>
      </c>
      <c r="R6828" s="63">
        <f t="shared" si="491"/>
        <v>3.6334097851283795</v>
      </c>
      <c r="S6828">
        <v>6.2932503525602703</v>
      </c>
      <c r="T6828" s="2">
        <v>3</v>
      </c>
      <c r="U6828" s="339" t="e">
        <f t="shared" si="487"/>
        <v>#VALUE!</v>
      </c>
      <c r="V6828" s="4" t="e">
        <f t="shared" si="488"/>
        <v>#VALUE!</v>
      </c>
    </row>
    <row r="6829" spans="1:22">
      <c r="A6829" s="109" t="s">
        <v>942</v>
      </c>
      <c r="B6829" t="s">
        <v>970</v>
      </c>
      <c r="C6829" s="219" t="s">
        <v>1491</v>
      </c>
      <c r="D6829" s="81" t="s">
        <v>44</v>
      </c>
      <c r="E6829" s="93" t="s">
        <v>73</v>
      </c>
      <c r="F6829" s="93" t="s">
        <v>73</v>
      </c>
      <c r="G6829">
        <v>17</v>
      </c>
      <c r="H6829" s="123">
        <f t="shared" si="489"/>
        <v>6.1371841155234655E-2</v>
      </c>
      <c r="J6829" t="s">
        <v>100</v>
      </c>
      <c r="M6829" s="2" t="s">
        <v>16</v>
      </c>
      <c r="N6829" s="63" t="e">
        <f t="shared" si="490"/>
        <v>#VALUE!</v>
      </c>
      <c r="O6829" s="63" t="s">
        <v>16</v>
      </c>
      <c r="P6829" s="2">
        <v>3</v>
      </c>
      <c r="Q6829" s="2">
        <v>11.35</v>
      </c>
      <c r="R6829" s="63">
        <f t="shared" si="491"/>
        <v>2.1637159394584731</v>
      </c>
      <c r="S6829">
        <v>3.7476659402886998</v>
      </c>
      <c r="T6829" s="2">
        <v>3</v>
      </c>
      <c r="U6829" s="339" t="e">
        <f t="shared" si="487"/>
        <v>#VALUE!</v>
      </c>
      <c r="V6829" s="4" t="e">
        <f t="shared" si="488"/>
        <v>#VALUE!</v>
      </c>
    </row>
    <row r="6830" spans="1:22">
      <c r="A6830" s="109" t="s">
        <v>942</v>
      </c>
      <c r="B6830" t="s">
        <v>971</v>
      </c>
      <c r="C6830" s="219" t="s">
        <v>1491</v>
      </c>
      <c r="D6830" s="81" t="s">
        <v>44</v>
      </c>
      <c r="E6830" s="93" t="s">
        <v>73</v>
      </c>
      <c r="F6830" s="93" t="s">
        <v>73</v>
      </c>
      <c r="G6830">
        <v>17</v>
      </c>
      <c r="H6830" s="123">
        <f t="shared" si="489"/>
        <v>6.1371841155234655E-2</v>
      </c>
      <c r="J6830" t="s">
        <v>100</v>
      </c>
      <c r="M6830" s="2" t="s">
        <v>16</v>
      </c>
      <c r="N6830" s="63" t="e">
        <f t="shared" si="490"/>
        <v>#VALUE!</v>
      </c>
      <c r="O6830" s="63" t="s">
        <v>16</v>
      </c>
      <c r="P6830" s="2">
        <v>3</v>
      </c>
      <c r="Q6830" s="2">
        <v>19.399999999999999</v>
      </c>
      <c r="R6830" s="63">
        <f t="shared" si="491"/>
        <v>7.3548170156254038</v>
      </c>
      <c r="S6830">
        <v>12.738916751435299</v>
      </c>
      <c r="T6830" s="2">
        <v>3</v>
      </c>
      <c r="U6830" s="339" t="e">
        <f t="shared" si="487"/>
        <v>#VALUE!</v>
      </c>
      <c r="V6830" s="4" t="e">
        <f t="shared" si="488"/>
        <v>#VALUE!</v>
      </c>
    </row>
    <row r="6831" spans="1:22">
      <c r="A6831" s="109" t="s">
        <v>943</v>
      </c>
      <c r="B6831" t="s">
        <v>972</v>
      </c>
      <c r="C6831" s="219" t="s">
        <v>1491</v>
      </c>
      <c r="D6831" s="81" t="s">
        <v>44</v>
      </c>
      <c r="E6831" s="93" t="s">
        <v>73</v>
      </c>
      <c r="F6831" s="93" t="s">
        <v>73</v>
      </c>
      <c r="G6831">
        <v>277</v>
      </c>
      <c r="H6831" s="123">
        <f t="shared" si="489"/>
        <v>1</v>
      </c>
      <c r="K6831" t="s">
        <v>100</v>
      </c>
      <c r="L6831" t="s">
        <v>100</v>
      </c>
      <c r="M6831" s="2">
        <v>2.33333333333333E-2</v>
      </c>
      <c r="N6831" s="63">
        <f t="shared" si="490"/>
        <v>2.3333333333333334E-2</v>
      </c>
      <c r="O6831">
        <v>4.0414518843273801E-2</v>
      </c>
      <c r="P6831" s="2">
        <v>3</v>
      </c>
      <c r="Q6831" s="2">
        <v>6.6666666666666697E-3</v>
      </c>
      <c r="R6831" s="63">
        <f t="shared" si="491"/>
        <v>3.3333333333333348E-3</v>
      </c>
      <c r="S6831">
        <v>5.7735026918962597E-3</v>
      </c>
      <c r="T6831" s="2">
        <v>3</v>
      </c>
      <c r="U6831" s="339">
        <f t="shared" si="487"/>
        <v>-1.2527629684953661</v>
      </c>
      <c r="V6831" s="4">
        <f t="shared" si="488"/>
        <v>0.58333333333333326</v>
      </c>
    </row>
    <row r="6832" spans="1:22">
      <c r="A6832" s="109" t="s">
        <v>943</v>
      </c>
      <c r="B6832" t="s">
        <v>972</v>
      </c>
      <c r="C6832" s="219" t="s">
        <v>1491</v>
      </c>
      <c r="D6832" s="81" t="s">
        <v>44</v>
      </c>
      <c r="E6832" s="93" t="s">
        <v>73</v>
      </c>
      <c r="F6832" s="93" t="s">
        <v>73</v>
      </c>
      <c r="G6832">
        <v>110</v>
      </c>
      <c r="H6832" s="123">
        <f t="shared" si="489"/>
        <v>0.3971119133574007</v>
      </c>
      <c r="K6832" t="s">
        <v>100</v>
      </c>
      <c r="M6832" s="2">
        <v>0.36</v>
      </c>
      <c r="N6832" s="63">
        <f t="shared" si="490"/>
        <v>7.9999999999999891E-2</v>
      </c>
      <c r="O6832">
        <v>0.13856406460550999</v>
      </c>
      <c r="P6832" s="2">
        <v>3</v>
      </c>
      <c r="Q6832" s="2">
        <v>1.0533333333333299</v>
      </c>
      <c r="R6832" s="63">
        <f t="shared" si="491"/>
        <v>0.40703535200001723</v>
      </c>
      <c r="S6832">
        <v>0.70500591014071201</v>
      </c>
      <c r="T6832" s="2">
        <v>3</v>
      </c>
      <c r="U6832" s="339">
        <f t="shared" si="487"/>
        <v>1.0736109864626893</v>
      </c>
      <c r="V6832" s="4">
        <f t="shared" si="488"/>
        <v>0.48265836137371254</v>
      </c>
    </row>
    <row r="6833" spans="1:22">
      <c r="A6833" s="109" t="s">
        <v>943</v>
      </c>
      <c r="B6833" t="s">
        <v>972</v>
      </c>
      <c r="C6833" s="219" t="s">
        <v>1491</v>
      </c>
      <c r="D6833" s="81" t="s">
        <v>44</v>
      </c>
      <c r="E6833" s="93" t="s">
        <v>73</v>
      </c>
      <c r="F6833" s="93" t="s">
        <v>73</v>
      </c>
      <c r="G6833">
        <v>17</v>
      </c>
      <c r="H6833" s="123">
        <f t="shared" si="489"/>
        <v>6.1371841155234655E-2</v>
      </c>
      <c r="J6833" t="s">
        <v>100</v>
      </c>
      <c r="M6833" s="2">
        <v>7.3333333333333306E-2</v>
      </c>
      <c r="N6833" s="63">
        <f t="shared" si="490"/>
        <v>6.8394281762277465E-2</v>
      </c>
      <c r="O6833">
        <v>0.11846237095944601</v>
      </c>
      <c r="P6833" s="2">
        <v>3</v>
      </c>
      <c r="Q6833" s="2">
        <v>0.09</v>
      </c>
      <c r="R6833" s="63">
        <f t="shared" si="491"/>
        <v>9.0000000000000038E-2</v>
      </c>
      <c r="S6833">
        <v>0.15588457268119901</v>
      </c>
      <c r="T6833" s="2">
        <v>3</v>
      </c>
      <c r="U6833" s="339">
        <f t="shared" si="487"/>
        <v>0.20479441264601361</v>
      </c>
      <c r="V6833" s="4">
        <f t="shared" si="488"/>
        <v>1.3333333333333339</v>
      </c>
    </row>
    <row r="6834" spans="1:22">
      <c r="A6834" s="109" t="s">
        <v>943</v>
      </c>
      <c r="B6834" t="s">
        <v>952</v>
      </c>
      <c r="C6834" s="219" t="s">
        <v>1491</v>
      </c>
      <c r="D6834" s="81" t="s">
        <v>44</v>
      </c>
      <c r="E6834" s="93" t="s">
        <v>73</v>
      </c>
      <c r="F6834" s="93" t="s">
        <v>73</v>
      </c>
      <c r="G6834">
        <v>277</v>
      </c>
      <c r="H6834" s="123">
        <f t="shared" si="489"/>
        <v>1</v>
      </c>
      <c r="K6834" t="s">
        <v>100</v>
      </c>
      <c r="L6834" t="s">
        <v>100</v>
      </c>
      <c r="M6834" s="2">
        <v>2.81</v>
      </c>
      <c r="N6834" s="63">
        <f t="shared" si="490"/>
        <v>1.5275252316519522E-2</v>
      </c>
      <c r="O6834">
        <v>2.6457513110646001E-2</v>
      </c>
      <c r="P6834" s="2">
        <v>3</v>
      </c>
      <c r="Q6834" s="2">
        <v>0.13</v>
      </c>
      <c r="R6834" s="63">
        <f t="shared" si="491"/>
        <v>5.1961524227066319E-2</v>
      </c>
      <c r="S6834">
        <v>0.09</v>
      </c>
      <c r="T6834" s="2">
        <v>3</v>
      </c>
      <c r="U6834" s="339">
        <f t="shared" si="487"/>
        <v>-3.0734053118722091</v>
      </c>
      <c r="V6834" s="4">
        <f t="shared" si="488"/>
        <v>0.49309664694280075</v>
      </c>
    </row>
    <row r="6835" spans="1:22">
      <c r="A6835" s="109" t="s">
        <v>943</v>
      </c>
      <c r="B6835" t="s">
        <v>952</v>
      </c>
      <c r="C6835" s="219" t="s">
        <v>1491</v>
      </c>
      <c r="D6835" s="81" t="s">
        <v>44</v>
      </c>
      <c r="E6835" s="93" t="s">
        <v>73</v>
      </c>
      <c r="F6835" s="93" t="s">
        <v>73</v>
      </c>
      <c r="G6835">
        <v>220</v>
      </c>
      <c r="H6835" s="123">
        <f t="shared" si="489"/>
        <v>0.79422382671480141</v>
      </c>
      <c r="K6835" t="s">
        <v>100</v>
      </c>
      <c r="M6835" s="2">
        <v>8.31</v>
      </c>
      <c r="N6835" s="63">
        <f t="shared" si="490"/>
        <v>0.84512326517102487</v>
      </c>
      <c r="O6835">
        <v>1.46379643393472</v>
      </c>
      <c r="P6835" s="2">
        <v>3</v>
      </c>
      <c r="Q6835" s="2">
        <v>0.76333333333333298</v>
      </c>
      <c r="R6835" s="63">
        <f t="shared" si="491"/>
        <v>0.31687712304789556</v>
      </c>
      <c r="S6835">
        <v>0.54884727687520996</v>
      </c>
      <c r="T6835" s="2">
        <v>3</v>
      </c>
      <c r="U6835" s="339">
        <f t="shared" si="487"/>
        <v>-2.3875200799693186</v>
      </c>
      <c r="V6835" s="4">
        <f t="shared" si="488"/>
        <v>0.50566032938604033</v>
      </c>
    </row>
    <row r="6836" spans="1:22">
      <c r="A6836" s="109" t="s">
        <v>943</v>
      </c>
      <c r="B6836" t="s">
        <v>952</v>
      </c>
      <c r="C6836" s="219" t="s">
        <v>1491</v>
      </c>
      <c r="D6836" s="81" t="s">
        <v>44</v>
      </c>
      <c r="E6836" s="93" t="s">
        <v>73</v>
      </c>
      <c r="F6836" s="93" t="s">
        <v>73</v>
      </c>
      <c r="G6836">
        <v>17</v>
      </c>
      <c r="H6836" s="123">
        <f t="shared" si="489"/>
        <v>6.1371841155234655E-2</v>
      </c>
      <c r="J6836" t="s">
        <v>100</v>
      </c>
      <c r="M6836" s="2">
        <v>24.34</v>
      </c>
      <c r="N6836" s="63">
        <f t="shared" si="490"/>
        <v>1.6006561154726526</v>
      </c>
      <c r="O6836">
        <v>2.77241771744447</v>
      </c>
      <c r="P6836" s="2">
        <v>3</v>
      </c>
      <c r="Q6836" s="2">
        <v>3.82</v>
      </c>
      <c r="R6836" s="63">
        <f t="shared" si="491"/>
        <v>2.4202134892057212</v>
      </c>
      <c r="S6836">
        <v>4.1919327284678598</v>
      </c>
      <c r="T6836" s="2">
        <v>3</v>
      </c>
      <c r="U6836" s="339">
        <f t="shared" si="487"/>
        <v>-1.8518706649408974</v>
      </c>
      <c r="V6836" s="4">
        <f t="shared" si="488"/>
        <v>0.7347363467741197</v>
      </c>
    </row>
    <row r="6837" spans="1:22">
      <c r="A6837" s="109" t="s">
        <v>943</v>
      </c>
      <c r="B6837" t="s">
        <v>953</v>
      </c>
      <c r="C6837" s="219" t="s">
        <v>1491</v>
      </c>
      <c r="D6837" s="81" t="s">
        <v>44</v>
      </c>
      <c r="E6837" s="93" t="s">
        <v>73</v>
      </c>
      <c r="F6837" s="93" t="s">
        <v>73</v>
      </c>
      <c r="G6837">
        <v>277</v>
      </c>
      <c r="H6837" s="123">
        <f t="shared" si="489"/>
        <v>1</v>
      </c>
      <c r="K6837" t="s">
        <v>100</v>
      </c>
      <c r="L6837" t="s">
        <v>100</v>
      </c>
      <c r="M6837" s="2">
        <v>0</v>
      </c>
      <c r="N6837" s="63">
        <f t="shared" si="490"/>
        <v>0</v>
      </c>
      <c r="O6837">
        <v>0</v>
      </c>
      <c r="P6837" s="2">
        <v>3</v>
      </c>
      <c r="Q6837" s="2">
        <v>0</v>
      </c>
      <c r="R6837" s="63">
        <f t="shared" si="491"/>
        <v>0</v>
      </c>
      <c r="S6837">
        <v>0</v>
      </c>
      <c r="T6837" s="2">
        <v>3</v>
      </c>
      <c r="U6837" s="339" t="e">
        <f t="shared" si="487"/>
        <v>#DIV/0!</v>
      </c>
      <c r="V6837" s="4" t="e">
        <f t="shared" si="488"/>
        <v>#DIV/0!</v>
      </c>
    </row>
    <row r="6838" spans="1:22">
      <c r="A6838" s="109" t="s">
        <v>943</v>
      </c>
      <c r="B6838" t="s">
        <v>953</v>
      </c>
      <c r="C6838" s="219" t="s">
        <v>1491</v>
      </c>
      <c r="D6838" s="81" t="s">
        <v>44</v>
      </c>
      <c r="E6838" s="93" t="s">
        <v>73</v>
      </c>
      <c r="F6838" s="93" t="s">
        <v>73</v>
      </c>
      <c r="G6838">
        <v>110</v>
      </c>
      <c r="H6838" s="123">
        <f t="shared" si="489"/>
        <v>0.3971119133574007</v>
      </c>
      <c r="K6838" t="s">
        <v>100</v>
      </c>
      <c r="M6838" s="2">
        <v>0.24333333333333301</v>
      </c>
      <c r="N6838" s="63">
        <f t="shared" si="490"/>
        <v>0.1219744964235466</v>
      </c>
      <c r="O6838">
        <v>0.21126602503321101</v>
      </c>
      <c r="P6838" s="2">
        <v>3</v>
      </c>
      <c r="Q6838" s="2">
        <v>0.32666666666666699</v>
      </c>
      <c r="R6838" s="63">
        <f t="shared" si="491"/>
        <v>0.32167961977373954</v>
      </c>
      <c r="S6838">
        <v>0.55716544520755495</v>
      </c>
      <c r="T6838" s="2">
        <v>3</v>
      </c>
      <c r="U6838" s="339">
        <f t="shared" si="487"/>
        <v>0.29450803752218313</v>
      </c>
      <c r="V6838" s="4">
        <f t="shared" si="488"/>
        <v>1.3030334582812684</v>
      </c>
    </row>
    <row r="6839" spans="1:22">
      <c r="A6839" s="109" t="s">
        <v>943</v>
      </c>
      <c r="B6839" t="s">
        <v>953</v>
      </c>
      <c r="C6839" s="219" t="s">
        <v>1491</v>
      </c>
      <c r="D6839" s="81" t="s">
        <v>44</v>
      </c>
      <c r="E6839" s="93" t="s">
        <v>73</v>
      </c>
      <c r="F6839" s="93" t="s">
        <v>73</v>
      </c>
      <c r="G6839">
        <v>17</v>
      </c>
      <c r="H6839" s="123">
        <f t="shared" si="489"/>
        <v>6.1371841155234655E-2</v>
      </c>
      <c r="J6839" t="s">
        <v>100</v>
      </c>
      <c r="M6839" s="2">
        <v>1.1299999999999999</v>
      </c>
      <c r="N6839" s="63">
        <f t="shared" si="490"/>
        <v>0.68198240446509939</v>
      </c>
      <c r="O6839">
        <v>1.18122817440154</v>
      </c>
      <c r="P6839" s="2">
        <v>3</v>
      </c>
      <c r="Q6839" s="2">
        <v>1.59</v>
      </c>
      <c r="R6839" s="63">
        <f t="shared" si="491"/>
        <v>0.82470196636926707</v>
      </c>
      <c r="S6839">
        <v>1.42842570685353</v>
      </c>
      <c r="T6839" s="2">
        <v>3</v>
      </c>
      <c r="U6839" s="339">
        <f t="shared" si="487"/>
        <v>0.3415163835078911</v>
      </c>
      <c r="V6839" s="4">
        <f t="shared" si="488"/>
        <v>0.60236277573408303</v>
      </c>
    </row>
    <row r="6840" spans="1:22">
      <c r="A6840" s="109" t="s">
        <v>943</v>
      </c>
      <c r="B6840" t="s">
        <v>966</v>
      </c>
      <c r="C6840" s="219" t="s">
        <v>1491</v>
      </c>
      <c r="D6840" s="81" t="s">
        <v>44</v>
      </c>
      <c r="E6840" s="93" t="s">
        <v>73</v>
      </c>
      <c r="F6840" s="93" t="s">
        <v>73</v>
      </c>
      <c r="G6840">
        <v>277</v>
      </c>
      <c r="H6840" s="123">
        <f t="shared" si="489"/>
        <v>1</v>
      </c>
      <c r="K6840" t="s">
        <v>100</v>
      </c>
      <c r="L6840" t="s">
        <v>100</v>
      </c>
      <c r="M6840" s="2">
        <v>2.7766666666666699</v>
      </c>
      <c r="N6840" s="63">
        <f t="shared" si="490"/>
        <v>0.82288786869441866</v>
      </c>
      <c r="O6840">
        <v>1.4252835975108</v>
      </c>
      <c r="P6840" s="2">
        <v>3</v>
      </c>
      <c r="Q6840" s="2">
        <v>2.2766666666666699</v>
      </c>
      <c r="R6840" s="63">
        <f t="shared" si="491"/>
        <v>0.34439963866286394</v>
      </c>
      <c r="S6840">
        <v>0.59651767227244301</v>
      </c>
      <c r="T6840" s="2">
        <v>3</v>
      </c>
      <c r="U6840" s="339">
        <f t="shared" si="487"/>
        <v>-0.19853878259605237</v>
      </c>
      <c r="V6840" s="4">
        <f t="shared" si="488"/>
        <v>0.35621704548946131</v>
      </c>
    </row>
    <row r="6841" spans="1:22">
      <c r="A6841" s="109" t="s">
        <v>943</v>
      </c>
      <c r="B6841" t="s">
        <v>966</v>
      </c>
      <c r="C6841" s="219" t="s">
        <v>1491</v>
      </c>
      <c r="D6841" s="81" t="s">
        <v>44</v>
      </c>
      <c r="E6841" s="93" t="s">
        <v>73</v>
      </c>
      <c r="F6841" s="93" t="s">
        <v>73</v>
      </c>
      <c r="G6841">
        <v>220</v>
      </c>
      <c r="H6841" s="123">
        <f t="shared" si="489"/>
        <v>0.79422382671480141</v>
      </c>
      <c r="K6841" t="s">
        <v>100</v>
      </c>
      <c r="M6841" s="2">
        <v>6.68333333333333</v>
      </c>
      <c r="N6841" s="63">
        <f t="shared" si="490"/>
        <v>1.6077036764003219</v>
      </c>
      <c r="O6841">
        <v>2.7846244510406302</v>
      </c>
      <c r="P6841" s="2">
        <v>3</v>
      </c>
      <c r="Q6841" s="2">
        <v>6.0533333333333301</v>
      </c>
      <c r="R6841" s="63">
        <f t="shared" si="491"/>
        <v>2.6484985264191558</v>
      </c>
      <c r="S6841">
        <v>4.58733401152928</v>
      </c>
      <c r="T6841" s="2">
        <v>3</v>
      </c>
      <c r="U6841" s="339">
        <f t="shared" si="487"/>
        <v>-9.9007780579430993E-2</v>
      </c>
      <c r="V6841" s="4">
        <f t="shared" si="488"/>
        <v>0.52476346248390882</v>
      </c>
    </row>
    <row r="6842" spans="1:22">
      <c r="A6842" s="109" t="s">
        <v>943</v>
      </c>
      <c r="B6842" t="s">
        <v>966</v>
      </c>
      <c r="C6842" s="219" t="s">
        <v>1491</v>
      </c>
      <c r="D6842" s="81" t="s">
        <v>44</v>
      </c>
      <c r="E6842" s="93" t="s">
        <v>73</v>
      </c>
      <c r="F6842" s="93" t="s">
        <v>73</v>
      </c>
      <c r="G6842">
        <v>17</v>
      </c>
      <c r="H6842" s="123">
        <f t="shared" si="489"/>
        <v>6.1371841155234655E-2</v>
      </c>
      <c r="J6842" t="s">
        <v>100</v>
      </c>
      <c r="M6842" s="2">
        <v>6.3666666666666698</v>
      </c>
      <c r="N6842" s="63">
        <f t="shared" si="490"/>
        <v>2.3289864271347285</v>
      </c>
      <c r="O6842">
        <v>4.0339228219356604</v>
      </c>
      <c r="P6842" s="2">
        <v>3</v>
      </c>
      <c r="Q6842" s="2">
        <v>11.0733333333333</v>
      </c>
      <c r="R6842" s="63">
        <f t="shared" si="491"/>
        <v>4.0413955235509631</v>
      </c>
      <c r="S6842">
        <v>6.9999023802716902</v>
      </c>
      <c r="T6842" s="2">
        <v>3</v>
      </c>
      <c r="U6842" s="339">
        <f t="shared" si="487"/>
        <v>0.55346376913256112</v>
      </c>
      <c r="V6842" s="4">
        <f t="shared" si="488"/>
        <v>0.46653386716521972</v>
      </c>
    </row>
    <row r="6843" spans="1:22">
      <c r="A6843" s="109" t="s">
        <v>943</v>
      </c>
      <c r="B6843" t="s">
        <v>957</v>
      </c>
      <c r="C6843" s="219" t="s">
        <v>1491</v>
      </c>
      <c r="D6843" s="81" t="s">
        <v>44</v>
      </c>
      <c r="E6843" s="93" t="s">
        <v>73</v>
      </c>
      <c r="F6843" s="93" t="s">
        <v>73</v>
      </c>
      <c r="G6843">
        <v>277</v>
      </c>
      <c r="H6843" s="123">
        <f t="shared" si="489"/>
        <v>1</v>
      </c>
      <c r="K6843" t="s">
        <v>100</v>
      </c>
      <c r="L6843" t="s">
        <v>100</v>
      </c>
      <c r="M6843" s="2">
        <v>0.223333333333333</v>
      </c>
      <c r="N6843" s="63">
        <f t="shared" si="490"/>
        <v>9.2074848779554144E-2</v>
      </c>
      <c r="O6843">
        <v>0.159478316185409</v>
      </c>
      <c r="P6843" s="2">
        <v>3</v>
      </c>
      <c r="Q6843" s="2">
        <v>6.6666666666666697E-3</v>
      </c>
      <c r="R6843" s="63">
        <f t="shared" si="491"/>
        <v>3.3333333333333348E-3</v>
      </c>
      <c r="S6843">
        <v>5.7735026918962597E-3</v>
      </c>
      <c r="T6843" s="2">
        <v>3</v>
      </c>
      <c r="U6843" s="339">
        <f t="shared" si="487"/>
        <v>-3.511545438831019</v>
      </c>
      <c r="V6843" s="4">
        <f t="shared" si="488"/>
        <v>0.58333333333333326</v>
      </c>
    </row>
    <row r="6844" spans="1:22">
      <c r="A6844" s="109" t="s">
        <v>943</v>
      </c>
      <c r="B6844" t="s">
        <v>957</v>
      </c>
      <c r="C6844" s="219" t="s">
        <v>1491</v>
      </c>
      <c r="D6844" s="81" t="s">
        <v>44</v>
      </c>
      <c r="E6844" s="93" t="s">
        <v>73</v>
      </c>
      <c r="F6844" s="93" t="s">
        <v>73</v>
      </c>
      <c r="G6844">
        <v>110</v>
      </c>
      <c r="H6844" s="123">
        <f t="shared" si="489"/>
        <v>0.3971119133574007</v>
      </c>
      <c r="K6844" t="s">
        <v>100</v>
      </c>
      <c r="M6844" s="2">
        <v>6.62</v>
      </c>
      <c r="N6844" s="63">
        <f t="shared" si="490"/>
        <v>3.0176646599647232</v>
      </c>
      <c r="O6844">
        <v>5.2267485112639598</v>
      </c>
      <c r="P6844" s="2">
        <v>3</v>
      </c>
      <c r="Q6844" s="2">
        <v>0.353333333333333</v>
      </c>
      <c r="R6844" s="63">
        <f t="shared" si="491"/>
        <v>0.14193112570695832</v>
      </c>
      <c r="S6844">
        <v>0.245831920899897</v>
      </c>
      <c r="T6844" s="2">
        <v>3</v>
      </c>
      <c r="U6844" s="339">
        <f t="shared" si="487"/>
        <v>-2.9304387504930518</v>
      </c>
      <c r="V6844" s="4">
        <f t="shared" si="488"/>
        <v>0.49468968790791501</v>
      </c>
    </row>
    <row r="6845" spans="1:22">
      <c r="A6845" s="109" t="s">
        <v>943</v>
      </c>
      <c r="B6845" t="s">
        <v>957</v>
      </c>
      <c r="C6845" s="219" t="s">
        <v>1491</v>
      </c>
      <c r="D6845" s="81" t="s">
        <v>44</v>
      </c>
      <c r="E6845" s="93" t="s">
        <v>73</v>
      </c>
      <c r="F6845" s="93" t="s">
        <v>73</v>
      </c>
      <c r="G6845">
        <v>17</v>
      </c>
      <c r="H6845" s="123">
        <f t="shared" si="489"/>
        <v>6.1371841155234655E-2</v>
      </c>
      <c r="J6845" t="s">
        <v>100</v>
      </c>
      <c r="M6845" s="2">
        <v>2.3133333333333299</v>
      </c>
      <c r="N6845" s="63">
        <f t="shared" si="490"/>
        <v>0.44752405273658508</v>
      </c>
      <c r="O6845">
        <v>0.77513439694889896</v>
      </c>
      <c r="P6845" s="2">
        <v>3</v>
      </c>
      <c r="Q6845" s="2">
        <v>1.85666666666667</v>
      </c>
      <c r="R6845" s="63">
        <f t="shared" si="491"/>
        <v>0.54678860428668208</v>
      </c>
      <c r="S6845">
        <v>0.94706564362420698</v>
      </c>
      <c r="T6845" s="2">
        <v>3</v>
      </c>
      <c r="U6845" s="339">
        <f t="shared" si="487"/>
        <v>-0.21990672057951718</v>
      </c>
      <c r="V6845" s="4">
        <f t="shared" si="488"/>
        <v>0.42006366928929095</v>
      </c>
    </row>
    <row r="6846" spans="1:22">
      <c r="A6846" s="109" t="s">
        <v>943</v>
      </c>
      <c r="B6846" t="s">
        <v>973</v>
      </c>
      <c r="C6846" s="219" t="s">
        <v>1491</v>
      </c>
      <c r="D6846" s="81" t="s">
        <v>44</v>
      </c>
      <c r="E6846" s="93" t="s">
        <v>73</v>
      </c>
      <c r="F6846" s="93" t="s">
        <v>73</v>
      </c>
      <c r="G6846">
        <v>277</v>
      </c>
      <c r="H6846" s="123">
        <f t="shared" si="489"/>
        <v>1</v>
      </c>
      <c r="K6846" t="s">
        <v>100</v>
      </c>
      <c r="L6846" t="s">
        <v>100</v>
      </c>
      <c r="M6846" s="2">
        <v>0.91666666666666696</v>
      </c>
      <c r="N6846" s="63">
        <f t="shared" si="490"/>
        <v>0.45899648994058539</v>
      </c>
      <c r="O6846">
        <v>0.79500524107287096</v>
      </c>
      <c r="P6846" s="2">
        <v>3</v>
      </c>
      <c r="Q6846" s="2">
        <v>1.2766666666666699</v>
      </c>
      <c r="R6846" s="63">
        <f t="shared" si="491"/>
        <v>0.61677476530019648</v>
      </c>
      <c r="S6846">
        <v>1.06828523032631</v>
      </c>
      <c r="T6846" s="2">
        <v>3</v>
      </c>
      <c r="U6846" s="339">
        <f t="shared" si="487"/>
        <v>0.33126389151407698</v>
      </c>
      <c r="V6846" s="4">
        <f t="shared" si="488"/>
        <v>0.566731884008571</v>
      </c>
    </row>
    <row r="6847" spans="1:22">
      <c r="A6847" s="109" t="s">
        <v>943</v>
      </c>
      <c r="B6847" t="s">
        <v>973</v>
      </c>
      <c r="C6847" s="219" t="s">
        <v>1491</v>
      </c>
      <c r="D6847" s="81" t="s">
        <v>44</v>
      </c>
      <c r="E6847" s="93" t="s">
        <v>73</v>
      </c>
      <c r="F6847" s="93" t="s">
        <v>73</v>
      </c>
      <c r="G6847">
        <v>220</v>
      </c>
      <c r="H6847" s="123">
        <f t="shared" si="489"/>
        <v>0.79422382671480141</v>
      </c>
      <c r="K6847" t="s">
        <v>100</v>
      </c>
      <c r="M6847" s="2">
        <v>6.49</v>
      </c>
      <c r="N6847" s="63">
        <f t="shared" si="490"/>
        <v>1.6538540846559995</v>
      </c>
      <c r="O6847">
        <v>2.8645593029295102</v>
      </c>
      <c r="P6847" s="2">
        <v>3</v>
      </c>
      <c r="Q6847" s="2">
        <v>5.5733333333333297</v>
      </c>
      <c r="R6847" s="63">
        <f t="shared" si="491"/>
        <v>2.0195901674459722</v>
      </c>
      <c r="S6847">
        <v>3.4980327804829598</v>
      </c>
      <c r="T6847" s="2">
        <v>3</v>
      </c>
      <c r="U6847" s="339">
        <f t="shared" si="487"/>
        <v>-0.15226921172755345</v>
      </c>
      <c r="V6847" s="4">
        <f t="shared" si="488"/>
        <v>0.46464292732156653</v>
      </c>
    </row>
    <row r="6848" spans="1:22">
      <c r="A6848" s="109" t="s">
        <v>943</v>
      </c>
      <c r="B6848" t="s">
        <v>973</v>
      </c>
      <c r="C6848" s="219" t="s">
        <v>1491</v>
      </c>
      <c r="D6848" s="81" t="s">
        <v>44</v>
      </c>
      <c r="E6848" s="93" t="s">
        <v>73</v>
      </c>
      <c r="F6848" s="93" t="s">
        <v>73</v>
      </c>
      <c r="G6848">
        <v>17</v>
      </c>
      <c r="H6848" s="123">
        <f t="shared" si="489"/>
        <v>6.1371841155234655E-2</v>
      </c>
      <c r="J6848" t="s">
        <v>100</v>
      </c>
      <c r="M6848" s="2">
        <v>1.75</v>
      </c>
      <c r="N6848" s="63">
        <f t="shared" si="490"/>
        <v>0.68134670567438338</v>
      </c>
      <c r="O6848">
        <v>1.1801271117977099</v>
      </c>
      <c r="P6848" s="2">
        <v>3</v>
      </c>
      <c r="Q6848" s="2">
        <v>2.36</v>
      </c>
      <c r="R6848" s="63">
        <f t="shared" si="491"/>
        <v>1.206081810381592</v>
      </c>
      <c r="S6848">
        <v>2.08899497366557</v>
      </c>
      <c r="T6848" s="2">
        <v>3</v>
      </c>
      <c r="U6848" s="339">
        <f t="shared" si="487"/>
        <v>0.29904583110209598</v>
      </c>
      <c r="V6848" s="4">
        <f t="shared" si="488"/>
        <v>0.59450708608637459</v>
      </c>
    </row>
    <row r="6849" spans="1:22">
      <c r="A6849" s="109" t="s">
        <v>943</v>
      </c>
      <c r="B6849" t="s">
        <v>974</v>
      </c>
      <c r="C6849" s="219" t="s">
        <v>1491</v>
      </c>
      <c r="D6849" s="81" t="s">
        <v>44</v>
      </c>
      <c r="E6849" s="93" t="s">
        <v>73</v>
      </c>
      <c r="F6849" s="93" t="s">
        <v>73</v>
      </c>
      <c r="G6849">
        <v>277</v>
      </c>
      <c r="H6849" s="123">
        <f t="shared" si="489"/>
        <v>1</v>
      </c>
      <c r="K6849" t="s">
        <v>100</v>
      </c>
      <c r="L6849" t="s">
        <v>100</v>
      </c>
      <c r="M6849" s="2">
        <v>0.75333333333333297</v>
      </c>
      <c r="N6849" s="63">
        <f t="shared" si="490"/>
        <v>0.33627039384664503</v>
      </c>
      <c r="O6849">
        <v>0.58243740722358595</v>
      </c>
      <c r="P6849" s="2">
        <v>3</v>
      </c>
      <c r="Q6849" s="2">
        <v>0.236666666666667</v>
      </c>
      <c r="R6849" s="63">
        <f t="shared" si="491"/>
        <v>4.3333333333333363E-2</v>
      </c>
      <c r="S6849">
        <v>7.5055534994651396E-2</v>
      </c>
      <c r="T6849" s="2">
        <v>3</v>
      </c>
      <c r="U6849" s="339">
        <f t="shared" si="487"/>
        <v>-1.1578551222309685</v>
      </c>
      <c r="V6849" s="4">
        <f t="shared" si="488"/>
        <v>0.36685842756066916</v>
      </c>
    </row>
    <row r="6850" spans="1:22">
      <c r="A6850" s="109" t="s">
        <v>943</v>
      </c>
      <c r="B6850" t="s">
        <v>974</v>
      </c>
      <c r="C6850" s="219" t="s">
        <v>1491</v>
      </c>
      <c r="D6850" s="81" t="s">
        <v>44</v>
      </c>
      <c r="E6850" s="93" t="s">
        <v>73</v>
      </c>
      <c r="F6850" s="93" t="s">
        <v>73</v>
      </c>
      <c r="G6850">
        <v>110</v>
      </c>
      <c r="H6850" s="123">
        <f t="shared" si="489"/>
        <v>0.3971119133574007</v>
      </c>
      <c r="K6850" t="s">
        <v>100</v>
      </c>
      <c r="M6850" s="2">
        <v>2.0299999999999998</v>
      </c>
      <c r="N6850" s="63">
        <f t="shared" si="490"/>
        <v>0.28431203515386622</v>
      </c>
      <c r="O6850">
        <v>0.49244289008980502</v>
      </c>
      <c r="P6850" s="2">
        <v>3</v>
      </c>
      <c r="Q6850" s="2">
        <v>0.38</v>
      </c>
      <c r="R6850" s="63">
        <f t="shared" si="491"/>
        <v>0.16370705543744871</v>
      </c>
      <c r="S6850">
        <v>0.28354893757515598</v>
      </c>
      <c r="T6850" s="2">
        <v>3</v>
      </c>
      <c r="U6850" s="339">
        <f t="shared" si="487"/>
        <v>-1.6756198193154015</v>
      </c>
      <c r="V6850" s="4">
        <f t="shared" si="488"/>
        <v>0.51892890120036861</v>
      </c>
    </row>
    <row r="6851" spans="1:22">
      <c r="A6851" s="109" t="s">
        <v>943</v>
      </c>
      <c r="B6851" t="s">
        <v>974</v>
      </c>
      <c r="C6851" s="219" t="s">
        <v>1491</v>
      </c>
      <c r="D6851" s="81" t="s">
        <v>44</v>
      </c>
      <c r="E6851" s="93" t="s">
        <v>73</v>
      </c>
      <c r="F6851" s="93" t="s">
        <v>73</v>
      </c>
      <c r="G6851">
        <v>17</v>
      </c>
      <c r="H6851" s="123">
        <f t="shared" si="489"/>
        <v>6.1371841155234655E-2</v>
      </c>
      <c r="J6851" t="s">
        <v>100</v>
      </c>
      <c r="M6851" s="2">
        <v>5.39</v>
      </c>
      <c r="N6851" s="63">
        <f t="shared" si="490"/>
        <v>2.0381445810671339</v>
      </c>
      <c r="O6851">
        <v>3.53016996757946</v>
      </c>
      <c r="P6851" s="2">
        <v>3</v>
      </c>
      <c r="Q6851" s="2">
        <v>0.81666666666666698</v>
      </c>
      <c r="R6851" s="63">
        <f t="shared" si="491"/>
        <v>6.6416196150570747E-2</v>
      </c>
      <c r="S6851">
        <v>0.115036226178249</v>
      </c>
      <c r="T6851" s="2">
        <v>3</v>
      </c>
      <c r="U6851" s="339">
        <f t="shared" ref="U6851:U6914" si="492">LN(Q6851/M6851)</f>
        <v>-1.8870696490323795</v>
      </c>
      <c r="V6851" s="4">
        <f t="shared" ref="V6851:V6914" si="493">M6851^2/(P6851*M6851^2)+S6851^2/(T6851*Q6851^2)</f>
        <v>0.3399472442038039</v>
      </c>
    </row>
    <row r="6852" spans="1:22">
      <c r="A6852" s="109" t="s">
        <v>943</v>
      </c>
      <c r="B6852" t="s">
        <v>975</v>
      </c>
      <c r="C6852" s="219" t="s">
        <v>1491</v>
      </c>
      <c r="D6852" s="81" t="s">
        <v>44</v>
      </c>
      <c r="E6852" s="93" t="s">
        <v>73</v>
      </c>
      <c r="F6852" s="93" t="s">
        <v>73</v>
      </c>
      <c r="G6852">
        <v>277</v>
      </c>
      <c r="H6852" s="123">
        <f t="shared" si="489"/>
        <v>1</v>
      </c>
      <c r="K6852" t="s">
        <v>100</v>
      </c>
      <c r="L6852" t="s">
        <v>100</v>
      </c>
      <c r="M6852" s="2">
        <v>2.15</v>
      </c>
      <c r="N6852" s="63">
        <f t="shared" si="490"/>
        <v>1.0254917519577307</v>
      </c>
      <c r="O6852">
        <v>1.7762038171336101</v>
      </c>
      <c r="P6852" s="2">
        <v>3</v>
      </c>
      <c r="Q6852" s="2">
        <v>4.22</v>
      </c>
      <c r="R6852" s="63">
        <f t="shared" si="491"/>
        <v>1.3278679653238639</v>
      </c>
      <c r="S6852">
        <v>2.2999347816840401</v>
      </c>
      <c r="T6852" s="2">
        <v>3</v>
      </c>
      <c r="U6852" s="339">
        <f t="shared" si="492"/>
        <v>0.67436728590834893</v>
      </c>
      <c r="V6852" s="4">
        <f t="shared" si="493"/>
        <v>0.43234466132087501</v>
      </c>
    </row>
    <row r="6853" spans="1:22">
      <c r="A6853" s="109" t="s">
        <v>943</v>
      </c>
      <c r="B6853" t="s">
        <v>975</v>
      </c>
      <c r="C6853" s="219" t="s">
        <v>1491</v>
      </c>
      <c r="D6853" s="81" t="s">
        <v>44</v>
      </c>
      <c r="E6853" s="93" t="s">
        <v>73</v>
      </c>
      <c r="F6853" s="93" t="s">
        <v>73</v>
      </c>
      <c r="G6853">
        <v>220</v>
      </c>
      <c r="H6853" s="123">
        <f t="shared" si="489"/>
        <v>0.79422382671480141</v>
      </c>
      <c r="K6853" t="s">
        <v>100</v>
      </c>
      <c r="M6853" s="2">
        <v>6.3666666666666698</v>
      </c>
      <c r="N6853" s="63">
        <f t="shared" si="490"/>
        <v>0.92646880381610708</v>
      </c>
      <c r="O6853">
        <v>1.60469103983706</v>
      </c>
      <c r="P6853" s="2">
        <v>3</v>
      </c>
      <c r="Q6853" s="2">
        <v>7.88</v>
      </c>
      <c r="R6853" s="63">
        <f t="shared" si="491"/>
        <v>2.6391160136176923</v>
      </c>
      <c r="S6853">
        <v>4.5710830226544799</v>
      </c>
      <c r="T6853" s="2">
        <v>3</v>
      </c>
      <c r="U6853" s="339">
        <f t="shared" si="492"/>
        <v>0.21325185748531283</v>
      </c>
      <c r="V6853" s="4">
        <f t="shared" si="493"/>
        <v>0.44550018466506924</v>
      </c>
    </row>
    <row r="6854" spans="1:22">
      <c r="A6854" s="109" t="s">
        <v>943</v>
      </c>
      <c r="B6854" t="s">
        <v>975</v>
      </c>
      <c r="C6854" s="219" t="s">
        <v>1491</v>
      </c>
      <c r="D6854" s="81" t="s">
        <v>44</v>
      </c>
      <c r="E6854" s="93" t="s">
        <v>73</v>
      </c>
      <c r="F6854" s="93" t="s">
        <v>73</v>
      </c>
      <c r="G6854">
        <v>17</v>
      </c>
      <c r="H6854" s="123">
        <f t="shared" si="489"/>
        <v>6.1371841155234655E-2</v>
      </c>
      <c r="J6854" t="s">
        <v>100</v>
      </c>
      <c r="M6854" s="2">
        <v>5.3966666666666701</v>
      </c>
      <c r="N6854" s="63">
        <f t="shared" si="490"/>
        <v>2.703345663761437</v>
      </c>
      <c r="O6854">
        <v>4.6823320400558197</v>
      </c>
      <c r="P6854" s="2">
        <v>3</v>
      </c>
      <c r="Q6854" s="2">
        <v>5.4166666666666696</v>
      </c>
      <c r="R6854" s="63">
        <f t="shared" si="491"/>
        <v>1.8716956067813055</v>
      </c>
      <c r="S6854">
        <v>3.24187188724868</v>
      </c>
      <c r="T6854" s="2">
        <v>3</v>
      </c>
      <c r="U6854" s="339">
        <f t="shared" si="492"/>
        <v>3.6991410862025637E-3</v>
      </c>
      <c r="V6854" s="4">
        <f t="shared" si="493"/>
        <v>0.45273385404339217</v>
      </c>
    </row>
    <row r="6855" spans="1:22">
      <c r="A6855" s="109" t="s">
        <v>943</v>
      </c>
      <c r="B6855" t="s">
        <v>976</v>
      </c>
      <c r="C6855" s="219" t="s">
        <v>1491</v>
      </c>
      <c r="D6855" s="81" t="s">
        <v>44</v>
      </c>
      <c r="E6855" s="93" t="s">
        <v>73</v>
      </c>
      <c r="F6855" s="93" t="s">
        <v>73</v>
      </c>
      <c r="G6855">
        <v>277</v>
      </c>
      <c r="H6855" s="123">
        <f t="shared" si="489"/>
        <v>1</v>
      </c>
      <c r="K6855" t="s">
        <v>100</v>
      </c>
      <c r="L6855" t="s">
        <v>100</v>
      </c>
      <c r="M6855" s="2">
        <v>1.37333333333333</v>
      </c>
      <c r="N6855" s="63">
        <f t="shared" si="490"/>
        <v>0.22615137506644609</v>
      </c>
      <c r="O6855">
        <v>0.39170567181665</v>
      </c>
      <c r="P6855" s="2">
        <v>3</v>
      </c>
      <c r="Q6855" s="2">
        <v>2.2833333333333301</v>
      </c>
      <c r="R6855" s="63">
        <f t="shared" si="491"/>
        <v>0.58184572220172248</v>
      </c>
      <c r="S6855">
        <v>1.00778635301999</v>
      </c>
      <c r="T6855" s="2">
        <v>3</v>
      </c>
      <c r="U6855" s="339">
        <f t="shared" si="492"/>
        <v>0.50839548891270003</v>
      </c>
      <c r="V6855" s="4">
        <f t="shared" si="493"/>
        <v>0.39826806613742527</v>
      </c>
    </row>
    <row r="6856" spans="1:22">
      <c r="A6856" s="109" t="s">
        <v>943</v>
      </c>
      <c r="B6856" t="s">
        <v>976</v>
      </c>
      <c r="C6856" s="219" t="s">
        <v>1491</v>
      </c>
      <c r="D6856" s="81" t="s">
        <v>44</v>
      </c>
      <c r="E6856" s="93" t="s">
        <v>73</v>
      </c>
      <c r="F6856" s="93" t="s">
        <v>73</v>
      </c>
      <c r="G6856">
        <v>110</v>
      </c>
      <c r="H6856" s="123">
        <f t="shared" si="489"/>
        <v>0.3971119133574007</v>
      </c>
      <c r="K6856" t="s">
        <v>100</v>
      </c>
      <c r="M6856" s="2">
        <v>4.7766666666666699</v>
      </c>
      <c r="N6856" s="63">
        <f t="shared" si="490"/>
        <v>0.51540706673894621</v>
      </c>
      <c r="O6856">
        <v>0.89271122617189802</v>
      </c>
      <c r="P6856" s="2">
        <v>3</v>
      </c>
      <c r="Q6856" s="2">
        <v>3.1966666666666699</v>
      </c>
      <c r="R6856" s="63">
        <f t="shared" si="491"/>
        <v>0.75388622778536163</v>
      </c>
      <c r="S6856">
        <v>1.3057692496506901</v>
      </c>
      <c r="T6856" s="2">
        <v>3</v>
      </c>
      <c r="U6856" s="339">
        <f t="shared" si="492"/>
        <v>-0.40163435294473326</v>
      </c>
      <c r="V6856" s="4">
        <f t="shared" si="493"/>
        <v>0.3889515313824391</v>
      </c>
    </row>
    <row r="6857" spans="1:22">
      <c r="A6857" s="109" t="s">
        <v>943</v>
      </c>
      <c r="B6857" t="s">
        <v>976</v>
      </c>
      <c r="C6857" s="219" t="s">
        <v>1491</v>
      </c>
      <c r="D6857" s="81" t="s">
        <v>44</v>
      </c>
      <c r="E6857" s="93" t="s">
        <v>73</v>
      </c>
      <c r="F6857" s="93" t="s">
        <v>73</v>
      </c>
      <c r="G6857">
        <v>17</v>
      </c>
      <c r="H6857" s="123">
        <f t="shared" si="489"/>
        <v>6.1371841155234655E-2</v>
      </c>
      <c r="J6857" t="s">
        <v>100</v>
      </c>
      <c r="M6857" s="2">
        <v>11.83</v>
      </c>
      <c r="N6857" s="63">
        <f t="shared" si="490"/>
        <v>2.2905094047685814</v>
      </c>
      <c r="O6857">
        <v>3.9672786642735298</v>
      </c>
      <c r="P6857" s="2">
        <v>3</v>
      </c>
      <c r="Q6857" s="2">
        <v>19.983333333333299</v>
      </c>
      <c r="R6857" s="63">
        <f t="shared" si="491"/>
        <v>7.5993471941856869</v>
      </c>
      <c r="S6857">
        <v>13.1624554446856</v>
      </c>
      <c r="T6857" s="2">
        <v>3</v>
      </c>
      <c r="U6857" s="339">
        <f t="shared" si="492"/>
        <v>0.52425991481511647</v>
      </c>
      <c r="V6857" s="4">
        <f t="shared" si="493"/>
        <v>0.47794945421805796</v>
      </c>
    </row>
    <row r="6858" spans="1:22">
      <c r="A6858" s="109" t="s">
        <v>943</v>
      </c>
      <c r="B6858" t="s">
        <v>971</v>
      </c>
      <c r="C6858" s="219" t="s">
        <v>1491</v>
      </c>
      <c r="D6858" s="81" t="s">
        <v>44</v>
      </c>
      <c r="E6858" s="93" t="s">
        <v>73</v>
      </c>
      <c r="F6858" s="93" t="s">
        <v>73</v>
      </c>
      <c r="G6858">
        <v>277</v>
      </c>
      <c r="H6858" s="123">
        <f t="shared" si="489"/>
        <v>1</v>
      </c>
      <c r="K6858" t="s">
        <v>100</v>
      </c>
      <c r="L6858" t="s">
        <v>100</v>
      </c>
      <c r="M6858" s="2">
        <v>1.53</v>
      </c>
      <c r="N6858" s="63">
        <f t="shared" si="490"/>
        <v>0.56923925842595668</v>
      </c>
      <c r="O6858">
        <v>0.98595131725658702</v>
      </c>
      <c r="P6858" s="2">
        <v>3</v>
      </c>
      <c r="Q6858" s="2">
        <v>1.73</v>
      </c>
      <c r="R6858" s="63">
        <f t="shared" si="491"/>
        <v>0.67515430335096993</v>
      </c>
      <c r="S6858">
        <v>1.1694015563526501</v>
      </c>
      <c r="T6858" s="2">
        <v>3</v>
      </c>
      <c r="U6858" s="339">
        <f t="shared" si="492"/>
        <v>0.12285367310534347</v>
      </c>
      <c r="V6858" s="4">
        <f t="shared" si="493"/>
        <v>0.4856382327062938</v>
      </c>
    </row>
    <row r="6859" spans="1:22">
      <c r="A6859" s="109" t="s">
        <v>943</v>
      </c>
      <c r="B6859" t="s">
        <v>971</v>
      </c>
      <c r="C6859" s="219" t="s">
        <v>1491</v>
      </c>
      <c r="D6859" s="81" t="s">
        <v>44</v>
      </c>
      <c r="E6859" s="93" t="s">
        <v>73</v>
      </c>
      <c r="F6859" s="93" t="s">
        <v>73</v>
      </c>
      <c r="G6859">
        <v>220</v>
      </c>
      <c r="H6859" s="123">
        <f t="shared" si="489"/>
        <v>0.79422382671480141</v>
      </c>
      <c r="K6859" t="s">
        <v>100</v>
      </c>
      <c r="M6859" s="2">
        <v>9.4566666666666706</v>
      </c>
      <c r="N6859" s="63">
        <f t="shared" si="490"/>
        <v>2.9903084196190277</v>
      </c>
      <c r="O6859">
        <v>5.1793661130811497</v>
      </c>
      <c r="P6859" s="2">
        <v>3</v>
      </c>
      <c r="Q6859" s="2">
        <v>2.99</v>
      </c>
      <c r="R6859" s="63">
        <f t="shared" si="491"/>
        <v>1.3461426373159733</v>
      </c>
      <c r="S6859">
        <v>2.3315874420660299</v>
      </c>
      <c r="T6859" s="2">
        <v>3</v>
      </c>
      <c r="U6859" s="339">
        <f t="shared" si="492"/>
        <v>-1.1514465727500556</v>
      </c>
      <c r="V6859" s="4">
        <f t="shared" si="493"/>
        <v>0.53602681550914844</v>
      </c>
    </row>
    <row r="6860" spans="1:22">
      <c r="A6860" s="109" t="s">
        <v>943</v>
      </c>
      <c r="B6860" t="s">
        <v>971</v>
      </c>
      <c r="C6860" s="219" t="s">
        <v>1491</v>
      </c>
      <c r="D6860" s="81" t="s">
        <v>44</v>
      </c>
      <c r="E6860" s="93" t="s">
        <v>73</v>
      </c>
      <c r="F6860" s="93" t="s">
        <v>73</v>
      </c>
      <c r="G6860">
        <v>17</v>
      </c>
      <c r="H6860" s="123">
        <f t="shared" si="489"/>
        <v>6.1371841155234655E-2</v>
      </c>
      <c r="J6860" t="s">
        <v>100</v>
      </c>
      <c r="M6860" s="2">
        <v>13.303333333333301</v>
      </c>
      <c r="N6860" s="63">
        <f t="shared" si="490"/>
        <v>2.6911728133122788</v>
      </c>
      <c r="O6860">
        <v>4.6612480446049398</v>
      </c>
      <c r="P6860" s="2">
        <v>3</v>
      </c>
      <c r="Q6860" s="2">
        <v>10.77</v>
      </c>
      <c r="R6860" s="63">
        <f t="shared" si="491"/>
        <v>4.338859297096417</v>
      </c>
      <c r="S6860">
        <v>7.5151247494635802</v>
      </c>
      <c r="T6860" s="2">
        <v>3</v>
      </c>
      <c r="U6860" s="339">
        <f t="shared" si="492"/>
        <v>-0.21125013922423325</v>
      </c>
      <c r="V6860" s="4">
        <f t="shared" si="493"/>
        <v>0.49563378448163653</v>
      </c>
    </row>
    <row r="6861" spans="1:22">
      <c r="A6861" s="109" t="s">
        <v>943</v>
      </c>
      <c r="B6861" t="s">
        <v>962</v>
      </c>
      <c r="C6861" s="219" t="s">
        <v>1491</v>
      </c>
      <c r="D6861" s="81" t="s">
        <v>44</v>
      </c>
      <c r="E6861" s="93" t="s">
        <v>73</v>
      </c>
      <c r="F6861" s="93" t="s">
        <v>73</v>
      </c>
      <c r="G6861">
        <v>277</v>
      </c>
      <c r="H6861" s="123">
        <f t="shared" si="489"/>
        <v>1</v>
      </c>
      <c r="K6861" t="s">
        <v>100</v>
      </c>
      <c r="L6861" t="s">
        <v>100</v>
      </c>
      <c r="M6861" s="2">
        <v>1.2433333333333301</v>
      </c>
      <c r="N6861" s="63">
        <f t="shared" si="490"/>
        <v>8.9504810547317126E-2</v>
      </c>
      <c r="O6861">
        <v>0.15502687938977999</v>
      </c>
      <c r="P6861" s="2">
        <v>3</v>
      </c>
      <c r="Q6861" s="2">
        <v>1.7833333333333301</v>
      </c>
      <c r="R6861" s="63">
        <f t="shared" si="491"/>
        <v>0.5145980092374155</v>
      </c>
      <c r="S6861">
        <v>0.89130989747300204</v>
      </c>
      <c r="T6861" s="2">
        <v>3</v>
      </c>
      <c r="U6861" s="339">
        <f t="shared" si="492"/>
        <v>0.36068832725219185</v>
      </c>
      <c r="V6861" s="4">
        <f t="shared" si="493"/>
        <v>0.41659999417707549</v>
      </c>
    </row>
    <row r="6862" spans="1:22">
      <c r="A6862" s="109" t="s">
        <v>943</v>
      </c>
      <c r="B6862" t="s">
        <v>962</v>
      </c>
      <c r="C6862" s="219" t="s">
        <v>1491</v>
      </c>
      <c r="D6862" s="81" t="s">
        <v>44</v>
      </c>
      <c r="E6862" s="93" t="s">
        <v>73</v>
      </c>
      <c r="F6862" s="93" t="s">
        <v>73</v>
      </c>
      <c r="G6862">
        <v>110</v>
      </c>
      <c r="H6862" s="123">
        <f t="shared" si="489"/>
        <v>0.3971119133574007</v>
      </c>
      <c r="K6862" t="s">
        <v>100</v>
      </c>
      <c r="M6862" s="2">
        <v>4.6466666666666701</v>
      </c>
      <c r="N6862" s="63">
        <f t="shared" si="490"/>
        <v>0.85831877010299051</v>
      </c>
      <c r="O6862">
        <v>1.4866517189084101</v>
      </c>
      <c r="P6862" s="2">
        <v>3</v>
      </c>
      <c r="Q6862" s="2">
        <v>1.30666666666667</v>
      </c>
      <c r="R6862" s="63">
        <f t="shared" si="491"/>
        <v>0.31317371821048123</v>
      </c>
      <c r="S6862">
        <v>0.54243279153581203</v>
      </c>
      <c r="T6862" s="2">
        <v>3</v>
      </c>
      <c r="U6862" s="339">
        <f t="shared" si="492"/>
        <v>-1.2686707515300049</v>
      </c>
      <c r="V6862" s="4">
        <f t="shared" si="493"/>
        <v>0.3907768464528667</v>
      </c>
    </row>
    <row r="6863" spans="1:22">
      <c r="A6863" s="109" t="s">
        <v>943</v>
      </c>
      <c r="B6863" t="s">
        <v>962</v>
      </c>
      <c r="C6863" s="219" t="s">
        <v>1491</v>
      </c>
      <c r="D6863" s="81" t="s">
        <v>44</v>
      </c>
      <c r="E6863" s="93" t="s">
        <v>73</v>
      </c>
      <c r="F6863" s="93" t="s">
        <v>73</v>
      </c>
      <c r="G6863">
        <v>17</v>
      </c>
      <c r="H6863" s="123">
        <f t="shared" si="489"/>
        <v>6.1371841155234655E-2</v>
      </c>
      <c r="J6863" t="s">
        <v>100</v>
      </c>
      <c r="M6863" s="2">
        <v>6.64333333333333</v>
      </c>
      <c r="N6863" s="63">
        <f t="shared" si="490"/>
        <v>1.6528897254337465</v>
      </c>
      <c r="O6863">
        <v>2.8628889837598201</v>
      </c>
      <c r="P6863" s="2">
        <v>3</v>
      </c>
      <c r="Q6863" s="2">
        <v>3.7466666666666701</v>
      </c>
      <c r="R6863" s="63">
        <f t="shared" si="491"/>
        <v>0.88506748016433645</v>
      </c>
      <c r="S6863">
        <v>1.5329818437715901</v>
      </c>
      <c r="T6863" s="2">
        <v>3</v>
      </c>
      <c r="U6863" s="339">
        <f t="shared" si="492"/>
        <v>-0.57274728975915701</v>
      </c>
      <c r="V6863" s="4">
        <f t="shared" si="493"/>
        <v>0.38913698956869019</v>
      </c>
    </row>
    <row r="6864" spans="1:22">
      <c r="A6864" s="109" t="s">
        <v>943</v>
      </c>
      <c r="B6864" t="s">
        <v>977</v>
      </c>
      <c r="C6864" s="219" t="s">
        <v>1491</v>
      </c>
      <c r="D6864" s="81" t="s">
        <v>44</v>
      </c>
      <c r="E6864" s="93" t="s">
        <v>73</v>
      </c>
      <c r="F6864" s="93" t="s">
        <v>73</v>
      </c>
      <c r="G6864">
        <v>277</v>
      </c>
      <c r="H6864" s="123">
        <f t="shared" si="489"/>
        <v>1</v>
      </c>
      <c r="K6864" t="s">
        <v>100</v>
      </c>
      <c r="L6864" t="s">
        <v>100</v>
      </c>
      <c r="M6864" s="2">
        <v>0.87</v>
      </c>
      <c r="N6864" s="63">
        <f t="shared" si="490"/>
        <v>0.20526405757787561</v>
      </c>
      <c r="O6864">
        <v>0.35552777669262398</v>
      </c>
      <c r="P6864" s="2">
        <v>3</v>
      </c>
      <c r="Q6864" s="2">
        <v>1.08</v>
      </c>
      <c r="R6864" s="63">
        <f t="shared" si="491"/>
        <v>0.52048054718692416</v>
      </c>
      <c r="S6864">
        <v>0.90149875207900299</v>
      </c>
      <c r="T6864" s="2">
        <v>3</v>
      </c>
      <c r="U6864" s="339">
        <f t="shared" si="492"/>
        <v>0.21622310846963599</v>
      </c>
      <c r="V6864" s="4">
        <f t="shared" si="493"/>
        <v>0.56558641975308632</v>
      </c>
    </row>
    <row r="6865" spans="1:23">
      <c r="A6865" s="109" t="s">
        <v>943</v>
      </c>
      <c r="B6865" t="s">
        <v>977</v>
      </c>
      <c r="C6865" s="219" t="s">
        <v>1491</v>
      </c>
      <c r="D6865" s="81" t="s">
        <v>44</v>
      </c>
      <c r="E6865" s="93" t="s">
        <v>73</v>
      </c>
      <c r="F6865" s="93" t="s">
        <v>73</v>
      </c>
      <c r="G6865">
        <v>220</v>
      </c>
      <c r="H6865" s="123">
        <f t="shared" si="489"/>
        <v>0.79422382671480141</v>
      </c>
      <c r="K6865" t="s">
        <v>100</v>
      </c>
      <c r="M6865" s="2">
        <v>7.46</v>
      </c>
      <c r="N6865" s="63">
        <f t="shared" si="490"/>
        <v>1.4297668807652986</v>
      </c>
      <c r="O6865">
        <v>2.4764288804647698</v>
      </c>
      <c r="P6865" s="2">
        <v>3</v>
      </c>
      <c r="Q6865" s="2">
        <v>3.05</v>
      </c>
      <c r="R6865" s="63">
        <f t="shared" si="491"/>
        <v>7.5718777944003654E-2</v>
      </c>
      <c r="S6865">
        <v>0.13114877048604001</v>
      </c>
      <c r="T6865" s="2">
        <v>3</v>
      </c>
      <c r="U6865" s="339">
        <f t="shared" si="492"/>
        <v>-0.89441382359634924</v>
      </c>
      <c r="V6865" s="4">
        <f t="shared" si="493"/>
        <v>0.33394965511063335</v>
      </c>
    </row>
    <row r="6866" spans="1:23">
      <c r="A6866" s="109" t="s">
        <v>943</v>
      </c>
      <c r="B6866" t="s">
        <v>977</v>
      </c>
      <c r="C6866" s="219" t="s">
        <v>1491</v>
      </c>
      <c r="D6866" s="81" t="s">
        <v>44</v>
      </c>
      <c r="E6866" s="93" t="s">
        <v>73</v>
      </c>
      <c r="F6866" s="93" t="s">
        <v>73</v>
      </c>
      <c r="G6866">
        <v>17</v>
      </c>
      <c r="H6866" s="123">
        <f t="shared" si="489"/>
        <v>6.1371841155234655E-2</v>
      </c>
      <c r="J6866" t="s">
        <v>100</v>
      </c>
      <c r="M6866" s="2">
        <v>4.8666666666666698</v>
      </c>
      <c r="N6866" s="63">
        <f t="shared" si="490"/>
        <v>1.0516072355103754</v>
      </c>
      <c r="O6866">
        <v>1.8214371615110201</v>
      </c>
      <c r="P6866" s="2">
        <v>3</v>
      </c>
      <c r="Q6866" s="2">
        <v>6.29</v>
      </c>
      <c r="R6866" s="63">
        <f t="shared" si="491"/>
        <v>1.3671990832842651</v>
      </c>
      <c r="S6866">
        <v>2.3680582763099398</v>
      </c>
      <c r="T6866" s="2">
        <v>3</v>
      </c>
      <c r="U6866" s="339">
        <f t="shared" si="492"/>
        <v>0.25655183066616738</v>
      </c>
      <c r="V6866" s="4">
        <f t="shared" si="493"/>
        <v>0.38057902660913978</v>
      </c>
    </row>
    <row r="6867" spans="1:23">
      <c r="A6867" s="109" t="s">
        <v>944</v>
      </c>
      <c r="B6867" t="s">
        <v>972</v>
      </c>
      <c r="C6867" s="219" t="s">
        <v>1491</v>
      </c>
      <c r="D6867" s="81" t="s">
        <v>44</v>
      </c>
      <c r="E6867" s="93" t="s">
        <v>73</v>
      </c>
      <c r="F6867" s="93" t="s">
        <v>73</v>
      </c>
      <c r="G6867">
        <v>277</v>
      </c>
      <c r="H6867" s="123">
        <f t="shared" ref="H6867:H6930" si="494">G6867/277</f>
        <v>1</v>
      </c>
      <c r="K6867" t="s">
        <v>100</v>
      </c>
      <c r="L6867" t="s">
        <v>100</v>
      </c>
      <c r="M6867" s="2">
        <v>0</v>
      </c>
      <c r="N6867" s="63">
        <f t="shared" ref="N6867:N6930" si="495">O6867/SQRT(P6867)</f>
        <v>0</v>
      </c>
      <c r="O6867">
        <v>0</v>
      </c>
      <c r="P6867" s="2">
        <v>3</v>
      </c>
      <c r="Q6867" s="2">
        <v>2.73333333333333E-2</v>
      </c>
      <c r="R6867" s="63">
        <f t="shared" ref="R6867:R6930" si="496">S6867/SQRT(T6867)</f>
        <v>1.3968217893171306E-2</v>
      </c>
      <c r="S6867">
        <v>2.41936630821654E-2</v>
      </c>
      <c r="T6867" s="2">
        <v>3</v>
      </c>
      <c r="U6867" s="339" t="e">
        <f t="shared" si="492"/>
        <v>#DIV/0!</v>
      </c>
      <c r="V6867" s="4" t="e">
        <f t="shared" si="493"/>
        <v>#DIV/0!</v>
      </c>
    </row>
    <row r="6868" spans="1:23">
      <c r="A6868" s="109" t="s">
        <v>944</v>
      </c>
      <c r="B6868" t="s">
        <v>972</v>
      </c>
      <c r="C6868" s="219" t="s">
        <v>1491</v>
      </c>
      <c r="D6868" s="81" t="s">
        <v>44</v>
      </c>
      <c r="E6868" s="93" t="s">
        <v>73</v>
      </c>
      <c r="F6868" s="93" t="s">
        <v>73</v>
      </c>
      <c r="G6868">
        <v>110</v>
      </c>
      <c r="H6868" s="123">
        <f t="shared" si="494"/>
        <v>0.3971119133574007</v>
      </c>
      <c r="K6868" t="s">
        <v>100</v>
      </c>
      <c r="M6868" s="2">
        <v>0</v>
      </c>
      <c r="N6868" s="63">
        <f t="shared" si="495"/>
        <v>0</v>
      </c>
      <c r="O6868">
        <v>0</v>
      </c>
      <c r="P6868" s="2">
        <v>3</v>
      </c>
      <c r="Q6868" s="2">
        <v>0</v>
      </c>
      <c r="R6868" s="63">
        <f t="shared" si="496"/>
        <v>0</v>
      </c>
      <c r="S6868">
        <v>0</v>
      </c>
      <c r="T6868" s="2">
        <v>3</v>
      </c>
      <c r="U6868" s="339" t="e">
        <f t="shared" si="492"/>
        <v>#DIV/0!</v>
      </c>
      <c r="V6868" s="4" t="e">
        <f t="shared" si="493"/>
        <v>#DIV/0!</v>
      </c>
    </row>
    <row r="6869" spans="1:23">
      <c r="A6869" s="109" t="s">
        <v>944</v>
      </c>
      <c r="B6869" t="s">
        <v>972</v>
      </c>
      <c r="C6869" s="219" t="s">
        <v>1491</v>
      </c>
      <c r="D6869" s="81" t="s">
        <v>44</v>
      </c>
      <c r="E6869" s="93" t="s">
        <v>73</v>
      </c>
      <c r="F6869" s="93" t="s">
        <v>73</v>
      </c>
      <c r="G6869">
        <v>0</v>
      </c>
      <c r="H6869" s="123">
        <f t="shared" si="494"/>
        <v>0</v>
      </c>
      <c r="I6869" s="2" t="s">
        <v>100</v>
      </c>
      <c r="M6869" s="2">
        <v>29.533333333333299</v>
      </c>
      <c r="N6869" s="63">
        <f t="shared" si="495"/>
        <v>2.5909865131086867</v>
      </c>
      <c r="O6869">
        <v>4.4877202824299696</v>
      </c>
      <c r="P6869" s="2">
        <v>3</v>
      </c>
      <c r="Q6869" s="2">
        <v>61.28</v>
      </c>
      <c r="R6869" s="63">
        <f t="shared" si="496"/>
        <v>8.0988167860084985</v>
      </c>
      <c r="S6869">
        <v>14.027562154558399</v>
      </c>
      <c r="T6869" s="2">
        <v>3</v>
      </c>
      <c r="U6869" s="339">
        <f t="shared" si="492"/>
        <v>0.72993395648941151</v>
      </c>
      <c r="V6869" s="4">
        <f t="shared" si="493"/>
        <v>0.3507998231661314</v>
      </c>
    </row>
    <row r="6870" spans="1:23">
      <c r="A6870" s="109" t="s">
        <v>944</v>
      </c>
      <c r="B6870" t="s">
        <v>978</v>
      </c>
      <c r="C6870" s="219" t="s">
        <v>1491</v>
      </c>
      <c r="D6870" s="81" t="s">
        <v>44</v>
      </c>
      <c r="E6870" s="93" t="s">
        <v>73</v>
      </c>
      <c r="F6870" s="93" t="s">
        <v>73</v>
      </c>
      <c r="G6870">
        <v>277</v>
      </c>
      <c r="H6870" s="123">
        <f t="shared" si="494"/>
        <v>1</v>
      </c>
      <c r="K6870" t="s">
        <v>100</v>
      </c>
      <c r="L6870" t="s">
        <v>100</v>
      </c>
      <c r="M6870" s="2">
        <v>0.79200000000000004</v>
      </c>
      <c r="N6870" s="63">
        <f t="shared" si="495"/>
        <v>0.43482448566442672</v>
      </c>
      <c r="O6870">
        <v>0.75313810154579197</v>
      </c>
      <c r="P6870" s="2">
        <v>3</v>
      </c>
      <c r="Q6870" s="2">
        <v>0.84</v>
      </c>
      <c r="R6870" s="63">
        <f t="shared" si="496"/>
        <v>0.43554563480765146</v>
      </c>
      <c r="S6870">
        <v>0.75438716850169196</v>
      </c>
      <c r="T6870" s="2">
        <v>3</v>
      </c>
      <c r="U6870" s="339">
        <f t="shared" si="492"/>
        <v>5.8840500022933395E-2</v>
      </c>
      <c r="V6870" s="4">
        <f t="shared" si="493"/>
        <v>0.60218253968253976</v>
      </c>
    </row>
    <row r="6871" spans="1:23">
      <c r="A6871" s="109" t="s">
        <v>944</v>
      </c>
      <c r="B6871" t="s">
        <v>978</v>
      </c>
      <c r="C6871" s="219" t="s">
        <v>1491</v>
      </c>
      <c r="D6871" s="81" t="s">
        <v>44</v>
      </c>
      <c r="E6871" s="93" t="s">
        <v>73</v>
      </c>
      <c r="F6871" s="93" t="s">
        <v>73</v>
      </c>
      <c r="G6871">
        <v>110</v>
      </c>
      <c r="H6871" s="123">
        <f t="shared" si="494"/>
        <v>0.3971119133574007</v>
      </c>
      <c r="K6871" t="s">
        <v>100</v>
      </c>
      <c r="M6871" s="2">
        <v>7.59</v>
      </c>
      <c r="N6871" s="63">
        <f t="shared" si="495"/>
        <v>4.3225339790451649</v>
      </c>
      <c r="O6871">
        <v>7.4868484691490904</v>
      </c>
      <c r="P6871" s="2">
        <v>3</v>
      </c>
      <c r="Q6871" s="2">
        <v>4.72</v>
      </c>
      <c r="R6871" s="63">
        <f t="shared" si="496"/>
        <v>0.81853527718724362</v>
      </c>
      <c r="S6871">
        <v>1.41774468787578</v>
      </c>
      <c r="T6871" s="2">
        <v>3</v>
      </c>
      <c r="U6871" s="339">
        <f t="shared" si="492"/>
        <v>-0.47502279181007467</v>
      </c>
      <c r="V6871" s="4">
        <f t="shared" si="493"/>
        <v>0.36340730632959872</v>
      </c>
    </row>
    <row r="6872" spans="1:23">
      <c r="A6872" s="109" t="s">
        <v>944</v>
      </c>
      <c r="B6872" t="s">
        <v>978</v>
      </c>
      <c r="C6872" s="219" t="s">
        <v>1491</v>
      </c>
      <c r="D6872" s="81" t="s">
        <v>44</v>
      </c>
      <c r="E6872" s="93" t="s">
        <v>73</v>
      </c>
      <c r="F6872" s="93" t="s">
        <v>73</v>
      </c>
      <c r="G6872">
        <v>0</v>
      </c>
      <c r="H6872" s="123">
        <f t="shared" si="494"/>
        <v>0</v>
      </c>
      <c r="I6872" s="2" t="s">
        <v>100</v>
      </c>
      <c r="M6872" s="2">
        <v>5.4733333333333301</v>
      </c>
      <c r="N6872" s="63">
        <f t="shared" si="495"/>
        <v>2.261742199672141</v>
      </c>
      <c r="O6872">
        <v>3.9174524034547402</v>
      </c>
      <c r="P6872" s="2">
        <v>3</v>
      </c>
      <c r="Q6872" s="2">
        <v>8.1333333333333293</v>
      </c>
      <c r="R6872" s="63">
        <f t="shared" si="496"/>
        <v>1.7083357723559818</v>
      </c>
      <c r="S6872">
        <v>2.9589243541079799</v>
      </c>
      <c r="T6872" s="2">
        <v>3</v>
      </c>
      <c r="U6872" s="339">
        <f t="shared" si="492"/>
        <v>0.39608302827487407</v>
      </c>
      <c r="V6872" s="4">
        <f t="shared" si="493"/>
        <v>0.37745067410194388</v>
      </c>
    </row>
    <row r="6873" spans="1:23">
      <c r="A6873" s="109" t="s">
        <v>944</v>
      </c>
      <c r="B6873" t="s">
        <v>979</v>
      </c>
      <c r="C6873" s="219" t="s">
        <v>1491</v>
      </c>
      <c r="D6873" s="81" t="s">
        <v>44</v>
      </c>
      <c r="E6873" s="93" t="s">
        <v>73</v>
      </c>
      <c r="F6873" s="93" t="s">
        <v>73</v>
      </c>
      <c r="G6873">
        <v>277</v>
      </c>
      <c r="H6873" s="123">
        <f t="shared" si="494"/>
        <v>1</v>
      </c>
      <c r="K6873" t="s">
        <v>100</v>
      </c>
      <c r="L6873" t="s">
        <v>100</v>
      </c>
      <c r="M6873" s="2">
        <v>14.383333333333301</v>
      </c>
      <c r="N6873" s="63">
        <f t="shared" si="495"/>
        <v>3.2858602797102874</v>
      </c>
      <c r="O6873">
        <v>5.6912769510306997</v>
      </c>
      <c r="P6873" s="2">
        <v>3</v>
      </c>
      <c r="Q6873" s="2">
        <v>0.92400000000000004</v>
      </c>
      <c r="R6873" s="63">
        <f t="shared" si="496"/>
        <v>0.56571282467343809</v>
      </c>
      <c r="S6873">
        <v>0.97984335482769902</v>
      </c>
      <c r="T6873" s="2">
        <v>3</v>
      </c>
      <c r="U6873" s="339">
        <f t="shared" si="492"/>
        <v>-2.7451133362017779</v>
      </c>
      <c r="V6873" s="4">
        <f t="shared" si="493"/>
        <v>0.70817521223365376</v>
      </c>
    </row>
    <row r="6874" spans="1:23">
      <c r="A6874" s="109" t="s">
        <v>944</v>
      </c>
      <c r="B6874" t="s">
        <v>979</v>
      </c>
      <c r="C6874" s="219" t="s">
        <v>1491</v>
      </c>
      <c r="D6874" s="81" t="s">
        <v>44</v>
      </c>
      <c r="E6874" s="93" t="s">
        <v>73</v>
      </c>
      <c r="F6874" s="93" t="s">
        <v>73</v>
      </c>
      <c r="G6874">
        <v>110</v>
      </c>
      <c r="H6874" s="123">
        <f t="shared" si="494"/>
        <v>0.3971119133574007</v>
      </c>
      <c r="K6874" t="s">
        <v>100</v>
      </c>
      <c r="M6874" s="2">
        <v>52.133333333333297</v>
      </c>
      <c r="N6874" s="63">
        <f t="shared" si="495"/>
        <v>23.368140942554927</v>
      </c>
      <c r="O6874">
        <v>40.474807390935602</v>
      </c>
      <c r="P6874" s="2">
        <v>3</v>
      </c>
      <c r="Q6874" s="2">
        <v>14.0833333333333</v>
      </c>
      <c r="R6874" s="63">
        <f t="shared" si="496"/>
        <v>2.6673415812585977</v>
      </c>
      <c r="S6874">
        <v>4.6199711398809997</v>
      </c>
      <c r="T6874" s="2">
        <v>3</v>
      </c>
      <c r="U6874" s="339">
        <f t="shared" si="492"/>
        <v>-1.3088124743080296</v>
      </c>
      <c r="V6874" s="4">
        <f t="shared" si="493"/>
        <v>0.36920457033483906</v>
      </c>
    </row>
    <row r="6875" spans="1:23">
      <c r="A6875" s="109" t="s">
        <v>944</v>
      </c>
      <c r="B6875" t="s">
        <v>979</v>
      </c>
      <c r="C6875" s="219" t="s">
        <v>1491</v>
      </c>
      <c r="D6875" s="81" t="s">
        <v>44</v>
      </c>
      <c r="E6875" s="93" t="s">
        <v>73</v>
      </c>
      <c r="F6875" s="93" t="s">
        <v>73</v>
      </c>
      <c r="G6875">
        <v>0</v>
      </c>
      <c r="H6875" s="123">
        <f t="shared" si="494"/>
        <v>0</v>
      </c>
      <c r="I6875" s="2" t="s">
        <v>100</v>
      </c>
      <c r="M6875" s="2">
        <v>6.1366666666666703</v>
      </c>
      <c r="N6875" s="63">
        <f t="shared" si="495"/>
        <v>0.8096364067352132</v>
      </c>
      <c r="O6875">
        <v>1.4023313921228899</v>
      </c>
      <c r="P6875" s="2">
        <v>3</v>
      </c>
      <c r="Q6875" s="2">
        <v>5.5733333333333297</v>
      </c>
      <c r="R6875" s="63">
        <f t="shared" si="496"/>
        <v>0.90460550026578435</v>
      </c>
      <c r="S6875">
        <v>1.5668226872666</v>
      </c>
      <c r="T6875" s="2">
        <v>3</v>
      </c>
      <c r="U6875" s="339">
        <f t="shared" si="492"/>
        <v>-9.6288387588432139E-2</v>
      </c>
      <c r="V6875" s="4">
        <f t="shared" si="493"/>
        <v>0.35967773936799369</v>
      </c>
    </row>
    <row r="6876" spans="1:23">
      <c r="A6876" s="109" t="s">
        <v>944</v>
      </c>
      <c r="B6876" t="s">
        <v>952</v>
      </c>
      <c r="C6876" s="219" t="s">
        <v>1491</v>
      </c>
      <c r="D6876" s="81" t="s">
        <v>44</v>
      </c>
      <c r="E6876" s="93" t="s">
        <v>73</v>
      </c>
      <c r="F6876" s="93" t="s">
        <v>73</v>
      </c>
      <c r="G6876">
        <v>277</v>
      </c>
      <c r="H6876" s="123">
        <f t="shared" si="494"/>
        <v>1</v>
      </c>
      <c r="K6876" t="s">
        <v>100</v>
      </c>
      <c r="L6876" t="s">
        <v>100</v>
      </c>
      <c r="M6876" s="2">
        <v>14.0733333333333</v>
      </c>
      <c r="N6876" s="63">
        <f t="shared" si="495"/>
        <v>1.1796091631459038</v>
      </c>
      <c r="O6876">
        <v>2.04314300364251</v>
      </c>
      <c r="P6876" s="2">
        <v>3</v>
      </c>
      <c r="Q6876" s="2">
        <v>4.3796666666666697</v>
      </c>
      <c r="R6876" s="63">
        <f t="shared" si="496"/>
        <v>1.4032842825948602</v>
      </c>
      <c r="S6876">
        <v>2.4305596749171401</v>
      </c>
      <c r="T6876" s="2">
        <v>3</v>
      </c>
      <c r="U6876" s="339">
        <f t="shared" si="492"/>
        <v>-1.1673091357604863</v>
      </c>
      <c r="V6876" s="4">
        <f t="shared" si="493"/>
        <v>0.43599521168531102</v>
      </c>
    </row>
    <row r="6877" spans="1:23">
      <c r="A6877" s="109" t="s">
        <v>944</v>
      </c>
      <c r="B6877" t="s">
        <v>952</v>
      </c>
      <c r="C6877" s="219" t="s">
        <v>1491</v>
      </c>
      <c r="D6877" s="81" t="s">
        <v>44</v>
      </c>
      <c r="E6877" s="93" t="s">
        <v>73</v>
      </c>
      <c r="F6877" s="93" t="s">
        <v>73</v>
      </c>
      <c r="G6877">
        <v>110</v>
      </c>
      <c r="H6877" s="123">
        <f t="shared" si="494"/>
        <v>0.3971119133574007</v>
      </c>
      <c r="K6877" t="s">
        <v>100</v>
      </c>
      <c r="M6877" s="2">
        <v>183.54333333333301</v>
      </c>
      <c r="N6877" s="63">
        <f t="shared" si="495"/>
        <v>19.480693291336216</v>
      </c>
      <c r="O6877">
        <v>33.741550547260502</v>
      </c>
      <c r="P6877" s="2">
        <v>3</v>
      </c>
      <c r="Q6877" s="2">
        <v>60.606666666666698</v>
      </c>
      <c r="R6877" s="63">
        <f t="shared" si="496"/>
        <v>14.224084426696059</v>
      </c>
      <c r="S6877">
        <v>24.636836918186798</v>
      </c>
      <c r="T6877" s="2">
        <v>3</v>
      </c>
      <c r="U6877" s="339">
        <f t="shared" si="492"/>
        <v>-1.1080458905457395</v>
      </c>
      <c r="V6877" s="4">
        <f t="shared" si="493"/>
        <v>0.38841509799253177</v>
      </c>
    </row>
    <row r="6878" spans="1:23">
      <c r="A6878" s="109" t="s">
        <v>944</v>
      </c>
      <c r="B6878" t="s">
        <v>952</v>
      </c>
      <c r="C6878" s="219" t="s">
        <v>1491</v>
      </c>
      <c r="D6878" s="81" t="s">
        <v>44</v>
      </c>
      <c r="E6878" s="93" t="s">
        <v>73</v>
      </c>
      <c r="F6878" s="93" t="s">
        <v>73</v>
      </c>
      <c r="G6878">
        <v>0</v>
      </c>
      <c r="H6878" s="123">
        <f t="shared" si="494"/>
        <v>0</v>
      </c>
      <c r="I6878" s="2" t="s">
        <v>100</v>
      </c>
      <c r="M6878" s="2">
        <v>5.6666666666666696</v>
      </c>
      <c r="N6878" s="63">
        <f t="shared" si="495"/>
        <v>3.5378728700229547</v>
      </c>
      <c r="O6878">
        <v>6.1277755615992797</v>
      </c>
      <c r="P6878" s="2">
        <v>3</v>
      </c>
      <c r="Q6878" s="2">
        <v>2.7433333333333301</v>
      </c>
      <c r="R6878" s="63">
        <f t="shared" si="496"/>
        <v>0.62357392861187178</v>
      </c>
      <c r="S6878">
        <v>1.0800617266310899</v>
      </c>
      <c r="T6878" s="2">
        <v>3</v>
      </c>
      <c r="U6878" s="339">
        <f t="shared" si="492"/>
        <v>-0.7254273293672393</v>
      </c>
      <c r="V6878" s="4">
        <f t="shared" si="493"/>
        <v>0.38500098671891109</v>
      </c>
    </row>
    <row r="6879" spans="1:23">
      <c r="A6879" s="109" t="s">
        <v>944</v>
      </c>
      <c r="B6879" t="s">
        <v>980</v>
      </c>
      <c r="C6879" s="219" t="s">
        <v>1491</v>
      </c>
      <c r="D6879" s="81" t="s">
        <v>44</v>
      </c>
      <c r="E6879" s="93" t="s">
        <v>73</v>
      </c>
      <c r="F6879" s="93" t="s">
        <v>73</v>
      </c>
      <c r="G6879">
        <v>277</v>
      </c>
      <c r="H6879" s="123">
        <f t="shared" si="494"/>
        <v>1</v>
      </c>
      <c r="K6879" t="s">
        <v>100</v>
      </c>
      <c r="L6879" t="s">
        <v>100</v>
      </c>
      <c r="M6879" s="2">
        <v>4.8</v>
      </c>
      <c r="N6879" s="63">
        <f t="shared" si="495"/>
        <v>1.3419885742186219</v>
      </c>
      <c r="O6879">
        <v>2.3243923937235702</v>
      </c>
      <c r="P6879" s="2">
        <v>3</v>
      </c>
      <c r="Q6879" s="2">
        <v>4.1500000000000004</v>
      </c>
      <c r="R6879" s="63">
        <f t="shared" si="496"/>
        <v>0.68244657910589324</v>
      </c>
      <c r="S6879">
        <v>1.1820321484629801</v>
      </c>
      <c r="T6879" s="2">
        <v>3</v>
      </c>
      <c r="U6879" s="339">
        <f t="shared" si="492"/>
        <v>-0.14550758367123814</v>
      </c>
      <c r="V6879" s="4">
        <f t="shared" si="493"/>
        <v>0.36037547781487411</v>
      </c>
      <c r="W6879" s="133"/>
    </row>
    <row r="6880" spans="1:23">
      <c r="A6880" s="109" t="s">
        <v>944</v>
      </c>
      <c r="B6880" t="s">
        <v>980</v>
      </c>
      <c r="C6880" s="219" t="s">
        <v>1491</v>
      </c>
      <c r="D6880" s="81" t="s">
        <v>44</v>
      </c>
      <c r="E6880" s="93" t="s">
        <v>73</v>
      </c>
      <c r="F6880" s="93" t="s">
        <v>73</v>
      </c>
      <c r="G6880">
        <v>110</v>
      </c>
      <c r="H6880" s="123">
        <f t="shared" si="494"/>
        <v>0.3971119133574007</v>
      </c>
      <c r="K6880" t="s">
        <v>100</v>
      </c>
      <c r="M6880" s="2">
        <v>10.95</v>
      </c>
      <c r="N6880" s="63">
        <f t="shared" si="495"/>
        <v>3.6644417492072869</v>
      </c>
      <c r="O6880">
        <v>6.3469992910035904</v>
      </c>
      <c r="P6880" s="2">
        <v>3</v>
      </c>
      <c r="Q6880" s="2">
        <v>12.75</v>
      </c>
      <c r="R6880" s="63">
        <f t="shared" si="496"/>
        <v>2.0000749985938047</v>
      </c>
      <c r="S6880">
        <v>3.46423151651272</v>
      </c>
      <c r="T6880" s="2">
        <v>3</v>
      </c>
      <c r="U6880" s="339">
        <f t="shared" si="492"/>
        <v>0.15219181534192533</v>
      </c>
      <c r="V6880" s="4">
        <f t="shared" si="493"/>
        <v>0.35794109957708575</v>
      </c>
    </row>
    <row r="6881" spans="1:22">
      <c r="A6881" s="109" t="s">
        <v>944</v>
      </c>
      <c r="B6881" t="s">
        <v>980</v>
      </c>
      <c r="C6881" s="219" t="s">
        <v>1491</v>
      </c>
      <c r="D6881" s="81" t="s">
        <v>44</v>
      </c>
      <c r="E6881" s="93" t="s">
        <v>73</v>
      </c>
      <c r="F6881" s="93" t="s">
        <v>73</v>
      </c>
      <c r="G6881">
        <v>0</v>
      </c>
      <c r="H6881" s="123">
        <f t="shared" si="494"/>
        <v>0</v>
      </c>
      <c r="I6881" s="2" t="s">
        <v>100</v>
      </c>
      <c r="M6881" s="2">
        <v>2.1666666666666701</v>
      </c>
      <c r="N6881" s="63">
        <f t="shared" si="495"/>
        <v>0.29537170555834319</v>
      </c>
      <c r="O6881">
        <v>0.51159880114532497</v>
      </c>
      <c r="P6881" s="2">
        <v>3</v>
      </c>
      <c r="Q6881" s="2">
        <v>2.5533333333333301</v>
      </c>
      <c r="R6881" s="63">
        <f t="shared" si="496"/>
        <v>0.52396988887191254</v>
      </c>
      <c r="S6881">
        <v>0.90754246916237102</v>
      </c>
      <c r="T6881" s="2">
        <v>3</v>
      </c>
      <c r="U6881" s="339">
        <f t="shared" si="492"/>
        <v>0.16420980685090567</v>
      </c>
      <c r="V6881" s="4">
        <f t="shared" si="493"/>
        <v>0.37544453458223415</v>
      </c>
    </row>
    <row r="6882" spans="1:22">
      <c r="A6882" s="109" t="s">
        <v>944</v>
      </c>
      <c r="B6882" t="s">
        <v>981</v>
      </c>
      <c r="C6882" s="219" t="s">
        <v>1491</v>
      </c>
      <c r="D6882" s="81" t="s">
        <v>44</v>
      </c>
      <c r="E6882" s="93" t="s">
        <v>73</v>
      </c>
      <c r="F6882" s="93" t="s">
        <v>73</v>
      </c>
      <c r="G6882">
        <v>277</v>
      </c>
      <c r="H6882" s="123">
        <f t="shared" si="494"/>
        <v>1</v>
      </c>
      <c r="K6882" t="s">
        <v>100</v>
      </c>
      <c r="L6882" t="s">
        <v>100</v>
      </c>
      <c r="M6882" s="2">
        <v>0.61666666666666703</v>
      </c>
      <c r="N6882" s="63">
        <f t="shared" si="495"/>
        <v>0.40369474166063202</v>
      </c>
      <c r="O6882">
        <v>0.69921980330460698</v>
      </c>
      <c r="P6882" s="2">
        <v>3</v>
      </c>
      <c r="Q6882" s="2">
        <v>0.22133333333333299</v>
      </c>
      <c r="R6882" s="63">
        <f t="shared" si="496"/>
        <v>0.11513229105878352</v>
      </c>
      <c r="S6882">
        <v>0.199414977705621</v>
      </c>
      <c r="T6882" s="2">
        <v>3</v>
      </c>
      <c r="U6882" s="339">
        <f t="shared" si="492"/>
        <v>-1.0246587685959387</v>
      </c>
      <c r="V6882" s="4">
        <f t="shared" si="493"/>
        <v>0.60391641868679602</v>
      </c>
    </row>
    <row r="6883" spans="1:22">
      <c r="A6883" s="109" t="s">
        <v>944</v>
      </c>
      <c r="B6883" t="s">
        <v>981</v>
      </c>
      <c r="C6883" s="219" t="s">
        <v>1491</v>
      </c>
      <c r="D6883" s="81" t="s">
        <v>44</v>
      </c>
      <c r="E6883" s="93" t="s">
        <v>73</v>
      </c>
      <c r="F6883" s="93" t="s">
        <v>73</v>
      </c>
      <c r="G6883">
        <v>110</v>
      </c>
      <c r="H6883" s="123">
        <f t="shared" si="494"/>
        <v>0.3971119133574007</v>
      </c>
      <c r="K6883" t="s">
        <v>100</v>
      </c>
      <c r="M6883" s="2">
        <v>3.1018947836666699</v>
      </c>
      <c r="N6883" s="63">
        <f t="shared" si="495"/>
        <v>1.07840679762253</v>
      </c>
      <c r="O6883">
        <v>1.8678553647098699</v>
      </c>
      <c r="P6883" s="2">
        <v>3</v>
      </c>
      <c r="Q6883" s="2">
        <v>6.76</v>
      </c>
      <c r="R6883" s="63">
        <f t="shared" si="496"/>
        <v>1.6574880592832824</v>
      </c>
      <c r="S6883">
        <v>2.8708535316173802</v>
      </c>
      <c r="T6883" s="2">
        <v>3</v>
      </c>
      <c r="U6883" s="339">
        <f t="shared" si="492"/>
        <v>0.77900974474532902</v>
      </c>
      <c r="V6883" s="4">
        <f t="shared" si="493"/>
        <v>0.39345173488323226</v>
      </c>
    </row>
    <row r="6884" spans="1:22">
      <c r="A6884" s="109" t="s">
        <v>944</v>
      </c>
      <c r="B6884" t="s">
        <v>981</v>
      </c>
      <c r="C6884" s="219" t="s">
        <v>1491</v>
      </c>
      <c r="D6884" s="81" t="s">
        <v>44</v>
      </c>
      <c r="E6884" s="93" t="s">
        <v>73</v>
      </c>
      <c r="F6884" s="93" t="s">
        <v>73</v>
      </c>
      <c r="G6884">
        <v>0</v>
      </c>
      <c r="H6884" s="123">
        <f t="shared" si="494"/>
        <v>0</v>
      </c>
      <c r="I6884" s="2" t="s">
        <v>100</v>
      </c>
      <c r="M6884" s="2">
        <v>3.64</v>
      </c>
      <c r="N6884" s="63">
        <f t="shared" si="495"/>
        <v>1.4667765110381801</v>
      </c>
      <c r="O6884">
        <v>2.5405314404667401</v>
      </c>
      <c r="P6884" s="2">
        <v>3</v>
      </c>
      <c r="Q6884" s="2">
        <v>3.7166666666666699</v>
      </c>
      <c r="R6884" s="63">
        <f t="shared" si="496"/>
        <v>1.7639475930738735</v>
      </c>
      <c r="S6884">
        <v>3.0552468530927799</v>
      </c>
      <c r="T6884" s="2">
        <v>3</v>
      </c>
      <c r="U6884" s="339">
        <f t="shared" si="492"/>
        <v>2.0843527589369578E-2</v>
      </c>
      <c r="V6884" s="4">
        <f t="shared" si="493"/>
        <v>0.55858298645324289</v>
      </c>
    </row>
    <row r="6885" spans="1:22">
      <c r="A6885" s="109" t="s">
        <v>944</v>
      </c>
      <c r="B6885" t="s">
        <v>966</v>
      </c>
      <c r="C6885" s="219" t="s">
        <v>1491</v>
      </c>
      <c r="D6885" s="81" t="s">
        <v>44</v>
      </c>
      <c r="E6885" s="93" t="s">
        <v>73</v>
      </c>
      <c r="F6885" s="93" t="s">
        <v>73</v>
      </c>
      <c r="G6885">
        <v>277</v>
      </c>
      <c r="H6885" s="123">
        <f t="shared" si="494"/>
        <v>1</v>
      </c>
      <c r="K6885" t="s">
        <v>100</v>
      </c>
      <c r="L6885" t="s">
        <v>100</v>
      </c>
      <c r="M6885" s="2">
        <v>38.726666666666702</v>
      </c>
      <c r="N6885" s="63">
        <f t="shared" si="495"/>
        <v>4.6315955973916534</v>
      </c>
      <c r="O6885">
        <v>8.0221588947946696</v>
      </c>
      <c r="P6885" s="2">
        <v>3</v>
      </c>
      <c r="Q6885" s="2">
        <v>23.27</v>
      </c>
      <c r="R6885" s="63">
        <f t="shared" si="496"/>
        <v>8.8119010434752276</v>
      </c>
      <c r="S6885">
        <v>15.262660318568299</v>
      </c>
      <c r="T6885" s="2">
        <v>3</v>
      </c>
      <c r="U6885" s="339">
        <f t="shared" si="492"/>
        <v>-0.50936344658207722</v>
      </c>
      <c r="V6885" s="4">
        <f t="shared" si="493"/>
        <v>0.47673244346016941</v>
      </c>
    </row>
    <row r="6886" spans="1:22">
      <c r="A6886" s="109" t="s">
        <v>944</v>
      </c>
      <c r="B6886" t="s">
        <v>966</v>
      </c>
      <c r="C6886" s="219" t="s">
        <v>1491</v>
      </c>
      <c r="D6886" s="81" t="s">
        <v>44</v>
      </c>
      <c r="E6886" s="93" t="s">
        <v>73</v>
      </c>
      <c r="F6886" s="93" t="s">
        <v>73</v>
      </c>
      <c r="G6886">
        <v>110</v>
      </c>
      <c r="H6886" s="123">
        <f t="shared" si="494"/>
        <v>0.3971119133574007</v>
      </c>
      <c r="K6886" t="s">
        <v>100</v>
      </c>
      <c r="M6886" s="2">
        <v>174.09</v>
      </c>
      <c r="N6886" s="63">
        <f t="shared" si="495"/>
        <v>32.825138740503952</v>
      </c>
      <c r="O6886">
        <v>56.854808064050303</v>
      </c>
      <c r="P6886" s="2">
        <v>3</v>
      </c>
      <c r="Q6886" s="2">
        <v>145.55000000000001</v>
      </c>
      <c r="R6886" s="63">
        <f t="shared" si="496"/>
        <v>25.862463790855895</v>
      </c>
      <c r="S6886">
        <v>44.795101294672797</v>
      </c>
      <c r="T6886" s="2">
        <v>3</v>
      </c>
      <c r="U6886" s="339">
        <f t="shared" si="492"/>
        <v>-0.17905273667899432</v>
      </c>
      <c r="V6886" s="4">
        <f t="shared" si="493"/>
        <v>0.36490629859148627</v>
      </c>
    </row>
    <row r="6887" spans="1:22">
      <c r="A6887" s="109" t="s">
        <v>944</v>
      </c>
      <c r="B6887" t="s">
        <v>966</v>
      </c>
      <c r="C6887" s="219" t="s">
        <v>1491</v>
      </c>
      <c r="D6887" s="81" t="s">
        <v>44</v>
      </c>
      <c r="E6887" s="93" t="s">
        <v>73</v>
      </c>
      <c r="F6887" s="93" t="s">
        <v>73</v>
      </c>
      <c r="G6887">
        <v>0</v>
      </c>
      <c r="H6887" s="123">
        <f t="shared" si="494"/>
        <v>0</v>
      </c>
      <c r="I6887" s="2" t="s">
        <v>100</v>
      </c>
      <c r="M6887" s="2">
        <v>11.9933333333333</v>
      </c>
      <c r="N6887" s="63">
        <f t="shared" si="495"/>
        <v>3.5872753510769742</v>
      </c>
      <c r="O6887">
        <v>6.2133431688048004</v>
      </c>
      <c r="P6887" s="2">
        <v>3</v>
      </c>
      <c r="Q6887" s="2">
        <v>8.2733333333333299</v>
      </c>
      <c r="R6887" s="63">
        <f t="shared" si="496"/>
        <v>1.0177153061855968</v>
      </c>
      <c r="S6887">
        <v>1.76273461795397</v>
      </c>
      <c r="T6887" s="2">
        <v>3</v>
      </c>
      <c r="U6887" s="339">
        <f t="shared" si="492"/>
        <v>-0.37131344874592348</v>
      </c>
      <c r="V6887" s="4">
        <f t="shared" si="493"/>
        <v>0.34846516730829957</v>
      </c>
    </row>
    <row r="6888" spans="1:22">
      <c r="A6888" s="109" t="s">
        <v>944</v>
      </c>
      <c r="B6888" t="s">
        <v>957</v>
      </c>
      <c r="C6888" s="219" t="s">
        <v>1491</v>
      </c>
      <c r="D6888" s="81" t="s">
        <v>44</v>
      </c>
      <c r="E6888" s="93" t="s">
        <v>73</v>
      </c>
      <c r="F6888" s="93" t="s">
        <v>73</v>
      </c>
      <c r="G6888">
        <v>277</v>
      </c>
      <c r="H6888" s="123">
        <f t="shared" si="494"/>
        <v>1</v>
      </c>
      <c r="K6888" t="s">
        <v>100</v>
      </c>
      <c r="L6888" t="s">
        <v>100</v>
      </c>
      <c r="M6888" s="2">
        <v>0.11133333333333301</v>
      </c>
      <c r="N6888" s="63">
        <f t="shared" si="495"/>
        <v>6.2183420441286323E-2</v>
      </c>
      <c r="O6888">
        <v>0.107704843592725</v>
      </c>
      <c r="P6888" s="2">
        <v>3</v>
      </c>
      <c r="Q6888" s="2">
        <v>3.1E-2</v>
      </c>
      <c r="R6888" s="63">
        <f t="shared" si="496"/>
        <v>2.9512709126747395E-2</v>
      </c>
      <c r="S6888">
        <v>5.1117511676528199E-2</v>
      </c>
      <c r="T6888" s="2">
        <v>3</v>
      </c>
      <c r="U6888" s="339">
        <f t="shared" si="492"/>
        <v>-1.2785414998234417</v>
      </c>
      <c r="V6888" s="4">
        <f t="shared" si="493"/>
        <v>1.2396808879639254</v>
      </c>
    </row>
    <row r="6889" spans="1:22">
      <c r="A6889" s="109" t="s">
        <v>944</v>
      </c>
      <c r="B6889" t="s">
        <v>957</v>
      </c>
      <c r="C6889" s="219" t="s">
        <v>1491</v>
      </c>
      <c r="D6889" s="81" t="s">
        <v>44</v>
      </c>
      <c r="E6889" s="93" t="s">
        <v>73</v>
      </c>
      <c r="F6889" s="93" t="s">
        <v>73</v>
      </c>
      <c r="G6889">
        <v>110</v>
      </c>
      <c r="H6889" s="123">
        <f t="shared" si="494"/>
        <v>0.3971119133574007</v>
      </c>
      <c r="K6889" t="s">
        <v>100</v>
      </c>
      <c r="M6889" s="2">
        <v>38.203333333333298</v>
      </c>
      <c r="N6889" s="63">
        <f t="shared" si="495"/>
        <v>12.088182015689746</v>
      </c>
      <c r="O6889">
        <v>20.937345422315001</v>
      </c>
      <c r="P6889" s="2">
        <v>3</v>
      </c>
      <c r="Q6889" s="2">
        <v>16.313333333333301</v>
      </c>
      <c r="R6889" s="63">
        <f t="shared" si="496"/>
        <v>3.2232712851663274</v>
      </c>
      <c r="S6889">
        <v>5.5828696324859104</v>
      </c>
      <c r="T6889" s="2">
        <v>3</v>
      </c>
      <c r="U6889" s="339">
        <f t="shared" si="492"/>
        <v>-0.8509400024940833</v>
      </c>
      <c r="V6889" s="4">
        <f t="shared" si="493"/>
        <v>0.37237319749733738</v>
      </c>
    </row>
    <row r="6890" spans="1:22">
      <c r="A6890" s="109" t="s">
        <v>944</v>
      </c>
      <c r="B6890" t="s">
        <v>957</v>
      </c>
      <c r="C6890" s="219" t="s">
        <v>1491</v>
      </c>
      <c r="D6890" s="81" t="s">
        <v>44</v>
      </c>
      <c r="E6890" s="93" t="s">
        <v>73</v>
      </c>
      <c r="F6890" s="93" t="s">
        <v>73</v>
      </c>
      <c r="G6890">
        <v>0</v>
      </c>
      <c r="H6890" s="123">
        <f t="shared" si="494"/>
        <v>0</v>
      </c>
      <c r="I6890" s="2" t="s">
        <v>100</v>
      </c>
      <c r="M6890" s="2">
        <v>8.4</v>
      </c>
      <c r="N6890" s="63">
        <f t="shared" si="495"/>
        <v>1.9784926922617985</v>
      </c>
      <c r="O6890">
        <v>3.4268498654011701</v>
      </c>
      <c r="P6890" s="2">
        <v>3</v>
      </c>
      <c r="Q6890" s="2">
        <v>4.3133333333333299</v>
      </c>
      <c r="R6890" s="63">
        <f t="shared" si="496"/>
        <v>0.41794470660337091</v>
      </c>
      <c r="S6890">
        <v>0.723901466591506</v>
      </c>
      <c r="T6890" s="2">
        <v>3</v>
      </c>
      <c r="U6890" s="339">
        <f t="shared" si="492"/>
        <v>-0.66652070544462383</v>
      </c>
      <c r="V6890" s="4">
        <f t="shared" si="493"/>
        <v>0.34272216634934588</v>
      </c>
    </row>
    <row r="6891" spans="1:22">
      <c r="A6891" s="109" t="s">
        <v>944</v>
      </c>
      <c r="B6891" t="s">
        <v>974</v>
      </c>
      <c r="C6891" s="219" t="s">
        <v>1491</v>
      </c>
      <c r="D6891" s="81" t="s">
        <v>44</v>
      </c>
      <c r="E6891" s="93" t="s">
        <v>73</v>
      </c>
      <c r="F6891" s="93" t="s">
        <v>73</v>
      </c>
      <c r="G6891">
        <v>277</v>
      </c>
      <c r="H6891" s="123">
        <f t="shared" si="494"/>
        <v>1</v>
      </c>
      <c r="K6891" t="s">
        <v>100</v>
      </c>
      <c r="L6891" t="s">
        <v>100</v>
      </c>
      <c r="M6891" s="2">
        <v>20.37</v>
      </c>
      <c r="N6891" s="63">
        <f t="shared" si="495"/>
        <v>13.36018837192551</v>
      </c>
      <c r="O6891">
        <v>23.140525058865901</v>
      </c>
      <c r="P6891" s="2">
        <v>3</v>
      </c>
      <c r="Q6891" s="2">
        <v>10.122999999999999</v>
      </c>
      <c r="R6891" s="63">
        <f t="shared" si="496"/>
        <v>7.6027200614867914</v>
      </c>
      <c r="S6891">
        <v>13.1682974222183</v>
      </c>
      <c r="T6891" s="2">
        <v>3</v>
      </c>
      <c r="U6891" s="339">
        <f t="shared" si="492"/>
        <v>-0.69925316762209988</v>
      </c>
      <c r="V6891" s="4">
        <f t="shared" si="493"/>
        <v>0.89738582975257397</v>
      </c>
    </row>
    <row r="6892" spans="1:22">
      <c r="A6892" s="109" t="s">
        <v>944</v>
      </c>
      <c r="B6892" t="s">
        <v>974</v>
      </c>
      <c r="C6892" s="219" t="s">
        <v>1491</v>
      </c>
      <c r="D6892" s="81" t="s">
        <v>44</v>
      </c>
      <c r="E6892" s="93" t="s">
        <v>73</v>
      </c>
      <c r="F6892" s="93" t="s">
        <v>73</v>
      </c>
      <c r="G6892">
        <v>110</v>
      </c>
      <c r="H6892" s="123">
        <f t="shared" si="494"/>
        <v>0.3971119133574007</v>
      </c>
      <c r="K6892" t="s">
        <v>100</v>
      </c>
      <c r="M6892" s="2">
        <v>78.991725366666699</v>
      </c>
      <c r="N6892" s="63">
        <f t="shared" si="495"/>
        <v>39.604611991141745</v>
      </c>
      <c r="O6892">
        <v>68.597200182709102</v>
      </c>
      <c r="P6892" s="2">
        <v>3</v>
      </c>
      <c r="Q6892" s="2">
        <v>37.276666666666699</v>
      </c>
      <c r="R6892" s="63">
        <f t="shared" si="496"/>
        <v>16.579788230788047</v>
      </c>
      <c r="S6892">
        <v>28.7170355944574</v>
      </c>
      <c r="T6892" s="2">
        <v>3</v>
      </c>
      <c r="U6892" s="339">
        <f t="shared" si="492"/>
        <v>-0.75097553241509429</v>
      </c>
      <c r="V6892" s="4">
        <f t="shared" si="493"/>
        <v>0.53115953746887035</v>
      </c>
    </row>
    <row r="6893" spans="1:22">
      <c r="A6893" s="109" t="s">
        <v>944</v>
      </c>
      <c r="B6893" t="s">
        <v>974</v>
      </c>
      <c r="C6893" s="219" t="s">
        <v>1491</v>
      </c>
      <c r="D6893" s="81" t="s">
        <v>44</v>
      </c>
      <c r="E6893" s="93" t="s">
        <v>73</v>
      </c>
      <c r="F6893" s="93" t="s">
        <v>73</v>
      </c>
      <c r="G6893">
        <v>0</v>
      </c>
      <c r="H6893" s="123">
        <f t="shared" si="494"/>
        <v>0</v>
      </c>
      <c r="I6893" s="2" t="s">
        <v>100</v>
      </c>
      <c r="M6893" s="2">
        <v>6.4733333333333301</v>
      </c>
      <c r="N6893" s="63">
        <f t="shared" si="495"/>
        <v>1.8279891806147108</v>
      </c>
      <c r="O6893">
        <v>3.1661701365108801</v>
      </c>
      <c r="P6893" s="2">
        <v>3</v>
      </c>
      <c r="Q6893" s="2">
        <v>3.77</v>
      </c>
      <c r="R6893" s="63">
        <f t="shared" si="496"/>
        <v>0.21385353243127272</v>
      </c>
      <c r="S6893">
        <v>0.370405183549043</v>
      </c>
      <c r="T6893" s="2">
        <v>3</v>
      </c>
      <c r="U6893" s="339">
        <f t="shared" si="492"/>
        <v>-0.54061617273514917</v>
      </c>
      <c r="V6893" s="4">
        <f t="shared" si="493"/>
        <v>0.33655106745749752</v>
      </c>
    </row>
    <row r="6894" spans="1:22">
      <c r="A6894" s="109" t="s">
        <v>944</v>
      </c>
      <c r="B6894" t="s">
        <v>982</v>
      </c>
      <c r="C6894" s="219" t="s">
        <v>1491</v>
      </c>
      <c r="D6894" s="81" t="s">
        <v>44</v>
      </c>
      <c r="E6894" s="93" t="s">
        <v>73</v>
      </c>
      <c r="F6894" s="93" t="s">
        <v>73</v>
      </c>
      <c r="G6894">
        <v>277</v>
      </c>
      <c r="H6894" s="123">
        <f t="shared" si="494"/>
        <v>1</v>
      </c>
      <c r="K6894" t="s">
        <v>100</v>
      </c>
      <c r="L6894" t="s">
        <v>100</v>
      </c>
      <c r="M6894" s="2">
        <v>14.4933333333333</v>
      </c>
      <c r="N6894" s="63">
        <f t="shared" si="495"/>
        <v>5.0854181517135606</v>
      </c>
      <c r="O6894">
        <v>8.8082026165008998</v>
      </c>
      <c r="P6894" s="2">
        <v>3</v>
      </c>
      <c r="Q6894" s="2">
        <v>8.3466666666666693</v>
      </c>
      <c r="R6894" s="63">
        <f t="shared" si="496"/>
        <v>1.0511158092448463</v>
      </c>
      <c r="S6894">
        <v>1.8205859862509499</v>
      </c>
      <c r="T6894" s="2">
        <v>3</v>
      </c>
      <c r="U6894" s="339">
        <f t="shared" si="492"/>
        <v>-0.55182651602110833</v>
      </c>
      <c r="V6894" s="4">
        <f t="shared" si="493"/>
        <v>0.34919230402814505</v>
      </c>
    </row>
    <row r="6895" spans="1:22">
      <c r="A6895" s="109" t="s">
        <v>944</v>
      </c>
      <c r="B6895" t="s">
        <v>982</v>
      </c>
      <c r="C6895" s="219" t="s">
        <v>1491</v>
      </c>
      <c r="D6895" s="81" t="s">
        <v>44</v>
      </c>
      <c r="E6895" s="93" t="s">
        <v>73</v>
      </c>
      <c r="F6895" s="93" t="s">
        <v>73</v>
      </c>
      <c r="G6895">
        <v>110</v>
      </c>
      <c r="H6895" s="123">
        <f t="shared" si="494"/>
        <v>0.3971119133574007</v>
      </c>
      <c r="K6895" t="s">
        <v>100</v>
      </c>
      <c r="M6895" s="2">
        <v>83.66</v>
      </c>
      <c r="N6895" s="63">
        <f t="shared" si="495"/>
        <v>20.281652628258225</v>
      </c>
      <c r="O6895">
        <v>35.128852813606102</v>
      </c>
      <c r="P6895" s="2">
        <v>3</v>
      </c>
      <c r="Q6895" s="2">
        <v>44.51</v>
      </c>
      <c r="R6895" s="63">
        <f t="shared" si="496"/>
        <v>4.0031154534104259</v>
      </c>
      <c r="S6895">
        <v>6.9335993538709797</v>
      </c>
      <c r="T6895" s="2">
        <v>3</v>
      </c>
      <c r="U6895" s="339">
        <f t="shared" si="492"/>
        <v>-0.63104708298628931</v>
      </c>
      <c r="V6895" s="4">
        <f t="shared" si="493"/>
        <v>0.34142207644308781</v>
      </c>
    </row>
    <row r="6896" spans="1:22">
      <c r="A6896" s="109" t="s">
        <v>944</v>
      </c>
      <c r="B6896" t="s">
        <v>982</v>
      </c>
      <c r="C6896" s="219" t="s">
        <v>1491</v>
      </c>
      <c r="D6896" s="81" t="s">
        <v>44</v>
      </c>
      <c r="E6896" s="93" t="s">
        <v>73</v>
      </c>
      <c r="F6896" s="93" t="s">
        <v>73</v>
      </c>
      <c r="G6896">
        <v>0</v>
      </c>
      <c r="H6896" s="123">
        <f t="shared" si="494"/>
        <v>0</v>
      </c>
      <c r="I6896" s="2" t="s">
        <v>100</v>
      </c>
      <c r="M6896" s="2">
        <v>7.15</v>
      </c>
      <c r="N6896" s="63">
        <f t="shared" si="495"/>
        <v>1.8452100151473283</v>
      </c>
      <c r="O6896">
        <v>3.1959974968701101</v>
      </c>
      <c r="P6896" s="2">
        <v>3</v>
      </c>
      <c r="Q6896" s="2">
        <v>4.6900000000000004</v>
      </c>
      <c r="R6896" s="63">
        <f t="shared" si="496"/>
        <v>0.29501412395567345</v>
      </c>
      <c r="S6896">
        <v>0.51097945164164904</v>
      </c>
      <c r="T6896" s="2">
        <v>3</v>
      </c>
      <c r="U6896" s="339">
        <f t="shared" si="492"/>
        <v>-0.42167977424772835</v>
      </c>
      <c r="V6896" s="4">
        <f t="shared" si="493"/>
        <v>0.33729009536539051</v>
      </c>
    </row>
    <row r="6897" spans="1:22">
      <c r="A6897" s="109" t="s">
        <v>944</v>
      </c>
      <c r="B6897" t="s">
        <v>961</v>
      </c>
      <c r="C6897" s="219" t="s">
        <v>1491</v>
      </c>
      <c r="D6897" s="81" t="s">
        <v>44</v>
      </c>
      <c r="E6897" s="93" t="s">
        <v>73</v>
      </c>
      <c r="F6897" s="93" t="s">
        <v>73</v>
      </c>
      <c r="G6897">
        <v>277</v>
      </c>
      <c r="H6897" s="123">
        <f t="shared" si="494"/>
        <v>1</v>
      </c>
      <c r="K6897" t="s">
        <v>100</v>
      </c>
      <c r="L6897" t="s">
        <v>100</v>
      </c>
      <c r="M6897" s="2">
        <v>8.0500000000000007</v>
      </c>
      <c r="N6897" s="63">
        <f t="shared" si="495"/>
        <v>1.9309410486426926</v>
      </c>
      <c r="O6897">
        <v>3.3444880026694701</v>
      </c>
      <c r="P6897" s="2">
        <v>3</v>
      </c>
      <c r="Q6897" s="2">
        <v>9.9233333333333302</v>
      </c>
      <c r="R6897" s="63">
        <f t="shared" si="496"/>
        <v>2.154818889012355</v>
      </c>
      <c r="S6897">
        <v>3.7322557968785199</v>
      </c>
      <c r="T6897" s="2">
        <v>3</v>
      </c>
      <c r="U6897" s="339">
        <f t="shared" si="492"/>
        <v>0.20921679492910292</v>
      </c>
      <c r="V6897" s="4">
        <f t="shared" si="493"/>
        <v>0.38048601401849663</v>
      </c>
    </row>
    <row r="6898" spans="1:22">
      <c r="A6898" s="109" t="s">
        <v>944</v>
      </c>
      <c r="B6898" t="s">
        <v>961</v>
      </c>
      <c r="C6898" s="219" t="s">
        <v>1491</v>
      </c>
      <c r="D6898" s="81" t="s">
        <v>44</v>
      </c>
      <c r="E6898" s="93" t="s">
        <v>73</v>
      </c>
      <c r="F6898" s="93" t="s">
        <v>73</v>
      </c>
      <c r="G6898">
        <v>110</v>
      </c>
      <c r="H6898" s="123">
        <f t="shared" si="494"/>
        <v>0.3971119133574007</v>
      </c>
      <c r="K6898" t="s">
        <v>100</v>
      </c>
      <c r="M6898" s="2">
        <v>50.393333333333302</v>
      </c>
      <c r="N6898" s="63">
        <f t="shared" si="495"/>
        <v>14.092953716110904</v>
      </c>
      <c r="O6898">
        <v>24.4097118650207</v>
      </c>
      <c r="P6898" s="2">
        <v>3</v>
      </c>
      <c r="Q6898" s="2">
        <v>73.06</v>
      </c>
      <c r="R6898" s="63">
        <f t="shared" si="496"/>
        <v>10.988252818351034</v>
      </c>
      <c r="S6898">
        <v>19.032212167795901</v>
      </c>
      <c r="T6898" s="2">
        <v>3</v>
      </c>
      <c r="U6898" s="339">
        <f t="shared" si="492"/>
        <v>0.37142213017121611</v>
      </c>
      <c r="V6898" s="4">
        <f t="shared" si="493"/>
        <v>0.35595361198336561</v>
      </c>
    </row>
    <row r="6899" spans="1:22">
      <c r="A6899" s="109" t="s">
        <v>944</v>
      </c>
      <c r="B6899" t="s">
        <v>961</v>
      </c>
      <c r="C6899" s="219" t="s">
        <v>1491</v>
      </c>
      <c r="D6899" s="81" t="s">
        <v>44</v>
      </c>
      <c r="E6899" s="93" t="s">
        <v>73</v>
      </c>
      <c r="F6899" s="93" t="s">
        <v>73</v>
      </c>
      <c r="G6899">
        <v>0</v>
      </c>
      <c r="H6899" s="123">
        <f t="shared" si="494"/>
        <v>0</v>
      </c>
      <c r="I6899" s="2" t="s">
        <v>100</v>
      </c>
      <c r="M6899" s="2">
        <v>16.213333333333299</v>
      </c>
      <c r="N6899" s="63">
        <f t="shared" si="495"/>
        <v>1.3876759147742095</v>
      </c>
      <c r="O6899">
        <v>2.4035251888285498</v>
      </c>
      <c r="P6899" s="2">
        <v>3</v>
      </c>
      <c r="Q6899" s="2">
        <v>12.213333333333299</v>
      </c>
      <c r="R6899" s="63">
        <f t="shared" si="496"/>
        <v>2.1912122469334467</v>
      </c>
      <c r="S6899">
        <v>3.7952909418558902</v>
      </c>
      <c r="T6899" s="2">
        <v>3</v>
      </c>
      <c r="U6899" s="339">
        <f t="shared" si="492"/>
        <v>-0.28330569785198279</v>
      </c>
      <c r="V6899" s="4">
        <f t="shared" si="493"/>
        <v>0.3655218136016351</v>
      </c>
    </row>
    <row r="6900" spans="1:22">
      <c r="A6900" s="109" t="s">
        <v>944</v>
      </c>
      <c r="B6900" t="s">
        <v>983</v>
      </c>
      <c r="C6900" s="219" t="s">
        <v>1491</v>
      </c>
      <c r="D6900" s="81" t="s">
        <v>44</v>
      </c>
      <c r="E6900" s="93" t="s">
        <v>73</v>
      </c>
      <c r="F6900" s="93" t="s">
        <v>73</v>
      </c>
      <c r="G6900">
        <v>277</v>
      </c>
      <c r="H6900" s="123">
        <f t="shared" si="494"/>
        <v>1</v>
      </c>
      <c r="K6900" t="s">
        <v>100</v>
      </c>
      <c r="L6900" t="s">
        <v>100</v>
      </c>
      <c r="M6900" s="2">
        <v>5.1666666666666701E-2</v>
      </c>
      <c r="N6900" s="63">
        <f t="shared" si="495"/>
        <v>1.3860415257527851E-2</v>
      </c>
      <c r="O6900">
        <v>2.40069434400411E-2</v>
      </c>
      <c r="P6900" s="2">
        <v>3</v>
      </c>
      <c r="Q6900" s="2">
        <v>4.4333333333333301E-2</v>
      </c>
      <c r="R6900" s="63">
        <f t="shared" si="496"/>
        <v>3.3067271499844744E-2</v>
      </c>
      <c r="S6900">
        <v>5.7274194305405403E-2</v>
      </c>
      <c r="T6900" s="2">
        <v>3</v>
      </c>
      <c r="U6900" s="339">
        <f t="shared" si="492"/>
        <v>-0.15307598869749431</v>
      </c>
      <c r="V6900" s="4">
        <f t="shared" si="493"/>
        <v>0.88966777846872891</v>
      </c>
    </row>
    <row r="6901" spans="1:22">
      <c r="A6901" s="109" t="s">
        <v>944</v>
      </c>
      <c r="B6901" t="s">
        <v>983</v>
      </c>
      <c r="C6901" s="219" t="s">
        <v>1491</v>
      </c>
      <c r="D6901" s="81" t="s">
        <v>44</v>
      </c>
      <c r="E6901" s="93" t="s">
        <v>73</v>
      </c>
      <c r="F6901" s="93" t="s">
        <v>73</v>
      </c>
      <c r="G6901">
        <v>110</v>
      </c>
      <c r="H6901" s="123">
        <f t="shared" si="494"/>
        <v>0.3971119133574007</v>
      </c>
      <c r="K6901" t="s">
        <v>100</v>
      </c>
      <c r="M6901" s="2">
        <v>3.6197131816666701</v>
      </c>
      <c r="N6901" s="63">
        <f t="shared" si="495"/>
        <v>1.2194306129562074</v>
      </c>
      <c r="O6901">
        <v>2.1121157779450099</v>
      </c>
      <c r="P6901" s="2">
        <v>3</v>
      </c>
      <c r="Q6901" s="2">
        <v>2.9366666666666701</v>
      </c>
      <c r="R6901" s="63">
        <f t="shared" si="496"/>
        <v>0.92891214750253748</v>
      </c>
      <c r="S6901">
        <v>1.6089230352423101</v>
      </c>
      <c r="T6901" s="2">
        <v>3</v>
      </c>
      <c r="U6901" s="339">
        <f t="shared" si="492"/>
        <v>-0.20911963983491949</v>
      </c>
      <c r="V6901" s="4">
        <f t="shared" si="493"/>
        <v>0.43338860537096424</v>
      </c>
    </row>
    <row r="6902" spans="1:22">
      <c r="A6902" s="109" t="s">
        <v>944</v>
      </c>
      <c r="B6902" t="s">
        <v>983</v>
      </c>
      <c r="C6902" s="219" t="s">
        <v>1491</v>
      </c>
      <c r="D6902" s="81" t="s">
        <v>44</v>
      </c>
      <c r="E6902" s="93" t="s">
        <v>73</v>
      </c>
      <c r="F6902" s="93" t="s">
        <v>73</v>
      </c>
      <c r="G6902">
        <v>0</v>
      </c>
      <c r="H6902" s="123">
        <f t="shared" si="494"/>
        <v>0</v>
      </c>
      <c r="I6902" s="2" t="s">
        <v>100</v>
      </c>
      <c r="M6902" s="2">
        <v>3.6933333333333298</v>
      </c>
      <c r="N6902" s="63">
        <f t="shared" si="495"/>
        <v>0.51242343601535012</v>
      </c>
      <c r="O6902">
        <v>0.88754342616760595</v>
      </c>
      <c r="P6902" s="2">
        <v>3</v>
      </c>
      <c r="Q6902" s="2">
        <v>4.3899999999999997</v>
      </c>
      <c r="R6902" s="63">
        <f t="shared" si="496"/>
        <v>0.49328828623162468</v>
      </c>
      <c r="S6902">
        <v>0.85440037453175299</v>
      </c>
      <c r="T6902" s="2">
        <v>3</v>
      </c>
      <c r="U6902" s="339">
        <f t="shared" si="492"/>
        <v>0.17279983443605287</v>
      </c>
      <c r="V6902" s="4">
        <f t="shared" si="493"/>
        <v>0.34595953044383682</v>
      </c>
    </row>
    <row r="6903" spans="1:22">
      <c r="A6903" s="109" t="s">
        <v>945</v>
      </c>
      <c r="B6903" t="s">
        <v>984</v>
      </c>
      <c r="C6903" s="219" t="s">
        <v>1491</v>
      </c>
      <c r="D6903" s="81" t="s">
        <v>44</v>
      </c>
      <c r="E6903" s="93" t="s">
        <v>73</v>
      </c>
      <c r="F6903" s="93" t="s">
        <v>73</v>
      </c>
      <c r="G6903">
        <v>277</v>
      </c>
      <c r="H6903" s="123">
        <f t="shared" si="494"/>
        <v>1</v>
      </c>
      <c r="L6903" t="s">
        <v>100</v>
      </c>
      <c r="M6903" s="2">
        <v>4.99</v>
      </c>
      <c r="N6903" s="63">
        <f t="shared" si="495"/>
        <v>1.3911985240551887</v>
      </c>
      <c r="O6903">
        <v>2.4096265270784198</v>
      </c>
      <c r="P6903" s="2">
        <v>3</v>
      </c>
      <c r="Q6903" s="2">
        <v>3.36</v>
      </c>
      <c r="R6903" s="63">
        <f t="shared" si="496"/>
        <v>2.4082012651216123</v>
      </c>
      <c r="S6903">
        <v>4.1711269460422802</v>
      </c>
      <c r="T6903" s="2">
        <v>3</v>
      </c>
      <c r="U6903" s="339">
        <f t="shared" si="492"/>
        <v>-0.39549493578831457</v>
      </c>
      <c r="V6903" s="4">
        <f t="shared" si="493"/>
        <v>0.84703030517762667</v>
      </c>
    </row>
    <row r="6904" spans="1:22">
      <c r="A6904" s="109" t="s">
        <v>945</v>
      </c>
      <c r="B6904" t="s">
        <v>985</v>
      </c>
      <c r="C6904" s="219" t="s">
        <v>1491</v>
      </c>
      <c r="D6904" s="81" t="s">
        <v>44</v>
      </c>
      <c r="E6904" s="93" t="s">
        <v>73</v>
      </c>
      <c r="F6904" s="93" t="s">
        <v>73</v>
      </c>
      <c r="G6904">
        <v>277</v>
      </c>
      <c r="H6904" s="123">
        <f t="shared" si="494"/>
        <v>1</v>
      </c>
      <c r="L6904" t="s">
        <v>100</v>
      </c>
      <c r="M6904" s="2">
        <v>1.84</v>
      </c>
      <c r="N6904" s="63">
        <f t="shared" si="495"/>
        <v>0.72452283147830054</v>
      </c>
      <c r="O6904">
        <v>1.2549103553640799</v>
      </c>
      <c r="P6904" s="2">
        <v>3</v>
      </c>
      <c r="Q6904" s="2">
        <v>1.92333333333333</v>
      </c>
      <c r="R6904" s="63">
        <f t="shared" si="496"/>
        <v>1.2897588060477754</v>
      </c>
      <c r="S6904">
        <v>2.2339277815841201</v>
      </c>
      <c r="T6904" s="2">
        <v>3</v>
      </c>
      <c r="U6904" s="339">
        <f t="shared" si="492"/>
        <v>4.4294220231002428E-2</v>
      </c>
      <c r="V6904" s="4">
        <f t="shared" si="493"/>
        <v>0.78301780059212112</v>
      </c>
    </row>
    <row r="6905" spans="1:22">
      <c r="A6905" s="109" t="s">
        <v>945</v>
      </c>
      <c r="B6905" t="s">
        <v>986</v>
      </c>
      <c r="C6905" s="219" t="s">
        <v>1491</v>
      </c>
      <c r="D6905" s="81" t="s">
        <v>44</v>
      </c>
      <c r="E6905" s="93" t="s">
        <v>73</v>
      </c>
      <c r="F6905" s="93" t="s">
        <v>73</v>
      </c>
      <c r="G6905">
        <v>277</v>
      </c>
      <c r="H6905" s="123">
        <f t="shared" si="494"/>
        <v>1</v>
      </c>
      <c r="L6905" t="s">
        <v>100</v>
      </c>
      <c r="M6905" s="2">
        <v>0.116666666666667</v>
      </c>
      <c r="N6905" s="63">
        <f t="shared" si="495"/>
        <v>6.6416196150570747E-2</v>
      </c>
      <c r="O6905">
        <v>0.115036226178249</v>
      </c>
      <c r="P6905" s="2">
        <v>3</v>
      </c>
      <c r="Q6905" s="2">
        <v>0.336666666666667</v>
      </c>
      <c r="R6905" s="63">
        <f t="shared" si="496"/>
        <v>0.18550232103968703</v>
      </c>
      <c r="S6905">
        <v>0.32129944496269103</v>
      </c>
      <c r="T6905" s="2">
        <v>3</v>
      </c>
      <c r="U6905" s="339">
        <f t="shared" si="492"/>
        <v>1.0597724553518439</v>
      </c>
      <c r="V6905" s="4">
        <f t="shared" si="493"/>
        <v>0.63693101983465616</v>
      </c>
    </row>
    <row r="6906" spans="1:22">
      <c r="A6906" s="109" t="s">
        <v>945</v>
      </c>
      <c r="B6906" t="s">
        <v>987</v>
      </c>
      <c r="C6906" s="219" t="s">
        <v>1491</v>
      </c>
      <c r="D6906" s="81" t="s">
        <v>44</v>
      </c>
      <c r="E6906" s="93" t="s">
        <v>73</v>
      </c>
      <c r="F6906" s="93" t="s">
        <v>73</v>
      </c>
      <c r="G6906">
        <v>277</v>
      </c>
      <c r="H6906" s="123">
        <f t="shared" si="494"/>
        <v>1</v>
      </c>
      <c r="L6906" t="s">
        <v>100</v>
      </c>
      <c r="M6906" s="2">
        <v>1.41</v>
      </c>
      <c r="N6906" s="63">
        <f t="shared" si="495"/>
        <v>0.24214320831551983</v>
      </c>
      <c r="O6906">
        <v>0.419404339510215</v>
      </c>
      <c r="P6906" s="2">
        <v>3</v>
      </c>
      <c r="Q6906" s="2">
        <v>0.41666666666666702</v>
      </c>
      <c r="R6906" s="63">
        <f t="shared" si="496"/>
        <v>7.535103036971566E-2</v>
      </c>
      <c r="S6906">
        <v>0.13051181300301301</v>
      </c>
      <c r="T6906" s="2">
        <v>3</v>
      </c>
      <c r="U6906" s="339">
        <f t="shared" si="492"/>
        <v>-1.219058441743976</v>
      </c>
      <c r="V6906" s="4">
        <f t="shared" si="493"/>
        <v>0.36603733333333344</v>
      </c>
    </row>
    <row r="6907" spans="1:22">
      <c r="A6907" s="109" t="s">
        <v>945</v>
      </c>
      <c r="B6907" t="s">
        <v>988</v>
      </c>
      <c r="C6907" s="219" t="s">
        <v>1491</v>
      </c>
      <c r="D6907" s="81" t="s">
        <v>44</v>
      </c>
      <c r="E6907" s="93" t="s">
        <v>73</v>
      </c>
      <c r="F6907" s="93" t="s">
        <v>73</v>
      </c>
      <c r="G6907">
        <v>277</v>
      </c>
      <c r="H6907" s="123">
        <f t="shared" si="494"/>
        <v>1</v>
      </c>
      <c r="L6907" t="s">
        <v>100</v>
      </c>
      <c r="M6907" s="2">
        <v>9.75</v>
      </c>
      <c r="N6907" s="63">
        <f t="shared" si="495"/>
        <v>1.4098345056542372</v>
      </c>
      <c r="O6907">
        <v>2.4419049940568902</v>
      </c>
      <c r="P6907" s="2">
        <v>3</v>
      </c>
      <c r="Q6907" s="2">
        <v>3.1933333333333298</v>
      </c>
      <c r="R6907" s="63">
        <f t="shared" si="496"/>
        <v>1.4555793043015937</v>
      </c>
      <c r="S6907">
        <v>2.5211373094961198</v>
      </c>
      <c r="T6907" s="2">
        <v>3</v>
      </c>
      <c r="U6907" s="339">
        <f t="shared" si="492"/>
        <v>-1.1162019816950974</v>
      </c>
      <c r="V6907" s="4">
        <f t="shared" si="493"/>
        <v>0.54110352261946837</v>
      </c>
    </row>
    <row r="6908" spans="1:22">
      <c r="A6908" s="109" t="s">
        <v>945</v>
      </c>
      <c r="B6908" t="s">
        <v>989</v>
      </c>
      <c r="C6908" s="219" t="s">
        <v>1491</v>
      </c>
      <c r="D6908" s="81" t="s">
        <v>44</v>
      </c>
      <c r="E6908" s="93" t="s">
        <v>73</v>
      </c>
      <c r="F6908" s="93" t="s">
        <v>73</v>
      </c>
      <c r="G6908">
        <v>277</v>
      </c>
      <c r="H6908" s="123">
        <f t="shared" si="494"/>
        <v>1</v>
      </c>
      <c r="L6908" t="s">
        <v>100</v>
      </c>
      <c r="M6908" s="2">
        <v>7.89</v>
      </c>
      <c r="N6908" s="63">
        <f t="shared" si="495"/>
        <v>2.8864568822924319</v>
      </c>
      <c r="O6908">
        <v>4.99948997398735</v>
      </c>
      <c r="P6908" s="2">
        <v>3</v>
      </c>
      <c r="Q6908" s="2">
        <v>25.783333333333299</v>
      </c>
      <c r="R6908" s="63">
        <f t="shared" si="496"/>
        <v>16.113971508531925</v>
      </c>
      <c r="S6908">
        <v>27.910217364494599</v>
      </c>
      <c r="T6908" s="2">
        <v>3</v>
      </c>
      <c r="U6908" s="339">
        <f t="shared" si="492"/>
        <v>1.1841321534931815</v>
      </c>
      <c r="V6908" s="4">
        <f t="shared" si="493"/>
        <v>0.72392867206054246</v>
      </c>
    </row>
    <row r="6909" spans="1:22">
      <c r="A6909" s="109" t="s">
        <v>945</v>
      </c>
      <c r="B6909" t="s">
        <v>990</v>
      </c>
      <c r="C6909" s="219" t="s">
        <v>1491</v>
      </c>
      <c r="D6909" s="81" t="s">
        <v>44</v>
      </c>
      <c r="E6909" s="93" t="s">
        <v>73</v>
      </c>
      <c r="F6909" s="93" t="s">
        <v>73</v>
      </c>
      <c r="G6909">
        <v>277</v>
      </c>
      <c r="H6909" s="123">
        <f t="shared" si="494"/>
        <v>1</v>
      </c>
      <c r="L6909" t="s">
        <v>100</v>
      </c>
      <c r="M6909" s="2">
        <v>4.0533333333333301</v>
      </c>
      <c r="N6909" s="63">
        <f t="shared" si="495"/>
        <v>1.0589984786475262</v>
      </c>
      <c r="O6909">
        <v>1.83423917015566</v>
      </c>
      <c r="P6909" s="2">
        <v>3</v>
      </c>
      <c r="Q6909" s="2">
        <v>3.7866666666666702</v>
      </c>
      <c r="R6909" s="63">
        <f t="shared" si="496"/>
        <v>1.9744225597486564</v>
      </c>
      <c r="S6909">
        <v>3.4198001890948699</v>
      </c>
      <c r="T6909" s="2">
        <v>3</v>
      </c>
      <c r="U6909" s="339">
        <f t="shared" si="492"/>
        <v>-6.8053463245013976E-2</v>
      </c>
      <c r="V6909" s="4">
        <f t="shared" si="493"/>
        <v>0.60520631860411189</v>
      </c>
    </row>
    <row r="6910" spans="1:22">
      <c r="A6910" s="109" t="s">
        <v>945</v>
      </c>
      <c r="B6910" t="s">
        <v>991</v>
      </c>
      <c r="C6910" s="219" t="s">
        <v>1491</v>
      </c>
      <c r="D6910" s="81" t="s">
        <v>44</v>
      </c>
      <c r="E6910" s="93" t="s">
        <v>73</v>
      </c>
      <c r="F6910" s="93" t="s">
        <v>73</v>
      </c>
      <c r="G6910">
        <v>277</v>
      </c>
      <c r="H6910" s="123">
        <f t="shared" si="494"/>
        <v>1</v>
      </c>
      <c r="L6910" t="s">
        <v>100</v>
      </c>
      <c r="M6910" s="2">
        <v>3.21</v>
      </c>
      <c r="N6910" s="63">
        <f t="shared" si="495"/>
        <v>1.505622794726486</v>
      </c>
      <c r="O6910">
        <v>2.6078151775001199</v>
      </c>
      <c r="P6910" s="2">
        <v>3</v>
      </c>
      <c r="Q6910" s="2">
        <v>2.66</v>
      </c>
      <c r="R6910" s="63">
        <f t="shared" si="496"/>
        <v>1.4491721774861648</v>
      </c>
      <c r="S6910">
        <v>2.51003984032126</v>
      </c>
      <c r="T6910" s="2">
        <v>3</v>
      </c>
      <c r="U6910" s="339">
        <f t="shared" si="492"/>
        <v>-0.18794481434831667</v>
      </c>
      <c r="V6910" s="4">
        <f t="shared" si="493"/>
        <v>0.63014208453464371</v>
      </c>
    </row>
    <row r="6911" spans="1:22">
      <c r="A6911" s="109" t="s">
        <v>945</v>
      </c>
      <c r="B6911" t="s">
        <v>992</v>
      </c>
      <c r="C6911" s="219" t="s">
        <v>1491</v>
      </c>
      <c r="D6911" s="81" t="s">
        <v>44</v>
      </c>
      <c r="E6911" s="93" t="s">
        <v>73</v>
      </c>
      <c r="F6911" s="93" t="s">
        <v>73</v>
      </c>
      <c r="G6911">
        <v>277</v>
      </c>
      <c r="H6911" s="123">
        <f t="shared" si="494"/>
        <v>1</v>
      </c>
      <c r="L6911" t="s">
        <v>100</v>
      </c>
      <c r="M6911" s="2">
        <v>9.01</v>
      </c>
      <c r="N6911" s="63">
        <f t="shared" si="495"/>
        <v>1.5200986810072543</v>
      </c>
      <c r="O6911">
        <v>2.632888148023</v>
      </c>
      <c r="P6911" s="2">
        <v>3</v>
      </c>
      <c r="Q6911" s="2">
        <v>8.0766666666666698</v>
      </c>
      <c r="R6911" s="63">
        <f t="shared" si="496"/>
        <v>2.8345507188578902</v>
      </c>
      <c r="S6911">
        <v>4.9095858616927499</v>
      </c>
      <c r="T6911" s="2">
        <v>3</v>
      </c>
      <c r="U6911" s="339">
        <f t="shared" si="492"/>
        <v>-0.10935582545992144</v>
      </c>
      <c r="V6911" s="4">
        <f t="shared" si="493"/>
        <v>0.4565031076569539</v>
      </c>
    </row>
    <row r="6912" spans="1:22">
      <c r="A6912" s="109" t="s">
        <v>945</v>
      </c>
      <c r="B6912" t="s">
        <v>993</v>
      </c>
      <c r="C6912" s="219" t="s">
        <v>1491</v>
      </c>
      <c r="D6912" s="81" t="s">
        <v>44</v>
      </c>
      <c r="E6912" s="93" t="s">
        <v>73</v>
      </c>
      <c r="F6912" s="93" t="s">
        <v>73</v>
      </c>
      <c r="G6912">
        <v>277</v>
      </c>
      <c r="H6912" s="123">
        <f t="shared" si="494"/>
        <v>1</v>
      </c>
      <c r="L6912" t="s">
        <v>100</v>
      </c>
      <c r="M6912" s="2">
        <v>12.08</v>
      </c>
      <c r="N6912" s="63">
        <f t="shared" si="495"/>
        <v>0.86350062729180332</v>
      </c>
      <c r="O6912">
        <v>1.4956269588369999</v>
      </c>
      <c r="P6912" s="2">
        <v>3</v>
      </c>
      <c r="Q6912" s="2">
        <v>11.98</v>
      </c>
      <c r="R6912" s="63">
        <f t="shared" si="496"/>
        <v>5.8107343196306172</v>
      </c>
      <c r="S6912">
        <v>10.0644870708844</v>
      </c>
      <c r="T6912" s="2">
        <v>3</v>
      </c>
      <c r="U6912" s="339">
        <f t="shared" si="492"/>
        <v>-8.3125998193655862E-3</v>
      </c>
      <c r="V6912" s="4">
        <f t="shared" si="493"/>
        <v>0.56859350076133008</v>
      </c>
    </row>
    <row r="6913" spans="1:22">
      <c r="A6913" s="109" t="s">
        <v>945</v>
      </c>
      <c r="B6913" t="s">
        <v>994</v>
      </c>
      <c r="C6913" s="219" t="s">
        <v>1491</v>
      </c>
      <c r="D6913" s="81" t="s">
        <v>44</v>
      </c>
      <c r="E6913" s="93" t="s">
        <v>73</v>
      </c>
      <c r="F6913" s="93" t="s">
        <v>73</v>
      </c>
      <c r="G6913">
        <v>277</v>
      </c>
      <c r="H6913" s="123">
        <f t="shared" si="494"/>
        <v>1</v>
      </c>
      <c r="L6913" t="s">
        <v>100</v>
      </c>
      <c r="M6913" s="2">
        <v>6.7666666666666702</v>
      </c>
      <c r="N6913" s="63">
        <f t="shared" si="495"/>
        <v>2.2738391421656114</v>
      </c>
      <c r="O6913">
        <v>3.9384049224696702</v>
      </c>
      <c r="P6913" s="2">
        <v>3</v>
      </c>
      <c r="Q6913" s="2">
        <v>2.86</v>
      </c>
      <c r="R6913" s="63">
        <f t="shared" si="496"/>
        <v>1.1245147101453759</v>
      </c>
      <c r="S6913">
        <v>1.9477166118303799</v>
      </c>
      <c r="T6913" s="2">
        <v>3</v>
      </c>
      <c r="U6913" s="339">
        <f t="shared" si="492"/>
        <v>-0.86118697254787135</v>
      </c>
      <c r="V6913" s="4">
        <f t="shared" si="493"/>
        <v>0.48792932009715284</v>
      </c>
    </row>
    <row r="6914" spans="1:22">
      <c r="A6914" s="109" t="s">
        <v>945</v>
      </c>
      <c r="B6914" t="s">
        <v>995</v>
      </c>
      <c r="C6914" s="219" t="s">
        <v>1491</v>
      </c>
      <c r="D6914" s="81" t="s">
        <v>44</v>
      </c>
      <c r="E6914" s="93" t="s">
        <v>73</v>
      </c>
      <c r="F6914" s="93" t="s">
        <v>73</v>
      </c>
      <c r="G6914">
        <v>277</v>
      </c>
      <c r="H6914" s="123">
        <f t="shared" si="494"/>
        <v>1</v>
      </c>
      <c r="L6914" t="s">
        <v>100</v>
      </c>
      <c r="M6914" s="2">
        <v>3.53</v>
      </c>
      <c r="N6914" s="63">
        <f t="shared" si="495"/>
        <v>1.8410956882610214</v>
      </c>
      <c r="O6914">
        <v>3.1888712736640801</v>
      </c>
      <c r="P6914" s="2">
        <v>3</v>
      </c>
      <c r="Q6914" s="2">
        <v>1.1033333333333299</v>
      </c>
      <c r="R6914" s="63">
        <f t="shared" si="496"/>
        <v>0.64535089507784549</v>
      </c>
      <c r="S6914">
        <v>1.1177805389848801</v>
      </c>
      <c r="T6914" s="2">
        <v>3</v>
      </c>
      <c r="U6914" s="339">
        <f t="shared" si="492"/>
        <v>-1.1629619702243466</v>
      </c>
      <c r="V6914" s="4">
        <f t="shared" si="493"/>
        <v>0.67545324826656772</v>
      </c>
    </row>
    <row r="6915" spans="1:22">
      <c r="A6915" s="109" t="s">
        <v>946</v>
      </c>
      <c r="B6915" t="s">
        <v>951</v>
      </c>
      <c r="C6915" s="219" t="s">
        <v>1491</v>
      </c>
      <c r="D6915" s="81" t="s">
        <v>44</v>
      </c>
      <c r="E6915" s="93" t="s">
        <v>73</v>
      </c>
      <c r="F6915" s="93" t="s">
        <v>73</v>
      </c>
      <c r="G6915" s="22">
        <v>110</v>
      </c>
      <c r="H6915" s="123">
        <f t="shared" si="494"/>
        <v>0.3971119133574007</v>
      </c>
      <c r="K6915" t="s">
        <v>100</v>
      </c>
      <c r="M6915" s="2">
        <v>0</v>
      </c>
      <c r="N6915" s="63">
        <f t="shared" si="495"/>
        <v>0</v>
      </c>
      <c r="O6915">
        <v>0</v>
      </c>
      <c r="P6915" s="2">
        <v>3</v>
      </c>
      <c r="Q6915" s="2">
        <v>0</v>
      </c>
      <c r="R6915" s="63">
        <f t="shared" si="496"/>
        <v>0</v>
      </c>
      <c r="S6915">
        <v>0</v>
      </c>
      <c r="T6915" s="2">
        <v>3</v>
      </c>
      <c r="U6915" s="339" t="e">
        <f t="shared" ref="U6915:U6978" si="497">LN(Q6915/M6915)</f>
        <v>#DIV/0!</v>
      </c>
      <c r="V6915" s="4" t="e">
        <f t="shared" ref="V6915:V6978" si="498">M6915^2/(P6915*M6915^2)+S6915^2/(T6915*Q6915^2)</f>
        <v>#DIV/0!</v>
      </c>
    </row>
    <row r="6916" spans="1:22">
      <c r="A6916" s="109" t="s">
        <v>946</v>
      </c>
      <c r="B6916" t="s">
        <v>951</v>
      </c>
      <c r="C6916" s="219" t="s">
        <v>1491</v>
      </c>
      <c r="D6916" s="81" t="s">
        <v>44</v>
      </c>
      <c r="E6916" s="93" t="s">
        <v>73</v>
      </c>
      <c r="F6916" s="93" t="s">
        <v>73</v>
      </c>
      <c r="G6916" s="22">
        <v>277</v>
      </c>
      <c r="H6916" s="123">
        <f t="shared" si="494"/>
        <v>1</v>
      </c>
      <c r="K6916" t="s">
        <v>100</v>
      </c>
      <c r="L6916" t="s">
        <v>100</v>
      </c>
      <c r="M6916" s="2">
        <v>0.17249999999999999</v>
      </c>
      <c r="N6916" s="63">
        <f t="shared" si="495"/>
        <v>0.19918584287042088</v>
      </c>
      <c r="O6916">
        <v>0.34499999999999997</v>
      </c>
      <c r="P6916" s="2">
        <v>3</v>
      </c>
      <c r="Q6916" s="2">
        <v>4.2549999999999999</v>
      </c>
      <c r="R6916" s="63">
        <f t="shared" si="496"/>
        <v>1.2825452125450494</v>
      </c>
      <c r="S6916">
        <v>2.2214334711322499</v>
      </c>
      <c r="T6916" s="2">
        <v>3</v>
      </c>
      <c r="U6916" s="339">
        <f t="shared" si="497"/>
        <v>3.2054528045360602</v>
      </c>
      <c r="V6916" s="4">
        <f t="shared" si="498"/>
        <v>0.42418779071310642</v>
      </c>
    </row>
    <row r="6917" spans="1:22">
      <c r="A6917" s="109" t="s">
        <v>946</v>
      </c>
      <c r="B6917" t="s">
        <v>952</v>
      </c>
      <c r="C6917" s="219" t="s">
        <v>1491</v>
      </c>
      <c r="D6917" s="81" t="s">
        <v>44</v>
      </c>
      <c r="E6917" s="93" t="s">
        <v>73</v>
      </c>
      <c r="F6917" s="93" t="s">
        <v>73</v>
      </c>
      <c r="G6917" s="22">
        <v>110</v>
      </c>
      <c r="H6917" s="123">
        <f t="shared" si="494"/>
        <v>0.3971119133574007</v>
      </c>
      <c r="K6917" t="s">
        <v>100</v>
      </c>
      <c r="M6917" s="2">
        <v>0.28199999999999997</v>
      </c>
      <c r="N6917" s="63">
        <f t="shared" si="495"/>
        <v>0.20629267235330168</v>
      </c>
      <c r="O6917">
        <v>0.35730938974507798</v>
      </c>
      <c r="P6917" s="2">
        <v>3</v>
      </c>
      <c r="Q6917" s="2">
        <v>0.63200000000000001</v>
      </c>
      <c r="R6917" s="63">
        <f t="shared" si="496"/>
        <v>0.53044635292679043</v>
      </c>
      <c r="S6917">
        <v>0.918760033958813</v>
      </c>
      <c r="T6917" s="2">
        <v>3</v>
      </c>
      <c r="U6917" s="339">
        <f t="shared" si="497"/>
        <v>0.80698232320874386</v>
      </c>
      <c r="V6917" s="4">
        <f t="shared" si="498"/>
        <v>1.0377810714094957</v>
      </c>
    </row>
    <row r="6918" spans="1:22">
      <c r="A6918" s="109" t="s">
        <v>946</v>
      </c>
      <c r="B6918" t="s">
        <v>952</v>
      </c>
      <c r="C6918" s="219" t="s">
        <v>1491</v>
      </c>
      <c r="D6918" s="81" t="s">
        <v>44</v>
      </c>
      <c r="E6918" s="93" t="s">
        <v>73</v>
      </c>
      <c r="F6918" s="93" t="s">
        <v>73</v>
      </c>
      <c r="G6918" s="22">
        <v>277</v>
      </c>
      <c r="H6918" s="123">
        <f t="shared" si="494"/>
        <v>1</v>
      </c>
      <c r="K6918" t="s">
        <v>100</v>
      </c>
      <c r="L6918" t="s">
        <v>100</v>
      </c>
      <c r="M6918" s="2">
        <v>3.512</v>
      </c>
      <c r="N6918" s="63">
        <f t="shared" si="495"/>
        <v>2.3269235770289769</v>
      </c>
      <c r="O6918">
        <v>4.0303498607441002</v>
      </c>
      <c r="P6918" s="2">
        <v>3</v>
      </c>
      <c r="Q6918" s="2">
        <v>3.778</v>
      </c>
      <c r="R6918" s="63">
        <f t="shared" si="496"/>
        <v>2.1921884043120015</v>
      </c>
      <c r="S6918">
        <v>3.7969816960317302</v>
      </c>
      <c r="T6918" s="2">
        <v>3</v>
      </c>
      <c r="U6918" s="339">
        <f t="shared" si="497"/>
        <v>7.3009093306447587E-2</v>
      </c>
      <c r="V6918" s="4">
        <f t="shared" si="498"/>
        <v>0.67002459513405133</v>
      </c>
    </row>
    <row r="6919" spans="1:22">
      <c r="A6919" s="109" t="s">
        <v>946</v>
      </c>
      <c r="B6919" t="s">
        <v>953</v>
      </c>
      <c r="C6919" s="219" t="s">
        <v>1491</v>
      </c>
      <c r="D6919" s="81" t="s">
        <v>44</v>
      </c>
      <c r="E6919" s="93" t="s">
        <v>73</v>
      </c>
      <c r="F6919" s="93" t="s">
        <v>73</v>
      </c>
      <c r="G6919" s="22">
        <v>110</v>
      </c>
      <c r="H6919" s="123">
        <f t="shared" si="494"/>
        <v>0.3971119133574007</v>
      </c>
      <c r="K6919" t="s">
        <v>100</v>
      </c>
      <c r="M6919" s="2">
        <v>4.4999999999999998E-2</v>
      </c>
      <c r="N6919" s="63">
        <f t="shared" si="495"/>
        <v>5.1961524227066319E-2</v>
      </c>
      <c r="O6919">
        <v>0.09</v>
      </c>
      <c r="P6919" s="2">
        <v>3</v>
      </c>
      <c r="Q6919" s="2">
        <v>2.5000000000000001E-3</v>
      </c>
      <c r="R6919" s="63">
        <f t="shared" si="496"/>
        <v>2.886751345948129E-3</v>
      </c>
      <c r="S6919">
        <v>5.0000000000000001E-3</v>
      </c>
      <c r="T6919" s="2">
        <v>3</v>
      </c>
      <c r="U6919" s="339">
        <f t="shared" si="497"/>
        <v>-2.8903717578961645</v>
      </c>
      <c r="V6919" s="4">
        <f t="shared" si="498"/>
        <v>1.6666666666666665</v>
      </c>
    </row>
    <row r="6920" spans="1:22">
      <c r="A6920" s="109" t="s">
        <v>946</v>
      </c>
      <c r="B6920" t="s">
        <v>953</v>
      </c>
      <c r="C6920" s="219" t="s">
        <v>1491</v>
      </c>
      <c r="D6920" s="81" t="s">
        <v>44</v>
      </c>
      <c r="E6920" s="93" t="s">
        <v>73</v>
      </c>
      <c r="F6920" s="93" t="s">
        <v>73</v>
      </c>
      <c r="G6920" s="22">
        <v>277</v>
      </c>
      <c r="H6920" s="123">
        <f t="shared" si="494"/>
        <v>1</v>
      </c>
      <c r="K6920" t="s">
        <v>100</v>
      </c>
      <c r="L6920" t="s">
        <v>100</v>
      </c>
      <c r="M6920" s="2">
        <v>6.0025000000000004</v>
      </c>
      <c r="N6920" s="63">
        <f t="shared" si="495"/>
        <v>3.9463946274486488</v>
      </c>
      <c r="O6920">
        <v>6.8353560014579102</v>
      </c>
      <c r="P6920" s="2">
        <v>3</v>
      </c>
      <c r="Q6920" s="2">
        <v>3.44</v>
      </c>
      <c r="R6920" s="63">
        <f t="shared" si="496"/>
        <v>1.202672948985807</v>
      </c>
      <c r="S6920">
        <v>2.08309065253211</v>
      </c>
      <c r="T6920" s="2">
        <v>3</v>
      </c>
      <c r="U6920" s="339">
        <f t="shared" si="497"/>
        <v>-0.55670457772796444</v>
      </c>
      <c r="V6920" s="4">
        <f t="shared" si="498"/>
        <v>0.45556344270176036</v>
      </c>
    </row>
    <row r="6921" spans="1:22">
      <c r="A6921" s="109" t="s">
        <v>946</v>
      </c>
      <c r="B6921" t="s">
        <v>954</v>
      </c>
      <c r="C6921" s="219" t="s">
        <v>1491</v>
      </c>
      <c r="D6921" s="81" t="s">
        <v>44</v>
      </c>
      <c r="E6921" s="93" t="s">
        <v>73</v>
      </c>
      <c r="F6921" s="93" t="s">
        <v>73</v>
      </c>
      <c r="G6921" s="22">
        <v>110</v>
      </c>
      <c r="H6921" s="123">
        <f t="shared" si="494"/>
        <v>0.3971119133574007</v>
      </c>
      <c r="K6921" t="s">
        <v>100</v>
      </c>
      <c r="M6921" s="2">
        <v>0.10142857142857099</v>
      </c>
      <c r="N6921" s="63">
        <f t="shared" si="495"/>
        <v>0.12500793625599968</v>
      </c>
      <c r="O6921">
        <v>0.21652009694472299</v>
      </c>
      <c r="P6921" s="2">
        <v>3</v>
      </c>
      <c r="Q6921" s="2">
        <v>2.57142857142857E-2</v>
      </c>
      <c r="R6921" s="63">
        <f t="shared" si="496"/>
        <v>3.9279220242478631E-2</v>
      </c>
      <c r="S6921">
        <v>6.8033605141660902E-2</v>
      </c>
      <c r="T6921" s="2">
        <v>3</v>
      </c>
      <c r="U6921" s="339">
        <f t="shared" si="497"/>
        <v>-1.3723081191451469</v>
      </c>
      <c r="V6921" s="4">
        <f t="shared" si="498"/>
        <v>2.6666666666666692</v>
      </c>
    </row>
    <row r="6922" spans="1:22">
      <c r="A6922" s="109" t="s">
        <v>946</v>
      </c>
      <c r="B6922" t="s">
        <v>954</v>
      </c>
      <c r="C6922" s="219" t="s">
        <v>1491</v>
      </c>
      <c r="D6922" s="81" t="s">
        <v>44</v>
      </c>
      <c r="E6922" s="93" t="s">
        <v>73</v>
      </c>
      <c r="F6922" s="93" t="s">
        <v>73</v>
      </c>
      <c r="G6922" s="22">
        <v>277</v>
      </c>
      <c r="H6922" s="123">
        <f t="shared" si="494"/>
        <v>1</v>
      </c>
      <c r="K6922" t="s">
        <v>100</v>
      </c>
      <c r="L6922" t="s">
        <v>100</v>
      </c>
      <c r="M6922" s="2">
        <v>0.82428571428571396</v>
      </c>
      <c r="N6922" s="63">
        <f t="shared" si="495"/>
        <v>0.49639653887746227</v>
      </c>
      <c r="O6922">
        <v>0.85978402603710402</v>
      </c>
      <c r="P6922" s="2">
        <v>3</v>
      </c>
      <c r="Q6922" s="2">
        <v>0.63571428571428601</v>
      </c>
      <c r="R6922" s="63">
        <f t="shared" si="496"/>
        <v>0.80134509935106257</v>
      </c>
      <c r="S6922">
        <v>1.38797042647237</v>
      </c>
      <c r="T6922" s="2">
        <v>3</v>
      </c>
      <c r="U6922" s="339">
        <f t="shared" si="497"/>
        <v>-0.25976798434185844</v>
      </c>
      <c r="V6922" s="4">
        <f t="shared" si="498"/>
        <v>1.9223016173603105</v>
      </c>
    </row>
    <row r="6923" spans="1:22">
      <c r="A6923" s="109" t="s">
        <v>946</v>
      </c>
      <c r="B6923" t="s">
        <v>955</v>
      </c>
      <c r="C6923" s="219" t="s">
        <v>1491</v>
      </c>
      <c r="D6923" s="81" t="s">
        <v>44</v>
      </c>
      <c r="E6923" s="93" t="s">
        <v>73</v>
      </c>
      <c r="F6923" s="93" t="s">
        <v>73</v>
      </c>
      <c r="G6923" s="22">
        <v>110</v>
      </c>
      <c r="H6923" s="123">
        <f t="shared" si="494"/>
        <v>0.3971119133574007</v>
      </c>
      <c r="K6923" t="s">
        <v>100</v>
      </c>
      <c r="M6923" s="2">
        <v>2.4350000000000001</v>
      </c>
      <c r="N6923" s="63">
        <f t="shared" si="495"/>
        <v>0.85478067362335453</v>
      </c>
      <c r="O6923">
        <v>1.4805235560436001</v>
      </c>
      <c r="P6923" s="2">
        <v>3</v>
      </c>
      <c r="Q6923" s="2">
        <v>4.8316666666666697</v>
      </c>
      <c r="R6923" s="63">
        <f t="shared" si="496"/>
        <v>2.5024159437542655</v>
      </c>
      <c r="S6923">
        <v>4.3343115562528096</v>
      </c>
      <c r="T6923" s="2">
        <v>3</v>
      </c>
      <c r="U6923" s="339">
        <f t="shared" si="497"/>
        <v>0.68524471717095659</v>
      </c>
      <c r="V6923" s="4">
        <f t="shared" si="498"/>
        <v>0.60157427616656589</v>
      </c>
    </row>
    <row r="6924" spans="1:22">
      <c r="A6924" s="109" t="s">
        <v>946</v>
      </c>
      <c r="B6924" t="s">
        <v>955</v>
      </c>
      <c r="C6924" s="219" t="s">
        <v>1491</v>
      </c>
      <c r="D6924" s="81" t="s">
        <v>44</v>
      </c>
      <c r="E6924" s="93" t="s">
        <v>73</v>
      </c>
      <c r="F6924" s="93" t="s">
        <v>73</v>
      </c>
      <c r="G6924" s="22">
        <v>277</v>
      </c>
      <c r="H6924" s="123">
        <f t="shared" si="494"/>
        <v>1</v>
      </c>
      <c r="K6924" t="s">
        <v>100</v>
      </c>
      <c r="L6924" t="s">
        <v>100</v>
      </c>
      <c r="M6924" s="2">
        <v>3.61</v>
      </c>
      <c r="N6924" s="63">
        <f t="shared" si="495"/>
        <v>1.4570472424278713</v>
      </c>
      <c r="O6924">
        <v>2.5236798529132001</v>
      </c>
      <c r="P6924" s="2">
        <v>3</v>
      </c>
      <c r="Q6924" s="2">
        <v>6.4133333333333304</v>
      </c>
      <c r="R6924" s="63">
        <f t="shared" si="496"/>
        <v>2.8396470829234342</v>
      </c>
      <c r="S6924">
        <v>4.9184130231881404</v>
      </c>
      <c r="T6924" s="2">
        <v>3</v>
      </c>
      <c r="U6924" s="339">
        <f t="shared" si="497"/>
        <v>0.5746713842246608</v>
      </c>
      <c r="V6924" s="4">
        <f t="shared" si="498"/>
        <v>0.52938074408968427</v>
      </c>
    </row>
    <row r="6925" spans="1:22">
      <c r="A6925" s="109" t="s">
        <v>946</v>
      </c>
      <c r="B6925" t="s">
        <v>956</v>
      </c>
      <c r="C6925" s="219" t="s">
        <v>1491</v>
      </c>
      <c r="D6925" s="81" t="s">
        <v>44</v>
      </c>
      <c r="E6925" s="93" t="s">
        <v>73</v>
      </c>
      <c r="F6925" s="93" t="s">
        <v>73</v>
      </c>
      <c r="G6925" s="22">
        <v>110</v>
      </c>
      <c r="H6925" s="123">
        <f t="shared" si="494"/>
        <v>0.3971119133574007</v>
      </c>
      <c r="K6925" t="s">
        <v>100</v>
      </c>
      <c r="M6925" s="2">
        <v>0.73</v>
      </c>
      <c r="N6925" s="63">
        <f t="shared" si="495"/>
        <v>0.55891760474052798</v>
      </c>
      <c r="O6925">
        <v>0.96807368865529397</v>
      </c>
      <c r="P6925" s="2">
        <v>3</v>
      </c>
      <c r="Q6925" s="2">
        <v>0.35857142857142899</v>
      </c>
      <c r="R6925" s="63">
        <f t="shared" si="496"/>
        <v>0.32757405560386177</v>
      </c>
      <c r="S6925">
        <v>0.56737490754728104</v>
      </c>
      <c r="T6925" s="2">
        <v>3</v>
      </c>
      <c r="U6925" s="339">
        <f t="shared" si="497"/>
        <v>-0.71091665107191937</v>
      </c>
      <c r="V6925" s="4">
        <f t="shared" si="498"/>
        <v>1.1679126786347287</v>
      </c>
    </row>
    <row r="6926" spans="1:22">
      <c r="A6926" s="109" t="s">
        <v>946</v>
      </c>
      <c r="B6926" t="s">
        <v>956</v>
      </c>
      <c r="C6926" s="219" t="s">
        <v>1491</v>
      </c>
      <c r="D6926" s="81" t="s">
        <v>44</v>
      </c>
      <c r="E6926" s="93" t="s">
        <v>73</v>
      </c>
      <c r="F6926" s="93" t="s">
        <v>73</v>
      </c>
      <c r="G6926" s="22">
        <v>277</v>
      </c>
      <c r="H6926" s="123">
        <f t="shared" si="494"/>
        <v>1</v>
      </c>
      <c r="K6926" t="s">
        <v>100</v>
      </c>
      <c r="L6926" t="s">
        <v>100</v>
      </c>
      <c r="M6926" s="2">
        <v>1.8242857142857101</v>
      </c>
      <c r="N6926" s="63">
        <f t="shared" si="495"/>
        <v>0.72300189905127343</v>
      </c>
      <c r="O6926">
        <v>1.2522760231255901</v>
      </c>
      <c r="P6926" s="2">
        <v>3</v>
      </c>
      <c r="Q6926" s="2">
        <v>0.60285714285714298</v>
      </c>
      <c r="R6926" s="63">
        <f t="shared" si="496"/>
        <v>0.23550688326138605</v>
      </c>
      <c r="S6926">
        <v>0.40790988734091299</v>
      </c>
      <c r="T6926" s="2">
        <v>3</v>
      </c>
      <c r="U6926" s="339">
        <f t="shared" si="497"/>
        <v>-1.1072635419965249</v>
      </c>
      <c r="V6926" s="4">
        <f t="shared" si="498"/>
        <v>0.48594171539523179</v>
      </c>
    </row>
    <row r="6927" spans="1:22">
      <c r="A6927" s="109" t="s">
        <v>946</v>
      </c>
      <c r="B6927" t="s">
        <v>957</v>
      </c>
      <c r="C6927" s="219" t="s">
        <v>1491</v>
      </c>
      <c r="D6927" s="81" t="s">
        <v>44</v>
      </c>
      <c r="E6927" s="93" t="s">
        <v>73</v>
      </c>
      <c r="F6927" s="93" t="s">
        <v>73</v>
      </c>
      <c r="G6927" s="22">
        <v>110</v>
      </c>
      <c r="H6927" s="123">
        <f t="shared" si="494"/>
        <v>0.3971119133574007</v>
      </c>
      <c r="K6927" t="s">
        <v>100</v>
      </c>
      <c r="M6927" s="2">
        <v>0.76400000000000001</v>
      </c>
      <c r="N6927" s="63">
        <f t="shared" si="495"/>
        <v>0.67206894487594282</v>
      </c>
      <c r="O6927">
        <v>1.16405755871434</v>
      </c>
      <c r="P6927" s="2">
        <v>3</v>
      </c>
      <c r="Q6927" s="2">
        <v>3.2080000000000002</v>
      </c>
      <c r="R6927" s="63">
        <f t="shared" si="496"/>
        <v>2.0245303982240754</v>
      </c>
      <c r="S6927">
        <v>3.5065895111917502</v>
      </c>
      <c r="T6927" s="2">
        <v>3</v>
      </c>
      <c r="U6927" s="339">
        <f t="shared" si="497"/>
        <v>1.4348351798198846</v>
      </c>
      <c r="V6927" s="4">
        <f t="shared" si="498"/>
        <v>0.73160543414945578</v>
      </c>
    </row>
    <row r="6928" spans="1:22">
      <c r="A6928" s="109" t="s">
        <v>946</v>
      </c>
      <c r="B6928" t="s">
        <v>957</v>
      </c>
      <c r="C6928" s="219" t="s">
        <v>1491</v>
      </c>
      <c r="D6928" s="81" t="s">
        <v>44</v>
      </c>
      <c r="E6928" s="93" t="s">
        <v>73</v>
      </c>
      <c r="F6928" s="93" t="s">
        <v>73</v>
      </c>
      <c r="G6928" s="22">
        <v>277</v>
      </c>
      <c r="H6928" s="123">
        <f t="shared" si="494"/>
        <v>1</v>
      </c>
      <c r="K6928" t="s">
        <v>100</v>
      </c>
      <c r="L6928" t="s">
        <v>100</v>
      </c>
      <c r="M6928" s="2">
        <v>14.07</v>
      </c>
      <c r="N6928" s="63">
        <f t="shared" si="495"/>
        <v>6.769518692886054</v>
      </c>
      <c r="O6928">
        <v>11.7251503188659</v>
      </c>
      <c r="P6928" s="2">
        <v>3</v>
      </c>
      <c r="Q6928" s="2">
        <v>13.997999999999999</v>
      </c>
      <c r="R6928" s="63">
        <f t="shared" si="496"/>
        <v>5.9176281847825702</v>
      </c>
      <c r="S6928">
        <v>10.249632676345</v>
      </c>
      <c r="T6928" s="2">
        <v>3</v>
      </c>
      <c r="U6928" s="339">
        <f t="shared" si="497"/>
        <v>-5.1304088589498552E-3</v>
      </c>
      <c r="V6928" s="4">
        <f t="shared" si="498"/>
        <v>0.51204930635863222</v>
      </c>
    </row>
    <row r="6929" spans="1:22">
      <c r="A6929" s="109" t="s">
        <v>946</v>
      </c>
      <c r="B6929" t="s">
        <v>958</v>
      </c>
      <c r="C6929" s="219" t="s">
        <v>1380</v>
      </c>
      <c r="D6929" s="81" t="s">
        <v>44</v>
      </c>
      <c r="E6929" s="93" t="s">
        <v>73</v>
      </c>
      <c r="F6929" s="93" t="s">
        <v>73</v>
      </c>
      <c r="G6929" s="22">
        <v>110</v>
      </c>
      <c r="H6929" s="123">
        <f t="shared" si="494"/>
        <v>0.3971119133574007</v>
      </c>
      <c r="K6929" t="s">
        <v>100</v>
      </c>
      <c r="M6929" s="2">
        <v>7.3857142857142897</v>
      </c>
      <c r="N6929" s="63">
        <f t="shared" si="495"/>
        <v>1.7023606392394501</v>
      </c>
      <c r="O6929">
        <v>2.9485751199681598</v>
      </c>
      <c r="P6929" s="2">
        <v>3</v>
      </c>
      <c r="Q6929" s="2">
        <v>2.8314285714285701</v>
      </c>
      <c r="R6929" s="63">
        <f t="shared" si="496"/>
        <v>0.84049871816564414</v>
      </c>
      <c r="S6929">
        <v>1.4557864835594101</v>
      </c>
      <c r="T6929" s="2">
        <v>3</v>
      </c>
      <c r="U6929" s="339">
        <f t="shared" si="497"/>
        <v>-0.95876625261254256</v>
      </c>
      <c r="V6929" s="4">
        <f t="shared" si="498"/>
        <v>0.42145098011263787</v>
      </c>
    </row>
    <row r="6930" spans="1:22">
      <c r="A6930" s="109" t="s">
        <v>946</v>
      </c>
      <c r="B6930" t="s">
        <v>958</v>
      </c>
      <c r="C6930" s="219" t="s">
        <v>1380</v>
      </c>
      <c r="D6930" s="81" t="s">
        <v>44</v>
      </c>
      <c r="E6930" s="93" t="s">
        <v>73</v>
      </c>
      <c r="F6930" s="93" t="s">
        <v>73</v>
      </c>
      <c r="G6930" s="22">
        <v>277</v>
      </c>
      <c r="H6930" s="123">
        <f t="shared" si="494"/>
        <v>1</v>
      </c>
      <c r="K6930" t="s">
        <v>100</v>
      </c>
      <c r="L6930" t="s">
        <v>100</v>
      </c>
      <c r="M6930" s="2">
        <v>8.6514285714285695</v>
      </c>
      <c r="N6930" s="63">
        <f t="shared" si="495"/>
        <v>1.2492550160948295</v>
      </c>
      <c r="O6930">
        <v>2.1637731594865199</v>
      </c>
      <c r="P6930" s="2">
        <v>3</v>
      </c>
      <c r="Q6930" s="2">
        <v>3.9114285714285701</v>
      </c>
      <c r="R6930" s="63">
        <f t="shared" si="496"/>
        <v>1.5144651735529462</v>
      </c>
      <c r="S6930">
        <v>2.62313062688732</v>
      </c>
      <c r="T6930" s="2">
        <v>3</v>
      </c>
      <c r="U6930" s="339">
        <f t="shared" si="497"/>
        <v>-0.79382178926889058</v>
      </c>
      <c r="V6930" s="4">
        <f t="shared" si="498"/>
        <v>0.48324926015783387</v>
      </c>
    </row>
    <row r="6931" spans="1:22">
      <c r="A6931" s="109" t="s">
        <v>946</v>
      </c>
      <c r="B6931" t="s">
        <v>959</v>
      </c>
      <c r="C6931" s="219" t="s">
        <v>1491</v>
      </c>
      <c r="D6931" s="81" t="s">
        <v>44</v>
      </c>
      <c r="E6931" s="93" t="s">
        <v>73</v>
      </c>
      <c r="F6931" s="93" t="s">
        <v>73</v>
      </c>
      <c r="G6931" s="22">
        <v>110</v>
      </c>
      <c r="H6931" s="123">
        <f t="shared" ref="H6931:H6994" si="499">G6931/277</f>
        <v>0.3971119133574007</v>
      </c>
      <c r="K6931" t="s">
        <v>100</v>
      </c>
      <c r="M6931" s="2">
        <v>1.26</v>
      </c>
      <c r="N6931" s="63">
        <f t="shared" ref="N6931:N6994" si="500">O6931/SQRT(P6931)</f>
        <v>0.50436979379111224</v>
      </c>
      <c r="O6931">
        <v>0.87359410864924403</v>
      </c>
      <c r="P6931" s="2">
        <v>3</v>
      </c>
      <c r="Q6931" s="2">
        <v>1.39</v>
      </c>
      <c r="R6931" s="63">
        <f t="shared" ref="R6931:R6994" si="501">S6931/SQRT(T6931)</f>
        <v>0.91729675314661874</v>
      </c>
      <c r="S6931">
        <v>1.58880458206791</v>
      </c>
      <c r="T6931" s="2">
        <v>3</v>
      </c>
      <c r="U6931" s="339">
        <f t="shared" si="497"/>
        <v>9.8192026179213632E-2</v>
      </c>
      <c r="V6931" s="4">
        <f t="shared" si="498"/>
        <v>0.76883529147904461</v>
      </c>
    </row>
    <row r="6932" spans="1:22">
      <c r="A6932" s="109" t="s">
        <v>946</v>
      </c>
      <c r="B6932" t="s">
        <v>959</v>
      </c>
      <c r="C6932" s="219" t="s">
        <v>1491</v>
      </c>
      <c r="D6932" s="81" t="s">
        <v>44</v>
      </c>
      <c r="E6932" s="93" t="s">
        <v>73</v>
      </c>
      <c r="F6932" s="93" t="s">
        <v>73</v>
      </c>
      <c r="G6932" s="22">
        <v>277</v>
      </c>
      <c r="H6932" s="123">
        <f t="shared" si="499"/>
        <v>1</v>
      </c>
      <c r="K6932" t="s">
        <v>100</v>
      </c>
      <c r="L6932" t="s">
        <v>100</v>
      </c>
      <c r="M6932" s="2">
        <v>3.6014285714285701</v>
      </c>
      <c r="N6932" s="63">
        <f t="shared" si="500"/>
        <v>1.4826231579775879</v>
      </c>
      <c r="O6932">
        <v>2.5679786380954002</v>
      </c>
      <c r="P6932" s="2">
        <v>3</v>
      </c>
      <c r="Q6932" s="2">
        <v>1.03</v>
      </c>
      <c r="R6932" s="63">
        <f t="shared" si="501"/>
        <v>0.44204072210600698</v>
      </c>
      <c r="S6932">
        <v>0.76563698970203897</v>
      </c>
      <c r="T6932" s="2">
        <v>3</v>
      </c>
      <c r="U6932" s="339">
        <f t="shared" si="497"/>
        <v>-1.2517717899029703</v>
      </c>
      <c r="V6932" s="4">
        <f t="shared" si="498"/>
        <v>0.51751657397806905</v>
      </c>
    </row>
    <row r="6933" spans="1:22">
      <c r="A6933" s="109" t="s">
        <v>946</v>
      </c>
      <c r="B6933" t="s">
        <v>960</v>
      </c>
      <c r="C6933" s="219" t="s">
        <v>1491</v>
      </c>
      <c r="D6933" s="81" t="s">
        <v>44</v>
      </c>
      <c r="E6933" s="93" t="s">
        <v>73</v>
      </c>
      <c r="F6933" s="93" t="s">
        <v>73</v>
      </c>
      <c r="G6933" s="22">
        <v>110</v>
      </c>
      <c r="H6933" s="123">
        <f t="shared" si="499"/>
        <v>0.3971119133574007</v>
      </c>
      <c r="K6933" t="s">
        <v>100</v>
      </c>
      <c r="M6933" s="2">
        <v>0.56571428571428595</v>
      </c>
      <c r="N6933" s="63">
        <f t="shared" si="500"/>
        <v>0.86159965660042304</v>
      </c>
      <c r="O6933">
        <v>1.49233438101583</v>
      </c>
      <c r="P6933" s="2">
        <v>3</v>
      </c>
      <c r="Q6933" s="2">
        <v>1.1428571428571401E-2</v>
      </c>
      <c r="R6933" s="63">
        <f t="shared" si="501"/>
        <v>1.7457431218879403E-2</v>
      </c>
      <c r="S6933">
        <v>3.0237157840738198E-2</v>
      </c>
      <c r="T6933" s="2">
        <v>3</v>
      </c>
      <c r="U6933" s="339">
        <f t="shared" si="497"/>
        <v>-3.9019726695746475</v>
      </c>
      <c r="V6933" s="4">
        <f t="shared" si="498"/>
        <v>2.6666666666666812</v>
      </c>
    </row>
    <row r="6934" spans="1:22">
      <c r="A6934" s="109" t="s">
        <v>946</v>
      </c>
      <c r="B6934" t="s">
        <v>960</v>
      </c>
      <c r="C6934" s="219" t="s">
        <v>1491</v>
      </c>
      <c r="D6934" s="81" t="s">
        <v>44</v>
      </c>
      <c r="E6934" s="93" t="s">
        <v>73</v>
      </c>
      <c r="F6934" s="93" t="s">
        <v>73</v>
      </c>
      <c r="G6934" s="22">
        <v>277</v>
      </c>
      <c r="H6934" s="123">
        <f t="shared" si="499"/>
        <v>1</v>
      </c>
      <c r="K6934" t="s">
        <v>100</v>
      </c>
      <c r="L6934" t="s">
        <v>100</v>
      </c>
      <c r="M6934" s="2">
        <v>2.6671428571428599</v>
      </c>
      <c r="N6934" s="63">
        <f t="shared" si="500"/>
        <v>1.0407834350767471</v>
      </c>
      <c r="O6934">
        <v>1.8026897892289899</v>
      </c>
      <c r="P6934" s="2">
        <v>3</v>
      </c>
      <c r="Q6934" s="2">
        <v>0.48428571428571399</v>
      </c>
      <c r="R6934" s="63">
        <f t="shared" si="501"/>
        <v>0.46870811982224242</v>
      </c>
      <c r="S6934">
        <v>0.81182627745220504</v>
      </c>
      <c r="T6934" s="2">
        <v>3</v>
      </c>
      <c r="U6934" s="339">
        <f t="shared" si="497"/>
        <v>-1.706088036161274</v>
      </c>
      <c r="V6934" s="4">
        <f t="shared" si="498"/>
        <v>1.2700357443615864</v>
      </c>
    </row>
    <row r="6935" spans="1:22">
      <c r="A6935" s="109" t="s">
        <v>946</v>
      </c>
      <c r="B6935" t="s">
        <v>961</v>
      </c>
      <c r="C6935" s="219" t="s">
        <v>1491</v>
      </c>
      <c r="D6935" s="81" t="s">
        <v>44</v>
      </c>
      <c r="E6935" s="93" t="s">
        <v>73</v>
      </c>
      <c r="F6935" s="93" t="s">
        <v>73</v>
      </c>
      <c r="G6935" s="22">
        <v>110</v>
      </c>
      <c r="H6935" s="123">
        <f t="shared" si="499"/>
        <v>0.3971119133574007</v>
      </c>
      <c r="K6935" t="s">
        <v>100</v>
      </c>
      <c r="M6935" s="2">
        <v>6.3866666666666703</v>
      </c>
      <c r="N6935" s="63">
        <f t="shared" si="500"/>
        <v>2.6953012612487091</v>
      </c>
      <c r="O6935">
        <v>4.6683987261872399</v>
      </c>
      <c r="P6935" s="2">
        <v>3</v>
      </c>
      <c r="Q6935" s="2">
        <v>4.9933333333333296</v>
      </c>
      <c r="R6935" s="63">
        <f t="shared" si="501"/>
        <v>0.77808025864231356</v>
      </c>
      <c r="S6935">
        <v>1.34767454033482</v>
      </c>
      <c r="T6935" s="2">
        <v>3</v>
      </c>
      <c r="U6935" s="339">
        <f t="shared" si="497"/>
        <v>-0.24610879445364239</v>
      </c>
      <c r="V6935" s="4">
        <f t="shared" si="498"/>
        <v>0.35761439522092359</v>
      </c>
    </row>
    <row r="6936" spans="1:22">
      <c r="A6936" s="109" t="s">
        <v>946</v>
      </c>
      <c r="B6936" t="s">
        <v>961</v>
      </c>
      <c r="C6936" s="219" t="s">
        <v>1491</v>
      </c>
      <c r="D6936" s="81" t="s">
        <v>44</v>
      </c>
      <c r="E6936" s="93" t="s">
        <v>73</v>
      </c>
      <c r="F6936" s="93" t="s">
        <v>73</v>
      </c>
      <c r="G6936" s="22">
        <v>277</v>
      </c>
      <c r="H6936" s="123">
        <f t="shared" si="499"/>
        <v>1</v>
      </c>
      <c r="K6936" t="s">
        <v>100</v>
      </c>
      <c r="L6936" t="s">
        <v>100</v>
      </c>
      <c r="M6936" s="2">
        <v>8.9216666666666704</v>
      </c>
      <c r="N6936" s="63">
        <f t="shared" si="500"/>
        <v>2.9854701844470339</v>
      </c>
      <c r="O6936">
        <v>5.1709860439442901</v>
      </c>
      <c r="P6936" s="2">
        <v>3</v>
      </c>
      <c r="Q6936" s="2">
        <v>3.12</v>
      </c>
      <c r="R6936" s="63">
        <f t="shared" si="501"/>
        <v>1.413029841628739</v>
      </c>
      <c r="S6936">
        <v>2.4474394783119799</v>
      </c>
      <c r="T6936" s="2">
        <v>3</v>
      </c>
      <c r="U6936" s="339">
        <f t="shared" si="497"/>
        <v>-1.0506497733558442</v>
      </c>
      <c r="V6936" s="4">
        <f t="shared" si="498"/>
        <v>0.53844647161954906</v>
      </c>
    </row>
    <row r="6937" spans="1:22">
      <c r="A6937" s="109" t="s">
        <v>946</v>
      </c>
      <c r="B6937" t="s">
        <v>962</v>
      </c>
      <c r="C6937" s="219" t="s">
        <v>1491</v>
      </c>
      <c r="D6937" s="81" t="s">
        <v>44</v>
      </c>
      <c r="E6937" s="93" t="s">
        <v>73</v>
      </c>
      <c r="F6937" s="93" t="s">
        <v>73</v>
      </c>
      <c r="G6937" s="22">
        <v>110</v>
      </c>
      <c r="H6937" s="123">
        <f t="shared" si="499"/>
        <v>0.3971119133574007</v>
      </c>
      <c r="K6937" t="s">
        <v>100</v>
      </c>
      <c r="M6937" s="2">
        <v>2.1371428571428601</v>
      </c>
      <c r="N6937" s="63">
        <f t="shared" si="500"/>
        <v>1.9685519615689171</v>
      </c>
      <c r="O6937">
        <v>3.40963201477674</v>
      </c>
      <c r="P6937" s="2">
        <v>3</v>
      </c>
      <c r="Q6937" s="2">
        <v>1.03428571428571</v>
      </c>
      <c r="R6937" s="63">
        <f t="shared" si="501"/>
        <v>0.65019533084602454</v>
      </c>
      <c r="S6937">
        <v>1.12617134786937</v>
      </c>
      <c r="T6937" s="2">
        <v>3</v>
      </c>
      <c r="U6937" s="339">
        <f t="shared" si="497"/>
        <v>-0.72575876614871171</v>
      </c>
      <c r="V6937" s="4">
        <f t="shared" si="498"/>
        <v>0.72852396480911163</v>
      </c>
    </row>
    <row r="6938" spans="1:22">
      <c r="A6938" s="109" t="s">
        <v>946</v>
      </c>
      <c r="B6938" t="s">
        <v>962</v>
      </c>
      <c r="C6938" s="219" t="s">
        <v>1491</v>
      </c>
      <c r="D6938" s="81" t="s">
        <v>44</v>
      </c>
      <c r="E6938" s="93" t="s">
        <v>73</v>
      </c>
      <c r="F6938" s="93" t="s">
        <v>73</v>
      </c>
      <c r="G6938" s="22">
        <v>277</v>
      </c>
      <c r="H6938" s="123">
        <f t="shared" si="499"/>
        <v>1</v>
      </c>
      <c r="K6938" t="s">
        <v>100</v>
      </c>
      <c r="L6938" t="s">
        <v>100</v>
      </c>
      <c r="M6938" s="2">
        <v>2.35</v>
      </c>
      <c r="N6938" s="63">
        <f t="shared" si="500"/>
        <v>1.026812760168299</v>
      </c>
      <c r="O6938">
        <v>1.77849187047153</v>
      </c>
      <c r="P6938" s="2">
        <v>3</v>
      </c>
      <c r="Q6938" s="2">
        <v>1.1414285714285699</v>
      </c>
      <c r="R6938" s="63">
        <f t="shared" si="501"/>
        <v>0.67611166542737888</v>
      </c>
      <c r="S6938">
        <v>1.1710597561102301</v>
      </c>
      <c r="T6938" s="2">
        <v>3</v>
      </c>
      <c r="U6938" s="339">
        <f t="shared" si="497"/>
        <v>-0.72213471743319901</v>
      </c>
      <c r="V6938" s="4">
        <f t="shared" si="498"/>
        <v>0.68419779348020437</v>
      </c>
    </row>
    <row r="6939" spans="1:22">
      <c r="A6939" s="109" t="s">
        <v>947</v>
      </c>
      <c r="B6939" t="s">
        <v>963</v>
      </c>
      <c r="C6939" s="219" t="s">
        <v>1491</v>
      </c>
      <c r="D6939" s="81" t="s">
        <v>44</v>
      </c>
      <c r="E6939" s="93" t="s">
        <v>73</v>
      </c>
      <c r="F6939" s="93" t="s">
        <v>73</v>
      </c>
      <c r="G6939">
        <v>277</v>
      </c>
      <c r="H6939" s="123">
        <f t="shared" si="499"/>
        <v>1</v>
      </c>
      <c r="I6939" s="64"/>
      <c r="J6939" s="22"/>
      <c r="K6939" s="22" t="s">
        <v>100</v>
      </c>
      <c r="L6939" s="22" t="s">
        <v>100</v>
      </c>
      <c r="M6939" s="2">
        <v>0</v>
      </c>
      <c r="N6939" s="63">
        <f t="shared" si="500"/>
        <v>0</v>
      </c>
      <c r="O6939" s="63">
        <v>0</v>
      </c>
      <c r="P6939" s="2">
        <v>3</v>
      </c>
      <c r="Q6939" s="2">
        <v>0</v>
      </c>
      <c r="R6939" s="63">
        <f t="shared" si="501"/>
        <v>0</v>
      </c>
      <c r="S6939">
        <v>0</v>
      </c>
      <c r="T6939" s="2">
        <v>3</v>
      </c>
      <c r="U6939" s="339" t="e">
        <f t="shared" si="497"/>
        <v>#DIV/0!</v>
      </c>
      <c r="V6939" s="4" t="e">
        <f t="shared" si="498"/>
        <v>#DIV/0!</v>
      </c>
    </row>
    <row r="6940" spans="1:22">
      <c r="A6940" s="109" t="s">
        <v>947</v>
      </c>
      <c r="B6940" t="s">
        <v>963</v>
      </c>
      <c r="C6940" s="219" t="s">
        <v>1491</v>
      </c>
      <c r="D6940" s="81" t="s">
        <v>44</v>
      </c>
      <c r="E6940" s="93" t="s">
        <v>73</v>
      </c>
      <c r="F6940" s="93" t="s">
        <v>73</v>
      </c>
      <c r="G6940">
        <v>110</v>
      </c>
      <c r="H6940" s="123">
        <f t="shared" si="499"/>
        <v>0.3971119133574007</v>
      </c>
      <c r="I6940" s="64"/>
      <c r="J6940" s="22"/>
      <c r="K6940" s="22" t="s">
        <v>100</v>
      </c>
      <c r="L6940" s="22"/>
      <c r="M6940" s="325">
        <v>1E-4</v>
      </c>
      <c r="N6940" s="63">
        <f t="shared" si="500"/>
        <v>0</v>
      </c>
      <c r="O6940" s="63">
        <v>0</v>
      </c>
      <c r="P6940" s="2">
        <v>3</v>
      </c>
      <c r="Q6940" s="2">
        <v>2.7550000000000002E-2</v>
      </c>
      <c r="R6940" s="63">
        <f t="shared" si="501"/>
        <v>2.8015888349292112E-2</v>
      </c>
      <c r="S6940">
        <v>4.8524942040150898E-2</v>
      </c>
      <c r="T6940" s="2">
        <v>3</v>
      </c>
      <c r="U6940" s="339">
        <f t="shared" si="497"/>
        <v>5.6185876285929695</v>
      </c>
      <c r="V6940" s="4">
        <f t="shared" si="498"/>
        <v>1.3674405991196794</v>
      </c>
    </row>
    <row r="6941" spans="1:22">
      <c r="A6941" s="109" t="s">
        <v>947</v>
      </c>
      <c r="B6941" t="s">
        <v>963</v>
      </c>
      <c r="C6941" s="219" t="s">
        <v>1491</v>
      </c>
      <c r="D6941" s="81" t="s">
        <v>44</v>
      </c>
      <c r="E6941" s="93" t="s">
        <v>73</v>
      </c>
      <c r="F6941" s="93" t="s">
        <v>73</v>
      </c>
      <c r="G6941">
        <v>0</v>
      </c>
      <c r="H6941" s="123">
        <f t="shared" si="499"/>
        <v>0</v>
      </c>
      <c r="I6941" s="64" t="s">
        <v>100</v>
      </c>
      <c r="J6941" s="22"/>
      <c r="K6941" s="22"/>
      <c r="L6941" s="22"/>
      <c r="M6941" s="2">
        <v>2.2000000000000002</v>
      </c>
      <c r="N6941" s="63">
        <f t="shared" si="500"/>
        <v>0.94633797110522622</v>
      </c>
      <c r="O6941" s="63">
        <v>1.6391054470858999</v>
      </c>
      <c r="P6941" s="2">
        <v>3</v>
      </c>
      <c r="Q6941" s="2">
        <v>1.5250250000000001</v>
      </c>
      <c r="R6941" s="63">
        <f t="shared" si="501"/>
        <v>0.61888744332067336</v>
      </c>
      <c r="S6941">
        <v>1.0719444959978099</v>
      </c>
      <c r="T6941" s="2">
        <v>3</v>
      </c>
      <c r="U6941" s="339">
        <f t="shared" si="497"/>
        <v>-0.3664465569966433</v>
      </c>
      <c r="V6941" s="4">
        <f t="shared" si="498"/>
        <v>0.49802416256046117</v>
      </c>
    </row>
    <row r="6942" spans="1:22">
      <c r="A6942" s="109" t="s">
        <v>947</v>
      </c>
      <c r="B6942" t="s">
        <v>952</v>
      </c>
      <c r="C6942" s="219" t="s">
        <v>1491</v>
      </c>
      <c r="D6942" s="81" t="s">
        <v>44</v>
      </c>
      <c r="E6942" s="93" t="s">
        <v>73</v>
      </c>
      <c r="F6942" s="93" t="s">
        <v>73</v>
      </c>
      <c r="G6942">
        <v>277</v>
      </c>
      <c r="H6942" s="123">
        <f t="shared" si="499"/>
        <v>1</v>
      </c>
      <c r="I6942" s="64"/>
      <c r="J6942" s="22"/>
      <c r="K6942" s="22" t="s">
        <v>100</v>
      </c>
      <c r="L6942" s="22" t="s">
        <v>100</v>
      </c>
      <c r="M6942" s="2">
        <v>0</v>
      </c>
      <c r="N6942" s="63">
        <f t="shared" si="500"/>
        <v>0</v>
      </c>
      <c r="O6942" s="63">
        <v>0</v>
      </c>
      <c r="P6942" s="2">
        <v>3</v>
      </c>
      <c r="Q6942" s="2">
        <v>0</v>
      </c>
      <c r="R6942" s="63">
        <f t="shared" si="501"/>
        <v>0</v>
      </c>
      <c r="S6942">
        <v>0</v>
      </c>
      <c r="T6942" s="2">
        <v>3</v>
      </c>
      <c r="U6942" s="339" t="e">
        <f t="shared" si="497"/>
        <v>#DIV/0!</v>
      </c>
      <c r="V6942" s="4" t="e">
        <f t="shared" si="498"/>
        <v>#DIV/0!</v>
      </c>
    </row>
    <row r="6943" spans="1:22">
      <c r="A6943" s="109" t="s">
        <v>947</v>
      </c>
      <c r="B6943" t="s">
        <v>952</v>
      </c>
      <c r="C6943" s="219" t="s">
        <v>1491</v>
      </c>
      <c r="D6943" s="81" t="s">
        <v>44</v>
      </c>
      <c r="E6943" s="93" t="s">
        <v>73</v>
      </c>
      <c r="F6943" s="93" t="s">
        <v>73</v>
      </c>
      <c r="G6943">
        <v>110</v>
      </c>
      <c r="H6943" s="123">
        <f t="shared" si="499"/>
        <v>0.3971119133574007</v>
      </c>
      <c r="I6943" s="64"/>
      <c r="J6943" s="22"/>
      <c r="K6943" s="22" t="s">
        <v>100</v>
      </c>
      <c r="L6943" s="22"/>
      <c r="M6943" s="2">
        <v>10.025024999999999</v>
      </c>
      <c r="N6943" s="63">
        <f t="shared" si="500"/>
        <v>4.0426269650576376</v>
      </c>
      <c r="O6943" s="63">
        <v>7.0020352995278001</v>
      </c>
      <c r="P6943" s="2">
        <v>3</v>
      </c>
      <c r="Q6943" s="2">
        <v>3.7774999999999999</v>
      </c>
      <c r="R6943" s="63">
        <f t="shared" si="501"/>
        <v>1.9836015224837884</v>
      </c>
      <c r="S6943">
        <v>3.4356986189129</v>
      </c>
      <c r="T6943" s="2">
        <v>3</v>
      </c>
      <c r="U6943" s="339">
        <f t="shared" si="497"/>
        <v>-0.97602205179035184</v>
      </c>
      <c r="V6943" s="4">
        <f t="shared" si="498"/>
        <v>0.60907342770415318</v>
      </c>
    </row>
    <row r="6944" spans="1:22">
      <c r="A6944" s="109" t="s">
        <v>947</v>
      </c>
      <c r="B6944" t="s">
        <v>952</v>
      </c>
      <c r="C6944" s="219" t="s">
        <v>1491</v>
      </c>
      <c r="D6944" s="81" t="s">
        <v>44</v>
      </c>
      <c r="E6944" s="93" t="s">
        <v>73</v>
      </c>
      <c r="F6944" s="93" t="s">
        <v>73</v>
      </c>
      <c r="G6944">
        <v>0</v>
      </c>
      <c r="H6944" s="123">
        <f t="shared" si="499"/>
        <v>0</v>
      </c>
      <c r="I6944" s="64" t="s">
        <v>100</v>
      </c>
      <c r="J6944" s="22"/>
      <c r="K6944" s="22"/>
      <c r="L6944" s="22"/>
      <c r="M6944" s="2">
        <v>2.1</v>
      </c>
      <c r="N6944" s="63">
        <f t="shared" si="500"/>
        <v>0.57348835113617513</v>
      </c>
      <c r="O6944" s="63">
        <v>0.99331096171675604</v>
      </c>
      <c r="P6944" s="2">
        <v>3</v>
      </c>
      <c r="Q6944" s="2">
        <v>1.6775</v>
      </c>
      <c r="R6944" s="63">
        <f t="shared" si="501"/>
        <v>0.7813147750924595</v>
      </c>
      <c r="S6944">
        <v>1.3532768871643901</v>
      </c>
      <c r="T6944" s="2">
        <v>3</v>
      </c>
      <c r="U6944" s="339">
        <f t="shared" si="497"/>
        <v>-0.22463275486567758</v>
      </c>
      <c r="V6944" s="4">
        <f t="shared" si="498"/>
        <v>0.55026702983019804</v>
      </c>
    </row>
    <row r="6945" spans="1:23">
      <c r="A6945" s="109" t="s">
        <v>947</v>
      </c>
      <c r="B6945" t="s">
        <v>964</v>
      </c>
      <c r="C6945" s="219" t="s">
        <v>1491</v>
      </c>
      <c r="D6945" s="81" t="s">
        <v>44</v>
      </c>
      <c r="E6945" s="93" t="s">
        <v>73</v>
      </c>
      <c r="F6945" s="93" t="s">
        <v>73</v>
      </c>
      <c r="G6945">
        <v>277</v>
      </c>
      <c r="H6945" s="123">
        <f t="shared" si="499"/>
        <v>1</v>
      </c>
      <c r="I6945" s="64"/>
      <c r="J6945" s="22"/>
      <c r="K6945" s="22" t="s">
        <v>100</v>
      </c>
      <c r="L6945" s="22" t="s">
        <v>100</v>
      </c>
      <c r="M6945" s="2">
        <v>0</v>
      </c>
      <c r="N6945" s="63">
        <f t="shared" si="500"/>
        <v>0</v>
      </c>
      <c r="O6945" s="63">
        <v>0</v>
      </c>
      <c r="P6945" s="2">
        <v>3</v>
      </c>
      <c r="Q6945" s="2">
        <v>0</v>
      </c>
      <c r="R6945" s="63">
        <f t="shared" si="501"/>
        <v>0</v>
      </c>
      <c r="S6945">
        <v>0</v>
      </c>
      <c r="T6945" s="2">
        <v>3</v>
      </c>
      <c r="U6945" s="339" t="e">
        <f t="shared" si="497"/>
        <v>#DIV/0!</v>
      </c>
      <c r="V6945" s="4" t="e">
        <f t="shared" si="498"/>
        <v>#DIV/0!</v>
      </c>
    </row>
    <row r="6946" spans="1:23">
      <c r="A6946" s="109" t="s">
        <v>947</v>
      </c>
      <c r="B6946" t="s">
        <v>964</v>
      </c>
      <c r="C6946" s="219" t="s">
        <v>1491</v>
      </c>
      <c r="D6946" s="81" t="s">
        <v>44</v>
      </c>
      <c r="E6946" s="93" t="s">
        <v>73</v>
      </c>
      <c r="F6946" s="93" t="s">
        <v>73</v>
      </c>
      <c r="G6946">
        <v>110</v>
      </c>
      <c r="H6946" s="123">
        <f t="shared" si="499"/>
        <v>0.3971119133574007</v>
      </c>
      <c r="I6946" s="64"/>
      <c r="J6946" s="22"/>
      <c r="K6946" s="22" t="s">
        <v>100</v>
      </c>
      <c r="L6946" s="22"/>
      <c r="M6946" s="2">
        <v>1.66</v>
      </c>
      <c r="N6946" s="63">
        <f t="shared" si="500"/>
        <v>1.2633289357883026</v>
      </c>
      <c r="O6946" s="63">
        <v>2.1881499034572598</v>
      </c>
      <c r="P6946" s="2">
        <v>3</v>
      </c>
      <c r="Q6946" s="2">
        <v>2.0619999999999998</v>
      </c>
      <c r="R6946" s="63">
        <f t="shared" si="501"/>
        <v>1.8396303976614445</v>
      </c>
      <c r="S6946">
        <v>3.1863333158977598</v>
      </c>
      <c r="T6946" s="2">
        <v>3</v>
      </c>
      <c r="U6946" s="339">
        <f t="shared" si="497"/>
        <v>0.21685878322631635</v>
      </c>
      <c r="V6946" s="4">
        <f t="shared" si="498"/>
        <v>1.1292797509347328</v>
      </c>
    </row>
    <row r="6947" spans="1:23">
      <c r="A6947" s="109" t="s">
        <v>947</v>
      </c>
      <c r="B6947" t="s">
        <v>964</v>
      </c>
      <c r="C6947" s="219" t="s">
        <v>1491</v>
      </c>
      <c r="D6947" s="81" t="s">
        <v>44</v>
      </c>
      <c r="E6947" s="93" t="s">
        <v>73</v>
      </c>
      <c r="F6947" s="93" t="s">
        <v>73</v>
      </c>
      <c r="G6947">
        <v>0</v>
      </c>
      <c r="H6947" s="123">
        <f t="shared" si="499"/>
        <v>0</v>
      </c>
      <c r="I6947" s="64" t="s">
        <v>100</v>
      </c>
      <c r="J6947" s="22"/>
      <c r="K6947" s="22"/>
      <c r="L6947" s="22"/>
      <c r="M6947" s="2">
        <v>0.36</v>
      </c>
      <c r="N6947" s="63">
        <f t="shared" si="500"/>
        <v>0.14491376746189458</v>
      </c>
      <c r="O6947" s="63">
        <v>0.25099800796022298</v>
      </c>
      <c r="P6947" s="2">
        <v>3</v>
      </c>
      <c r="Q6947" s="2">
        <v>0.40400000000000003</v>
      </c>
      <c r="R6947" s="63">
        <f t="shared" si="501"/>
        <v>0.2523423600322916</v>
      </c>
      <c r="S6947">
        <v>0.43706978847776701</v>
      </c>
      <c r="T6947" s="2">
        <v>3</v>
      </c>
      <c r="U6947" s="339">
        <f t="shared" si="497"/>
        <v>0.11531084651099439</v>
      </c>
      <c r="V6947" s="4">
        <f t="shared" si="498"/>
        <v>0.72347073816292506</v>
      </c>
    </row>
    <row r="6948" spans="1:23">
      <c r="A6948" s="109" t="s">
        <v>947</v>
      </c>
      <c r="B6948" t="s">
        <v>964</v>
      </c>
      <c r="C6948" s="219" t="s">
        <v>1491</v>
      </c>
      <c r="D6948" s="81" t="s">
        <v>44</v>
      </c>
      <c r="E6948" s="93" t="s">
        <v>73</v>
      </c>
      <c r="F6948" s="93" t="s">
        <v>73</v>
      </c>
      <c r="G6948">
        <v>17</v>
      </c>
      <c r="H6948" s="123">
        <f t="shared" si="499"/>
        <v>6.1371841155234655E-2</v>
      </c>
      <c r="J6948" t="s">
        <v>100</v>
      </c>
      <c r="M6948" s="2">
        <v>4.9000000000000004</v>
      </c>
      <c r="N6948" s="63">
        <f t="shared" si="500"/>
        <v>5.1605878218151364</v>
      </c>
      <c r="O6948" s="63">
        <v>8.93840030430502</v>
      </c>
      <c r="P6948" s="2">
        <v>3</v>
      </c>
      <c r="Q6948" s="2">
        <v>0.9</v>
      </c>
      <c r="R6948" s="63" t="e">
        <f t="shared" si="501"/>
        <v>#VALUE!</v>
      </c>
      <c r="S6948" t="s">
        <v>16</v>
      </c>
      <c r="T6948" s="2">
        <v>3</v>
      </c>
      <c r="U6948" s="339">
        <f t="shared" si="497"/>
        <v>-1.6945957207744073</v>
      </c>
      <c r="V6948" s="4" t="e">
        <f t="shared" si="498"/>
        <v>#VALUE!</v>
      </c>
    </row>
    <row r="6949" spans="1:23">
      <c r="A6949" s="109" t="s">
        <v>947</v>
      </c>
      <c r="B6949" t="s">
        <v>965</v>
      </c>
      <c r="C6949" s="219" t="s">
        <v>1491</v>
      </c>
      <c r="D6949" s="81" t="s">
        <v>44</v>
      </c>
      <c r="E6949" s="93" t="s">
        <v>73</v>
      </c>
      <c r="F6949" s="93" t="s">
        <v>73</v>
      </c>
      <c r="G6949" s="22">
        <v>277</v>
      </c>
      <c r="H6949" s="123">
        <f t="shared" si="499"/>
        <v>1</v>
      </c>
      <c r="I6949" s="64"/>
      <c r="J6949" s="22"/>
      <c r="K6949" s="22" t="s">
        <v>100</v>
      </c>
      <c r="L6949" s="22" t="s">
        <v>100</v>
      </c>
      <c r="M6949" s="2">
        <v>0</v>
      </c>
      <c r="N6949" s="63">
        <f t="shared" si="500"/>
        <v>0</v>
      </c>
      <c r="O6949" s="63">
        <v>0</v>
      </c>
      <c r="P6949" s="2">
        <v>3</v>
      </c>
      <c r="Q6949" s="2">
        <v>0</v>
      </c>
      <c r="R6949" s="63">
        <f t="shared" si="501"/>
        <v>0</v>
      </c>
      <c r="S6949">
        <v>0</v>
      </c>
      <c r="T6949" s="2">
        <v>3</v>
      </c>
      <c r="U6949" s="339" t="e">
        <f t="shared" si="497"/>
        <v>#DIV/0!</v>
      </c>
      <c r="V6949" s="4" t="e">
        <f t="shared" si="498"/>
        <v>#DIV/0!</v>
      </c>
    </row>
    <row r="6950" spans="1:23">
      <c r="A6950" s="109" t="s">
        <v>947</v>
      </c>
      <c r="B6950" t="s">
        <v>965</v>
      </c>
      <c r="C6950" s="219" t="s">
        <v>1491</v>
      </c>
      <c r="D6950" s="81" t="s">
        <v>44</v>
      </c>
      <c r="E6950" s="93" t="s">
        <v>73</v>
      </c>
      <c r="F6950" s="93" t="s">
        <v>73</v>
      </c>
      <c r="G6950" s="22">
        <v>110</v>
      </c>
      <c r="H6950" s="123">
        <f t="shared" si="499"/>
        <v>0.3971119133574007</v>
      </c>
      <c r="I6950" s="64"/>
      <c r="J6950" s="22"/>
      <c r="K6950" s="22" t="s">
        <v>100</v>
      </c>
      <c r="L6950" s="22"/>
      <c r="M6950" s="2">
        <v>7.4</v>
      </c>
      <c r="N6950" s="63">
        <f t="shared" si="500"/>
        <v>2.8672867546398861</v>
      </c>
      <c r="O6950" s="63">
        <v>4.9662863389055598</v>
      </c>
      <c r="P6950" s="2">
        <v>3</v>
      </c>
      <c r="Q6950" s="2">
        <v>3.1166666666666698</v>
      </c>
      <c r="R6950" s="63">
        <f t="shared" si="501"/>
        <v>1.1369061331330566</v>
      </c>
      <c r="S6950">
        <v>1.96917918602312</v>
      </c>
      <c r="T6950" s="2">
        <v>3</v>
      </c>
      <c r="U6950" s="339">
        <f t="shared" si="497"/>
        <v>-0.86471594557763709</v>
      </c>
      <c r="V6950" s="4">
        <f t="shared" si="498"/>
        <v>0.46639976360014113</v>
      </c>
    </row>
    <row r="6951" spans="1:23">
      <c r="A6951" s="109" t="s">
        <v>947</v>
      </c>
      <c r="B6951" t="s">
        <v>965</v>
      </c>
      <c r="C6951" s="219" t="s">
        <v>1491</v>
      </c>
      <c r="D6951" s="81" t="s">
        <v>44</v>
      </c>
      <c r="E6951" s="93" t="s">
        <v>73</v>
      </c>
      <c r="F6951" s="93" t="s">
        <v>73</v>
      </c>
      <c r="G6951" s="22">
        <v>0</v>
      </c>
      <c r="H6951" s="123">
        <f t="shared" si="499"/>
        <v>0</v>
      </c>
      <c r="I6951" s="64" t="s">
        <v>100</v>
      </c>
      <c r="J6951" s="22"/>
      <c r="K6951" s="22"/>
      <c r="L6951" s="22"/>
      <c r="M6951" s="2">
        <v>0.91666666666666696</v>
      </c>
      <c r="N6951" s="63">
        <f t="shared" si="500"/>
        <v>0.22035325174717874</v>
      </c>
      <c r="O6951" s="63">
        <v>0.38166302763912902</v>
      </c>
      <c r="P6951" s="2">
        <v>3</v>
      </c>
      <c r="Q6951" s="2">
        <v>0.53666666666666696</v>
      </c>
      <c r="R6951" s="63">
        <f t="shared" si="501"/>
        <v>0.25457590005514863</v>
      </c>
      <c r="S6951">
        <v>0.44093839327809398</v>
      </c>
      <c r="T6951" s="2">
        <v>3</v>
      </c>
      <c r="U6951" s="339">
        <f t="shared" si="497"/>
        <v>-0.5353667326821081</v>
      </c>
      <c r="V6951" s="4">
        <f t="shared" si="498"/>
        <v>0.55835551611949152</v>
      </c>
    </row>
    <row r="6952" spans="1:23">
      <c r="A6952" s="109" t="s">
        <v>947</v>
      </c>
      <c r="B6952" t="s">
        <v>965</v>
      </c>
      <c r="C6952" s="219" t="s">
        <v>1491</v>
      </c>
      <c r="D6952" s="81" t="s">
        <v>44</v>
      </c>
      <c r="E6952" s="93" t="s">
        <v>73</v>
      </c>
      <c r="F6952" s="93" t="s">
        <v>73</v>
      </c>
      <c r="G6952">
        <v>17</v>
      </c>
      <c r="H6952" s="123">
        <f t="shared" si="499"/>
        <v>6.1371841155234655E-2</v>
      </c>
      <c r="J6952" t="s">
        <v>100</v>
      </c>
      <c r="M6952" s="2">
        <v>4.0833333333333304</v>
      </c>
      <c r="N6952" s="63">
        <f t="shared" si="500"/>
        <v>2.2854369871475813</v>
      </c>
      <c r="O6952" s="63">
        <v>3.95849297923675</v>
      </c>
      <c r="P6952" s="2">
        <v>3</v>
      </c>
      <c r="Q6952" s="2">
        <v>1.8</v>
      </c>
      <c r="R6952" s="63">
        <f t="shared" si="501"/>
        <v>0.73484692283495601</v>
      </c>
      <c r="S6952">
        <v>1.2727922061357899</v>
      </c>
      <c r="T6952" s="2">
        <v>3</v>
      </c>
      <c r="U6952" s="339">
        <f t="shared" si="497"/>
        <v>-0.81912698342050649</v>
      </c>
      <c r="V6952" s="4">
        <f t="shared" si="498"/>
        <v>0.50000000000000111</v>
      </c>
    </row>
    <row r="6953" spans="1:23">
      <c r="A6953" s="109" t="s">
        <v>947</v>
      </c>
      <c r="B6953" t="s">
        <v>966</v>
      </c>
      <c r="C6953" s="219" t="s">
        <v>1491</v>
      </c>
      <c r="D6953" s="81" t="s">
        <v>44</v>
      </c>
      <c r="E6953" s="93" t="s">
        <v>73</v>
      </c>
      <c r="F6953" s="93" t="s">
        <v>73</v>
      </c>
      <c r="G6953" s="22">
        <v>277</v>
      </c>
      <c r="H6953" s="123">
        <f t="shared" si="499"/>
        <v>1</v>
      </c>
      <c r="I6953" s="64"/>
      <c r="J6953" s="22"/>
      <c r="K6953" s="22" t="s">
        <v>100</v>
      </c>
      <c r="L6953" s="22" t="s">
        <v>100</v>
      </c>
      <c r="M6953" s="2">
        <v>0</v>
      </c>
      <c r="N6953" s="63">
        <f t="shared" si="500"/>
        <v>0</v>
      </c>
      <c r="O6953" s="63">
        <v>0</v>
      </c>
      <c r="P6953" s="2">
        <v>3</v>
      </c>
      <c r="Q6953" s="2">
        <v>0</v>
      </c>
      <c r="R6953" s="63">
        <f t="shared" si="501"/>
        <v>0</v>
      </c>
      <c r="S6953">
        <v>0</v>
      </c>
      <c r="T6953" s="2">
        <v>3</v>
      </c>
      <c r="U6953" s="339" t="e">
        <f t="shared" si="497"/>
        <v>#DIV/0!</v>
      </c>
      <c r="V6953" s="4" t="e">
        <f t="shared" si="498"/>
        <v>#DIV/0!</v>
      </c>
    </row>
    <row r="6954" spans="1:23">
      <c r="A6954" s="109" t="s">
        <v>947</v>
      </c>
      <c r="B6954" t="s">
        <v>966</v>
      </c>
      <c r="C6954" s="219" t="s">
        <v>1491</v>
      </c>
      <c r="D6954" s="81" t="s">
        <v>44</v>
      </c>
      <c r="E6954" s="93" t="s">
        <v>73</v>
      </c>
      <c r="F6954" s="93" t="s">
        <v>73</v>
      </c>
      <c r="G6954" s="22">
        <v>110</v>
      </c>
      <c r="H6954" s="123">
        <f t="shared" si="499"/>
        <v>0.3971119133574007</v>
      </c>
      <c r="I6954" s="64"/>
      <c r="J6954" s="22"/>
      <c r="K6954" s="22" t="s">
        <v>100</v>
      </c>
      <c r="L6954" s="22"/>
      <c r="M6954" s="2">
        <v>12.6</v>
      </c>
      <c r="N6954" s="63">
        <f t="shared" si="500"/>
        <v>3.8459935864047732</v>
      </c>
      <c r="O6954" s="63">
        <v>6.6614562972371099</v>
      </c>
      <c r="P6954" s="2">
        <v>3</v>
      </c>
      <c r="Q6954" s="2">
        <v>5.76</v>
      </c>
      <c r="R6954" s="63">
        <f t="shared" si="501"/>
        <v>1.9767818965851178</v>
      </c>
      <c r="S6954">
        <v>3.4238866803677901</v>
      </c>
      <c r="T6954" s="2">
        <v>3</v>
      </c>
      <c r="U6954" s="339">
        <f t="shared" si="497"/>
        <v>-0.78275933924963248</v>
      </c>
      <c r="V6954" s="4">
        <f t="shared" si="498"/>
        <v>0.45111360275205725</v>
      </c>
    </row>
    <row r="6955" spans="1:23">
      <c r="A6955" s="109" t="s">
        <v>947</v>
      </c>
      <c r="B6955" t="s">
        <v>966</v>
      </c>
      <c r="C6955" s="219" t="s">
        <v>1491</v>
      </c>
      <c r="D6955" s="81" t="s">
        <v>44</v>
      </c>
      <c r="E6955" s="93" t="s">
        <v>73</v>
      </c>
      <c r="F6955" s="93" t="s">
        <v>73</v>
      </c>
      <c r="G6955" s="22">
        <v>0</v>
      </c>
      <c r="H6955" s="123">
        <f t="shared" si="499"/>
        <v>0</v>
      </c>
      <c r="I6955" s="64" t="s">
        <v>100</v>
      </c>
      <c r="J6955" s="22"/>
      <c r="K6955" s="22"/>
      <c r="L6955" s="22"/>
      <c r="M6955" s="2">
        <v>2.1800000000000002</v>
      </c>
      <c r="N6955" s="63">
        <f t="shared" si="500"/>
        <v>0.40702170294305789</v>
      </c>
      <c r="O6955" s="63">
        <v>0.70498226928058305</v>
      </c>
      <c r="P6955" s="2">
        <v>3</v>
      </c>
      <c r="Q6955" s="2">
        <v>1.9239999999999999</v>
      </c>
      <c r="R6955" s="63">
        <f t="shared" si="501"/>
        <v>1.1955235951944532</v>
      </c>
      <c r="S6955">
        <v>2.0707076085242</v>
      </c>
      <c r="T6955" s="2">
        <v>3</v>
      </c>
      <c r="U6955" s="339">
        <f t="shared" si="497"/>
        <v>-0.12491852455748302</v>
      </c>
      <c r="V6955" s="4">
        <f t="shared" si="498"/>
        <v>0.71943899360739383</v>
      </c>
    </row>
    <row r="6956" spans="1:23">
      <c r="A6956" s="109" t="s">
        <v>947</v>
      </c>
      <c r="B6956" t="s">
        <v>966</v>
      </c>
      <c r="C6956" s="219" t="s">
        <v>1491</v>
      </c>
      <c r="D6956" s="81" t="s">
        <v>44</v>
      </c>
      <c r="E6956" s="93" t="s">
        <v>73</v>
      </c>
      <c r="F6956" s="93" t="s">
        <v>73</v>
      </c>
      <c r="G6956">
        <v>17</v>
      </c>
      <c r="H6956" s="123">
        <f t="shared" si="499"/>
        <v>6.1371841155234655E-2</v>
      </c>
      <c r="J6956" t="s">
        <v>100</v>
      </c>
      <c r="M6956" s="2">
        <v>2.56</v>
      </c>
      <c r="N6956" s="63">
        <f t="shared" si="500"/>
        <v>1.1420741365311347</v>
      </c>
      <c r="O6956" s="63">
        <v>1.97813043048228</v>
      </c>
      <c r="P6956" s="2">
        <v>3</v>
      </c>
      <c r="Q6956" s="2">
        <v>3.8</v>
      </c>
      <c r="R6956" s="63" t="e">
        <f t="shared" si="501"/>
        <v>#VALUE!</v>
      </c>
      <c r="S6956" t="s">
        <v>16</v>
      </c>
      <c r="T6956" s="2">
        <v>3</v>
      </c>
      <c r="U6956" s="339">
        <f t="shared" si="497"/>
        <v>0.39499380824086899</v>
      </c>
      <c r="V6956" s="4" t="e">
        <f t="shared" si="498"/>
        <v>#VALUE!</v>
      </c>
    </row>
    <row r="6957" spans="1:23">
      <c r="A6957" s="109" t="s">
        <v>947</v>
      </c>
      <c r="B6957" t="s">
        <v>967</v>
      </c>
      <c r="C6957" s="219" t="s">
        <v>1491</v>
      </c>
      <c r="D6957" s="81" t="s">
        <v>44</v>
      </c>
      <c r="E6957" s="93" t="s">
        <v>73</v>
      </c>
      <c r="F6957" s="93" t="s">
        <v>73</v>
      </c>
      <c r="G6957" s="22">
        <v>277</v>
      </c>
      <c r="H6957" s="123">
        <f t="shared" si="499"/>
        <v>1</v>
      </c>
      <c r="I6957" s="64"/>
      <c r="J6957" s="22"/>
      <c r="K6957" s="22" t="s">
        <v>100</v>
      </c>
      <c r="L6957" s="22" t="s">
        <v>100</v>
      </c>
      <c r="M6957" s="2">
        <v>0</v>
      </c>
      <c r="N6957" s="63">
        <f t="shared" si="500"/>
        <v>0</v>
      </c>
      <c r="O6957" s="63">
        <v>0</v>
      </c>
      <c r="P6957" s="2">
        <v>3</v>
      </c>
      <c r="Q6957" s="2">
        <v>0</v>
      </c>
      <c r="R6957" s="63">
        <f t="shared" si="501"/>
        <v>0</v>
      </c>
      <c r="S6957">
        <v>0</v>
      </c>
      <c r="T6957" s="2">
        <v>3</v>
      </c>
      <c r="U6957" s="339" t="e">
        <f t="shared" si="497"/>
        <v>#DIV/0!</v>
      </c>
      <c r="V6957" s="4" t="e">
        <f t="shared" si="498"/>
        <v>#DIV/0!</v>
      </c>
    </row>
    <row r="6958" spans="1:23">
      <c r="A6958" s="109" t="s">
        <v>947</v>
      </c>
      <c r="B6958" t="s">
        <v>967</v>
      </c>
      <c r="C6958" s="219" t="s">
        <v>1491</v>
      </c>
      <c r="D6958" s="81" t="s">
        <v>44</v>
      </c>
      <c r="E6958" s="93" t="s">
        <v>73</v>
      </c>
      <c r="F6958" s="93" t="s">
        <v>73</v>
      </c>
      <c r="G6958" s="22">
        <v>110</v>
      </c>
      <c r="H6958" s="123">
        <f t="shared" si="499"/>
        <v>0.3971119133574007</v>
      </c>
      <c r="I6958" s="64"/>
      <c r="J6958" s="22"/>
      <c r="K6958" s="22" t="s">
        <v>100</v>
      </c>
      <c r="L6958" s="22"/>
      <c r="M6958" s="2">
        <v>0.75</v>
      </c>
      <c r="N6958" s="63">
        <f t="shared" si="500"/>
        <v>0.19148542155126766</v>
      </c>
      <c r="O6958" s="63">
        <v>0.33166247903554003</v>
      </c>
      <c r="P6958" s="2">
        <v>3</v>
      </c>
      <c r="Q6958" s="2">
        <v>0.45002500000000001</v>
      </c>
      <c r="R6958" s="63">
        <f t="shared" si="501"/>
        <v>0.24264972640046875</v>
      </c>
      <c r="S6958">
        <v>0.42028165456829902</v>
      </c>
      <c r="T6958" s="2">
        <v>3</v>
      </c>
      <c r="U6958" s="339">
        <f t="shared" si="497"/>
        <v>-0.51077006975358785</v>
      </c>
      <c r="V6958" s="4">
        <f t="shared" si="498"/>
        <v>0.62406097860987075</v>
      </c>
    </row>
    <row r="6959" spans="1:23">
      <c r="A6959" s="109" t="s">
        <v>947</v>
      </c>
      <c r="B6959" t="s">
        <v>967</v>
      </c>
      <c r="C6959" s="219" t="s">
        <v>1491</v>
      </c>
      <c r="D6959" s="81" t="s">
        <v>44</v>
      </c>
      <c r="E6959" s="93" t="s">
        <v>73</v>
      </c>
      <c r="F6959" s="93" t="s">
        <v>73</v>
      </c>
      <c r="G6959" s="22">
        <v>0</v>
      </c>
      <c r="H6959" s="123">
        <f t="shared" si="499"/>
        <v>0</v>
      </c>
      <c r="I6959" s="64" t="s">
        <v>100</v>
      </c>
      <c r="J6959" s="22"/>
      <c r="K6959" s="22"/>
      <c r="L6959" s="22"/>
      <c r="M6959" s="2">
        <v>0.42749999999999999</v>
      </c>
      <c r="N6959" s="63">
        <f t="shared" si="500"/>
        <v>0.17609183210283585</v>
      </c>
      <c r="O6959" s="63">
        <v>0.30499999999999999</v>
      </c>
      <c r="P6959" s="2">
        <v>3</v>
      </c>
      <c r="Q6959" s="2">
        <v>0.47752499999999998</v>
      </c>
      <c r="R6959" s="63">
        <f t="shared" si="501"/>
        <v>0.31587260222015662</v>
      </c>
      <c r="S6959">
        <v>0.547107395764305</v>
      </c>
      <c r="T6959" s="2">
        <v>3</v>
      </c>
      <c r="U6959" s="339">
        <f t="shared" si="497"/>
        <v>0.11066222619438372</v>
      </c>
      <c r="V6959" s="4">
        <f t="shared" si="498"/>
        <v>0.77088736510813516</v>
      </c>
      <c r="W6959" s="138"/>
    </row>
    <row r="6960" spans="1:23">
      <c r="A6960" s="109" t="s">
        <v>947</v>
      </c>
      <c r="B6960" t="s">
        <v>957</v>
      </c>
      <c r="C6960" s="219" t="s">
        <v>1491</v>
      </c>
      <c r="D6960" s="81" t="s">
        <v>44</v>
      </c>
      <c r="E6960" s="93" t="s">
        <v>73</v>
      </c>
      <c r="F6960" s="93" t="s">
        <v>73</v>
      </c>
      <c r="G6960" s="22">
        <v>277</v>
      </c>
      <c r="H6960" s="123">
        <f t="shared" si="499"/>
        <v>1</v>
      </c>
      <c r="I6960" s="64"/>
      <c r="J6960" s="22"/>
      <c r="K6960" s="22" t="s">
        <v>100</v>
      </c>
      <c r="L6960" s="22" t="s">
        <v>100</v>
      </c>
      <c r="M6960" s="2">
        <v>0</v>
      </c>
      <c r="N6960" s="63">
        <f t="shared" si="500"/>
        <v>0</v>
      </c>
      <c r="O6960" s="63">
        <v>0</v>
      </c>
      <c r="P6960" s="2">
        <v>3</v>
      </c>
      <c r="Q6960" s="2">
        <v>0</v>
      </c>
      <c r="R6960" s="63">
        <f t="shared" si="501"/>
        <v>0</v>
      </c>
      <c r="S6960">
        <v>0</v>
      </c>
      <c r="T6960" s="2">
        <v>3</v>
      </c>
      <c r="U6960" s="339" t="e">
        <f t="shared" si="497"/>
        <v>#DIV/0!</v>
      </c>
      <c r="V6960" s="4" t="e">
        <f t="shared" si="498"/>
        <v>#DIV/0!</v>
      </c>
      <c r="W6960" s="138"/>
    </row>
    <row r="6961" spans="1:23">
      <c r="A6961" s="109" t="s">
        <v>947</v>
      </c>
      <c r="B6961" t="s">
        <v>957</v>
      </c>
      <c r="C6961" s="219" t="s">
        <v>1491</v>
      </c>
      <c r="D6961" s="81" t="s">
        <v>44</v>
      </c>
      <c r="E6961" s="93" t="s">
        <v>73</v>
      </c>
      <c r="F6961" s="93" t="s">
        <v>73</v>
      </c>
      <c r="G6961" s="22">
        <v>110</v>
      </c>
      <c r="H6961" s="123">
        <f t="shared" si="499"/>
        <v>0.3971119133574007</v>
      </c>
      <c r="I6961" s="64"/>
      <c r="J6961" s="22"/>
      <c r="K6961" s="22" t="s">
        <v>100</v>
      </c>
      <c r="L6961" s="22"/>
      <c r="M6961" s="2">
        <v>14.425000000000001</v>
      </c>
      <c r="N6961" s="63">
        <f t="shared" si="500"/>
        <v>3.4703105848836562</v>
      </c>
      <c r="O6961" s="63">
        <v>6.0107542510625596</v>
      </c>
      <c r="P6961" s="2">
        <v>3</v>
      </c>
      <c r="Q6961" s="2">
        <v>6.9</v>
      </c>
      <c r="R6961" s="63">
        <f t="shared" si="501"/>
        <v>1.6772994167212167</v>
      </c>
      <c r="S6961">
        <v>2.9051678092667901</v>
      </c>
      <c r="T6961" s="2">
        <v>3</v>
      </c>
      <c r="U6961" s="339">
        <f t="shared" si="497"/>
        <v>-0.73744140079094955</v>
      </c>
      <c r="V6961" s="4">
        <f t="shared" si="498"/>
        <v>0.39242456066652665</v>
      </c>
      <c r="W6961" s="138"/>
    </row>
    <row r="6962" spans="1:23">
      <c r="A6962" s="109" t="s">
        <v>947</v>
      </c>
      <c r="B6962" t="s">
        <v>957</v>
      </c>
      <c r="C6962" s="219" t="s">
        <v>1491</v>
      </c>
      <c r="D6962" s="81" t="s">
        <v>44</v>
      </c>
      <c r="E6962" s="93" t="s">
        <v>73</v>
      </c>
      <c r="F6962" s="93" t="s">
        <v>73</v>
      </c>
      <c r="G6962" s="22">
        <v>0</v>
      </c>
      <c r="H6962" s="123">
        <f t="shared" si="499"/>
        <v>0</v>
      </c>
      <c r="I6962" s="64" t="s">
        <v>100</v>
      </c>
      <c r="J6962" s="22"/>
      <c r="K6962" s="22"/>
      <c r="L6962" s="22"/>
      <c r="M6962" s="2">
        <v>0.67500000000000004</v>
      </c>
      <c r="N6962" s="63">
        <f t="shared" si="500"/>
        <v>0.21794494717703342</v>
      </c>
      <c r="O6962" s="63">
        <v>0.37749172176353701</v>
      </c>
      <c r="P6962" s="2">
        <v>3</v>
      </c>
      <c r="Q6962" s="2">
        <v>1.1000000000000001</v>
      </c>
      <c r="R6962" s="63">
        <f t="shared" si="501"/>
        <v>0.27487370837451053</v>
      </c>
      <c r="S6962">
        <v>0.47609522856952302</v>
      </c>
      <c r="T6962" s="2">
        <v>3</v>
      </c>
      <c r="U6962" s="339">
        <f t="shared" si="497"/>
        <v>0.48835276791393217</v>
      </c>
      <c r="V6962" s="4">
        <f t="shared" si="498"/>
        <v>0.39577594123048659</v>
      </c>
      <c r="W6962" s="138"/>
    </row>
    <row r="6963" spans="1:23">
      <c r="A6963" s="109" t="s">
        <v>947</v>
      </c>
      <c r="B6963" t="s">
        <v>968</v>
      </c>
      <c r="C6963" s="219" t="s">
        <v>1491</v>
      </c>
      <c r="D6963" s="81" t="s">
        <v>44</v>
      </c>
      <c r="E6963" s="93" t="s">
        <v>73</v>
      </c>
      <c r="F6963" s="93" t="s">
        <v>73</v>
      </c>
      <c r="G6963" s="22">
        <v>277</v>
      </c>
      <c r="H6963" s="123">
        <f t="shared" si="499"/>
        <v>1</v>
      </c>
      <c r="I6963" s="64"/>
      <c r="J6963" s="22"/>
      <c r="K6963" s="22" t="s">
        <v>100</v>
      </c>
      <c r="L6963" s="22" t="s">
        <v>100</v>
      </c>
      <c r="M6963" s="2">
        <v>0</v>
      </c>
      <c r="N6963" s="63">
        <f t="shared" si="500"/>
        <v>0</v>
      </c>
      <c r="O6963" s="63">
        <v>0</v>
      </c>
      <c r="P6963" s="2">
        <v>3</v>
      </c>
      <c r="Q6963" s="2">
        <v>0</v>
      </c>
      <c r="R6963" s="63">
        <f t="shared" si="501"/>
        <v>0</v>
      </c>
      <c r="S6963">
        <v>0</v>
      </c>
      <c r="T6963" s="2">
        <v>3</v>
      </c>
      <c r="U6963" s="339" t="e">
        <f t="shared" si="497"/>
        <v>#DIV/0!</v>
      </c>
      <c r="V6963" s="4" t="e">
        <f t="shared" si="498"/>
        <v>#DIV/0!</v>
      </c>
      <c r="W6963" s="138"/>
    </row>
    <row r="6964" spans="1:23">
      <c r="A6964" s="109" t="s">
        <v>947</v>
      </c>
      <c r="B6964" t="s">
        <v>968</v>
      </c>
      <c r="C6964" s="219" t="s">
        <v>1491</v>
      </c>
      <c r="D6964" s="81" t="s">
        <v>44</v>
      </c>
      <c r="E6964" s="93" t="s">
        <v>73</v>
      </c>
      <c r="F6964" s="93" t="s">
        <v>73</v>
      </c>
      <c r="G6964" s="22">
        <v>110</v>
      </c>
      <c r="H6964" s="123">
        <f t="shared" si="499"/>
        <v>0.3971119133574007</v>
      </c>
      <c r="I6964" s="64"/>
      <c r="J6964" s="22"/>
      <c r="K6964" s="22" t="s">
        <v>100</v>
      </c>
      <c r="L6964" s="22"/>
      <c r="M6964" s="2">
        <v>20.885000000000002</v>
      </c>
      <c r="N6964" s="63">
        <f t="shared" si="500"/>
        <v>9.8723544979570814</v>
      </c>
      <c r="O6964" s="63">
        <v>17.099419580792802</v>
      </c>
      <c r="P6964" s="2">
        <v>3</v>
      </c>
      <c r="Q6964" s="2">
        <v>6.7350000000000003</v>
      </c>
      <c r="R6964" s="63">
        <f t="shared" si="501"/>
        <v>3.9618072475407806</v>
      </c>
      <c r="S6964">
        <v>6.8620514425352397</v>
      </c>
      <c r="T6964" s="2">
        <v>3</v>
      </c>
      <c r="U6964" s="339">
        <f t="shared" si="497"/>
        <v>-1.1317133880868115</v>
      </c>
      <c r="V6964" s="4">
        <f t="shared" si="498"/>
        <v>0.67936152580077924</v>
      </c>
      <c r="W6964" s="138"/>
    </row>
    <row r="6965" spans="1:23">
      <c r="A6965" s="109" t="s">
        <v>947</v>
      </c>
      <c r="B6965" t="s">
        <v>968</v>
      </c>
      <c r="C6965" s="219" t="s">
        <v>1491</v>
      </c>
      <c r="D6965" s="81" t="s">
        <v>44</v>
      </c>
      <c r="E6965" s="93" t="s">
        <v>73</v>
      </c>
      <c r="F6965" s="93" t="s">
        <v>73</v>
      </c>
      <c r="G6965" s="22">
        <v>0</v>
      </c>
      <c r="H6965" s="123">
        <f t="shared" si="499"/>
        <v>0</v>
      </c>
      <c r="I6965" s="64" t="s">
        <v>100</v>
      </c>
      <c r="J6965" s="22"/>
      <c r="K6965" s="22"/>
      <c r="L6965" s="22"/>
      <c r="M6965" s="2">
        <v>0.103333333333333</v>
      </c>
      <c r="N6965" s="63">
        <f t="shared" si="500"/>
        <v>4.9080432851482544E-2</v>
      </c>
      <c r="O6965" s="63">
        <v>8.5009803356240393E-2</v>
      </c>
      <c r="P6965" s="2">
        <v>3</v>
      </c>
      <c r="Q6965" s="2">
        <v>0.12166666666666701</v>
      </c>
      <c r="R6965" s="63">
        <f t="shared" si="501"/>
        <v>7.3703610645763057E-2</v>
      </c>
      <c r="S6965">
        <v>0.127658398339736</v>
      </c>
      <c r="T6965" s="2">
        <v>3</v>
      </c>
      <c r="U6965" s="339">
        <f t="shared" si="497"/>
        <v>0.16332505610330567</v>
      </c>
      <c r="V6965" s="4">
        <f t="shared" si="498"/>
        <v>0.70030649903046116</v>
      </c>
      <c r="W6965" s="138"/>
    </row>
    <row r="6966" spans="1:23">
      <c r="A6966" s="109" t="s">
        <v>947</v>
      </c>
      <c r="B6966" t="s">
        <v>968</v>
      </c>
      <c r="C6966" s="219" t="s">
        <v>1491</v>
      </c>
      <c r="D6966" s="81" t="s">
        <v>44</v>
      </c>
      <c r="E6966" s="93" t="s">
        <v>73</v>
      </c>
      <c r="F6966" s="93" t="s">
        <v>73</v>
      </c>
      <c r="G6966">
        <v>17</v>
      </c>
      <c r="H6966" s="123">
        <f t="shared" si="499"/>
        <v>6.1371841155234655E-2</v>
      </c>
      <c r="J6966" t="s">
        <v>100</v>
      </c>
      <c r="M6966" s="2">
        <v>0</v>
      </c>
      <c r="N6966" s="63">
        <f t="shared" si="500"/>
        <v>0</v>
      </c>
      <c r="O6966" s="63">
        <v>0</v>
      </c>
      <c r="P6966" s="2">
        <v>3</v>
      </c>
      <c r="Q6966" s="2">
        <v>0</v>
      </c>
      <c r="R6966" s="63">
        <f t="shared" si="501"/>
        <v>0</v>
      </c>
      <c r="S6966">
        <v>0</v>
      </c>
      <c r="T6966" s="2">
        <v>3</v>
      </c>
      <c r="U6966" s="339" t="e">
        <f t="shared" si="497"/>
        <v>#DIV/0!</v>
      </c>
      <c r="V6966" s="4" t="e">
        <f t="shared" si="498"/>
        <v>#DIV/0!</v>
      </c>
      <c r="W6966" s="138"/>
    </row>
    <row r="6967" spans="1:23">
      <c r="A6967" s="109" t="s">
        <v>947</v>
      </c>
      <c r="B6967" t="s">
        <v>958</v>
      </c>
      <c r="C6967" s="219" t="s">
        <v>1380</v>
      </c>
      <c r="D6967" s="81" t="s">
        <v>44</v>
      </c>
      <c r="E6967" s="93" t="s">
        <v>73</v>
      </c>
      <c r="F6967" s="93" t="s">
        <v>73</v>
      </c>
      <c r="G6967" s="22">
        <v>277</v>
      </c>
      <c r="H6967" s="123">
        <f t="shared" si="499"/>
        <v>1</v>
      </c>
      <c r="I6967" s="64"/>
      <c r="J6967" s="22"/>
      <c r="K6967" s="22" t="s">
        <v>100</v>
      </c>
      <c r="L6967" s="22" t="s">
        <v>100</v>
      </c>
      <c r="M6967" s="2">
        <v>0</v>
      </c>
      <c r="N6967" s="63">
        <f t="shared" si="500"/>
        <v>0</v>
      </c>
      <c r="O6967" s="63">
        <v>0</v>
      </c>
      <c r="P6967" s="2">
        <v>3</v>
      </c>
      <c r="Q6967" s="2">
        <v>0</v>
      </c>
      <c r="R6967" s="63">
        <f t="shared" si="501"/>
        <v>0</v>
      </c>
      <c r="S6967">
        <v>0</v>
      </c>
      <c r="T6967" s="2">
        <v>3</v>
      </c>
      <c r="U6967" s="339" t="e">
        <f t="shared" si="497"/>
        <v>#DIV/0!</v>
      </c>
      <c r="V6967" s="4" t="e">
        <f t="shared" si="498"/>
        <v>#DIV/0!</v>
      </c>
      <c r="W6967" s="138"/>
    </row>
    <row r="6968" spans="1:23">
      <c r="A6968" s="109" t="s">
        <v>947</v>
      </c>
      <c r="B6968" t="s">
        <v>958</v>
      </c>
      <c r="C6968" s="219" t="s">
        <v>1380</v>
      </c>
      <c r="D6968" s="81" t="s">
        <v>44</v>
      </c>
      <c r="E6968" s="93" t="s">
        <v>73</v>
      </c>
      <c r="F6968" s="93" t="s">
        <v>73</v>
      </c>
      <c r="G6968" s="22">
        <v>110</v>
      </c>
      <c r="H6968" s="123">
        <f t="shared" si="499"/>
        <v>0.3971119133574007</v>
      </c>
      <c r="I6968" s="64"/>
      <c r="J6968" s="22"/>
      <c r="K6968" s="22" t="s">
        <v>100</v>
      </c>
      <c r="L6968" s="22"/>
      <c r="M6968" s="2">
        <v>16.350000000000001</v>
      </c>
      <c r="N6968" s="63">
        <f t="shared" si="500"/>
        <v>3.9216918117907547</v>
      </c>
      <c r="O6968" s="63">
        <v>6.7925694696484298</v>
      </c>
      <c r="P6968" s="2">
        <v>3</v>
      </c>
      <c r="Q6968" s="2">
        <v>12.23335</v>
      </c>
      <c r="R6968" s="63">
        <f t="shared" si="501"/>
        <v>4.5379208651466536</v>
      </c>
      <c r="S6968">
        <v>7.8599094991609197</v>
      </c>
      <c r="T6968" s="2">
        <v>3</v>
      </c>
      <c r="U6968" s="339">
        <f t="shared" si="497"/>
        <v>-0.2900620685539555</v>
      </c>
      <c r="V6968" s="4">
        <f t="shared" si="498"/>
        <v>0.4709347907703233</v>
      </c>
      <c r="W6968" s="138"/>
    </row>
    <row r="6969" spans="1:23">
      <c r="A6969" s="109" t="s">
        <v>947</v>
      </c>
      <c r="B6969" t="s">
        <v>958</v>
      </c>
      <c r="C6969" s="219" t="s">
        <v>1380</v>
      </c>
      <c r="D6969" s="81" t="s">
        <v>44</v>
      </c>
      <c r="E6969" s="93" t="s">
        <v>73</v>
      </c>
      <c r="F6969" s="93" t="s">
        <v>73</v>
      </c>
      <c r="G6969" s="22">
        <v>0</v>
      </c>
      <c r="H6969" s="123">
        <f t="shared" si="499"/>
        <v>0</v>
      </c>
      <c r="I6969" s="64" t="s">
        <v>100</v>
      </c>
      <c r="J6969" s="22"/>
      <c r="K6969" s="22"/>
      <c r="L6969" s="22"/>
      <c r="M6969" s="2">
        <v>1.68333333333333</v>
      </c>
      <c r="N6969" s="63">
        <f t="shared" si="500"/>
        <v>0.54334355818599911</v>
      </c>
      <c r="O6969" s="63">
        <v>0.94109864874340698</v>
      </c>
      <c r="P6969" s="2">
        <v>3</v>
      </c>
      <c r="Q6969" s="2">
        <v>1.8016666666666701</v>
      </c>
      <c r="R6969" s="63">
        <f t="shared" si="501"/>
        <v>0.60354968496572192</v>
      </c>
      <c r="S6969">
        <v>1.0453787192528201</v>
      </c>
      <c r="T6969" s="2">
        <v>3</v>
      </c>
      <c r="U6969" s="339">
        <f t="shared" si="497"/>
        <v>6.7936207803906939E-2</v>
      </c>
      <c r="V6969" s="4">
        <f t="shared" si="498"/>
        <v>0.44555511721966834</v>
      </c>
      <c r="W6969" s="138"/>
    </row>
    <row r="6970" spans="1:23">
      <c r="A6970" s="109" t="s">
        <v>947</v>
      </c>
      <c r="B6970" t="s">
        <v>958</v>
      </c>
      <c r="C6970" s="219" t="s">
        <v>1380</v>
      </c>
      <c r="D6970" s="81" t="s">
        <v>44</v>
      </c>
      <c r="E6970" s="93" t="s">
        <v>73</v>
      </c>
      <c r="F6970" s="93" t="s">
        <v>73</v>
      </c>
      <c r="G6970">
        <v>17</v>
      </c>
      <c r="H6970" s="123">
        <f t="shared" si="499"/>
        <v>6.1371841155234655E-2</v>
      </c>
      <c r="J6970" t="s">
        <v>100</v>
      </c>
      <c r="M6970" s="2">
        <v>22.816666666666698</v>
      </c>
      <c r="N6970" s="63">
        <f t="shared" si="500"/>
        <v>6.9186141836514023</v>
      </c>
      <c r="O6970" s="63">
        <v>11.983391284050899</v>
      </c>
      <c r="P6970" s="2">
        <v>3</v>
      </c>
      <c r="Q6970" s="2">
        <v>28.3</v>
      </c>
      <c r="R6970" s="63" t="e">
        <f t="shared" si="501"/>
        <v>#VALUE!</v>
      </c>
      <c r="S6970" t="s">
        <v>16</v>
      </c>
      <c r="T6970" s="2">
        <v>3</v>
      </c>
      <c r="U6970" s="339">
        <f t="shared" si="497"/>
        <v>0.21537054158284236</v>
      </c>
      <c r="V6970" s="4" t="e">
        <f t="shared" si="498"/>
        <v>#VALUE!</v>
      </c>
      <c r="W6970" s="138"/>
    </row>
    <row r="6971" spans="1:23">
      <c r="A6971" s="109" t="s">
        <v>947</v>
      </c>
      <c r="B6971" t="s">
        <v>969</v>
      </c>
      <c r="C6971" s="219" t="s">
        <v>1491</v>
      </c>
      <c r="D6971" s="81" t="s">
        <v>44</v>
      </c>
      <c r="E6971" s="93" t="s">
        <v>73</v>
      </c>
      <c r="F6971" s="93" t="s">
        <v>73</v>
      </c>
      <c r="G6971" s="22">
        <v>277</v>
      </c>
      <c r="H6971" s="123">
        <f t="shared" si="499"/>
        <v>1</v>
      </c>
      <c r="K6971" t="s">
        <v>100</v>
      </c>
      <c r="L6971" t="s">
        <v>100</v>
      </c>
      <c r="M6971" s="2">
        <v>0</v>
      </c>
      <c r="N6971" s="63">
        <f t="shared" si="500"/>
        <v>0</v>
      </c>
      <c r="O6971" s="63">
        <v>0</v>
      </c>
      <c r="P6971" s="2">
        <v>3</v>
      </c>
      <c r="Q6971" s="2">
        <v>0</v>
      </c>
      <c r="R6971" s="63">
        <f t="shared" si="501"/>
        <v>0</v>
      </c>
      <c r="S6971">
        <v>0</v>
      </c>
      <c r="T6971" s="2">
        <v>3</v>
      </c>
      <c r="U6971" s="339" t="e">
        <f t="shared" si="497"/>
        <v>#DIV/0!</v>
      </c>
      <c r="V6971" s="4" t="e">
        <f t="shared" si="498"/>
        <v>#DIV/0!</v>
      </c>
      <c r="W6971" s="138"/>
    </row>
    <row r="6972" spans="1:23">
      <c r="A6972" s="109" t="s">
        <v>947</v>
      </c>
      <c r="B6972" t="s">
        <v>969</v>
      </c>
      <c r="C6972" s="219" t="s">
        <v>1491</v>
      </c>
      <c r="D6972" s="81" t="s">
        <v>44</v>
      </c>
      <c r="E6972" s="93" t="s">
        <v>73</v>
      </c>
      <c r="F6972" s="93" t="s">
        <v>73</v>
      </c>
      <c r="G6972" s="22">
        <v>110</v>
      </c>
      <c r="H6972" s="123">
        <f t="shared" si="499"/>
        <v>0.3971119133574007</v>
      </c>
      <c r="K6972" t="s">
        <v>100</v>
      </c>
      <c r="M6972" s="2">
        <v>2.16</v>
      </c>
      <c r="N6972" s="63">
        <f t="shared" si="500"/>
        <v>1.3035848009751139</v>
      </c>
      <c r="O6972" s="63">
        <v>2.2578751072634602</v>
      </c>
      <c r="P6972" s="2">
        <v>3</v>
      </c>
      <c r="Q6972" s="2">
        <v>1.76</v>
      </c>
      <c r="R6972" s="63">
        <f t="shared" si="501"/>
        <v>0.29608557321603252</v>
      </c>
      <c r="S6972">
        <v>0.51283525619832304</v>
      </c>
      <c r="T6972" s="2">
        <v>3</v>
      </c>
      <c r="U6972" s="339">
        <f t="shared" si="497"/>
        <v>-0.20479441264601328</v>
      </c>
      <c r="V6972" s="4">
        <f t="shared" si="498"/>
        <v>0.36163481404958675</v>
      </c>
      <c r="W6972" s="138"/>
    </row>
    <row r="6973" spans="1:23">
      <c r="A6973" s="109" t="s">
        <v>947</v>
      </c>
      <c r="B6973" t="s">
        <v>969</v>
      </c>
      <c r="C6973" s="219" t="s">
        <v>1491</v>
      </c>
      <c r="D6973" s="81" t="s">
        <v>44</v>
      </c>
      <c r="E6973" s="93" t="s">
        <v>73</v>
      </c>
      <c r="F6973" s="93" t="s">
        <v>73</v>
      </c>
      <c r="G6973" s="22">
        <v>0</v>
      </c>
      <c r="H6973" s="123">
        <f t="shared" si="499"/>
        <v>0</v>
      </c>
      <c r="I6973" s="2" t="s">
        <v>100</v>
      </c>
      <c r="M6973" s="2">
        <v>0.34200000000000003</v>
      </c>
      <c r="N6973" s="63">
        <f t="shared" si="500"/>
        <v>0.16962704186931224</v>
      </c>
      <c r="O6973" s="63">
        <v>0.29380265485526202</v>
      </c>
      <c r="P6973" s="2">
        <v>3</v>
      </c>
      <c r="Q6973" s="2">
        <v>0.48399999999999999</v>
      </c>
      <c r="R6973" s="63">
        <f t="shared" si="501"/>
        <v>0.2721702898309562</v>
      </c>
      <c r="S6973">
        <v>0.47141277029796302</v>
      </c>
      <c r="T6973" s="2">
        <v>3</v>
      </c>
      <c r="U6973" s="339">
        <f t="shared" si="497"/>
        <v>0.34727416965402641</v>
      </c>
      <c r="V6973" s="4">
        <f t="shared" si="498"/>
        <v>0.64955433372037441</v>
      </c>
      <c r="W6973" s="138"/>
    </row>
    <row r="6974" spans="1:23">
      <c r="A6974" s="109" t="s">
        <v>947</v>
      </c>
      <c r="B6974" t="s">
        <v>969</v>
      </c>
      <c r="C6974" s="219" t="s">
        <v>1491</v>
      </c>
      <c r="D6974" s="81" t="s">
        <v>44</v>
      </c>
      <c r="E6974" s="93" t="s">
        <v>73</v>
      </c>
      <c r="F6974" s="93" t="s">
        <v>73</v>
      </c>
      <c r="G6974">
        <v>17</v>
      </c>
      <c r="H6974" s="123">
        <f t="shared" si="499"/>
        <v>6.1371841155234655E-2</v>
      </c>
      <c r="J6974" t="s">
        <v>100</v>
      </c>
      <c r="M6974" s="2">
        <v>4.6399999999999997</v>
      </c>
      <c r="N6974" s="63">
        <f t="shared" si="500"/>
        <v>3.1645431476491752</v>
      </c>
      <c r="O6974" s="63">
        <v>5.4811495144723104</v>
      </c>
      <c r="P6974" s="2">
        <v>3</v>
      </c>
      <c r="Q6974" s="2">
        <v>2.2999999999999998</v>
      </c>
      <c r="R6974" s="63" t="e">
        <f t="shared" si="501"/>
        <v>#VALUE!</v>
      </c>
      <c r="S6974" t="s">
        <v>16</v>
      </c>
      <c r="T6974" s="2">
        <v>3</v>
      </c>
      <c r="U6974" s="339">
        <f t="shared" si="497"/>
        <v>-0.70180524330305982</v>
      </c>
      <c r="V6974" s="4" t="e">
        <f t="shared" si="498"/>
        <v>#VALUE!</v>
      </c>
      <c r="W6974" s="138"/>
    </row>
    <row r="6975" spans="1:23">
      <c r="A6975" s="109" t="s">
        <v>947</v>
      </c>
      <c r="B6975" t="s">
        <v>970</v>
      </c>
      <c r="C6975" s="219" t="s">
        <v>1491</v>
      </c>
      <c r="D6975" s="81" t="s">
        <v>44</v>
      </c>
      <c r="E6975" s="93" t="s">
        <v>73</v>
      </c>
      <c r="F6975" s="93" t="s">
        <v>73</v>
      </c>
      <c r="G6975" s="22">
        <v>277</v>
      </c>
      <c r="H6975" s="123">
        <f t="shared" si="499"/>
        <v>1</v>
      </c>
      <c r="K6975" t="s">
        <v>100</v>
      </c>
      <c r="L6975" t="s">
        <v>100</v>
      </c>
      <c r="M6975" s="2">
        <v>0</v>
      </c>
      <c r="N6975" s="63">
        <f t="shared" si="500"/>
        <v>0</v>
      </c>
      <c r="O6975" s="63">
        <v>0</v>
      </c>
      <c r="P6975" s="2">
        <v>3</v>
      </c>
      <c r="Q6975" s="2">
        <v>0</v>
      </c>
      <c r="R6975" s="63">
        <f t="shared" si="501"/>
        <v>0</v>
      </c>
      <c r="S6975">
        <v>0</v>
      </c>
      <c r="T6975" s="2">
        <v>3</v>
      </c>
      <c r="U6975" s="339" t="e">
        <f t="shared" si="497"/>
        <v>#DIV/0!</v>
      </c>
      <c r="V6975" s="4" t="e">
        <f t="shared" si="498"/>
        <v>#DIV/0!</v>
      </c>
      <c r="W6975" s="138"/>
    </row>
    <row r="6976" spans="1:23">
      <c r="A6976" s="109" t="s">
        <v>947</v>
      </c>
      <c r="B6976" t="s">
        <v>970</v>
      </c>
      <c r="C6976" s="219" t="s">
        <v>1491</v>
      </c>
      <c r="D6976" s="81" t="s">
        <v>44</v>
      </c>
      <c r="E6976" s="93" t="s">
        <v>73</v>
      </c>
      <c r="F6976" s="93" t="s">
        <v>73</v>
      </c>
      <c r="G6976" s="22">
        <v>110</v>
      </c>
      <c r="H6976" s="123">
        <f t="shared" si="499"/>
        <v>0.3971119133574007</v>
      </c>
      <c r="K6976" t="s">
        <v>100</v>
      </c>
      <c r="M6976" s="2">
        <v>4.2333333333333298</v>
      </c>
      <c r="N6976" s="63">
        <f t="shared" si="500"/>
        <v>1.1619906291456148</v>
      </c>
      <c r="O6976" s="63">
        <v>2.0126268075991298</v>
      </c>
      <c r="P6976" s="2">
        <v>3</v>
      </c>
      <c r="Q6976" s="2">
        <v>2.50166666666667</v>
      </c>
      <c r="R6976" s="63">
        <f t="shared" si="501"/>
        <v>1.435968507856479</v>
      </c>
      <c r="S6976">
        <v>2.48717041367629</v>
      </c>
      <c r="T6976" s="2">
        <v>3</v>
      </c>
      <c r="U6976" s="339">
        <f t="shared" si="497"/>
        <v>-0.52603252837911818</v>
      </c>
      <c r="V6976" s="4">
        <f t="shared" si="498"/>
        <v>0.66281476720753063</v>
      </c>
      <c r="W6976" s="138"/>
    </row>
    <row r="6977" spans="1:23">
      <c r="A6977" s="109" t="s">
        <v>947</v>
      </c>
      <c r="B6977" t="s">
        <v>970</v>
      </c>
      <c r="C6977" s="219" t="s">
        <v>1491</v>
      </c>
      <c r="D6977" s="81" t="s">
        <v>44</v>
      </c>
      <c r="E6977" s="93" t="s">
        <v>73</v>
      </c>
      <c r="F6977" s="93" t="s">
        <v>73</v>
      </c>
      <c r="G6977" s="22">
        <v>0</v>
      </c>
      <c r="H6977" s="123">
        <f t="shared" si="499"/>
        <v>0</v>
      </c>
      <c r="I6977" s="2" t="s">
        <v>100</v>
      </c>
      <c r="M6977" s="2">
        <v>1.6</v>
      </c>
      <c r="N6977" s="63">
        <f t="shared" si="500"/>
        <v>0.58991524815010266</v>
      </c>
      <c r="O6977" s="63">
        <v>1.0217631819555799</v>
      </c>
      <c r="P6977" s="2">
        <v>3</v>
      </c>
      <c r="Q6977" s="2">
        <v>0.25333333333333302</v>
      </c>
      <c r="R6977" s="63">
        <f t="shared" si="501"/>
        <v>0.16434381305327236</v>
      </c>
      <c r="S6977">
        <v>0.28465183411786898</v>
      </c>
      <c r="T6977" s="2">
        <v>3</v>
      </c>
      <c r="U6977" s="339">
        <f t="shared" si="497"/>
        <v>-1.8430527636156069</v>
      </c>
      <c r="V6977" s="4">
        <f t="shared" si="498"/>
        <v>0.7541782086795954</v>
      </c>
      <c r="W6977" s="138"/>
    </row>
    <row r="6978" spans="1:23">
      <c r="A6978" s="109" t="s">
        <v>947</v>
      </c>
      <c r="B6978" t="s">
        <v>970</v>
      </c>
      <c r="C6978" s="219" t="s">
        <v>1491</v>
      </c>
      <c r="D6978" s="81" t="s">
        <v>44</v>
      </c>
      <c r="E6978" s="93" t="s">
        <v>73</v>
      </c>
      <c r="F6978" s="93" t="s">
        <v>73</v>
      </c>
      <c r="G6978">
        <v>17</v>
      </c>
      <c r="H6978" s="123">
        <f t="shared" si="499"/>
        <v>6.1371841155234655E-2</v>
      </c>
      <c r="J6978" t="s">
        <v>100</v>
      </c>
      <c r="M6978" s="2">
        <v>15.3</v>
      </c>
      <c r="N6978" s="63">
        <f t="shared" si="500"/>
        <v>5.3148847588635455</v>
      </c>
      <c r="O6978" s="63">
        <v>9.2056504387251206</v>
      </c>
      <c r="P6978" s="2">
        <v>3</v>
      </c>
      <c r="Q6978" s="2">
        <v>14.75</v>
      </c>
      <c r="R6978" s="63">
        <f t="shared" si="501"/>
        <v>1.3472193585307499</v>
      </c>
      <c r="S6978">
        <v>2.3334523779156102</v>
      </c>
      <c r="T6978" s="2">
        <v>3</v>
      </c>
      <c r="U6978" s="339">
        <f t="shared" si="497"/>
        <v>-3.6609745612561043E-2</v>
      </c>
      <c r="V6978" s="4">
        <f t="shared" si="498"/>
        <v>0.34167576366944363</v>
      </c>
      <c r="W6978" s="138"/>
    </row>
    <row r="6979" spans="1:23">
      <c r="A6979" s="109" t="s">
        <v>947</v>
      </c>
      <c r="B6979" t="s">
        <v>971</v>
      </c>
      <c r="C6979" s="219" t="s">
        <v>1491</v>
      </c>
      <c r="D6979" s="81" t="s">
        <v>44</v>
      </c>
      <c r="E6979" s="93" t="s">
        <v>73</v>
      </c>
      <c r="F6979" s="93" t="s">
        <v>73</v>
      </c>
      <c r="G6979" s="22">
        <v>277</v>
      </c>
      <c r="H6979" s="123">
        <f t="shared" si="499"/>
        <v>1</v>
      </c>
      <c r="K6979" t="s">
        <v>100</v>
      </c>
      <c r="L6979" t="s">
        <v>100</v>
      </c>
      <c r="M6979" s="2">
        <v>0</v>
      </c>
      <c r="N6979" s="63">
        <f t="shared" si="500"/>
        <v>0</v>
      </c>
      <c r="O6979" s="63">
        <v>0</v>
      </c>
      <c r="P6979" s="2">
        <v>3</v>
      </c>
      <c r="Q6979" s="2">
        <v>0</v>
      </c>
      <c r="R6979" s="63">
        <f t="shared" si="501"/>
        <v>0</v>
      </c>
      <c r="S6979">
        <v>0</v>
      </c>
      <c r="T6979" s="2">
        <v>3</v>
      </c>
      <c r="U6979" s="339" t="e">
        <f t="shared" ref="U6979:U7042" si="502">LN(Q6979/M6979)</f>
        <v>#DIV/0!</v>
      </c>
      <c r="V6979" s="4" t="e">
        <f t="shared" ref="V6979:V7042" si="503">M6979^2/(P6979*M6979^2)+S6979^2/(T6979*Q6979^2)</f>
        <v>#DIV/0!</v>
      </c>
      <c r="W6979" s="138"/>
    </row>
    <row r="6980" spans="1:23">
      <c r="A6980" s="109" t="s">
        <v>947</v>
      </c>
      <c r="B6980" t="s">
        <v>971</v>
      </c>
      <c r="C6980" s="219" t="s">
        <v>1491</v>
      </c>
      <c r="D6980" s="81" t="s">
        <v>44</v>
      </c>
      <c r="E6980" s="93" t="s">
        <v>73</v>
      </c>
      <c r="F6980" s="93" t="s">
        <v>73</v>
      </c>
      <c r="G6980" s="22">
        <v>110</v>
      </c>
      <c r="H6980" s="123">
        <f t="shared" si="499"/>
        <v>0.3971119133574007</v>
      </c>
      <c r="K6980" t="s">
        <v>100</v>
      </c>
      <c r="M6980" s="2">
        <v>1.64</v>
      </c>
      <c r="N6980" s="63">
        <f t="shared" si="500"/>
        <v>0.56213877290220804</v>
      </c>
      <c r="O6980" s="63">
        <v>0.97365291557104705</v>
      </c>
      <c r="P6980" s="2">
        <v>3</v>
      </c>
      <c r="Q6980" s="2">
        <v>3.6219999999999999</v>
      </c>
      <c r="R6980" s="63">
        <f t="shared" si="501"/>
        <v>1.4252391612170439</v>
      </c>
      <c r="S6980">
        <v>2.4685866401647698</v>
      </c>
      <c r="T6980" s="2">
        <v>3</v>
      </c>
      <c r="U6980" s="339">
        <f t="shared" si="502"/>
        <v>0.79233011762511452</v>
      </c>
      <c r="V6980" s="4">
        <f t="shared" si="503"/>
        <v>0.488171707288516</v>
      </c>
      <c r="W6980" s="138"/>
    </row>
    <row r="6981" spans="1:23">
      <c r="A6981" s="109" t="s">
        <v>947</v>
      </c>
      <c r="B6981" t="s">
        <v>971</v>
      </c>
      <c r="C6981" s="219" t="s">
        <v>1491</v>
      </c>
      <c r="D6981" s="81" t="s">
        <v>44</v>
      </c>
      <c r="E6981" s="93" t="s">
        <v>73</v>
      </c>
      <c r="F6981" s="93" t="s">
        <v>73</v>
      </c>
      <c r="G6981" s="22">
        <v>0</v>
      </c>
      <c r="H6981" s="123">
        <f t="shared" si="499"/>
        <v>0</v>
      </c>
      <c r="I6981" s="2" t="s">
        <v>100</v>
      </c>
      <c r="M6981" s="2">
        <v>0.502</v>
      </c>
      <c r="N6981" s="63">
        <f t="shared" si="500"/>
        <v>0.18029605283163191</v>
      </c>
      <c r="O6981" s="63">
        <v>0.31228192390850901</v>
      </c>
      <c r="P6981" s="2">
        <v>3</v>
      </c>
      <c r="Q6981" s="2">
        <v>0.66202000000000005</v>
      </c>
      <c r="R6981" s="63">
        <f t="shared" si="501"/>
        <v>0.42999492322584487</v>
      </c>
      <c r="S6981">
        <v>0.74477305402384197</v>
      </c>
      <c r="T6981" s="2">
        <v>3</v>
      </c>
      <c r="U6981" s="339">
        <f t="shared" si="502"/>
        <v>0.27669564726928408</v>
      </c>
      <c r="V6981" s="4">
        <f t="shared" si="503"/>
        <v>0.75520896098512025</v>
      </c>
      <c r="W6981" s="142"/>
    </row>
    <row r="6982" spans="1:23">
      <c r="A6982" s="109" t="s">
        <v>947</v>
      </c>
      <c r="B6982" t="s">
        <v>971</v>
      </c>
      <c r="C6982" s="219" t="s">
        <v>1491</v>
      </c>
      <c r="D6982" s="81" t="s">
        <v>44</v>
      </c>
      <c r="E6982" s="93" t="s">
        <v>73</v>
      </c>
      <c r="F6982" s="93" t="s">
        <v>73</v>
      </c>
      <c r="G6982">
        <v>17</v>
      </c>
      <c r="H6982" s="123">
        <f t="shared" si="499"/>
        <v>6.1371841155234655E-2</v>
      </c>
      <c r="J6982" t="s">
        <v>100</v>
      </c>
      <c r="M6982" s="2">
        <v>8.6999999999999993</v>
      </c>
      <c r="N6982" s="63">
        <f t="shared" si="500"/>
        <v>2.8777885027685173</v>
      </c>
      <c r="O6982" s="63">
        <v>4.9844759002326402</v>
      </c>
      <c r="P6982" s="2">
        <v>3</v>
      </c>
      <c r="Q6982" s="2">
        <v>5.15</v>
      </c>
      <c r="R6982" s="63">
        <f t="shared" si="501"/>
        <v>2.4086649137367919</v>
      </c>
      <c r="S6982">
        <v>4.1719300090006302</v>
      </c>
      <c r="T6982" s="2">
        <v>3</v>
      </c>
      <c r="U6982" s="339">
        <f t="shared" si="502"/>
        <v>-0.52432631098489302</v>
      </c>
      <c r="V6982" s="4">
        <f t="shared" si="503"/>
        <v>0.55207842397963991</v>
      </c>
      <c r="W6982" s="138"/>
    </row>
    <row r="6983" spans="1:23">
      <c r="A6983" s="109" t="s">
        <v>947</v>
      </c>
      <c r="B6983" t="s">
        <v>963</v>
      </c>
      <c r="C6983" s="219" t="s">
        <v>1491</v>
      </c>
      <c r="D6983" s="81" t="s">
        <v>44</v>
      </c>
      <c r="E6983" s="93" t="s">
        <v>73</v>
      </c>
      <c r="F6983" s="93" t="s">
        <v>73</v>
      </c>
      <c r="G6983">
        <v>17</v>
      </c>
      <c r="H6983" s="123">
        <f t="shared" si="499"/>
        <v>6.1371841155234655E-2</v>
      </c>
      <c r="J6983" t="s">
        <v>100</v>
      </c>
      <c r="M6983" s="2" t="s">
        <v>16</v>
      </c>
      <c r="N6983" s="63" t="e">
        <f t="shared" si="500"/>
        <v>#VALUE!</v>
      </c>
      <c r="O6983" s="63" t="s">
        <v>16</v>
      </c>
      <c r="P6983" s="2">
        <v>3</v>
      </c>
      <c r="Q6983" s="2">
        <v>0</v>
      </c>
      <c r="R6983" s="63">
        <f t="shared" si="501"/>
        <v>0</v>
      </c>
      <c r="S6983">
        <v>0</v>
      </c>
      <c r="T6983" s="2">
        <v>3</v>
      </c>
      <c r="U6983" s="339" t="e">
        <f t="shared" si="502"/>
        <v>#VALUE!</v>
      </c>
      <c r="V6983" s="4" t="e">
        <f t="shared" si="503"/>
        <v>#VALUE!</v>
      </c>
      <c r="W6983" s="138"/>
    </row>
    <row r="6984" spans="1:23">
      <c r="A6984" s="109" t="s">
        <v>947</v>
      </c>
      <c r="B6984" t="s">
        <v>952</v>
      </c>
      <c r="C6984" s="219" t="s">
        <v>1491</v>
      </c>
      <c r="D6984" s="81" t="s">
        <v>44</v>
      </c>
      <c r="E6984" s="93" t="s">
        <v>73</v>
      </c>
      <c r="F6984" s="93" t="s">
        <v>73</v>
      </c>
      <c r="G6984">
        <v>17</v>
      </c>
      <c r="H6984" s="123">
        <f t="shared" si="499"/>
        <v>6.1371841155234655E-2</v>
      </c>
      <c r="J6984" t="s">
        <v>100</v>
      </c>
      <c r="M6984" s="2" t="s">
        <v>16</v>
      </c>
      <c r="N6984" s="63" t="e">
        <f t="shared" si="500"/>
        <v>#VALUE!</v>
      </c>
      <c r="O6984" s="63" t="s">
        <v>16</v>
      </c>
      <c r="P6984" s="2">
        <v>3</v>
      </c>
      <c r="Q6984" s="2">
        <v>1.425</v>
      </c>
      <c r="R6984" s="63">
        <f t="shared" si="501"/>
        <v>0.66562418492386155</v>
      </c>
      <c r="S6984">
        <v>1.1528949070347501</v>
      </c>
      <c r="T6984" s="2">
        <v>3</v>
      </c>
      <c r="U6984" s="339" t="e">
        <f t="shared" si="502"/>
        <v>#VALUE!</v>
      </c>
      <c r="V6984" s="4" t="e">
        <f t="shared" si="503"/>
        <v>#VALUE!</v>
      </c>
      <c r="W6984" s="138"/>
    </row>
    <row r="6985" spans="1:23">
      <c r="A6985" s="109" t="s">
        <v>947</v>
      </c>
      <c r="B6985" t="s">
        <v>964</v>
      </c>
      <c r="C6985" s="219" t="s">
        <v>1491</v>
      </c>
      <c r="D6985" s="81" t="s">
        <v>44</v>
      </c>
      <c r="E6985" s="93" t="s">
        <v>73</v>
      </c>
      <c r="F6985" s="93" t="s">
        <v>73</v>
      </c>
      <c r="G6985">
        <v>17</v>
      </c>
      <c r="H6985" s="123">
        <f t="shared" si="499"/>
        <v>6.1371841155234655E-2</v>
      </c>
      <c r="J6985" t="s">
        <v>100</v>
      </c>
      <c r="M6985" s="2" t="s">
        <v>16</v>
      </c>
      <c r="N6985" s="63" t="e">
        <f t="shared" si="500"/>
        <v>#VALUE!</v>
      </c>
      <c r="O6985" s="63" t="s">
        <v>16</v>
      </c>
      <c r="P6985" s="2">
        <v>3</v>
      </c>
      <c r="Q6985" s="2">
        <v>0.97499999999999998</v>
      </c>
      <c r="R6985" s="63">
        <f t="shared" si="501"/>
        <v>0.62427736001093703</v>
      </c>
      <c r="S6985">
        <v>1.0812801055539101</v>
      </c>
      <c r="T6985" s="2">
        <v>3</v>
      </c>
      <c r="U6985" s="339" t="e">
        <f t="shared" si="502"/>
        <v>#VALUE!</v>
      </c>
      <c r="V6985" s="4" t="e">
        <f t="shared" si="503"/>
        <v>#VALUE!</v>
      </c>
      <c r="W6985" s="138"/>
    </row>
    <row r="6986" spans="1:23">
      <c r="A6986" s="109" t="s">
        <v>947</v>
      </c>
      <c r="B6986" t="s">
        <v>965</v>
      </c>
      <c r="C6986" s="219" t="s">
        <v>1491</v>
      </c>
      <c r="D6986" s="81" t="s">
        <v>44</v>
      </c>
      <c r="E6986" s="93" t="s">
        <v>73</v>
      </c>
      <c r="F6986" s="93" t="s">
        <v>73</v>
      </c>
      <c r="G6986">
        <v>17</v>
      </c>
      <c r="H6986" s="123">
        <f t="shared" si="499"/>
        <v>6.1371841155234655E-2</v>
      </c>
      <c r="J6986" t="s">
        <v>100</v>
      </c>
      <c r="M6986" s="2" t="s">
        <v>16</v>
      </c>
      <c r="N6986" s="63" t="e">
        <f t="shared" si="500"/>
        <v>#VALUE!</v>
      </c>
      <c r="O6986" s="63" t="s">
        <v>16</v>
      </c>
      <c r="P6986" s="2">
        <v>3</v>
      </c>
      <c r="Q6986" s="2">
        <v>7.4749999999999996</v>
      </c>
      <c r="R6986" s="63">
        <f t="shared" si="501"/>
        <v>4.9385951668690371</v>
      </c>
      <c r="S6986">
        <v>8.5538977470312698</v>
      </c>
      <c r="T6986" s="2">
        <v>3</v>
      </c>
      <c r="U6986" s="339" t="e">
        <f t="shared" si="502"/>
        <v>#VALUE!</v>
      </c>
      <c r="V6986" s="4" t="e">
        <f t="shared" si="503"/>
        <v>#VALUE!</v>
      </c>
      <c r="W6986" s="138"/>
    </row>
    <row r="6987" spans="1:23">
      <c r="A6987" s="109" t="s">
        <v>947</v>
      </c>
      <c r="B6987" t="s">
        <v>966</v>
      </c>
      <c r="C6987" s="219" t="s">
        <v>1491</v>
      </c>
      <c r="D6987" s="81" t="s">
        <v>44</v>
      </c>
      <c r="E6987" s="93" t="s">
        <v>73</v>
      </c>
      <c r="F6987" s="93" t="s">
        <v>73</v>
      </c>
      <c r="G6987">
        <v>17</v>
      </c>
      <c r="H6987" s="123">
        <f t="shared" si="499"/>
        <v>6.1371841155234655E-2</v>
      </c>
      <c r="J6987" t="s">
        <v>100</v>
      </c>
      <c r="M6987" s="2" t="s">
        <v>16</v>
      </c>
      <c r="N6987" s="63" t="e">
        <f t="shared" si="500"/>
        <v>#VALUE!</v>
      </c>
      <c r="O6987" s="63" t="s">
        <v>16</v>
      </c>
      <c r="P6987" s="2">
        <v>3</v>
      </c>
      <c r="Q6987" s="2">
        <v>2.7</v>
      </c>
      <c r="R6987" s="63">
        <f t="shared" si="501"/>
        <v>1.8838494867926419</v>
      </c>
      <c r="S6987">
        <v>3.2629230249374102</v>
      </c>
      <c r="T6987" s="2">
        <v>3</v>
      </c>
      <c r="U6987" s="339" t="e">
        <f t="shared" si="502"/>
        <v>#VALUE!</v>
      </c>
      <c r="V6987" s="4" t="e">
        <f t="shared" si="503"/>
        <v>#VALUE!</v>
      </c>
      <c r="W6987" s="138"/>
    </row>
    <row r="6988" spans="1:23">
      <c r="A6988" s="109" t="s">
        <v>947</v>
      </c>
      <c r="B6988" t="s">
        <v>967</v>
      </c>
      <c r="C6988" s="219" t="s">
        <v>1491</v>
      </c>
      <c r="D6988" s="81" t="s">
        <v>44</v>
      </c>
      <c r="E6988" s="93" t="s">
        <v>73</v>
      </c>
      <c r="F6988" s="93" t="s">
        <v>73</v>
      </c>
      <c r="G6988">
        <v>17</v>
      </c>
      <c r="H6988" s="123">
        <f t="shared" si="499"/>
        <v>6.1371841155234655E-2</v>
      </c>
      <c r="J6988" t="s">
        <v>100</v>
      </c>
      <c r="M6988" s="2" t="s">
        <v>16</v>
      </c>
      <c r="N6988" s="63" t="e">
        <f t="shared" si="500"/>
        <v>#VALUE!</v>
      </c>
      <c r="O6988" s="63" t="s">
        <v>16</v>
      </c>
      <c r="P6988" s="2">
        <v>3</v>
      </c>
      <c r="Q6988" s="2">
        <v>1.875</v>
      </c>
      <c r="R6988" s="63">
        <f t="shared" si="501"/>
        <v>1.7342145196024639</v>
      </c>
      <c r="S6988">
        <v>3.00374765917512</v>
      </c>
      <c r="T6988" s="2">
        <v>3</v>
      </c>
      <c r="U6988" s="339" t="e">
        <f t="shared" si="502"/>
        <v>#VALUE!</v>
      </c>
      <c r="V6988" s="4" t="e">
        <f t="shared" si="503"/>
        <v>#VALUE!</v>
      </c>
      <c r="W6988" s="138"/>
    </row>
    <row r="6989" spans="1:23">
      <c r="A6989" s="109" t="s">
        <v>947</v>
      </c>
      <c r="B6989" t="s">
        <v>957</v>
      </c>
      <c r="C6989" s="219" t="s">
        <v>1491</v>
      </c>
      <c r="D6989" s="81" t="s">
        <v>44</v>
      </c>
      <c r="E6989" s="93" t="s">
        <v>73</v>
      </c>
      <c r="F6989" s="93" t="s">
        <v>73</v>
      </c>
      <c r="G6989">
        <v>17</v>
      </c>
      <c r="H6989" s="123">
        <f t="shared" si="499"/>
        <v>6.1371841155234655E-2</v>
      </c>
      <c r="J6989" t="s">
        <v>100</v>
      </c>
      <c r="M6989" s="2" t="s">
        <v>16</v>
      </c>
      <c r="N6989" s="63" t="e">
        <f t="shared" si="500"/>
        <v>#VALUE!</v>
      </c>
      <c r="O6989" s="63" t="s">
        <v>16</v>
      </c>
      <c r="P6989" s="2">
        <v>3</v>
      </c>
      <c r="Q6989" s="2">
        <v>7.2249999999999996</v>
      </c>
      <c r="R6989" s="63">
        <f t="shared" si="501"/>
        <v>3.1574866939105601</v>
      </c>
      <c r="S6989">
        <v>5.4689273780757697</v>
      </c>
      <c r="T6989" s="2">
        <v>3</v>
      </c>
      <c r="U6989" s="339" t="e">
        <f t="shared" si="502"/>
        <v>#VALUE!</v>
      </c>
      <c r="V6989" s="4" t="e">
        <f t="shared" si="503"/>
        <v>#VALUE!</v>
      </c>
      <c r="W6989" s="138"/>
    </row>
    <row r="6990" spans="1:23">
      <c r="A6990" s="109" t="s">
        <v>947</v>
      </c>
      <c r="B6990" t="s">
        <v>968</v>
      </c>
      <c r="C6990" s="219" t="s">
        <v>1491</v>
      </c>
      <c r="D6990" s="81" t="s">
        <v>44</v>
      </c>
      <c r="E6990" s="93" t="s">
        <v>73</v>
      </c>
      <c r="F6990" s="93" t="s">
        <v>73</v>
      </c>
      <c r="G6990">
        <v>17</v>
      </c>
      <c r="H6990" s="123">
        <f t="shared" si="499"/>
        <v>6.1371841155234655E-2</v>
      </c>
      <c r="J6990" t="s">
        <v>100</v>
      </c>
      <c r="M6990" s="2" t="s">
        <v>16</v>
      </c>
      <c r="N6990" s="63" t="e">
        <f t="shared" si="500"/>
        <v>#VALUE!</v>
      </c>
      <c r="O6990" s="63" t="s">
        <v>16</v>
      </c>
      <c r="P6990" s="2">
        <v>3</v>
      </c>
      <c r="Q6990" s="2">
        <v>0</v>
      </c>
      <c r="R6990" s="63">
        <f t="shared" si="501"/>
        <v>0</v>
      </c>
      <c r="S6990">
        <v>0</v>
      </c>
      <c r="T6990" s="2">
        <v>3</v>
      </c>
      <c r="U6990" s="339" t="e">
        <f t="shared" si="502"/>
        <v>#VALUE!</v>
      </c>
      <c r="V6990" s="4" t="e">
        <f t="shared" si="503"/>
        <v>#VALUE!</v>
      </c>
      <c r="W6990" s="138"/>
    </row>
    <row r="6991" spans="1:23">
      <c r="A6991" s="109" t="s">
        <v>947</v>
      </c>
      <c r="B6991" t="s">
        <v>958</v>
      </c>
      <c r="C6991" s="219" t="s">
        <v>1380</v>
      </c>
      <c r="D6991" s="81" t="s">
        <v>44</v>
      </c>
      <c r="E6991" s="93" t="s">
        <v>73</v>
      </c>
      <c r="F6991" s="93" t="s">
        <v>73</v>
      </c>
      <c r="G6991">
        <v>17</v>
      </c>
      <c r="H6991" s="123">
        <f t="shared" si="499"/>
        <v>6.1371841155234655E-2</v>
      </c>
      <c r="J6991" t="s">
        <v>100</v>
      </c>
      <c r="M6991" s="2" t="s">
        <v>16</v>
      </c>
      <c r="N6991" s="63" t="e">
        <f t="shared" si="500"/>
        <v>#VALUE!</v>
      </c>
      <c r="O6991" s="63" t="s">
        <v>16</v>
      </c>
      <c r="P6991" s="2">
        <v>3</v>
      </c>
      <c r="Q6991" s="2">
        <v>21.24</v>
      </c>
      <c r="R6991" s="63">
        <f t="shared" si="501"/>
        <v>4.6235988868701234</v>
      </c>
      <c r="S6991">
        <v>8.0083081858779597</v>
      </c>
      <c r="T6991" s="2">
        <v>3</v>
      </c>
      <c r="U6991" s="339" t="e">
        <f t="shared" si="502"/>
        <v>#VALUE!</v>
      </c>
      <c r="V6991" s="4" t="e">
        <f t="shared" si="503"/>
        <v>#VALUE!</v>
      </c>
      <c r="W6991" s="138"/>
    </row>
    <row r="6992" spans="1:23">
      <c r="A6992" s="109" t="s">
        <v>947</v>
      </c>
      <c r="B6992" t="s">
        <v>969</v>
      </c>
      <c r="C6992" s="219" t="s">
        <v>1491</v>
      </c>
      <c r="D6992" s="81" t="s">
        <v>44</v>
      </c>
      <c r="E6992" s="93" t="s">
        <v>73</v>
      </c>
      <c r="F6992" s="93" t="s">
        <v>73</v>
      </c>
      <c r="G6992">
        <v>17</v>
      </c>
      <c r="H6992" s="123">
        <f t="shared" si="499"/>
        <v>6.1371841155234655E-2</v>
      </c>
      <c r="J6992" t="s">
        <v>100</v>
      </c>
      <c r="M6992" s="2" t="s">
        <v>16</v>
      </c>
      <c r="N6992" s="63" t="e">
        <f t="shared" si="500"/>
        <v>#VALUE!</v>
      </c>
      <c r="O6992" s="63" t="s">
        <v>16</v>
      </c>
      <c r="P6992" s="2">
        <v>3</v>
      </c>
      <c r="Q6992" s="2">
        <v>6.375</v>
      </c>
      <c r="R6992" s="63">
        <f t="shared" si="501"/>
        <v>1.716828471338939</v>
      </c>
      <c r="S6992">
        <v>2.9736341402398501</v>
      </c>
      <c r="T6992" s="2">
        <v>3</v>
      </c>
      <c r="U6992" s="339" t="e">
        <f t="shared" si="502"/>
        <v>#VALUE!</v>
      </c>
      <c r="V6992" s="4" t="e">
        <f t="shared" si="503"/>
        <v>#VALUE!</v>
      </c>
      <c r="W6992" s="138"/>
    </row>
    <row r="6993" spans="1:23">
      <c r="A6993" s="109" t="s">
        <v>947</v>
      </c>
      <c r="B6993" t="s">
        <v>970</v>
      </c>
      <c r="C6993" s="219" t="s">
        <v>1491</v>
      </c>
      <c r="D6993" s="81" t="s">
        <v>44</v>
      </c>
      <c r="E6993" s="93" t="s">
        <v>73</v>
      </c>
      <c r="F6993" s="93" t="s">
        <v>73</v>
      </c>
      <c r="G6993">
        <v>17</v>
      </c>
      <c r="H6993" s="123">
        <f t="shared" si="499"/>
        <v>6.1371841155234655E-2</v>
      </c>
      <c r="J6993" t="s">
        <v>100</v>
      </c>
      <c r="M6993" s="2" t="s">
        <v>16</v>
      </c>
      <c r="N6993" s="63" t="e">
        <f t="shared" si="500"/>
        <v>#VALUE!</v>
      </c>
      <c r="O6993" s="63" t="s">
        <v>16</v>
      </c>
      <c r="P6993" s="2">
        <v>3</v>
      </c>
      <c r="Q6993" s="2">
        <v>7.2</v>
      </c>
      <c r="R6993" s="63">
        <f t="shared" si="501"/>
        <v>2.3725279532365664</v>
      </c>
      <c r="S6993">
        <v>4.1093389573831303</v>
      </c>
      <c r="T6993" s="2">
        <v>3</v>
      </c>
      <c r="U6993" s="339" t="e">
        <f t="shared" si="502"/>
        <v>#VALUE!</v>
      </c>
      <c r="V6993" s="4" t="e">
        <f t="shared" si="503"/>
        <v>#VALUE!</v>
      </c>
      <c r="W6993" s="138"/>
    </row>
    <row r="6994" spans="1:23">
      <c r="A6994" s="109" t="s">
        <v>947</v>
      </c>
      <c r="B6994" t="s">
        <v>971</v>
      </c>
      <c r="C6994" s="219" t="s">
        <v>1491</v>
      </c>
      <c r="D6994" s="81" t="s">
        <v>44</v>
      </c>
      <c r="E6994" s="93" t="s">
        <v>73</v>
      </c>
      <c r="F6994" s="93" t="s">
        <v>73</v>
      </c>
      <c r="G6994">
        <v>17</v>
      </c>
      <c r="H6994" s="123">
        <f t="shared" si="499"/>
        <v>6.1371841155234655E-2</v>
      </c>
      <c r="J6994" t="s">
        <v>100</v>
      </c>
      <c r="M6994" s="2" t="s">
        <v>16</v>
      </c>
      <c r="N6994" s="63" t="e">
        <f t="shared" si="500"/>
        <v>#VALUE!</v>
      </c>
      <c r="O6994" s="63" t="s">
        <v>16</v>
      </c>
      <c r="P6994" s="2">
        <v>3</v>
      </c>
      <c r="Q6994" s="2">
        <v>18.733333333333299</v>
      </c>
      <c r="R6994" s="63">
        <f t="shared" si="501"/>
        <v>10.133991206715049</v>
      </c>
      <c r="S6994">
        <v>17.5525876534867</v>
      </c>
      <c r="T6994" s="2">
        <v>3</v>
      </c>
      <c r="U6994" s="339" t="e">
        <f t="shared" si="502"/>
        <v>#VALUE!</v>
      </c>
      <c r="V6994" s="4" t="e">
        <f t="shared" si="503"/>
        <v>#VALUE!</v>
      </c>
      <c r="W6994" s="138"/>
    </row>
    <row r="6995" spans="1:23">
      <c r="A6995" s="109" t="s">
        <v>948</v>
      </c>
      <c r="B6995" t="s">
        <v>972</v>
      </c>
      <c r="C6995" s="219" t="s">
        <v>1491</v>
      </c>
      <c r="D6995" s="81" t="s">
        <v>44</v>
      </c>
      <c r="E6995" s="93" t="s">
        <v>73</v>
      </c>
      <c r="F6995" s="93" t="s">
        <v>73</v>
      </c>
      <c r="G6995">
        <v>277</v>
      </c>
      <c r="H6995" s="123">
        <f t="shared" ref="H6995:H7058" si="504">G6995/277</f>
        <v>1</v>
      </c>
      <c r="K6995" t="s">
        <v>100</v>
      </c>
      <c r="L6995" t="s">
        <v>100</v>
      </c>
      <c r="M6995" s="2">
        <v>2.5000000000000001E-3</v>
      </c>
      <c r="N6995" s="63">
        <f t="shared" ref="N6995:N7058" si="505">O6995/SQRT(P6995)</f>
        <v>2.886751345948129E-3</v>
      </c>
      <c r="O6995">
        <v>5.0000000000000001E-3</v>
      </c>
      <c r="P6995" s="2">
        <v>3</v>
      </c>
      <c r="Q6995" s="2">
        <v>0.01</v>
      </c>
      <c r="R6995" s="63">
        <f t="shared" ref="R6995:R7058" si="506">S6995/SQRT(T6995)</f>
        <v>0</v>
      </c>
      <c r="S6995">
        <v>0</v>
      </c>
      <c r="T6995" s="2">
        <v>3</v>
      </c>
      <c r="U6995" s="339">
        <f t="shared" si="502"/>
        <v>1.3862943611198906</v>
      </c>
      <c r="V6995" s="4">
        <f t="shared" si="503"/>
        <v>0.33333333333333331</v>
      </c>
      <c r="W6995" s="138"/>
    </row>
    <row r="6996" spans="1:23">
      <c r="A6996" s="109" t="s">
        <v>948</v>
      </c>
      <c r="B6996" t="s">
        <v>972</v>
      </c>
      <c r="C6996" s="219" t="s">
        <v>1491</v>
      </c>
      <c r="D6996" s="81" t="s">
        <v>44</v>
      </c>
      <c r="E6996" s="93" t="s">
        <v>73</v>
      </c>
      <c r="F6996" s="93" t="s">
        <v>73</v>
      </c>
      <c r="G6996">
        <v>110</v>
      </c>
      <c r="H6996" s="123">
        <f t="shared" si="504"/>
        <v>0.3971119133574007</v>
      </c>
      <c r="K6996" t="s">
        <v>100</v>
      </c>
      <c r="M6996" s="2">
        <v>0.22</v>
      </c>
      <c r="N6996" s="63">
        <f t="shared" si="505"/>
        <v>0.11990737165736641</v>
      </c>
      <c r="O6996">
        <v>0.20768565991260299</v>
      </c>
      <c r="P6996" s="2">
        <v>3</v>
      </c>
      <c r="Q6996" s="2">
        <v>0.11749999999999999</v>
      </c>
      <c r="R6996" s="63">
        <f t="shared" si="506"/>
        <v>3.6930866343600544E-2</v>
      </c>
      <c r="S6996">
        <v>6.3966136874651594E-2</v>
      </c>
      <c r="T6996" s="2">
        <v>3</v>
      </c>
      <c r="U6996" s="339">
        <f t="shared" si="502"/>
        <v>-0.62718921276814799</v>
      </c>
      <c r="V6996" s="4">
        <f t="shared" si="503"/>
        <v>0.43212112066797437</v>
      </c>
      <c r="W6996" s="138"/>
    </row>
    <row r="6997" spans="1:23">
      <c r="A6997" s="109" t="s">
        <v>948</v>
      </c>
      <c r="B6997" t="s">
        <v>972</v>
      </c>
      <c r="C6997" s="219" t="s">
        <v>1491</v>
      </c>
      <c r="D6997" s="81" t="s">
        <v>44</v>
      </c>
      <c r="E6997" s="93" t="s">
        <v>73</v>
      </c>
      <c r="F6997" s="93" t="s">
        <v>73</v>
      </c>
      <c r="G6997">
        <v>17</v>
      </c>
      <c r="H6997" s="123">
        <f t="shared" si="504"/>
        <v>6.1371841155234655E-2</v>
      </c>
      <c r="J6997" t="s">
        <v>100</v>
      </c>
      <c r="M6997" s="2">
        <v>0.2525</v>
      </c>
      <c r="N6997" s="63">
        <f t="shared" si="505"/>
        <v>0.18344693450090072</v>
      </c>
      <c r="O6997">
        <v>0.31773941104831999</v>
      </c>
      <c r="P6997" s="2">
        <v>3</v>
      </c>
      <c r="Q6997" s="2">
        <v>0.11</v>
      </c>
      <c r="R6997" s="63">
        <f t="shared" si="506"/>
        <v>7.8598840817010684E-2</v>
      </c>
      <c r="S6997">
        <v>0.13613718571108099</v>
      </c>
      <c r="T6997" s="2">
        <v>3</v>
      </c>
      <c r="U6997" s="339">
        <f t="shared" si="502"/>
        <v>-0.83093088292299833</v>
      </c>
      <c r="V6997" s="4">
        <f t="shared" si="503"/>
        <v>0.8438934802571173</v>
      </c>
      <c r="W6997" s="138"/>
    </row>
    <row r="6998" spans="1:23">
      <c r="A6998" s="109" t="s">
        <v>948</v>
      </c>
      <c r="B6998" t="s">
        <v>952</v>
      </c>
      <c r="C6998" s="219" t="s">
        <v>1491</v>
      </c>
      <c r="D6998" s="81" t="s">
        <v>44</v>
      </c>
      <c r="E6998" s="93" t="s">
        <v>73</v>
      </c>
      <c r="F6998" s="93" t="s">
        <v>73</v>
      </c>
      <c r="G6998">
        <v>277</v>
      </c>
      <c r="H6998" s="123">
        <f t="shared" si="504"/>
        <v>1</v>
      </c>
      <c r="K6998" t="s">
        <v>100</v>
      </c>
      <c r="L6998" t="s">
        <v>100</v>
      </c>
      <c r="M6998" s="2">
        <v>1.35</v>
      </c>
      <c r="N6998" s="63">
        <f t="shared" si="505"/>
        <v>0.60704200843104805</v>
      </c>
      <c r="O6998">
        <v>1.05142760093123</v>
      </c>
      <c r="P6998" s="2">
        <v>3</v>
      </c>
      <c r="Q6998" s="2">
        <v>7.0000000000000007E-2</v>
      </c>
      <c r="R6998" s="63">
        <f t="shared" si="506"/>
        <v>2.5819888974716119E-2</v>
      </c>
      <c r="S6998">
        <v>4.4721359549995801E-2</v>
      </c>
      <c r="T6998" s="2">
        <v>3</v>
      </c>
      <c r="U6998" s="339">
        <f t="shared" si="502"/>
        <v>-2.9593646293831162</v>
      </c>
      <c r="V6998" s="4">
        <f t="shared" si="503"/>
        <v>0.46938775510204078</v>
      </c>
      <c r="W6998" s="138"/>
    </row>
    <row r="6999" spans="1:23">
      <c r="A6999" s="109" t="s">
        <v>948</v>
      </c>
      <c r="B6999" t="s">
        <v>952</v>
      </c>
      <c r="C6999" s="219" t="s">
        <v>1491</v>
      </c>
      <c r="D6999" s="81" t="s">
        <v>44</v>
      </c>
      <c r="E6999" s="93" t="s">
        <v>73</v>
      </c>
      <c r="F6999" s="93" t="s">
        <v>73</v>
      </c>
      <c r="G6999">
        <v>220</v>
      </c>
      <c r="H6999" s="123">
        <f t="shared" si="504"/>
        <v>0.79422382671480141</v>
      </c>
      <c r="K6999" t="s">
        <v>100</v>
      </c>
      <c r="M6999" s="2">
        <v>5.9240000000000004</v>
      </c>
      <c r="N6999" s="63">
        <f t="shared" si="505"/>
        <v>2.3616258523878537</v>
      </c>
      <c r="O6999">
        <v>4.0904559648039198</v>
      </c>
      <c r="P6999" s="2">
        <v>3</v>
      </c>
      <c r="Q6999" s="2">
        <v>0.70599999999999996</v>
      </c>
      <c r="R6999" s="63">
        <f t="shared" si="506"/>
        <v>0.10859711475602551</v>
      </c>
      <c r="S6999">
        <v>0.18809572031282401</v>
      </c>
      <c r="T6999" s="2">
        <v>3</v>
      </c>
      <c r="U6999" s="339">
        <f t="shared" si="502"/>
        <v>-2.1271519378944475</v>
      </c>
      <c r="V6999" s="4">
        <f t="shared" si="503"/>
        <v>0.35699401059848546</v>
      </c>
      <c r="W6999" s="138"/>
    </row>
    <row r="7000" spans="1:23">
      <c r="A7000" s="109" t="s">
        <v>948</v>
      </c>
      <c r="B7000" t="s">
        <v>952</v>
      </c>
      <c r="C7000" s="219" t="s">
        <v>1491</v>
      </c>
      <c r="D7000" s="81" t="s">
        <v>44</v>
      </c>
      <c r="E7000" s="93" t="s">
        <v>73</v>
      </c>
      <c r="F7000" s="93" t="s">
        <v>73</v>
      </c>
      <c r="G7000">
        <v>17</v>
      </c>
      <c r="H7000" s="123">
        <f t="shared" si="504"/>
        <v>6.1371841155234655E-2</v>
      </c>
      <c r="J7000" t="s">
        <v>100</v>
      </c>
      <c r="M7000" s="2">
        <v>7.9480000000000004</v>
      </c>
      <c r="N7000" s="63">
        <f t="shared" si="505"/>
        <v>4.49035893145897</v>
      </c>
      <c r="O7000">
        <v>7.7775298135076296</v>
      </c>
      <c r="P7000" s="2">
        <v>3</v>
      </c>
      <c r="Q7000" s="2">
        <v>6.1760000000000002</v>
      </c>
      <c r="R7000" s="63">
        <f t="shared" si="506"/>
        <v>4.0821289380256784</v>
      </c>
      <c r="S7000">
        <v>7.0704547237076598</v>
      </c>
      <c r="T7000" s="2">
        <v>3</v>
      </c>
      <c r="U7000" s="339">
        <f t="shared" si="502"/>
        <v>-0.25224951196709539</v>
      </c>
      <c r="V7000" s="4">
        <f t="shared" si="503"/>
        <v>0.77021001192985006</v>
      </c>
      <c r="W7000" s="138"/>
    </row>
    <row r="7001" spans="1:23">
      <c r="A7001" s="109" t="s">
        <v>948</v>
      </c>
      <c r="B7001" t="s">
        <v>953</v>
      </c>
      <c r="C7001" s="219" t="s">
        <v>1491</v>
      </c>
      <c r="D7001" s="81" t="s">
        <v>44</v>
      </c>
      <c r="E7001" s="93" t="s">
        <v>73</v>
      </c>
      <c r="F7001" s="93" t="s">
        <v>73</v>
      </c>
      <c r="G7001">
        <v>277</v>
      </c>
      <c r="H7001" s="123">
        <f t="shared" si="504"/>
        <v>1</v>
      </c>
      <c r="K7001" t="s">
        <v>100</v>
      </c>
      <c r="L7001" t="s">
        <v>100</v>
      </c>
      <c r="M7001" s="2">
        <v>0</v>
      </c>
      <c r="N7001" s="63">
        <f t="shared" si="505"/>
        <v>0</v>
      </c>
      <c r="O7001">
        <v>0</v>
      </c>
      <c r="P7001" s="2">
        <v>3</v>
      </c>
      <c r="Q7001" s="2">
        <v>0</v>
      </c>
      <c r="R7001" s="63">
        <f t="shared" si="506"/>
        <v>0</v>
      </c>
      <c r="S7001">
        <v>0</v>
      </c>
      <c r="T7001" s="2">
        <v>3</v>
      </c>
      <c r="U7001" s="339" t="e">
        <f t="shared" si="502"/>
        <v>#DIV/0!</v>
      </c>
      <c r="V7001" s="4" t="e">
        <f t="shared" si="503"/>
        <v>#DIV/0!</v>
      </c>
      <c r="W7001" s="138"/>
    </row>
    <row r="7002" spans="1:23">
      <c r="A7002" s="109" t="s">
        <v>948</v>
      </c>
      <c r="B7002" t="s">
        <v>953</v>
      </c>
      <c r="C7002" s="219" t="s">
        <v>1491</v>
      </c>
      <c r="D7002" s="81" t="s">
        <v>44</v>
      </c>
      <c r="E7002" s="93" t="s">
        <v>73</v>
      </c>
      <c r="F7002" s="93" t="s">
        <v>73</v>
      </c>
      <c r="G7002">
        <v>110</v>
      </c>
      <c r="H7002" s="123">
        <f t="shared" si="504"/>
        <v>0.3971119133574007</v>
      </c>
      <c r="K7002" t="s">
        <v>100</v>
      </c>
      <c r="M7002" s="2">
        <v>6.5000000000000002E-2</v>
      </c>
      <c r="N7002" s="63">
        <f t="shared" si="505"/>
        <v>4.358898943540674E-2</v>
      </c>
      <c r="O7002">
        <v>7.5498344352707497E-2</v>
      </c>
      <c r="P7002" s="2">
        <v>3</v>
      </c>
      <c r="Q7002" s="2">
        <v>0.17249999999999999</v>
      </c>
      <c r="R7002" s="63">
        <f t="shared" si="506"/>
        <v>3.6930866343600544E-2</v>
      </c>
      <c r="S7002">
        <v>6.3966136874651594E-2</v>
      </c>
      <c r="T7002" s="2">
        <v>3</v>
      </c>
      <c r="U7002" s="339">
        <f t="shared" si="502"/>
        <v>0.97600996657577732</v>
      </c>
      <c r="V7002" s="4">
        <f t="shared" si="503"/>
        <v>0.37916870872132369</v>
      </c>
      <c r="W7002" s="138"/>
    </row>
    <row r="7003" spans="1:23">
      <c r="A7003" s="109" t="s">
        <v>948</v>
      </c>
      <c r="B7003" t="s">
        <v>953</v>
      </c>
      <c r="C7003" s="219" t="s">
        <v>1491</v>
      </c>
      <c r="D7003" s="81" t="s">
        <v>44</v>
      </c>
      <c r="E7003" s="93" t="s">
        <v>73</v>
      </c>
      <c r="F7003" s="93" t="s">
        <v>73</v>
      </c>
      <c r="G7003">
        <v>17</v>
      </c>
      <c r="H7003" s="123">
        <f t="shared" si="504"/>
        <v>6.1371841155234655E-2</v>
      </c>
      <c r="J7003" t="s">
        <v>100</v>
      </c>
      <c r="M7003" s="2">
        <v>0.84</v>
      </c>
      <c r="N7003" s="63">
        <f t="shared" si="505"/>
        <v>0.22464787260658975</v>
      </c>
      <c r="O7003">
        <v>0.38910152916687402</v>
      </c>
      <c r="P7003" s="2">
        <v>3</v>
      </c>
      <c r="Q7003" s="2">
        <v>0.39750000000000002</v>
      </c>
      <c r="R7003" s="63">
        <f t="shared" si="506"/>
        <v>9.5262794416288266E-2</v>
      </c>
      <c r="S7003">
        <v>0.16500000000000001</v>
      </c>
      <c r="T7003" s="2">
        <v>3</v>
      </c>
      <c r="U7003" s="339">
        <f t="shared" si="502"/>
        <v>-0.74820695774297263</v>
      </c>
      <c r="V7003" s="4">
        <f t="shared" si="503"/>
        <v>0.39076777026225235</v>
      </c>
      <c r="W7003" s="138"/>
    </row>
    <row r="7004" spans="1:23">
      <c r="A7004" s="109" t="s">
        <v>948</v>
      </c>
      <c r="B7004" t="s">
        <v>966</v>
      </c>
      <c r="C7004" s="219" t="s">
        <v>1491</v>
      </c>
      <c r="D7004" s="81" t="s">
        <v>44</v>
      </c>
      <c r="E7004" s="93" t="s">
        <v>73</v>
      </c>
      <c r="F7004" s="93" t="s">
        <v>73</v>
      </c>
      <c r="G7004">
        <v>277</v>
      </c>
      <c r="H7004" s="123">
        <f t="shared" si="504"/>
        <v>1</v>
      </c>
      <c r="K7004" t="s">
        <v>100</v>
      </c>
      <c r="L7004" t="s">
        <v>100</v>
      </c>
      <c r="M7004" s="2">
        <v>1.1200000000000001</v>
      </c>
      <c r="N7004" s="63">
        <f t="shared" si="505"/>
        <v>0.42688796344396213</v>
      </c>
      <c r="O7004">
        <v>0.73939164182454797</v>
      </c>
      <c r="P7004" s="2">
        <v>3</v>
      </c>
      <c r="Q7004" s="2">
        <v>0.70714285714285696</v>
      </c>
      <c r="R7004" s="63">
        <f t="shared" si="506"/>
        <v>0.29024346649196076</v>
      </c>
      <c r="S7004">
        <v>0.50271643052899095</v>
      </c>
      <c r="T7004" s="2">
        <v>3</v>
      </c>
      <c r="U7004" s="339">
        <f t="shared" si="502"/>
        <v>-0.45985125778171793</v>
      </c>
      <c r="V7004" s="4">
        <f t="shared" si="503"/>
        <v>0.50179868267410388</v>
      </c>
      <c r="W7004" s="138"/>
    </row>
    <row r="7005" spans="1:23">
      <c r="A7005" s="109" t="s">
        <v>948</v>
      </c>
      <c r="B7005" t="s">
        <v>966</v>
      </c>
      <c r="C7005" s="219" t="s">
        <v>1491</v>
      </c>
      <c r="D7005" s="81" t="s">
        <v>44</v>
      </c>
      <c r="E7005" s="93" t="s">
        <v>73</v>
      </c>
      <c r="F7005" s="93" t="s">
        <v>73</v>
      </c>
      <c r="G7005">
        <v>220</v>
      </c>
      <c r="H7005" s="123">
        <f t="shared" si="504"/>
        <v>0.79422382671480141</v>
      </c>
      <c r="K7005" t="s">
        <v>100</v>
      </c>
      <c r="M7005" s="2">
        <v>2.70714285714286</v>
      </c>
      <c r="N7005" s="63">
        <f t="shared" si="505"/>
        <v>0.58200529098124232</v>
      </c>
      <c r="O7005">
        <v>1.0080627342534201</v>
      </c>
      <c r="P7005" s="2">
        <v>3</v>
      </c>
      <c r="Q7005" s="2">
        <v>2.9228571428571399</v>
      </c>
      <c r="R7005" s="63">
        <f t="shared" si="506"/>
        <v>1.1721192311635742</v>
      </c>
      <c r="S7005">
        <v>2.0301700609038802</v>
      </c>
      <c r="T7005" s="2">
        <v>3</v>
      </c>
      <c r="U7005" s="339">
        <f t="shared" si="502"/>
        <v>7.6667828995043E-2</v>
      </c>
      <c r="V7005" s="4">
        <f t="shared" si="503"/>
        <v>0.49414901811395351</v>
      </c>
      <c r="W7005" s="138"/>
    </row>
    <row r="7006" spans="1:23">
      <c r="A7006" s="109" t="s">
        <v>948</v>
      </c>
      <c r="B7006" t="s">
        <v>966</v>
      </c>
      <c r="C7006" s="219" t="s">
        <v>1491</v>
      </c>
      <c r="D7006" s="81" t="s">
        <v>44</v>
      </c>
      <c r="E7006" s="93" t="s">
        <v>73</v>
      </c>
      <c r="F7006" s="93" t="s">
        <v>73</v>
      </c>
      <c r="G7006">
        <v>17</v>
      </c>
      <c r="H7006" s="123">
        <f t="shared" si="504"/>
        <v>6.1371841155234655E-2</v>
      </c>
      <c r="J7006" t="s">
        <v>100</v>
      </c>
      <c r="M7006" s="2">
        <v>2.9471428571428602</v>
      </c>
      <c r="N7006" s="63">
        <f t="shared" si="505"/>
        <v>1.3858159020179084</v>
      </c>
      <c r="O7006">
        <v>2.4003035522319101</v>
      </c>
      <c r="P7006" s="2">
        <v>3</v>
      </c>
      <c r="Q7006" s="2">
        <v>1.3414285714285701</v>
      </c>
      <c r="R7006" s="63">
        <f t="shared" si="506"/>
        <v>1.1624372316216969</v>
      </c>
      <c r="S7006">
        <v>2.0134003457784901</v>
      </c>
      <c r="T7006" s="2">
        <v>3</v>
      </c>
      <c r="U7006" s="339">
        <f t="shared" si="502"/>
        <v>-0.78710103386299102</v>
      </c>
      <c r="V7006" s="4">
        <f t="shared" si="503"/>
        <v>1.0842710512231821</v>
      </c>
      <c r="W7006" s="138"/>
    </row>
    <row r="7007" spans="1:23">
      <c r="A7007" s="109" t="s">
        <v>948</v>
      </c>
      <c r="B7007" t="s">
        <v>957</v>
      </c>
      <c r="C7007" s="219" t="s">
        <v>1491</v>
      </c>
      <c r="D7007" s="81" t="s">
        <v>44</v>
      </c>
      <c r="E7007" s="93" t="s">
        <v>73</v>
      </c>
      <c r="F7007" s="93" t="s">
        <v>73</v>
      </c>
      <c r="G7007">
        <v>277</v>
      </c>
      <c r="H7007" s="123">
        <f t="shared" si="504"/>
        <v>1</v>
      </c>
      <c r="K7007" t="s">
        <v>100</v>
      </c>
      <c r="L7007" t="s">
        <v>100</v>
      </c>
      <c r="M7007" s="2">
        <v>3.2000000000000001E-2</v>
      </c>
      <c r="N7007" s="63">
        <f t="shared" si="505"/>
        <v>1.4375905768565237E-2</v>
      </c>
      <c r="O7007">
        <v>2.4899799195977498E-2</v>
      </c>
      <c r="P7007" s="2">
        <v>3</v>
      </c>
      <c r="Q7007" s="2">
        <v>0.08</v>
      </c>
      <c r="R7007" s="63">
        <f t="shared" si="506"/>
        <v>6.1373175465072947E-2</v>
      </c>
      <c r="S7007">
        <v>0.106301458127346</v>
      </c>
      <c r="T7007" s="2">
        <v>3</v>
      </c>
      <c r="U7007" s="339">
        <f t="shared" si="502"/>
        <v>0.91629073187415511</v>
      </c>
      <c r="V7007" s="4">
        <f t="shared" si="503"/>
        <v>0.92187499999999445</v>
      </c>
      <c r="W7007" s="138"/>
    </row>
    <row r="7008" spans="1:23">
      <c r="A7008" s="109" t="s">
        <v>948</v>
      </c>
      <c r="B7008" t="s">
        <v>957</v>
      </c>
      <c r="C7008" s="219" t="s">
        <v>1491</v>
      </c>
      <c r="D7008" s="81" t="s">
        <v>44</v>
      </c>
      <c r="E7008" s="93" t="s">
        <v>73</v>
      </c>
      <c r="F7008" s="93" t="s">
        <v>73</v>
      </c>
      <c r="G7008">
        <v>110</v>
      </c>
      <c r="H7008" s="123">
        <f t="shared" si="504"/>
        <v>0.3971119133574007</v>
      </c>
      <c r="K7008" t="s">
        <v>100</v>
      </c>
      <c r="M7008" s="2">
        <v>1.6339999999999999</v>
      </c>
      <c r="N7008" s="63">
        <f t="shared" si="505"/>
        <v>0.85732724207271249</v>
      </c>
      <c r="O7008">
        <v>1.48493434198284</v>
      </c>
      <c r="P7008" s="2">
        <v>3</v>
      </c>
      <c r="Q7008" s="2">
        <v>0.122</v>
      </c>
      <c r="R7008" s="63">
        <f t="shared" si="506"/>
        <v>5.9777364723892897E-2</v>
      </c>
      <c r="S7008">
        <v>0.103537432844358</v>
      </c>
      <c r="T7008" s="2">
        <v>3</v>
      </c>
      <c r="U7008" s="339">
        <f t="shared" si="502"/>
        <v>-2.5947652306866917</v>
      </c>
      <c r="V7008" s="4">
        <f t="shared" si="503"/>
        <v>0.57341216518856808</v>
      </c>
      <c r="W7008" s="138"/>
    </row>
    <row r="7009" spans="1:23">
      <c r="A7009" s="109" t="s">
        <v>948</v>
      </c>
      <c r="B7009" t="s">
        <v>957</v>
      </c>
      <c r="C7009" s="219" t="s">
        <v>1491</v>
      </c>
      <c r="D7009" s="81" t="s">
        <v>44</v>
      </c>
      <c r="E7009" s="93" t="s">
        <v>73</v>
      </c>
      <c r="F7009" s="93" t="s">
        <v>73</v>
      </c>
      <c r="G7009">
        <v>17</v>
      </c>
      <c r="H7009" s="123">
        <f t="shared" si="504"/>
        <v>6.1371841155234655E-2</v>
      </c>
      <c r="J7009" t="s">
        <v>100</v>
      </c>
      <c r="M7009" s="2">
        <v>0.53400000000000003</v>
      </c>
      <c r="N7009" s="63">
        <f t="shared" si="505"/>
        <v>0.18719864671875527</v>
      </c>
      <c r="O7009">
        <v>0.32423756722502101</v>
      </c>
      <c r="P7009" s="2">
        <v>3</v>
      </c>
      <c r="Q7009" s="2">
        <v>1.01</v>
      </c>
      <c r="R7009" s="63">
        <f t="shared" si="506"/>
        <v>0.44332080182790151</v>
      </c>
      <c r="S7009">
        <v>0.76785415281809899</v>
      </c>
      <c r="T7009" s="2">
        <v>3</v>
      </c>
      <c r="U7009" s="339">
        <f t="shared" si="502"/>
        <v>0.63730977087511032</v>
      </c>
      <c r="V7009" s="4">
        <f t="shared" si="503"/>
        <v>0.52599418357677363</v>
      </c>
      <c r="W7009" s="138"/>
    </row>
    <row r="7010" spans="1:23">
      <c r="A7010" s="109" t="s">
        <v>948</v>
      </c>
      <c r="B7010" t="s">
        <v>973</v>
      </c>
      <c r="C7010" s="219" t="s">
        <v>1491</v>
      </c>
      <c r="D7010" s="81" t="s">
        <v>44</v>
      </c>
      <c r="E7010" s="93" t="s">
        <v>73</v>
      </c>
      <c r="F7010" s="93" t="s">
        <v>73</v>
      </c>
      <c r="G7010">
        <v>277</v>
      </c>
      <c r="H7010" s="123">
        <f t="shared" si="504"/>
        <v>1</v>
      </c>
      <c r="K7010" t="s">
        <v>100</v>
      </c>
      <c r="L7010" t="s">
        <v>100</v>
      </c>
      <c r="M7010" s="2">
        <v>0.33857142857142902</v>
      </c>
      <c r="N7010" s="63">
        <f t="shared" si="505"/>
        <v>9.5010442199708361E-2</v>
      </c>
      <c r="O7010">
        <v>0.16456291313948099</v>
      </c>
      <c r="P7010" s="2">
        <v>3</v>
      </c>
      <c r="Q7010" s="2">
        <v>0.495714285714286</v>
      </c>
      <c r="R7010" s="63">
        <f t="shared" si="506"/>
        <v>0.1296515476557214</v>
      </c>
      <c r="S7010">
        <v>0.22456306781964699</v>
      </c>
      <c r="T7010" s="2">
        <v>3</v>
      </c>
      <c r="U7010" s="339">
        <f t="shared" si="502"/>
        <v>0.38126463881172717</v>
      </c>
      <c r="V7010" s="4">
        <f t="shared" si="503"/>
        <v>0.40173907266068132</v>
      </c>
      <c r="W7010" s="138"/>
    </row>
    <row r="7011" spans="1:23">
      <c r="A7011" s="109" t="s">
        <v>948</v>
      </c>
      <c r="B7011" t="s">
        <v>973</v>
      </c>
      <c r="C7011" s="219" t="s">
        <v>1491</v>
      </c>
      <c r="D7011" s="81" t="s">
        <v>44</v>
      </c>
      <c r="E7011" s="93" t="s">
        <v>73</v>
      </c>
      <c r="F7011" s="93" t="s">
        <v>73</v>
      </c>
      <c r="G7011">
        <v>220</v>
      </c>
      <c r="H7011" s="123">
        <f t="shared" si="504"/>
        <v>0.79422382671480141</v>
      </c>
      <c r="K7011" t="s">
        <v>100</v>
      </c>
      <c r="M7011" s="2">
        <v>3.3314285714285701</v>
      </c>
      <c r="N7011" s="63">
        <f t="shared" si="505"/>
        <v>0.77779909267845615</v>
      </c>
      <c r="O7011">
        <v>1.34718754660006</v>
      </c>
      <c r="P7011" s="2">
        <v>3</v>
      </c>
      <c r="Q7011" s="2">
        <v>2.3228571428571398</v>
      </c>
      <c r="R7011" s="63">
        <f t="shared" si="506"/>
        <v>0.94530838169770592</v>
      </c>
      <c r="S7011">
        <v>1.63732214592114</v>
      </c>
      <c r="T7011" s="2">
        <v>3</v>
      </c>
      <c r="U7011" s="339">
        <f t="shared" si="502"/>
        <v>-0.36060325736262805</v>
      </c>
      <c r="V7011" s="4">
        <f t="shared" si="503"/>
        <v>0.49894922790966351</v>
      </c>
      <c r="W7011" s="138"/>
    </row>
    <row r="7012" spans="1:23">
      <c r="A7012" s="109" t="s">
        <v>948</v>
      </c>
      <c r="B7012" t="s">
        <v>973</v>
      </c>
      <c r="C7012" s="219" t="s">
        <v>1491</v>
      </c>
      <c r="D7012" s="81" t="s">
        <v>44</v>
      </c>
      <c r="E7012" s="93" t="s">
        <v>73</v>
      </c>
      <c r="F7012" s="93" t="s">
        <v>73</v>
      </c>
      <c r="G7012">
        <v>17</v>
      </c>
      <c r="H7012" s="123">
        <f t="shared" si="504"/>
        <v>6.1371841155234655E-2</v>
      </c>
      <c r="J7012" t="s">
        <v>100</v>
      </c>
      <c r="M7012" s="2">
        <v>0.73142857142857098</v>
      </c>
      <c r="N7012" s="63">
        <f t="shared" si="505"/>
        <v>0.2255223214236616</v>
      </c>
      <c r="O7012">
        <v>0.39061611894666098</v>
      </c>
      <c r="P7012" s="2">
        <v>3</v>
      </c>
      <c r="Q7012" s="2">
        <v>0.52285714285714302</v>
      </c>
      <c r="R7012" s="63">
        <f t="shared" si="506"/>
        <v>0.28145878493848392</v>
      </c>
      <c r="S7012">
        <v>0.487500915750056</v>
      </c>
      <c r="T7012" s="2">
        <v>3</v>
      </c>
      <c r="U7012" s="339">
        <f t="shared" si="502"/>
        <v>-0.3356912916381406</v>
      </c>
      <c r="V7012" s="4">
        <f t="shared" si="503"/>
        <v>0.62311007594533552</v>
      </c>
      <c r="W7012" s="138"/>
    </row>
    <row r="7013" spans="1:23">
      <c r="A7013" s="109" t="s">
        <v>948</v>
      </c>
      <c r="B7013" t="s">
        <v>974</v>
      </c>
      <c r="C7013" s="219" t="s">
        <v>1491</v>
      </c>
      <c r="D7013" s="81" t="s">
        <v>44</v>
      </c>
      <c r="E7013" s="93" t="s">
        <v>73</v>
      </c>
      <c r="F7013" s="93" t="s">
        <v>73</v>
      </c>
      <c r="G7013">
        <v>277</v>
      </c>
      <c r="H7013" s="123">
        <f t="shared" si="504"/>
        <v>1</v>
      </c>
      <c r="K7013" t="s">
        <v>100</v>
      </c>
      <c r="L7013" t="s">
        <v>100</v>
      </c>
      <c r="M7013" s="2">
        <v>0.26500000000000001</v>
      </c>
      <c r="N7013" s="63">
        <f t="shared" si="505"/>
        <v>0.2337733945512192</v>
      </c>
      <c r="O7013">
        <v>0.40490739682055699</v>
      </c>
      <c r="P7013" s="2">
        <v>3</v>
      </c>
      <c r="Q7013" s="2">
        <v>4.33333333333333E-2</v>
      </c>
      <c r="R7013" s="63">
        <f t="shared" si="506"/>
        <v>2.674987019698517E-2</v>
      </c>
      <c r="S7013">
        <v>4.6332134277050803E-2</v>
      </c>
      <c r="T7013" s="2">
        <v>3</v>
      </c>
      <c r="U7013" s="339">
        <f t="shared" si="502"/>
        <v>-1.8108076641987503</v>
      </c>
      <c r="V7013" s="4">
        <f t="shared" si="503"/>
        <v>0.71439842209073023</v>
      </c>
      <c r="W7013" s="138"/>
    </row>
    <row r="7014" spans="1:23">
      <c r="A7014" s="109" t="s">
        <v>948</v>
      </c>
      <c r="B7014" t="s">
        <v>974</v>
      </c>
      <c r="C7014" s="219" t="s">
        <v>1491</v>
      </c>
      <c r="D7014" s="81" t="s">
        <v>44</v>
      </c>
      <c r="E7014" s="93" t="s">
        <v>73</v>
      </c>
      <c r="F7014" s="93" t="s">
        <v>73</v>
      </c>
      <c r="G7014">
        <v>110</v>
      </c>
      <c r="H7014" s="123">
        <f t="shared" si="504"/>
        <v>0.3971119133574007</v>
      </c>
      <c r="K7014" t="s">
        <v>100</v>
      </c>
      <c r="M7014" s="2">
        <v>0.74666666666666703</v>
      </c>
      <c r="N7014" s="63">
        <f t="shared" si="505"/>
        <v>0.44275902650940452</v>
      </c>
      <c r="O7014">
        <v>0.76688112942402398</v>
      </c>
      <c r="P7014" s="2">
        <v>3</v>
      </c>
      <c r="Q7014" s="2">
        <v>0.19666666666666699</v>
      </c>
      <c r="R7014" s="63">
        <f t="shared" si="506"/>
        <v>9.0160350980289017E-2</v>
      </c>
      <c r="S7014">
        <v>0.15616230872610301</v>
      </c>
      <c r="T7014" s="2">
        <v>3</v>
      </c>
      <c r="U7014" s="339">
        <f t="shared" si="502"/>
        <v>-1.3341086079493194</v>
      </c>
      <c r="V7014" s="4">
        <f t="shared" si="503"/>
        <v>0.54350282485875678</v>
      </c>
      <c r="W7014" s="138"/>
    </row>
    <row r="7015" spans="1:23">
      <c r="A7015" s="109" t="s">
        <v>948</v>
      </c>
      <c r="B7015" t="s">
        <v>974</v>
      </c>
      <c r="C7015" s="219" t="s">
        <v>1491</v>
      </c>
      <c r="D7015" s="81" t="s">
        <v>44</v>
      </c>
      <c r="E7015" s="93" t="s">
        <v>73</v>
      </c>
      <c r="F7015" s="93" t="s">
        <v>73</v>
      </c>
      <c r="G7015">
        <v>17</v>
      </c>
      <c r="H7015" s="123">
        <f t="shared" si="504"/>
        <v>6.1371841155234655E-2</v>
      </c>
      <c r="J7015" t="s">
        <v>100</v>
      </c>
      <c r="M7015" s="2">
        <v>1.88</v>
      </c>
      <c r="N7015" s="63">
        <f t="shared" si="505"/>
        <v>1.243698784540157</v>
      </c>
      <c r="O7015">
        <v>2.15414948413521</v>
      </c>
      <c r="P7015" s="2">
        <v>3</v>
      </c>
      <c r="Q7015" s="2">
        <v>0.89166666666666705</v>
      </c>
      <c r="R7015" s="63">
        <f t="shared" si="506"/>
        <v>0.47375685277951984</v>
      </c>
      <c r="S7015">
        <v>0.82057093944805704</v>
      </c>
      <c r="T7015" s="2">
        <v>3</v>
      </c>
      <c r="U7015" s="339">
        <f t="shared" si="502"/>
        <v>-0.74593468516199712</v>
      </c>
      <c r="V7015" s="4">
        <f t="shared" si="503"/>
        <v>0.61563012781320037</v>
      </c>
      <c r="W7015" s="138"/>
    </row>
    <row r="7016" spans="1:23">
      <c r="A7016" s="109" t="s">
        <v>948</v>
      </c>
      <c r="B7016" t="s">
        <v>975</v>
      </c>
      <c r="C7016" s="219" t="s">
        <v>1491</v>
      </c>
      <c r="D7016" s="81" t="s">
        <v>44</v>
      </c>
      <c r="E7016" s="93" t="s">
        <v>73</v>
      </c>
      <c r="F7016" s="93" t="s">
        <v>73</v>
      </c>
      <c r="G7016">
        <v>277</v>
      </c>
      <c r="H7016" s="123">
        <f t="shared" si="504"/>
        <v>1</v>
      </c>
      <c r="K7016" t="s">
        <v>100</v>
      </c>
      <c r="L7016" t="s">
        <v>100</v>
      </c>
      <c r="M7016" s="2">
        <v>0.92857142857142905</v>
      </c>
      <c r="N7016" s="63">
        <f t="shared" si="505"/>
        <v>0.46773008089220502</v>
      </c>
      <c r="O7016">
        <v>0.81013226433359997</v>
      </c>
      <c r="P7016" s="2">
        <v>3</v>
      </c>
      <c r="Q7016" s="2">
        <v>1.5971428571428601</v>
      </c>
      <c r="R7016" s="63">
        <f t="shared" si="506"/>
        <v>0.65037351905325336</v>
      </c>
      <c r="S7016">
        <v>1.1264799788976001</v>
      </c>
      <c r="T7016" s="2">
        <v>3</v>
      </c>
      <c r="U7016" s="339">
        <f t="shared" si="502"/>
        <v>0.54232429082536293</v>
      </c>
      <c r="V7016" s="4">
        <f t="shared" si="503"/>
        <v>0.49915381521863067</v>
      </c>
      <c r="W7016" s="138"/>
    </row>
    <row r="7017" spans="1:23">
      <c r="A7017" s="109" t="s">
        <v>948</v>
      </c>
      <c r="B7017" t="s">
        <v>975</v>
      </c>
      <c r="C7017" s="219" t="s">
        <v>1491</v>
      </c>
      <c r="D7017" s="81" t="s">
        <v>44</v>
      </c>
      <c r="E7017" s="93" t="s">
        <v>73</v>
      </c>
      <c r="F7017" s="93" t="s">
        <v>73</v>
      </c>
      <c r="G7017">
        <v>220</v>
      </c>
      <c r="H7017" s="123">
        <f t="shared" si="504"/>
        <v>0.79422382671480141</v>
      </c>
      <c r="K7017" t="s">
        <v>100</v>
      </c>
      <c r="M7017" s="2">
        <v>3.80571428571429</v>
      </c>
      <c r="N7017" s="63">
        <f t="shared" si="505"/>
        <v>0.85903600456724594</v>
      </c>
      <c r="O7017">
        <v>1.48789400544144</v>
      </c>
      <c r="P7017" s="2">
        <v>3</v>
      </c>
      <c r="Q7017" s="2">
        <v>4.4671428571428597</v>
      </c>
      <c r="R7017" s="63">
        <f t="shared" si="506"/>
        <v>1.8351134215195721</v>
      </c>
      <c r="S7017">
        <v>3.1785096837234601</v>
      </c>
      <c r="T7017" s="2">
        <v>3</v>
      </c>
      <c r="U7017" s="339">
        <f t="shared" si="502"/>
        <v>0.16024532579756096</v>
      </c>
      <c r="V7017" s="4">
        <f t="shared" si="503"/>
        <v>0.50209202144454768</v>
      </c>
      <c r="W7017" s="138"/>
    </row>
    <row r="7018" spans="1:23">
      <c r="A7018" s="109" t="s">
        <v>948</v>
      </c>
      <c r="B7018" t="s">
        <v>975</v>
      </c>
      <c r="C7018" s="219" t="s">
        <v>1491</v>
      </c>
      <c r="D7018" s="81" t="s">
        <v>44</v>
      </c>
      <c r="E7018" s="93" t="s">
        <v>73</v>
      </c>
      <c r="F7018" s="93" t="s">
        <v>73</v>
      </c>
      <c r="G7018">
        <v>17</v>
      </c>
      <c r="H7018" s="123">
        <f t="shared" si="504"/>
        <v>6.1371841155234655E-2</v>
      </c>
      <c r="J7018" t="s">
        <v>100</v>
      </c>
      <c r="M7018" s="2">
        <v>0.93857142857142895</v>
      </c>
      <c r="N7018" s="63">
        <f t="shared" si="505"/>
        <v>0.63188807528116764</v>
      </c>
      <c r="O7018">
        <v>1.0944622510838899</v>
      </c>
      <c r="P7018" s="2">
        <v>3</v>
      </c>
      <c r="Q7018" s="2">
        <v>2.1114285714285699</v>
      </c>
      <c r="R7018" s="63">
        <f t="shared" si="506"/>
        <v>1.3083807998668897</v>
      </c>
      <c r="S7018">
        <v>2.2661820210170598</v>
      </c>
      <c r="T7018" s="2">
        <v>3</v>
      </c>
      <c r="U7018" s="339">
        <f t="shared" si="502"/>
        <v>0.81076108302353544</v>
      </c>
      <c r="V7018" s="4">
        <f t="shared" si="503"/>
        <v>0.7173194625773831</v>
      </c>
      <c r="W7018" s="138"/>
    </row>
    <row r="7019" spans="1:23">
      <c r="A7019" s="109" t="s">
        <v>948</v>
      </c>
      <c r="B7019" t="s">
        <v>976</v>
      </c>
      <c r="C7019" s="219" t="s">
        <v>1491</v>
      </c>
      <c r="D7019" s="81" t="s">
        <v>44</v>
      </c>
      <c r="E7019" s="93" t="s">
        <v>73</v>
      </c>
      <c r="F7019" s="93" t="s">
        <v>73</v>
      </c>
      <c r="G7019">
        <v>277</v>
      </c>
      <c r="H7019" s="123">
        <f t="shared" si="504"/>
        <v>1</v>
      </c>
      <c r="K7019" t="s">
        <v>100</v>
      </c>
      <c r="L7019" t="s">
        <v>100</v>
      </c>
      <c r="M7019" s="2">
        <v>0.77142857142857102</v>
      </c>
      <c r="N7019" s="63">
        <f t="shared" si="505"/>
        <v>0.22289580454225652</v>
      </c>
      <c r="O7019">
        <v>0.38606685826113002</v>
      </c>
      <c r="P7019" s="2">
        <v>3</v>
      </c>
      <c r="Q7019" s="2">
        <v>1.07</v>
      </c>
      <c r="R7019" s="63">
        <f t="shared" si="506"/>
        <v>0.29227080289043961</v>
      </c>
      <c r="S7019">
        <v>0.50622788017519005</v>
      </c>
      <c r="T7019" s="2">
        <v>3</v>
      </c>
      <c r="U7019" s="339">
        <f t="shared" si="502"/>
        <v>0.32716984395890009</v>
      </c>
      <c r="V7019" s="4">
        <f t="shared" si="503"/>
        <v>0.40794441047738272</v>
      </c>
      <c r="W7019" s="138"/>
    </row>
    <row r="7020" spans="1:23">
      <c r="A7020" s="109" t="s">
        <v>948</v>
      </c>
      <c r="B7020" t="s">
        <v>976</v>
      </c>
      <c r="C7020" s="219" t="s">
        <v>1491</v>
      </c>
      <c r="D7020" s="81" t="s">
        <v>44</v>
      </c>
      <c r="E7020" s="93" t="s">
        <v>73</v>
      </c>
      <c r="F7020" s="93" t="s">
        <v>73</v>
      </c>
      <c r="G7020">
        <v>110</v>
      </c>
      <c r="H7020" s="123">
        <f t="shared" si="504"/>
        <v>0.3971119133574007</v>
      </c>
      <c r="K7020" t="s">
        <v>100</v>
      </c>
      <c r="M7020" s="2">
        <v>2.6785714285714302</v>
      </c>
      <c r="N7020" s="63">
        <f t="shared" si="505"/>
        <v>0.71622799420473593</v>
      </c>
      <c r="O7020">
        <v>1.24054327576575</v>
      </c>
      <c r="P7020" s="2">
        <v>3</v>
      </c>
      <c r="Q7020" s="2">
        <v>1.02428571428571</v>
      </c>
      <c r="R7020" s="63">
        <f t="shared" si="506"/>
        <v>0.27206733526947868</v>
      </c>
      <c r="S7020">
        <v>0.471234447766613</v>
      </c>
      <c r="T7020" s="2">
        <v>3</v>
      </c>
      <c r="U7020" s="339">
        <f t="shared" si="502"/>
        <v>-0.96128809780489555</v>
      </c>
      <c r="V7020" s="4">
        <f t="shared" si="503"/>
        <v>0.40388553560008367</v>
      </c>
      <c r="W7020" s="138"/>
    </row>
    <row r="7021" spans="1:23">
      <c r="A7021" s="109" t="s">
        <v>948</v>
      </c>
      <c r="B7021" t="s">
        <v>976</v>
      </c>
      <c r="C7021" s="219" t="s">
        <v>1491</v>
      </c>
      <c r="D7021" s="81" t="s">
        <v>44</v>
      </c>
      <c r="E7021" s="93" t="s">
        <v>73</v>
      </c>
      <c r="F7021" s="93" t="s">
        <v>73</v>
      </c>
      <c r="G7021">
        <v>17</v>
      </c>
      <c r="H7021" s="123">
        <f t="shared" si="504"/>
        <v>6.1371841155234655E-2</v>
      </c>
      <c r="J7021" t="s">
        <v>100</v>
      </c>
      <c r="M7021" s="2">
        <v>10.06</v>
      </c>
      <c r="N7021" s="63">
        <f t="shared" si="505"/>
        <v>3.9786443810814669</v>
      </c>
      <c r="O7021">
        <v>6.8912142132815299</v>
      </c>
      <c r="P7021" s="2">
        <v>3</v>
      </c>
      <c r="Q7021" s="2">
        <v>11.25</v>
      </c>
      <c r="R7021" s="63">
        <f t="shared" si="506"/>
        <v>2.2810864857684696</v>
      </c>
      <c r="S7021">
        <v>3.9509576898097301</v>
      </c>
      <c r="T7021" s="2">
        <v>3</v>
      </c>
      <c r="U7021" s="339">
        <f t="shared" si="502"/>
        <v>0.111800963978836</v>
      </c>
      <c r="V7021" s="4">
        <f t="shared" si="503"/>
        <v>0.37444626611796972</v>
      </c>
      <c r="W7021" s="138"/>
    </row>
    <row r="7022" spans="1:23">
      <c r="A7022" s="109" t="s">
        <v>948</v>
      </c>
      <c r="B7022" t="s">
        <v>971</v>
      </c>
      <c r="C7022" s="219" t="s">
        <v>1491</v>
      </c>
      <c r="D7022" s="81" t="s">
        <v>44</v>
      </c>
      <c r="E7022" s="93" t="s">
        <v>73</v>
      </c>
      <c r="F7022" s="93" t="s">
        <v>73</v>
      </c>
      <c r="G7022">
        <v>277</v>
      </c>
      <c r="H7022" s="123">
        <f t="shared" si="504"/>
        <v>1</v>
      </c>
      <c r="K7022" t="s">
        <v>100</v>
      </c>
      <c r="L7022" t="s">
        <v>100</v>
      </c>
      <c r="M7022" s="2">
        <v>0.50833333333333297</v>
      </c>
      <c r="N7022" s="63">
        <f t="shared" si="505"/>
        <v>0.12422649565298946</v>
      </c>
      <c r="O7022">
        <v>0.215166602117212</v>
      </c>
      <c r="P7022" s="2">
        <v>3</v>
      </c>
      <c r="Q7022" s="2">
        <v>0.97499999999999998</v>
      </c>
      <c r="R7022" s="63">
        <f t="shared" si="506"/>
        <v>0.43198379599239622</v>
      </c>
      <c r="S7022">
        <v>0.74821788270529899</v>
      </c>
      <c r="T7022" s="2">
        <v>3</v>
      </c>
      <c r="U7022" s="339">
        <f t="shared" si="502"/>
        <v>0.6513000706244455</v>
      </c>
      <c r="V7022" s="4">
        <f t="shared" si="503"/>
        <v>0.52963576594345851</v>
      </c>
      <c r="W7022" s="138"/>
    </row>
    <row r="7023" spans="1:23">
      <c r="A7023" s="109" t="s">
        <v>948</v>
      </c>
      <c r="B7023" t="s">
        <v>971</v>
      </c>
      <c r="C7023" s="219" t="s">
        <v>1491</v>
      </c>
      <c r="D7023" s="81" t="s">
        <v>44</v>
      </c>
      <c r="E7023" s="93" t="s">
        <v>73</v>
      </c>
      <c r="F7023" s="93" t="s">
        <v>73</v>
      </c>
      <c r="G7023">
        <v>220</v>
      </c>
      <c r="H7023" s="123">
        <f t="shared" si="504"/>
        <v>0.79422382671480141</v>
      </c>
      <c r="K7023" t="s">
        <v>100</v>
      </c>
      <c r="M7023" s="2">
        <v>2.63</v>
      </c>
      <c r="N7023" s="63">
        <f t="shared" si="505"/>
        <v>1.0922209788621808</v>
      </c>
      <c r="O7023">
        <v>1.8917822284819099</v>
      </c>
      <c r="P7023" s="2">
        <v>3</v>
      </c>
      <c r="Q7023" s="2">
        <v>1.8333333333333299</v>
      </c>
      <c r="R7023" s="63">
        <f t="shared" si="506"/>
        <v>0.59608351391021963</v>
      </c>
      <c r="S7023">
        <v>1.03244693164669</v>
      </c>
      <c r="T7023" s="2">
        <v>3</v>
      </c>
      <c r="U7023" s="339">
        <f t="shared" si="502"/>
        <v>-0.36084804261935938</v>
      </c>
      <c r="V7023" s="4">
        <f t="shared" si="503"/>
        <v>0.43904705234159802</v>
      </c>
      <c r="W7023" s="138"/>
    </row>
    <row r="7024" spans="1:23">
      <c r="A7024" s="109" t="s">
        <v>948</v>
      </c>
      <c r="B7024" t="s">
        <v>971</v>
      </c>
      <c r="C7024" s="219" t="s">
        <v>1491</v>
      </c>
      <c r="D7024" s="81" t="s">
        <v>44</v>
      </c>
      <c r="E7024" s="93" t="s">
        <v>73</v>
      </c>
      <c r="F7024" s="93" t="s">
        <v>73</v>
      </c>
      <c r="G7024">
        <v>17</v>
      </c>
      <c r="H7024" s="123">
        <f t="shared" si="504"/>
        <v>6.1371841155234655E-2</v>
      </c>
      <c r="J7024" t="s">
        <v>100</v>
      </c>
      <c r="M7024" s="2">
        <v>5.54</v>
      </c>
      <c r="N7024" s="63">
        <f t="shared" si="505"/>
        <v>2.6529656361639269</v>
      </c>
      <c r="O7024">
        <v>4.5950712725702099</v>
      </c>
      <c r="P7024" s="2">
        <v>3</v>
      </c>
      <c r="Q7024" s="2">
        <v>12.5133333333333</v>
      </c>
      <c r="R7024" s="63">
        <f t="shared" si="506"/>
        <v>8.2915375869349628</v>
      </c>
      <c r="S7024">
        <v>14.3613643734384</v>
      </c>
      <c r="T7024" s="2">
        <v>3</v>
      </c>
      <c r="U7024" s="339">
        <f t="shared" si="502"/>
        <v>0.81480024173105803</v>
      </c>
      <c r="V7024" s="4">
        <f t="shared" si="503"/>
        <v>0.77239358346893749</v>
      </c>
      <c r="W7024" s="138"/>
    </row>
    <row r="7025" spans="1:22">
      <c r="A7025" s="109" t="s">
        <v>948</v>
      </c>
      <c r="B7025" t="s">
        <v>962</v>
      </c>
      <c r="C7025" s="219" t="s">
        <v>1491</v>
      </c>
      <c r="D7025" s="81" t="s">
        <v>44</v>
      </c>
      <c r="E7025" s="93" t="s">
        <v>73</v>
      </c>
      <c r="F7025" s="93" t="s">
        <v>73</v>
      </c>
      <c r="G7025">
        <v>277</v>
      </c>
      <c r="H7025" s="123">
        <f t="shared" si="504"/>
        <v>1</v>
      </c>
      <c r="K7025" t="s">
        <v>100</v>
      </c>
      <c r="L7025" t="s">
        <v>100</v>
      </c>
      <c r="M7025" s="2">
        <v>0.57857142857142896</v>
      </c>
      <c r="N7025" s="63">
        <f t="shared" si="505"/>
        <v>0.17125123102326645</v>
      </c>
      <c r="O7025">
        <v>0.29661583299101302</v>
      </c>
      <c r="P7025" s="2">
        <v>3</v>
      </c>
      <c r="Q7025" s="2">
        <v>0.67857142857142905</v>
      </c>
      <c r="R7025" s="63">
        <f t="shared" si="506"/>
        <v>0.15643346371997421</v>
      </c>
      <c r="S7025">
        <v>0.270950707166978</v>
      </c>
      <c r="T7025" s="2">
        <v>3</v>
      </c>
      <c r="U7025" s="339">
        <f t="shared" si="502"/>
        <v>0.15942773692810217</v>
      </c>
      <c r="V7025" s="4">
        <f t="shared" si="503"/>
        <v>0.38647903970452419</v>
      </c>
    </row>
    <row r="7026" spans="1:22">
      <c r="A7026" s="109" t="s">
        <v>948</v>
      </c>
      <c r="B7026" t="s">
        <v>962</v>
      </c>
      <c r="C7026" s="219" t="s">
        <v>1491</v>
      </c>
      <c r="D7026" s="81" t="s">
        <v>44</v>
      </c>
      <c r="E7026" s="93" t="s">
        <v>73</v>
      </c>
      <c r="F7026" s="93" t="s">
        <v>73</v>
      </c>
      <c r="G7026">
        <v>110</v>
      </c>
      <c r="H7026" s="123">
        <f t="shared" si="504"/>
        <v>0.3971119133574007</v>
      </c>
      <c r="K7026" t="s">
        <v>100</v>
      </c>
      <c r="M7026" s="2">
        <v>1.9157142857142899</v>
      </c>
      <c r="N7026" s="63">
        <f t="shared" si="505"/>
        <v>0.57319627376141269</v>
      </c>
      <c r="O7026">
        <v>0.99280506886392605</v>
      </c>
      <c r="P7026" s="2">
        <v>3</v>
      </c>
      <c r="Q7026" s="2">
        <v>0.63428571428571401</v>
      </c>
      <c r="R7026" s="63">
        <f t="shared" si="506"/>
        <v>0.30850638644311823</v>
      </c>
      <c r="S7026">
        <v>0.53434873577895903</v>
      </c>
      <c r="T7026" s="2">
        <v>3</v>
      </c>
      <c r="U7026" s="339">
        <f t="shared" si="502"/>
        <v>-1.1053463208494565</v>
      </c>
      <c r="V7026" s="4">
        <f t="shared" si="503"/>
        <v>0.56990267294321395</v>
      </c>
    </row>
    <row r="7027" spans="1:22">
      <c r="A7027" s="109" t="s">
        <v>948</v>
      </c>
      <c r="B7027" t="s">
        <v>962</v>
      </c>
      <c r="C7027" s="219" t="s">
        <v>1491</v>
      </c>
      <c r="D7027" s="81" t="s">
        <v>44</v>
      </c>
      <c r="E7027" s="93" t="s">
        <v>73</v>
      </c>
      <c r="F7027" s="93" t="s">
        <v>73</v>
      </c>
      <c r="G7027">
        <v>17</v>
      </c>
      <c r="H7027" s="123">
        <f t="shared" si="504"/>
        <v>6.1371841155234655E-2</v>
      </c>
      <c r="J7027" t="s">
        <v>100</v>
      </c>
      <c r="M7027" s="2">
        <v>1.9285714285714299</v>
      </c>
      <c r="N7027" s="63">
        <f t="shared" si="505"/>
        <v>0.82132973870580239</v>
      </c>
      <c r="O7027">
        <v>1.4225848372057199</v>
      </c>
      <c r="P7027" s="2">
        <v>3</v>
      </c>
      <c r="Q7027" s="2">
        <v>2.4071428571428601</v>
      </c>
      <c r="R7027" s="63">
        <f t="shared" si="506"/>
        <v>0.75317634268118505</v>
      </c>
      <c r="S7027">
        <v>1.30453969258272</v>
      </c>
      <c r="T7027" s="2">
        <v>3</v>
      </c>
      <c r="U7027" s="339">
        <f t="shared" si="502"/>
        <v>0.22166097135398757</v>
      </c>
      <c r="V7027" s="4">
        <f t="shared" si="503"/>
        <v>0.43123489293341999</v>
      </c>
    </row>
    <row r="7028" spans="1:22">
      <c r="A7028" s="109" t="s">
        <v>948</v>
      </c>
      <c r="B7028" t="s">
        <v>977</v>
      </c>
      <c r="C7028" s="219" t="s">
        <v>1491</v>
      </c>
      <c r="D7028" s="81" t="s">
        <v>44</v>
      </c>
      <c r="E7028" s="93" t="s">
        <v>73</v>
      </c>
      <c r="F7028" s="93" t="s">
        <v>73</v>
      </c>
      <c r="G7028">
        <v>277</v>
      </c>
      <c r="H7028" s="123">
        <f t="shared" si="504"/>
        <v>1</v>
      </c>
      <c r="K7028" t="s">
        <v>100</v>
      </c>
      <c r="L7028" t="s">
        <v>100</v>
      </c>
      <c r="M7028" s="2">
        <v>0.39285714285714302</v>
      </c>
      <c r="N7028" s="63">
        <f t="shared" si="505"/>
        <v>0.11178920071646183</v>
      </c>
      <c r="O7028">
        <v>0.19362457537842701</v>
      </c>
      <c r="P7028" s="2">
        <v>3</v>
      </c>
      <c r="Q7028" s="2">
        <v>0.627142857142857</v>
      </c>
      <c r="R7028" s="63">
        <f t="shared" si="506"/>
        <v>0.18235235384381762</v>
      </c>
      <c r="S7028">
        <v>0.31584354173726997</v>
      </c>
      <c r="T7028" s="2">
        <v>3</v>
      </c>
      <c r="U7028" s="339">
        <f t="shared" si="502"/>
        <v>0.46772831540859938</v>
      </c>
      <c r="V7028" s="4">
        <f t="shared" si="503"/>
        <v>0.41787869510847264</v>
      </c>
    </row>
    <row r="7029" spans="1:22">
      <c r="A7029" s="109" t="s">
        <v>948</v>
      </c>
      <c r="B7029" t="s">
        <v>977</v>
      </c>
      <c r="C7029" s="219" t="s">
        <v>1491</v>
      </c>
      <c r="D7029" s="81" t="s">
        <v>44</v>
      </c>
      <c r="E7029" s="93" t="s">
        <v>73</v>
      </c>
      <c r="F7029" s="93" t="s">
        <v>73</v>
      </c>
      <c r="G7029">
        <v>220</v>
      </c>
      <c r="H7029" s="123">
        <f t="shared" si="504"/>
        <v>0.79422382671480141</v>
      </c>
      <c r="K7029" t="s">
        <v>100</v>
      </c>
      <c r="M7029" s="2">
        <v>2.4885714285714302</v>
      </c>
      <c r="N7029" s="63">
        <f t="shared" si="505"/>
        <v>0.60529541521684782</v>
      </c>
      <c r="O7029">
        <v>1.0484024127440801</v>
      </c>
      <c r="P7029" s="2">
        <v>3</v>
      </c>
      <c r="Q7029" s="2">
        <v>1.72285714285714</v>
      </c>
      <c r="R7029" s="63">
        <f t="shared" si="506"/>
        <v>0.23356451132905623</v>
      </c>
      <c r="S7029">
        <v>0.40454560046692201</v>
      </c>
      <c r="T7029" s="2">
        <v>3</v>
      </c>
      <c r="U7029" s="339">
        <f t="shared" si="502"/>
        <v>-0.36772478012531962</v>
      </c>
      <c r="V7029" s="4">
        <f t="shared" si="503"/>
        <v>0.35171204966507064</v>
      </c>
    </row>
    <row r="7030" spans="1:22">
      <c r="A7030" s="109" t="s">
        <v>948</v>
      </c>
      <c r="B7030" t="s">
        <v>977</v>
      </c>
      <c r="C7030" s="219" t="s">
        <v>1491</v>
      </c>
      <c r="D7030" s="81" t="s">
        <v>44</v>
      </c>
      <c r="E7030" s="93" t="s">
        <v>73</v>
      </c>
      <c r="F7030" s="93" t="s">
        <v>73</v>
      </c>
      <c r="G7030">
        <v>17</v>
      </c>
      <c r="H7030" s="123">
        <f t="shared" si="504"/>
        <v>6.1371841155234655E-2</v>
      </c>
      <c r="J7030" t="s">
        <v>100</v>
      </c>
      <c r="M7030" s="2">
        <v>3.8671428571428601</v>
      </c>
      <c r="N7030" s="63">
        <f t="shared" si="505"/>
        <v>1.2625094687685148</v>
      </c>
      <c r="O7030">
        <v>2.1867305449438601</v>
      </c>
      <c r="P7030" s="2">
        <v>3</v>
      </c>
      <c r="Q7030" s="2">
        <v>3.5914285714285699</v>
      </c>
      <c r="R7030" s="63">
        <f t="shared" si="506"/>
        <v>0.73837982224919951</v>
      </c>
      <c r="S7030">
        <v>1.27891136741929</v>
      </c>
      <c r="T7030" s="2">
        <v>3</v>
      </c>
      <c r="U7030" s="339">
        <f t="shared" si="502"/>
        <v>-7.3965900464109668E-2</v>
      </c>
      <c r="V7030" s="4">
        <f t="shared" si="503"/>
        <v>0.37560264481249195</v>
      </c>
    </row>
    <row r="7031" spans="1:22">
      <c r="A7031" s="109" t="s">
        <v>949</v>
      </c>
      <c r="B7031" t="s">
        <v>972</v>
      </c>
      <c r="C7031" s="219" t="s">
        <v>1491</v>
      </c>
      <c r="D7031" s="81" t="s">
        <v>44</v>
      </c>
      <c r="E7031" s="93" t="s">
        <v>73</v>
      </c>
      <c r="F7031" s="93" t="s">
        <v>73</v>
      </c>
      <c r="G7031">
        <v>277</v>
      </c>
      <c r="H7031" s="123">
        <f t="shared" si="504"/>
        <v>1</v>
      </c>
      <c r="K7031" t="s">
        <v>100</v>
      </c>
      <c r="L7031" t="s">
        <v>100</v>
      </c>
      <c r="M7031" s="2">
        <v>0</v>
      </c>
      <c r="N7031" s="63">
        <f t="shared" si="505"/>
        <v>0</v>
      </c>
      <c r="O7031">
        <v>0</v>
      </c>
      <c r="P7031" s="2">
        <v>3</v>
      </c>
      <c r="Q7031" s="2">
        <v>1.46E-2</v>
      </c>
      <c r="R7031" s="63">
        <f t="shared" si="506"/>
        <v>1.8527457102005818E-2</v>
      </c>
      <c r="S7031">
        <v>3.2090497035726903E-2</v>
      </c>
      <c r="T7031" s="2">
        <v>3</v>
      </c>
      <c r="U7031" s="339" t="e">
        <f t="shared" si="502"/>
        <v>#DIV/0!</v>
      </c>
      <c r="V7031" s="4" t="e">
        <f t="shared" si="503"/>
        <v>#DIV/0!</v>
      </c>
    </row>
    <row r="7032" spans="1:22">
      <c r="A7032" s="109" t="s">
        <v>949</v>
      </c>
      <c r="B7032" t="s">
        <v>972</v>
      </c>
      <c r="C7032" s="219" t="s">
        <v>1491</v>
      </c>
      <c r="D7032" s="81" t="s">
        <v>44</v>
      </c>
      <c r="E7032" s="93" t="s">
        <v>73</v>
      </c>
      <c r="F7032" s="93" t="s">
        <v>73</v>
      </c>
      <c r="G7032">
        <v>110</v>
      </c>
      <c r="H7032" s="123">
        <f t="shared" si="504"/>
        <v>0.3971119133574007</v>
      </c>
      <c r="K7032" t="s">
        <v>100</v>
      </c>
      <c r="M7032" s="2">
        <v>0.86719999999999997</v>
      </c>
      <c r="N7032" s="63">
        <f t="shared" si="505"/>
        <v>1.1143935869640784</v>
      </c>
      <c r="O7032">
        <v>1.9301863122507099</v>
      </c>
      <c r="P7032" s="2">
        <v>3</v>
      </c>
      <c r="Q7032" s="2">
        <v>0</v>
      </c>
      <c r="R7032" s="63">
        <f t="shared" si="506"/>
        <v>0</v>
      </c>
      <c r="S7032">
        <v>0</v>
      </c>
      <c r="T7032" s="2">
        <v>3</v>
      </c>
      <c r="U7032" s="339" t="e">
        <f t="shared" si="502"/>
        <v>#NUM!</v>
      </c>
      <c r="V7032" s="4" t="e">
        <f t="shared" si="503"/>
        <v>#DIV/0!</v>
      </c>
    </row>
    <row r="7033" spans="1:22">
      <c r="A7033" s="109" t="s">
        <v>949</v>
      </c>
      <c r="B7033" t="s">
        <v>972</v>
      </c>
      <c r="C7033" s="219" t="s">
        <v>1491</v>
      </c>
      <c r="D7033" s="81" t="s">
        <v>44</v>
      </c>
      <c r="E7033" s="93" t="s">
        <v>73</v>
      </c>
      <c r="F7033" s="93" t="s">
        <v>73</v>
      </c>
      <c r="G7033">
        <v>0</v>
      </c>
      <c r="H7033" s="123">
        <f t="shared" si="504"/>
        <v>0</v>
      </c>
      <c r="I7033" s="2" t="s">
        <v>100</v>
      </c>
      <c r="M7033" s="2">
        <v>16.166</v>
      </c>
      <c r="N7033" s="63">
        <f t="shared" si="505"/>
        <v>1.7225833313176255</v>
      </c>
      <c r="O7033">
        <v>2.9836018501133799</v>
      </c>
      <c r="P7033" s="2">
        <v>3</v>
      </c>
      <c r="Q7033" s="2">
        <v>33.06</v>
      </c>
      <c r="R7033" s="63">
        <f t="shared" si="506"/>
        <v>12.452265523456663</v>
      </c>
      <c r="S7033">
        <v>21.5679565559652</v>
      </c>
      <c r="T7033" s="2">
        <v>3</v>
      </c>
      <c r="U7033" s="339">
        <f t="shared" si="502"/>
        <v>0.71541382108122564</v>
      </c>
      <c r="V7033" s="4">
        <f t="shared" si="503"/>
        <v>0.47520348954591662</v>
      </c>
    </row>
    <row r="7034" spans="1:22">
      <c r="A7034" s="109" t="s">
        <v>949</v>
      </c>
      <c r="B7034" t="s">
        <v>978</v>
      </c>
      <c r="C7034" s="219" t="s">
        <v>1491</v>
      </c>
      <c r="D7034" s="81" t="s">
        <v>44</v>
      </c>
      <c r="E7034" s="93" t="s">
        <v>73</v>
      </c>
      <c r="F7034" s="93" t="s">
        <v>73</v>
      </c>
      <c r="G7034">
        <v>277</v>
      </c>
      <c r="H7034" s="123">
        <f t="shared" si="504"/>
        <v>1</v>
      </c>
      <c r="K7034" t="s">
        <v>100</v>
      </c>
      <c r="L7034" t="s">
        <v>100</v>
      </c>
      <c r="M7034" s="2">
        <v>1.18</v>
      </c>
      <c r="N7034" s="63">
        <f t="shared" si="505"/>
        <v>0.52715283467995444</v>
      </c>
      <c r="O7034">
        <v>0.91305549301963795</v>
      </c>
      <c r="P7034" s="2">
        <v>3</v>
      </c>
      <c r="Q7034" s="2">
        <v>0.57228571428571395</v>
      </c>
      <c r="R7034" s="63">
        <f t="shared" si="506"/>
        <v>0.26405548959887515</v>
      </c>
      <c r="S7034">
        <v>0.457357524002727</v>
      </c>
      <c r="T7034" s="2">
        <v>3</v>
      </c>
      <c r="U7034" s="339">
        <f t="shared" si="502"/>
        <v>-0.72363135028926073</v>
      </c>
      <c r="V7034" s="4">
        <f t="shared" si="503"/>
        <v>0.54622790671152033</v>
      </c>
    </row>
    <row r="7035" spans="1:22">
      <c r="A7035" s="109" t="s">
        <v>949</v>
      </c>
      <c r="B7035" t="s">
        <v>978</v>
      </c>
      <c r="C7035" s="219" t="s">
        <v>1491</v>
      </c>
      <c r="D7035" s="81" t="s">
        <v>44</v>
      </c>
      <c r="E7035" s="93" t="s">
        <v>73</v>
      </c>
      <c r="F7035" s="93" t="s">
        <v>73</v>
      </c>
      <c r="G7035">
        <v>110</v>
      </c>
      <c r="H7035" s="123">
        <f t="shared" si="504"/>
        <v>0.3971119133574007</v>
      </c>
      <c r="K7035" t="s">
        <v>100</v>
      </c>
      <c r="M7035" s="2">
        <v>5.8751428571428601</v>
      </c>
      <c r="N7035" s="63">
        <f t="shared" si="505"/>
        <v>2.8636700506046724</v>
      </c>
      <c r="O7035">
        <v>4.9600220237606303</v>
      </c>
      <c r="P7035" s="2">
        <v>3</v>
      </c>
      <c r="Q7035" s="2">
        <v>4.5228571428571396</v>
      </c>
      <c r="R7035" s="63">
        <f t="shared" si="506"/>
        <v>1.5831393364862583</v>
      </c>
      <c r="S7035">
        <v>2.7420777662550799</v>
      </c>
      <c r="T7035" s="2">
        <v>3</v>
      </c>
      <c r="U7035" s="339">
        <f t="shared" si="502"/>
        <v>-0.26158647044646183</v>
      </c>
      <c r="V7035" s="4">
        <f t="shared" si="503"/>
        <v>0.45585489931029544</v>
      </c>
    </row>
    <row r="7036" spans="1:22">
      <c r="A7036" s="109" t="s">
        <v>949</v>
      </c>
      <c r="B7036" t="s">
        <v>978</v>
      </c>
      <c r="C7036" s="219" t="s">
        <v>1491</v>
      </c>
      <c r="D7036" s="81" t="s">
        <v>44</v>
      </c>
      <c r="E7036" s="93" t="s">
        <v>73</v>
      </c>
      <c r="F7036" s="93" t="s">
        <v>73</v>
      </c>
      <c r="G7036">
        <v>0</v>
      </c>
      <c r="H7036" s="123">
        <f t="shared" si="504"/>
        <v>0</v>
      </c>
      <c r="I7036" s="2" t="s">
        <v>100</v>
      </c>
      <c r="M7036" s="2">
        <v>4.24</v>
      </c>
      <c r="N7036" s="63">
        <f t="shared" si="505"/>
        <v>1.169947767115173</v>
      </c>
      <c r="O7036">
        <v>2.0264089748452401</v>
      </c>
      <c r="P7036" s="2">
        <v>3</v>
      </c>
      <c r="Q7036" s="2">
        <v>3.67</v>
      </c>
      <c r="R7036" s="63">
        <f t="shared" si="506"/>
        <v>1.099424091664964</v>
      </c>
      <c r="S7036">
        <v>1.9042583858289801</v>
      </c>
      <c r="T7036" s="2">
        <v>3</v>
      </c>
      <c r="U7036" s="339">
        <f t="shared" si="502"/>
        <v>-0.14437160717738762</v>
      </c>
      <c r="V7036" s="4">
        <f t="shared" si="503"/>
        <v>0.4230758760304601</v>
      </c>
    </row>
    <row r="7037" spans="1:22">
      <c r="A7037" s="109" t="s">
        <v>949</v>
      </c>
      <c r="B7037" t="s">
        <v>979</v>
      </c>
      <c r="C7037" s="219" t="s">
        <v>1491</v>
      </c>
      <c r="D7037" s="81" t="s">
        <v>44</v>
      </c>
      <c r="E7037" s="93" t="s">
        <v>73</v>
      </c>
      <c r="F7037" s="93" t="s">
        <v>73</v>
      </c>
      <c r="G7037">
        <v>277</v>
      </c>
      <c r="H7037" s="123">
        <f t="shared" si="504"/>
        <v>1</v>
      </c>
      <c r="K7037" t="s">
        <v>100</v>
      </c>
      <c r="L7037" t="s">
        <v>100</v>
      </c>
      <c r="M7037" s="2">
        <v>1.3280000000000001</v>
      </c>
      <c r="N7037" s="63">
        <f t="shared" si="505"/>
        <v>0.99948731302047455</v>
      </c>
      <c r="O7037">
        <v>1.7311628076719601</v>
      </c>
      <c r="P7037" s="2">
        <v>3</v>
      </c>
      <c r="Q7037" s="2">
        <v>0.19650000000000001</v>
      </c>
      <c r="R7037" s="63">
        <f t="shared" si="506"/>
        <v>0.18285239949204932</v>
      </c>
      <c r="S7037">
        <v>0.31670964620611097</v>
      </c>
      <c r="T7037" s="2">
        <v>3</v>
      </c>
      <c r="U7037" s="339">
        <f t="shared" si="502"/>
        <v>-1.9107668987270632</v>
      </c>
      <c r="V7037" s="4">
        <f t="shared" si="503"/>
        <v>1.1992502379426215</v>
      </c>
    </row>
    <row r="7038" spans="1:22">
      <c r="A7038" s="109" t="s">
        <v>949</v>
      </c>
      <c r="B7038" t="s">
        <v>979</v>
      </c>
      <c r="C7038" s="219" t="s">
        <v>1491</v>
      </c>
      <c r="D7038" s="81" t="s">
        <v>44</v>
      </c>
      <c r="E7038" s="93" t="s">
        <v>73</v>
      </c>
      <c r="F7038" s="93" t="s">
        <v>73</v>
      </c>
      <c r="G7038">
        <v>110</v>
      </c>
      <c r="H7038" s="123">
        <f t="shared" si="504"/>
        <v>0.3971119133574007</v>
      </c>
      <c r="K7038" t="s">
        <v>100</v>
      </c>
      <c r="M7038" s="2">
        <v>14.262499999999999</v>
      </c>
      <c r="N7038" s="63">
        <f t="shared" si="505"/>
        <v>6.9648121534850436</v>
      </c>
      <c r="O7038">
        <v>12.0634085150093</v>
      </c>
      <c r="P7038" s="2">
        <v>3</v>
      </c>
      <c r="Q7038" s="2">
        <v>5.9824999999999999</v>
      </c>
      <c r="R7038" s="63">
        <f t="shared" si="506"/>
        <v>3.1051798122921426</v>
      </c>
      <c r="S7038">
        <v>5.3783292015271797</v>
      </c>
      <c r="T7038" s="2">
        <v>3</v>
      </c>
      <c r="U7038" s="339">
        <f t="shared" si="502"/>
        <v>-0.86879517438780274</v>
      </c>
      <c r="V7038" s="4">
        <f t="shared" si="503"/>
        <v>0.60273984802798375</v>
      </c>
    </row>
    <row r="7039" spans="1:22">
      <c r="A7039" s="109" t="s">
        <v>949</v>
      </c>
      <c r="B7039" t="s">
        <v>979</v>
      </c>
      <c r="C7039" s="219" t="s">
        <v>1491</v>
      </c>
      <c r="D7039" s="81" t="s">
        <v>44</v>
      </c>
      <c r="E7039" s="93" t="s">
        <v>73</v>
      </c>
      <c r="F7039" s="93" t="s">
        <v>73</v>
      </c>
      <c r="G7039">
        <v>0</v>
      </c>
      <c r="H7039" s="123">
        <f t="shared" si="504"/>
        <v>0</v>
      </c>
      <c r="I7039" s="2" t="s">
        <v>100</v>
      </c>
      <c r="M7039" s="2">
        <v>1.9450000000000001</v>
      </c>
      <c r="N7039" s="63">
        <f t="shared" si="505"/>
        <v>0.25925105807134324</v>
      </c>
      <c r="O7039">
        <v>0.44903600449555597</v>
      </c>
      <c r="P7039" s="2">
        <v>3</v>
      </c>
      <c r="Q7039" s="2">
        <v>2.2825000000000002</v>
      </c>
      <c r="R7039" s="63">
        <f t="shared" si="506"/>
        <v>0.91223017319582755</v>
      </c>
      <c r="S7039">
        <v>1.5800290081725299</v>
      </c>
      <c r="T7039" s="2">
        <v>3</v>
      </c>
      <c r="U7039" s="339">
        <f t="shared" si="502"/>
        <v>0.16000935641657685</v>
      </c>
      <c r="V7039" s="4">
        <f t="shared" si="503"/>
        <v>0.4930636282725912</v>
      </c>
    </row>
    <row r="7040" spans="1:22">
      <c r="A7040" s="109" t="s">
        <v>949</v>
      </c>
      <c r="B7040" t="s">
        <v>952</v>
      </c>
      <c r="C7040" s="219" t="s">
        <v>1491</v>
      </c>
      <c r="D7040" s="81" t="s">
        <v>44</v>
      </c>
      <c r="E7040" s="93" t="s">
        <v>73</v>
      </c>
      <c r="F7040" s="93" t="s">
        <v>73</v>
      </c>
      <c r="G7040">
        <v>277</v>
      </c>
      <c r="H7040" s="123">
        <f t="shared" si="504"/>
        <v>1</v>
      </c>
      <c r="K7040" t="s">
        <v>100</v>
      </c>
      <c r="L7040" t="s">
        <v>100</v>
      </c>
      <c r="M7040" s="2">
        <v>6.9675000000000002</v>
      </c>
      <c r="N7040" s="63">
        <f t="shared" si="505"/>
        <v>3.0237444593674851</v>
      </c>
      <c r="O7040">
        <v>5.2372790327293703</v>
      </c>
      <c r="P7040" s="2">
        <v>3</v>
      </c>
      <c r="Q7040" s="2">
        <v>2.1542500000000002</v>
      </c>
      <c r="R7040" s="63">
        <f t="shared" si="506"/>
        <v>0.69092568743357197</v>
      </c>
      <c r="S7040">
        <v>1.1967183948894</v>
      </c>
      <c r="T7040" s="2">
        <v>3</v>
      </c>
      <c r="U7040" s="339">
        <f t="shared" si="502"/>
        <v>-1.173813845236227</v>
      </c>
      <c r="V7040" s="4">
        <f t="shared" si="503"/>
        <v>0.43619900717968874</v>
      </c>
    </row>
    <row r="7041" spans="1:22">
      <c r="A7041" s="109" t="s">
        <v>949</v>
      </c>
      <c r="B7041" t="s">
        <v>952</v>
      </c>
      <c r="C7041" s="219" t="s">
        <v>1491</v>
      </c>
      <c r="D7041" s="81" t="s">
        <v>44</v>
      </c>
      <c r="E7041" s="93" t="s">
        <v>73</v>
      </c>
      <c r="F7041" s="93" t="s">
        <v>73</v>
      </c>
      <c r="G7041">
        <v>110</v>
      </c>
      <c r="H7041" s="123">
        <f t="shared" si="504"/>
        <v>0.3971119133574007</v>
      </c>
      <c r="K7041" t="s">
        <v>100</v>
      </c>
      <c r="M7041" s="2">
        <v>104.0825</v>
      </c>
      <c r="N7041" s="63">
        <f t="shared" si="505"/>
        <v>15.52101827630305</v>
      </c>
      <c r="O7041">
        <v>26.883192239762</v>
      </c>
      <c r="P7041" s="2">
        <v>3</v>
      </c>
      <c r="Q7041" s="2">
        <v>33.972499999999997</v>
      </c>
      <c r="R7041" s="63">
        <f t="shared" si="506"/>
        <v>10.852589424751216</v>
      </c>
      <c r="S7041">
        <v>18.7972362773538</v>
      </c>
      <c r="T7041" s="2">
        <v>3</v>
      </c>
      <c r="U7041" s="339">
        <f t="shared" si="502"/>
        <v>-1.1196324800878863</v>
      </c>
      <c r="V7041" s="4">
        <f t="shared" si="503"/>
        <v>0.43538303314803051</v>
      </c>
    </row>
    <row r="7042" spans="1:22">
      <c r="A7042" s="109" t="s">
        <v>949</v>
      </c>
      <c r="B7042" t="s">
        <v>952</v>
      </c>
      <c r="C7042" s="219" t="s">
        <v>1491</v>
      </c>
      <c r="D7042" s="81" t="s">
        <v>44</v>
      </c>
      <c r="E7042" s="93" t="s">
        <v>73</v>
      </c>
      <c r="F7042" s="93" t="s">
        <v>73</v>
      </c>
      <c r="G7042">
        <v>0</v>
      </c>
      <c r="H7042" s="123">
        <f t="shared" si="504"/>
        <v>0</v>
      </c>
      <c r="I7042" s="2" t="s">
        <v>100</v>
      </c>
      <c r="M7042" s="2">
        <v>2.6974999999999998</v>
      </c>
      <c r="N7042" s="63">
        <f t="shared" si="505"/>
        <v>0.38149923547324027</v>
      </c>
      <c r="O7042">
        <v>0.66077605888833502</v>
      </c>
      <c r="P7042" s="2">
        <v>3</v>
      </c>
      <c r="Q7042" s="2">
        <v>2.7324999999999999</v>
      </c>
      <c r="R7042" s="63">
        <f t="shared" si="506"/>
        <v>0.75066452042321874</v>
      </c>
      <c r="S7042">
        <v>1.30018908881234</v>
      </c>
      <c r="T7042" s="2">
        <v>3</v>
      </c>
      <c r="U7042" s="339">
        <f t="shared" si="502"/>
        <v>1.2891522918403992E-2</v>
      </c>
      <c r="V7042" s="4">
        <f t="shared" si="503"/>
        <v>0.4088028273483581</v>
      </c>
    </row>
    <row r="7043" spans="1:22">
      <c r="A7043" s="109" t="s">
        <v>949</v>
      </c>
      <c r="B7043" t="s">
        <v>980</v>
      </c>
      <c r="C7043" s="219" t="s">
        <v>1491</v>
      </c>
      <c r="D7043" s="81" t="s">
        <v>44</v>
      </c>
      <c r="E7043" s="93" t="s">
        <v>73</v>
      </c>
      <c r="F7043" s="93" t="s">
        <v>73</v>
      </c>
      <c r="G7043">
        <v>277</v>
      </c>
      <c r="H7043" s="123">
        <f t="shared" si="504"/>
        <v>1</v>
      </c>
      <c r="K7043" t="s">
        <v>100</v>
      </c>
      <c r="L7043" t="s">
        <v>100</v>
      </c>
      <c r="M7043" s="2">
        <v>2.86585714285714</v>
      </c>
      <c r="N7043" s="63">
        <f t="shared" si="505"/>
        <v>1.1993419690522633</v>
      </c>
      <c r="O7043">
        <v>2.0773212260482201</v>
      </c>
      <c r="P7043" s="2">
        <v>3</v>
      </c>
      <c r="Q7043" s="2">
        <v>3.8081428571428599</v>
      </c>
      <c r="R7043" s="63">
        <f t="shared" si="506"/>
        <v>1.4019665722980974</v>
      </c>
      <c r="S7043">
        <v>2.4282773337334902</v>
      </c>
      <c r="T7043" s="2">
        <v>3</v>
      </c>
      <c r="U7043" s="339">
        <f t="shared" ref="U7043:U7091" si="507">LN(Q7043/M7043)</f>
        <v>0.28427414854681482</v>
      </c>
      <c r="V7043" s="4">
        <f t="shared" ref="V7043:V7091" si="508">M7043^2/(P7043*M7043^2)+S7043^2/(T7043*Q7043^2)</f>
        <v>0.46886751983976149</v>
      </c>
    </row>
    <row r="7044" spans="1:22">
      <c r="A7044" s="109" t="s">
        <v>949</v>
      </c>
      <c r="B7044" t="s">
        <v>980</v>
      </c>
      <c r="C7044" s="219" t="s">
        <v>1491</v>
      </c>
      <c r="D7044" s="81" t="s">
        <v>44</v>
      </c>
      <c r="E7044" s="93" t="s">
        <v>73</v>
      </c>
      <c r="F7044" s="93" t="s">
        <v>73</v>
      </c>
      <c r="G7044">
        <v>110</v>
      </c>
      <c r="H7044" s="123">
        <f t="shared" si="504"/>
        <v>0.3971119133574007</v>
      </c>
      <c r="K7044" t="s">
        <v>100</v>
      </c>
      <c r="M7044" s="2">
        <v>11.1785714285714</v>
      </c>
      <c r="N7044" s="63">
        <f t="shared" si="505"/>
        <v>4.350313435159241</v>
      </c>
      <c r="O7044">
        <v>7.5349638985452998</v>
      </c>
      <c r="P7044" s="2">
        <v>3</v>
      </c>
      <c r="Q7044" s="2">
        <v>15.6428571428571</v>
      </c>
      <c r="R7044" s="63">
        <f t="shared" si="506"/>
        <v>7.4266507437633997</v>
      </c>
      <c r="S7044">
        <v>12.8633364182674</v>
      </c>
      <c r="T7044" s="2">
        <v>3</v>
      </c>
      <c r="U7044" s="339">
        <f t="shared" si="507"/>
        <v>0.33601571983629275</v>
      </c>
      <c r="V7044" s="4">
        <f t="shared" si="508"/>
        <v>0.5587332976561995</v>
      </c>
    </row>
    <row r="7045" spans="1:22">
      <c r="A7045" s="109" t="s">
        <v>949</v>
      </c>
      <c r="B7045" t="s">
        <v>980</v>
      </c>
      <c r="C7045" s="219" t="s">
        <v>1491</v>
      </c>
      <c r="D7045" s="81" t="s">
        <v>44</v>
      </c>
      <c r="E7045" s="93" t="s">
        <v>73</v>
      </c>
      <c r="F7045" s="93" t="s">
        <v>73</v>
      </c>
      <c r="G7045">
        <v>0</v>
      </c>
      <c r="H7045" s="123">
        <f t="shared" si="504"/>
        <v>0</v>
      </c>
      <c r="I7045" s="2" t="s">
        <v>100</v>
      </c>
      <c r="M7045" s="2">
        <v>1.3314285714285701</v>
      </c>
      <c r="N7045" s="63">
        <f t="shared" si="505"/>
        <v>0.35822755913941651</v>
      </c>
      <c r="O7045">
        <v>0.62046833310085403</v>
      </c>
      <c r="P7045" s="2">
        <v>3</v>
      </c>
      <c r="Q7045" s="2">
        <v>1.6385714285714299</v>
      </c>
      <c r="R7045" s="63">
        <f t="shared" si="506"/>
        <v>0.587919387628273</v>
      </c>
      <c r="S7045">
        <v>1.01830625012695</v>
      </c>
      <c r="T7045" s="2">
        <v>3</v>
      </c>
      <c r="U7045" s="339">
        <f t="shared" si="507"/>
        <v>0.20757230244378128</v>
      </c>
      <c r="V7045" s="4">
        <f t="shared" si="508"/>
        <v>0.46207075540258757</v>
      </c>
    </row>
    <row r="7046" spans="1:22">
      <c r="A7046" s="109" t="s">
        <v>949</v>
      </c>
      <c r="B7046" t="s">
        <v>981</v>
      </c>
      <c r="C7046" s="219" t="s">
        <v>1491</v>
      </c>
      <c r="D7046" s="81" t="s">
        <v>44</v>
      </c>
      <c r="E7046" s="93" t="s">
        <v>73</v>
      </c>
      <c r="F7046" s="93" t="s">
        <v>73</v>
      </c>
      <c r="G7046">
        <v>277</v>
      </c>
      <c r="H7046" s="123">
        <f t="shared" si="504"/>
        <v>1</v>
      </c>
      <c r="K7046" t="s">
        <v>100</v>
      </c>
      <c r="L7046" t="s">
        <v>100</v>
      </c>
      <c r="M7046" s="2">
        <v>0.11333333333333299</v>
      </c>
      <c r="N7046" s="63">
        <f t="shared" si="505"/>
        <v>5.7915647473046734E-2</v>
      </c>
      <c r="O7046">
        <v>0.10031284397656499</v>
      </c>
      <c r="P7046" s="2">
        <v>3</v>
      </c>
      <c r="Q7046" s="2">
        <v>7.5166666666666701E-2</v>
      </c>
      <c r="R7046" s="63">
        <f t="shared" si="506"/>
        <v>2.9123682612075191E-2</v>
      </c>
      <c r="S7046">
        <v>5.0443697987624499E-2</v>
      </c>
      <c r="T7046" s="2">
        <v>3</v>
      </c>
      <c r="U7046" s="339">
        <f t="shared" si="507"/>
        <v>-0.41062545866747058</v>
      </c>
      <c r="V7046" s="4">
        <f t="shared" si="508"/>
        <v>0.48345452251136112</v>
      </c>
    </row>
    <row r="7047" spans="1:22">
      <c r="A7047" s="109" t="s">
        <v>949</v>
      </c>
      <c r="B7047" t="s">
        <v>981</v>
      </c>
      <c r="C7047" s="219" t="s">
        <v>1491</v>
      </c>
      <c r="D7047" s="81" t="s">
        <v>44</v>
      </c>
      <c r="E7047" s="93" t="s">
        <v>73</v>
      </c>
      <c r="F7047" s="93" t="s">
        <v>73</v>
      </c>
      <c r="G7047">
        <v>110</v>
      </c>
      <c r="H7047" s="123">
        <f t="shared" si="504"/>
        <v>0.3971119133574007</v>
      </c>
      <c r="K7047" t="s">
        <v>100</v>
      </c>
      <c r="M7047" s="2">
        <v>1.63516666666667</v>
      </c>
      <c r="N7047" s="63">
        <f t="shared" si="505"/>
        <v>1.1707541966138264</v>
      </c>
      <c r="O7047">
        <v>2.02780575170963</v>
      </c>
      <c r="P7047" s="2">
        <v>3</v>
      </c>
      <c r="Q7047" s="2">
        <v>0.76666666666666705</v>
      </c>
      <c r="R7047" s="63">
        <f t="shared" si="506"/>
        <v>0.24184476196289431</v>
      </c>
      <c r="S7047">
        <v>0.41888741526413398</v>
      </c>
      <c r="T7047" s="2">
        <v>3</v>
      </c>
      <c r="U7047" s="339">
        <f t="shared" si="507"/>
        <v>-0.75744790168620602</v>
      </c>
      <c r="V7047" s="4">
        <f t="shared" si="508"/>
        <v>0.43284183994959047</v>
      </c>
    </row>
    <row r="7048" spans="1:22">
      <c r="A7048" s="109" t="s">
        <v>949</v>
      </c>
      <c r="B7048" t="s">
        <v>981</v>
      </c>
      <c r="C7048" s="219" t="s">
        <v>1491</v>
      </c>
      <c r="D7048" s="81" t="s">
        <v>44</v>
      </c>
      <c r="E7048" s="93" t="s">
        <v>73</v>
      </c>
      <c r="F7048" s="93" t="s">
        <v>73</v>
      </c>
      <c r="G7048">
        <v>0</v>
      </c>
      <c r="H7048" s="123">
        <f t="shared" si="504"/>
        <v>0</v>
      </c>
      <c r="I7048" s="2" t="s">
        <v>100</v>
      </c>
      <c r="M7048" s="2">
        <v>2.2533333333333299</v>
      </c>
      <c r="N7048" s="63">
        <f t="shared" si="505"/>
        <v>1.4219642127079803</v>
      </c>
      <c r="O7048">
        <v>2.4629142629549001</v>
      </c>
      <c r="P7048" s="2">
        <v>3</v>
      </c>
      <c r="Q7048" s="2">
        <v>0.74</v>
      </c>
      <c r="R7048" s="63">
        <f t="shared" si="506"/>
        <v>0.24926558794453224</v>
      </c>
      <c r="S7048">
        <v>0.43174066289845803</v>
      </c>
      <c r="T7048" s="2">
        <v>3</v>
      </c>
      <c r="U7048" s="339">
        <f t="shared" si="507"/>
        <v>-1.1135156941706832</v>
      </c>
      <c r="V7048" s="4">
        <f t="shared" si="508"/>
        <v>0.44679814950085223</v>
      </c>
    </row>
    <row r="7049" spans="1:22">
      <c r="A7049" s="109" t="s">
        <v>949</v>
      </c>
      <c r="B7049" t="s">
        <v>966</v>
      </c>
      <c r="C7049" s="219" t="s">
        <v>1491</v>
      </c>
      <c r="D7049" s="81" t="s">
        <v>44</v>
      </c>
      <c r="E7049" s="93" t="s">
        <v>73</v>
      </c>
      <c r="F7049" s="93" t="s">
        <v>73</v>
      </c>
      <c r="G7049">
        <v>277</v>
      </c>
      <c r="H7049" s="123">
        <f t="shared" si="504"/>
        <v>1</v>
      </c>
      <c r="K7049" t="s">
        <v>100</v>
      </c>
      <c r="L7049" t="s">
        <v>100</v>
      </c>
      <c r="M7049" s="2">
        <v>29.9057142857143</v>
      </c>
      <c r="N7049" s="63">
        <f t="shared" si="505"/>
        <v>10.463427236035516</v>
      </c>
      <c r="O7049">
        <v>18.123187594113499</v>
      </c>
      <c r="P7049" s="2">
        <v>3</v>
      </c>
      <c r="Q7049" s="2">
        <v>28.144285714285701</v>
      </c>
      <c r="R7049" s="63">
        <f t="shared" si="506"/>
        <v>6.6306132254891734</v>
      </c>
      <c r="S7049">
        <v>11.4845589918854</v>
      </c>
      <c r="T7049" s="2">
        <v>3</v>
      </c>
      <c r="U7049" s="339">
        <f t="shared" si="507"/>
        <v>-6.0705235555747791E-2</v>
      </c>
      <c r="V7049" s="4">
        <f t="shared" si="508"/>
        <v>0.38883767157736049</v>
      </c>
    </row>
    <row r="7050" spans="1:22">
      <c r="A7050" s="109" t="s">
        <v>949</v>
      </c>
      <c r="B7050" t="s">
        <v>966</v>
      </c>
      <c r="C7050" s="219" t="s">
        <v>1491</v>
      </c>
      <c r="D7050" s="81" t="s">
        <v>44</v>
      </c>
      <c r="E7050" s="93" t="s">
        <v>73</v>
      </c>
      <c r="F7050" s="93" t="s">
        <v>73</v>
      </c>
      <c r="G7050">
        <v>110</v>
      </c>
      <c r="H7050" s="123">
        <f t="shared" si="504"/>
        <v>0.3971119133574007</v>
      </c>
      <c r="K7050" t="s">
        <v>100</v>
      </c>
      <c r="M7050" s="2">
        <v>162.12857142857101</v>
      </c>
      <c r="N7050" s="63">
        <f t="shared" si="505"/>
        <v>31.129867835064282</v>
      </c>
      <c r="O7050">
        <v>53.918512723235501</v>
      </c>
      <c r="P7050" s="2">
        <v>3</v>
      </c>
      <c r="Q7050" s="2">
        <v>176.711428571429</v>
      </c>
      <c r="R7050" s="63">
        <f t="shared" si="506"/>
        <v>39.141534550706204</v>
      </c>
      <c r="S7050">
        <v>67.795126528035794</v>
      </c>
      <c r="T7050" s="2">
        <v>3</v>
      </c>
      <c r="U7050" s="339">
        <f t="shared" si="507"/>
        <v>8.6128383805946757E-2</v>
      </c>
      <c r="V7050" s="4">
        <f t="shared" si="508"/>
        <v>0.38239546581472084</v>
      </c>
    </row>
    <row r="7051" spans="1:22">
      <c r="A7051" s="109" t="s">
        <v>949</v>
      </c>
      <c r="B7051" t="s">
        <v>966</v>
      </c>
      <c r="C7051" s="219" t="s">
        <v>1491</v>
      </c>
      <c r="D7051" s="81" t="s">
        <v>44</v>
      </c>
      <c r="E7051" s="93" t="s">
        <v>73</v>
      </c>
      <c r="F7051" s="93" t="s">
        <v>73</v>
      </c>
      <c r="G7051">
        <v>0</v>
      </c>
      <c r="H7051" s="123">
        <f t="shared" si="504"/>
        <v>0</v>
      </c>
      <c r="I7051" s="2" t="s">
        <v>100</v>
      </c>
      <c r="M7051" s="2">
        <v>5.99</v>
      </c>
      <c r="N7051" s="63">
        <f t="shared" si="505"/>
        <v>1.333379165878932</v>
      </c>
      <c r="O7051">
        <v>2.3094804610561201</v>
      </c>
      <c r="P7051" s="2">
        <v>3</v>
      </c>
      <c r="Q7051" s="2">
        <v>8.7442857142857093</v>
      </c>
      <c r="R7051" s="63">
        <f t="shared" si="506"/>
        <v>3.169119851775982</v>
      </c>
      <c r="S7051">
        <v>5.4890765985511498</v>
      </c>
      <c r="T7051" s="2">
        <v>3</v>
      </c>
      <c r="U7051" s="339">
        <f t="shared" si="507"/>
        <v>0.37830901368030667</v>
      </c>
      <c r="V7051" s="4">
        <f t="shared" si="508"/>
        <v>0.46468290136936596</v>
      </c>
    </row>
    <row r="7052" spans="1:22">
      <c r="A7052" s="109" t="s">
        <v>949</v>
      </c>
      <c r="B7052" t="s">
        <v>957</v>
      </c>
      <c r="C7052" s="219" t="s">
        <v>1491</v>
      </c>
      <c r="D7052" s="81" t="s">
        <v>44</v>
      </c>
      <c r="E7052" s="93" t="s">
        <v>73</v>
      </c>
      <c r="F7052" s="93" t="s">
        <v>73</v>
      </c>
      <c r="G7052">
        <v>277</v>
      </c>
      <c r="H7052" s="123">
        <f t="shared" si="504"/>
        <v>1</v>
      </c>
      <c r="K7052" t="s">
        <v>100</v>
      </c>
      <c r="L7052" t="s">
        <v>100</v>
      </c>
      <c r="M7052" s="2">
        <v>4.6600000000000003E-2</v>
      </c>
      <c r="N7052" s="63">
        <f t="shared" si="505"/>
        <v>4.4631080351402355E-2</v>
      </c>
      <c r="O7052">
        <v>7.7303298765317899E-2</v>
      </c>
      <c r="P7052" s="2">
        <v>3</v>
      </c>
      <c r="Q7052" s="2">
        <v>0</v>
      </c>
      <c r="R7052" s="63">
        <f t="shared" si="506"/>
        <v>0</v>
      </c>
      <c r="S7052">
        <v>0</v>
      </c>
      <c r="T7052" s="2">
        <v>3</v>
      </c>
      <c r="U7052" s="339" t="e">
        <f t="shared" si="507"/>
        <v>#NUM!</v>
      </c>
      <c r="V7052" s="4" t="e">
        <f t="shared" si="508"/>
        <v>#DIV/0!</v>
      </c>
    </row>
    <row r="7053" spans="1:22">
      <c r="A7053" s="109" t="s">
        <v>949</v>
      </c>
      <c r="B7053" t="s">
        <v>957</v>
      </c>
      <c r="C7053" s="219" t="s">
        <v>1491</v>
      </c>
      <c r="D7053" s="81" t="s">
        <v>44</v>
      </c>
      <c r="E7053" s="93" t="s">
        <v>73</v>
      </c>
      <c r="F7053" s="93" t="s">
        <v>73</v>
      </c>
      <c r="G7053">
        <v>110</v>
      </c>
      <c r="H7053" s="123">
        <f t="shared" si="504"/>
        <v>0.3971119133574007</v>
      </c>
      <c r="K7053" t="s">
        <v>100</v>
      </c>
      <c r="M7053" s="2">
        <v>11.686</v>
      </c>
      <c r="N7053" s="63">
        <f t="shared" si="505"/>
        <v>2.5840620477586578</v>
      </c>
      <c r="O7053">
        <v>4.47572675662847</v>
      </c>
      <c r="P7053" s="2">
        <v>3</v>
      </c>
      <c r="Q7053" s="2">
        <v>7.1319999999999997</v>
      </c>
      <c r="R7053" s="63">
        <f t="shared" si="506"/>
        <v>2.4538996176154679</v>
      </c>
      <c r="S7053">
        <v>4.2502788143838304</v>
      </c>
      <c r="T7053" s="2">
        <v>3</v>
      </c>
      <c r="U7053" s="339">
        <f t="shared" si="507"/>
        <v>-0.49379984413135131</v>
      </c>
      <c r="V7053" s="4">
        <f t="shared" si="508"/>
        <v>0.45171676277910655</v>
      </c>
    </row>
    <row r="7054" spans="1:22">
      <c r="A7054" s="109" t="s">
        <v>949</v>
      </c>
      <c r="B7054" t="s">
        <v>957</v>
      </c>
      <c r="C7054" s="219" t="s">
        <v>1491</v>
      </c>
      <c r="D7054" s="81" t="s">
        <v>44</v>
      </c>
      <c r="E7054" s="93" t="s">
        <v>73</v>
      </c>
      <c r="F7054" s="93" t="s">
        <v>73</v>
      </c>
      <c r="G7054">
        <v>0</v>
      </c>
      <c r="H7054" s="123">
        <f t="shared" si="504"/>
        <v>0</v>
      </c>
      <c r="I7054" s="2" t="s">
        <v>100</v>
      </c>
      <c r="M7054" s="2">
        <v>4.8920000000000003</v>
      </c>
      <c r="N7054" s="63">
        <f t="shared" si="505"/>
        <v>1.2769390484018166</v>
      </c>
      <c r="O7054">
        <v>2.2117233100006</v>
      </c>
      <c r="P7054" s="2">
        <v>3</v>
      </c>
      <c r="Q7054" s="2">
        <v>2.3780000000000001</v>
      </c>
      <c r="R7054" s="63">
        <f t="shared" si="506"/>
        <v>0.72461944035012971</v>
      </c>
      <c r="S7054">
        <v>1.25507768683855</v>
      </c>
      <c r="T7054" s="2">
        <v>3</v>
      </c>
      <c r="U7054" s="339">
        <f t="shared" si="507"/>
        <v>-0.72134141955633591</v>
      </c>
      <c r="V7054" s="4">
        <f t="shared" si="508"/>
        <v>0.42618640217317783</v>
      </c>
    </row>
    <row r="7055" spans="1:22">
      <c r="A7055" s="109" t="s">
        <v>949</v>
      </c>
      <c r="B7055" t="s">
        <v>974</v>
      </c>
      <c r="C7055" s="219" t="s">
        <v>1491</v>
      </c>
      <c r="D7055" s="81" t="s">
        <v>44</v>
      </c>
      <c r="E7055" s="93" t="s">
        <v>73</v>
      </c>
      <c r="F7055" s="93" t="s">
        <v>73</v>
      </c>
      <c r="G7055">
        <v>277</v>
      </c>
      <c r="H7055" s="123">
        <f t="shared" si="504"/>
        <v>1</v>
      </c>
      <c r="K7055" t="s">
        <v>100</v>
      </c>
      <c r="L7055" t="s">
        <v>100</v>
      </c>
      <c r="M7055" s="2">
        <v>5.4243333333333297</v>
      </c>
      <c r="N7055" s="63">
        <f t="shared" si="505"/>
        <v>5.4821880506073679</v>
      </c>
      <c r="O7055">
        <v>9.4954282402989403</v>
      </c>
      <c r="P7055" s="2">
        <v>3</v>
      </c>
      <c r="Q7055" s="2">
        <v>1.14133333333333</v>
      </c>
      <c r="R7055" s="63">
        <f t="shared" si="506"/>
        <v>0.53249196133734167</v>
      </c>
      <c r="S7055">
        <v>0.92230313165827804</v>
      </c>
      <c r="T7055" s="2">
        <v>3</v>
      </c>
      <c r="U7055" s="339">
        <f t="shared" si="507"/>
        <v>-1.5586978343989839</v>
      </c>
      <c r="V7055" s="4">
        <f t="shared" si="508"/>
        <v>0.55100460238521698</v>
      </c>
    </row>
    <row r="7056" spans="1:22">
      <c r="A7056" s="109" t="s">
        <v>949</v>
      </c>
      <c r="B7056" t="s">
        <v>974</v>
      </c>
      <c r="C7056" s="219" t="s">
        <v>1491</v>
      </c>
      <c r="D7056" s="81" t="s">
        <v>44</v>
      </c>
      <c r="E7056" s="93" t="s">
        <v>73</v>
      </c>
      <c r="F7056" s="93" t="s">
        <v>73</v>
      </c>
      <c r="G7056">
        <v>110</v>
      </c>
      <c r="H7056" s="123">
        <f t="shared" si="504"/>
        <v>0.3971119133574007</v>
      </c>
      <c r="K7056" t="s">
        <v>100</v>
      </c>
      <c r="M7056" s="2">
        <v>30.385000000000002</v>
      </c>
      <c r="N7056" s="63">
        <f t="shared" si="505"/>
        <v>28.886848853183455</v>
      </c>
      <c r="O7056">
        <v>50.033489884276499</v>
      </c>
      <c r="P7056" s="2">
        <v>3</v>
      </c>
      <c r="Q7056" s="2">
        <v>8.1633333333333304</v>
      </c>
      <c r="R7056" s="63">
        <f t="shared" si="506"/>
        <v>4.2188602989696404</v>
      </c>
      <c r="S7056">
        <v>7.30728038785064</v>
      </c>
      <c r="T7056" s="2">
        <v>3</v>
      </c>
      <c r="U7056" s="339">
        <f t="shared" si="507"/>
        <v>-1.3142964832913522</v>
      </c>
      <c r="V7056" s="4">
        <f t="shared" si="508"/>
        <v>0.60042185756160382</v>
      </c>
    </row>
    <row r="7057" spans="1:22">
      <c r="A7057" s="109" t="s">
        <v>949</v>
      </c>
      <c r="B7057" t="s">
        <v>974</v>
      </c>
      <c r="C7057" s="219" t="s">
        <v>1491</v>
      </c>
      <c r="D7057" s="81" t="s">
        <v>44</v>
      </c>
      <c r="E7057" s="93" t="s">
        <v>73</v>
      </c>
      <c r="F7057" s="93" t="s">
        <v>73</v>
      </c>
      <c r="G7057">
        <v>0</v>
      </c>
      <c r="H7057" s="123">
        <f t="shared" si="504"/>
        <v>0</v>
      </c>
      <c r="I7057" s="2" t="s">
        <v>100</v>
      </c>
      <c r="M7057" s="2">
        <v>2.0683333333333298</v>
      </c>
      <c r="N7057" s="63">
        <f t="shared" si="505"/>
        <v>0.46945950008730497</v>
      </c>
      <c r="O7057">
        <v>0.81312770624709796</v>
      </c>
      <c r="P7057" s="2">
        <v>3</v>
      </c>
      <c r="Q7057" s="2">
        <v>1.6383333333333301</v>
      </c>
      <c r="R7057" s="63">
        <f t="shared" si="506"/>
        <v>0.6998134672102907</v>
      </c>
      <c r="S7057">
        <v>1.2121124810291599</v>
      </c>
      <c r="T7057" s="2">
        <v>3</v>
      </c>
      <c r="U7057" s="339">
        <f t="shared" si="507"/>
        <v>-0.23306366505744086</v>
      </c>
      <c r="V7057" s="4">
        <f t="shared" si="508"/>
        <v>0.51579013455946809</v>
      </c>
    </row>
    <row r="7058" spans="1:22">
      <c r="A7058" s="109" t="s">
        <v>949</v>
      </c>
      <c r="B7058" t="s">
        <v>982</v>
      </c>
      <c r="C7058" s="219" t="s">
        <v>1491</v>
      </c>
      <c r="D7058" s="81" t="s">
        <v>44</v>
      </c>
      <c r="E7058" s="93" t="s">
        <v>73</v>
      </c>
      <c r="F7058" s="93" t="s">
        <v>73</v>
      </c>
      <c r="G7058">
        <v>277</v>
      </c>
      <c r="H7058" s="123">
        <f t="shared" si="504"/>
        <v>1</v>
      </c>
      <c r="K7058" t="s">
        <v>100</v>
      </c>
      <c r="L7058" t="s">
        <v>100</v>
      </c>
      <c r="M7058" s="2">
        <v>6.8984285714285702</v>
      </c>
      <c r="N7058" s="63">
        <f t="shared" si="505"/>
        <v>3.2473148199216113</v>
      </c>
      <c r="O7058">
        <v>5.6245142562756101</v>
      </c>
      <c r="P7058" s="2">
        <v>3</v>
      </c>
      <c r="Q7058" s="2">
        <v>3.5722857142857101</v>
      </c>
      <c r="R7058" s="63">
        <f t="shared" si="506"/>
        <v>1.4685148096058624</v>
      </c>
      <c r="S7058">
        <v>2.5435422619046899</v>
      </c>
      <c r="T7058" s="2">
        <v>3</v>
      </c>
      <c r="U7058" s="339">
        <f t="shared" si="507"/>
        <v>-0.65808799537706175</v>
      </c>
      <c r="V7058" s="4">
        <f t="shared" si="508"/>
        <v>0.50232461027539255</v>
      </c>
    </row>
    <row r="7059" spans="1:22">
      <c r="A7059" s="109" t="s">
        <v>949</v>
      </c>
      <c r="B7059" t="s">
        <v>982</v>
      </c>
      <c r="C7059" s="219" t="s">
        <v>1491</v>
      </c>
      <c r="D7059" s="81" t="s">
        <v>44</v>
      </c>
      <c r="E7059" s="93" t="s">
        <v>73</v>
      </c>
      <c r="F7059" s="93" t="s">
        <v>73</v>
      </c>
      <c r="G7059">
        <v>110</v>
      </c>
      <c r="H7059" s="123">
        <f t="shared" ref="H7059:H7066" si="509">G7059/277</f>
        <v>0.3971119133574007</v>
      </c>
      <c r="K7059" t="s">
        <v>100</v>
      </c>
      <c r="M7059" s="2">
        <v>39.278571428571396</v>
      </c>
      <c r="N7059" s="63">
        <f t="shared" ref="N7059:N7066" si="510">O7059/SQRT(P7059)</f>
        <v>12.075669490789901</v>
      </c>
      <c r="O7059">
        <v>20.915673093457499</v>
      </c>
      <c r="P7059" s="2">
        <v>3</v>
      </c>
      <c r="Q7059" s="2">
        <v>29.2985714285714</v>
      </c>
      <c r="R7059" s="63">
        <f t="shared" ref="R7059:R7066" si="511">S7059/SQRT(T7059)</f>
        <v>11.069106873823499</v>
      </c>
      <c r="S7059">
        <v>19.1722554998722</v>
      </c>
      <c r="T7059" s="2">
        <v>3</v>
      </c>
      <c r="U7059" s="339">
        <f t="shared" si="507"/>
        <v>-0.29314035576818254</v>
      </c>
      <c r="V7059" s="4">
        <f t="shared" si="508"/>
        <v>0.47606892221695363</v>
      </c>
    </row>
    <row r="7060" spans="1:22">
      <c r="A7060" s="109" t="s">
        <v>949</v>
      </c>
      <c r="B7060" t="s">
        <v>982</v>
      </c>
      <c r="C7060" s="219" t="s">
        <v>1491</v>
      </c>
      <c r="D7060" s="81" t="s">
        <v>44</v>
      </c>
      <c r="E7060" s="93" t="s">
        <v>73</v>
      </c>
      <c r="F7060" s="93" t="s">
        <v>73</v>
      </c>
      <c r="G7060">
        <v>0</v>
      </c>
      <c r="H7060" s="123">
        <f t="shared" si="509"/>
        <v>0</v>
      </c>
      <c r="I7060" s="2" t="s">
        <v>100</v>
      </c>
      <c r="M7060" s="2">
        <v>4.3471428571428596</v>
      </c>
      <c r="N7060" s="63">
        <f t="shared" si="510"/>
        <v>1.2008548542402551</v>
      </c>
      <c r="O7060">
        <v>2.0799416200598402</v>
      </c>
      <c r="P7060" s="2">
        <v>3</v>
      </c>
      <c r="Q7060" s="2">
        <v>3.4071428571428601</v>
      </c>
      <c r="R7060" s="63">
        <f t="shared" si="511"/>
        <v>1.2399449552554687</v>
      </c>
      <c r="S7060">
        <v>2.1476476610911899</v>
      </c>
      <c r="T7060" s="2">
        <v>3</v>
      </c>
      <c r="U7060" s="339">
        <f t="shared" si="507"/>
        <v>-0.24364474657452923</v>
      </c>
      <c r="V7060" s="4">
        <f t="shared" si="508"/>
        <v>0.46577484384163892</v>
      </c>
    </row>
    <row r="7061" spans="1:22">
      <c r="A7061" s="109" t="s">
        <v>949</v>
      </c>
      <c r="B7061" t="s">
        <v>961</v>
      </c>
      <c r="C7061" s="219" t="s">
        <v>1491</v>
      </c>
      <c r="D7061" s="81" t="s">
        <v>44</v>
      </c>
      <c r="E7061" s="93" t="s">
        <v>73</v>
      </c>
      <c r="F7061" s="93" t="s">
        <v>73</v>
      </c>
      <c r="G7061">
        <v>277</v>
      </c>
      <c r="H7061" s="123">
        <f t="shared" si="509"/>
        <v>1</v>
      </c>
      <c r="K7061" t="s">
        <v>100</v>
      </c>
      <c r="L7061" t="s">
        <v>100</v>
      </c>
      <c r="M7061" s="2">
        <v>4.8314285714285701</v>
      </c>
      <c r="N7061" s="63">
        <f t="shared" si="510"/>
        <v>2.5264609163620073</v>
      </c>
      <c r="O7061">
        <v>4.3759586704760203</v>
      </c>
      <c r="P7061" s="2">
        <v>3</v>
      </c>
      <c r="Q7061" s="2">
        <v>3.5804285714285702</v>
      </c>
      <c r="R7061" s="63">
        <f t="shared" si="511"/>
        <v>0.82311224137705696</v>
      </c>
      <c r="S7061">
        <v>1.42567222239696</v>
      </c>
      <c r="T7061" s="2">
        <v>3</v>
      </c>
      <c r="U7061" s="339">
        <f t="shared" si="507"/>
        <v>-0.29965968847795926</v>
      </c>
      <c r="V7061" s="4">
        <f t="shared" si="508"/>
        <v>0.38618371074348284</v>
      </c>
    </row>
    <row r="7062" spans="1:22">
      <c r="A7062" s="109" t="s">
        <v>949</v>
      </c>
      <c r="B7062" t="s">
        <v>961</v>
      </c>
      <c r="C7062" s="219" t="s">
        <v>1491</v>
      </c>
      <c r="D7062" s="81" t="s">
        <v>44</v>
      </c>
      <c r="E7062" s="93" t="s">
        <v>73</v>
      </c>
      <c r="F7062" s="93" t="s">
        <v>73</v>
      </c>
      <c r="G7062">
        <v>110</v>
      </c>
      <c r="H7062" s="123">
        <f t="shared" si="509"/>
        <v>0.3971119133574007</v>
      </c>
      <c r="K7062" t="s">
        <v>100</v>
      </c>
      <c r="M7062" s="2">
        <v>34.65</v>
      </c>
      <c r="N7062" s="63">
        <f t="shared" si="510"/>
        <v>9.9430439113091378</v>
      </c>
      <c r="O7062">
        <v>17.221857236275799</v>
      </c>
      <c r="P7062" s="2">
        <v>3</v>
      </c>
      <c r="Q7062" s="2">
        <v>38.147142857142903</v>
      </c>
      <c r="R7062" s="63">
        <f t="shared" si="511"/>
        <v>2.8205391806960023</v>
      </c>
      <c r="S7062">
        <v>4.8853171657041701</v>
      </c>
      <c r="T7062" s="2">
        <v>3</v>
      </c>
      <c r="U7062" s="339">
        <f t="shared" si="507"/>
        <v>9.6153136947725426E-2</v>
      </c>
      <c r="V7062" s="4">
        <f t="shared" si="508"/>
        <v>0.33880022216250721</v>
      </c>
    </row>
    <row r="7063" spans="1:22">
      <c r="A7063" s="109" t="s">
        <v>949</v>
      </c>
      <c r="B7063" t="s">
        <v>961</v>
      </c>
      <c r="C7063" s="219" t="s">
        <v>1491</v>
      </c>
      <c r="D7063" s="81" t="s">
        <v>44</v>
      </c>
      <c r="E7063" s="93" t="s">
        <v>73</v>
      </c>
      <c r="F7063" s="93" t="s">
        <v>73</v>
      </c>
      <c r="G7063">
        <v>0</v>
      </c>
      <c r="H7063" s="123">
        <f t="shared" si="509"/>
        <v>0</v>
      </c>
      <c r="I7063" s="2" t="s">
        <v>100</v>
      </c>
      <c r="M7063" s="2">
        <v>9.7871428571428591</v>
      </c>
      <c r="N7063" s="63">
        <f t="shared" si="510"/>
        <v>2.7609915978094892</v>
      </c>
      <c r="O7063">
        <v>4.7821777266768102</v>
      </c>
      <c r="P7063" s="2">
        <v>3</v>
      </c>
      <c r="Q7063" s="2">
        <v>9.8557142857142797</v>
      </c>
      <c r="R7063" s="63">
        <f t="shared" si="511"/>
        <v>2.0298518203796103</v>
      </c>
      <c r="S7063">
        <v>3.5158064847336599</v>
      </c>
      <c r="T7063" s="2">
        <v>3</v>
      </c>
      <c r="U7063" s="339">
        <f t="shared" si="507"/>
        <v>6.9818465432088649E-3</v>
      </c>
      <c r="V7063" s="4">
        <f t="shared" si="508"/>
        <v>0.37575155537215166</v>
      </c>
    </row>
    <row r="7064" spans="1:22">
      <c r="A7064" s="109" t="s">
        <v>949</v>
      </c>
      <c r="B7064" t="s">
        <v>983</v>
      </c>
      <c r="C7064" s="219" t="s">
        <v>1491</v>
      </c>
      <c r="D7064" s="81" t="s">
        <v>44</v>
      </c>
      <c r="E7064" s="93" t="s">
        <v>73</v>
      </c>
      <c r="F7064" s="93" t="s">
        <v>73</v>
      </c>
      <c r="G7064">
        <v>277</v>
      </c>
      <c r="H7064" s="123">
        <f t="shared" si="509"/>
        <v>1</v>
      </c>
      <c r="K7064" t="s">
        <v>100</v>
      </c>
      <c r="L7064" t="s">
        <v>100</v>
      </c>
      <c r="M7064" s="2">
        <v>3.8571428571428602E-3</v>
      </c>
      <c r="N7064" s="63">
        <f t="shared" si="510"/>
        <v>5.1685864328930098E-3</v>
      </c>
      <c r="O7064">
        <v>8.9522543050818797E-3</v>
      </c>
      <c r="P7064" s="2">
        <v>3</v>
      </c>
      <c r="Q7064" s="2">
        <v>5.1285714285714303E-2</v>
      </c>
      <c r="R7064" s="63">
        <f t="shared" si="511"/>
        <v>5.9471481761068819E-2</v>
      </c>
      <c r="S7064">
        <v>0.10300762801157699</v>
      </c>
      <c r="T7064" s="2">
        <v>3</v>
      </c>
      <c r="U7064" s="339">
        <f t="shared" si="507"/>
        <v>2.5874855224839495</v>
      </c>
      <c r="V7064" s="4">
        <f t="shared" si="508"/>
        <v>1.6780311553551965</v>
      </c>
    </row>
    <row r="7065" spans="1:22">
      <c r="A7065" s="109" t="s">
        <v>949</v>
      </c>
      <c r="B7065" t="s">
        <v>983</v>
      </c>
      <c r="C7065" s="219" t="s">
        <v>1491</v>
      </c>
      <c r="D7065" s="81" t="s">
        <v>44</v>
      </c>
      <c r="E7065" s="93" t="s">
        <v>73</v>
      </c>
      <c r="F7065" s="93" t="s">
        <v>73</v>
      </c>
      <c r="G7065">
        <v>110</v>
      </c>
      <c r="H7065" s="123">
        <f t="shared" si="509"/>
        <v>0.3971119133574007</v>
      </c>
      <c r="K7065" t="s">
        <v>100</v>
      </c>
      <c r="M7065" s="2">
        <v>0.96914285714285697</v>
      </c>
      <c r="N7065" s="63">
        <f t="shared" si="510"/>
        <v>0.52687658565164641</v>
      </c>
      <c r="O7065">
        <v>0.91257701566706695</v>
      </c>
      <c r="P7065" s="2">
        <v>3</v>
      </c>
      <c r="Q7065" s="2">
        <v>1.28857142857143</v>
      </c>
      <c r="R7065" s="63">
        <f t="shared" si="511"/>
        <v>0.45617282995992953</v>
      </c>
      <c r="S7065">
        <v>0.79011451852307601</v>
      </c>
      <c r="T7065" s="2">
        <v>3</v>
      </c>
      <c r="U7065" s="339">
        <f t="shared" si="507"/>
        <v>0.28487743558493173</v>
      </c>
      <c r="V7065" s="4">
        <f t="shared" si="508"/>
        <v>0.45865952259603193</v>
      </c>
    </row>
    <row r="7066" spans="1:22">
      <c r="A7066" s="109" t="s">
        <v>949</v>
      </c>
      <c r="B7066" t="s">
        <v>983</v>
      </c>
      <c r="C7066" s="219" t="s">
        <v>1491</v>
      </c>
      <c r="D7066" s="81" t="s">
        <v>44</v>
      </c>
      <c r="E7066" s="93" t="s">
        <v>73</v>
      </c>
      <c r="F7066" s="93" t="s">
        <v>73</v>
      </c>
      <c r="G7066">
        <v>0</v>
      </c>
      <c r="H7066" s="123">
        <f t="shared" si="509"/>
        <v>0</v>
      </c>
      <c r="I7066" s="2" t="s">
        <v>100</v>
      </c>
      <c r="M7066" s="2">
        <v>2.73428571428571</v>
      </c>
      <c r="N7066" s="63">
        <f t="shared" si="510"/>
        <v>0.82555608964070648</v>
      </c>
      <c r="O7066">
        <v>1.42990509175559</v>
      </c>
      <c r="P7066" s="2">
        <v>3</v>
      </c>
      <c r="Q7066" s="2">
        <v>1.3928571428571399</v>
      </c>
      <c r="R7066" s="63">
        <f t="shared" si="511"/>
        <v>0.32475143119544836</v>
      </c>
      <c r="S7066">
        <v>0.56248597866122496</v>
      </c>
      <c r="T7066" s="2">
        <v>3</v>
      </c>
      <c r="U7066" s="339">
        <f t="shared" si="507"/>
        <v>-0.67451310101505291</v>
      </c>
      <c r="V7066" s="4">
        <f t="shared" si="508"/>
        <v>0.38769452845350305</v>
      </c>
    </row>
    <row r="7067" spans="1:22">
      <c r="A7067" s="112" t="s">
        <v>1086</v>
      </c>
      <c r="B7067" t="s">
        <v>1089</v>
      </c>
      <c r="C7067" s="219" t="s">
        <v>822</v>
      </c>
      <c r="D7067" s="81" t="s">
        <v>44</v>
      </c>
      <c r="E7067" s="93" t="s">
        <v>73</v>
      </c>
      <c r="F7067" s="93" t="s">
        <v>73</v>
      </c>
      <c r="G7067" s="128">
        <v>0</v>
      </c>
      <c r="H7067" s="207">
        <f t="shared" ref="H7067:H7098" si="512">G7067/365</f>
        <v>0</v>
      </c>
      <c r="I7067" s="212" t="s">
        <v>100</v>
      </c>
      <c r="J7067" s="129"/>
      <c r="K7067" s="129"/>
      <c r="L7067" s="318"/>
      <c r="M7067" s="2">
        <v>1010.8</v>
      </c>
      <c r="N7067" s="63">
        <v>426.7</v>
      </c>
      <c r="O7067" s="125">
        <f t="shared" ref="O7067:O7091" si="513">N7067*SQRT(P7067)</f>
        <v>853.4</v>
      </c>
      <c r="P7067" s="2">
        <v>4</v>
      </c>
      <c r="Q7067" s="2">
        <v>1147.7</v>
      </c>
      <c r="R7067">
        <v>308.5</v>
      </c>
      <c r="S7067">
        <f t="shared" ref="S7067:S7091" si="514">R7067*SQRT(T7067)</f>
        <v>617</v>
      </c>
      <c r="T7067" s="2">
        <v>4</v>
      </c>
      <c r="U7067" s="339">
        <f t="shared" si="507"/>
        <v>0.12701784317258355</v>
      </c>
      <c r="V7067" s="4">
        <f t="shared" si="508"/>
        <v>0.32225261559179136</v>
      </c>
    </row>
    <row r="7068" spans="1:22">
      <c r="A7068" s="112" t="s">
        <v>1086</v>
      </c>
      <c r="B7068" t="s">
        <v>1089</v>
      </c>
      <c r="C7068" s="219" t="s">
        <v>822</v>
      </c>
      <c r="D7068" s="81" t="s">
        <v>44</v>
      </c>
      <c r="E7068" s="93" t="s">
        <v>73</v>
      </c>
      <c r="F7068" s="93" t="s">
        <v>73</v>
      </c>
      <c r="G7068" s="128">
        <v>1</v>
      </c>
      <c r="H7068" s="207">
        <f t="shared" si="512"/>
        <v>2.7397260273972603E-3</v>
      </c>
      <c r="I7068" s="212"/>
      <c r="J7068" s="129" t="s">
        <v>100</v>
      </c>
      <c r="K7068" s="129" t="s">
        <v>100</v>
      </c>
      <c r="L7068" s="318"/>
      <c r="M7068" s="2">
        <v>1010.8</v>
      </c>
      <c r="N7068" s="63">
        <v>426.7</v>
      </c>
      <c r="O7068" s="125">
        <f t="shared" si="513"/>
        <v>853.4</v>
      </c>
      <c r="P7068" s="2">
        <v>4</v>
      </c>
      <c r="Q7068" s="2">
        <v>215.7</v>
      </c>
      <c r="R7068">
        <v>75.2</v>
      </c>
      <c r="S7068">
        <f t="shared" si="514"/>
        <v>150.4</v>
      </c>
      <c r="T7068" s="2">
        <v>4</v>
      </c>
      <c r="U7068" s="339">
        <f t="shared" si="507"/>
        <v>-1.5446088221189285</v>
      </c>
      <c r="V7068" s="4">
        <f t="shared" si="508"/>
        <v>0.37154452227107615</v>
      </c>
    </row>
    <row r="7069" spans="1:22">
      <c r="A7069" s="112" t="s">
        <v>1086</v>
      </c>
      <c r="B7069" t="s">
        <v>1089</v>
      </c>
      <c r="C7069" s="219" t="s">
        <v>822</v>
      </c>
      <c r="D7069" s="81" t="s">
        <v>44</v>
      </c>
      <c r="E7069" s="93" t="s">
        <v>73</v>
      </c>
      <c r="F7069" s="93" t="s">
        <v>73</v>
      </c>
      <c r="G7069" s="128">
        <v>56</v>
      </c>
      <c r="H7069" s="207">
        <f t="shared" si="512"/>
        <v>0.15342465753424658</v>
      </c>
      <c r="I7069" s="212"/>
      <c r="J7069" s="129"/>
      <c r="K7069" s="129" t="s">
        <v>100</v>
      </c>
      <c r="L7069" s="318"/>
      <c r="M7069" s="2">
        <v>2627.3</v>
      </c>
      <c r="N7069" s="63">
        <v>390.2</v>
      </c>
      <c r="O7069" s="125">
        <f t="shared" si="513"/>
        <v>780.4</v>
      </c>
      <c r="P7069" s="2">
        <v>4</v>
      </c>
      <c r="Q7069" s="2">
        <v>1426</v>
      </c>
      <c r="R7069">
        <v>145.80000000000001</v>
      </c>
      <c r="S7069">
        <f t="shared" si="514"/>
        <v>291.60000000000002</v>
      </c>
      <c r="T7069" s="2">
        <v>4</v>
      </c>
      <c r="U7069" s="339">
        <f t="shared" si="507"/>
        <v>-0.61108338089687098</v>
      </c>
      <c r="V7069" s="4">
        <f t="shared" si="508"/>
        <v>0.26045384356638585</v>
      </c>
    </row>
    <row r="7070" spans="1:22">
      <c r="A7070" s="112" t="s">
        <v>1086</v>
      </c>
      <c r="B7070" t="s">
        <v>1089</v>
      </c>
      <c r="C7070" s="219" t="s">
        <v>822</v>
      </c>
      <c r="D7070" s="81" t="s">
        <v>44</v>
      </c>
      <c r="E7070" s="93" t="s">
        <v>73</v>
      </c>
      <c r="F7070" s="93" t="s">
        <v>73</v>
      </c>
      <c r="G7070" s="128">
        <v>315</v>
      </c>
      <c r="H7070" s="207">
        <f t="shared" si="512"/>
        <v>0.86301369863013699</v>
      </c>
      <c r="I7070" s="212"/>
      <c r="J7070" s="129"/>
      <c r="K7070" s="129" t="s">
        <v>100</v>
      </c>
      <c r="L7070" s="318"/>
      <c r="M7070" s="2">
        <v>1257.5</v>
      </c>
      <c r="N7070" s="63">
        <v>533.4</v>
      </c>
      <c r="O7070" s="125">
        <f t="shared" si="513"/>
        <v>1066.8</v>
      </c>
      <c r="P7070" s="2">
        <v>4</v>
      </c>
      <c r="Q7070" s="2">
        <v>915.6</v>
      </c>
      <c r="R7070">
        <v>106.8</v>
      </c>
      <c r="S7070">
        <f t="shared" si="514"/>
        <v>213.6</v>
      </c>
      <c r="T7070" s="2">
        <v>4</v>
      </c>
      <c r="U7070" s="339">
        <f t="shared" si="507"/>
        <v>-0.31730131389548261</v>
      </c>
      <c r="V7070" s="4">
        <f t="shared" si="508"/>
        <v>0.26360601474829476</v>
      </c>
    </row>
    <row r="7071" spans="1:22">
      <c r="A7071" s="112" t="s">
        <v>1086</v>
      </c>
      <c r="B7071" t="s">
        <v>1089</v>
      </c>
      <c r="C7071" s="219" t="s">
        <v>822</v>
      </c>
      <c r="D7071" s="81" t="s">
        <v>44</v>
      </c>
      <c r="E7071" s="93" t="s">
        <v>73</v>
      </c>
      <c r="F7071" s="93" t="s">
        <v>73</v>
      </c>
      <c r="G7071" s="128">
        <v>365</v>
      </c>
      <c r="H7071" s="207">
        <f t="shared" si="512"/>
        <v>1</v>
      </c>
      <c r="I7071" s="212"/>
      <c r="J7071" s="129"/>
      <c r="K7071" s="129" t="s">
        <v>100</v>
      </c>
      <c r="L7071" s="318" t="s">
        <v>100</v>
      </c>
      <c r="M7071" s="2">
        <v>1461</v>
      </c>
      <c r="N7071" s="63">
        <v>185.5</v>
      </c>
      <c r="O7071" s="125">
        <f t="shared" si="513"/>
        <v>371</v>
      </c>
      <c r="P7071" s="2">
        <v>4</v>
      </c>
      <c r="Q7071" s="2">
        <v>1396.1</v>
      </c>
      <c r="R7071">
        <v>383.2</v>
      </c>
      <c r="S7071">
        <f t="shared" si="514"/>
        <v>766.4</v>
      </c>
      <c r="T7071" s="2">
        <v>4</v>
      </c>
      <c r="U7071" s="339">
        <f t="shared" si="507"/>
        <v>-4.5438497756097249E-2</v>
      </c>
      <c r="V7071" s="4">
        <f t="shared" si="508"/>
        <v>0.32533866957684432</v>
      </c>
    </row>
    <row r="7072" spans="1:22">
      <c r="A7072" s="112" t="s">
        <v>1086</v>
      </c>
      <c r="B7072" t="s">
        <v>1090</v>
      </c>
      <c r="C7072" s="219" t="s">
        <v>822</v>
      </c>
      <c r="D7072" s="81" t="s">
        <v>44</v>
      </c>
      <c r="E7072" s="93" t="s">
        <v>73</v>
      </c>
      <c r="F7072" s="93" t="s">
        <v>73</v>
      </c>
      <c r="G7072" s="128">
        <v>0</v>
      </c>
      <c r="H7072" s="207">
        <f t="shared" si="512"/>
        <v>0</v>
      </c>
      <c r="I7072" s="212" t="s">
        <v>100</v>
      </c>
      <c r="J7072" s="129"/>
      <c r="K7072" s="129"/>
      <c r="L7072" s="318"/>
      <c r="M7072" s="329">
        <v>379.9</v>
      </c>
      <c r="N7072">
        <v>233.4</v>
      </c>
      <c r="O7072" s="125">
        <f t="shared" si="513"/>
        <v>466.8</v>
      </c>
      <c r="P7072" s="2">
        <v>4</v>
      </c>
      <c r="Q7072" s="2">
        <v>191.6</v>
      </c>
      <c r="R7072">
        <v>71.599999999999994</v>
      </c>
      <c r="S7072">
        <f t="shared" si="514"/>
        <v>143.19999999999999</v>
      </c>
      <c r="T7072" s="2">
        <v>4</v>
      </c>
      <c r="U7072" s="339">
        <f t="shared" si="507"/>
        <v>-0.68449819465681971</v>
      </c>
      <c r="V7072" s="4">
        <f t="shared" si="508"/>
        <v>0.38964810125478877</v>
      </c>
    </row>
    <row r="7073" spans="1:22">
      <c r="A7073" s="112" t="s">
        <v>1086</v>
      </c>
      <c r="B7073" t="s">
        <v>1090</v>
      </c>
      <c r="C7073" s="219" t="s">
        <v>822</v>
      </c>
      <c r="D7073" s="81" t="s">
        <v>44</v>
      </c>
      <c r="E7073" s="93" t="s">
        <v>73</v>
      </c>
      <c r="F7073" s="93" t="s">
        <v>73</v>
      </c>
      <c r="G7073" s="128">
        <v>1</v>
      </c>
      <c r="H7073" s="207">
        <f t="shared" si="512"/>
        <v>2.7397260273972603E-3</v>
      </c>
      <c r="I7073" s="212"/>
      <c r="J7073" s="129" t="s">
        <v>100</v>
      </c>
      <c r="K7073" s="129" t="s">
        <v>100</v>
      </c>
      <c r="L7073" s="318"/>
      <c r="M7073" s="2">
        <v>379.9</v>
      </c>
      <c r="N7073">
        <v>233.4</v>
      </c>
      <c r="O7073" s="125">
        <f t="shared" si="513"/>
        <v>466.8</v>
      </c>
      <c r="P7073" s="2">
        <v>4</v>
      </c>
      <c r="Q7073" s="329">
        <v>43.5</v>
      </c>
      <c r="R7073">
        <v>7.2</v>
      </c>
      <c r="S7073">
        <f t="shared" si="514"/>
        <v>14.4</v>
      </c>
      <c r="T7073" s="2">
        <v>4</v>
      </c>
      <c r="U7073" s="339">
        <f t="shared" si="507"/>
        <v>-2.1671471220989416</v>
      </c>
      <c r="V7073" s="4">
        <f t="shared" si="508"/>
        <v>0.27739595719381688</v>
      </c>
    </row>
    <row r="7074" spans="1:22">
      <c r="A7074" s="112" t="s">
        <v>1086</v>
      </c>
      <c r="B7074" t="s">
        <v>1090</v>
      </c>
      <c r="C7074" s="219" t="s">
        <v>822</v>
      </c>
      <c r="D7074" s="81" t="s">
        <v>44</v>
      </c>
      <c r="E7074" s="93" t="s">
        <v>73</v>
      </c>
      <c r="F7074" s="93" t="s">
        <v>73</v>
      </c>
      <c r="G7074" s="128">
        <v>56</v>
      </c>
      <c r="H7074" s="207">
        <f t="shared" si="512"/>
        <v>0.15342465753424658</v>
      </c>
      <c r="I7074" s="212"/>
      <c r="J7074" s="129"/>
      <c r="K7074" s="129" t="s">
        <v>100</v>
      </c>
      <c r="L7074" s="318"/>
      <c r="M7074" s="2">
        <v>355.4</v>
      </c>
      <c r="N7074">
        <v>68.5</v>
      </c>
      <c r="O7074" s="125">
        <f t="shared" si="513"/>
        <v>137</v>
      </c>
      <c r="P7074" s="2">
        <v>4</v>
      </c>
      <c r="Q7074" s="2">
        <v>530</v>
      </c>
      <c r="R7074">
        <v>80.900000000000006</v>
      </c>
      <c r="S7074">
        <f t="shared" si="514"/>
        <v>161.80000000000001</v>
      </c>
      <c r="T7074" s="2">
        <v>4</v>
      </c>
      <c r="U7074" s="339">
        <f t="shared" si="507"/>
        <v>0.3996330908256166</v>
      </c>
      <c r="V7074" s="4">
        <f t="shared" si="508"/>
        <v>0.27329943040227839</v>
      </c>
    </row>
    <row r="7075" spans="1:22">
      <c r="A7075" s="112" t="s">
        <v>1086</v>
      </c>
      <c r="B7075" t="s">
        <v>1090</v>
      </c>
      <c r="C7075" s="219" t="s">
        <v>822</v>
      </c>
      <c r="D7075" s="81" t="s">
        <v>44</v>
      </c>
      <c r="E7075" s="93" t="s">
        <v>73</v>
      </c>
      <c r="F7075" s="93" t="s">
        <v>73</v>
      </c>
      <c r="G7075" s="128">
        <v>315</v>
      </c>
      <c r="H7075" s="207">
        <f t="shared" si="512"/>
        <v>0.86301369863013699</v>
      </c>
      <c r="I7075" s="212"/>
      <c r="J7075" s="129"/>
      <c r="K7075" s="129" t="s">
        <v>100</v>
      </c>
      <c r="L7075" s="318"/>
      <c r="M7075" s="2">
        <v>829.9</v>
      </c>
      <c r="N7075">
        <v>403.7</v>
      </c>
      <c r="O7075" s="125">
        <f t="shared" si="513"/>
        <v>807.4</v>
      </c>
      <c r="P7075" s="2">
        <v>4</v>
      </c>
      <c r="Q7075" s="2">
        <v>254.3</v>
      </c>
      <c r="R7075">
        <v>60.3</v>
      </c>
      <c r="S7075">
        <f t="shared" si="514"/>
        <v>120.6</v>
      </c>
      <c r="T7075" s="2">
        <v>4</v>
      </c>
      <c r="U7075" s="339">
        <f t="shared" si="507"/>
        <v>-1.1827905391763283</v>
      </c>
      <c r="V7075" s="4">
        <f t="shared" si="508"/>
        <v>0.30622661051773437</v>
      </c>
    </row>
    <row r="7076" spans="1:22">
      <c r="A7076" s="112" t="s">
        <v>1086</v>
      </c>
      <c r="B7076" t="s">
        <v>1090</v>
      </c>
      <c r="C7076" s="219" t="s">
        <v>822</v>
      </c>
      <c r="D7076" s="81" t="s">
        <v>44</v>
      </c>
      <c r="E7076" s="93" t="s">
        <v>73</v>
      </c>
      <c r="F7076" s="93" t="s">
        <v>73</v>
      </c>
      <c r="G7076" s="128">
        <v>365</v>
      </c>
      <c r="H7076" s="207">
        <f t="shared" si="512"/>
        <v>1</v>
      </c>
      <c r="I7076" s="212"/>
      <c r="J7076" s="129"/>
      <c r="K7076" s="129" t="s">
        <v>100</v>
      </c>
      <c r="L7076" s="318" t="s">
        <v>100</v>
      </c>
      <c r="M7076" s="2">
        <v>338.4</v>
      </c>
      <c r="N7076">
        <v>130.4</v>
      </c>
      <c r="O7076" s="125">
        <f t="shared" si="513"/>
        <v>260.8</v>
      </c>
      <c r="P7076" s="2">
        <v>4</v>
      </c>
      <c r="Q7076" s="2">
        <v>433.5</v>
      </c>
      <c r="R7076">
        <v>307.8</v>
      </c>
      <c r="S7076">
        <f t="shared" si="514"/>
        <v>615.6</v>
      </c>
      <c r="T7076" s="2">
        <v>4</v>
      </c>
      <c r="U7076" s="339">
        <f t="shared" si="507"/>
        <v>0.24766316848852832</v>
      </c>
      <c r="V7076" s="4">
        <f t="shared" si="508"/>
        <v>0.75414913614540058</v>
      </c>
    </row>
    <row r="7077" spans="1:22">
      <c r="A7077" s="112" t="s">
        <v>1086</v>
      </c>
      <c r="B7077" t="s">
        <v>1091</v>
      </c>
      <c r="C7077" s="219" t="s">
        <v>822</v>
      </c>
      <c r="D7077" s="81" t="s">
        <v>44</v>
      </c>
      <c r="E7077" s="93" t="s">
        <v>73</v>
      </c>
      <c r="F7077" s="93" t="s">
        <v>73</v>
      </c>
      <c r="G7077" s="128">
        <v>0</v>
      </c>
      <c r="H7077" s="207">
        <f t="shared" si="512"/>
        <v>0</v>
      </c>
      <c r="I7077" s="212" t="s">
        <v>100</v>
      </c>
      <c r="J7077" s="129"/>
      <c r="K7077" s="129"/>
      <c r="L7077" s="318"/>
      <c r="M7077" s="329">
        <v>284.89999999999998</v>
      </c>
      <c r="N7077">
        <v>128</v>
      </c>
      <c r="O7077" s="125">
        <f t="shared" si="513"/>
        <v>256</v>
      </c>
      <c r="P7077" s="2">
        <v>4</v>
      </c>
      <c r="Q7077" s="2">
        <v>88.7</v>
      </c>
      <c r="R7077">
        <v>23</v>
      </c>
      <c r="S7077">
        <f t="shared" si="514"/>
        <v>46</v>
      </c>
      <c r="T7077" s="2">
        <v>4</v>
      </c>
      <c r="U7077" s="339">
        <f t="shared" si="507"/>
        <v>-1.1668783521883288</v>
      </c>
      <c r="V7077" s="4">
        <f t="shared" si="508"/>
        <v>0.31723701620170597</v>
      </c>
    </row>
    <row r="7078" spans="1:22">
      <c r="A7078" s="112" t="s">
        <v>1086</v>
      </c>
      <c r="B7078" t="s">
        <v>1091</v>
      </c>
      <c r="C7078" s="219" t="s">
        <v>822</v>
      </c>
      <c r="D7078" s="81" t="s">
        <v>44</v>
      </c>
      <c r="E7078" s="93" t="s">
        <v>73</v>
      </c>
      <c r="F7078" s="93" t="s">
        <v>73</v>
      </c>
      <c r="G7078" s="128">
        <v>1</v>
      </c>
      <c r="H7078" s="207">
        <f t="shared" si="512"/>
        <v>2.7397260273972603E-3</v>
      </c>
      <c r="I7078" s="212"/>
      <c r="J7078" s="129" t="s">
        <v>100</v>
      </c>
      <c r="K7078" s="129" t="s">
        <v>100</v>
      </c>
      <c r="L7078" s="318"/>
      <c r="M7078" s="2">
        <v>284.89999999999998</v>
      </c>
      <c r="N7078">
        <v>128</v>
      </c>
      <c r="O7078" s="125">
        <f t="shared" si="513"/>
        <v>256</v>
      </c>
      <c r="P7078" s="2">
        <v>4</v>
      </c>
      <c r="Q7078" s="329">
        <v>11.6</v>
      </c>
      <c r="R7078">
        <v>2.2999999999999998</v>
      </c>
      <c r="S7078">
        <f t="shared" si="514"/>
        <v>4.5999999999999996</v>
      </c>
      <c r="T7078" s="2">
        <v>4</v>
      </c>
      <c r="U7078" s="339">
        <f t="shared" si="507"/>
        <v>-3.2011331433915435</v>
      </c>
      <c r="V7078" s="4">
        <f t="shared" si="508"/>
        <v>0.28931331747919142</v>
      </c>
    </row>
    <row r="7079" spans="1:22">
      <c r="A7079" s="112" t="s">
        <v>1086</v>
      </c>
      <c r="B7079" t="s">
        <v>1091</v>
      </c>
      <c r="C7079" s="219" t="s">
        <v>822</v>
      </c>
      <c r="D7079" s="81" t="s">
        <v>44</v>
      </c>
      <c r="E7079" s="93" t="s">
        <v>73</v>
      </c>
      <c r="F7079" s="93" t="s">
        <v>73</v>
      </c>
      <c r="G7079" s="128">
        <v>56</v>
      </c>
      <c r="H7079" s="207">
        <f t="shared" si="512"/>
        <v>0.15342465753424658</v>
      </c>
      <c r="I7079" s="212"/>
      <c r="J7079" s="129"/>
      <c r="K7079" s="129" t="s">
        <v>100</v>
      </c>
      <c r="L7079" s="318"/>
      <c r="M7079" s="329">
        <v>76</v>
      </c>
      <c r="N7079">
        <v>50.1</v>
      </c>
      <c r="O7079" s="125">
        <f t="shared" si="513"/>
        <v>100.2</v>
      </c>
      <c r="P7079" s="2">
        <v>4</v>
      </c>
      <c r="Q7079" s="2">
        <v>104.7</v>
      </c>
      <c r="R7079">
        <v>23.7</v>
      </c>
      <c r="S7079">
        <f t="shared" si="514"/>
        <v>47.4</v>
      </c>
      <c r="T7079" s="2">
        <v>4</v>
      </c>
      <c r="U7079" s="339">
        <f t="shared" si="507"/>
        <v>0.32036577759016016</v>
      </c>
      <c r="V7079" s="4">
        <f t="shared" si="508"/>
        <v>0.30123931659017578</v>
      </c>
    </row>
    <row r="7080" spans="1:22">
      <c r="A7080" s="112" t="s">
        <v>1086</v>
      </c>
      <c r="B7080" t="s">
        <v>1091</v>
      </c>
      <c r="C7080" s="219" t="s">
        <v>822</v>
      </c>
      <c r="D7080" s="81" t="s">
        <v>44</v>
      </c>
      <c r="E7080" s="93" t="s">
        <v>73</v>
      </c>
      <c r="F7080" s="93" t="s">
        <v>73</v>
      </c>
      <c r="G7080" s="128">
        <v>315</v>
      </c>
      <c r="H7080" s="207">
        <f t="shared" si="512"/>
        <v>0.86301369863013699</v>
      </c>
      <c r="I7080" s="212"/>
      <c r="J7080" s="129"/>
      <c r="K7080" s="129" t="s">
        <v>100</v>
      </c>
      <c r="L7080" s="318"/>
      <c r="M7080" s="2">
        <v>96.4</v>
      </c>
      <c r="N7080">
        <v>47.1</v>
      </c>
      <c r="O7080" s="125">
        <f t="shared" si="513"/>
        <v>94.2</v>
      </c>
      <c r="P7080" s="2">
        <v>4</v>
      </c>
      <c r="Q7080" s="2">
        <v>43.7</v>
      </c>
      <c r="R7080">
        <v>12.5</v>
      </c>
      <c r="S7080">
        <f t="shared" si="514"/>
        <v>25</v>
      </c>
      <c r="T7080" s="2">
        <v>4</v>
      </c>
      <c r="U7080" s="339">
        <f t="shared" si="507"/>
        <v>-0.79115809951495542</v>
      </c>
      <c r="V7080" s="4">
        <f t="shared" si="508"/>
        <v>0.33181956233734267</v>
      </c>
    </row>
    <row r="7081" spans="1:22">
      <c r="A7081" s="112" t="s">
        <v>1086</v>
      </c>
      <c r="B7081" t="s">
        <v>1091</v>
      </c>
      <c r="C7081" s="219" t="s">
        <v>822</v>
      </c>
      <c r="D7081" s="81" t="s">
        <v>44</v>
      </c>
      <c r="E7081" s="93" t="s">
        <v>73</v>
      </c>
      <c r="F7081" s="93" t="s">
        <v>73</v>
      </c>
      <c r="G7081" s="128">
        <v>365</v>
      </c>
      <c r="H7081" s="207">
        <f t="shared" si="512"/>
        <v>1</v>
      </c>
      <c r="I7081" s="212"/>
      <c r="J7081" s="129"/>
      <c r="K7081" s="129" t="s">
        <v>100</v>
      </c>
      <c r="L7081" s="318" t="s">
        <v>100</v>
      </c>
      <c r="M7081" s="329">
        <v>599.4</v>
      </c>
      <c r="N7081">
        <v>182.2</v>
      </c>
      <c r="O7081" s="125">
        <f t="shared" si="513"/>
        <v>364.4</v>
      </c>
      <c r="P7081" s="2">
        <v>4</v>
      </c>
      <c r="Q7081" s="2">
        <v>202.2</v>
      </c>
      <c r="R7081">
        <v>88.9</v>
      </c>
      <c r="S7081">
        <f t="shared" si="514"/>
        <v>177.8</v>
      </c>
      <c r="T7081" s="2">
        <v>4</v>
      </c>
      <c r="U7081" s="339">
        <f t="shared" si="507"/>
        <v>-1.0866718482961917</v>
      </c>
      <c r="V7081" s="4">
        <f t="shared" si="508"/>
        <v>0.44330416848885801</v>
      </c>
    </row>
    <row r="7082" spans="1:22">
      <c r="A7082" s="112" t="s">
        <v>1086</v>
      </c>
      <c r="B7082" t="s">
        <v>1092</v>
      </c>
      <c r="C7082" s="219" t="s">
        <v>822</v>
      </c>
      <c r="D7082" s="81" t="s">
        <v>44</v>
      </c>
      <c r="E7082" s="93" t="s">
        <v>73</v>
      </c>
      <c r="F7082" s="93" t="s">
        <v>73</v>
      </c>
      <c r="G7082" s="128">
        <v>0</v>
      </c>
      <c r="H7082" s="207">
        <f t="shared" si="512"/>
        <v>0</v>
      </c>
      <c r="I7082" s="212" t="s">
        <v>100</v>
      </c>
      <c r="J7082" s="129"/>
      <c r="K7082" s="129"/>
      <c r="L7082" s="318"/>
      <c r="M7082" s="329">
        <v>172</v>
      </c>
      <c r="N7082">
        <v>54.1</v>
      </c>
      <c r="O7082" s="125">
        <f t="shared" si="513"/>
        <v>108.2</v>
      </c>
      <c r="P7082" s="2">
        <v>4</v>
      </c>
      <c r="Q7082" s="2">
        <v>283.3</v>
      </c>
      <c r="R7082">
        <v>49.6</v>
      </c>
      <c r="S7082">
        <f t="shared" si="514"/>
        <v>99.2</v>
      </c>
      <c r="T7082" s="2">
        <v>4</v>
      </c>
      <c r="U7082" s="339">
        <f t="shared" si="507"/>
        <v>0.49901193002301791</v>
      </c>
      <c r="V7082" s="4">
        <f t="shared" si="508"/>
        <v>0.28065280369564044</v>
      </c>
    </row>
    <row r="7083" spans="1:22">
      <c r="A7083" s="112" t="s">
        <v>1086</v>
      </c>
      <c r="B7083" t="s">
        <v>1092</v>
      </c>
      <c r="C7083" s="219" t="s">
        <v>822</v>
      </c>
      <c r="D7083" s="81" t="s">
        <v>44</v>
      </c>
      <c r="E7083" s="93" t="s">
        <v>73</v>
      </c>
      <c r="F7083" s="93" t="s">
        <v>73</v>
      </c>
      <c r="G7083" s="128">
        <v>1</v>
      </c>
      <c r="H7083" s="207">
        <f t="shared" si="512"/>
        <v>2.7397260273972603E-3</v>
      </c>
      <c r="I7083" s="212"/>
      <c r="J7083" s="129" t="s">
        <v>100</v>
      </c>
      <c r="K7083" s="129" t="s">
        <v>100</v>
      </c>
      <c r="L7083" s="318"/>
      <c r="M7083" s="2">
        <v>172</v>
      </c>
      <c r="N7083">
        <v>54.1</v>
      </c>
      <c r="O7083" s="125">
        <f t="shared" si="513"/>
        <v>108.2</v>
      </c>
      <c r="P7083" s="2">
        <v>4</v>
      </c>
      <c r="Q7083" s="2">
        <v>162.9</v>
      </c>
      <c r="R7083">
        <v>96</v>
      </c>
      <c r="S7083">
        <f t="shared" si="514"/>
        <v>192</v>
      </c>
      <c r="T7083" s="2">
        <v>4</v>
      </c>
      <c r="U7083" s="339">
        <f t="shared" si="507"/>
        <v>-5.4357961205453532E-2</v>
      </c>
      <c r="V7083" s="4">
        <f t="shared" si="508"/>
        <v>0.5972964127400805</v>
      </c>
    </row>
    <row r="7084" spans="1:22">
      <c r="A7084" s="112" t="s">
        <v>1086</v>
      </c>
      <c r="B7084" t="s">
        <v>1092</v>
      </c>
      <c r="C7084" s="219" t="s">
        <v>822</v>
      </c>
      <c r="D7084" s="81" t="s">
        <v>44</v>
      </c>
      <c r="E7084" s="93" t="s">
        <v>73</v>
      </c>
      <c r="F7084" s="93" t="s">
        <v>73</v>
      </c>
      <c r="G7084" s="128">
        <v>56</v>
      </c>
      <c r="H7084" s="207">
        <f t="shared" si="512"/>
        <v>0.15342465753424658</v>
      </c>
      <c r="I7084" s="212"/>
      <c r="J7084" s="129"/>
      <c r="K7084" s="129" t="s">
        <v>100</v>
      </c>
      <c r="L7084" s="318"/>
      <c r="M7084" s="329">
        <v>58</v>
      </c>
      <c r="N7084">
        <v>17.5</v>
      </c>
      <c r="O7084" s="125">
        <f t="shared" si="513"/>
        <v>35</v>
      </c>
      <c r="P7084" s="2">
        <v>4</v>
      </c>
      <c r="Q7084" s="2">
        <v>111.4</v>
      </c>
      <c r="R7084">
        <v>43.6</v>
      </c>
      <c r="S7084">
        <f t="shared" si="514"/>
        <v>87.2</v>
      </c>
      <c r="T7084" s="2">
        <v>4</v>
      </c>
      <c r="U7084" s="339">
        <f t="shared" si="507"/>
        <v>0.65268431694676443</v>
      </c>
      <c r="V7084" s="4">
        <f t="shared" si="508"/>
        <v>0.40318018752679297</v>
      </c>
    </row>
    <row r="7085" spans="1:22">
      <c r="A7085" s="112" t="s">
        <v>1086</v>
      </c>
      <c r="B7085" t="s">
        <v>1092</v>
      </c>
      <c r="C7085" s="219" t="s">
        <v>822</v>
      </c>
      <c r="D7085" s="81" t="s">
        <v>44</v>
      </c>
      <c r="E7085" s="93" t="s">
        <v>73</v>
      </c>
      <c r="F7085" s="93" t="s">
        <v>73</v>
      </c>
      <c r="G7085" s="128">
        <v>315</v>
      </c>
      <c r="H7085" s="207">
        <f t="shared" si="512"/>
        <v>0.86301369863013699</v>
      </c>
      <c r="I7085" s="212"/>
      <c r="J7085" s="129"/>
      <c r="K7085" s="129" t="s">
        <v>100</v>
      </c>
      <c r="L7085" s="318"/>
      <c r="M7085" s="329">
        <v>53.8</v>
      </c>
      <c r="N7085">
        <v>21.5</v>
      </c>
      <c r="O7085" s="125">
        <f t="shared" si="513"/>
        <v>43</v>
      </c>
      <c r="P7085" s="2">
        <v>4</v>
      </c>
      <c r="Q7085" s="2">
        <v>157.30000000000001</v>
      </c>
      <c r="R7085">
        <v>84.7</v>
      </c>
      <c r="S7085">
        <f t="shared" si="514"/>
        <v>169.4</v>
      </c>
      <c r="T7085" s="2">
        <v>4</v>
      </c>
      <c r="U7085" s="339">
        <f t="shared" si="507"/>
        <v>1.0728813428964934</v>
      </c>
      <c r="V7085" s="4">
        <f t="shared" si="508"/>
        <v>0.53994082840236679</v>
      </c>
    </row>
    <row r="7086" spans="1:22">
      <c r="A7086" s="112" t="s">
        <v>1086</v>
      </c>
      <c r="B7086" t="s">
        <v>1092</v>
      </c>
      <c r="C7086" s="219" t="s">
        <v>822</v>
      </c>
      <c r="D7086" s="81" t="s">
        <v>44</v>
      </c>
      <c r="E7086" s="93" t="s">
        <v>73</v>
      </c>
      <c r="F7086" s="93" t="s">
        <v>73</v>
      </c>
      <c r="G7086" s="128">
        <v>365</v>
      </c>
      <c r="H7086" s="207">
        <f t="shared" si="512"/>
        <v>1</v>
      </c>
      <c r="I7086" s="212"/>
      <c r="J7086" s="129"/>
      <c r="K7086" s="129" t="s">
        <v>100</v>
      </c>
      <c r="L7086" s="318" t="s">
        <v>100</v>
      </c>
      <c r="M7086" s="2">
        <v>158.4</v>
      </c>
      <c r="N7086">
        <v>81.599999999999994</v>
      </c>
      <c r="O7086" s="125">
        <f t="shared" si="513"/>
        <v>163.19999999999999</v>
      </c>
      <c r="P7086" s="2">
        <v>4</v>
      </c>
      <c r="Q7086" s="2">
        <v>234.5</v>
      </c>
      <c r="R7086">
        <v>127.4</v>
      </c>
      <c r="S7086">
        <f t="shared" si="514"/>
        <v>254.8</v>
      </c>
      <c r="T7086" s="2">
        <v>4</v>
      </c>
      <c r="U7086" s="339">
        <f t="shared" si="507"/>
        <v>0.39233210850600853</v>
      </c>
      <c r="V7086" s="4">
        <f t="shared" si="508"/>
        <v>0.5451570505680553</v>
      </c>
    </row>
    <row r="7087" spans="1:22">
      <c r="A7087" s="112" t="s">
        <v>1086</v>
      </c>
      <c r="B7087" t="s">
        <v>1093</v>
      </c>
      <c r="C7087" s="219" t="s">
        <v>822</v>
      </c>
      <c r="D7087" s="81" t="s">
        <v>44</v>
      </c>
      <c r="E7087" s="93" t="s">
        <v>73</v>
      </c>
      <c r="F7087" s="93" t="s">
        <v>73</v>
      </c>
      <c r="G7087" s="128">
        <v>0</v>
      </c>
      <c r="H7087" s="207">
        <f t="shared" si="512"/>
        <v>0</v>
      </c>
      <c r="I7087" s="212" t="s">
        <v>100</v>
      </c>
      <c r="J7087" s="129"/>
      <c r="K7087" s="129"/>
      <c r="L7087" s="318"/>
      <c r="M7087" s="329">
        <v>115.1</v>
      </c>
      <c r="N7087">
        <v>64.2</v>
      </c>
      <c r="O7087" s="125">
        <f t="shared" si="513"/>
        <v>128.4</v>
      </c>
      <c r="P7087" s="2">
        <v>4</v>
      </c>
      <c r="Q7087" s="2">
        <v>71.8</v>
      </c>
      <c r="R7087">
        <v>12.6</v>
      </c>
      <c r="S7087">
        <f t="shared" si="514"/>
        <v>25.2</v>
      </c>
      <c r="T7087" s="2">
        <v>4</v>
      </c>
      <c r="U7087" s="339">
        <f t="shared" si="507"/>
        <v>-0.47191683967365849</v>
      </c>
      <c r="V7087" s="4">
        <f t="shared" si="508"/>
        <v>0.28079585043567323</v>
      </c>
    </row>
    <row r="7088" spans="1:22">
      <c r="A7088" s="112" t="s">
        <v>1086</v>
      </c>
      <c r="B7088" t="s">
        <v>1093</v>
      </c>
      <c r="C7088" s="219" t="s">
        <v>822</v>
      </c>
      <c r="D7088" s="81" t="s">
        <v>44</v>
      </c>
      <c r="E7088" s="93" t="s">
        <v>73</v>
      </c>
      <c r="F7088" s="93" t="s">
        <v>73</v>
      </c>
      <c r="G7088" s="128">
        <v>1</v>
      </c>
      <c r="H7088" s="207">
        <f t="shared" si="512"/>
        <v>2.7397260273972603E-3</v>
      </c>
      <c r="I7088" s="212"/>
      <c r="J7088" s="129" t="s">
        <v>100</v>
      </c>
      <c r="K7088" s="129" t="s">
        <v>100</v>
      </c>
      <c r="L7088" s="318"/>
      <c r="M7088" s="2">
        <v>115.1</v>
      </c>
      <c r="N7088">
        <v>64.2</v>
      </c>
      <c r="O7088" s="125">
        <f t="shared" si="513"/>
        <v>128.4</v>
      </c>
      <c r="P7088" s="2">
        <v>4</v>
      </c>
      <c r="Q7088" s="2">
        <v>24.3</v>
      </c>
      <c r="R7088">
        <v>13</v>
      </c>
      <c r="S7088">
        <f t="shared" si="514"/>
        <v>26</v>
      </c>
      <c r="T7088" s="2">
        <v>4</v>
      </c>
      <c r="U7088" s="339">
        <f t="shared" si="507"/>
        <v>-1.5553249653813341</v>
      </c>
      <c r="V7088" s="4">
        <f t="shared" si="508"/>
        <v>0.53620298396247179</v>
      </c>
    </row>
    <row r="7089" spans="1:22">
      <c r="A7089" s="112" t="s">
        <v>1086</v>
      </c>
      <c r="B7089" t="s">
        <v>1093</v>
      </c>
      <c r="C7089" s="219" t="s">
        <v>822</v>
      </c>
      <c r="D7089" s="81" t="s">
        <v>44</v>
      </c>
      <c r="E7089" s="93" t="s">
        <v>73</v>
      </c>
      <c r="F7089" s="93" t="s">
        <v>73</v>
      </c>
      <c r="G7089" s="128">
        <v>56</v>
      </c>
      <c r="H7089" s="207">
        <f t="shared" si="512"/>
        <v>0.15342465753424658</v>
      </c>
      <c r="I7089" s="212"/>
      <c r="J7089" s="129"/>
      <c r="K7089" s="129" t="s">
        <v>100</v>
      </c>
      <c r="L7089" s="318"/>
      <c r="M7089" s="2">
        <v>81.3</v>
      </c>
      <c r="N7089">
        <v>31.2</v>
      </c>
      <c r="O7089" s="125">
        <f t="shared" si="513"/>
        <v>62.4</v>
      </c>
      <c r="P7089" s="2">
        <v>4</v>
      </c>
      <c r="Q7089" s="2">
        <v>132</v>
      </c>
      <c r="R7089">
        <v>35.299999999999997</v>
      </c>
      <c r="S7089">
        <f t="shared" si="514"/>
        <v>70.599999999999994</v>
      </c>
      <c r="T7089" s="2">
        <v>4</v>
      </c>
      <c r="U7089" s="339">
        <f t="shared" si="507"/>
        <v>0.48465590603260594</v>
      </c>
      <c r="V7089" s="4">
        <f t="shared" si="508"/>
        <v>0.32151572543617996</v>
      </c>
    </row>
    <row r="7090" spans="1:22">
      <c r="A7090" s="112" t="s">
        <v>1086</v>
      </c>
      <c r="B7090" t="s">
        <v>1093</v>
      </c>
      <c r="C7090" s="219" t="s">
        <v>822</v>
      </c>
      <c r="D7090" s="81" t="s">
        <v>44</v>
      </c>
      <c r="E7090" s="93" t="s">
        <v>73</v>
      </c>
      <c r="F7090" s="93" t="s">
        <v>73</v>
      </c>
      <c r="G7090" s="128">
        <v>315</v>
      </c>
      <c r="H7090" s="207">
        <f t="shared" si="512"/>
        <v>0.86301369863013699</v>
      </c>
      <c r="I7090" s="212"/>
      <c r="J7090" s="129"/>
      <c r="K7090" s="129" t="s">
        <v>100</v>
      </c>
      <c r="L7090" s="318"/>
      <c r="M7090" s="2">
        <v>214.5</v>
      </c>
      <c r="N7090">
        <v>86.7</v>
      </c>
      <c r="O7090" s="125">
        <f t="shared" si="513"/>
        <v>173.4</v>
      </c>
      <c r="P7090" s="2">
        <v>4</v>
      </c>
      <c r="Q7090" s="2">
        <v>365.3</v>
      </c>
      <c r="R7090">
        <v>93.4</v>
      </c>
      <c r="S7090">
        <f t="shared" si="514"/>
        <v>186.8</v>
      </c>
      <c r="T7090" s="2">
        <v>4</v>
      </c>
      <c r="U7090" s="339">
        <f t="shared" si="507"/>
        <v>0.53240919543316523</v>
      </c>
      <c r="V7090" s="4">
        <f t="shared" si="508"/>
        <v>0.31537239678430118</v>
      </c>
    </row>
    <row r="7091" spans="1:22">
      <c r="A7091" s="112" t="s">
        <v>1086</v>
      </c>
      <c r="B7091" t="s">
        <v>1093</v>
      </c>
      <c r="C7091" s="219" t="s">
        <v>822</v>
      </c>
      <c r="D7091" s="81" t="s">
        <v>44</v>
      </c>
      <c r="E7091" s="93" t="s">
        <v>73</v>
      </c>
      <c r="F7091" s="93" t="s">
        <v>73</v>
      </c>
      <c r="G7091" s="128">
        <v>365</v>
      </c>
      <c r="H7091" s="207">
        <f t="shared" si="512"/>
        <v>1</v>
      </c>
      <c r="I7091" s="212"/>
      <c r="J7091" s="129"/>
      <c r="K7091" s="129" t="s">
        <v>100</v>
      </c>
      <c r="L7091" s="318" t="s">
        <v>100</v>
      </c>
      <c r="M7091" s="2">
        <v>185.6</v>
      </c>
      <c r="N7091">
        <v>57.3</v>
      </c>
      <c r="O7091" s="125">
        <f t="shared" si="513"/>
        <v>114.6</v>
      </c>
      <c r="P7091" s="2">
        <v>4</v>
      </c>
      <c r="Q7091" s="2">
        <v>225.2</v>
      </c>
      <c r="R7091">
        <v>128.6</v>
      </c>
      <c r="S7091">
        <f t="shared" si="514"/>
        <v>257.2</v>
      </c>
      <c r="T7091" s="2">
        <v>4</v>
      </c>
      <c r="U7091" s="339">
        <f t="shared" si="507"/>
        <v>0.19339507591343502</v>
      </c>
      <c r="V7091" s="4">
        <f t="shared" si="508"/>
        <v>0.57609576961784903</v>
      </c>
    </row>
    <row r="7092" spans="1:22">
      <c r="A7092" s="112" t="s">
        <v>1086</v>
      </c>
      <c r="B7092" t="s">
        <v>1584</v>
      </c>
      <c r="C7092" s="219" t="s">
        <v>822</v>
      </c>
      <c r="D7092" s="81" t="s">
        <v>44</v>
      </c>
      <c r="E7092" s="93" t="s">
        <v>72</v>
      </c>
      <c r="F7092" s="93" t="s">
        <v>73</v>
      </c>
      <c r="G7092" s="232">
        <v>0</v>
      </c>
      <c r="H7092" s="207">
        <f t="shared" si="512"/>
        <v>0</v>
      </c>
      <c r="I7092" s="212" t="s">
        <v>100</v>
      </c>
      <c r="J7092" s="129"/>
      <c r="K7092" s="129"/>
      <c r="L7092" s="318"/>
      <c r="M7092" s="2">
        <v>9.4180654431454496</v>
      </c>
      <c r="N7092"/>
      <c r="O7092" s="125"/>
      <c r="P7092" s="2">
        <v>4</v>
      </c>
      <c r="Q7092" s="2">
        <v>6.3434785448370397</v>
      </c>
      <c r="T7092" s="2">
        <v>4</v>
      </c>
    </row>
    <row r="7093" spans="1:22">
      <c r="A7093" s="112" t="s">
        <v>1086</v>
      </c>
      <c r="B7093" t="s">
        <v>1584</v>
      </c>
      <c r="C7093" s="219" t="s">
        <v>822</v>
      </c>
      <c r="D7093" s="81" t="s">
        <v>44</v>
      </c>
      <c r="E7093" s="93" t="s">
        <v>72</v>
      </c>
      <c r="F7093" s="93" t="s">
        <v>73</v>
      </c>
      <c r="G7093" s="232">
        <v>1</v>
      </c>
      <c r="H7093" s="207">
        <f t="shared" si="512"/>
        <v>2.7397260273972603E-3</v>
      </c>
      <c r="I7093" s="212"/>
      <c r="J7093" s="129" t="s">
        <v>100</v>
      </c>
      <c r="K7093" s="129"/>
      <c r="L7093" s="318"/>
      <c r="M7093" s="2">
        <v>9.1951864672457706</v>
      </c>
      <c r="N7093"/>
      <c r="O7093" s="125"/>
      <c r="P7093" s="2">
        <v>4</v>
      </c>
      <c r="Q7093" s="2">
        <v>0.99928156227549103</v>
      </c>
      <c r="T7093" s="2">
        <v>4</v>
      </c>
    </row>
    <row r="7094" spans="1:22">
      <c r="A7094" s="112" t="s">
        <v>1086</v>
      </c>
      <c r="B7094" t="s">
        <v>1584</v>
      </c>
      <c r="C7094" s="219" t="s">
        <v>822</v>
      </c>
      <c r="D7094" s="81" t="s">
        <v>44</v>
      </c>
      <c r="E7094" s="93" t="s">
        <v>72</v>
      </c>
      <c r="F7094" s="93" t="s">
        <v>73</v>
      </c>
      <c r="G7094" s="232">
        <v>56</v>
      </c>
      <c r="H7094" s="207">
        <f t="shared" si="512"/>
        <v>0.15342465753424658</v>
      </c>
      <c r="I7094" s="212"/>
      <c r="J7094" s="129"/>
      <c r="K7094" s="129" t="s">
        <v>100</v>
      </c>
      <c r="L7094" s="318"/>
      <c r="M7094" s="2">
        <v>20.6371236366011</v>
      </c>
      <c r="N7094"/>
      <c r="O7094" s="125"/>
      <c r="P7094" s="2">
        <v>4</v>
      </c>
      <c r="Q7094" s="2">
        <v>8.9567957677486696</v>
      </c>
      <c r="T7094" s="2">
        <v>4</v>
      </c>
    </row>
    <row r="7095" spans="1:22">
      <c r="A7095" s="112" t="s">
        <v>1086</v>
      </c>
      <c r="B7095" t="s">
        <v>1584</v>
      </c>
      <c r="C7095" s="219" t="s">
        <v>822</v>
      </c>
      <c r="D7095" s="81" t="s">
        <v>44</v>
      </c>
      <c r="E7095" s="93" t="s">
        <v>72</v>
      </c>
      <c r="F7095" s="93" t="s">
        <v>73</v>
      </c>
      <c r="G7095" s="232">
        <v>315</v>
      </c>
      <c r="H7095" s="207">
        <f t="shared" si="512"/>
        <v>0.86301369863013699</v>
      </c>
      <c r="I7095" s="212"/>
      <c r="J7095" s="129"/>
      <c r="K7095" s="129" t="s">
        <v>100</v>
      </c>
      <c r="L7095" s="318"/>
      <c r="M7095" s="2">
        <v>7.2496897655280499</v>
      </c>
      <c r="N7095"/>
      <c r="O7095" s="125"/>
      <c r="P7095" s="2">
        <v>4</v>
      </c>
      <c r="Q7095" s="2">
        <v>7.2488733590229204</v>
      </c>
      <c r="T7095" s="2">
        <v>4</v>
      </c>
    </row>
    <row r="7096" spans="1:22">
      <c r="A7096" s="112" t="s">
        <v>1086</v>
      </c>
      <c r="B7096" t="s">
        <v>1584</v>
      </c>
      <c r="C7096" s="219" t="s">
        <v>822</v>
      </c>
      <c r="D7096" s="81" t="s">
        <v>44</v>
      </c>
      <c r="E7096" s="93" t="s">
        <v>72</v>
      </c>
      <c r="F7096" s="93" t="s">
        <v>73</v>
      </c>
      <c r="G7096" s="232">
        <v>365</v>
      </c>
      <c r="H7096" s="207">
        <f t="shared" si="512"/>
        <v>1</v>
      </c>
      <c r="I7096" s="212"/>
      <c r="J7096" s="129"/>
      <c r="K7096" s="129" t="s">
        <v>100</v>
      </c>
      <c r="L7096" s="318" t="s">
        <v>100</v>
      </c>
      <c r="M7096" s="2">
        <v>8.3934752792110299</v>
      </c>
      <c r="N7096"/>
      <c r="O7096" s="125"/>
      <c r="P7096" s="2">
        <v>4</v>
      </c>
      <c r="Q7096" s="2">
        <v>8.3942916857161496</v>
      </c>
      <c r="T7096" s="2">
        <v>4</v>
      </c>
    </row>
    <row r="7097" spans="1:22">
      <c r="A7097" s="112" t="s">
        <v>1086</v>
      </c>
      <c r="B7097" t="s">
        <v>1585</v>
      </c>
      <c r="C7097" s="219" t="s">
        <v>822</v>
      </c>
      <c r="D7097" s="81" t="s">
        <v>44</v>
      </c>
      <c r="E7097" s="93" t="s">
        <v>72</v>
      </c>
      <c r="F7097" s="93" t="s">
        <v>73</v>
      </c>
      <c r="G7097" s="232">
        <v>0</v>
      </c>
      <c r="H7097" s="207">
        <f t="shared" si="512"/>
        <v>0</v>
      </c>
      <c r="I7097" s="212" t="s">
        <v>100</v>
      </c>
      <c r="J7097" s="129"/>
      <c r="K7097" s="129"/>
      <c r="L7097" s="318"/>
      <c r="M7097" s="2">
        <v>1.17886178861788</v>
      </c>
      <c r="N7097"/>
      <c r="O7097" s="125"/>
      <c r="P7097" s="2">
        <v>4</v>
      </c>
      <c r="Q7097" s="2">
        <v>1.2601626016260099</v>
      </c>
      <c r="T7097" s="2">
        <v>4</v>
      </c>
    </row>
    <row r="7098" spans="1:22">
      <c r="A7098" s="112" t="s">
        <v>1086</v>
      </c>
      <c r="B7098" t="s">
        <v>1585</v>
      </c>
      <c r="C7098" s="219" t="s">
        <v>822</v>
      </c>
      <c r="D7098" s="81" t="s">
        <v>44</v>
      </c>
      <c r="E7098" s="93" t="s">
        <v>72</v>
      </c>
      <c r="F7098" s="93" t="s">
        <v>73</v>
      </c>
      <c r="G7098" s="232">
        <v>1</v>
      </c>
      <c r="H7098" s="207">
        <f t="shared" si="512"/>
        <v>2.7397260273972603E-3</v>
      </c>
      <c r="I7098" s="212"/>
      <c r="J7098" s="129" t="s">
        <v>100</v>
      </c>
      <c r="K7098" s="129"/>
      <c r="L7098" s="318"/>
      <c r="M7098" s="2">
        <v>1.17886178861788</v>
      </c>
      <c r="N7098"/>
      <c r="O7098" s="125"/>
      <c r="P7098" s="2">
        <v>4</v>
      </c>
      <c r="Q7098" s="2">
        <v>0.24390243902438999</v>
      </c>
      <c r="T7098" s="2">
        <v>4</v>
      </c>
    </row>
    <row r="7099" spans="1:22">
      <c r="A7099" s="112" t="s">
        <v>1086</v>
      </c>
      <c r="B7099" t="s">
        <v>1585</v>
      </c>
      <c r="C7099" s="219" t="s">
        <v>822</v>
      </c>
      <c r="D7099" s="81" t="s">
        <v>44</v>
      </c>
      <c r="E7099" s="93" t="s">
        <v>72</v>
      </c>
      <c r="F7099" s="93" t="s">
        <v>73</v>
      </c>
      <c r="G7099" s="232">
        <v>56</v>
      </c>
      <c r="H7099" s="207">
        <f t="shared" ref="H7099:H7130" si="515">G7099/365</f>
        <v>0.15342465753424658</v>
      </c>
      <c r="I7099" s="212"/>
      <c r="J7099" s="129"/>
      <c r="K7099" s="129" t="s">
        <v>100</v>
      </c>
      <c r="L7099" s="318"/>
      <c r="M7099" s="2">
        <v>2.27642276422764</v>
      </c>
      <c r="N7099"/>
      <c r="O7099" s="125"/>
      <c r="P7099" s="2">
        <v>4</v>
      </c>
      <c r="Q7099" s="2">
        <v>0.65040650406503997</v>
      </c>
      <c r="T7099" s="2">
        <v>4</v>
      </c>
    </row>
    <row r="7100" spans="1:22">
      <c r="A7100" s="112" t="s">
        <v>1086</v>
      </c>
      <c r="B7100" t="s">
        <v>1585</v>
      </c>
      <c r="C7100" s="219" t="s">
        <v>822</v>
      </c>
      <c r="D7100" s="81" t="s">
        <v>44</v>
      </c>
      <c r="E7100" s="93" t="s">
        <v>72</v>
      </c>
      <c r="F7100" s="93" t="s">
        <v>73</v>
      </c>
      <c r="G7100" s="232">
        <v>315</v>
      </c>
      <c r="H7100" s="207">
        <f t="shared" si="515"/>
        <v>0.86301369863013699</v>
      </c>
      <c r="I7100" s="212"/>
      <c r="J7100" s="129"/>
      <c r="K7100" s="129" t="s">
        <v>100</v>
      </c>
      <c r="L7100" s="318"/>
      <c r="M7100" s="2">
        <v>2.1951219512195101</v>
      </c>
      <c r="N7100"/>
      <c r="O7100" s="125"/>
      <c r="P7100" s="2">
        <v>4</v>
      </c>
      <c r="Q7100" s="2">
        <v>1.4227642276422701</v>
      </c>
      <c r="T7100" s="2">
        <v>4</v>
      </c>
    </row>
    <row r="7101" spans="1:22">
      <c r="A7101" s="112" t="s">
        <v>1086</v>
      </c>
      <c r="B7101" t="s">
        <v>1585</v>
      </c>
      <c r="C7101" s="219" t="s">
        <v>822</v>
      </c>
      <c r="D7101" s="81" t="s">
        <v>44</v>
      </c>
      <c r="E7101" s="93" t="s">
        <v>72</v>
      </c>
      <c r="F7101" s="93" t="s">
        <v>73</v>
      </c>
      <c r="G7101" s="232">
        <v>365</v>
      </c>
      <c r="H7101" s="207">
        <f t="shared" si="515"/>
        <v>1</v>
      </c>
      <c r="I7101" s="212"/>
      <c r="J7101" s="129"/>
      <c r="K7101" s="129" t="s">
        <v>100</v>
      </c>
      <c r="L7101" s="318" t="s">
        <v>100</v>
      </c>
      <c r="M7101" s="2">
        <v>2.4796747967479602</v>
      </c>
      <c r="N7101"/>
      <c r="O7101" s="125"/>
      <c r="P7101" s="2">
        <v>4</v>
      </c>
      <c r="Q7101" s="2">
        <v>1.6666666666666601</v>
      </c>
      <c r="T7101" s="2">
        <v>4</v>
      </c>
    </row>
    <row r="7102" spans="1:22">
      <c r="A7102" s="112" t="s">
        <v>1086</v>
      </c>
      <c r="B7102" t="s">
        <v>1586</v>
      </c>
      <c r="C7102" s="219" t="s">
        <v>822</v>
      </c>
      <c r="D7102" s="81" t="s">
        <v>44</v>
      </c>
      <c r="E7102" s="93" t="s">
        <v>72</v>
      </c>
      <c r="F7102" s="93" t="s">
        <v>73</v>
      </c>
      <c r="G7102" s="232">
        <v>0</v>
      </c>
      <c r="H7102" s="207">
        <f t="shared" si="515"/>
        <v>0</v>
      </c>
      <c r="I7102" s="212" t="s">
        <v>100</v>
      </c>
      <c r="J7102" s="129"/>
      <c r="K7102" s="129"/>
      <c r="L7102" s="318"/>
      <c r="M7102" s="2">
        <v>9.7503509974858709</v>
      </c>
      <c r="N7102"/>
      <c r="O7102" s="125"/>
      <c r="P7102" s="2">
        <v>4</v>
      </c>
      <c r="Q7102" s="2">
        <v>9.8809547131615805</v>
      </c>
      <c r="T7102" s="2">
        <v>4</v>
      </c>
    </row>
    <row r="7103" spans="1:22">
      <c r="A7103" s="112" t="s">
        <v>1086</v>
      </c>
      <c r="B7103" t="s">
        <v>1586</v>
      </c>
      <c r="C7103" s="219" t="s">
        <v>822</v>
      </c>
      <c r="D7103" s="81" t="s">
        <v>44</v>
      </c>
      <c r="E7103" s="93" t="s">
        <v>72</v>
      </c>
      <c r="F7103" s="93" t="s">
        <v>73</v>
      </c>
      <c r="G7103" s="232">
        <v>1</v>
      </c>
      <c r="H7103" s="207">
        <f t="shared" si="515"/>
        <v>2.7397260273972603E-3</v>
      </c>
      <c r="I7103" s="212"/>
      <c r="J7103" s="129" t="s">
        <v>100</v>
      </c>
      <c r="K7103" s="129"/>
      <c r="L7103" s="318"/>
      <c r="M7103" s="2">
        <v>9.6092989845560908</v>
      </c>
      <c r="N7103"/>
      <c r="O7103" s="125"/>
      <c r="P7103" s="2">
        <v>4</v>
      </c>
      <c r="Q7103" s="2">
        <v>0.50360792764553197</v>
      </c>
      <c r="T7103" s="2">
        <v>4</v>
      </c>
    </row>
    <row r="7104" spans="1:22">
      <c r="A7104" s="112" t="s">
        <v>1086</v>
      </c>
      <c r="B7104" t="s">
        <v>1586</v>
      </c>
      <c r="C7104" s="219" t="s">
        <v>822</v>
      </c>
      <c r="D7104" s="81" t="s">
        <v>44</v>
      </c>
      <c r="E7104" s="93" t="s">
        <v>72</v>
      </c>
      <c r="F7104" s="93" t="s">
        <v>73</v>
      </c>
      <c r="G7104" s="232">
        <v>56</v>
      </c>
      <c r="H7104" s="207">
        <f t="shared" si="515"/>
        <v>0.15342465753424658</v>
      </c>
      <c r="I7104" s="212"/>
      <c r="J7104" s="129"/>
      <c r="K7104" s="129" t="s">
        <v>100</v>
      </c>
      <c r="L7104" s="318"/>
      <c r="M7104" s="2">
        <v>10.108727593299999</v>
      </c>
      <c r="N7104"/>
      <c r="O7104" s="125"/>
      <c r="P7104" s="2">
        <v>4</v>
      </c>
      <c r="Q7104" s="2">
        <v>3.9943840402259299</v>
      </c>
      <c r="T7104" s="2">
        <v>4</v>
      </c>
    </row>
    <row r="7105" spans="1:20">
      <c r="A7105" s="112" t="s">
        <v>1086</v>
      </c>
      <c r="B7105" t="s">
        <v>1586</v>
      </c>
      <c r="C7105" s="219" t="s">
        <v>822</v>
      </c>
      <c r="D7105" s="81" t="s">
        <v>44</v>
      </c>
      <c r="E7105" s="93" t="s">
        <v>72</v>
      </c>
      <c r="F7105" s="93" t="s">
        <v>73</v>
      </c>
      <c r="G7105" s="232">
        <v>315</v>
      </c>
      <c r="H7105" s="207">
        <f t="shared" si="515"/>
        <v>0.86301369863013699</v>
      </c>
      <c r="I7105" s="212"/>
      <c r="J7105" s="129"/>
      <c r="K7105" s="129" t="s">
        <v>100</v>
      </c>
      <c r="L7105" s="318"/>
      <c r="M7105" s="2">
        <v>3.0404545009305401</v>
      </c>
      <c r="N7105"/>
      <c r="O7105" s="125"/>
      <c r="P7105" s="2">
        <v>4</v>
      </c>
      <c r="Q7105" s="2">
        <v>4.4718712247363399</v>
      </c>
      <c r="T7105" s="2">
        <v>4</v>
      </c>
    </row>
    <row r="7106" spans="1:20">
      <c r="A7106" s="112" t="s">
        <v>1086</v>
      </c>
      <c r="B7106" t="s">
        <v>1586</v>
      </c>
      <c r="C7106" s="219" t="s">
        <v>822</v>
      </c>
      <c r="D7106" s="81" t="s">
        <v>44</v>
      </c>
      <c r="E7106" s="93" t="s">
        <v>72</v>
      </c>
      <c r="F7106" s="93" t="s">
        <v>73</v>
      </c>
      <c r="G7106" s="232">
        <v>365</v>
      </c>
      <c r="H7106" s="207">
        <f t="shared" si="515"/>
        <v>1</v>
      </c>
      <c r="I7106" s="212"/>
      <c r="J7106" s="129"/>
      <c r="K7106" s="129" t="s">
        <v>100</v>
      </c>
      <c r="L7106" s="318" t="s">
        <v>100</v>
      </c>
      <c r="M7106" s="2">
        <v>8.4505828190812</v>
      </c>
      <c r="N7106"/>
      <c r="O7106" s="125"/>
      <c r="P7106" s="2">
        <v>4</v>
      </c>
      <c r="Q7106" s="2">
        <v>7.4088875828517304</v>
      </c>
      <c r="T7106" s="2">
        <v>4</v>
      </c>
    </row>
    <row r="7107" spans="1:20">
      <c r="A7107" s="112" t="s">
        <v>1086</v>
      </c>
      <c r="B7107" t="s">
        <v>1587</v>
      </c>
      <c r="C7107" s="219" t="s">
        <v>822</v>
      </c>
      <c r="D7107" s="81" t="s">
        <v>44</v>
      </c>
      <c r="E7107" s="93" t="s">
        <v>72</v>
      </c>
      <c r="F7107" s="93" t="s">
        <v>73</v>
      </c>
      <c r="G7107" s="232">
        <v>0</v>
      </c>
      <c r="H7107" s="207">
        <f t="shared" si="515"/>
        <v>0</v>
      </c>
      <c r="I7107" s="212" t="s">
        <v>100</v>
      </c>
      <c r="J7107" s="129"/>
      <c r="K7107" s="129"/>
      <c r="L7107" s="318"/>
      <c r="M7107" s="2">
        <v>2.67768595041322</v>
      </c>
      <c r="N7107"/>
      <c r="O7107" s="125"/>
      <c r="P7107" s="2">
        <v>4</v>
      </c>
      <c r="Q7107" s="2">
        <v>2.7768595041322399</v>
      </c>
      <c r="T7107" s="2">
        <v>4</v>
      </c>
    </row>
    <row r="7108" spans="1:20">
      <c r="A7108" s="112" t="s">
        <v>1086</v>
      </c>
      <c r="B7108" t="s">
        <v>1587</v>
      </c>
      <c r="C7108" s="219" t="s">
        <v>822</v>
      </c>
      <c r="D7108" s="81" t="s">
        <v>44</v>
      </c>
      <c r="E7108" s="93" t="s">
        <v>72</v>
      </c>
      <c r="F7108" s="93" t="s">
        <v>73</v>
      </c>
      <c r="G7108" s="232">
        <v>1</v>
      </c>
      <c r="H7108" s="207">
        <f t="shared" si="515"/>
        <v>2.7397260273972603E-3</v>
      </c>
      <c r="I7108" s="212"/>
      <c r="J7108" s="129" t="s">
        <v>100</v>
      </c>
      <c r="K7108" s="129"/>
      <c r="L7108" s="318"/>
      <c r="M7108" s="2">
        <v>2.5785123966942001</v>
      </c>
      <c r="N7108"/>
      <c r="O7108" s="125"/>
      <c r="P7108" s="2">
        <v>4</v>
      </c>
      <c r="Q7108" s="2">
        <v>0.79338842975206303</v>
      </c>
      <c r="T7108" s="2">
        <v>4</v>
      </c>
    </row>
    <row r="7109" spans="1:20">
      <c r="A7109" s="112" t="s">
        <v>1086</v>
      </c>
      <c r="B7109" t="s">
        <v>1587</v>
      </c>
      <c r="C7109" s="219" t="s">
        <v>822</v>
      </c>
      <c r="D7109" s="81" t="s">
        <v>44</v>
      </c>
      <c r="E7109" s="93" t="s">
        <v>72</v>
      </c>
      <c r="F7109" s="93" t="s">
        <v>73</v>
      </c>
      <c r="G7109" s="232">
        <v>56</v>
      </c>
      <c r="H7109" s="207">
        <f t="shared" si="515"/>
        <v>0.15342465753424658</v>
      </c>
      <c r="I7109" s="212"/>
      <c r="J7109" s="129"/>
      <c r="K7109" s="129" t="s">
        <v>100</v>
      </c>
      <c r="L7109" s="318"/>
      <c r="M7109" s="2">
        <v>2.7768595041322199</v>
      </c>
      <c r="N7109"/>
      <c r="O7109" s="125"/>
      <c r="P7109" s="2">
        <v>4</v>
      </c>
      <c r="Q7109" s="2">
        <v>2.8760330578512301</v>
      </c>
      <c r="T7109" s="2">
        <v>4</v>
      </c>
    </row>
    <row r="7110" spans="1:20">
      <c r="A7110" s="112" t="s">
        <v>1086</v>
      </c>
      <c r="B7110" t="s">
        <v>1587</v>
      </c>
      <c r="C7110" s="219" t="s">
        <v>822</v>
      </c>
      <c r="D7110" s="81" t="s">
        <v>44</v>
      </c>
      <c r="E7110" s="93" t="s">
        <v>72</v>
      </c>
      <c r="F7110" s="93" t="s">
        <v>73</v>
      </c>
      <c r="G7110" s="232">
        <v>315</v>
      </c>
      <c r="H7110" s="207">
        <f t="shared" si="515"/>
        <v>0.86301369863013699</v>
      </c>
      <c r="I7110" s="212"/>
      <c r="J7110" s="129"/>
      <c r="K7110" s="129" t="s">
        <v>100</v>
      </c>
      <c r="L7110" s="318"/>
      <c r="M7110" s="2">
        <v>10.909090909090899</v>
      </c>
      <c r="N7110"/>
      <c r="O7110" s="125"/>
      <c r="P7110" s="2">
        <v>4</v>
      </c>
      <c r="Q7110" s="2">
        <v>7.7355371900826402</v>
      </c>
      <c r="T7110" s="2">
        <v>4</v>
      </c>
    </row>
    <row r="7111" spans="1:20">
      <c r="A7111" s="112" t="s">
        <v>1086</v>
      </c>
      <c r="B7111" t="s">
        <v>1587</v>
      </c>
      <c r="C7111" s="219" t="s">
        <v>822</v>
      </c>
      <c r="D7111" s="81" t="s">
        <v>44</v>
      </c>
      <c r="E7111" s="93" t="s">
        <v>72</v>
      </c>
      <c r="F7111" s="93" t="s">
        <v>73</v>
      </c>
      <c r="G7111" s="232">
        <v>365</v>
      </c>
      <c r="H7111" s="207">
        <f t="shared" si="515"/>
        <v>1</v>
      </c>
      <c r="I7111" s="212"/>
      <c r="J7111" s="129"/>
      <c r="K7111" s="129" t="s">
        <v>100</v>
      </c>
      <c r="L7111" s="318" t="s">
        <v>100</v>
      </c>
      <c r="M7111" s="2">
        <v>7.9338842975206596</v>
      </c>
      <c r="N7111"/>
      <c r="O7111" s="125"/>
      <c r="P7111" s="2">
        <v>4</v>
      </c>
      <c r="Q7111" s="2">
        <v>7.1404958677685899</v>
      </c>
      <c r="T7111" s="2">
        <v>4</v>
      </c>
    </row>
    <row r="7112" spans="1:20">
      <c r="A7112" s="112" t="s">
        <v>1086</v>
      </c>
      <c r="B7112" t="s">
        <v>1588</v>
      </c>
      <c r="C7112" s="219" t="s">
        <v>822</v>
      </c>
      <c r="D7112" s="81" t="s">
        <v>44</v>
      </c>
      <c r="E7112" s="93" t="s">
        <v>72</v>
      </c>
      <c r="F7112" s="93" t="s">
        <v>73</v>
      </c>
      <c r="G7112" s="232">
        <v>0</v>
      </c>
      <c r="H7112" s="207">
        <f t="shared" si="515"/>
        <v>0</v>
      </c>
      <c r="I7112" s="212" t="s">
        <v>100</v>
      </c>
      <c r="J7112" s="129"/>
      <c r="K7112" s="129"/>
      <c r="L7112" s="318"/>
      <c r="M7112" s="2">
        <v>3.7942842091400002</v>
      </c>
      <c r="N7112"/>
      <c r="O7112" s="125"/>
      <c r="P7112" s="2">
        <v>4</v>
      </c>
      <c r="Q7112" s="2">
        <v>5.1165547214539497</v>
      </c>
      <c r="T7112" s="2">
        <v>4</v>
      </c>
    </row>
    <row r="7113" spans="1:20">
      <c r="A7113" s="112" t="s">
        <v>1086</v>
      </c>
      <c r="B7113" t="s">
        <v>1588</v>
      </c>
      <c r="C7113" s="219" t="s">
        <v>822</v>
      </c>
      <c r="D7113" s="81" t="s">
        <v>44</v>
      </c>
      <c r="E7113" s="93" t="s">
        <v>72</v>
      </c>
      <c r="F7113" s="93" t="s">
        <v>73</v>
      </c>
      <c r="G7113" s="232">
        <v>1</v>
      </c>
      <c r="H7113" s="207">
        <f t="shared" si="515"/>
        <v>2.7397260273972603E-3</v>
      </c>
      <c r="I7113" s="212"/>
      <c r="J7113" s="129" t="s">
        <v>100</v>
      </c>
      <c r="K7113" s="129"/>
      <c r="L7113" s="318"/>
      <c r="M7113" s="2">
        <v>3.6158303700776999</v>
      </c>
      <c r="N7113"/>
      <c r="O7113" s="125"/>
      <c r="P7113" s="2">
        <v>4</v>
      </c>
      <c r="Q7113" s="2">
        <v>0.64072171737124906</v>
      </c>
      <c r="T7113" s="2">
        <v>4</v>
      </c>
    </row>
    <row r="7114" spans="1:20">
      <c r="A7114" s="112" t="s">
        <v>1086</v>
      </c>
      <c r="B7114" t="s">
        <v>1588</v>
      </c>
      <c r="C7114" s="219" t="s">
        <v>822</v>
      </c>
      <c r="D7114" s="81" t="s">
        <v>44</v>
      </c>
      <c r="E7114" s="93" t="s">
        <v>72</v>
      </c>
      <c r="F7114" s="93" t="s">
        <v>73</v>
      </c>
      <c r="G7114" s="232">
        <v>56</v>
      </c>
      <c r="H7114" s="207">
        <f t="shared" si="515"/>
        <v>0.15342465753424658</v>
      </c>
      <c r="I7114" s="212"/>
      <c r="J7114" s="129"/>
      <c r="K7114" s="129" t="s">
        <v>100</v>
      </c>
      <c r="L7114" s="318"/>
      <c r="M7114" s="2">
        <v>1.9353351771368199</v>
      </c>
      <c r="N7114"/>
      <c r="O7114" s="125"/>
      <c r="P7114" s="2">
        <v>4</v>
      </c>
      <c r="Q7114" s="2">
        <v>1.9346766758856599</v>
      </c>
      <c r="T7114" s="2">
        <v>4</v>
      </c>
    </row>
    <row r="7115" spans="1:20">
      <c r="A7115" s="112" t="s">
        <v>1086</v>
      </c>
      <c r="B7115" t="s">
        <v>1588</v>
      </c>
      <c r="C7115" s="219" t="s">
        <v>822</v>
      </c>
      <c r="D7115" s="81" t="s">
        <v>44</v>
      </c>
      <c r="E7115" s="93" t="s">
        <v>72</v>
      </c>
      <c r="F7115" s="93" t="s">
        <v>73</v>
      </c>
      <c r="G7115" s="232">
        <v>315</v>
      </c>
      <c r="H7115" s="207">
        <f t="shared" si="515"/>
        <v>0.86301369863013699</v>
      </c>
      <c r="I7115" s="212"/>
      <c r="J7115" s="129"/>
      <c r="K7115" s="129" t="s">
        <v>100</v>
      </c>
      <c r="L7115" s="318"/>
      <c r="M7115" s="2">
        <v>7.16844462004478</v>
      </c>
      <c r="N7115"/>
      <c r="O7115" s="125"/>
      <c r="P7115" s="2">
        <v>4</v>
      </c>
      <c r="Q7115" s="2">
        <v>6.0114579217700399</v>
      </c>
      <c r="T7115" s="2">
        <v>4</v>
      </c>
    </row>
    <row r="7116" spans="1:20">
      <c r="A7116" s="112" t="s">
        <v>1086</v>
      </c>
      <c r="B7116" t="s">
        <v>1588</v>
      </c>
      <c r="C7116" s="219" t="s">
        <v>822</v>
      </c>
      <c r="D7116" s="81" t="s">
        <v>44</v>
      </c>
      <c r="E7116" s="93" t="s">
        <v>72</v>
      </c>
      <c r="F7116" s="93" t="s">
        <v>73</v>
      </c>
      <c r="G7116" s="232">
        <v>365</v>
      </c>
      <c r="H7116" s="207">
        <f t="shared" si="515"/>
        <v>1</v>
      </c>
      <c r="I7116" s="212"/>
      <c r="J7116" s="129"/>
      <c r="K7116" s="129" t="s">
        <v>100</v>
      </c>
      <c r="L7116" s="318" t="s">
        <v>100</v>
      </c>
      <c r="M7116" s="2">
        <v>5.2811800342420501</v>
      </c>
      <c r="N7116"/>
      <c r="O7116" s="125"/>
      <c r="P7116" s="2">
        <v>4</v>
      </c>
      <c r="Q7116" s="2">
        <v>7.7604372448307597</v>
      </c>
      <c r="T7116" s="2">
        <v>4</v>
      </c>
    </row>
    <row r="7117" spans="1:20">
      <c r="A7117" s="112" t="s">
        <v>1086</v>
      </c>
      <c r="B7117" t="s">
        <v>1589</v>
      </c>
      <c r="C7117" s="219" t="s">
        <v>822</v>
      </c>
      <c r="D7117" s="81" t="s">
        <v>44</v>
      </c>
      <c r="E7117" s="93" t="s">
        <v>72</v>
      </c>
      <c r="F7117" s="93" t="s">
        <v>73</v>
      </c>
      <c r="G7117" s="232">
        <v>0</v>
      </c>
      <c r="H7117" s="207">
        <f t="shared" si="515"/>
        <v>0</v>
      </c>
      <c r="I7117" s="212" t="s">
        <v>100</v>
      </c>
      <c r="J7117" s="129"/>
      <c r="K7117" s="129"/>
      <c r="L7117" s="318"/>
      <c r="M7117" s="2">
        <v>2.97520661157025</v>
      </c>
      <c r="N7117"/>
      <c r="O7117" s="125"/>
      <c r="P7117" s="2">
        <v>4</v>
      </c>
      <c r="Q7117" s="2">
        <v>3.2231404958677601</v>
      </c>
      <c r="T7117" s="2">
        <v>4</v>
      </c>
    </row>
    <row r="7118" spans="1:20">
      <c r="A7118" s="112" t="s">
        <v>1086</v>
      </c>
      <c r="B7118" t="s">
        <v>1589</v>
      </c>
      <c r="C7118" s="219" t="s">
        <v>822</v>
      </c>
      <c r="D7118" s="81" t="s">
        <v>44</v>
      </c>
      <c r="E7118" s="93" t="s">
        <v>72</v>
      </c>
      <c r="F7118" s="93" t="s">
        <v>73</v>
      </c>
      <c r="G7118" s="232">
        <v>1</v>
      </c>
      <c r="H7118" s="207">
        <f t="shared" si="515"/>
        <v>2.7397260273972603E-3</v>
      </c>
      <c r="I7118" s="212"/>
      <c r="J7118" s="129" t="s">
        <v>100</v>
      </c>
      <c r="K7118" s="129"/>
      <c r="L7118" s="318"/>
      <c r="M7118" s="2">
        <v>3.1404958677685899</v>
      </c>
      <c r="N7118"/>
      <c r="O7118" s="125"/>
      <c r="P7118" s="2">
        <v>4</v>
      </c>
      <c r="Q7118" s="2">
        <v>8.6776859504132204</v>
      </c>
      <c r="T7118" s="2">
        <v>4</v>
      </c>
    </row>
    <row r="7119" spans="1:20">
      <c r="A7119" s="112" t="s">
        <v>1086</v>
      </c>
      <c r="B7119" t="s">
        <v>1589</v>
      </c>
      <c r="C7119" s="219" t="s">
        <v>822</v>
      </c>
      <c r="D7119" s="81" t="s">
        <v>44</v>
      </c>
      <c r="E7119" s="93" t="s">
        <v>72</v>
      </c>
      <c r="F7119" s="93" t="s">
        <v>73</v>
      </c>
      <c r="G7119" s="232">
        <v>56</v>
      </c>
      <c r="H7119" s="207">
        <f t="shared" si="515"/>
        <v>0.15342465753424658</v>
      </c>
      <c r="I7119" s="212"/>
      <c r="J7119" s="129"/>
      <c r="K7119" s="129" t="s">
        <v>100</v>
      </c>
      <c r="L7119" s="318"/>
      <c r="M7119" s="2">
        <v>1.65289256198347</v>
      </c>
      <c r="N7119"/>
      <c r="O7119" s="125"/>
      <c r="P7119" s="2">
        <v>4</v>
      </c>
      <c r="Q7119" s="2">
        <v>5.1239669421487601</v>
      </c>
      <c r="T7119" s="2">
        <v>4</v>
      </c>
    </row>
    <row r="7120" spans="1:20">
      <c r="A7120" s="112" t="s">
        <v>1086</v>
      </c>
      <c r="B7120" t="s">
        <v>1589</v>
      </c>
      <c r="C7120" s="219" t="s">
        <v>822</v>
      </c>
      <c r="D7120" s="81" t="s">
        <v>44</v>
      </c>
      <c r="E7120" s="93" t="s">
        <v>72</v>
      </c>
      <c r="F7120" s="93" t="s">
        <v>73</v>
      </c>
      <c r="G7120" s="232">
        <v>315</v>
      </c>
      <c r="H7120" s="207">
        <f t="shared" si="515"/>
        <v>0.86301369863013699</v>
      </c>
      <c r="I7120" s="212"/>
      <c r="J7120" s="129"/>
      <c r="K7120" s="129" t="s">
        <v>100</v>
      </c>
      <c r="L7120" s="318"/>
      <c r="M7120" s="2">
        <v>2.0661157024793302</v>
      </c>
      <c r="N7120"/>
      <c r="O7120" s="125"/>
      <c r="P7120" s="2">
        <v>4</v>
      </c>
      <c r="Q7120" s="2">
        <v>4.6280991735537196</v>
      </c>
      <c r="T7120" s="2">
        <v>4</v>
      </c>
    </row>
    <row r="7121" spans="1:20">
      <c r="A7121" s="112" t="s">
        <v>1086</v>
      </c>
      <c r="B7121" t="s">
        <v>1589</v>
      </c>
      <c r="C7121" s="219" t="s">
        <v>822</v>
      </c>
      <c r="D7121" s="81" t="s">
        <v>44</v>
      </c>
      <c r="E7121" s="93" t="s">
        <v>72</v>
      </c>
      <c r="F7121" s="93" t="s">
        <v>73</v>
      </c>
      <c r="G7121" s="232">
        <v>365</v>
      </c>
      <c r="H7121" s="207">
        <f t="shared" si="515"/>
        <v>1</v>
      </c>
      <c r="I7121" s="212"/>
      <c r="J7121" s="129"/>
      <c r="K7121" s="129" t="s">
        <v>100</v>
      </c>
      <c r="L7121" s="318" t="s">
        <v>100</v>
      </c>
      <c r="M7121" s="2">
        <v>4.1322314049586701</v>
      </c>
      <c r="N7121"/>
      <c r="O7121" s="125"/>
      <c r="P7121" s="2">
        <v>4</v>
      </c>
      <c r="Q7121" s="2">
        <v>4.6280991735537196</v>
      </c>
      <c r="T7121" s="2">
        <v>4</v>
      </c>
    </row>
    <row r="7122" spans="1:20">
      <c r="A7122" s="112" t="s">
        <v>1086</v>
      </c>
      <c r="B7122" t="s">
        <v>1590</v>
      </c>
      <c r="C7122" s="219" t="s">
        <v>822</v>
      </c>
      <c r="D7122" s="81" t="s">
        <v>44</v>
      </c>
      <c r="E7122" s="93" t="s">
        <v>72</v>
      </c>
      <c r="F7122" s="93" t="s">
        <v>73</v>
      </c>
      <c r="G7122" s="232">
        <v>0</v>
      </c>
      <c r="H7122" s="207">
        <f t="shared" si="515"/>
        <v>0</v>
      </c>
      <c r="I7122" s="212" t="s">
        <v>100</v>
      </c>
      <c r="J7122" s="129"/>
      <c r="K7122" s="129"/>
      <c r="L7122" s="318"/>
      <c r="M7122" s="2">
        <v>19.034877003071099</v>
      </c>
      <c r="N7122"/>
      <c r="O7122" s="125"/>
      <c r="P7122" s="2">
        <v>4</v>
      </c>
      <c r="Q7122" s="2">
        <v>19.986012710189399</v>
      </c>
      <c r="T7122" s="2">
        <v>4</v>
      </c>
    </row>
    <row r="7123" spans="1:20">
      <c r="A7123" s="112" t="s">
        <v>1086</v>
      </c>
      <c r="B7123" t="s">
        <v>1590</v>
      </c>
      <c r="C7123" s="219" t="s">
        <v>822</v>
      </c>
      <c r="D7123" s="81" t="s">
        <v>44</v>
      </c>
      <c r="E7123" s="93" t="s">
        <v>72</v>
      </c>
      <c r="F7123" s="93" t="s">
        <v>73</v>
      </c>
      <c r="G7123" s="232">
        <v>1</v>
      </c>
      <c r="H7123" s="207">
        <f t="shared" si="515"/>
        <v>2.7397260273972603E-3</v>
      </c>
      <c r="I7123" s="212"/>
      <c r="J7123" s="129" t="s">
        <v>100</v>
      </c>
      <c r="K7123" s="129"/>
      <c r="L7123" s="318"/>
      <c r="M7123" s="2">
        <v>19.006902423450001</v>
      </c>
      <c r="N7123"/>
      <c r="O7123" s="125"/>
      <c r="P7123" s="2">
        <v>4</v>
      </c>
      <c r="Q7123" s="2">
        <v>26.3094839906346</v>
      </c>
      <c r="T7123" s="2">
        <v>4</v>
      </c>
    </row>
    <row r="7124" spans="1:20">
      <c r="A7124" s="112" t="s">
        <v>1086</v>
      </c>
      <c r="B7124" t="s">
        <v>1590</v>
      </c>
      <c r="C7124" s="219" t="s">
        <v>822</v>
      </c>
      <c r="D7124" s="81" t="s">
        <v>44</v>
      </c>
      <c r="E7124" s="93" t="s">
        <v>72</v>
      </c>
      <c r="F7124" s="93" t="s">
        <v>73</v>
      </c>
      <c r="G7124" s="232">
        <v>56</v>
      </c>
      <c r="H7124" s="207">
        <f t="shared" si="515"/>
        <v>0.15342465753424658</v>
      </c>
      <c r="I7124" s="212"/>
      <c r="J7124" s="129"/>
      <c r="K7124" s="129" t="s">
        <v>100</v>
      </c>
      <c r="L7124" s="318"/>
      <c r="M7124" s="2">
        <v>13.5579408276826</v>
      </c>
      <c r="N7124"/>
      <c r="O7124" s="125"/>
      <c r="P7124" s="2">
        <v>4</v>
      </c>
      <c r="Q7124" s="2">
        <v>17.683583178763602</v>
      </c>
      <c r="T7124" s="2">
        <v>4</v>
      </c>
    </row>
    <row r="7125" spans="1:20">
      <c r="A7125" s="112" t="s">
        <v>1086</v>
      </c>
      <c r="B7125" t="s">
        <v>1590</v>
      </c>
      <c r="C7125" s="219" t="s">
        <v>822</v>
      </c>
      <c r="D7125" s="81" t="s">
        <v>44</v>
      </c>
      <c r="E7125" s="93" t="s">
        <v>72</v>
      </c>
      <c r="F7125" s="93" t="s">
        <v>73</v>
      </c>
      <c r="G7125" s="232">
        <v>315</v>
      </c>
      <c r="H7125" s="207">
        <f t="shared" si="515"/>
        <v>0.86301369863013699</v>
      </c>
      <c r="I7125" s="212"/>
      <c r="J7125" s="129"/>
      <c r="K7125" s="129" t="s">
        <v>100</v>
      </c>
      <c r="L7125" s="318"/>
      <c r="M7125" s="2">
        <v>15.6730623042539</v>
      </c>
      <c r="N7125"/>
      <c r="O7125" s="125"/>
      <c r="P7125" s="2">
        <v>4</v>
      </c>
      <c r="Q7125" s="2">
        <v>13.4521239395505</v>
      </c>
      <c r="T7125" s="2">
        <v>4</v>
      </c>
    </row>
    <row r="7126" spans="1:20">
      <c r="A7126" s="112" t="s">
        <v>1086</v>
      </c>
      <c r="B7126" t="s">
        <v>1590</v>
      </c>
      <c r="C7126" s="219" t="s">
        <v>822</v>
      </c>
      <c r="D7126" s="81" t="s">
        <v>44</v>
      </c>
      <c r="E7126" s="93" t="s">
        <v>72</v>
      </c>
      <c r="F7126" s="93" t="s">
        <v>73</v>
      </c>
      <c r="G7126" s="232">
        <v>365</v>
      </c>
      <c r="H7126" s="207">
        <f t="shared" si="515"/>
        <v>1</v>
      </c>
      <c r="I7126" s="212"/>
      <c r="J7126" s="129"/>
      <c r="K7126" s="129" t="s">
        <v>100</v>
      </c>
      <c r="L7126" s="318" t="s">
        <v>100</v>
      </c>
      <c r="M7126" s="2">
        <v>10.7775108705567</v>
      </c>
      <c r="N7126"/>
      <c r="O7126" s="125"/>
      <c r="P7126" s="2">
        <v>4</v>
      </c>
      <c r="Q7126" s="2">
        <v>9.5089244990421804</v>
      </c>
      <c r="T7126" s="2">
        <v>4</v>
      </c>
    </row>
    <row r="7127" spans="1:20">
      <c r="A7127" s="112" t="s">
        <v>1086</v>
      </c>
      <c r="B7127" t="s">
        <v>1591</v>
      </c>
      <c r="C7127" s="219" t="s">
        <v>822</v>
      </c>
      <c r="D7127" s="81" t="s">
        <v>44</v>
      </c>
      <c r="E7127" s="93" t="s">
        <v>72</v>
      </c>
      <c r="F7127" s="93" t="s">
        <v>73</v>
      </c>
      <c r="G7127" s="232">
        <v>0</v>
      </c>
      <c r="H7127" s="207">
        <f t="shared" si="515"/>
        <v>0</v>
      </c>
      <c r="I7127" s="212" t="s">
        <v>100</v>
      </c>
      <c r="J7127" s="129"/>
      <c r="K7127" s="129"/>
      <c r="L7127" s="318"/>
      <c r="M7127" s="2">
        <v>13.2048872180451</v>
      </c>
      <c r="N7127"/>
      <c r="O7127" s="125"/>
      <c r="P7127" s="2">
        <v>4</v>
      </c>
      <c r="Q7127" s="2">
        <v>12.7916774695359</v>
      </c>
      <c r="T7127" s="2">
        <v>4</v>
      </c>
    </row>
    <row r="7128" spans="1:20">
      <c r="A7128" s="112" t="s">
        <v>1086</v>
      </c>
      <c r="B7128" t="s">
        <v>1591</v>
      </c>
      <c r="C7128" s="219" t="s">
        <v>822</v>
      </c>
      <c r="D7128" s="81" t="s">
        <v>44</v>
      </c>
      <c r="E7128" s="93" t="s">
        <v>72</v>
      </c>
      <c r="F7128" s="93" t="s">
        <v>73</v>
      </c>
      <c r="G7128" s="232">
        <v>1</v>
      </c>
      <c r="H7128" s="207">
        <f t="shared" si="515"/>
        <v>2.7397260273972603E-3</v>
      </c>
      <c r="I7128" s="212"/>
      <c r="J7128" s="129" t="s">
        <v>100</v>
      </c>
      <c r="K7128" s="129"/>
      <c r="L7128" s="318"/>
      <c r="M7128" s="2">
        <v>12.7592688618097</v>
      </c>
      <c r="N7128"/>
      <c r="O7128" s="125"/>
      <c r="P7128" s="2">
        <v>4</v>
      </c>
      <c r="Q7128" s="2">
        <v>43.749999999999901</v>
      </c>
      <c r="T7128" s="2">
        <v>4</v>
      </c>
    </row>
    <row r="7129" spans="1:20">
      <c r="A7129" s="112" t="s">
        <v>1086</v>
      </c>
      <c r="B7129" t="s">
        <v>1591</v>
      </c>
      <c r="C7129" s="219" t="s">
        <v>822</v>
      </c>
      <c r="D7129" s="81" t="s">
        <v>44</v>
      </c>
      <c r="E7129" s="93" t="s">
        <v>72</v>
      </c>
      <c r="F7129" s="93" t="s">
        <v>73</v>
      </c>
      <c r="G7129" s="232">
        <v>56</v>
      </c>
      <c r="H7129" s="207">
        <f t="shared" si="515"/>
        <v>0.15342465753424658</v>
      </c>
      <c r="I7129" s="212"/>
      <c r="J7129" s="129"/>
      <c r="K7129" s="129" t="s">
        <v>100</v>
      </c>
      <c r="L7129" s="318"/>
      <c r="M7129" s="2">
        <v>12.6895903551983</v>
      </c>
      <c r="N7129"/>
      <c r="O7129" s="125"/>
      <c r="P7129" s="2">
        <v>4</v>
      </c>
      <c r="Q7129" s="2">
        <v>20.540575576873199</v>
      </c>
      <c r="T7129" s="2">
        <v>4</v>
      </c>
    </row>
    <row r="7130" spans="1:20">
      <c r="A7130" s="112" t="s">
        <v>1086</v>
      </c>
      <c r="B7130" t="s">
        <v>1591</v>
      </c>
      <c r="C7130" s="219" t="s">
        <v>822</v>
      </c>
      <c r="D7130" s="81" t="s">
        <v>44</v>
      </c>
      <c r="E7130" s="93" t="s">
        <v>72</v>
      </c>
      <c r="F7130" s="93" t="s">
        <v>73</v>
      </c>
      <c r="G7130" s="232">
        <v>315</v>
      </c>
      <c r="H7130" s="207">
        <f t="shared" si="515"/>
        <v>0.86301369863013699</v>
      </c>
      <c r="I7130" s="212"/>
      <c r="J7130" s="129"/>
      <c r="K7130" s="129" t="s">
        <v>100</v>
      </c>
      <c r="L7130" s="318"/>
      <c r="M7130" s="2">
        <v>18.75</v>
      </c>
      <c r="N7130"/>
      <c r="O7130" s="125"/>
      <c r="P7130" s="2">
        <v>4</v>
      </c>
      <c r="Q7130" s="2">
        <v>16.685571687840199</v>
      </c>
      <c r="T7130" s="2">
        <v>4</v>
      </c>
    </row>
    <row r="7131" spans="1:20">
      <c r="A7131" s="112" t="s">
        <v>1086</v>
      </c>
      <c r="B7131" t="s">
        <v>1591</v>
      </c>
      <c r="C7131" s="219" t="s">
        <v>822</v>
      </c>
      <c r="D7131" s="81" t="s">
        <v>44</v>
      </c>
      <c r="E7131" s="93" t="s">
        <v>72</v>
      </c>
      <c r="F7131" s="93" t="s">
        <v>73</v>
      </c>
      <c r="G7131" s="232">
        <v>365</v>
      </c>
      <c r="H7131" s="207">
        <f t="shared" ref="H7131:H7162" si="516">G7131/365</f>
        <v>1</v>
      </c>
      <c r="I7131" s="212"/>
      <c r="J7131" s="129"/>
      <c r="K7131" s="129" t="s">
        <v>100</v>
      </c>
      <c r="L7131" s="318" t="s">
        <v>100</v>
      </c>
      <c r="M7131" s="2">
        <v>10.7256287269898</v>
      </c>
      <c r="N7131"/>
      <c r="O7131" s="125"/>
      <c r="P7131" s="2">
        <v>4</v>
      </c>
      <c r="Q7131" s="2">
        <v>16.098975887995799</v>
      </c>
      <c r="T7131" s="2">
        <v>4</v>
      </c>
    </row>
    <row r="7132" spans="1:20">
      <c r="A7132" s="112" t="s">
        <v>1086</v>
      </c>
      <c r="B7132" t="s">
        <v>1592</v>
      </c>
      <c r="C7132" s="219" t="s">
        <v>822</v>
      </c>
      <c r="D7132" s="81" t="s">
        <v>44</v>
      </c>
      <c r="E7132" s="93" t="s">
        <v>72</v>
      </c>
      <c r="F7132" s="93" t="s">
        <v>73</v>
      </c>
      <c r="G7132" s="232">
        <v>0</v>
      </c>
      <c r="H7132" s="207">
        <f t="shared" si="516"/>
        <v>0</v>
      </c>
      <c r="I7132" s="212" t="s">
        <v>100</v>
      </c>
      <c r="J7132" s="129"/>
      <c r="K7132" s="129"/>
      <c r="L7132" s="318"/>
      <c r="M7132" s="2">
        <v>9.0209373136202302</v>
      </c>
      <c r="N7132"/>
      <c r="O7132" s="125"/>
      <c r="P7132" s="2">
        <v>4</v>
      </c>
      <c r="Q7132" s="2">
        <v>6.0944219480804804</v>
      </c>
      <c r="T7132" s="2">
        <v>4</v>
      </c>
    </row>
    <row r="7133" spans="1:20">
      <c r="A7133" s="112" t="s">
        <v>1086</v>
      </c>
      <c r="B7133" t="s">
        <v>1592</v>
      </c>
      <c r="C7133" s="219" t="s">
        <v>822</v>
      </c>
      <c r="D7133" s="81" t="s">
        <v>44</v>
      </c>
      <c r="E7133" s="93" t="s">
        <v>72</v>
      </c>
      <c r="F7133" s="93" t="s">
        <v>73</v>
      </c>
      <c r="G7133" s="232">
        <v>1</v>
      </c>
      <c r="H7133" s="207">
        <f t="shared" si="516"/>
        <v>2.7397260273972603E-3</v>
      </c>
      <c r="I7133" s="212"/>
      <c r="J7133" s="129" t="s">
        <v>100</v>
      </c>
      <c r="K7133" s="129"/>
      <c r="L7133" s="318"/>
      <c r="M7133" s="2">
        <v>8.9327306400476996</v>
      </c>
      <c r="N7133"/>
      <c r="O7133" s="125"/>
      <c r="P7133" s="2">
        <v>4</v>
      </c>
      <c r="Q7133" s="2">
        <v>2.5099664124054302</v>
      </c>
      <c r="T7133" s="2">
        <v>4</v>
      </c>
    </row>
    <row r="7134" spans="1:20">
      <c r="A7134" s="112" t="s">
        <v>1086</v>
      </c>
      <c r="B7134" t="s">
        <v>1592</v>
      </c>
      <c r="C7134" s="219" t="s">
        <v>822</v>
      </c>
      <c r="D7134" s="81" t="s">
        <v>44</v>
      </c>
      <c r="E7134" s="93" t="s">
        <v>72</v>
      </c>
      <c r="F7134" s="93" t="s">
        <v>73</v>
      </c>
      <c r="G7134" s="232">
        <v>56</v>
      </c>
      <c r="H7134" s="207">
        <f t="shared" si="516"/>
        <v>0.15342465753424658</v>
      </c>
      <c r="I7134" s="212"/>
      <c r="J7134" s="129"/>
      <c r="K7134" s="129" t="s">
        <v>100</v>
      </c>
      <c r="L7134" s="318"/>
      <c r="M7134" s="2">
        <v>3.7972816021596398</v>
      </c>
      <c r="N7134"/>
      <c r="O7134" s="125"/>
      <c r="P7134" s="2">
        <v>4</v>
      </c>
      <c r="Q7134" s="2">
        <v>1.7647612769563901</v>
      </c>
      <c r="T7134" s="2">
        <v>4</v>
      </c>
    </row>
    <row r="7135" spans="1:20">
      <c r="A7135" s="112" t="s">
        <v>1086</v>
      </c>
      <c r="B7135" t="s">
        <v>1592</v>
      </c>
      <c r="C7135" s="219" t="s">
        <v>822</v>
      </c>
      <c r="D7135" s="81" t="s">
        <v>44</v>
      </c>
      <c r="E7135" s="93" t="s">
        <v>72</v>
      </c>
      <c r="F7135" s="93" t="s">
        <v>73</v>
      </c>
      <c r="G7135" s="232">
        <v>315</v>
      </c>
      <c r="H7135" s="207">
        <f t="shared" si="516"/>
        <v>0.86301369863013699</v>
      </c>
      <c r="I7135" s="212"/>
      <c r="J7135" s="129"/>
      <c r="K7135" s="129" t="s">
        <v>100</v>
      </c>
      <c r="L7135" s="318"/>
      <c r="M7135" s="2">
        <v>4.7458957215054696</v>
      </c>
      <c r="N7135"/>
      <c r="O7135" s="125"/>
      <c r="P7135" s="2">
        <v>4</v>
      </c>
      <c r="Q7135" s="2">
        <v>5.1523997865461197</v>
      </c>
      <c r="T7135" s="2">
        <v>4</v>
      </c>
    </row>
    <row r="7136" spans="1:20">
      <c r="A7136" s="112" t="s">
        <v>1086</v>
      </c>
      <c r="B7136" t="s">
        <v>1592</v>
      </c>
      <c r="C7136" s="219" t="s">
        <v>822</v>
      </c>
      <c r="D7136" s="81" t="s">
        <v>44</v>
      </c>
      <c r="E7136" s="93" t="s">
        <v>72</v>
      </c>
      <c r="F7136" s="93" t="s">
        <v>73</v>
      </c>
      <c r="G7136" s="232">
        <v>365</v>
      </c>
      <c r="H7136" s="207">
        <f t="shared" si="516"/>
        <v>1</v>
      </c>
      <c r="I7136" s="212"/>
      <c r="J7136" s="129"/>
      <c r="K7136" s="129" t="s">
        <v>100</v>
      </c>
      <c r="L7136" s="318" t="s">
        <v>100</v>
      </c>
      <c r="M7136" s="2">
        <v>6.6632137363844599</v>
      </c>
      <c r="N7136"/>
      <c r="O7136" s="125"/>
      <c r="P7136" s="2">
        <v>4</v>
      </c>
      <c r="Q7136" s="2">
        <v>5.2814138179991703</v>
      </c>
      <c r="T7136" s="2">
        <v>4</v>
      </c>
    </row>
    <row r="7137" spans="1:22">
      <c r="A7137" s="112" t="s">
        <v>1087</v>
      </c>
      <c r="B7137" t="s">
        <v>1089</v>
      </c>
      <c r="C7137" s="219" t="s">
        <v>822</v>
      </c>
      <c r="D7137" s="81" t="s">
        <v>44</v>
      </c>
      <c r="E7137" s="93" t="s">
        <v>73</v>
      </c>
      <c r="F7137" s="93" t="s">
        <v>73</v>
      </c>
      <c r="G7137" s="128">
        <v>0</v>
      </c>
      <c r="H7137" s="207">
        <f t="shared" si="516"/>
        <v>0</v>
      </c>
      <c r="I7137" s="212" t="s">
        <v>100</v>
      </c>
      <c r="J7137" s="129"/>
      <c r="K7137" s="129"/>
      <c r="L7137" s="318"/>
      <c r="M7137" s="2">
        <v>719.9</v>
      </c>
      <c r="N7137" s="63">
        <v>223.1</v>
      </c>
      <c r="O7137" s="125">
        <f t="shared" ref="O7137:O7161" si="517">N7137*SQRT(P7137)</f>
        <v>446.2</v>
      </c>
      <c r="P7137" s="2">
        <v>4</v>
      </c>
      <c r="Q7137" s="2">
        <v>554.9</v>
      </c>
      <c r="R7137">
        <v>190.3</v>
      </c>
      <c r="S7137">
        <f t="shared" ref="S7137:S7161" si="518">R7137*SQRT(T7137)</f>
        <v>380.6</v>
      </c>
      <c r="T7137" s="2">
        <v>4</v>
      </c>
      <c r="U7137" s="339">
        <f t="shared" ref="U7137:U7161" si="519">LN(Q7137/M7137)</f>
        <v>-0.26032439614340169</v>
      </c>
      <c r="V7137" s="4">
        <f t="shared" ref="V7137:V7161" si="520">M7137^2/(P7137*M7137^2)+S7137^2/(T7137*Q7137^2)</f>
        <v>0.36761104991617632</v>
      </c>
    </row>
    <row r="7138" spans="1:22">
      <c r="A7138" s="112" t="s">
        <v>1087</v>
      </c>
      <c r="B7138" t="s">
        <v>1089</v>
      </c>
      <c r="C7138" s="219" t="s">
        <v>822</v>
      </c>
      <c r="D7138" s="81" t="s">
        <v>44</v>
      </c>
      <c r="E7138" s="93" t="s">
        <v>73</v>
      </c>
      <c r="F7138" s="93" t="s">
        <v>73</v>
      </c>
      <c r="G7138" s="128">
        <v>1</v>
      </c>
      <c r="H7138" s="207">
        <f t="shared" si="516"/>
        <v>2.7397260273972603E-3</v>
      </c>
      <c r="I7138" s="212"/>
      <c r="J7138" s="129" t="s">
        <v>100</v>
      </c>
      <c r="K7138" s="129" t="s">
        <v>100</v>
      </c>
      <c r="L7138" s="318"/>
      <c r="M7138" s="2">
        <v>719.9</v>
      </c>
      <c r="N7138" s="63">
        <v>223.1</v>
      </c>
      <c r="O7138" s="125">
        <f t="shared" si="517"/>
        <v>446.2</v>
      </c>
      <c r="P7138" s="2">
        <v>4</v>
      </c>
      <c r="Q7138" s="2">
        <v>129.9</v>
      </c>
      <c r="R7138">
        <v>35.5</v>
      </c>
      <c r="S7138">
        <f t="shared" si="518"/>
        <v>71</v>
      </c>
      <c r="T7138" s="2">
        <v>4</v>
      </c>
      <c r="U7138" s="339">
        <f t="shared" si="519"/>
        <v>-1.7123473897987032</v>
      </c>
      <c r="V7138" s="4">
        <f t="shared" si="520"/>
        <v>0.32468586305211389</v>
      </c>
    </row>
    <row r="7139" spans="1:22">
      <c r="A7139" s="112" t="s">
        <v>1087</v>
      </c>
      <c r="B7139" t="s">
        <v>1089</v>
      </c>
      <c r="C7139" s="219" t="s">
        <v>822</v>
      </c>
      <c r="D7139" s="81" t="s">
        <v>44</v>
      </c>
      <c r="E7139" s="93" t="s">
        <v>73</v>
      </c>
      <c r="F7139" s="93" t="s">
        <v>73</v>
      </c>
      <c r="G7139" s="128">
        <v>56</v>
      </c>
      <c r="H7139" s="207">
        <f t="shared" si="516"/>
        <v>0.15342465753424658</v>
      </c>
      <c r="I7139" s="212"/>
      <c r="J7139" s="129"/>
      <c r="K7139" s="129" t="s">
        <v>100</v>
      </c>
      <c r="L7139" s="318"/>
      <c r="M7139" s="2">
        <v>3370.7</v>
      </c>
      <c r="N7139" s="63">
        <v>340.4</v>
      </c>
      <c r="O7139" s="125">
        <f t="shared" si="517"/>
        <v>680.8</v>
      </c>
      <c r="P7139" s="2">
        <v>4</v>
      </c>
      <c r="Q7139" s="2">
        <v>1002.7</v>
      </c>
      <c r="R7139">
        <v>255.3</v>
      </c>
      <c r="S7139">
        <f t="shared" si="518"/>
        <v>510.6</v>
      </c>
      <c r="T7139" s="2">
        <v>4</v>
      </c>
      <c r="U7139" s="339">
        <f t="shared" si="519"/>
        <v>-1.2124240763802574</v>
      </c>
      <c r="V7139" s="4">
        <f t="shared" si="520"/>
        <v>0.31482754864449014</v>
      </c>
    </row>
    <row r="7140" spans="1:22">
      <c r="A7140" s="112" t="s">
        <v>1087</v>
      </c>
      <c r="B7140" t="s">
        <v>1089</v>
      </c>
      <c r="C7140" s="219" t="s">
        <v>822</v>
      </c>
      <c r="D7140" s="81" t="s">
        <v>44</v>
      </c>
      <c r="E7140" s="93" t="s">
        <v>73</v>
      </c>
      <c r="F7140" s="93" t="s">
        <v>73</v>
      </c>
      <c r="G7140" s="128">
        <v>315</v>
      </c>
      <c r="H7140" s="207">
        <f t="shared" si="516"/>
        <v>0.86301369863013699</v>
      </c>
      <c r="I7140" s="212"/>
      <c r="J7140" s="129"/>
      <c r="K7140" s="129" t="s">
        <v>100</v>
      </c>
      <c r="L7140" s="318"/>
      <c r="M7140" s="2">
        <v>636.70000000000005</v>
      </c>
      <c r="N7140" s="63">
        <v>219.3</v>
      </c>
      <c r="O7140" s="125">
        <f t="shared" si="517"/>
        <v>438.6</v>
      </c>
      <c r="P7140" s="2">
        <v>4</v>
      </c>
      <c r="Q7140" s="2">
        <v>598.4</v>
      </c>
      <c r="R7140">
        <v>183.8</v>
      </c>
      <c r="S7140">
        <f t="shared" si="518"/>
        <v>367.6</v>
      </c>
      <c r="T7140" s="2">
        <v>4</v>
      </c>
      <c r="U7140" s="339">
        <f t="shared" si="519"/>
        <v>-6.2039160362712308E-2</v>
      </c>
      <c r="V7140" s="4">
        <f t="shared" si="520"/>
        <v>0.34434260076782297</v>
      </c>
    </row>
    <row r="7141" spans="1:22">
      <c r="A7141" s="112" t="s">
        <v>1087</v>
      </c>
      <c r="B7141" t="s">
        <v>1089</v>
      </c>
      <c r="C7141" s="219" t="s">
        <v>822</v>
      </c>
      <c r="D7141" s="81" t="s">
        <v>44</v>
      </c>
      <c r="E7141" s="93" t="s">
        <v>73</v>
      </c>
      <c r="F7141" s="93" t="s">
        <v>73</v>
      </c>
      <c r="G7141" s="128">
        <v>365</v>
      </c>
      <c r="H7141" s="207">
        <f t="shared" si="516"/>
        <v>1</v>
      </c>
      <c r="I7141" s="212"/>
      <c r="J7141" s="129"/>
      <c r="K7141" s="129" t="s">
        <v>100</v>
      </c>
      <c r="L7141" s="318" t="s">
        <v>100</v>
      </c>
      <c r="M7141" s="2">
        <v>1650.3</v>
      </c>
      <c r="N7141" s="63">
        <v>334.6</v>
      </c>
      <c r="O7141" s="125">
        <f t="shared" si="517"/>
        <v>669.2</v>
      </c>
      <c r="P7141" s="2">
        <v>4</v>
      </c>
      <c r="Q7141" s="2">
        <v>1166.5999999999999</v>
      </c>
      <c r="R7141">
        <v>148.4</v>
      </c>
      <c r="S7141">
        <f t="shared" si="518"/>
        <v>296.8</v>
      </c>
      <c r="T7141" s="2">
        <v>4</v>
      </c>
      <c r="U7141" s="339">
        <f t="shared" si="519"/>
        <v>-0.34686355422998488</v>
      </c>
      <c r="V7141" s="4">
        <f t="shared" si="520"/>
        <v>0.26618168928307989</v>
      </c>
    </row>
    <row r="7142" spans="1:22">
      <c r="A7142" s="112" t="s">
        <v>1087</v>
      </c>
      <c r="B7142" t="s">
        <v>1090</v>
      </c>
      <c r="C7142" s="219" t="s">
        <v>822</v>
      </c>
      <c r="D7142" s="81" t="s">
        <v>44</v>
      </c>
      <c r="E7142" s="93" t="s">
        <v>73</v>
      </c>
      <c r="F7142" s="93" t="s">
        <v>73</v>
      </c>
      <c r="G7142" s="128">
        <v>0</v>
      </c>
      <c r="H7142" s="207">
        <f t="shared" si="516"/>
        <v>0</v>
      </c>
      <c r="I7142" s="212" t="s">
        <v>100</v>
      </c>
      <c r="J7142" s="129"/>
      <c r="K7142" s="129"/>
      <c r="L7142" s="318"/>
      <c r="M7142" s="2">
        <v>230.4</v>
      </c>
      <c r="N7142">
        <v>90.4</v>
      </c>
      <c r="O7142" s="125">
        <f t="shared" si="517"/>
        <v>180.8</v>
      </c>
      <c r="P7142" s="2">
        <v>4</v>
      </c>
      <c r="Q7142" s="2">
        <v>171.5</v>
      </c>
      <c r="R7142">
        <v>105.3</v>
      </c>
      <c r="S7142">
        <f t="shared" si="518"/>
        <v>210.6</v>
      </c>
      <c r="T7142" s="2">
        <v>4</v>
      </c>
      <c r="U7142" s="339">
        <f t="shared" si="519"/>
        <v>-0.29523366221574165</v>
      </c>
      <c r="V7142" s="4">
        <f t="shared" si="520"/>
        <v>0.6269888396841452</v>
      </c>
    </row>
    <row r="7143" spans="1:22">
      <c r="A7143" s="112" t="s">
        <v>1087</v>
      </c>
      <c r="B7143" t="s">
        <v>1090</v>
      </c>
      <c r="C7143" s="219" t="s">
        <v>822</v>
      </c>
      <c r="D7143" s="81" t="s">
        <v>44</v>
      </c>
      <c r="E7143" s="93" t="s">
        <v>73</v>
      </c>
      <c r="F7143" s="93" t="s">
        <v>73</v>
      </c>
      <c r="G7143" s="128">
        <v>1</v>
      </c>
      <c r="H7143" s="207">
        <f t="shared" si="516"/>
        <v>2.7397260273972603E-3</v>
      </c>
      <c r="I7143" s="212"/>
      <c r="J7143" s="129" t="s">
        <v>100</v>
      </c>
      <c r="K7143" s="129" t="s">
        <v>100</v>
      </c>
      <c r="L7143" s="318"/>
      <c r="M7143" s="2">
        <v>230.4</v>
      </c>
      <c r="N7143">
        <v>90.4</v>
      </c>
      <c r="O7143" s="125">
        <f t="shared" si="517"/>
        <v>180.8</v>
      </c>
      <c r="P7143" s="2">
        <v>4</v>
      </c>
      <c r="Q7143" s="2">
        <v>86.8</v>
      </c>
      <c r="R7143">
        <v>34.799999999999997</v>
      </c>
      <c r="S7143">
        <f t="shared" si="518"/>
        <v>69.599999999999994</v>
      </c>
      <c r="T7143" s="2">
        <v>4</v>
      </c>
      <c r="U7143" s="339">
        <f t="shared" si="519"/>
        <v>-0.97621030715543167</v>
      </c>
      <c r="V7143" s="4">
        <f t="shared" si="520"/>
        <v>0.41073817664422685</v>
      </c>
    </row>
    <row r="7144" spans="1:22">
      <c r="A7144" s="112" t="s">
        <v>1087</v>
      </c>
      <c r="B7144" t="s">
        <v>1090</v>
      </c>
      <c r="C7144" s="219" t="s">
        <v>822</v>
      </c>
      <c r="D7144" s="81" t="s">
        <v>44</v>
      </c>
      <c r="E7144" s="93" t="s">
        <v>73</v>
      </c>
      <c r="F7144" s="93" t="s">
        <v>73</v>
      </c>
      <c r="G7144" s="128">
        <v>56</v>
      </c>
      <c r="H7144" s="207">
        <f t="shared" si="516"/>
        <v>0.15342465753424658</v>
      </c>
      <c r="I7144" s="212"/>
      <c r="J7144" s="129"/>
      <c r="K7144" s="129" t="s">
        <v>100</v>
      </c>
      <c r="L7144" s="318"/>
      <c r="M7144" s="329">
        <v>450.7</v>
      </c>
      <c r="N7144">
        <v>158.30000000000001</v>
      </c>
      <c r="O7144" s="125">
        <f t="shared" si="517"/>
        <v>316.60000000000002</v>
      </c>
      <c r="P7144" s="2">
        <v>4</v>
      </c>
      <c r="Q7144" s="2">
        <v>333.4</v>
      </c>
      <c r="R7144">
        <v>170.5</v>
      </c>
      <c r="S7144">
        <f t="shared" si="518"/>
        <v>341</v>
      </c>
      <c r="T7144" s="2">
        <v>4</v>
      </c>
      <c r="U7144" s="339">
        <f t="shared" si="519"/>
        <v>-0.30145895937990907</v>
      </c>
      <c r="V7144" s="4">
        <f t="shared" si="520"/>
        <v>0.51152762848749989</v>
      </c>
    </row>
    <row r="7145" spans="1:22">
      <c r="A7145" s="112" t="s">
        <v>1087</v>
      </c>
      <c r="B7145" t="s">
        <v>1090</v>
      </c>
      <c r="C7145" s="219" t="s">
        <v>822</v>
      </c>
      <c r="D7145" s="81" t="s">
        <v>44</v>
      </c>
      <c r="E7145" s="93" t="s">
        <v>73</v>
      </c>
      <c r="F7145" s="93" t="s">
        <v>73</v>
      </c>
      <c r="G7145" s="128">
        <v>315</v>
      </c>
      <c r="H7145" s="207">
        <f t="shared" si="516"/>
        <v>0.86301369863013699</v>
      </c>
      <c r="I7145" s="212"/>
      <c r="J7145" s="129"/>
      <c r="K7145" s="129" t="s">
        <v>100</v>
      </c>
      <c r="L7145" s="318"/>
      <c r="M7145" s="2">
        <v>199.2</v>
      </c>
      <c r="N7145">
        <v>66.5</v>
      </c>
      <c r="O7145" s="125">
        <f t="shared" si="517"/>
        <v>133</v>
      </c>
      <c r="P7145" s="2">
        <v>4</v>
      </c>
      <c r="Q7145" s="2">
        <v>175.8</v>
      </c>
      <c r="R7145">
        <v>82.9</v>
      </c>
      <c r="S7145">
        <f t="shared" si="518"/>
        <v>165.8</v>
      </c>
      <c r="T7145" s="2">
        <v>4</v>
      </c>
      <c r="U7145" s="339">
        <f t="shared" si="519"/>
        <v>-0.12496235989942113</v>
      </c>
      <c r="V7145" s="4">
        <f t="shared" si="520"/>
        <v>0.47236750314829268</v>
      </c>
    </row>
    <row r="7146" spans="1:22">
      <c r="A7146" s="112" t="s">
        <v>1087</v>
      </c>
      <c r="B7146" t="s">
        <v>1090</v>
      </c>
      <c r="C7146" s="219" t="s">
        <v>822</v>
      </c>
      <c r="D7146" s="81" t="s">
        <v>44</v>
      </c>
      <c r="E7146" s="93" t="s">
        <v>73</v>
      </c>
      <c r="F7146" s="93" t="s">
        <v>73</v>
      </c>
      <c r="G7146" s="128">
        <v>365</v>
      </c>
      <c r="H7146" s="207">
        <f t="shared" si="516"/>
        <v>1</v>
      </c>
      <c r="I7146" s="212"/>
      <c r="J7146" s="129"/>
      <c r="K7146" s="129" t="s">
        <v>100</v>
      </c>
      <c r="L7146" s="318" t="s">
        <v>100</v>
      </c>
      <c r="M7146" s="2">
        <v>427.6</v>
      </c>
      <c r="N7146">
        <v>202.2</v>
      </c>
      <c r="O7146" s="125">
        <f t="shared" si="517"/>
        <v>404.4</v>
      </c>
      <c r="P7146" s="2">
        <v>4</v>
      </c>
      <c r="Q7146" s="2">
        <v>77.5</v>
      </c>
      <c r="R7146">
        <v>12.8</v>
      </c>
      <c r="S7146">
        <f t="shared" si="518"/>
        <v>25.6</v>
      </c>
      <c r="T7146" s="2">
        <v>4</v>
      </c>
      <c r="U7146" s="339">
        <f t="shared" si="519"/>
        <v>-1.7079102427915889</v>
      </c>
      <c r="V7146" s="4">
        <f t="shared" si="520"/>
        <v>0.27727825182101978</v>
      </c>
    </row>
    <row r="7147" spans="1:22">
      <c r="A7147" s="112" t="s">
        <v>1087</v>
      </c>
      <c r="B7147" t="s">
        <v>1091</v>
      </c>
      <c r="C7147" s="219" t="s">
        <v>822</v>
      </c>
      <c r="D7147" s="81" t="s">
        <v>44</v>
      </c>
      <c r="E7147" s="93" t="s">
        <v>73</v>
      </c>
      <c r="F7147" s="93" t="s">
        <v>73</v>
      </c>
      <c r="G7147" s="438">
        <v>0</v>
      </c>
      <c r="H7147" s="207">
        <f t="shared" si="516"/>
        <v>0</v>
      </c>
      <c r="I7147" s="212" t="s">
        <v>100</v>
      </c>
      <c r="J7147" s="318"/>
      <c r="K7147" s="318"/>
      <c r="L7147" s="318"/>
      <c r="M7147" s="2">
        <v>214</v>
      </c>
      <c r="N7147">
        <v>179.5</v>
      </c>
      <c r="O7147" s="125">
        <f t="shared" si="517"/>
        <v>359</v>
      </c>
      <c r="P7147" s="2">
        <v>4</v>
      </c>
      <c r="Q7147" s="329">
        <v>213.4</v>
      </c>
      <c r="R7147">
        <v>91.4</v>
      </c>
      <c r="S7147">
        <f t="shared" si="518"/>
        <v>182.8</v>
      </c>
      <c r="T7147" s="2">
        <v>4</v>
      </c>
      <c r="U7147" s="339">
        <f t="shared" si="519"/>
        <v>-2.8076761541984134E-3</v>
      </c>
      <c r="V7147" s="4">
        <f t="shared" si="520"/>
        <v>0.43344402097868318</v>
      </c>
    </row>
    <row r="7148" spans="1:22">
      <c r="A7148" s="112" t="s">
        <v>1087</v>
      </c>
      <c r="B7148" t="s">
        <v>1091</v>
      </c>
      <c r="C7148" s="219" t="s">
        <v>822</v>
      </c>
      <c r="D7148" s="81" t="s">
        <v>44</v>
      </c>
      <c r="E7148" s="93" t="s">
        <v>73</v>
      </c>
      <c r="F7148" s="93" t="s">
        <v>73</v>
      </c>
      <c r="G7148" s="128">
        <v>1</v>
      </c>
      <c r="H7148" s="207">
        <f t="shared" si="516"/>
        <v>2.7397260273972603E-3</v>
      </c>
      <c r="I7148" s="212"/>
      <c r="J7148" s="129" t="s">
        <v>100</v>
      </c>
      <c r="K7148" s="129" t="s">
        <v>100</v>
      </c>
      <c r="L7148" s="318"/>
      <c r="M7148" s="2">
        <v>214</v>
      </c>
      <c r="N7148">
        <v>179.5</v>
      </c>
      <c r="O7148" s="125">
        <f t="shared" si="517"/>
        <v>359</v>
      </c>
      <c r="P7148" s="2">
        <v>4</v>
      </c>
      <c r="Q7148" s="329">
        <v>53.7</v>
      </c>
      <c r="R7148">
        <v>43.3</v>
      </c>
      <c r="S7148">
        <f t="shared" si="518"/>
        <v>86.6</v>
      </c>
      <c r="T7148" s="2">
        <v>4</v>
      </c>
      <c r="U7148" s="339">
        <f t="shared" si="519"/>
        <v>-1.3825630135070324</v>
      </c>
      <c r="V7148" s="4">
        <f t="shared" si="520"/>
        <v>0.90017044134424962</v>
      </c>
    </row>
    <row r="7149" spans="1:22">
      <c r="A7149" s="112" t="s">
        <v>1087</v>
      </c>
      <c r="B7149" t="s">
        <v>1091</v>
      </c>
      <c r="C7149" s="219" t="s">
        <v>822</v>
      </c>
      <c r="D7149" s="81" t="s">
        <v>44</v>
      </c>
      <c r="E7149" s="93" t="s">
        <v>73</v>
      </c>
      <c r="F7149" s="93" t="s">
        <v>73</v>
      </c>
      <c r="G7149" s="128">
        <v>56</v>
      </c>
      <c r="H7149" s="207">
        <f t="shared" si="516"/>
        <v>0.15342465753424658</v>
      </c>
      <c r="I7149" s="212"/>
      <c r="J7149" s="129"/>
      <c r="K7149" s="129" t="s">
        <v>100</v>
      </c>
      <c r="L7149" s="318"/>
      <c r="M7149" s="2">
        <v>61.4</v>
      </c>
      <c r="N7149">
        <v>23.5</v>
      </c>
      <c r="O7149" s="125">
        <f t="shared" si="517"/>
        <v>47</v>
      </c>
      <c r="P7149" s="2">
        <v>4</v>
      </c>
      <c r="Q7149" s="329">
        <v>140</v>
      </c>
      <c r="R7149">
        <v>108.6</v>
      </c>
      <c r="S7149">
        <f t="shared" si="518"/>
        <v>217.2</v>
      </c>
      <c r="T7149" s="2">
        <v>4</v>
      </c>
      <c r="U7149" s="339">
        <f t="shared" si="519"/>
        <v>0.82423258745620753</v>
      </c>
      <c r="V7149" s="4">
        <f t="shared" si="520"/>
        <v>0.85173265306122448</v>
      </c>
    </row>
    <row r="7150" spans="1:22">
      <c r="A7150" s="112" t="s">
        <v>1087</v>
      </c>
      <c r="B7150" t="s">
        <v>1091</v>
      </c>
      <c r="C7150" s="219" t="s">
        <v>822</v>
      </c>
      <c r="D7150" s="81" t="s">
        <v>44</v>
      </c>
      <c r="E7150" s="93" t="s">
        <v>73</v>
      </c>
      <c r="F7150" s="93" t="s">
        <v>73</v>
      </c>
      <c r="G7150" s="128">
        <v>315</v>
      </c>
      <c r="H7150" s="207">
        <f t="shared" si="516"/>
        <v>0.86301369863013699</v>
      </c>
      <c r="I7150" s="212"/>
      <c r="J7150" s="129"/>
      <c r="K7150" s="129" t="s">
        <v>100</v>
      </c>
      <c r="L7150" s="318"/>
      <c r="M7150" s="329">
        <v>121.1</v>
      </c>
      <c r="N7150">
        <v>55</v>
      </c>
      <c r="O7150" s="125">
        <f t="shared" si="517"/>
        <v>110</v>
      </c>
      <c r="P7150" s="2">
        <v>4</v>
      </c>
      <c r="Q7150" s="2">
        <v>13.7</v>
      </c>
      <c r="R7150">
        <v>7.2</v>
      </c>
      <c r="S7150">
        <f t="shared" si="518"/>
        <v>14.4</v>
      </c>
      <c r="T7150" s="2">
        <v>4</v>
      </c>
      <c r="U7150" s="339">
        <f t="shared" si="519"/>
        <v>-2.1792208177249672</v>
      </c>
      <c r="V7150" s="4">
        <f t="shared" si="520"/>
        <v>0.52620011721455606</v>
      </c>
    </row>
    <row r="7151" spans="1:22">
      <c r="A7151" s="112" t="s">
        <v>1087</v>
      </c>
      <c r="B7151" t="s">
        <v>1091</v>
      </c>
      <c r="C7151" s="219" t="s">
        <v>822</v>
      </c>
      <c r="D7151" s="81" t="s">
        <v>44</v>
      </c>
      <c r="E7151" s="93" t="s">
        <v>73</v>
      </c>
      <c r="F7151" s="93" t="s">
        <v>73</v>
      </c>
      <c r="G7151" s="128">
        <v>365</v>
      </c>
      <c r="H7151" s="207">
        <f t="shared" si="516"/>
        <v>1</v>
      </c>
      <c r="I7151" s="212"/>
      <c r="J7151" s="129"/>
      <c r="K7151" s="129" t="s">
        <v>100</v>
      </c>
      <c r="L7151" s="318" t="s">
        <v>100</v>
      </c>
      <c r="M7151" s="2">
        <v>264.7</v>
      </c>
      <c r="N7151">
        <v>121</v>
      </c>
      <c r="O7151" s="125">
        <f t="shared" si="517"/>
        <v>242</v>
      </c>
      <c r="P7151" s="2">
        <v>4</v>
      </c>
      <c r="Q7151" s="2">
        <v>110.3</v>
      </c>
      <c r="R7151">
        <v>55.4</v>
      </c>
      <c r="S7151">
        <f t="shared" si="518"/>
        <v>110.8</v>
      </c>
      <c r="T7151" s="2">
        <v>4</v>
      </c>
      <c r="U7151" s="339">
        <f t="shared" si="519"/>
        <v>-0.8753931829735988</v>
      </c>
      <c r="V7151" s="4">
        <f t="shared" si="520"/>
        <v>0.50227168301401681</v>
      </c>
    </row>
    <row r="7152" spans="1:22">
      <c r="A7152" s="112" t="s">
        <v>1087</v>
      </c>
      <c r="B7152" t="s">
        <v>1092</v>
      </c>
      <c r="C7152" s="219" t="s">
        <v>822</v>
      </c>
      <c r="D7152" s="81" t="s">
        <v>44</v>
      </c>
      <c r="E7152" s="93" t="s">
        <v>73</v>
      </c>
      <c r="F7152" s="93" t="s">
        <v>73</v>
      </c>
      <c r="G7152" s="128">
        <v>0</v>
      </c>
      <c r="H7152" s="207">
        <f t="shared" si="516"/>
        <v>0</v>
      </c>
      <c r="I7152" s="212" t="s">
        <v>100</v>
      </c>
      <c r="J7152" s="129"/>
      <c r="K7152" s="129"/>
      <c r="L7152" s="318"/>
      <c r="M7152" s="2">
        <v>234.7</v>
      </c>
      <c r="N7152">
        <v>111.8</v>
      </c>
      <c r="O7152" s="125">
        <f t="shared" si="517"/>
        <v>223.6</v>
      </c>
      <c r="P7152" s="2">
        <v>4</v>
      </c>
      <c r="Q7152" s="2">
        <v>562.79999999999995</v>
      </c>
      <c r="R7152">
        <v>225.2</v>
      </c>
      <c r="S7152">
        <f t="shared" si="518"/>
        <v>450.4</v>
      </c>
      <c r="T7152" s="2">
        <v>4</v>
      </c>
      <c r="U7152" s="339">
        <f t="shared" si="519"/>
        <v>0.87461622238325609</v>
      </c>
      <c r="V7152" s="4">
        <f t="shared" si="520"/>
        <v>0.41011373733424461</v>
      </c>
    </row>
    <row r="7153" spans="1:22">
      <c r="A7153" s="112" t="s">
        <v>1087</v>
      </c>
      <c r="B7153" t="s">
        <v>1092</v>
      </c>
      <c r="C7153" s="219" t="s">
        <v>822</v>
      </c>
      <c r="D7153" s="81" t="s">
        <v>44</v>
      </c>
      <c r="E7153" s="93" t="s">
        <v>73</v>
      </c>
      <c r="F7153" s="93" t="s">
        <v>73</v>
      </c>
      <c r="G7153" s="128">
        <v>1</v>
      </c>
      <c r="H7153" s="207">
        <f t="shared" si="516"/>
        <v>2.7397260273972603E-3</v>
      </c>
      <c r="I7153" s="212"/>
      <c r="J7153" s="129" t="s">
        <v>100</v>
      </c>
      <c r="K7153" s="129" t="s">
        <v>100</v>
      </c>
      <c r="L7153" s="318"/>
      <c r="M7153" s="2">
        <v>234.7</v>
      </c>
      <c r="N7153">
        <v>111.8</v>
      </c>
      <c r="O7153" s="125">
        <f t="shared" si="517"/>
        <v>223.6</v>
      </c>
      <c r="P7153" s="2">
        <v>4</v>
      </c>
      <c r="Q7153" s="2">
        <v>599.6</v>
      </c>
      <c r="R7153">
        <v>310.10000000000002</v>
      </c>
      <c r="S7153">
        <f t="shared" si="518"/>
        <v>620.20000000000005</v>
      </c>
      <c r="T7153" s="2">
        <v>4</v>
      </c>
      <c r="U7153" s="339">
        <f t="shared" si="519"/>
        <v>0.93795466337146494</v>
      </c>
      <c r="V7153" s="4">
        <f t="shared" si="520"/>
        <v>0.51747320650947648</v>
      </c>
    </row>
    <row r="7154" spans="1:22">
      <c r="A7154" s="112" t="s">
        <v>1087</v>
      </c>
      <c r="B7154" t="s">
        <v>1092</v>
      </c>
      <c r="C7154" s="219" t="s">
        <v>822</v>
      </c>
      <c r="D7154" s="81" t="s">
        <v>44</v>
      </c>
      <c r="E7154" s="93" t="s">
        <v>73</v>
      </c>
      <c r="F7154" s="93" t="s">
        <v>73</v>
      </c>
      <c r="G7154" s="128">
        <v>56</v>
      </c>
      <c r="H7154" s="207">
        <f t="shared" si="516"/>
        <v>0.15342465753424658</v>
      </c>
      <c r="I7154" s="212"/>
      <c r="J7154" s="129"/>
      <c r="K7154" s="129" t="s">
        <v>100</v>
      </c>
      <c r="L7154" s="318"/>
      <c r="M7154" s="2">
        <v>128.69999999999999</v>
      </c>
      <c r="N7154">
        <v>48.9</v>
      </c>
      <c r="O7154" s="125">
        <f t="shared" si="517"/>
        <v>97.8</v>
      </c>
      <c r="P7154" s="2">
        <v>4</v>
      </c>
      <c r="Q7154" s="2">
        <v>284.7</v>
      </c>
      <c r="R7154">
        <v>131.80000000000001</v>
      </c>
      <c r="S7154">
        <f t="shared" si="518"/>
        <v>263.60000000000002</v>
      </c>
      <c r="T7154" s="2">
        <v>4</v>
      </c>
      <c r="U7154" s="339">
        <f t="shared" si="519"/>
        <v>0.79395187968191105</v>
      </c>
      <c r="V7154" s="4">
        <f t="shared" si="520"/>
        <v>0.46431663719869043</v>
      </c>
    </row>
    <row r="7155" spans="1:22">
      <c r="A7155" s="112" t="s">
        <v>1087</v>
      </c>
      <c r="B7155" t="s">
        <v>1092</v>
      </c>
      <c r="C7155" s="219" t="s">
        <v>822</v>
      </c>
      <c r="D7155" s="81" t="s">
        <v>44</v>
      </c>
      <c r="E7155" s="93" t="s">
        <v>73</v>
      </c>
      <c r="F7155" s="93" t="s">
        <v>73</v>
      </c>
      <c r="G7155" s="128">
        <v>315</v>
      </c>
      <c r="H7155" s="207">
        <f t="shared" si="516"/>
        <v>0.86301369863013699</v>
      </c>
      <c r="I7155" s="212"/>
      <c r="J7155" s="129"/>
      <c r="K7155" s="129" t="s">
        <v>100</v>
      </c>
      <c r="L7155" s="318"/>
      <c r="M7155" s="2">
        <v>370.1</v>
      </c>
      <c r="N7155">
        <v>155.5</v>
      </c>
      <c r="O7155" s="125">
        <f t="shared" si="517"/>
        <v>311</v>
      </c>
      <c r="P7155" s="2">
        <v>4</v>
      </c>
      <c r="Q7155" s="329">
        <v>97.5</v>
      </c>
      <c r="R7155">
        <v>41.6</v>
      </c>
      <c r="S7155">
        <f t="shared" si="518"/>
        <v>83.2</v>
      </c>
      <c r="T7155" s="2">
        <v>4</v>
      </c>
      <c r="U7155" s="339">
        <f t="shared" si="519"/>
        <v>-1.3339208613883089</v>
      </c>
      <c r="V7155" s="4">
        <f t="shared" si="520"/>
        <v>0.43204444444444445</v>
      </c>
    </row>
    <row r="7156" spans="1:22">
      <c r="A7156" s="112" t="s">
        <v>1087</v>
      </c>
      <c r="B7156" t="s">
        <v>1092</v>
      </c>
      <c r="C7156" s="219" t="s">
        <v>822</v>
      </c>
      <c r="D7156" s="81" t="s">
        <v>44</v>
      </c>
      <c r="E7156" s="93" t="s">
        <v>73</v>
      </c>
      <c r="F7156" s="93" t="s">
        <v>73</v>
      </c>
      <c r="G7156" s="128">
        <v>365</v>
      </c>
      <c r="H7156" s="207">
        <f t="shared" si="516"/>
        <v>1</v>
      </c>
      <c r="I7156" s="212"/>
      <c r="J7156" s="129"/>
      <c r="K7156" s="129" t="s">
        <v>100</v>
      </c>
      <c r="L7156" s="318" t="s">
        <v>100</v>
      </c>
      <c r="M7156" s="2">
        <v>552</v>
      </c>
      <c r="N7156">
        <v>107.6</v>
      </c>
      <c r="O7156" s="125">
        <f t="shared" si="517"/>
        <v>215.2</v>
      </c>
      <c r="P7156" s="2">
        <v>4</v>
      </c>
      <c r="Q7156" s="2">
        <v>516.9</v>
      </c>
      <c r="R7156">
        <v>158.5</v>
      </c>
      <c r="S7156">
        <f t="shared" si="518"/>
        <v>317</v>
      </c>
      <c r="T7156" s="2">
        <v>4</v>
      </c>
      <c r="U7156" s="339">
        <f t="shared" si="519"/>
        <v>-6.5698614075101733E-2</v>
      </c>
      <c r="V7156" s="4">
        <f t="shared" si="520"/>
        <v>0.34402546042805227</v>
      </c>
    </row>
    <row r="7157" spans="1:22">
      <c r="A7157" s="112" t="s">
        <v>1087</v>
      </c>
      <c r="B7157" t="s">
        <v>1093</v>
      </c>
      <c r="C7157" s="219" t="s">
        <v>822</v>
      </c>
      <c r="D7157" s="81" t="s">
        <v>44</v>
      </c>
      <c r="E7157" s="93" t="s">
        <v>73</v>
      </c>
      <c r="F7157" s="93" t="s">
        <v>73</v>
      </c>
      <c r="G7157" s="128">
        <v>0</v>
      </c>
      <c r="H7157" s="207">
        <f t="shared" si="516"/>
        <v>0</v>
      </c>
      <c r="I7157" s="212" t="s">
        <v>100</v>
      </c>
      <c r="J7157" s="129"/>
      <c r="K7157" s="129"/>
      <c r="L7157" s="318"/>
      <c r="M7157" s="2">
        <v>140</v>
      </c>
      <c r="N7157">
        <v>59.5</v>
      </c>
      <c r="O7157" s="125">
        <f t="shared" si="517"/>
        <v>119</v>
      </c>
      <c r="P7157" s="2">
        <v>4</v>
      </c>
      <c r="Q7157" s="2">
        <v>60.9</v>
      </c>
      <c r="R7157">
        <v>22.8</v>
      </c>
      <c r="S7157">
        <f t="shared" si="518"/>
        <v>45.6</v>
      </c>
      <c r="T7157" s="2">
        <v>4</v>
      </c>
      <c r="U7157" s="339">
        <f t="shared" si="519"/>
        <v>-0.83240924789345294</v>
      </c>
      <c r="V7157" s="4">
        <f t="shared" si="520"/>
        <v>0.39016355650464707</v>
      </c>
    </row>
    <row r="7158" spans="1:22">
      <c r="A7158" s="112" t="s">
        <v>1087</v>
      </c>
      <c r="B7158" t="s">
        <v>1093</v>
      </c>
      <c r="C7158" s="219" t="s">
        <v>822</v>
      </c>
      <c r="D7158" s="81" t="s">
        <v>44</v>
      </c>
      <c r="E7158" s="93" t="s">
        <v>73</v>
      </c>
      <c r="F7158" s="93" t="s">
        <v>73</v>
      </c>
      <c r="G7158" s="128">
        <v>1</v>
      </c>
      <c r="H7158" s="207">
        <f t="shared" si="516"/>
        <v>2.7397260273972603E-3</v>
      </c>
      <c r="I7158" s="212"/>
      <c r="J7158" s="129" t="s">
        <v>100</v>
      </c>
      <c r="K7158" s="129" t="s">
        <v>100</v>
      </c>
      <c r="L7158" s="318"/>
      <c r="M7158" s="2">
        <v>140</v>
      </c>
      <c r="N7158">
        <v>59.5</v>
      </c>
      <c r="O7158" s="125">
        <f t="shared" si="517"/>
        <v>119</v>
      </c>
      <c r="P7158" s="2">
        <v>4</v>
      </c>
      <c r="Q7158" s="2">
        <v>68.7</v>
      </c>
      <c r="R7158">
        <v>23.3</v>
      </c>
      <c r="S7158">
        <f t="shared" si="518"/>
        <v>46.6</v>
      </c>
      <c r="T7158" s="2">
        <v>4</v>
      </c>
      <c r="U7158" s="339">
        <f t="shared" si="519"/>
        <v>-0.71189322338100069</v>
      </c>
      <c r="V7158" s="4">
        <f t="shared" si="520"/>
        <v>0.36502662251122425</v>
      </c>
    </row>
    <row r="7159" spans="1:22">
      <c r="A7159" s="112" t="s">
        <v>1087</v>
      </c>
      <c r="B7159" t="s">
        <v>1093</v>
      </c>
      <c r="C7159" s="219" t="s">
        <v>822</v>
      </c>
      <c r="D7159" s="81" t="s">
        <v>44</v>
      </c>
      <c r="E7159" s="93" t="s">
        <v>73</v>
      </c>
      <c r="F7159" s="93" t="s">
        <v>73</v>
      </c>
      <c r="G7159" s="128">
        <v>56</v>
      </c>
      <c r="H7159" s="207">
        <f t="shared" si="516"/>
        <v>0.15342465753424658</v>
      </c>
      <c r="I7159" s="212"/>
      <c r="J7159" s="129"/>
      <c r="K7159" s="129" t="s">
        <v>100</v>
      </c>
      <c r="L7159" s="318"/>
      <c r="M7159" s="329">
        <v>152.69999999999999</v>
      </c>
      <c r="N7159">
        <v>112.1</v>
      </c>
      <c r="O7159" s="125">
        <f t="shared" si="517"/>
        <v>224.2</v>
      </c>
      <c r="P7159" s="2">
        <v>4</v>
      </c>
      <c r="Q7159" s="2">
        <v>43.4</v>
      </c>
      <c r="R7159">
        <v>13.3</v>
      </c>
      <c r="S7159">
        <f t="shared" si="518"/>
        <v>26.6</v>
      </c>
      <c r="T7159" s="2">
        <v>4</v>
      </c>
      <c r="U7159" s="339">
        <f t="shared" si="519"/>
        <v>-1.2580157711182274</v>
      </c>
      <c r="V7159" s="4">
        <f t="shared" si="520"/>
        <v>0.34391259105098859</v>
      </c>
    </row>
    <row r="7160" spans="1:22">
      <c r="A7160" s="112" t="s">
        <v>1087</v>
      </c>
      <c r="B7160" t="s">
        <v>1093</v>
      </c>
      <c r="C7160" s="219" t="s">
        <v>822</v>
      </c>
      <c r="D7160" s="81" t="s">
        <v>44</v>
      </c>
      <c r="E7160" s="93" t="s">
        <v>73</v>
      </c>
      <c r="F7160" s="93" t="s">
        <v>73</v>
      </c>
      <c r="G7160" s="128">
        <v>315</v>
      </c>
      <c r="H7160" s="207">
        <f t="shared" si="516"/>
        <v>0.86301369863013699</v>
      </c>
      <c r="I7160" s="212"/>
      <c r="J7160" s="129"/>
      <c r="K7160" s="129" t="s">
        <v>100</v>
      </c>
      <c r="L7160" s="318"/>
      <c r="M7160" s="329">
        <v>355.2</v>
      </c>
      <c r="N7160">
        <v>110.8</v>
      </c>
      <c r="O7160" s="125">
        <f t="shared" si="517"/>
        <v>221.6</v>
      </c>
      <c r="P7160" s="2">
        <v>4</v>
      </c>
      <c r="Q7160" s="2">
        <v>203.2</v>
      </c>
      <c r="R7160">
        <v>63.9</v>
      </c>
      <c r="S7160">
        <f t="shared" si="518"/>
        <v>127.8</v>
      </c>
      <c r="T7160" s="2">
        <v>4</v>
      </c>
      <c r="U7160" s="339">
        <f t="shared" si="519"/>
        <v>-0.55849029541368811</v>
      </c>
      <c r="V7160" s="4">
        <f t="shared" si="520"/>
        <v>0.34889043996837993</v>
      </c>
    </row>
    <row r="7161" spans="1:22">
      <c r="A7161" s="112" t="s">
        <v>1087</v>
      </c>
      <c r="B7161" t="s">
        <v>1093</v>
      </c>
      <c r="C7161" s="219" t="s">
        <v>822</v>
      </c>
      <c r="D7161" s="81" t="s">
        <v>44</v>
      </c>
      <c r="E7161" s="93" t="s">
        <v>73</v>
      </c>
      <c r="F7161" s="93" t="s">
        <v>73</v>
      </c>
      <c r="G7161" s="438">
        <v>365</v>
      </c>
      <c r="H7161" s="207">
        <f t="shared" si="516"/>
        <v>1</v>
      </c>
      <c r="I7161" s="212"/>
      <c r="J7161" s="318"/>
      <c r="K7161" s="318" t="s">
        <v>100</v>
      </c>
      <c r="L7161" s="318" t="s">
        <v>100</v>
      </c>
      <c r="M7161" s="2">
        <v>206.8</v>
      </c>
      <c r="N7161">
        <v>132.19999999999999</v>
      </c>
      <c r="O7161" s="125">
        <f t="shared" si="517"/>
        <v>264.39999999999998</v>
      </c>
      <c r="P7161" s="2">
        <v>4</v>
      </c>
      <c r="Q7161" s="2">
        <v>143.5</v>
      </c>
      <c r="R7161">
        <v>82.6</v>
      </c>
      <c r="S7161">
        <f t="shared" si="518"/>
        <v>165.2</v>
      </c>
      <c r="T7161" s="2">
        <v>4</v>
      </c>
      <c r="U7161" s="339">
        <f t="shared" si="519"/>
        <v>-0.36541710743459832</v>
      </c>
      <c r="V7161" s="4">
        <f t="shared" si="520"/>
        <v>0.58132659131469366</v>
      </c>
    </row>
    <row r="7162" spans="1:22">
      <c r="A7162" s="112" t="s">
        <v>1087</v>
      </c>
      <c r="B7162" t="s">
        <v>1584</v>
      </c>
      <c r="C7162" s="219" t="s">
        <v>822</v>
      </c>
      <c r="D7162" s="81" t="s">
        <v>44</v>
      </c>
      <c r="E7162" s="93" t="s">
        <v>72</v>
      </c>
      <c r="F7162" s="93" t="s">
        <v>73</v>
      </c>
      <c r="G7162" s="232">
        <v>0</v>
      </c>
      <c r="H7162" s="207">
        <f t="shared" si="516"/>
        <v>0</v>
      </c>
      <c r="I7162" s="212" t="s">
        <v>100</v>
      </c>
      <c r="J7162" s="129"/>
      <c r="K7162" s="129"/>
      <c r="L7162" s="318"/>
      <c r="M7162" s="2">
        <v>5.1147867546208596</v>
      </c>
      <c r="N7162"/>
      <c r="O7162" s="125"/>
      <c r="P7162" s="2">
        <v>4</v>
      </c>
      <c r="Q7162" s="2">
        <v>6.5483965776239303</v>
      </c>
      <c r="T7162" s="2">
        <v>4</v>
      </c>
    </row>
    <row r="7163" spans="1:22">
      <c r="A7163" s="112" t="s">
        <v>1087</v>
      </c>
      <c r="B7163" t="s">
        <v>1584</v>
      </c>
      <c r="C7163" s="219" t="s">
        <v>822</v>
      </c>
      <c r="D7163" s="81" t="s">
        <v>44</v>
      </c>
      <c r="E7163" s="93" t="s">
        <v>72</v>
      </c>
      <c r="F7163" s="93" t="s">
        <v>73</v>
      </c>
      <c r="G7163" s="232">
        <v>1</v>
      </c>
      <c r="H7163" s="207">
        <f t="shared" ref="H7163:H7194" si="521">G7163/365</f>
        <v>2.7397260273972603E-3</v>
      </c>
      <c r="I7163" s="212"/>
      <c r="J7163" s="129" t="s">
        <v>100</v>
      </c>
      <c r="K7163" s="129"/>
      <c r="L7163" s="318"/>
      <c r="M7163" s="2">
        <v>4.8919077787211798</v>
      </c>
      <c r="N7163"/>
      <c r="O7163" s="125"/>
      <c r="P7163" s="2">
        <v>4</v>
      </c>
      <c r="Q7163" s="2">
        <v>1.8173208804127701</v>
      </c>
      <c r="T7163" s="2">
        <v>4</v>
      </c>
    </row>
    <row r="7164" spans="1:22">
      <c r="A7164" s="112" t="s">
        <v>1087</v>
      </c>
      <c r="B7164" t="s">
        <v>1584</v>
      </c>
      <c r="C7164" s="219" t="s">
        <v>822</v>
      </c>
      <c r="D7164" s="81" t="s">
        <v>44</v>
      </c>
      <c r="E7164" s="93" t="s">
        <v>72</v>
      </c>
      <c r="F7164" s="93" t="s">
        <v>73</v>
      </c>
      <c r="G7164" s="232">
        <v>56</v>
      </c>
      <c r="H7164" s="207">
        <f t="shared" si="521"/>
        <v>0.15342465753424658</v>
      </c>
      <c r="I7164" s="212"/>
      <c r="J7164" s="129"/>
      <c r="K7164" s="129" t="s">
        <v>100</v>
      </c>
      <c r="L7164" s="318"/>
      <c r="M7164" s="2">
        <v>10.596140030043699</v>
      </c>
      <c r="N7164"/>
      <c r="O7164" s="125"/>
      <c r="P7164" s="2">
        <v>4</v>
      </c>
      <c r="Q7164" s="2">
        <v>6.4977793743060497</v>
      </c>
      <c r="T7164" s="2">
        <v>4</v>
      </c>
    </row>
    <row r="7165" spans="1:22">
      <c r="A7165" s="112" t="s">
        <v>1087</v>
      </c>
      <c r="B7165" t="s">
        <v>1584</v>
      </c>
      <c r="C7165" s="219" t="s">
        <v>822</v>
      </c>
      <c r="D7165" s="81" t="s">
        <v>44</v>
      </c>
      <c r="E7165" s="93" t="s">
        <v>72</v>
      </c>
      <c r="F7165" s="93" t="s">
        <v>73</v>
      </c>
      <c r="G7165" s="232">
        <v>315</v>
      </c>
      <c r="H7165" s="207">
        <f t="shared" si="521"/>
        <v>0.86301369863013699</v>
      </c>
      <c r="I7165" s="212"/>
      <c r="J7165" s="129"/>
      <c r="K7165" s="129" t="s">
        <v>100</v>
      </c>
      <c r="L7165" s="318"/>
      <c r="M7165" s="2">
        <v>6.0201815688067404</v>
      </c>
      <c r="N7165"/>
      <c r="O7165" s="125"/>
      <c r="P7165" s="2">
        <v>4</v>
      </c>
      <c r="Q7165" s="2">
        <v>6.6341192606622696</v>
      </c>
      <c r="T7165" s="2">
        <v>4</v>
      </c>
    </row>
    <row r="7166" spans="1:22">
      <c r="A7166" s="112" t="s">
        <v>1087</v>
      </c>
      <c r="B7166" t="s">
        <v>1584</v>
      </c>
      <c r="C7166" s="219" t="s">
        <v>822</v>
      </c>
      <c r="D7166" s="81" t="s">
        <v>44</v>
      </c>
      <c r="E7166" s="93" t="s">
        <v>72</v>
      </c>
      <c r="F7166" s="93" t="s">
        <v>73</v>
      </c>
      <c r="G7166" s="434">
        <v>365</v>
      </c>
      <c r="H7166" s="207">
        <f t="shared" si="521"/>
        <v>1</v>
      </c>
      <c r="I7166" s="212"/>
      <c r="J7166" s="318"/>
      <c r="K7166" s="318" t="s">
        <v>100</v>
      </c>
      <c r="L7166" s="318" t="s">
        <v>100</v>
      </c>
      <c r="M7166" s="2">
        <v>4.4992162497550803</v>
      </c>
      <c r="N7166"/>
      <c r="O7166" s="125"/>
      <c r="P7166" s="2">
        <v>4</v>
      </c>
      <c r="Q7166" s="2">
        <v>5.9344588857684002</v>
      </c>
      <c r="T7166" s="2">
        <v>4</v>
      </c>
    </row>
    <row r="7167" spans="1:22">
      <c r="A7167" s="112" t="s">
        <v>1087</v>
      </c>
      <c r="B7167" t="s">
        <v>1585</v>
      </c>
      <c r="C7167" s="219" t="s">
        <v>822</v>
      </c>
      <c r="D7167" s="81" t="s">
        <v>44</v>
      </c>
      <c r="E7167" s="93" t="s">
        <v>72</v>
      </c>
      <c r="F7167" s="93" t="s">
        <v>73</v>
      </c>
      <c r="G7167" s="232">
        <v>0</v>
      </c>
      <c r="H7167" s="207">
        <f t="shared" si="521"/>
        <v>0</v>
      </c>
      <c r="I7167" s="212" t="s">
        <v>100</v>
      </c>
      <c r="J7167" s="129"/>
      <c r="K7167" s="129"/>
      <c r="L7167" s="318"/>
      <c r="M7167" s="2">
        <v>4.7154471544715397</v>
      </c>
      <c r="N7167"/>
      <c r="O7167" s="125"/>
      <c r="P7167" s="2">
        <v>4</v>
      </c>
      <c r="Q7167" s="2">
        <v>0.81300813008130102</v>
      </c>
      <c r="T7167" s="2">
        <v>4</v>
      </c>
    </row>
    <row r="7168" spans="1:22">
      <c r="A7168" s="112" t="s">
        <v>1087</v>
      </c>
      <c r="B7168" t="s">
        <v>1585</v>
      </c>
      <c r="C7168" s="219" t="s">
        <v>822</v>
      </c>
      <c r="D7168" s="81" t="s">
        <v>44</v>
      </c>
      <c r="E7168" s="93" t="s">
        <v>72</v>
      </c>
      <c r="F7168" s="93" t="s">
        <v>73</v>
      </c>
      <c r="G7168" s="232">
        <v>1</v>
      </c>
      <c r="H7168" s="207">
        <f t="shared" si="521"/>
        <v>2.7397260273972603E-3</v>
      </c>
      <c r="I7168" s="212"/>
      <c r="J7168" s="129" t="s">
        <v>100</v>
      </c>
      <c r="K7168" s="129"/>
      <c r="L7168" s="318"/>
      <c r="M7168" s="2">
        <v>4.7154471544715397</v>
      </c>
      <c r="N7168"/>
      <c r="O7168" s="125"/>
      <c r="P7168" s="2">
        <v>4</v>
      </c>
      <c r="Q7168" s="2">
        <v>0.12195121951219599</v>
      </c>
      <c r="T7168" s="2">
        <v>4</v>
      </c>
    </row>
    <row r="7169" spans="1:20">
      <c r="A7169" s="112" t="s">
        <v>1087</v>
      </c>
      <c r="B7169" t="s">
        <v>1585</v>
      </c>
      <c r="C7169" s="219" t="s">
        <v>822</v>
      </c>
      <c r="D7169" s="81" t="s">
        <v>44</v>
      </c>
      <c r="E7169" s="93" t="s">
        <v>72</v>
      </c>
      <c r="F7169" s="93" t="s">
        <v>73</v>
      </c>
      <c r="G7169" s="232">
        <v>56</v>
      </c>
      <c r="H7169" s="207">
        <f t="shared" si="521"/>
        <v>0.15342465753424658</v>
      </c>
      <c r="I7169" s="212"/>
      <c r="J7169" s="129"/>
      <c r="K7169" s="129" t="s">
        <v>100</v>
      </c>
      <c r="L7169" s="318"/>
      <c r="M7169" s="2">
        <v>1.82926829268292</v>
      </c>
      <c r="N7169"/>
      <c r="O7169" s="125"/>
      <c r="P7169" s="2">
        <v>4</v>
      </c>
      <c r="Q7169" s="2">
        <v>1.09756097560975</v>
      </c>
      <c r="T7169" s="2">
        <v>4</v>
      </c>
    </row>
    <row r="7170" spans="1:20">
      <c r="A7170" s="112" t="s">
        <v>1087</v>
      </c>
      <c r="B7170" t="s">
        <v>1585</v>
      </c>
      <c r="C7170" s="219" t="s">
        <v>822</v>
      </c>
      <c r="D7170" s="81" t="s">
        <v>44</v>
      </c>
      <c r="E7170" s="93" t="s">
        <v>72</v>
      </c>
      <c r="F7170" s="93" t="s">
        <v>73</v>
      </c>
      <c r="G7170" s="232">
        <v>315</v>
      </c>
      <c r="H7170" s="207">
        <f t="shared" si="521"/>
        <v>0.86301369863013699</v>
      </c>
      <c r="I7170" s="212"/>
      <c r="J7170" s="129"/>
      <c r="K7170" s="129" t="s">
        <v>100</v>
      </c>
      <c r="L7170" s="318"/>
      <c r="M7170" s="2">
        <v>2.1544715447154399</v>
      </c>
      <c r="N7170"/>
      <c r="O7170" s="125"/>
      <c r="P7170" s="2">
        <v>4</v>
      </c>
      <c r="Q7170" s="2">
        <v>0.69105691056910601</v>
      </c>
      <c r="T7170" s="2">
        <v>4</v>
      </c>
    </row>
    <row r="7171" spans="1:20">
      <c r="A7171" s="112" t="s">
        <v>1087</v>
      </c>
      <c r="B7171" t="s">
        <v>1585</v>
      </c>
      <c r="C7171" s="219" t="s">
        <v>822</v>
      </c>
      <c r="D7171" s="81" t="s">
        <v>44</v>
      </c>
      <c r="E7171" s="93" t="s">
        <v>72</v>
      </c>
      <c r="F7171" s="93" t="s">
        <v>73</v>
      </c>
      <c r="G7171" s="434">
        <v>365</v>
      </c>
      <c r="H7171" s="207">
        <f t="shared" si="521"/>
        <v>1</v>
      </c>
      <c r="I7171" s="212"/>
      <c r="J7171" s="318"/>
      <c r="K7171" s="318" t="s">
        <v>100</v>
      </c>
      <c r="L7171" s="318" t="s">
        <v>100</v>
      </c>
      <c r="M7171" s="2">
        <v>2.9674796747967398</v>
      </c>
      <c r="N7171"/>
      <c r="O7171" s="125"/>
      <c r="P7171" s="2">
        <v>4</v>
      </c>
      <c r="Q7171" s="2">
        <v>1.7479674796747899</v>
      </c>
      <c r="T7171" s="2">
        <v>4</v>
      </c>
    </row>
    <row r="7172" spans="1:20">
      <c r="A7172" s="112" t="s">
        <v>1087</v>
      </c>
      <c r="B7172" t="s">
        <v>1586</v>
      </c>
      <c r="C7172" s="219" t="s">
        <v>822</v>
      </c>
      <c r="D7172" s="81" t="s">
        <v>44</v>
      </c>
      <c r="E7172" s="93" t="s">
        <v>72</v>
      </c>
      <c r="F7172" s="93" t="s">
        <v>73</v>
      </c>
      <c r="G7172" s="232">
        <v>0</v>
      </c>
      <c r="H7172" s="207">
        <f t="shared" si="521"/>
        <v>0</v>
      </c>
      <c r="I7172" s="212" t="s">
        <v>100</v>
      </c>
      <c r="J7172" s="129"/>
      <c r="K7172" s="129"/>
      <c r="L7172" s="318"/>
      <c r="M7172" s="2">
        <v>10.6614425180396</v>
      </c>
      <c r="N7172"/>
      <c r="O7172" s="125"/>
      <c r="P7172" s="2">
        <v>4</v>
      </c>
      <c r="Q7172" s="2">
        <v>7.7991314852907401</v>
      </c>
      <c r="T7172" s="2">
        <v>4</v>
      </c>
    </row>
    <row r="7173" spans="1:20">
      <c r="A7173" s="112" t="s">
        <v>1087</v>
      </c>
      <c r="B7173" t="s">
        <v>1586</v>
      </c>
      <c r="C7173" s="219" t="s">
        <v>822</v>
      </c>
      <c r="D7173" s="81" t="s">
        <v>44</v>
      </c>
      <c r="E7173" s="93" t="s">
        <v>72</v>
      </c>
      <c r="F7173" s="93" t="s">
        <v>73</v>
      </c>
      <c r="G7173" s="232">
        <v>1</v>
      </c>
      <c r="H7173" s="207">
        <f t="shared" si="521"/>
        <v>2.7397260273972603E-3</v>
      </c>
      <c r="I7173" s="212"/>
      <c r="J7173" s="129" t="s">
        <v>100</v>
      </c>
      <c r="K7173" s="129"/>
      <c r="L7173" s="318"/>
      <c r="M7173" s="2">
        <v>10.780030691873099</v>
      </c>
      <c r="N7173"/>
      <c r="O7173" s="125"/>
      <c r="P7173" s="2">
        <v>4</v>
      </c>
      <c r="Q7173" s="2">
        <v>0.63421164332125102</v>
      </c>
      <c r="T7173" s="2">
        <v>4</v>
      </c>
    </row>
    <row r="7174" spans="1:20">
      <c r="A7174" s="112" t="s">
        <v>1087</v>
      </c>
      <c r="B7174" t="s">
        <v>1586</v>
      </c>
      <c r="C7174" s="219" t="s">
        <v>822</v>
      </c>
      <c r="D7174" s="81" t="s">
        <v>44</v>
      </c>
      <c r="E7174" s="93" t="s">
        <v>72</v>
      </c>
      <c r="F7174" s="93" t="s">
        <v>73</v>
      </c>
      <c r="G7174" s="232">
        <v>56</v>
      </c>
      <c r="H7174" s="207">
        <f t="shared" si="521"/>
        <v>0.15342465753424658</v>
      </c>
      <c r="I7174" s="212"/>
      <c r="J7174" s="129"/>
      <c r="K7174" s="129" t="s">
        <v>100</v>
      </c>
      <c r="L7174" s="318"/>
      <c r="M7174" s="2">
        <v>8.93799588598295</v>
      </c>
      <c r="N7174"/>
      <c r="O7174" s="125"/>
      <c r="P7174" s="2">
        <v>4</v>
      </c>
      <c r="Q7174" s="2">
        <v>4.2550690567146603</v>
      </c>
      <c r="T7174" s="2">
        <v>4</v>
      </c>
    </row>
    <row r="7175" spans="1:20">
      <c r="A7175" s="112" t="s">
        <v>1087</v>
      </c>
      <c r="B7175" t="s">
        <v>1586</v>
      </c>
      <c r="C7175" s="219" t="s">
        <v>822</v>
      </c>
      <c r="D7175" s="81" t="s">
        <v>44</v>
      </c>
      <c r="E7175" s="93" t="s">
        <v>72</v>
      </c>
      <c r="F7175" s="93" t="s">
        <v>73</v>
      </c>
      <c r="G7175" s="232">
        <v>315</v>
      </c>
      <c r="H7175" s="207">
        <f t="shared" si="521"/>
        <v>0.86301369863013699</v>
      </c>
      <c r="I7175" s="212"/>
      <c r="J7175" s="129"/>
      <c r="K7175" s="129" t="s">
        <v>100</v>
      </c>
      <c r="L7175" s="318"/>
      <c r="M7175" s="2">
        <v>4.2117086231103196</v>
      </c>
      <c r="N7175"/>
      <c r="O7175" s="125"/>
      <c r="P7175" s="2">
        <v>4</v>
      </c>
      <c r="Q7175" s="2">
        <v>6.2930094361184503</v>
      </c>
      <c r="T7175" s="2">
        <v>4</v>
      </c>
    </row>
    <row r="7176" spans="1:20">
      <c r="A7176" s="112" t="s">
        <v>1087</v>
      </c>
      <c r="B7176" t="s">
        <v>1586</v>
      </c>
      <c r="C7176" s="219" t="s">
        <v>822</v>
      </c>
      <c r="D7176" s="81" t="s">
        <v>44</v>
      </c>
      <c r="E7176" s="93" t="s">
        <v>72</v>
      </c>
      <c r="F7176" s="93" t="s">
        <v>73</v>
      </c>
      <c r="G7176" s="434">
        <v>365</v>
      </c>
      <c r="H7176" s="207">
        <f t="shared" si="521"/>
        <v>1</v>
      </c>
      <c r="I7176" s="212"/>
      <c r="J7176" s="318"/>
      <c r="K7176" s="318" t="s">
        <v>100</v>
      </c>
      <c r="L7176" s="318" t="s">
        <v>100</v>
      </c>
      <c r="M7176" s="2">
        <v>13.7839161524145</v>
      </c>
      <c r="N7176"/>
      <c r="O7176" s="125"/>
      <c r="P7176" s="2">
        <v>4</v>
      </c>
      <c r="Q7176" s="2">
        <v>5.8489568028210304</v>
      </c>
      <c r="T7176" s="2">
        <v>4</v>
      </c>
    </row>
    <row r="7177" spans="1:20">
      <c r="A7177" s="112" t="s">
        <v>1087</v>
      </c>
      <c r="B7177" t="s">
        <v>1587</v>
      </c>
      <c r="C7177" s="219" t="s">
        <v>822</v>
      </c>
      <c r="D7177" s="81" t="s">
        <v>44</v>
      </c>
      <c r="E7177" s="93" t="s">
        <v>72</v>
      </c>
      <c r="F7177" s="93" t="s">
        <v>73</v>
      </c>
      <c r="G7177" s="232">
        <v>0</v>
      </c>
      <c r="H7177" s="207">
        <f t="shared" si="521"/>
        <v>0</v>
      </c>
      <c r="I7177" s="212" t="s">
        <v>100</v>
      </c>
      <c r="J7177" s="129"/>
      <c r="K7177" s="129"/>
      <c r="L7177" s="318"/>
      <c r="M7177" s="2">
        <v>5.1570247933884303</v>
      </c>
      <c r="N7177"/>
      <c r="O7177" s="125"/>
      <c r="P7177" s="2">
        <v>4</v>
      </c>
      <c r="Q7177" s="2">
        <v>3.7685950413223099</v>
      </c>
      <c r="T7177" s="2">
        <v>4</v>
      </c>
    </row>
    <row r="7178" spans="1:20">
      <c r="A7178" s="112" t="s">
        <v>1087</v>
      </c>
      <c r="B7178" t="s">
        <v>1587</v>
      </c>
      <c r="C7178" s="219" t="s">
        <v>822</v>
      </c>
      <c r="D7178" s="81" t="s">
        <v>44</v>
      </c>
      <c r="E7178" s="93" t="s">
        <v>72</v>
      </c>
      <c r="F7178" s="93" t="s">
        <v>73</v>
      </c>
      <c r="G7178" s="232">
        <v>1</v>
      </c>
      <c r="H7178" s="207">
        <f t="shared" si="521"/>
        <v>2.7397260273972603E-3</v>
      </c>
      <c r="I7178" s="212"/>
      <c r="J7178" s="129" t="s">
        <v>100</v>
      </c>
      <c r="K7178" s="129"/>
      <c r="L7178" s="318"/>
      <c r="M7178" s="2">
        <v>5.1570247933884303</v>
      </c>
      <c r="N7178"/>
      <c r="O7178" s="125"/>
      <c r="P7178" s="2">
        <v>4</v>
      </c>
      <c r="Q7178" s="2">
        <v>1.1900826446280901</v>
      </c>
      <c r="T7178" s="2">
        <v>4</v>
      </c>
    </row>
    <row r="7179" spans="1:20">
      <c r="A7179" s="112" t="s">
        <v>1087</v>
      </c>
      <c r="B7179" t="s">
        <v>1587</v>
      </c>
      <c r="C7179" s="219" t="s">
        <v>822</v>
      </c>
      <c r="D7179" s="81" t="s">
        <v>44</v>
      </c>
      <c r="E7179" s="93" t="s">
        <v>72</v>
      </c>
      <c r="F7179" s="93" t="s">
        <v>73</v>
      </c>
      <c r="G7179" s="232">
        <v>56</v>
      </c>
      <c r="H7179" s="207">
        <f t="shared" si="521"/>
        <v>0.15342465753424658</v>
      </c>
      <c r="I7179" s="212"/>
      <c r="J7179" s="129"/>
      <c r="K7179" s="129" t="s">
        <v>100</v>
      </c>
      <c r="L7179" s="318"/>
      <c r="M7179" s="2">
        <v>6.1487603305785097</v>
      </c>
      <c r="N7179"/>
      <c r="O7179" s="125"/>
      <c r="P7179" s="2">
        <v>4</v>
      </c>
      <c r="Q7179" s="2">
        <v>2.8760330578512301</v>
      </c>
      <c r="T7179" s="2">
        <v>4</v>
      </c>
    </row>
    <row r="7180" spans="1:20">
      <c r="A7180" s="112" t="s">
        <v>1087</v>
      </c>
      <c r="B7180" t="s">
        <v>1587</v>
      </c>
      <c r="C7180" s="219" t="s">
        <v>822</v>
      </c>
      <c r="D7180" s="81" t="s">
        <v>44</v>
      </c>
      <c r="E7180" s="93" t="s">
        <v>72</v>
      </c>
      <c r="F7180" s="93" t="s">
        <v>73</v>
      </c>
      <c r="G7180" s="232">
        <v>315</v>
      </c>
      <c r="H7180" s="207">
        <f t="shared" si="521"/>
        <v>0.86301369863013699</v>
      </c>
      <c r="I7180" s="212"/>
      <c r="J7180" s="129"/>
      <c r="K7180" s="129" t="s">
        <v>100</v>
      </c>
      <c r="L7180" s="318"/>
      <c r="M7180" s="2">
        <v>9.0247933884297495</v>
      </c>
      <c r="N7180"/>
      <c r="O7180" s="125"/>
      <c r="P7180" s="2">
        <v>4</v>
      </c>
      <c r="Q7180" s="2">
        <v>7.2396694214875996</v>
      </c>
      <c r="T7180" s="2">
        <v>4</v>
      </c>
    </row>
    <row r="7181" spans="1:20">
      <c r="A7181" s="112" t="s">
        <v>1087</v>
      </c>
      <c r="B7181" t="s">
        <v>1587</v>
      </c>
      <c r="C7181" s="219" t="s">
        <v>822</v>
      </c>
      <c r="D7181" s="81" t="s">
        <v>44</v>
      </c>
      <c r="E7181" s="93" t="s">
        <v>72</v>
      </c>
      <c r="F7181" s="93" t="s">
        <v>73</v>
      </c>
      <c r="G7181" s="434">
        <v>365</v>
      </c>
      <c r="H7181" s="207">
        <f t="shared" si="521"/>
        <v>1</v>
      </c>
      <c r="I7181" s="212"/>
      <c r="J7181" s="318"/>
      <c r="K7181" s="318" t="s">
        <v>100</v>
      </c>
      <c r="L7181" s="318" t="s">
        <v>100</v>
      </c>
      <c r="M7181" s="2">
        <v>4.2644628099173403</v>
      </c>
      <c r="N7181"/>
      <c r="O7181" s="125"/>
      <c r="P7181" s="2">
        <v>4</v>
      </c>
      <c r="Q7181" s="2">
        <v>5.05785123966941</v>
      </c>
      <c r="T7181" s="2">
        <v>4</v>
      </c>
    </row>
    <row r="7182" spans="1:20">
      <c r="A7182" s="112" t="s">
        <v>1087</v>
      </c>
      <c r="B7182" t="s">
        <v>1588</v>
      </c>
      <c r="C7182" s="219" t="s">
        <v>822</v>
      </c>
      <c r="D7182" s="81" t="s">
        <v>44</v>
      </c>
      <c r="E7182" s="93" t="s">
        <v>72</v>
      </c>
      <c r="F7182" s="93" t="s">
        <v>73</v>
      </c>
      <c r="G7182" s="232">
        <v>0</v>
      </c>
      <c r="H7182" s="207">
        <f t="shared" si="521"/>
        <v>0</v>
      </c>
      <c r="I7182" s="212" t="s">
        <v>100</v>
      </c>
      <c r="J7182" s="129"/>
      <c r="K7182" s="129"/>
      <c r="L7182" s="318"/>
      <c r="M7182" s="2">
        <v>4.9519294086658601</v>
      </c>
      <c r="N7182"/>
      <c r="O7182" s="125"/>
      <c r="P7182" s="2">
        <v>4</v>
      </c>
      <c r="Q7182" s="2">
        <v>5.1178717239562497</v>
      </c>
      <c r="T7182" s="2">
        <v>4</v>
      </c>
    </row>
    <row r="7183" spans="1:20">
      <c r="A7183" s="112" t="s">
        <v>1087</v>
      </c>
      <c r="B7183" t="s">
        <v>1588</v>
      </c>
      <c r="C7183" s="219" t="s">
        <v>822</v>
      </c>
      <c r="D7183" s="81" t="s">
        <v>44</v>
      </c>
      <c r="E7183" s="93" t="s">
        <v>72</v>
      </c>
      <c r="F7183" s="93" t="s">
        <v>73</v>
      </c>
      <c r="G7183" s="232">
        <v>1</v>
      </c>
      <c r="H7183" s="207">
        <f t="shared" si="521"/>
        <v>2.7397260273972603E-3</v>
      </c>
      <c r="I7183" s="212"/>
      <c r="J7183" s="129" t="s">
        <v>100</v>
      </c>
      <c r="K7183" s="129"/>
      <c r="L7183" s="318"/>
      <c r="M7183" s="2">
        <v>4.9374423811405102</v>
      </c>
      <c r="N7183"/>
      <c r="O7183" s="125"/>
      <c r="P7183" s="2">
        <v>4</v>
      </c>
      <c r="Q7183" s="2">
        <v>2.2929013565125702</v>
      </c>
      <c r="T7183" s="2">
        <v>4</v>
      </c>
    </row>
    <row r="7184" spans="1:20">
      <c r="A7184" s="112" t="s">
        <v>1087</v>
      </c>
      <c r="B7184" t="s">
        <v>1588</v>
      </c>
      <c r="C7184" s="219" t="s">
        <v>822</v>
      </c>
      <c r="D7184" s="81" t="s">
        <v>44</v>
      </c>
      <c r="E7184" s="93" t="s">
        <v>72</v>
      </c>
      <c r="F7184" s="93" t="s">
        <v>73</v>
      </c>
      <c r="G7184" s="232">
        <v>56</v>
      </c>
      <c r="H7184" s="207">
        <f t="shared" si="521"/>
        <v>0.15342465753424658</v>
      </c>
      <c r="I7184" s="212"/>
      <c r="J7184" s="129"/>
      <c r="K7184" s="129" t="s">
        <v>100</v>
      </c>
      <c r="L7184" s="318"/>
      <c r="M7184" s="2">
        <v>3.91808244435664</v>
      </c>
      <c r="N7184"/>
      <c r="O7184" s="125"/>
      <c r="P7184" s="2">
        <v>4</v>
      </c>
      <c r="Q7184" s="2">
        <v>4.5798762017647903</v>
      </c>
      <c r="T7184" s="2">
        <v>4</v>
      </c>
    </row>
    <row r="7185" spans="1:20">
      <c r="A7185" s="112" t="s">
        <v>1087</v>
      </c>
      <c r="B7185" t="s">
        <v>1588</v>
      </c>
      <c r="C7185" s="219" t="s">
        <v>822</v>
      </c>
      <c r="D7185" s="81" t="s">
        <v>44</v>
      </c>
      <c r="E7185" s="93" t="s">
        <v>72</v>
      </c>
      <c r="F7185" s="93" t="s">
        <v>73</v>
      </c>
      <c r="G7185" s="232">
        <v>315</v>
      </c>
      <c r="H7185" s="207">
        <f t="shared" si="521"/>
        <v>0.86301369863013699</v>
      </c>
      <c r="I7185" s="212"/>
      <c r="J7185" s="129"/>
      <c r="K7185" s="129" t="s">
        <v>100</v>
      </c>
      <c r="L7185" s="318"/>
      <c r="M7185" s="2">
        <v>7.0044778085078399</v>
      </c>
      <c r="N7185"/>
      <c r="O7185" s="125"/>
      <c r="P7185" s="2">
        <v>4</v>
      </c>
      <c r="Q7185" s="2">
        <v>10.970630844198499</v>
      </c>
      <c r="T7185" s="2">
        <v>4</v>
      </c>
    </row>
    <row r="7186" spans="1:20">
      <c r="A7186" s="112" t="s">
        <v>1087</v>
      </c>
      <c r="B7186" t="s">
        <v>1588</v>
      </c>
      <c r="C7186" s="219" t="s">
        <v>822</v>
      </c>
      <c r="D7186" s="81" t="s">
        <v>44</v>
      </c>
      <c r="E7186" s="93" t="s">
        <v>72</v>
      </c>
      <c r="F7186" s="93" t="s">
        <v>73</v>
      </c>
      <c r="G7186" s="434">
        <v>365</v>
      </c>
      <c r="H7186" s="207">
        <f t="shared" si="521"/>
        <v>1</v>
      </c>
      <c r="I7186" s="212"/>
      <c r="J7186" s="318"/>
      <c r="K7186" s="318" t="s">
        <v>100</v>
      </c>
      <c r="L7186" s="318" t="s">
        <v>100</v>
      </c>
      <c r="M7186" s="2">
        <v>8.9180824443566404</v>
      </c>
      <c r="N7186"/>
      <c r="O7186" s="125"/>
      <c r="P7186" s="2">
        <v>4</v>
      </c>
      <c r="Q7186" s="2">
        <v>18.504543658632901</v>
      </c>
      <c r="T7186" s="2">
        <v>4</v>
      </c>
    </row>
    <row r="7187" spans="1:20">
      <c r="A7187" s="112" t="s">
        <v>1087</v>
      </c>
      <c r="B7187" t="s">
        <v>1589</v>
      </c>
      <c r="C7187" s="219" t="s">
        <v>822</v>
      </c>
      <c r="D7187" s="81" t="s">
        <v>44</v>
      </c>
      <c r="E7187" s="93" t="s">
        <v>72</v>
      </c>
      <c r="F7187" s="93" t="s">
        <v>73</v>
      </c>
      <c r="G7187" s="232">
        <v>0</v>
      </c>
      <c r="H7187" s="207">
        <f t="shared" si="521"/>
        <v>0</v>
      </c>
      <c r="I7187" s="212" t="s">
        <v>100</v>
      </c>
      <c r="J7187" s="129"/>
      <c r="K7187" s="129"/>
      <c r="L7187" s="318"/>
      <c r="M7187" s="2">
        <v>2.6446280991735498</v>
      </c>
      <c r="N7187"/>
      <c r="O7187" s="125"/>
      <c r="P7187" s="2">
        <v>4</v>
      </c>
      <c r="Q7187" s="2">
        <v>3.2231404958677601</v>
      </c>
      <c r="T7187" s="2">
        <v>4</v>
      </c>
    </row>
    <row r="7188" spans="1:20">
      <c r="A7188" s="112" t="s">
        <v>1087</v>
      </c>
      <c r="B7188" t="s">
        <v>1589</v>
      </c>
      <c r="C7188" s="219" t="s">
        <v>822</v>
      </c>
      <c r="D7188" s="81" t="s">
        <v>44</v>
      </c>
      <c r="E7188" s="93" t="s">
        <v>72</v>
      </c>
      <c r="F7188" s="93" t="s">
        <v>73</v>
      </c>
      <c r="G7188" s="232">
        <v>1</v>
      </c>
      <c r="H7188" s="207">
        <f t="shared" si="521"/>
        <v>2.7397260273972603E-3</v>
      </c>
      <c r="I7188" s="212"/>
      <c r="J7188" s="129" t="s">
        <v>100</v>
      </c>
      <c r="K7188" s="129"/>
      <c r="L7188" s="318"/>
      <c r="M7188" s="2">
        <v>2.5619834710743699</v>
      </c>
      <c r="N7188"/>
      <c r="O7188" s="125"/>
      <c r="P7188" s="2">
        <v>4</v>
      </c>
      <c r="Q7188" s="2">
        <v>3.8842975206611499</v>
      </c>
      <c r="T7188" s="2">
        <v>4</v>
      </c>
    </row>
    <row r="7189" spans="1:20">
      <c r="A7189" s="112" t="s">
        <v>1087</v>
      </c>
      <c r="B7189" t="s">
        <v>1589</v>
      </c>
      <c r="C7189" s="219" t="s">
        <v>822</v>
      </c>
      <c r="D7189" s="81" t="s">
        <v>44</v>
      </c>
      <c r="E7189" s="93" t="s">
        <v>72</v>
      </c>
      <c r="F7189" s="93" t="s">
        <v>73</v>
      </c>
      <c r="G7189" s="232">
        <v>56</v>
      </c>
      <c r="H7189" s="207">
        <f t="shared" si="521"/>
        <v>0.15342465753424658</v>
      </c>
      <c r="I7189" s="212"/>
      <c r="J7189" s="129"/>
      <c r="K7189" s="129" t="s">
        <v>100</v>
      </c>
      <c r="L7189" s="318"/>
      <c r="M7189" s="2">
        <v>5.2892561983470996</v>
      </c>
      <c r="N7189"/>
      <c r="O7189" s="125"/>
      <c r="P7189" s="2">
        <v>4</v>
      </c>
      <c r="Q7189" s="2">
        <v>5.4545454545454497</v>
      </c>
      <c r="T7189" s="2">
        <v>4</v>
      </c>
    </row>
    <row r="7190" spans="1:20">
      <c r="A7190" s="112" t="s">
        <v>1087</v>
      </c>
      <c r="B7190" t="s">
        <v>1589</v>
      </c>
      <c r="C7190" s="219" t="s">
        <v>822</v>
      </c>
      <c r="D7190" s="81" t="s">
        <v>44</v>
      </c>
      <c r="E7190" s="93" t="s">
        <v>72</v>
      </c>
      <c r="F7190" s="93" t="s">
        <v>73</v>
      </c>
      <c r="G7190" s="232">
        <v>315</v>
      </c>
      <c r="H7190" s="207">
        <f t="shared" si="521"/>
        <v>0.86301369863013699</v>
      </c>
      <c r="I7190" s="212"/>
      <c r="J7190" s="129"/>
      <c r="K7190" s="129" t="s">
        <v>100</v>
      </c>
      <c r="L7190" s="318"/>
      <c r="M7190" s="2">
        <v>2.8099173553718999</v>
      </c>
      <c r="N7190"/>
      <c r="O7190" s="125"/>
      <c r="P7190" s="2">
        <v>4</v>
      </c>
      <c r="Q7190" s="2">
        <v>2.97520661157025</v>
      </c>
      <c r="T7190" s="2">
        <v>4</v>
      </c>
    </row>
    <row r="7191" spans="1:20">
      <c r="A7191" s="112" t="s">
        <v>1087</v>
      </c>
      <c r="B7191" t="s">
        <v>1589</v>
      </c>
      <c r="C7191" s="219" t="s">
        <v>822</v>
      </c>
      <c r="D7191" s="81" t="s">
        <v>44</v>
      </c>
      <c r="E7191" s="93" t="s">
        <v>72</v>
      </c>
      <c r="F7191" s="93" t="s">
        <v>73</v>
      </c>
      <c r="G7191" s="434">
        <v>365</v>
      </c>
      <c r="H7191" s="207">
        <f t="shared" si="521"/>
        <v>1</v>
      </c>
      <c r="I7191" s="212"/>
      <c r="J7191" s="318"/>
      <c r="K7191" s="318" t="s">
        <v>100</v>
      </c>
      <c r="L7191" s="318" t="s">
        <v>100</v>
      </c>
      <c r="M7191" s="2">
        <v>4.4628099173553704</v>
      </c>
      <c r="N7191"/>
      <c r="O7191" s="125"/>
      <c r="P7191" s="2">
        <v>4</v>
      </c>
      <c r="Q7191" s="2">
        <v>4.71074380165288</v>
      </c>
      <c r="T7191" s="2">
        <v>4</v>
      </c>
    </row>
    <row r="7192" spans="1:20">
      <c r="A7192" s="112" t="s">
        <v>1087</v>
      </c>
      <c r="B7192" t="s">
        <v>1590</v>
      </c>
      <c r="C7192" s="219" t="s">
        <v>822</v>
      </c>
      <c r="D7192" s="81" t="s">
        <v>44</v>
      </c>
      <c r="E7192" s="93" t="s">
        <v>72</v>
      </c>
      <c r="F7192" s="93" t="s">
        <v>73</v>
      </c>
      <c r="G7192" s="232">
        <v>0</v>
      </c>
      <c r="H7192" s="207">
        <f t="shared" si="521"/>
        <v>0</v>
      </c>
      <c r="I7192" s="212" t="s">
        <v>100</v>
      </c>
      <c r="J7192" s="129"/>
      <c r="K7192" s="129"/>
      <c r="L7192" s="318"/>
      <c r="M7192" s="2">
        <v>21.5732660321707</v>
      </c>
      <c r="N7192"/>
      <c r="O7192" s="125"/>
      <c r="P7192" s="2">
        <v>4</v>
      </c>
      <c r="Q7192" s="2">
        <v>28.5571806488886</v>
      </c>
      <c r="T7192" s="2">
        <v>4</v>
      </c>
    </row>
    <row r="7193" spans="1:20">
      <c r="A7193" s="112" t="s">
        <v>1087</v>
      </c>
      <c r="B7193" t="s">
        <v>1590</v>
      </c>
      <c r="C7193" s="219" t="s">
        <v>822</v>
      </c>
      <c r="D7193" s="81" t="s">
        <v>44</v>
      </c>
      <c r="E7193" s="93" t="s">
        <v>72</v>
      </c>
      <c r="F7193" s="93" t="s">
        <v>73</v>
      </c>
      <c r="G7193" s="232">
        <v>1</v>
      </c>
      <c r="H7193" s="207">
        <f t="shared" si="521"/>
        <v>2.7397260273972603E-3</v>
      </c>
      <c r="I7193" s="212"/>
      <c r="J7193" s="129" t="s">
        <v>100</v>
      </c>
      <c r="K7193" s="129"/>
      <c r="L7193" s="318"/>
      <c r="M7193" s="2">
        <v>21.8651746890868</v>
      </c>
      <c r="N7193"/>
      <c r="O7193" s="125"/>
      <c r="P7193" s="2">
        <v>4</v>
      </c>
      <c r="Q7193" s="2">
        <v>34.561984978867002</v>
      </c>
      <c r="T7193" s="2">
        <v>4</v>
      </c>
    </row>
    <row r="7194" spans="1:20">
      <c r="A7194" s="112" t="s">
        <v>1087</v>
      </c>
      <c r="B7194" t="s">
        <v>1590</v>
      </c>
      <c r="C7194" s="219" t="s">
        <v>822</v>
      </c>
      <c r="D7194" s="81" t="s">
        <v>44</v>
      </c>
      <c r="E7194" s="93" t="s">
        <v>72</v>
      </c>
      <c r="F7194" s="93" t="s">
        <v>73</v>
      </c>
      <c r="G7194" s="232">
        <v>56</v>
      </c>
      <c r="H7194" s="207">
        <f t="shared" si="521"/>
        <v>0.15342465753424658</v>
      </c>
      <c r="I7194" s="212"/>
      <c r="J7194" s="129"/>
      <c r="K7194" s="129" t="s">
        <v>100</v>
      </c>
      <c r="L7194" s="318"/>
      <c r="M7194" s="2">
        <v>18.3184845075561</v>
      </c>
      <c r="N7194"/>
      <c r="O7194" s="125"/>
      <c r="P7194" s="2">
        <v>4</v>
      </c>
      <c r="Q7194" s="2">
        <v>18.637151458022899</v>
      </c>
      <c r="T7194" s="2">
        <v>4</v>
      </c>
    </row>
    <row r="7195" spans="1:20">
      <c r="A7195" s="112" t="s">
        <v>1087</v>
      </c>
      <c r="B7195" t="s">
        <v>1590</v>
      </c>
      <c r="C7195" s="219" t="s">
        <v>822</v>
      </c>
      <c r="D7195" s="81" t="s">
        <v>44</v>
      </c>
      <c r="E7195" s="93" t="s">
        <v>72</v>
      </c>
      <c r="F7195" s="93" t="s">
        <v>73</v>
      </c>
      <c r="G7195" s="232">
        <v>315</v>
      </c>
      <c r="H7195" s="207">
        <f t="shared" ref="H7195:H7206" si="522">G7195/365</f>
        <v>0.86301369863013699</v>
      </c>
      <c r="I7195" s="212"/>
      <c r="J7195" s="129"/>
      <c r="K7195" s="129" t="s">
        <v>100</v>
      </c>
      <c r="L7195" s="318"/>
      <c r="M7195" s="2">
        <v>17.577766290631502</v>
      </c>
      <c r="N7195"/>
      <c r="O7195" s="125"/>
      <c r="P7195" s="2">
        <v>4</v>
      </c>
      <c r="Q7195" s="2">
        <v>19.166235898683301</v>
      </c>
      <c r="T7195" s="2">
        <v>4</v>
      </c>
    </row>
    <row r="7196" spans="1:20">
      <c r="A7196" s="112" t="s">
        <v>1087</v>
      </c>
      <c r="B7196" t="s">
        <v>1590</v>
      </c>
      <c r="C7196" s="219" t="s">
        <v>822</v>
      </c>
      <c r="D7196" s="81" t="s">
        <v>44</v>
      </c>
      <c r="E7196" s="93" t="s">
        <v>72</v>
      </c>
      <c r="F7196" s="93" t="s">
        <v>73</v>
      </c>
      <c r="G7196" s="434">
        <v>365</v>
      </c>
      <c r="H7196" s="207">
        <f t="shared" si="522"/>
        <v>1</v>
      </c>
      <c r="I7196" s="212"/>
      <c r="J7196" s="318"/>
      <c r="K7196" s="318" t="s">
        <v>100</v>
      </c>
      <c r="L7196" s="318" t="s">
        <v>100</v>
      </c>
      <c r="M7196" s="2">
        <v>16.175388451363698</v>
      </c>
      <c r="N7196"/>
      <c r="O7196" s="125"/>
      <c r="P7196" s="2">
        <v>4</v>
      </c>
      <c r="Q7196" s="2">
        <v>14.2706844649861</v>
      </c>
      <c r="T7196" s="2">
        <v>4</v>
      </c>
    </row>
    <row r="7197" spans="1:20">
      <c r="A7197" s="112" t="s">
        <v>1087</v>
      </c>
      <c r="B7197" t="s">
        <v>1591</v>
      </c>
      <c r="C7197" s="219" t="s">
        <v>822</v>
      </c>
      <c r="D7197" s="81" t="s">
        <v>44</v>
      </c>
      <c r="E7197" s="93" t="s">
        <v>72</v>
      </c>
      <c r="F7197" s="93" t="s">
        <v>73</v>
      </c>
      <c r="G7197" s="232">
        <v>0</v>
      </c>
      <c r="H7197" s="207">
        <f t="shared" si="522"/>
        <v>0</v>
      </c>
      <c r="I7197" s="212" t="s">
        <v>100</v>
      </c>
      <c r="J7197" s="129"/>
      <c r="K7197" s="129"/>
      <c r="L7197" s="318"/>
      <c r="M7197" s="2">
        <v>14.446136893959</v>
      </c>
      <c r="N7197"/>
      <c r="O7197" s="125"/>
      <c r="P7197" s="2">
        <v>4</v>
      </c>
      <c r="Q7197" s="2">
        <v>18.578234379051001</v>
      </c>
      <c r="T7197" s="2">
        <v>4</v>
      </c>
    </row>
    <row r="7198" spans="1:20">
      <c r="A7198" s="112" t="s">
        <v>1087</v>
      </c>
      <c r="B7198" t="s">
        <v>1591</v>
      </c>
      <c r="C7198" s="219" t="s">
        <v>822</v>
      </c>
      <c r="D7198" s="81" t="s">
        <v>44</v>
      </c>
      <c r="E7198" s="93" t="s">
        <v>72</v>
      </c>
      <c r="F7198" s="93" t="s">
        <v>73</v>
      </c>
      <c r="G7198" s="232">
        <v>1</v>
      </c>
      <c r="H7198" s="207">
        <f t="shared" si="522"/>
        <v>2.7397260273972603E-3</v>
      </c>
      <c r="I7198" s="212"/>
      <c r="J7198" s="129" t="s">
        <v>100</v>
      </c>
      <c r="K7198" s="129"/>
      <c r="L7198" s="318"/>
      <c r="M7198" s="2">
        <v>14.8236971739694</v>
      </c>
      <c r="N7198"/>
      <c r="O7198" s="125"/>
      <c r="P7198" s="2">
        <v>4</v>
      </c>
      <c r="Q7198" s="2">
        <v>36.310604096448003</v>
      </c>
      <c r="T7198" s="2">
        <v>4</v>
      </c>
    </row>
    <row r="7199" spans="1:20">
      <c r="A7199" s="112" t="s">
        <v>1087</v>
      </c>
      <c r="B7199" t="s">
        <v>1591</v>
      </c>
      <c r="C7199" s="219" t="s">
        <v>822</v>
      </c>
      <c r="D7199" s="81" t="s">
        <v>44</v>
      </c>
      <c r="E7199" s="93" t="s">
        <v>72</v>
      </c>
      <c r="F7199" s="93" t="s">
        <v>73</v>
      </c>
      <c r="G7199" s="232">
        <v>56</v>
      </c>
      <c r="H7199" s="207">
        <f t="shared" si="522"/>
        <v>0.15342465753424658</v>
      </c>
      <c r="I7199" s="212"/>
      <c r="J7199" s="129"/>
      <c r="K7199" s="129" t="s">
        <v>100</v>
      </c>
      <c r="L7199" s="318"/>
      <c r="M7199" s="2">
        <v>11.861550427793601</v>
      </c>
      <c r="N7199"/>
      <c r="O7199" s="125"/>
      <c r="P7199" s="2">
        <v>4</v>
      </c>
      <c r="Q7199" s="2">
        <v>15.1688488462535</v>
      </c>
      <c r="T7199" s="2">
        <v>4</v>
      </c>
    </row>
    <row r="7200" spans="1:20">
      <c r="A7200" s="112" t="s">
        <v>1087</v>
      </c>
      <c r="B7200" t="s">
        <v>1591</v>
      </c>
      <c r="C7200" s="219" t="s">
        <v>822</v>
      </c>
      <c r="D7200" s="81" t="s">
        <v>44</v>
      </c>
      <c r="E7200" s="93" t="s">
        <v>72</v>
      </c>
      <c r="F7200" s="93" t="s">
        <v>73</v>
      </c>
      <c r="G7200" s="232">
        <v>315</v>
      </c>
      <c r="H7200" s="207">
        <f t="shared" si="522"/>
        <v>0.86301369863013699</v>
      </c>
      <c r="I7200" s="212"/>
      <c r="J7200" s="129"/>
      <c r="K7200" s="129" t="s">
        <v>100</v>
      </c>
      <c r="L7200" s="318"/>
      <c r="M7200" s="2">
        <v>18.336790251490701</v>
      </c>
      <c r="N7200"/>
      <c r="O7200" s="125"/>
      <c r="P7200" s="2">
        <v>4</v>
      </c>
      <c r="Q7200" s="2">
        <v>15.445942442312599</v>
      </c>
      <c r="T7200" s="2">
        <v>4</v>
      </c>
    </row>
    <row r="7201" spans="1:22">
      <c r="A7201" s="112" t="s">
        <v>1087</v>
      </c>
      <c r="B7201" t="s">
        <v>1591</v>
      </c>
      <c r="C7201" s="219" t="s">
        <v>822</v>
      </c>
      <c r="D7201" s="81" t="s">
        <v>44</v>
      </c>
      <c r="E7201" s="93" t="s">
        <v>72</v>
      </c>
      <c r="F7201" s="93" t="s">
        <v>73</v>
      </c>
      <c r="G7201" s="434">
        <v>365</v>
      </c>
      <c r="H7201" s="207">
        <f t="shared" si="522"/>
        <v>1</v>
      </c>
      <c r="I7201" s="212"/>
      <c r="J7201" s="318"/>
      <c r="K7201" s="318" t="s">
        <v>100</v>
      </c>
      <c r="L7201" s="318" t="s">
        <v>100</v>
      </c>
      <c r="M7201" s="2">
        <v>10.314039408866901</v>
      </c>
      <c r="N7201"/>
      <c r="O7201" s="125"/>
      <c r="P7201" s="2">
        <v>4</v>
      </c>
      <c r="Q7201" s="2">
        <v>7.8331604874254497</v>
      </c>
      <c r="T7201" s="2">
        <v>4</v>
      </c>
    </row>
    <row r="7202" spans="1:22">
      <c r="A7202" s="112" t="s">
        <v>1087</v>
      </c>
      <c r="B7202" t="s">
        <v>1592</v>
      </c>
      <c r="C7202" s="219" t="s">
        <v>822</v>
      </c>
      <c r="D7202" s="81" t="s">
        <v>44</v>
      </c>
      <c r="E7202" s="93" t="s">
        <v>72</v>
      </c>
      <c r="F7202" s="93" t="s">
        <v>73</v>
      </c>
      <c r="G7202" s="232">
        <v>0</v>
      </c>
      <c r="H7202" s="207">
        <f t="shared" si="522"/>
        <v>0</v>
      </c>
      <c r="I7202" s="212" t="s">
        <v>100</v>
      </c>
      <c r="J7202" s="129"/>
      <c r="K7202" s="129"/>
      <c r="L7202" s="318"/>
      <c r="M7202" s="2">
        <v>4.7119942241893398</v>
      </c>
      <c r="N7202"/>
      <c r="O7202" s="125"/>
      <c r="P7202" s="2">
        <v>4</v>
      </c>
      <c r="Q7202" s="2">
        <v>4.8749097529585299</v>
      </c>
      <c r="T7202" s="2">
        <v>4</v>
      </c>
    </row>
    <row r="7203" spans="1:22">
      <c r="A7203" s="112" t="s">
        <v>1087</v>
      </c>
      <c r="B7203" t="s">
        <v>1592</v>
      </c>
      <c r="C7203" s="219" t="s">
        <v>822</v>
      </c>
      <c r="D7203" s="81" t="s">
        <v>44</v>
      </c>
      <c r="E7203" s="93" t="s">
        <v>72</v>
      </c>
      <c r="F7203" s="93" t="s">
        <v>73</v>
      </c>
      <c r="G7203" s="232">
        <v>1</v>
      </c>
      <c r="H7203" s="207">
        <f t="shared" si="522"/>
        <v>2.7397260273972603E-3</v>
      </c>
      <c r="I7203" s="212"/>
      <c r="J7203" s="129" t="s">
        <v>100</v>
      </c>
      <c r="K7203" s="129"/>
      <c r="L7203" s="318"/>
      <c r="M7203" s="2">
        <v>4.7050883636249399</v>
      </c>
      <c r="N7203"/>
      <c r="O7203" s="125"/>
      <c r="P7203" s="2">
        <v>4</v>
      </c>
      <c r="Q7203" s="2">
        <v>1.85955990834039</v>
      </c>
      <c r="T7203" s="2">
        <v>4</v>
      </c>
    </row>
    <row r="7204" spans="1:22">
      <c r="A7204" s="112" t="s">
        <v>1087</v>
      </c>
      <c r="B7204" t="s">
        <v>1592</v>
      </c>
      <c r="C7204" s="219" t="s">
        <v>822</v>
      </c>
      <c r="D7204" s="81" t="s">
        <v>44</v>
      </c>
      <c r="E7204" s="93" t="s">
        <v>72</v>
      </c>
      <c r="F7204" s="93" t="s">
        <v>73</v>
      </c>
      <c r="G7204" s="232">
        <v>56</v>
      </c>
      <c r="H7204" s="207">
        <f t="shared" si="522"/>
        <v>0.15342465753424658</v>
      </c>
      <c r="I7204" s="212"/>
      <c r="J7204" s="129"/>
      <c r="K7204" s="129" t="s">
        <v>100</v>
      </c>
      <c r="L7204" s="318"/>
      <c r="M7204" s="2">
        <v>2.7406849358068799</v>
      </c>
      <c r="N7204"/>
      <c r="O7204" s="125"/>
      <c r="P7204" s="2">
        <v>4</v>
      </c>
      <c r="Q7204" s="2">
        <v>4.0408701384311101</v>
      </c>
      <c r="T7204" s="2">
        <v>4</v>
      </c>
    </row>
    <row r="7205" spans="1:22">
      <c r="A7205" s="112" t="s">
        <v>1087</v>
      </c>
      <c r="B7205" t="s">
        <v>1592</v>
      </c>
      <c r="C7205" s="219" t="s">
        <v>822</v>
      </c>
      <c r="D7205" s="81" t="s">
        <v>44</v>
      </c>
      <c r="E7205" s="93" t="s">
        <v>72</v>
      </c>
      <c r="F7205" s="93" t="s">
        <v>73</v>
      </c>
      <c r="G7205" s="232">
        <v>315</v>
      </c>
      <c r="H7205" s="207">
        <f t="shared" si="522"/>
        <v>0.86301369863013699</v>
      </c>
      <c r="I7205" s="212"/>
      <c r="J7205" s="129"/>
      <c r="K7205" s="129" t="s">
        <v>100</v>
      </c>
      <c r="L7205" s="318"/>
      <c r="M7205" s="2">
        <v>1.73776564020466</v>
      </c>
      <c r="N7205"/>
      <c r="O7205" s="125"/>
      <c r="P7205" s="2">
        <v>4</v>
      </c>
      <c r="Q7205" s="2">
        <v>2.7949901120632799</v>
      </c>
      <c r="T7205" s="2">
        <v>4</v>
      </c>
    </row>
    <row r="7206" spans="1:22">
      <c r="A7206" s="112" t="s">
        <v>1087</v>
      </c>
      <c r="B7206" t="s">
        <v>1592</v>
      </c>
      <c r="C7206" s="219" t="s">
        <v>822</v>
      </c>
      <c r="D7206" s="81" t="s">
        <v>44</v>
      </c>
      <c r="E7206" s="93" t="s">
        <v>72</v>
      </c>
      <c r="F7206" s="93" t="s">
        <v>73</v>
      </c>
      <c r="G7206" s="434">
        <v>365</v>
      </c>
      <c r="H7206" s="207">
        <f t="shared" si="522"/>
        <v>1</v>
      </c>
      <c r="I7206" s="212"/>
      <c r="J7206" s="318"/>
      <c r="K7206" s="318" t="s">
        <v>100</v>
      </c>
      <c r="L7206" s="318" t="s">
        <v>100</v>
      </c>
      <c r="M7206" s="2">
        <v>3.1675926797877798</v>
      </c>
      <c r="N7206"/>
      <c r="O7206" s="125"/>
      <c r="P7206" s="2">
        <v>4</v>
      </c>
      <c r="Q7206" s="2">
        <v>3.81768528109991</v>
      </c>
      <c r="T7206" s="2">
        <v>4</v>
      </c>
    </row>
    <row r="7207" spans="1:22">
      <c r="A7207" s="114" t="s">
        <v>1006</v>
      </c>
      <c r="B7207" t="s">
        <v>1019</v>
      </c>
      <c r="C7207" s="219" t="s">
        <v>440</v>
      </c>
      <c r="D7207" s="81" t="s">
        <v>44</v>
      </c>
      <c r="E7207" s="93" t="s">
        <v>60</v>
      </c>
      <c r="F7207" s="93" t="s">
        <v>60</v>
      </c>
      <c r="G7207">
        <v>0</v>
      </c>
      <c r="H7207" s="123">
        <f t="shared" ref="H7207:H7270" si="523">G7207/665</f>
        <v>0</v>
      </c>
      <c r="I7207" s="2" t="s">
        <v>100</v>
      </c>
      <c r="M7207" s="2">
        <v>11.1139896373057</v>
      </c>
      <c r="N7207" s="63">
        <v>3.6528497409326004</v>
      </c>
      <c r="O7207" s="63">
        <f t="shared" ref="O7207:O7270" si="524">N7207*SQRT(P7207)</f>
        <v>10.331819289875861</v>
      </c>
      <c r="P7207" s="2">
        <v>8</v>
      </c>
      <c r="Q7207" s="2">
        <v>1.3989637305699401</v>
      </c>
      <c r="R7207">
        <v>2.7979274611398992</v>
      </c>
      <c r="S7207">
        <f t="shared" ref="S7207:S7270" si="525">R7207*SQRT(T7207)</f>
        <v>7.9137339241603328</v>
      </c>
      <c r="T7207" s="2">
        <v>8</v>
      </c>
      <c r="U7207" s="339">
        <f t="shared" ref="U7207:U7270" si="526">LN(Q7206/M7207)</f>
        <v>-1.0685603508550878</v>
      </c>
      <c r="V7207" s="4">
        <f t="shared" ref="V7207:V7270" si="527">M7207^2/(P7207*M7207^2)+S7207^2/(T7207*Q7206^2)</f>
        <v>0.66212164565924181</v>
      </c>
    </row>
    <row r="7208" spans="1:22">
      <c r="A7208" s="114" t="s">
        <v>1006</v>
      </c>
      <c r="B7208" t="s">
        <v>1019</v>
      </c>
      <c r="C7208" s="219" t="s">
        <v>440</v>
      </c>
      <c r="D7208" s="81" t="s">
        <v>44</v>
      </c>
      <c r="E7208" s="93" t="s">
        <v>60</v>
      </c>
      <c r="F7208" s="93" t="s">
        <v>60</v>
      </c>
      <c r="G7208">
        <v>40</v>
      </c>
      <c r="H7208" s="123">
        <f t="shared" si="523"/>
        <v>6.0150375939849621E-2</v>
      </c>
      <c r="J7208" t="s">
        <v>100</v>
      </c>
      <c r="M7208" s="2">
        <v>10.0259067357512</v>
      </c>
      <c r="N7208" s="63">
        <v>3.1088082901555012</v>
      </c>
      <c r="O7208" s="63">
        <f t="shared" si="524"/>
        <v>8.7930376935116445</v>
      </c>
      <c r="P7208" s="2">
        <v>8</v>
      </c>
      <c r="Q7208" s="2">
        <v>1.0880829015544</v>
      </c>
      <c r="R7208">
        <v>0.62176165803109007</v>
      </c>
      <c r="S7208">
        <f t="shared" si="525"/>
        <v>1.7586075387023001</v>
      </c>
      <c r="T7208" s="2">
        <v>8</v>
      </c>
      <c r="U7208" s="339">
        <f t="shared" si="526"/>
        <v>-1.9694406464655037</v>
      </c>
      <c r="V7208" s="4">
        <f t="shared" si="527"/>
        <v>0.32253086419753446</v>
      </c>
    </row>
    <row r="7209" spans="1:22">
      <c r="A7209" s="114" t="s">
        <v>1006</v>
      </c>
      <c r="B7209" t="s">
        <v>1019</v>
      </c>
      <c r="C7209" s="219" t="s">
        <v>440</v>
      </c>
      <c r="D7209" s="81" t="s">
        <v>44</v>
      </c>
      <c r="E7209" s="93" t="s">
        <v>60</v>
      </c>
      <c r="F7209" s="93" t="s">
        <v>60</v>
      </c>
      <c r="G7209">
        <v>100</v>
      </c>
      <c r="H7209" s="123">
        <f t="shared" si="523"/>
        <v>0.15037593984962405</v>
      </c>
      <c r="K7209" t="s">
        <v>100</v>
      </c>
      <c r="M7209" s="2">
        <v>8.8601036269429994</v>
      </c>
      <c r="N7209" s="63">
        <v>2.8756476683937002</v>
      </c>
      <c r="O7209" s="63">
        <f t="shared" si="524"/>
        <v>8.1335598664978797</v>
      </c>
      <c r="P7209" s="2">
        <v>8</v>
      </c>
      <c r="Q7209" s="2">
        <v>0.77720207253885898</v>
      </c>
      <c r="R7209">
        <v>0.54404145077720001</v>
      </c>
      <c r="S7209">
        <f t="shared" si="525"/>
        <v>1.5387815963645017</v>
      </c>
      <c r="T7209" s="2">
        <v>8</v>
      </c>
      <c r="U7209" s="339">
        <f t="shared" si="526"/>
        <v>-2.0971411187792399</v>
      </c>
      <c r="V7209" s="4">
        <f t="shared" si="527"/>
        <v>0.375</v>
      </c>
    </row>
    <row r="7210" spans="1:22">
      <c r="A7210" s="114" t="s">
        <v>1006</v>
      </c>
      <c r="B7210" t="s">
        <v>1019</v>
      </c>
      <c r="C7210" s="219" t="s">
        <v>440</v>
      </c>
      <c r="D7210" s="81" t="s">
        <v>44</v>
      </c>
      <c r="E7210" s="93" t="s">
        <v>60</v>
      </c>
      <c r="F7210" s="93" t="s">
        <v>60</v>
      </c>
      <c r="G7210">
        <v>145</v>
      </c>
      <c r="H7210" s="123">
        <f t="shared" si="523"/>
        <v>0.21804511278195488</v>
      </c>
      <c r="K7210" t="s">
        <v>100</v>
      </c>
      <c r="M7210" s="2">
        <v>9.7927461139896295</v>
      </c>
      <c r="N7210" s="63">
        <v>3.5751295336786697</v>
      </c>
      <c r="O7210" s="63">
        <f t="shared" si="524"/>
        <v>10.111993347537949</v>
      </c>
      <c r="P7210" s="2">
        <v>8</v>
      </c>
      <c r="Q7210" s="2">
        <v>0.932642487046631</v>
      </c>
      <c r="R7210">
        <v>0.46632124352331095</v>
      </c>
      <c r="S7210">
        <f t="shared" si="525"/>
        <v>1.3189556540267064</v>
      </c>
      <c r="T7210" s="2">
        <v>8</v>
      </c>
      <c r="U7210" s="339">
        <f t="shared" si="526"/>
        <v>-2.533696813957433</v>
      </c>
      <c r="V7210" s="4">
        <f t="shared" si="527"/>
        <v>0.48499999999999321</v>
      </c>
    </row>
    <row r="7211" spans="1:22">
      <c r="A7211" s="114" t="s">
        <v>1006</v>
      </c>
      <c r="B7211" t="s">
        <v>1019</v>
      </c>
      <c r="C7211" s="219" t="s">
        <v>440</v>
      </c>
      <c r="D7211" s="81" t="s">
        <v>44</v>
      </c>
      <c r="E7211" s="93" t="s">
        <v>60</v>
      </c>
      <c r="F7211" s="93" t="s">
        <v>60</v>
      </c>
      <c r="G7211">
        <v>300</v>
      </c>
      <c r="H7211" s="123">
        <f t="shared" si="523"/>
        <v>0.45112781954887216</v>
      </c>
      <c r="K7211" t="s">
        <v>100</v>
      </c>
      <c r="M7211" s="2">
        <v>8.8601036269429994</v>
      </c>
      <c r="N7211" s="63">
        <v>3.0310880829015012</v>
      </c>
      <c r="O7211" s="63">
        <f t="shared" si="524"/>
        <v>8.5732117511735346</v>
      </c>
      <c r="P7211" s="2">
        <v>8</v>
      </c>
      <c r="Q7211" s="2">
        <v>0.54404145077720001</v>
      </c>
      <c r="R7211">
        <v>0.23316062176165908</v>
      </c>
      <c r="S7211">
        <f t="shared" si="525"/>
        <v>0.65947782701336344</v>
      </c>
      <c r="T7211" s="2">
        <v>8</v>
      </c>
      <c r="U7211" s="339">
        <f t="shared" si="526"/>
        <v>-2.2512917986064958</v>
      </c>
      <c r="V7211" s="4">
        <f t="shared" si="527"/>
        <v>0.18750000000000072</v>
      </c>
    </row>
    <row r="7212" spans="1:22">
      <c r="A7212" s="114" t="s">
        <v>1006</v>
      </c>
      <c r="B7212" t="s">
        <v>1019</v>
      </c>
      <c r="C7212" s="219" t="s">
        <v>440</v>
      </c>
      <c r="D7212" s="81" t="s">
        <v>44</v>
      </c>
      <c r="E7212" s="93" t="s">
        <v>60</v>
      </c>
      <c r="F7212" s="93" t="s">
        <v>60</v>
      </c>
      <c r="G7212">
        <v>365</v>
      </c>
      <c r="H7212" s="123">
        <f t="shared" si="523"/>
        <v>0.54887218045112784</v>
      </c>
      <c r="K7212" t="s">
        <v>100</v>
      </c>
      <c r="M7212" s="2">
        <v>8.3937823834196799</v>
      </c>
      <c r="N7212" s="63">
        <v>2.9533678756476203</v>
      </c>
      <c r="O7212" s="63">
        <f t="shared" si="524"/>
        <v>8.3533858088357622</v>
      </c>
      <c r="P7212" s="2">
        <v>8</v>
      </c>
      <c r="Q7212" s="2">
        <v>0.466321243523314</v>
      </c>
      <c r="R7212">
        <v>0.31088082901554503</v>
      </c>
      <c r="S7212">
        <f t="shared" si="525"/>
        <v>0.87930376935115007</v>
      </c>
      <c r="T7212" s="2">
        <v>8</v>
      </c>
      <c r="U7212" s="339">
        <f t="shared" si="526"/>
        <v>-2.7362210780689091</v>
      </c>
      <c r="V7212" s="4">
        <f t="shared" si="527"/>
        <v>0.4515306122449026</v>
      </c>
    </row>
    <row r="7213" spans="1:22">
      <c r="A7213" s="114" t="s">
        <v>1006</v>
      </c>
      <c r="B7213" t="s">
        <v>1019</v>
      </c>
      <c r="C7213" s="219" t="s">
        <v>440</v>
      </c>
      <c r="D7213" s="81" t="s">
        <v>44</v>
      </c>
      <c r="E7213" s="93" t="s">
        <v>60</v>
      </c>
      <c r="F7213" s="93" t="s">
        <v>60</v>
      </c>
      <c r="G7213">
        <v>405</v>
      </c>
      <c r="H7213" s="123">
        <f t="shared" si="523"/>
        <v>0.60902255639097747</v>
      </c>
      <c r="K7213" t="s">
        <v>100</v>
      </c>
      <c r="M7213" s="2">
        <v>7.7720207253886002</v>
      </c>
      <c r="N7213" s="63">
        <v>2.7202072538860005</v>
      </c>
      <c r="O7213" s="63">
        <f t="shared" si="524"/>
        <v>7.6939079818225107</v>
      </c>
      <c r="P7213" s="2">
        <v>8</v>
      </c>
      <c r="Q7213" s="2">
        <v>0.85492227979274504</v>
      </c>
      <c r="R7213">
        <v>0.15544041450777196</v>
      </c>
      <c r="S7213">
        <f t="shared" si="525"/>
        <v>0.43965188467557348</v>
      </c>
      <c r="T7213" s="2">
        <v>8</v>
      </c>
      <c r="U7213" s="339">
        <f t="shared" si="526"/>
        <v>-2.8134107167600408</v>
      </c>
      <c r="V7213" s="4">
        <f t="shared" si="527"/>
        <v>0.23611111111111205</v>
      </c>
    </row>
    <row r="7214" spans="1:22">
      <c r="A7214" s="112" t="s">
        <v>1006</v>
      </c>
      <c r="B7214" t="s">
        <v>1019</v>
      </c>
      <c r="C7214" s="219" t="s">
        <v>440</v>
      </c>
      <c r="D7214" s="81" t="s">
        <v>44</v>
      </c>
      <c r="E7214" s="93" t="s">
        <v>60</v>
      </c>
      <c r="F7214" s="93" t="s">
        <v>60</v>
      </c>
      <c r="G7214">
        <v>665</v>
      </c>
      <c r="H7214" s="123">
        <f t="shared" si="523"/>
        <v>1</v>
      </c>
      <c r="K7214" t="s">
        <v>100</v>
      </c>
      <c r="L7214" t="s">
        <v>100</v>
      </c>
      <c r="M7214" s="2">
        <v>9.6373056994818604</v>
      </c>
      <c r="N7214" s="63">
        <v>3.18652849740924</v>
      </c>
      <c r="O7214" s="63">
        <f t="shared" si="524"/>
        <v>9.0128636358490155</v>
      </c>
      <c r="P7214" s="2">
        <v>8</v>
      </c>
      <c r="Q7214" s="2">
        <v>3.57655698122243</v>
      </c>
      <c r="R7214">
        <v>0.38860103626942488</v>
      </c>
      <c r="S7214">
        <f t="shared" si="525"/>
        <v>1.0991297116889194</v>
      </c>
      <c r="T7214" s="2">
        <v>8</v>
      </c>
      <c r="U7214" s="339">
        <f t="shared" si="526"/>
        <v>-2.4223862928066668</v>
      </c>
      <c r="V7214" s="4">
        <f t="shared" si="527"/>
        <v>0.33161157024792892</v>
      </c>
    </row>
    <row r="7215" spans="1:22">
      <c r="A7215" s="114" t="s">
        <v>1006</v>
      </c>
      <c r="B7215" t="s">
        <v>1020</v>
      </c>
      <c r="C7215" s="219" t="s">
        <v>440</v>
      </c>
      <c r="D7215" s="81" t="s">
        <v>44</v>
      </c>
      <c r="E7215" s="93" t="s">
        <v>60</v>
      </c>
      <c r="F7215" s="93" t="s">
        <v>60</v>
      </c>
      <c r="G7215">
        <v>0</v>
      </c>
      <c r="H7215" s="123">
        <f t="shared" si="523"/>
        <v>0</v>
      </c>
      <c r="I7215" s="2" t="s">
        <v>100</v>
      </c>
      <c r="M7215" s="2">
        <v>1.4932652206014301</v>
      </c>
      <c r="N7215" s="63">
        <v>1.04148624109513</v>
      </c>
      <c r="O7215" s="63">
        <f t="shared" si="524"/>
        <v>2.945767934363416</v>
      </c>
      <c r="P7215" s="64">
        <v>8</v>
      </c>
      <c r="Q7215" s="2">
        <v>0.114620956637992</v>
      </c>
      <c r="R7215">
        <v>0.99998004509808025</v>
      </c>
      <c r="S7215">
        <f t="shared" si="525"/>
        <v>2.8283706837603289</v>
      </c>
      <c r="T7215" s="64">
        <v>8</v>
      </c>
      <c r="U7215" s="339">
        <f t="shared" si="526"/>
        <v>0.87343545504389652</v>
      </c>
      <c r="V7215" s="4">
        <f t="shared" si="527"/>
        <v>0.20317220641313732</v>
      </c>
    </row>
    <row r="7216" spans="1:22">
      <c r="A7216" s="114" t="s">
        <v>1006</v>
      </c>
      <c r="B7216" t="s">
        <v>1020</v>
      </c>
      <c r="C7216" s="219" t="s">
        <v>440</v>
      </c>
      <c r="D7216" s="81" t="s">
        <v>44</v>
      </c>
      <c r="E7216" s="93" t="s">
        <v>60</v>
      </c>
      <c r="F7216" s="93" t="s">
        <v>60</v>
      </c>
      <c r="G7216">
        <v>40</v>
      </c>
      <c r="H7216" s="123">
        <f t="shared" si="523"/>
        <v>6.0150375939849621E-2</v>
      </c>
      <c r="J7216" t="s">
        <v>100</v>
      </c>
      <c r="M7216" s="2">
        <v>1.6144313850697301</v>
      </c>
      <c r="N7216" s="63">
        <v>0.83331670424839999</v>
      </c>
      <c r="O7216" s="63">
        <f t="shared" si="524"/>
        <v>2.3569755698002735</v>
      </c>
      <c r="P7216" s="64">
        <v>8</v>
      </c>
      <c r="Q7216" s="2">
        <v>0.15197653303533701</v>
      </c>
      <c r="R7216">
        <v>0.16618442320356402</v>
      </c>
      <c r="S7216">
        <f t="shared" si="525"/>
        <v>0.47004053029926068</v>
      </c>
      <c r="T7216" s="64">
        <v>8</v>
      </c>
      <c r="U7216" s="339">
        <f t="shared" si="526"/>
        <v>-2.6451074348539922</v>
      </c>
      <c r="V7216" s="4">
        <f t="shared" si="527"/>
        <v>2.2270961196766184</v>
      </c>
    </row>
    <row r="7217" spans="1:22">
      <c r="A7217" s="114" t="s">
        <v>1006</v>
      </c>
      <c r="B7217" t="s">
        <v>1020</v>
      </c>
      <c r="C7217" s="219" t="s">
        <v>440</v>
      </c>
      <c r="D7217" s="81" t="s">
        <v>44</v>
      </c>
      <c r="E7217" s="93" t="s">
        <v>60</v>
      </c>
      <c r="F7217" s="93" t="s">
        <v>60</v>
      </c>
      <c r="G7217">
        <v>100</v>
      </c>
      <c r="H7217" s="123">
        <f t="shared" si="523"/>
        <v>0.15037593984962405</v>
      </c>
      <c r="K7217" t="s">
        <v>100</v>
      </c>
      <c r="M7217" s="2">
        <v>1.61012112625466</v>
      </c>
      <c r="N7217" s="63">
        <v>0.87514217867619015</v>
      </c>
      <c r="O7217" s="63">
        <f t="shared" si="524"/>
        <v>2.4752758761772133</v>
      </c>
      <c r="P7217" s="64">
        <v>8</v>
      </c>
      <c r="Q7217" s="2">
        <v>0.14814519186637601</v>
      </c>
      <c r="R7217">
        <v>0.124997505637261</v>
      </c>
      <c r="S7217">
        <f t="shared" si="525"/>
        <v>0.35354633547004383</v>
      </c>
      <c r="T7217" s="64">
        <v>8</v>
      </c>
      <c r="U7217" s="339">
        <f t="shared" si="526"/>
        <v>-2.3603385678453233</v>
      </c>
      <c r="V7217" s="4">
        <f t="shared" si="527"/>
        <v>0.80147169161786458</v>
      </c>
    </row>
    <row r="7218" spans="1:22">
      <c r="A7218" s="114" t="s">
        <v>1006</v>
      </c>
      <c r="B7218" t="s">
        <v>1020</v>
      </c>
      <c r="C7218" s="219" t="s">
        <v>440</v>
      </c>
      <c r="D7218" s="81" t="s">
        <v>44</v>
      </c>
      <c r="E7218" s="93" t="s">
        <v>60</v>
      </c>
      <c r="F7218" s="93" t="s">
        <v>60</v>
      </c>
      <c r="G7218">
        <v>145</v>
      </c>
      <c r="H7218" s="123">
        <f t="shared" si="523"/>
        <v>0.21804511278195488</v>
      </c>
      <c r="K7218" t="s">
        <v>100</v>
      </c>
      <c r="M7218" s="2">
        <v>1.6064494243010701</v>
      </c>
      <c r="N7218" s="63">
        <v>0.83331670424839976</v>
      </c>
      <c r="O7218" s="63">
        <f t="shared" si="524"/>
        <v>2.3569755698002726</v>
      </c>
      <c r="P7218" s="64">
        <v>8</v>
      </c>
      <c r="Q7218" s="2">
        <v>0.140163231097716</v>
      </c>
      <c r="R7218">
        <v>0.12515714485263599</v>
      </c>
      <c r="S7218">
        <f t="shared" si="525"/>
        <v>0.35399786335698363</v>
      </c>
      <c r="T7218" s="64">
        <v>8</v>
      </c>
      <c r="U7218" s="339">
        <f t="shared" si="526"/>
        <v>-2.3835888771471669</v>
      </c>
      <c r="V7218" s="4">
        <f t="shared" si="527"/>
        <v>0.83873365041626224</v>
      </c>
    </row>
    <row r="7219" spans="1:22">
      <c r="A7219" s="114" t="s">
        <v>1006</v>
      </c>
      <c r="B7219" t="s">
        <v>1020</v>
      </c>
      <c r="C7219" s="219" t="s">
        <v>440</v>
      </c>
      <c r="D7219" s="81" t="s">
        <v>44</v>
      </c>
      <c r="E7219" s="93" t="s">
        <v>60</v>
      </c>
      <c r="F7219" s="93" t="s">
        <v>60</v>
      </c>
      <c r="G7219">
        <v>300</v>
      </c>
      <c r="H7219" s="123">
        <f t="shared" si="523"/>
        <v>0.45112781954887216</v>
      </c>
      <c r="K7219" t="s">
        <v>100</v>
      </c>
      <c r="M7219" s="2">
        <v>1.3483128130425099</v>
      </c>
      <c r="N7219" s="63">
        <v>0.83347634346377997</v>
      </c>
      <c r="O7219" s="63">
        <f t="shared" si="524"/>
        <v>2.3574270976872271</v>
      </c>
      <c r="P7219" s="64">
        <v>8</v>
      </c>
      <c r="Q7219" s="2">
        <v>0.134735497775025</v>
      </c>
      <c r="R7219">
        <v>0.16666334084968099</v>
      </c>
      <c r="S7219">
        <f t="shared" si="525"/>
        <v>0.47139511396005745</v>
      </c>
      <c r="T7219" s="64">
        <v>8</v>
      </c>
      <c r="U7219" s="339">
        <f t="shared" si="526"/>
        <v>-2.2638016418587843</v>
      </c>
      <c r="V7219" s="4">
        <f t="shared" si="527"/>
        <v>1.5388780932021751</v>
      </c>
    </row>
    <row r="7220" spans="1:22">
      <c r="A7220" s="114" t="s">
        <v>1006</v>
      </c>
      <c r="B7220" t="s">
        <v>1020</v>
      </c>
      <c r="C7220" s="219" t="s">
        <v>440</v>
      </c>
      <c r="D7220" s="81" t="s">
        <v>44</v>
      </c>
      <c r="E7220" s="93" t="s">
        <v>60</v>
      </c>
      <c r="F7220" s="93" t="s">
        <v>60</v>
      </c>
      <c r="G7220">
        <v>365</v>
      </c>
      <c r="H7220" s="123">
        <f t="shared" si="523"/>
        <v>0.54887218045112784</v>
      </c>
      <c r="K7220" t="s">
        <v>100</v>
      </c>
      <c r="M7220" s="2">
        <v>1.3848701933629901</v>
      </c>
      <c r="N7220" s="63">
        <v>0.83331670424839976</v>
      </c>
      <c r="O7220" s="63">
        <f t="shared" si="524"/>
        <v>2.3569755698002726</v>
      </c>
      <c r="P7220" s="64">
        <v>8</v>
      </c>
      <c r="Q7220" s="2">
        <v>0.13138307425218401</v>
      </c>
      <c r="R7220">
        <v>0.16666334084968101</v>
      </c>
      <c r="S7220">
        <f t="shared" si="525"/>
        <v>0.47139511396005757</v>
      </c>
      <c r="T7220" s="64">
        <v>8</v>
      </c>
      <c r="U7220" s="339">
        <f t="shared" si="526"/>
        <v>-2.3300481102191215</v>
      </c>
      <c r="V7220" s="4">
        <f t="shared" si="527"/>
        <v>1.6550869252713223</v>
      </c>
    </row>
    <row r="7221" spans="1:22">
      <c r="A7221" s="114" t="s">
        <v>1006</v>
      </c>
      <c r="B7221" t="s">
        <v>1020</v>
      </c>
      <c r="C7221" s="219" t="s">
        <v>440</v>
      </c>
      <c r="D7221" s="81" t="s">
        <v>44</v>
      </c>
      <c r="E7221" s="93" t="s">
        <v>60</v>
      </c>
      <c r="F7221" s="93" t="s">
        <v>60</v>
      </c>
      <c r="G7221">
        <v>405</v>
      </c>
      <c r="H7221" s="123">
        <f t="shared" si="523"/>
        <v>0.60902255639097747</v>
      </c>
      <c r="K7221" t="s">
        <v>100</v>
      </c>
      <c r="M7221" s="2">
        <v>2.00634565881108</v>
      </c>
      <c r="N7221" s="63">
        <v>1.1666433859477601</v>
      </c>
      <c r="O7221" s="63">
        <f t="shared" si="524"/>
        <v>3.2997657977203829</v>
      </c>
      <c r="P7221" s="64">
        <v>8</v>
      </c>
      <c r="Q7221" s="2">
        <v>0.118611937022325</v>
      </c>
      <c r="R7221">
        <v>0.166822980065056</v>
      </c>
      <c r="S7221">
        <f t="shared" si="525"/>
        <v>0.47184664184699737</v>
      </c>
      <c r="T7221" s="64">
        <v>8</v>
      </c>
      <c r="U7221" s="339">
        <f t="shared" si="526"/>
        <v>-2.7259529792584298</v>
      </c>
      <c r="V7221" s="4">
        <f t="shared" si="527"/>
        <v>1.7372519484624755</v>
      </c>
    </row>
    <row r="7222" spans="1:22">
      <c r="A7222" s="112" t="s">
        <v>1006</v>
      </c>
      <c r="B7222" t="s">
        <v>1020</v>
      </c>
      <c r="C7222" s="219" t="s">
        <v>440</v>
      </c>
      <c r="D7222" s="81" t="s">
        <v>44</v>
      </c>
      <c r="E7222" s="93" t="s">
        <v>60</v>
      </c>
      <c r="F7222" s="93" t="s">
        <v>60</v>
      </c>
      <c r="G7222">
        <v>665</v>
      </c>
      <c r="H7222" s="123">
        <f t="shared" si="523"/>
        <v>1</v>
      </c>
      <c r="K7222" t="s">
        <v>100</v>
      </c>
      <c r="L7222" t="s">
        <v>100</v>
      </c>
      <c r="M7222" s="2">
        <v>1.70207331430965</v>
      </c>
      <c r="N7222" s="63">
        <v>0.99998004509808003</v>
      </c>
      <c r="O7222" s="63">
        <f t="shared" si="524"/>
        <v>2.8283706837603284</v>
      </c>
      <c r="P7222" s="64">
        <v>8</v>
      </c>
      <c r="Q7222" s="2">
        <v>8.0453073115081306</v>
      </c>
      <c r="R7222">
        <v>0.16666334084968101</v>
      </c>
      <c r="S7222">
        <f t="shared" si="525"/>
        <v>0.47139511396005757</v>
      </c>
      <c r="T7222" s="64">
        <v>8</v>
      </c>
      <c r="U7222" s="339">
        <f t="shared" si="526"/>
        <v>-2.6637452526649796</v>
      </c>
      <c r="V7222" s="4">
        <f t="shared" si="527"/>
        <v>2.0993464801133599</v>
      </c>
    </row>
    <row r="7223" spans="1:22">
      <c r="A7223" s="114" t="s">
        <v>1006</v>
      </c>
      <c r="B7223" t="s">
        <v>1021</v>
      </c>
      <c r="C7223" s="219" t="s">
        <v>440</v>
      </c>
      <c r="D7223" s="81" t="s">
        <v>44</v>
      </c>
      <c r="E7223" s="93" t="s">
        <v>60</v>
      </c>
      <c r="F7223" s="93" t="s">
        <v>60</v>
      </c>
      <c r="G7223">
        <v>0</v>
      </c>
      <c r="H7223" s="123">
        <f t="shared" si="523"/>
        <v>0</v>
      </c>
      <c r="I7223" s="2" t="s">
        <v>100</v>
      </c>
      <c r="M7223" s="2">
        <v>9.3018518141259303</v>
      </c>
      <c r="N7223" s="63">
        <v>1.6758001100086695</v>
      </c>
      <c r="O7223" s="63">
        <f t="shared" si="524"/>
        <v>4.7398784868011701</v>
      </c>
      <c r="P7223" s="64">
        <v>8</v>
      </c>
      <c r="Q7223" s="2">
        <v>11.8051622629209</v>
      </c>
      <c r="R7223">
        <v>1.5702731884205603</v>
      </c>
      <c r="S7223">
        <f t="shared" si="525"/>
        <v>4.4414032793903981</v>
      </c>
      <c r="T7223" s="64">
        <v>8</v>
      </c>
      <c r="U7223" s="339">
        <f t="shared" si="526"/>
        <v>-0.14512452135244625</v>
      </c>
      <c r="V7223" s="4">
        <f t="shared" si="527"/>
        <v>0.16309475240856161</v>
      </c>
    </row>
    <row r="7224" spans="1:22">
      <c r="A7224" s="114" t="s">
        <v>1006</v>
      </c>
      <c r="B7224" t="s">
        <v>1021</v>
      </c>
      <c r="C7224" s="219" t="s">
        <v>440</v>
      </c>
      <c r="D7224" s="81" t="s">
        <v>44</v>
      </c>
      <c r="E7224" s="93" t="s">
        <v>60</v>
      </c>
      <c r="F7224" s="93" t="s">
        <v>60</v>
      </c>
      <c r="G7224">
        <v>40</v>
      </c>
      <c r="H7224" s="123">
        <f t="shared" si="523"/>
        <v>6.0150375939849621E-2</v>
      </c>
      <c r="J7224" t="s">
        <v>100</v>
      </c>
      <c r="M7224" s="2">
        <v>13.690386456699301</v>
      </c>
      <c r="N7224" s="63">
        <v>1.4663760262390984</v>
      </c>
      <c r="O7224" s="63">
        <f t="shared" si="524"/>
        <v>4.147537727692197</v>
      </c>
      <c r="P7224" s="64">
        <v>8</v>
      </c>
      <c r="Q7224" s="2">
        <v>7.6069020310876603</v>
      </c>
      <c r="R7224">
        <v>2.617393607268701</v>
      </c>
      <c r="S7224">
        <f t="shared" si="525"/>
        <v>7.403107074936071</v>
      </c>
      <c r="T7224" s="64">
        <v>8</v>
      </c>
      <c r="U7224" s="339">
        <f t="shared" si="526"/>
        <v>-0.14815695231158488</v>
      </c>
      <c r="V7224" s="4">
        <f t="shared" si="527"/>
        <v>0.17415799408355939</v>
      </c>
    </row>
    <row r="7225" spans="1:22">
      <c r="A7225" s="114" t="s">
        <v>1006</v>
      </c>
      <c r="B7225" t="s">
        <v>1021</v>
      </c>
      <c r="C7225" s="219" t="s">
        <v>440</v>
      </c>
      <c r="D7225" s="81" t="s">
        <v>44</v>
      </c>
      <c r="E7225" s="93" t="s">
        <v>60</v>
      </c>
      <c r="F7225" s="93" t="s">
        <v>60</v>
      </c>
      <c r="G7225">
        <v>100</v>
      </c>
      <c r="H7225" s="123">
        <f t="shared" si="523"/>
        <v>0.15037593984962405</v>
      </c>
      <c r="K7225" t="s">
        <v>100</v>
      </c>
      <c r="M7225" s="2">
        <v>10.0148715545867</v>
      </c>
      <c r="N7225" s="63">
        <v>1.7801047120419007</v>
      </c>
      <c r="O7225" s="63">
        <f t="shared" si="524"/>
        <v>5.0348964524278186</v>
      </c>
      <c r="P7225" s="64">
        <v>8</v>
      </c>
      <c r="Q7225" s="2">
        <v>6.9696661030415301</v>
      </c>
      <c r="R7225">
        <v>2.09424083769634</v>
      </c>
      <c r="S7225">
        <f t="shared" si="525"/>
        <v>5.9234075910915118</v>
      </c>
      <c r="T7225" s="64">
        <v>8</v>
      </c>
      <c r="U7225" s="339">
        <f t="shared" si="526"/>
        <v>-0.27501514658425213</v>
      </c>
      <c r="V7225" s="4">
        <f t="shared" si="527"/>
        <v>0.20079448424687379</v>
      </c>
    </row>
    <row r="7226" spans="1:22">
      <c r="A7226" s="114" t="s">
        <v>1006</v>
      </c>
      <c r="B7226" t="s">
        <v>1021</v>
      </c>
      <c r="C7226" s="219" t="s">
        <v>440</v>
      </c>
      <c r="D7226" s="81" t="s">
        <v>44</v>
      </c>
      <c r="E7226" s="93" t="s">
        <v>60</v>
      </c>
      <c r="F7226" s="93" t="s">
        <v>60</v>
      </c>
      <c r="G7226">
        <v>145</v>
      </c>
      <c r="H7226" s="123">
        <f t="shared" si="523"/>
        <v>0.21804511278195488</v>
      </c>
      <c r="K7226" t="s">
        <v>100</v>
      </c>
      <c r="M7226" s="2">
        <v>10.2153319616191</v>
      </c>
      <c r="N7226" s="63">
        <v>1.9895287958115002</v>
      </c>
      <c r="O7226" s="63">
        <f t="shared" si="524"/>
        <v>5.6272372115368716</v>
      </c>
      <c r="P7226" s="64">
        <v>8</v>
      </c>
      <c r="Q7226" s="2">
        <v>4.4349827856662598</v>
      </c>
      <c r="R7226">
        <v>1.7805121518935803</v>
      </c>
      <c r="S7226">
        <f t="shared" si="525"/>
        <v>5.036048866356011</v>
      </c>
      <c r="T7226" s="64">
        <v>8</v>
      </c>
      <c r="U7226" s="339">
        <f t="shared" si="526"/>
        <v>-0.38232240645506987</v>
      </c>
      <c r="V7226" s="4">
        <f t="shared" si="527"/>
        <v>0.19026283545946365</v>
      </c>
    </row>
    <row r="7227" spans="1:22">
      <c r="A7227" s="114" t="s">
        <v>1006</v>
      </c>
      <c r="B7227" t="s">
        <v>1021</v>
      </c>
      <c r="C7227" s="219" t="s">
        <v>440</v>
      </c>
      <c r="D7227" s="81" t="s">
        <v>44</v>
      </c>
      <c r="E7227" s="93" t="s">
        <v>60</v>
      </c>
      <c r="F7227" s="93" t="s">
        <v>60</v>
      </c>
      <c r="G7227">
        <v>300</v>
      </c>
      <c r="H7227" s="123">
        <f t="shared" si="523"/>
        <v>0.45112781954887216</v>
      </c>
      <c r="K7227" t="s">
        <v>100</v>
      </c>
      <c r="M7227" s="2">
        <v>6.8437671888687301</v>
      </c>
      <c r="N7227" s="63">
        <v>1.361663984354319</v>
      </c>
      <c r="O7227" s="63">
        <f t="shared" si="524"/>
        <v>3.8513673481377282</v>
      </c>
      <c r="P7227" s="64">
        <v>8</v>
      </c>
      <c r="Q7227" s="2">
        <v>4.2125206266424904</v>
      </c>
      <c r="R7227">
        <v>0.83728889522685002</v>
      </c>
      <c r="S7227">
        <f t="shared" si="525"/>
        <v>2.3682106225083936</v>
      </c>
      <c r="T7227" s="64">
        <v>8</v>
      </c>
      <c r="U7227" s="339">
        <f t="shared" si="526"/>
        <v>-0.43381460434835467</v>
      </c>
      <c r="V7227" s="4">
        <f t="shared" si="527"/>
        <v>0.16064238735061517</v>
      </c>
    </row>
    <row r="7228" spans="1:22">
      <c r="A7228" s="114" t="s">
        <v>1006</v>
      </c>
      <c r="B7228" t="s">
        <v>1021</v>
      </c>
      <c r="C7228" s="219" t="s">
        <v>440</v>
      </c>
      <c r="D7228" s="81" t="s">
        <v>44</v>
      </c>
      <c r="E7228" s="93" t="s">
        <v>60</v>
      </c>
      <c r="F7228" s="93" t="s">
        <v>60</v>
      </c>
      <c r="G7228">
        <v>365</v>
      </c>
      <c r="H7228" s="123">
        <f t="shared" si="523"/>
        <v>0.54887218045112784</v>
      </c>
      <c r="K7228" t="s">
        <v>100</v>
      </c>
      <c r="M7228" s="2">
        <v>6.5161855481084503</v>
      </c>
      <c r="N7228" s="63">
        <v>1.2565445026177997</v>
      </c>
      <c r="O7228" s="63">
        <f t="shared" si="524"/>
        <v>3.5540445546548951</v>
      </c>
      <c r="P7228" s="64">
        <v>8</v>
      </c>
      <c r="Q7228" s="2">
        <v>3.2623708924969899</v>
      </c>
      <c r="R7228">
        <v>1.6753926701570703</v>
      </c>
      <c r="S7228">
        <f t="shared" si="525"/>
        <v>4.738726072873205</v>
      </c>
      <c r="T7228" s="64">
        <v>8</v>
      </c>
      <c r="U7228" s="339">
        <f t="shared" si="526"/>
        <v>-0.43622797390417645</v>
      </c>
      <c r="V7228" s="4">
        <f t="shared" si="527"/>
        <v>0.28317911498339632</v>
      </c>
    </row>
    <row r="7229" spans="1:22">
      <c r="A7229" s="114" t="s">
        <v>1006</v>
      </c>
      <c r="B7229" t="s">
        <v>1021</v>
      </c>
      <c r="C7229" s="219" t="s">
        <v>440</v>
      </c>
      <c r="D7229" s="81" t="s">
        <v>44</v>
      </c>
      <c r="E7229" s="93" t="s">
        <v>60</v>
      </c>
      <c r="F7229" s="93" t="s">
        <v>60</v>
      </c>
      <c r="G7229">
        <v>405</v>
      </c>
      <c r="H7229" s="123">
        <f t="shared" si="523"/>
        <v>0.60902255639097747</v>
      </c>
      <c r="K7229" t="s">
        <v>100</v>
      </c>
      <c r="M7229" s="2">
        <v>5.35661173019332</v>
      </c>
      <c r="N7229" s="63">
        <v>1.3608491046509297</v>
      </c>
      <c r="O7229" s="63">
        <f t="shared" si="524"/>
        <v>3.8490625202812563</v>
      </c>
      <c r="P7229" s="64">
        <v>8</v>
      </c>
      <c r="Q7229" s="2">
        <v>7.7323935054087496</v>
      </c>
      <c r="R7229">
        <v>0.94281581681504978</v>
      </c>
      <c r="S7229">
        <f t="shared" si="525"/>
        <v>2.6666858299194223</v>
      </c>
      <c r="T7229" s="64">
        <v>8</v>
      </c>
      <c r="U7229" s="339">
        <f t="shared" si="526"/>
        <v>-0.4958774366239701</v>
      </c>
      <c r="V7229" s="4">
        <f t="shared" si="527"/>
        <v>0.20851933971101283</v>
      </c>
    </row>
    <row r="7230" spans="1:22">
      <c r="A7230" s="112" t="s">
        <v>1006</v>
      </c>
      <c r="B7230" t="s">
        <v>1021</v>
      </c>
      <c r="C7230" s="219" t="s">
        <v>440</v>
      </c>
      <c r="D7230" s="81" t="s">
        <v>44</v>
      </c>
      <c r="E7230" s="93" t="s">
        <v>60</v>
      </c>
      <c r="F7230" s="93" t="s">
        <v>60</v>
      </c>
      <c r="G7230">
        <v>665</v>
      </c>
      <c r="H7230" s="123">
        <f t="shared" si="523"/>
        <v>1</v>
      </c>
      <c r="K7230" t="s">
        <v>100</v>
      </c>
      <c r="L7230" t="s">
        <v>100</v>
      </c>
      <c r="M7230" s="2">
        <v>9.1979546519444995</v>
      </c>
      <c r="N7230" s="63">
        <v>2.3040723613176013</v>
      </c>
      <c r="O7230" s="63">
        <f t="shared" si="524"/>
        <v>6.5169007641287084</v>
      </c>
      <c r="P7230" s="64">
        <v>8</v>
      </c>
      <c r="Q7230" s="2">
        <v>4.5265810437327199</v>
      </c>
      <c r="R7230">
        <v>1.3612565445026092</v>
      </c>
      <c r="S7230">
        <f t="shared" si="525"/>
        <v>3.8502149342094496</v>
      </c>
      <c r="T7230" s="64">
        <v>8</v>
      </c>
      <c r="U7230" s="339">
        <f t="shared" si="526"/>
        <v>-0.17356268575148345</v>
      </c>
      <c r="V7230" s="4">
        <f t="shared" si="527"/>
        <v>0.15599217578599422</v>
      </c>
    </row>
    <row r="7231" spans="1:22">
      <c r="A7231" s="112" t="s">
        <v>1006</v>
      </c>
      <c r="B7231" t="s">
        <v>1022</v>
      </c>
      <c r="C7231" s="219" t="s">
        <v>440</v>
      </c>
      <c r="D7231" s="81" t="s">
        <v>44</v>
      </c>
      <c r="E7231" s="93" t="s">
        <v>60</v>
      </c>
      <c r="F7231" s="93" t="s">
        <v>60</v>
      </c>
      <c r="G7231">
        <v>0</v>
      </c>
      <c r="H7231" s="123">
        <f t="shared" si="523"/>
        <v>0</v>
      </c>
      <c r="I7231" s="2" t="s">
        <v>100</v>
      </c>
      <c r="M7231" s="2">
        <v>7.4319622825556797</v>
      </c>
      <c r="N7231" s="63">
        <v>2.9053812388229199</v>
      </c>
      <c r="O7231" s="63">
        <f t="shared" si="524"/>
        <v>8.2176591036154356</v>
      </c>
      <c r="P7231" s="64">
        <v>8</v>
      </c>
      <c r="Q7231" s="2">
        <v>12.346772882458099</v>
      </c>
      <c r="R7231">
        <v>3.1580230856771401</v>
      </c>
      <c r="S7231">
        <f t="shared" si="525"/>
        <v>8.9322381561038853</v>
      </c>
      <c r="T7231" s="64">
        <v>8</v>
      </c>
      <c r="U7231" s="339">
        <f t="shared" si="526"/>
        <v>-0.49582300843756327</v>
      </c>
      <c r="V7231" s="4">
        <f t="shared" si="527"/>
        <v>0.61173211259450522</v>
      </c>
    </row>
    <row r="7232" spans="1:22">
      <c r="A7232" s="114" t="s">
        <v>1006</v>
      </c>
      <c r="B7232" t="s">
        <v>1022</v>
      </c>
      <c r="C7232" s="219" t="s">
        <v>440</v>
      </c>
      <c r="D7232" s="81" t="s">
        <v>44</v>
      </c>
      <c r="E7232" s="93" t="s">
        <v>60</v>
      </c>
      <c r="F7232" s="93" t="s">
        <v>60</v>
      </c>
      <c r="G7232">
        <v>40</v>
      </c>
      <c r="H7232" s="123">
        <f t="shared" si="523"/>
        <v>6.0150375939849621E-2</v>
      </c>
      <c r="J7232" t="s">
        <v>100</v>
      </c>
      <c r="M7232" s="2">
        <v>13.104698423020601</v>
      </c>
      <c r="N7232" s="63">
        <v>2.5264184685416993</v>
      </c>
      <c r="O7232" s="63">
        <f t="shared" si="524"/>
        <v>7.145790524883072</v>
      </c>
      <c r="P7232" s="64">
        <v>8</v>
      </c>
      <c r="Q7232" s="2">
        <v>7.9133474231832297</v>
      </c>
      <c r="R7232">
        <v>3.1585108112502009</v>
      </c>
      <c r="S7232">
        <f t="shared" si="525"/>
        <v>8.9336176523441626</v>
      </c>
      <c r="T7232" s="64">
        <v>8</v>
      </c>
      <c r="U7232" s="339">
        <f t="shared" si="526"/>
        <v>-5.9576100286711245E-2</v>
      </c>
      <c r="V7232" s="4">
        <f t="shared" si="527"/>
        <v>0.1904421888393486</v>
      </c>
    </row>
    <row r="7233" spans="1:22">
      <c r="A7233" s="114" t="s">
        <v>1006</v>
      </c>
      <c r="B7233" t="s">
        <v>1022</v>
      </c>
      <c r="C7233" s="219" t="s">
        <v>440</v>
      </c>
      <c r="D7233" s="81" t="s">
        <v>44</v>
      </c>
      <c r="E7233" s="93" t="s">
        <v>60</v>
      </c>
      <c r="F7233" s="93" t="s">
        <v>60</v>
      </c>
      <c r="G7233">
        <v>100</v>
      </c>
      <c r="H7233" s="123">
        <f t="shared" si="523"/>
        <v>0.15037593984962405</v>
      </c>
      <c r="K7233" t="s">
        <v>100</v>
      </c>
      <c r="M7233" s="2">
        <v>7.6607055763290504</v>
      </c>
      <c r="N7233" s="63">
        <v>2.6522516663956495</v>
      </c>
      <c r="O7233" s="63">
        <f t="shared" si="524"/>
        <v>7.5017005548867388</v>
      </c>
      <c r="P7233" s="64">
        <v>8</v>
      </c>
      <c r="Q7233" s="2">
        <v>6.6384327751585204</v>
      </c>
      <c r="R7233">
        <v>2.2732888961143702</v>
      </c>
      <c r="S7233">
        <f t="shared" si="525"/>
        <v>6.4298319761542091</v>
      </c>
      <c r="T7233" s="64">
        <v>8</v>
      </c>
      <c r="U7233" s="339">
        <f t="shared" si="526"/>
        <v>3.2446789729259559E-2</v>
      </c>
      <c r="V7233" s="4">
        <f t="shared" si="527"/>
        <v>0.20752561983470458</v>
      </c>
    </row>
    <row r="7234" spans="1:22">
      <c r="A7234" s="114" t="s">
        <v>1006</v>
      </c>
      <c r="B7234" t="s">
        <v>1022</v>
      </c>
      <c r="C7234" s="219" t="s">
        <v>440</v>
      </c>
      <c r="D7234" s="81" t="s">
        <v>44</v>
      </c>
      <c r="E7234" s="93" t="s">
        <v>60</v>
      </c>
      <c r="F7234" s="93" t="s">
        <v>60</v>
      </c>
      <c r="G7234">
        <v>145</v>
      </c>
      <c r="H7234" s="123">
        <f t="shared" si="523"/>
        <v>0.21804511278195488</v>
      </c>
      <c r="K7234" t="s">
        <v>100</v>
      </c>
      <c r="M7234" s="2">
        <v>6.8920500731588303</v>
      </c>
      <c r="N7234" s="63">
        <v>2.6522516663957196</v>
      </c>
      <c r="O7234" s="63">
        <f t="shared" si="524"/>
        <v>7.5017005548869369</v>
      </c>
      <c r="P7234" s="64">
        <v>8</v>
      </c>
      <c r="Q7234" s="2">
        <v>5.6034791090879397</v>
      </c>
      <c r="R7234">
        <v>2.65322711754186</v>
      </c>
      <c r="S7234">
        <f t="shared" si="525"/>
        <v>7.5044595473675457</v>
      </c>
      <c r="T7234" s="64">
        <v>8</v>
      </c>
      <c r="U7234" s="339">
        <f t="shared" si="526"/>
        <v>-3.7492676250670376E-2</v>
      </c>
      <c r="V7234" s="4">
        <f t="shared" si="527"/>
        <v>0.28474149014612793</v>
      </c>
    </row>
    <row r="7235" spans="1:22">
      <c r="A7235" s="114" t="s">
        <v>1006</v>
      </c>
      <c r="B7235" t="s">
        <v>1022</v>
      </c>
      <c r="C7235" s="219" t="s">
        <v>440</v>
      </c>
      <c r="D7235" s="81" t="s">
        <v>44</v>
      </c>
      <c r="E7235" s="93" t="s">
        <v>60</v>
      </c>
      <c r="F7235" s="93" t="s">
        <v>60</v>
      </c>
      <c r="G7235">
        <v>300</v>
      </c>
      <c r="H7235" s="123">
        <f t="shared" si="523"/>
        <v>0.45112781954887216</v>
      </c>
      <c r="K7235" t="s">
        <v>100</v>
      </c>
      <c r="M7235" s="2">
        <v>5.7298000325150298</v>
      </c>
      <c r="N7235" s="63">
        <v>2.6527393919688009</v>
      </c>
      <c r="O7235" s="63">
        <f t="shared" si="524"/>
        <v>7.5030800511272728</v>
      </c>
      <c r="P7235" s="64">
        <v>8</v>
      </c>
      <c r="Q7235" s="2">
        <v>4.9557795480409697</v>
      </c>
      <c r="R7235">
        <v>2.7795480409689697</v>
      </c>
      <c r="S7235">
        <f t="shared" si="525"/>
        <v>7.8617490736117688</v>
      </c>
      <c r="T7235" s="64">
        <v>8</v>
      </c>
      <c r="U7235" s="339">
        <f t="shared" si="526"/>
        <v>-2.2292957465146857E-2</v>
      </c>
      <c r="V7235" s="4">
        <f t="shared" si="527"/>
        <v>0.37105537419259821</v>
      </c>
    </row>
    <row r="7236" spans="1:22">
      <c r="A7236" s="114" t="s">
        <v>1006</v>
      </c>
      <c r="B7236" t="s">
        <v>1022</v>
      </c>
      <c r="C7236" s="219" t="s">
        <v>440</v>
      </c>
      <c r="D7236" s="81" t="s">
        <v>44</v>
      </c>
      <c r="E7236" s="93" t="s">
        <v>60</v>
      </c>
      <c r="F7236" s="93" t="s">
        <v>60</v>
      </c>
      <c r="G7236">
        <v>365</v>
      </c>
      <c r="H7236" s="123">
        <f t="shared" si="523"/>
        <v>0.54887218045112784</v>
      </c>
      <c r="K7236" t="s">
        <v>100</v>
      </c>
      <c r="M7236" s="2">
        <v>4.4514713054787798</v>
      </c>
      <c r="N7236" s="63">
        <v>2.1464802471143001</v>
      </c>
      <c r="O7236" s="63">
        <f t="shared" si="524"/>
        <v>6.071162953669992</v>
      </c>
      <c r="P7236" s="64">
        <v>8</v>
      </c>
      <c r="Q7236" s="2">
        <v>4.0617785725898203</v>
      </c>
      <c r="R7236">
        <v>1.5163388066981005</v>
      </c>
      <c r="S7236">
        <f t="shared" si="525"/>
        <v>4.2888538111701777</v>
      </c>
      <c r="T7236" s="64">
        <v>8</v>
      </c>
      <c r="U7236" s="339">
        <f t="shared" si="526"/>
        <v>0.10731980896900509</v>
      </c>
      <c r="V7236" s="4">
        <f t="shared" si="527"/>
        <v>0.21861997942756531</v>
      </c>
    </row>
    <row r="7237" spans="1:22">
      <c r="A7237" s="114" t="s">
        <v>1006</v>
      </c>
      <c r="B7237" t="s">
        <v>1022</v>
      </c>
      <c r="C7237" s="219" t="s">
        <v>440</v>
      </c>
      <c r="D7237" s="81" t="s">
        <v>44</v>
      </c>
      <c r="E7237" s="93" t="s">
        <v>60</v>
      </c>
      <c r="F7237" s="93" t="s">
        <v>60</v>
      </c>
      <c r="G7237">
        <v>405</v>
      </c>
      <c r="H7237" s="123">
        <f t="shared" si="523"/>
        <v>0.60902255639097747</v>
      </c>
      <c r="K7237" t="s">
        <v>100</v>
      </c>
      <c r="M7237" s="2">
        <v>4.4407413428710703</v>
      </c>
      <c r="N7237" s="63">
        <v>1.3895301576979397</v>
      </c>
      <c r="O7237" s="63">
        <f t="shared" si="524"/>
        <v>3.930184788685704</v>
      </c>
      <c r="P7237" s="64">
        <v>8</v>
      </c>
      <c r="Q7237" s="2">
        <v>10.7187449195252</v>
      </c>
      <c r="R7237">
        <v>1.7689806535522701</v>
      </c>
      <c r="S7237">
        <f t="shared" si="525"/>
        <v>5.0034328636584835</v>
      </c>
      <c r="T7237" s="64">
        <v>8</v>
      </c>
      <c r="U7237" s="339">
        <f t="shared" si="526"/>
        <v>-8.9200381866902378E-2</v>
      </c>
      <c r="V7237" s="4">
        <f t="shared" si="527"/>
        <v>0.31467656591284776</v>
      </c>
    </row>
    <row r="7238" spans="1:22">
      <c r="A7238" s="112" t="s">
        <v>1006</v>
      </c>
      <c r="B7238" t="s">
        <v>1022</v>
      </c>
      <c r="C7238" s="219" t="s">
        <v>440</v>
      </c>
      <c r="D7238" s="81" t="s">
        <v>44</v>
      </c>
      <c r="E7238" s="93" t="s">
        <v>60</v>
      </c>
      <c r="F7238" s="93" t="s">
        <v>60</v>
      </c>
      <c r="G7238">
        <v>665</v>
      </c>
      <c r="H7238" s="123">
        <f t="shared" si="523"/>
        <v>1</v>
      </c>
      <c r="K7238" t="s">
        <v>100</v>
      </c>
      <c r="L7238" t="s">
        <v>100</v>
      </c>
      <c r="M7238" s="2">
        <v>10.2129735002438</v>
      </c>
      <c r="N7238" s="63">
        <v>3.6633067793855005</v>
      </c>
      <c r="O7238" s="63">
        <f t="shared" si="524"/>
        <v>10.361396261080557</v>
      </c>
      <c r="P7238" s="64">
        <v>8</v>
      </c>
      <c r="Q7238" s="2">
        <v>0.64818948412698296</v>
      </c>
      <c r="R7238">
        <v>3.1570476345310006</v>
      </c>
      <c r="S7238">
        <f t="shared" si="525"/>
        <v>8.9294791636232791</v>
      </c>
      <c r="T7238" s="64">
        <v>8</v>
      </c>
      <c r="U7238" s="339">
        <f t="shared" si="526"/>
        <v>4.8335246501681604E-2</v>
      </c>
      <c r="V7238" s="4">
        <f t="shared" si="527"/>
        <v>0.21175098161596595</v>
      </c>
    </row>
    <row r="7239" spans="1:22">
      <c r="A7239" s="112" t="s">
        <v>1006</v>
      </c>
      <c r="B7239" t="s">
        <v>1023</v>
      </c>
      <c r="C7239" s="219" t="s">
        <v>440</v>
      </c>
      <c r="D7239" s="81" t="s">
        <v>44</v>
      </c>
      <c r="E7239" s="93" t="s">
        <v>60</v>
      </c>
      <c r="F7239" s="93" t="s">
        <v>60</v>
      </c>
      <c r="G7239">
        <v>0</v>
      </c>
      <c r="H7239" s="123">
        <f t="shared" si="523"/>
        <v>0</v>
      </c>
      <c r="I7239" s="2" t="s">
        <v>100</v>
      </c>
      <c r="M7239" s="2">
        <v>0.29904513888888801</v>
      </c>
      <c r="N7239" s="63">
        <v>0.2381572420634917</v>
      </c>
      <c r="O7239" s="63">
        <f t="shared" si="524"/>
        <v>0.6736104034071243</v>
      </c>
      <c r="P7239" s="64">
        <v>8</v>
      </c>
      <c r="Q7239" s="2">
        <v>1.4086681547619</v>
      </c>
      <c r="R7239">
        <v>0.31746031746031694</v>
      </c>
      <c r="S7239">
        <f t="shared" si="525"/>
        <v>0.89791337293529705</v>
      </c>
      <c r="T7239" s="64">
        <v>8</v>
      </c>
      <c r="U7239" s="339">
        <f t="shared" si="526"/>
        <v>0.77358853920389647</v>
      </c>
      <c r="V7239" s="4">
        <f t="shared" si="527"/>
        <v>0.36486944508120328</v>
      </c>
    </row>
    <row r="7240" spans="1:22">
      <c r="A7240" s="114" t="s">
        <v>1006</v>
      </c>
      <c r="B7240" t="s">
        <v>1023</v>
      </c>
      <c r="C7240" s="219" t="s">
        <v>440</v>
      </c>
      <c r="D7240" s="81" t="s">
        <v>44</v>
      </c>
      <c r="E7240" s="93" t="s">
        <v>60</v>
      </c>
      <c r="F7240" s="93" t="s">
        <v>60</v>
      </c>
      <c r="G7240">
        <v>40</v>
      </c>
      <c r="H7240" s="123">
        <f t="shared" si="523"/>
        <v>6.0150375939849621E-2</v>
      </c>
      <c r="J7240" t="s">
        <v>100</v>
      </c>
      <c r="M7240" s="2">
        <v>0.17057291666666599</v>
      </c>
      <c r="N7240" s="63">
        <v>0.11111111111111069</v>
      </c>
      <c r="O7240" s="63">
        <f t="shared" si="524"/>
        <v>0.31426968052735327</v>
      </c>
      <c r="P7240" s="64">
        <v>8</v>
      </c>
      <c r="Q7240" s="2">
        <v>1.5182291666666601</v>
      </c>
      <c r="R7240">
        <v>0.46031746031745702</v>
      </c>
      <c r="S7240">
        <f t="shared" si="525"/>
        <v>1.3019743907561736</v>
      </c>
      <c r="T7240" s="64">
        <v>8</v>
      </c>
      <c r="U7240" s="339">
        <f t="shared" si="526"/>
        <v>2.1112370968573582</v>
      </c>
      <c r="V7240" s="4">
        <f t="shared" si="527"/>
        <v>0.23178186538583007</v>
      </c>
    </row>
    <row r="7241" spans="1:22">
      <c r="A7241" s="114" t="s">
        <v>1006</v>
      </c>
      <c r="B7241" t="s">
        <v>1023</v>
      </c>
      <c r="C7241" s="219" t="s">
        <v>440</v>
      </c>
      <c r="D7241" s="81" t="s">
        <v>44</v>
      </c>
      <c r="E7241" s="93" t="s">
        <v>60</v>
      </c>
      <c r="F7241" s="93" t="s">
        <v>60</v>
      </c>
      <c r="G7241">
        <v>100</v>
      </c>
      <c r="H7241" s="123">
        <f t="shared" si="523"/>
        <v>0.15037593984962405</v>
      </c>
      <c r="K7241" t="s">
        <v>100</v>
      </c>
      <c r="M7241" s="2">
        <v>0.31187996031745902</v>
      </c>
      <c r="N7241" s="63">
        <v>0.19047619047619102</v>
      </c>
      <c r="O7241" s="63">
        <f t="shared" si="524"/>
        <v>0.53874802376118069</v>
      </c>
      <c r="P7241" s="64">
        <v>8</v>
      </c>
      <c r="Q7241" s="2">
        <v>1.15172371031746</v>
      </c>
      <c r="R7241">
        <v>0.66666666666666108</v>
      </c>
      <c r="S7241">
        <f t="shared" si="525"/>
        <v>1.8856180831641109</v>
      </c>
      <c r="T7241" s="64">
        <v>8</v>
      </c>
      <c r="U7241" s="339">
        <f t="shared" si="526"/>
        <v>1.5826815415400757</v>
      </c>
      <c r="V7241" s="4">
        <f t="shared" si="527"/>
        <v>0.31781588989346365</v>
      </c>
    </row>
    <row r="7242" spans="1:22">
      <c r="A7242" s="114" t="s">
        <v>1006</v>
      </c>
      <c r="B7242" t="s">
        <v>1023</v>
      </c>
      <c r="C7242" s="219" t="s">
        <v>440</v>
      </c>
      <c r="D7242" s="81" t="s">
        <v>44</v>
      </c>
      <c r="E7242" s="93" t="s">
        <v>60</v>
      </c>
      <c r="F7242" s="93" t="s">
        <v>60</v>
      </c>
      <c r="G7242">
        <v>145</v>
      </c>
      <c r="H7242" s="123">
        <f t="shared" si="523"/>
        <v>0.21804511278195488</v>
      </c>
      <c r="K7242" t="s">
        <v>100</v>
      </c>
      <c r="M7242" s="2">
        <v>0.51680307539682502</v>
      </c>
      <c r="N7242" s="63">
        <v>0.34920634920635002</v>
      </c>
      <c r="O7242" s="63">
        <f t="shared" si="524"/>
        <v>0.98770471022883066</v>
      </c>
      <c r="P7242" s="64">
        <v>8</v>
      </c>
      <c r="Q7242" s="2">
        <v>1.1486235119047601</v>
      </c>
      <c r="R7242">
        <v>0.34920634920635196</v>
      </c>
      <c r="S7242">
        <f t="shared" si="525"/>
        <v>0.9877047102288361</v>
      </c>
      <c r="T7242" s="64">
        <v>8</v>
      </c>
      <c r="U7242" s="339">
        <f t="shared" si="526"/>
        <v>0.80135307440106607</v>
      </c>
      <c r="V7242" s="4">
        <f t="shared" si="527"/>
        <v>0.21693219877221193</v>
      </c>
    </row>
    <row r="7243" spans="1:22">
      <c r="A7243" s="114" t="s">
        <v>1006</v>
      </c>
      <c r="B7243" t="s">
        <v>1023</v>
      </c>
      <c r="C7243" s="219" t="s">
        <v>440</v>
      </c>
      <c r="D7243" s="81" t="s">
        <v>44</v>
      </c>
      <c r="E7243" s="93" t="s">
        <v>60</v>
      </c>
      <c r="F7243" s="93" t="s">
        <v>60</v>
      </c>
      <c r="G7243">
        <v>300</v>
      </c>
      <c r="H7243" s="123">
        <f t="shared" si="523"/>
        <v>0.45112781954887216</v>
      </c>
      <c r="K7243" t="s">
        <v>100</v>
      </c>
      <c r="M7243" s="2">
        <v>0.18030753968253899</v>
      </c>
      <c r="N7243" s="63">
        <v>0.12692212301587208</v>
      </c>
      <c r="O7243" s="63">
        <f t="shared" si="524"/>
        <v>0.35898997546846534</v>
      </c>
      <c r="P7243" s="64">
        <v>8</v>
      </c>
      <c r="Q7243" s="2">
        <v>0.41641865079364998</v>
      </c>
      <c r="R7243">
        <v>0.31746031746031711</v>
      </c>
      <c r="S7243">
        <f t="shared" si="525"/>
        <v>0.89791337293529749</v>
      </c>
      <c r="T7243" s="64">
        <v>8</v>
      </c>
      <c r="U7243" s="339">
        <f t="shared" si="526"/>
        <v>1.85165561151088</v>
      </c>
      <c r="V7243" s="4">
        <f t="shared" si="527"/>
        <v>0.20138770964575364</v>
      </c>
    </row>
    <row r="7244" spans="1:22">
      <c r="A7244" s="114" t="s">
        <v>1006</v>
      </c>
      <c r="B7244" t="s">
        <v>1023</v>
      </c>
      <c r="C7244" s="219" t="s">
        <v>440</v>
      </c>
      <c r="D7244" s="81" t="s">
        <v>44</v>
      </c>
      <c r="E7244" s="93" t="s">
        <v>60</v>
      </c>
      <c r="F7244" s="93" t="s">
        <v>60</v>
      </c>
      <c r="G7244">
        <v>365</v>
      </c>
      <c r="H7244" s="123">
        <f t="shared" si="523"/>
        <v>0.54887218045112784</v>
      </c>
      <c r="K7244" t="s">
        <v>100</v>
      </c>
      <c r="M7244" s="2">
        <v>0.16238839285714199</v>
      </c>
      <c r="N7244" s="63">
        <v>0.11098710317460249</v>
      </c>
      <c r="O7244" s="63">
        <f t="shared" si="524"/>
        <v>0.31391893311604968</v>
      </c>
      <c r="P7244" s="64">
        <v>8</v>
      </c>
      <c r="Q7244" s="2">
        <v>0.54216269841269804</v>
      </c>
      <c r="R7244">
        <v>0.23797123015873298</v>
      </c>
      <c r="S7244">
        <f t="shared" si="525"/>
        <v>0.67308428229017903</v>
      </c>
      <c r="T7244" s="64">
        <v>8</v>
      </c>
      <c r="U7244" s="339">
        <f t="shared" si="526"/>
        <v>0.94170017368972292</v>
      </c>
      <c r="V7244" s="4">
        <f t="shared" si="527"/>
        <v>0.45157923386003451</v>
      </c>
    </row>
    <row r="7245" spans="1:22">
      <c r="A7245" s="114" t="s">
        <v>1006</v>
      </c>
      <c r="B7245" t="s">
        <v>1023</v>
      </c>
      <c r="C7245" s="219" t="s">
        <v>440</v>
      </c>
      <c r="D7245" s="81" t="s">
        <v>44</v>
      </c>
      <c r="E7245" s="93" t="s">
        <v>60</v>
      </c>
      <c r="F7245" s="93" t="s">
        <v>60</v>
      </c>
      <c r="G7245">
        <v>405</v>
      </c>
      <c r="H7245" s="123">
        <f t="shared" si="523"/>
        <v>0.60902255639097747</v>
      </c>
      <c r="K7245" t="s">
        <v>100</v>
      </c>
      <c r="M7245" s="2">
        <v>0.39936755952380898</v>
      </c>
      <c r="N7245" s="63">
        <v>0.25403025793650902</v>
      </c>
      <c r="O7245" s="63">
        <f t="shared" si="524"/>
        <v>0.71850607205389327</v>
      </c>
      <c r="P7245" s="64">
        <v>8</v>
      </c>
      <c r="Q7245" s="2">
        <v>6.11359126984121E-2</v>
      </c>
      <c r="R7245">
        <v>0.34926835317460403</v>
      </c>
      <c r="S7245">
        <f t="shared" si="525"/>
        <v>0.98788008393448223</v>
      </c>
      <c r="T7245" s="64">
        <v>8</v>
      </c>
      <c r="U7245" s="339">
        <f t="shared" si="526"/>
        <v>0.3056839433094844</v>
      </c>
      <c r="V7245" s="4">
        <f t="shared" si="527"/>
        <v>0.54001061451941379</v>
      </c>
    </row>
    <row r="7246" spans="1:22">
      <c r="A7246" s="112" t="s">
        <v>1006</v>
      </c>
      <c r="B7246" t="s">
        <v>1023</v>
      </c>
      <c r="C7246" s="219" t="s">
        <v>440</v>
      </c>
      <c r="D7246" s="81" t="s">
        <v>44</v>
      </c>
      <c r="E7246" s="93" t="s">
        <v>60</v>
      </c>
      <c r="F7246" s="93" t="s">
        <v>60</v>
      </c>
      <c r="G7246">
        <v>665</v>
      </c>
      <c r="H7246" s="123">
        <f t="shared" si="523"/>
        <v>1</v>
      </c>
      <c r="K7246" t="s">
        <v>100</v>
      </c>
      <c r="L7246" t="s">
        <v>100</v>
      </c>
      <c r="M7246" s="2">
        <v>7.69469246031739E-2</v>
      </c>
      <c r="N7246" s="63">
        <v>6.2003968254398245E-5</v>
      </c>
      <c r="O7246" s="63">
        <f t="shared" si="524"/>
        <v>1.753737056526417E-4</v>
      </c>
      <c r="P7246" s="64">
        <v>8</v>
      </c>
      <c r="Q7246" s="2">
        <v>4.9144736842106497E-2</v>
      </c>
      <c r="R7246">
        <v>7.9427083333332996E-2</v>
      </c>
      <c r="S7246">
        <f t="shared" si="525"/>
        <v>0.22465371693947508</v>
      </c>
      <c r="T7246" s="64">
        <v>8</v>
      </c>
      <c r="U7246" s="339">
        <f t="shared" si="526"/>
        <v>-0.23001643060197241</v>
      </c>
      <c r="V7246" s="4">
        <f t="shared" si="527"/>
        <v>1.8128911248349286</v>
      </c>
    </row>
    <row r="7247" spans="1:22">
      <c r="A7247" s="112" t="s">
        <v>1006</v>
      </c>
      <c r="B7247" s="9" t="s">
        <v>1024</v>
      </c>
      <c r="C7247" s="219" t="s">
        <v>440</v>
      </c>
      <c r="D7247" s="81" t="s">
        <v>44</v>
      </c>
      <c r="E7247" s="93" t="s">
        <v>60</v>
      </c>
      <c r="F7247" s="93" t="s">
        <v>60</v>
      </c>
      <c r="G7247">
        <v>0</v>
      </c>
      <c r="H7247" s="123">
        <f t="shared" si="523"/>
        <v>0</v>
      </c>
      <c r="I7247" s="2" t="s">
        <v>100</v>
      </c>
      <c r="M7247" s="2">
        <v>0.29335526315789501</v>
      </c>
      <c r="N7247" s="63">
        <v>0.22736842105263094</v>
      </c>
      <c r="O7247" s="63">
        <f t="shared" si="524"/>
        <v>0.64309500941597408</v>
      </c>
      <c r="P7247" s="64">
        <v>8</v>
      </c>
      <c r="Q7247" s="2">
        <v>0.40207236842105298</v>
      </c>
      <c r="R7247">
        <v>4.2138157894736801E-2</v>
      </c>
      <c r="S7247">
        <f t="shared" si="525"/>
        <v>0.11918470877631139</v>
      </c>
      <c r="T7247" s="64">
        <v>8</v>
      </c>
      <c r="U7247" s="339">
        <f t="shared" si="526"/>
        <v>-1.7866146194946351</v>
      </c>
      <c r="V7247" s="4">
        <f t="shared" si="527"/>
        <v>0.86018572281088412</v>
      </c>
    </row>
    <row r="7248" spans="1:22">
      <c r="A7248" s="114" t="s">
        <v>1006</v>
      </c>
      <c r="B7248" s="9" t="s">
        <v>1024</v>
      </c>
      <c r="C7248" s="219" t="s">
        <v>440</v>
      </c>
      <c r="D7248" s="81" t="s">
        <v>44</v>
      </c>
      <c r="E7248" s="93" t="s">
        <v>60</v>
      </c>
      <c r="F7248" s="93" t="s">
        <v>60</v>
      </c>
      <c r="G7248">
        <v>40</v>
      </c>
      <c r="H7248" s="123">
        <f t="shared" si="523"/>
        <v>6.0150375939849621E-2</v>
      </c>
      <c r="J7248" t="s">
        <v>100</v>
      </c>
      <c r="M7248" s="2">
        <v>0.27575657894736799</v>
      </c>
      <c r="N7248" s="63">
        <v>0.33687500000000098</v>
      </c>
      <c r="O7248" s="63">
        <f t="shared" si="524"/>
        <v>0.95282638764887562</v>
      </c>
      <c r="P7248" s="64">
        <v>8</v>
      </c>
      <c r="Q7248" s="2">
        <v>0.76332236842105305</v>
      </c>
      <c r="R7248">
        <v>0.20207236842105303</v>
      </c>
      <c r="S7248">
        <f t="shared" si="525"/>
        <v>0.57154696800381188</v>
      </c>
      <c r="T7248" s="64">
        <v>8</v>
      </c>
      <c r="U7248" s="339">
        <f t="shared" si="526"/>
        <v>0.3771135771394078</v>
      </c>
      <c r="V7248" s="4">
        <f t="shared" si="527"/>
        <v>0.37758375021884844</v>
      </c>
    </row>
    <row r="7249" spans="1:22">
      <c r="A7249" s="114" t="s">
        <v>1006</v>
      </c>
      <c r="B7249" s="9" t="s">
        <v>1024</v>
      </c>
      <c r="C7249" s="219" t="s">
        <v>440</v>
      </c>
      <c r="D7249" s="81" t="s">
        <v>44</v>
      </c>
      <c r="E7249" s="93" t="s">
        <v>60</v>
      </c>
      <c r="F7249" s="93" t="s">
        <v>60</v>
      </c>
      <c r="G7249">
        <v>100</v>
      </c>
      <c r="H7249" s="123">
        <f t="shared" si="523"/>
        <v>0.15037593984962405</v>
      </c>
      <c r="K7249" t="s">
        <v>100</v>
      </c>
      <c r="M7249" s="2">
        <v>0.53595394736842095</v>
      </c>
      <c r="N7249" s="63">
        <v>0.37898026315789501</v>
      </c>
      <c r="O7249" s="63">
        <f t="shared" si="524"/>
        <v>1.0719180560592396</v>
      </c>
      <c r="P7249" s="64">
        <v>8</v>
      </c>
      <c r="Q7249" s="2">
        <v>0.65309210526315797</v>
      </c>
      <c r="R7249">
        <v>0.37055921052630691</v>
      </c>
      <c r="S7249">
        <f t="shared" si="525"/>
        <v>1.0480997223771404</v>
      </c>
      <c r="T7249" s="64">
        <v>8</v>
      </c>
      <c r="U7249" s="339">
        <f t="shared" si="526"/>
        <v>0.3536322049723219</v>
      </c>
      <c r="V7249" s="4">
        <f t="shared" si="527"/>
        <v>0.36066725680873357</v>
      </c>
    </row>
    <row r="7250" spans="1:22">
      <c r="A7250" s="114" t="s">
        <v>1006</v>
      </c>
      <c r="B7250" s="9" t="s">
        <v>1024</v>
      </c>
      <c r="C7250" s="219" t="s">
        <v>440</v>
      </c>
      <c r="D7250" s="81" t="s">
        <v>44</v>
      </c>
      <c r="E7250" s="93" t="s">
        <v>60</v>
      </c>
      <c r="F7250" s="93" t="s">
        <v>60</v>
      </c>
      <c r="G7250">
        <v>145</v>
      </c>
      <c r="H7250" s="123">
        <f t="shared" si="523"/>
        <v>0.21804511278195488</v>
      </c>
      <c r="K7250" t="s">
        <v>100</v>
      </c>
      <c r="M7250" s="2">
        <v>0.15625</v>
      </c>
      <c r="N7250" s="63">
        <v>0.17690789473684199</v>
      </c>
      <c r="O7250" s="63">
        <f t="shared" si="524"/>
        <v>0.50037108805542763</v>
      </c>
      <c r="P7250" s="64">
        <v>8</v>
      </c>
      <c r="Q7250" s="2">
        <v>0.27246710526315798</v>
      </c>
      <c r="R7250">
        <v>0.36213815789473203</v>
      </c>
      <c r="S7250">
        <f t="shared" si="525"/>
        <v>1.0242813886950788</v>
      </c>
      <c r="T7250" s="64">
        <v>8</v>
      </c>
      <c r="U7250" s="339">
        <f t="shared" si="526"/>
        <v>1.4302608801209804</v>
      </c>
      <c r="V7250" s="4">
        <f t="shared" si="527"/>
        <v>0.4324678481209312</v>
      </c>
    </row>
    <row r="7251" spans="1:22">
      <c r="A7251" s="114" t="s">
        <v>1006</v>
      </c>
      <c r="B7251" s="9" t="s">
        <v>1024</v>
      </c>
      <c r="C7251" s="219" t="s">
        <v>440</v>
      </c>
      <c r="D7251" s="81" t="s">
        <v>44</v>
      </c>
      <c r="E7251" s="93" t="s">
        <v>60</v>
      </c>
      <c r="F7251" s="93" t="s">
        <v>60</v>
      </c>
      <c r="G7251">
        <v>300</v>
      </c>
      <c r="H7251" s="123">
        <f t="shared" si="523"/>
        <v>0.45112781954887216</v>
      </c>
      <c r="K7251" t="s">
        <v>100</v>
      </c>
      <c r="M7251" s="2">
        <v>3.6710526315790297E-2</v>
      </c>
      <c r="N7251" s="63">
        <v>9.2664473684209686E-2</v>
      </c>
      <c r="O7251" s="63">
        <f t="shared" si="524"/>
        <v>0.26209471086874819</v>
      </c>
      <c r="P7251" s="64">
        <v>8</v>
      </c>
      <c r="Q7251" s="2">
        <v>0.153552631578947</v>
      </c>
      <c r="R7251">
        <v>0.16845394736842201</v>
      </c>
      <c r="S7251">
        <f t="shared" si="525"/>
        <v>0.47645971400741194</v>
      </c>
      <c r="T7251" s="64">
        <v>8</v>
      </c>
      <c r="U7251" s="339">
        <f t="shared" si="526"/>
        <v>2.0044543576569858</v>
      </c>
      <c r="V7251" s="4">
        <f t="shared" si="527"/>
        <v>0.50723832469667363</v>
      </c>
    </row>
    <row r="7252" spans="1:22">
      <c r="A7252" s="114" t="s">
        <v>1006</v>
      </c>
      <c r="B7252" s="9" t="s">
        <v>1024</v>
      </c>
      <c r="C7252" s="219" t="s">
        <v>440</v>
      </c>
      <c r="D7252" s="81" t="s">
        <v>44</v>
      </c>
      <c r="E7252" s="93" t="s">
        <v>60</v>
      </c>
      <c r="F7252" s="93" t="s">
        <v>60</v>
      </c>
      <c r="G7252">
        <v>365</v>
      </c>
      <c r="H7252" s="123">
        <f t="shared" si="523"/>
        <v>0.54887218045112784</v>
      </c>
      <c r="K7252" t="s">
        <v>100</v>
      </c>
      <c r="M7252" s="2">
        <v>4.4111842105263699E-2</v>
      </c>
      <c r="N7252" s="63">
        <v>5.8947368421051305E-2</v>
      </c>
      <c r="O7252" s="63">
        <f t="shared" si="524"/>
        <v>0.16672833577450852</v>
      </c>
      <c r="P7252" s="64">
        <v>8</v>
      </c>
      <c r="Q7252" s="2">
        <v>0.15286184210526299</v>
      </c>
      <c r="R7252">
        <v>0.12634868421052603</v>
      </c>
      <c r="S7252">
        <f t="shared" si="525"/>
        <v>0.35736804559704249</v>
      </c>
      <c r="T7252" s="64">
        <v>8</v>
      </c>
      <c r="U7252" s="339">
        <f t="shared" si="526"/>
        <v>1.2473151101247535</v>
      </c>
      <c r="V7252" s="4">
        <f t="shared" si="527"/>
        <v>0.80205963004327108</v>
      </c>
    </row>
    <row r="7253" spans="1:22">
      <c r="A7253" s="114" t="s">
        <v>1006</v>
      </c>
      <c r="B7253" s="9" t="s">
        <v>1024</v>
      </c>
      <c r="C7253" s="219" t="s">
        <v>440</v>
      </c>
      <c r="D7253" s="81" t="s">
        <v>44</v>
      </c>
      <c r="E7253" s="93" t="s">
        <v>60</v>
      </c>
      <c r="F7253" s="93" t="s">
        <v>60</v>
      </c>
      <c r="G7253">
        <v>405</v>
      </c>
      <c r="H7253" s="123">
        <f t="shared" si="523"/>
        <v>0.60902255639097747</v>
      </c>
      <c r="K7253" t="s">
        <v>100</v>
      </c>
      <c r="M7253" s="2">
        <v>4.3388157894737399E-2</v>
      </c>
      <c r="N7253" s="63">
        <v>4.2105263157894902E-2</v>
      </c>
      <c r="O7253" s="63">
        <f t="shared" si="524"/>
        <v>0.11909166841036638</v>
      </c>
      <c r="P7253" s="64">
        <v>8</v>
      </c>
      <c r="Q7253" s="2">
        <v>0.150296052631579</v>
      </c>
      <c r="R7253">
        <v>0.12634868421052603</v>
      </c>
      <c r="S7253">
        <f t="shared" si="525"/>
        <v>0.35736804559704249</v>
      </c>
      <c r="T7253" s="64">
        <v>8</v>
      </c>
      <c r="U7253" s="339">
        <f t="shared" si="526"/>
        <v>1.2593479763676498</v>
      </c>
      <c r="V7253" s="4">
        <f t="shared" si="527"/>
        <v>0.80819278205037037</v>
      </c>
    </row>
    <row r="7254" spans="1:22">
      <c r="A7254" s="112" t="s">
        <v>1006</v>
      </c>
      <c r="B7254" s="9" t="s">
        <v>1024</v>
      </c>
      <c r="C7254" s="219" t="s">
        <v>440</v>
      </c>
      <c r="D7254" s="81" t="s">
        <v>44</v>
      </c>
      <c r="E7254" s="93" t="s">
        <v>60</v>
      </c>
      <c r="F7254" s="93" t="s">
        <v>60</v>
      </c>
      <c r="G7254">
        <v>665</v>
      </c>
      <c r="H7254" s="123">
        <f t="shared" si="523"/>
        <v>1</v>
      </c>
      <c r="K7254" t="s">
        <v>100</v>
      </c>
      <c r="L7254" t="s">
        <v>100</v>
      </c>
      <c r="M7254" s="2">
        <v>4.08223684210531E-2</v>
      </c>
      <c r="N7254" s="63">
        <v>6.7335526315788902E-2</v>
      </c>
      <c r="O7254" s="63">
        <f t="shared" si="524"/>
        <v>0.19045362909063823</v>
      </c>
      <c r="P7254" s="64">
        <v>8</v>
      </c>
      <c r="Q7254" s="2">
        <v>9.7927461139896295</v>
      </c>
      <c r="R7254">
        <v>0.12631578947368302</v>
      </c>
      <c r="S7254">
        <f t="shared" si="525"/>
        <v>0.35727500523109434</v>
      </c>
      <c r="T7254" s="64">
        <v>8</v>
      </c>
      <c r="U7254" s="339">
        <f t="shared" si="526"/>
        <v>1.3033768563586532</v>
      </c>
      <c r="V7254" s="4">
        <f t="shared" si="527"/>
        <v>0.83135029784062542</v>
      </c>
    </row>
    <row r="7255" spans="1:22">
      <c r="A7255" s="114" t="s">
        <v>1007</v>
      </c>
      <c r="B7255" t="s">
        <v>1019</v>
      </c>
      <c r="C7255" s="219" t="s">
        <v>440</v>
      </c>
      <c r="D7255" s="81" t="s">
        <v>44</v>
      </c>
      <c r="E7255" s="93" t="s">
        <v>60</v>
      </c>
      <c r="F7255" s="93" t="s">
        <v>60</v>
      </c>
      <c r="G7255">
        <v>0</v>
      </c>
      <c r="H7255" s="123">
        <f t="shared" si="523"/>
        <v>0</v>
      </c>
      <c r="I7255" s="2" t="s">
        <v>100</v>
      </c>
      <c r="M7255" s="2">
        <v>11.1139896373057</v>
      </c>
      <c r="N7255" s="63">
        <v>3.6528497409326004</v>
      </c>
      <c r="O7255" s="63">
        <f t="shared" si="524"/>
        <v>10.331819289875861</v>
      </c>
      <c r="P7255" s="2">
        <v>8</v>
      </c>
      <c r="Q7255" s="2">
        <v>0.62176165803108596</v>
      </c>
      <c r="R7255">
        <v>2.1761658031088098</v>
      </c>
      <c r="S7255">
        <f t="shared" si="525"/>
        <v>6.1551263854580354</v>
      </c>
      <c r="T7255" s="2">
        <v>8</v>
      </c>
      <c r="U7255" s="339">
        <f t="shared" si="526"/>
        <v>-0.12656272330843013</v>
      </c>
      <c r="V7255" s="4">
        <f t="shared" si="527"/>
        <v>0.17438271604938288</v>
      </c>
    </row>
    <row r="7256" spans="1:22">
      <c r="A7256" s="114" t="s">
        <v>1007</v>
      </c>
      <c r="B7256" t="s">
        <v>1019</v>
      </c>
      <c r="C7256" s="219" t="s">
        <v>440</v>
      </c>
      <c r="D7256" s="81" t="s">
        <v>44</v>
      </c>
      <c r="E7256" s="93" t="s">
        <v>60</v>
      </c>
      <c r="F7256" s="93" t="s">
        <v>60</v>
      </c>
      <c r="G7256">
        <v>40</v>
      </c>
      <c r="H7256" s="123">
        <f t="shared" si="523"/>
        <v>6.0150375939849621E-2</v>
      </c>
      <c r="J7256" t="s">
        <v>100</v>
      </c>
      <c r="M7256" s="2">
        <v>10.0259067357512</v>
      </c>
      <c r="N7256" s="63">
        <v>3.1088082901555012</v>
      </c>
      <c r="O7256" s="63">
        <f t="shared" si="524"/>
        <v>8.7930376935116445</v>
      </c>
      <c r="P7256" s="2">
        <v>8</v>
      </c>
      <c r="Q7256" s="2">
        <v>0.31088082901554498</v>
      </c>
      <c r="R7256">
        <v>0.31088082901554098</v>
      </c>
      <c r="S7256">
        <f t="shared" si="525"/>
        <v>0.87930376935113863</v>
      </c>
      <c r="T7256" s="2">
        <v>8</v>
      </c>
      <c r="U7256" s="339">
        <f t="shared" si="526"/>
        <v>-2.78037086268183</v>
      </c>
      <c r="V7256" s="4">
        <f t="shared" si="527"/>
        <v>0.37499999999999684</v>
      </c>
    </row>
    <row r="7257" spans="1:22">
      <c r="A7257" s="114" t="s">
        <v>1007</v>
      </c>
      <c r="B7257" t="s">
        <v>1019</v>
      </c>
      <c r="C7257" s="219" t="s">
        <v>440</v>
      </c>
      <c r="D7257" s="81" t="s">
        <v>44</v>
      </c>
      <c r="E7257" s="93" t="s">
        <v>60</v>
      </c>
      <c r="F7257" s="93" t="s">
        <v>60</v>
      </c>
      <c r="G7257">
        <v>100</v>
      </c>
      <c r="H7257" s="123">
        <f t="shared" si="523"/>
        <v>0.15037593984962405</v>
      </c>
      <c r="K7257" t="s">
        <v>100</v>
      </c>
      <c r="M7257" s="2">
        <v>8.8601036269429994</v>
      </c>
      <c r="N7257" s="63">
        <v>2.8756476683937002</v>
      </c>
      <c r="O7257" s="63">
        <f t="shared" si="524"/>
        <v>8.1335598664978797</v>
      </c>
      <c r="P7257" s="2">
        <v>8</v>
      </c>
      <c r="Q7257" s="2">
        <v>0.38860103626942699</v>
      </c>
      <c r="R7257">
        <v>0.31088082901554498</v>
      </c>
      <c r="S7257">
        <f t="shared" si="525"/>
        <v>0.87930376935114984</v>
      </c>
      <c r="T7257" s="2">
        <v>8</v>
      </c>
      <c r="U7257" s="339">
        <f t="shared" si="526"/>
        <v>-3.3499040872746013</v>
      </c>
      <c r="V7257" s="4">
        <f t="shared" si="527"/>
        <v>1.125</v>
      </c>
    </row>
    <row r="7258" spans="1:22">
      <c r="A7258" s="114" t="s">
        <v>1007</v>
      </c>
      <c r="B7258" t="s">
        <v>1019</v>
      </c>
      <c r="C7258" s="219" t="s">
        <v>440</v>
      </c>
      <c r="D7258" s="81" t="s">
        <v>44</v>
      </c>
      <c r="E7258" s="93" t="s">
        <v>60</v>
      </c>
      <c r="F7258" s="93" t="s">
        <v>60</v>
      </c>
      <c r="G7258">
        <v>145</v>
      </c>
      <c r="H7258" s="123">
        <f t="shared" si="523"/>
        <v>0.21804511278195488</v>
      </c>
      <c r="K7258" t="s">
        <v>100</v>
      </c>
      <c r="M7258" s="2">
        <v>9.7927461139896295</v>
      </c>
      <c r="N7258" s="63">
        <v>3.5751295336786697</v>
      </c>
      <c r="O7258" s="63">
        <f t="shared" si="524"/>
        <v>10.111993347537949</v>
      </c>
      <c r="P7258" s="2">
        <v>8</v>
      </c>
      <c r="Q7258" s="2">
        <v>0.38860103626942699</v>
      </c>
      <c r="R7258">
        <v>0.38860103626942699</v>
      </c>
      <c r="S7258">
        <f t="shared" si="525"/>
        <v>1.0991297116889254</v>
      </c>
      <c r="T7258" s="2">
        <v>8</v>
      </c>
      <c r="U7258" s="339">
        <f t="shared" si="526"/>
        <v>-3.2268439945173846</v>
      </c>
      <c r="V7258" s="4">
        <f t="shared" si="527"/>
        <v>1.1250000000000002</v>
      </c>
    </row>
    <row r="7259" spans="1:22">
      <c r="A7259" s="114" t="s">
        <v>1007</v>
      </c>
      <c r="B7259" t="s">
        <v>1019</v>
      </c>
      <c r="C7259" s="219" t="s">
        <v>440</v>
      </c>
      <c r="D7259" s="81" t="s">
        <v>44</v>
      </c>
      <c r="E7259" s="93" t="s">
        <v>60</v>
      </c>
      <c r="F7259" s="93" t="s">
        <v>60</v>
      </c>
      <c r="G7259">
        <v>300</v>
      </c>
      <c r="H7259" s="123">
        <f t="shared" si="523"/>
        <v>0.45112781954887216</v>
      </c>
      <c r="K7259" t="s">
        <v>100</v>
      </c>
      <c r="M7259" s="2">
        <v>8.8601036269429994</v>
      </c>
      <c r="N7259" s="63">
        <v>3.0310880829015012</v>
      </c>
      <c r="O7259" s="63">
        <f t="shared" si="524"/>
        <v>8.5732117511735346</v>
      </c>
      <c r="P7259" s="2">
        <v>8</v>
      </c>
      <c r="Q7259" s="2">
        <v>0.38860103626942699</v>
      </c>
      <c r="R7259">
        <v>0.233160621761655</v>
      </c>
      <c r="S7259">
        <f t="shared" si="525"/>
        <v>0.65947782701335189</v>
      </c>
      <c r="T7259" s="2">
        <v>8</v>
      </c>
      <c r="U7259" s="339">
        <f t="shared" si="526"/>
        <v>-3.1267605359604023</v>
      </c>
      <c r="V7259" s="4">
        <f t="shared" si="527"/>
        <v>0.48499999999999643</v>
      </c>
    </row>
    <row r="7260" spans="1:22">
      <c r="A7260" s="112" t="s">
        <v>1007</v>
      </c>
      <c r="B7260" t="s">
        <v>1019</v>
      </c>
      <c r="C7260" s="219" t="s">
        <v>440</v>
      </c>
      <c r="D7260" s="81" t="s">
        <v>44</v>
      </c>
      <c r="E7260" s="93" t="s">
        <v>60</v>
      </c>
      <c r="F7260" s="93" t="s">
        <v>60</v>
      </c>
      <c r="G7260">
        <v>365</v>
      </c>
      <c r="H7260" s="123">
        <f t="shared" si="523"/>
        <v>0.54887218045112784</v>
      </c>
      <c r="K7260" t="s">
        <v>100</v>
      </c>
      <c r="M7260" s="2">
        <v>8.3937823834196799</v>
      </c>
      <c r="N7260" s="63">
        <v>2.9533678756476203</v>
      </c>
      <c r="O7260" s="63">
        <f t="shared" si="524"/>
        <v>8.3533858088357622</v>
      </c>
      <c r="P7260" s="2">
        <v>8</v>
      </c>
      <c r="Q7260" s="2">
        <v>0.31088082901554498</v>
      </c>
      <c r="R7260">
        <v>0.31088082901554082</v>
      </c>
      <c r="S7260">
        <f t="shared" si="525"/>
        <v>0.87930376935113808</v>
      </c>
      <c r="T7260" s="2">
        <v>8</v>
      </c>
      <c r="U7260" s="339">
        <f t="shared" si="526"/>
        <v>-3.0726933146901261</v>
      </c>
      <c r="V7260" s="4">
        <f t="shared" si="527"/>
        <v>0.7649999999999969</v>
      </c>
    </row>
    <row r="7261" spans="1:22">
      <c r="A7261" s="114" t="s">
        <v>1007</v>
      </c>
      <c r="B7261" t="s">
        <v>1019</v>
      </c>
      <c r="C7261" s="219" t="s">
        <v>440</v>
      </c>
      <c r="D7261" s="81" t="s">
        <v>44</v>
      </c>
      <c r="E7261" s="93" t="s">
        <v>60</v>
      </c>
      <c r="F7261" s="93" t="s">
        <v>60</v>
      </c>
      <c r="G7261">
        <v>405</v>
      </c>
      <c r="H7261" s="123">
        <f t="shared" si="523"/>
        <v>0.60902255639097747</v>
      </c>
      <c r="K7261" t="s">
        <v>100</v>
      </c>
      <c r="M7261" s="2">
        <v>7.7720207253886002</v>
      </c>
      <c r="N7261" s="63">
        <v>2.7202072538860005</v>
      </c>
      <c r="O7261" s="63">
        <f t="shared" si="524"/>
        <v>7.6939079818225107</v>
      </c>
      <c r="P7261" s="2">
        <v>8</v>
      </c>
      <c r="Q7261" s="2">
        <v>0.38860103626942699</v>
      </c>
      <c r="R7261">
        <v>0.23316062176165878</v>
      </c>
      <c r="S7261">
        <f t="shared" si="525"/>
        <v>0.65947782701336255</v>
      </c>
      <c r="T7261" s="2">
        <v>8</v>
      </c>
      <c r="U7261" s="339">
        <f t="shared" si="526"/>
        <v>-3.2188758248681975</v>
      </c>
      <c r="V7261" s="4">
        <f t="shared" si="527"/>
        <v>0.68750000000000033</v>
      </c>
    </row>
    <row r="7262" spans="1:22">
      <c r="A7262" s="114" t="s">
        <v>1007</v>
      </c>
      <c r="B7262" t="s">
        <v>1019</v>
      </c>
      <c r="C7262" s="219" t="s">
        <v>440</v>
      </c>
      <c r="D7262" s="81" t="s">
        <v>44</v>
      </c>
      <c r="E7262" s="93" t="s">
        <v>60</v>
      </c>
      <c r="F7262" s="93" t="s">
        <v>60</v>
      </c>
      <c r="G7262">
        <v>665</v>
      </c>
      <c r="H7262" s="123">
        <f t="shared" si="523"/>
        <v>1</v>
      </c>
      <c r="K7262" t="s">
        <v>100</v>
      </c>
      <c r="L7262" t="s">
        <v>100</v>
      </c>
      <c r="M7262" s="2">
        <v>9.6373056994818604</v>
      </c>
      <c r="N7262" s="63">
        <v>3.18652849740924</v>
      </c>
      <c r="O7262" s="63">
        <f t="shared" si="524"/>
        <v>9.0128636358490155</v>
      </c>
      <c r="P7262" s="2">
        <v>8</v>
      </c>
      <c r="Q7262" s="2">
        <v>5.5765170714185901</v>
      </c>
      <c r="R7262">
        <v>0.233160621761655</v>
      </c>
      <c r="S7262">
        <f t="shared" si="525"/>
        <v>0.65947782701335189</v>
      </c>
      <c r="T7262" s="2">
        <v>8</v>
      </c>
      <c r="U7262" s="339">
        <f t="shared" si="526"/>
        <v>-3.2108436531709441</v>
      </c>
      <c r="V7262" s="4">
        <f t="shared" si="527"/>
        <v>0.48499999999999643</v>
      </c>
    </row>
    <row r="7263" spans="1:22">
      <c r="A7263" s="114" t="s">
        <v>1007</v>
      </c>
      <c r="B7263" t="s">
        <v>1020</v>
      </c>
      <c r="C7263" s="219" t="s">
        <v>440</v>
      </c>
      <c r="D7263" s="81" t="s">
        <v>44</v>
      </c>
      <c r="E7263" s="93" t="s">
        <v>60</v>
      </c>
      <c r="F7263" s="93" t="s">
        <v>60</v>
      </c>
      <c r="G7263">
        <v>0</v>
      </c>
      <c r="H7263" s="123">
        <f t="shared" si="523"/>
        <v>0</v>
      </c>
      <c r="I7263" s="2" t="s">
        <v>100</v>
      </c>
      <c r="M7263" s="2">
        <v>1.4932652206014301</v>
      </c>
      <c r="N7263" s="63">
        <v>1.04148624109513</v>
      </c>
      <c r="O7263" s="63">
        <f t="shared" si="524"/>
        <v>2.945767934363416</v>
      </c>
      <c r="P7263" s="64">
        <v>8</v>
      </c>
      <c r="Q7263" s="2">
        <v>0.11446131742262</v>
      </c>
      <c r="R7263">
        <v>2.0416259254085798</v>
      </c>
      <c r="S7263">
        <f t="shared" si="525"/>
        <v>5.7745901460106692</v>
      </c>
      <c r="T7263" s="64">
        <v>8</v>
      </c>
      <c r="U7263" s="339">
        <f t="shared" si="526"/>
        <v>1.3175992552477984</v>
      </c>
      <c r="V7263" s="4">
        <f t="shared" si="527"/>
        <v>0.25903748542144833</v>
      </c>
    </row>
    <row r="7264" spans="1:22">
      <c r="A7264" s="114" t="s">
        <v>1007</v>
      </c>
      <c r="B7264" t="s">
        <v>1020</v>
      </c>
      <c r="C7264" s="219" t="s">
        <v>440</v>
      </c>
      <c r="D7264" s="81" t="s">
        <v>44</v>
      </c>
      <c r="E7264" s="93" t="s">
        <v>60</v>
      </c>
      <c r="F7264" s="93" t="s">
        <v>60</v>
      </c>
      <c r="G7264">
        <v>40</v>
      </c>
      <c r="H7264" s="123">
        <f t="shared" si="523"/>
        <v>6.0150375939849621E-2</v>
      </c>
      <c r="J7264" t="s">
        <v>100</v>
      </c>
      <c r="M7264" s="2">
        <v>1.6144313850697301</v>
      </c>
      <c r="N7264" s="63">
        <v>0.83331670424839999</v>
      </c>
      <c r="O7264" s="63">
        <f t="shared" si="524"/>
        <v>2.3569755698002735</v>
      </c>
      <c r="P7264" s="64">
        <v>8</v>
      </c>
      <c r="Q7264" s="2">
        <v>0.11047033703829</v>
      </c>
      <c r="R7264">
        <v>0.16666334084967999</v>
      </c>
      <c r="S7264">
        <f t="shared" si="525"/>
        <v>0.47139511396005462</v>
      </c>
      <c r="T7264" s="64">
        <v>8</v>
      </c>
      <c r="U7264" s="339">
        <f t="shared" si="526"/>
        <v>-2.646501163302585</v>
      </c>
      <c r="V7264" s="4">
        <f t="shared" si="527"/>
        <v>2.2451309500885959</v>
      </c>
    </row>
    <row r="7265" spans="1:22">
      <c r="A7265" s="114" t="s">
        <v>1007</v>
      </c>
      <c r="B7265" t="s">
        <v>1020</v>
      </c>
      <c r="C7265" s="219" t="s">
        <v>440</v>
      </c>
      <c r="D7265" s="81" t="s">
        <v>44</v>
      </c>
      <c r="E7265" s="93" t="s">
        <v>60</v>
      </c>
      <c r="F7265" s="93" t="s">
        <v>60</v>
      </c>
      <c r="G7265">
        <v>100</v>
      </c>
      <c r="H7265" s="123">
        <f t="shared" si="523"/>
        <v>0.15037593984962405</v>
      </c>
      <c r="K7265" t="s">
        <v>100</v>
      </c>
      <c r="M7265" s="2">
        <v>1.61012112625466</v>
      </c>
      <c r="N7265" s="63">
        <v>0.87514217867619015</v>
      </c>
      <c r="O7265" s="63">
        <f t="shared" si="524"/>
        <v>2.4752758761772133</v>
      </c>
      <c r="P7265" s="64">
        <v>8</v>
      </c>
      <c r="Q7265" s="2">
        <v>0.14846447029712401</v>
      </c>
      <c r="R7265">
        <v>0.16666334084967999</v>
      </c>
      <c r="S7265">
        <f t="shared" si="525"/>
        <v>0.47139511396005462</v>
      </c>
      <c r="T7265" s="64">
        <v>8</v>
      </c>
      <c r="U7265" s="339">
        <f t="shared" si="526"/>
        <v>-2.6793176470190296</v>
      </c>
      <c r="V7265" s="4">
        <f t="shared" si="527"/>
        <v>2.4010867386148713</v>
      </c>
    </row>
    <row r="7266" spans="1:22">
      <c r="A7266" s="114" t="s">
        <v>1007</v>
      </c>
      <c r="B7266" t="s">
        <v>1020</v>
      </c>
      <c r="C7266" s="219" t="s">
        <v>440</v>
      </c>
      <c r="D7266" s="81" t="s">
        <v>44</v>
      </c>
      <c r="E7266" s="93" t="s">
        <v>60</v>
      </c>
      <c r="F7266" s="93" t="s">
        <v>60</v>
      </c>
      <c r="G7266">
        <v>145</v>
      </c>
      <c r="H7266" s="123">
        <f t="shared" si="523"/>
        <v>0.21804511278195488</v>
      </c>
      <c r="K7266" t="s">
        <v>100</v>
      </c>
      <c r="M7266" s="2">
        <v>1.6064494243010701</v>
      </c>
      <c r="N7266" s="63">
        <v>0.83331670424839976</v>
      </c>
      <c r="O7266" s="63">
        <f t="shared" si="524"/>
        <v>2.3569755698002726</v>
      </c>
      <c r="P7266" s="64">
        <v>8</v>
      </c>
      <c r="Q7266" s="2">
        <v>0.14000359188233999</v>
      </c>
      <c r="R7266">
        <v>0.166503701634309</v>
      </c>
      <c r="S7266">
        <f t="shared" si="525"/>
        <v>0.47094358607312614</v>
      </c>
      <c r="T7266" s="64">
        <v>8</v>
      </c>
      <c r="U7266" s="339">
        <f t="shared" si="526"/>
        <v>-2.3814360237860561</v>
      </c>
      <c r="V7266" s="4">
        <f t="shared" si="527"/>
        <v>1.3827743091688043</v>
      </c>
    </row>
    <row r="7267" spans="1:22">
      <c r="A7267" s="114" t="s">
        <v>1007</v>
      </c>
      <c r="B7267" t="s">
        <v>1020</v>
      </c>
      <c r="C7267" s="219" t="s">
        <v>440</v>
      </c>
      <c r="D7267" s="81" t="s">
        <v>44</v>
      </c>
      <c r="E7267" s="93" t="s">
        <v>60</v>
      </c>
      <c r="F7267" s="93" t="s">
        <v>60</v>
      </c>
      <c r="G7267">
        <v>300</v>
      </c>
      <c r="H7267" s="123">
        <f t="shared" si="523"/>
        <v>0.45112781954887216</v>
      </c>
      <c r="K7267" t="s">
        <v>100</v>
      </c>
      <c r="M7267" s="2">
        <v>1.3483128130425099</v>
      </c>
      <c r="N7267" s="63">
        <v>0.83347634346377997</v>
      </c>
      <c r="O7267" s="63">
        <f t="shared" si="524"/>
        <v>2.3574270976872271</v>
      </c>
      <c r="P7267" s="64">
        <v>8</v>
      </c>
      <c r="Q7267" s="2">
        <v>0.13489513699039701</v>
      </c>
      <c r="R7267">
        <v>0.16650370163430903</v>
      </c>
      <c r="S7267">
        <f t="shared" si="525"/>
        <v>0.4709435860731262</v>
      </c>
      <c r="T7267" s="64">
        <v>8</v>
      </c>
      <c r="U7267" s="339">
        <f t="shared" si="526"/>
        <v>-2.2649412431217377</v>
      </c>
      <c r="V7267" s="4">
        <f t="shared" si="527"/>
        <v>1.5393908239061656</v>
      </c>
    </row>
    <row r="7268" spans="1:22">
      <c r="A7268" s="114" t="s">
        <v>1007</v>
      </c>
      <c r="B7268" t="s">
        <v>1020</v>
      </c>
      <c r="C7268" s="219" t="s">
        <v>440</v>
      </c>
      <c r="D7268" s="81" t="s">
        <v>44</v>
      </c>
      <c r="E7268" s="93" t="s">
        <v>60</v>
      </c>
      <c r="F7268" s="93" t="s">
        <v>60</v>
      </c>
      <c r="G7268">
        <v>365</v>
      </c>
      <c r="H7268" s="123">
        <f t="shared" si="523"/>
        <v>0.54887218045112784</v>
      </c>
      <c r="K7268" t="s">
        <v>100</v>
      </c>
      <c r="M7268" s="2">
        <v>1.3848701933629901</v>
      </c>
      <c r="N7268" s="63">
        <v>0.83331670424839976</v>
      </c>
      <c r="O7268" s="63">
        <f t="shared" si="524"/>
        <v>2.3569755698002726</v>
      </c>
      <c r="P7268" s="64">
        <v>8</v>
      </c>
      <c r="Q7268" s="2">
        <v>0.13154271346756</v>
      </c>
      <c r="R7268">
        <v>0.208329176062101</v>
      </c>
      <c r="S7268">
        <f t="shared" si="525"/>
        <v>0.58924389245007114</v>
      </c>
      <c r="T7268" s="64">
        <v>8</v>
      </c>
      <c r="U7268" s="339">
        <f t="shared" si="526"/>
        <v>-2.3288639774579138</v>
      </c>
      <c r="V7268" s="4">
        <f t="shared" si="527"/>
        <v>2.5101055635308849</v>
      </c>
    </row>
    <row r="7269" spans="1:22">
      <c r="A7269" s="114" t="s">
        <v>1007</v>
      </c>
      <c r="B7269" t="s">
        <v>1020</v>
      </c>
      <c r="C7269" s="219" t="s">
        <v>440</v>
      </c>
      <c r="D7269" s="81" t="s">
        <v>44</v>
      </c>
      <c r="E7269" s="93" t="s">
        <v>60</v>
      </c>
      <c r="F7269" s="93" t="s">
        <v>60</v>
      </c>
      <c r="G7269">
        <v>405</v>
      </c>
      <c r="H7269" s="123">
        <f t="shared" si="523"/>
        <v>0.60902255639097747</v>
      </c>
      <c r="K7269" t="s">
        <v>100</v>
      </c>
      <c r="M7269" s="2">
        <v>2.00634565881108</v>
      </c>
      <c r="N7269" s="63">
        <v>1.1666433859477601</v>
      </c>
      <c r="O7269" s="63">
        <f t="shared" si="524"/>
        <v>3.2997657977203829</v>
      </c>
      <c r="P7269" s="64">
        <v>8</v>
      </c>
      <c r="Q7269" s="2">
        <v>0.118611937022325</v>
      </c>
      <c r="R7269">
        <v>0.16634406241893199</v>
      </c>
      <c r="S7269">
        <f t="shared" si="525"/>
        <v>0.47049205818618062</v>
      </c>
      <c r="T7269" s="64">
        <v>8</v>
      </c>
      <c r="U7269" s="339">
        <f t="shared" si="526"/>
        <v>-2.7247386500260071</v>
      </c>
      <c r="V7269" s="4">
        <f t="shared" si="527"/>
        <v>1.7241198510699036</v>
      </c>
    </row>
    <row r="7270" spans="1:22">
      <c r="A7270" s="114" t="s">
        <v>1007</v>
      </c>
      <c r="B7270" t="s">
        <v>1020</v>
      </c>
      <c r="C7270" s="219" t="s">
        <v>440</v>
      </c>
      <c r="D7270" s="81" t="s">
        <v>44</v>
      </c>
      <c r="E7270" s="93" t="s">
        <v>60</v>
      </c>
      <c r="F7270" s="93" t="s">
        <v>60</v>
      </c>
      <c r="G7270">
        <v>665</v>
      </c>
      <c r="H7270" s="123">
        <f t="shared" si="523"/>
        <v>1</v>
      </c>
      <c r="K7270" t="s">
        <v>100</v>
      </c>
      <c r="L7270" t="s">
        <v>100</v>
      </c>
      <c r="M7270" s="2">
        <v>1.70207331430965</v>
      </c>
      <c r="N7270" s="63">
        <v>0.99998004509808003</v>
      </c>
      <c r="O7270" s="63">
        <f t="shared" si="524"/>
        <v>2.8283706837603284</v>
      </c>
      <c r="P7270" s="64">
        <v>8</v>
      </c>
      <c r="Q7270" s="2">
        <v>9.1971397722411101</v>
      </c>
      <c r="R7270">
        <v>0.16666334084968101</v>
      </c>
      <c r="S7270">
        <f t="shared" si="525"/>
        <v>0.47139511396005757</v>
      </c>
      <c r="T7270" s="64">
        <v>8</v>
      </c>
      <c r="U7270" s="339">
        <f t="shared" si="526"/>
        <v>-2.6637452526649796</v>
      </c>
      <c r="V7270" s="4">
        <f t="shared" si="527"/>
        <v>2.0993464801133599</v>
      </c>
    </row>
    <row r="7271" spans="1:22">
      <c r="A7271" s="114" t="s">
        <v>1007</v>
      </c>
      <c r="B7271" t="s">
        <v>1021</v>
      </c>
      <c r="C7271" s="219" t="s">
        <v>440</v>
      </c>
      <c r="D7271" s="81" t="s">
        <v>44</v>
      </c>
      <c r="E7271" s="93" t="s">
        <v>60</v>
      </c>
      <c r="F7271" s="93" t="s">
        <v>60</v>
      </c>
      <c r="G7271">
        <v>0</v>
      </c>
      <c r="H7271" s="123">
        <f t="shared" ref="H7271:H7334" si="528">G7271/665</f>
        <v>0</v>
      </c>
      <c r="I7271" s="2" t="s">
        <v>100</v>
      </c>
      <c r="M7271" s="2">
        <v>9.3018518141259303</v>
      </c>
      <c r="N7271" s="63">
        <v>1.6758001100086695</v>
      </c>
      <c r="O7271" s="63">
        <f t="shared" ref="O7271:O7334" si="529">N7271*SQRT(P7271)</f>
        <v>4.7398784868011701</v>
      </c>
      <c r="P7271" s="64">
        <v>8</v>
      </c>
      <c r="Q7271" s="2">
        <v>16.098763420050101</v>
      </c>
      <c r="R7271">
        <v>1.5706806282721892</v>
      </c>
      <c r="S7271">
        <f t="shared" ref="S7271:S7334" si="530">R7271*SQRT(T7271)</f>
        <v>4.4425556933184476</v>
      </c>
      <c r="T7271" s="64">
        <v>8</v>
      </c>
      <c r="U7271" s="339">
        <f t="shared" ref="U7271:U7334" si="531">LN(Q7270/M7271)</f>
        <v>-1.1320958740263844E-2</v>
      </c>
      <c r="V7271" s="4">
        <f t="shared" ref="V7271:V7334" si="532">M7271^2/(P7271*M7271^2)+S7271^2/(T7271*Q7270^2)</f>
        <v>0.15416555207546462</v>
      </c>
    </row>
    <row r="7272" spans="1:22">
      <c r="A7272" s="114" t="s">
        <v>1007</v>
      </c>
      <c r="B7272" t="s">
        <v>1021</v>
      </c>
      <c r="C7272" s="219" t="s">
        <v>440</v>
      </c>
      <c r="D7272" s="81" t="s">
        <v>44</v>
      </c>
      <c r="E7272" s="93" t="s">
        <v>60</v>
      </c>
      <c r="F7272" s="93" t="s">
        <v>60</v>
      </c>
      <c r="G7272">
        <v>40</v>
      </c>
      <c r="H7272" s="123">
        <f t="shared" si="528"/>
        <v>6.0150375939849621E-2</v>
      </c>
      <c r="J7272" t="s">
        <v>100</v>
      </c>
      <c r="M7272" s="2">
        <v>13.690386456699301</v>
      </c>
      <c r="N7272" s="63">
        <v>1.4663760262390984</v>
      </c>
      <c r="O7272" s="63">
        <f t="shared" si="529"/>
        <v>4.147537727692197</v>
      </c>
      <c r="P7272" s="64">
        <v>8</v>
      </c>
      <c r="Q7272" s="2">
        <v>9.2822947012447194</v>
      </c>
      <c r="R7272">
        <v>2.3036649214658986</v>
      </c>
      <c r="S7272">
        <f t="shared" si="530"/>
        <v>6.5157483502004503</v>
      </c>
      <c r="T7272" s="64">
        <v>8</v>
      </c>
      <c r="U7272" s="339">
        <f t="shared" si="531"/>
        <v>0.16204859480728129</v>
      </c>
      <c r="V7272" s="4">
        <f t="shared" si="532"/>
        <v>0.14547639892659142</v>
      </c>
    </row>
    <row r="7273" spans="1:22">
      <c r="A7273" s="114" t="s">
        <v>1007</v>
      </c>
      <c r="B7273" t="s">
        <v>1021</v>
      </c>
      <c r="C7273" s="219" t="s">
        <v>440</v>
      </c>
      <c r="D7273" s="81" t="s">
        <v>44</v>
      </c>
      <c r="E7273" s="93" t="s">
        <v>60</v>
      </c>
      <c r="F7273" s="93" t="s">
        <v>60</v>
      </c>
      <c r="G7273">
        <v>100</v>
      </c>
      <c r="H7273" s="123">
        <f t="shared" si="528"/>
        <v>0.15037593984962405</v>
      </c>
      <c r="K7273" t="s">
        <v>100</v>
      </c>
      <c r="M7273" s="2">
        <v>10.0148715545867</v>
      </c>
      <c r="N7273" s="63">
        <v>1.7801047120419007</v>
      </c>
      <c r="O7273" s="63">
        <f t="shared" si="529"/>
        <v>5.0348964524278186</v>
      </c>
      <c r="P7273" s="64">
        <v>8</v>
      </c>
      <c r="Q7273" s="2">
        <v>6.4452910139140602</v>
      </c>
      <c r="R7273">
        <v>0.62827225130889985</v>
      </c>
      <c r="S7273">
        <f t="shared" si="530"/>
        <v>1.7770222773274476</v>
      </c>
      <c r="T7273" s="64">
        <v>8</v>
      </c>
      <c r="U7273" s="339">
        <f t="shared" si="531"/>
        <v>-7.5962353660164031E-2</v>
      </c>
      <c r="V7273" s="4">
        <f t="shared" si="532"/>
        <v>0.12958126118585089</v>
      </c>
    </row>
    <row r="7274" spans="1:22">
      <c r="A7274" s="114" t="s">
        <v>1007</v>
      </c>
      <c r="B7274" t="s">
        <v>1021</v>
      </c>
      <c r="C7274" s="219" t="s">
        <v>440</v>
      </c>
      <c r="D7274" s="81" t="s">
        <v>44</v>
      </c>
      <c r="E7274" s="93" t="s">
        <v>60</v>
      </c>
      <c r="F7274" s="93" t="s">
        <v>60</v>
      </c>
      <c r="G7274">
        <v>145</v>
      </c>
      <c r="H7274" s="123">
        <f t="shared" si="528"/>
        <v>0.21804511278195488</v>
      </c>
      <c r="K7274" t="s">
        <v>100</v>
      </c>
      <c r="M7274" s="2">
        <v>10.2153319616191</v>
      </c>
      <c r="N7274" s="63">
        <v>1.9895287958115002</v>
      </c>
      <c r="O7274" s="63">
        <f t="shared" si="529"/>
        <v>5.6272372115368716</v>
      </c>
      <c r="P7274" s="64">
        <v>8</v>
      </c>
      <c r="Q7274" s="2">
        <v>4.8542383930572104</v>
      </c>
      <c r="R7274">
        <v>1.0475278586998602</v>
      </c>
      <c r="S7274">
        <f t="shared" si="530"/>
        <v>2.962856209473979</v>
      </c>
      <c r="T7274" s="64">
        <v>8</v>
      </c>
      <c r="U7274" s="339">
        <f t="shared" si="531"/>
        <v>-0.46053993639721769</v>
      </c>
      <c r="V7274" s="4">
        <f t="shared" si="532"/>
        <v>0.15141472545713697</v>
      </c>
    </row>
    <row r="7275" spans="1:22">
      <c r="A7275" s="112" t="s">
        <v>1007</v>
      </c>
      <c r="B7275" t="s">
        <v>1021</v>
      </c>
      <c r="C7275" s="219" t="s">
        <v>440</v>
      </c>
      <c r="D7275" s="81" t="s">
        <v>44</v>
      </c>
      <c r="E7275" s="93" t="s">
        <v>60</v>
      </c>
      <c r="F7275" s="93" t="s">
        <v>60</v>
      </c>
      <c r="G7275">
        <v>300</v>
      </c>
      <c r="H7275" s="123">
        <f t="shared" si="528"/>
        <v>0.45112781954887216</v>
      </c>
      <c r="K7275" t="s">
        <v>100</v>
      </c>
      <c r="M7275" s="2">
        <v>6.8437671888687301</v>
      </c>
      <c r="N7275" s="63">
        <v>1.361663984354319</v>
      </c>
      <c r="O7275" s="63">
        <f t="shared" si="529"/>
        <v>3.8513673481377282</v>
      </c>
      <c r="P7275" s="64">
        <v>8</v>
      </c>
      <c r="Q7275" s="2">
        <v>3.2701122496791402</v>
      </c>
      <c r="R7275">
        <v>1.0467129789964797</v>
      </c>
      <c r="S7275">
        <f t="shared" si="530"/>
        <v>2.9605513816175328</v>
      </c>
      <c r="T7275" s="64">
        <v>8</v>
      </c>
      <c r="U7275" s="339">
        <f t="shared" si="531"/>
        <v>-0.34348611982837129</v>
      </c>
      <c r="V7275" s="4">
        <f t="shared" si="532"/>
        <v>0.17149572425335022</v>
      </c>
    </row>
    <row r="7276" spans="1:22">
      <c r="A7276" s="114" t="s">
        <v>1007</v>
      </c>
      <c r="B7276" t="s">
        <v>1021</v>
      </c>
      <c r="C7276" s="219" t="s">
        <v>440</v>
      </c>
      <c r="D7276" s="81" t="s">
        <v>44</v>
      </c>
      <c r="E7276" s="93" t="s">
        <v>60</v>
      </c>
      <c r="F7276" s="93" t="s">
        <v>60</v>
      </c>
      <c r="G7276">
        <v>365</v>
      </c>
      <c r="H7276" s="123">
        <f t="shared" si="528"/>
        <v>0.54887218045112784</v>
      </c>
      <c r="K7276" t="s">
        <v>100</v>
      </c>
      <c r="M7276" s="2">
        <v>6.5161855481084503</v>
      </c>
      <c r="N7276" s="63">
        <v>1.2565445026177997</v>
      </c>
      <c r="O7276" s="63">
        <f t="shared" si="529"/>
        <v>3.5540445546548951</v>
      </c>
      <c r="P7276" s="64">
        <v>8</v>
      </c>
      <c r="Q7276" s="2">
        <v>3.0521319290239699</v>
      </c>
      <c r="R7276">
        <v>0.62867969116057987</v>
      </c>
      <c r="S7276">
        <f t="shared" si="530"/>
        <v>1.7781746912556418</v>
      </c>
      <c r="T7276" s="64">
        <v>8</v>
      </c>
      <c r="U7276" s="339">
        <f t="shared" si="531"/>
        <v>-0.68946485466400742</v>
      </c>
      <c r="V7276" s="4">
        <f t="shared" si="532"/>
        <v>0.16196013436023782</v>
      </c>
    </row>
    <row r="7277" spans="1:22">
      <c r="A7277" s="114" t="s">
        <v>1007</v>
      </c>
      <c r="B7277" t="s">
        <v>1021</v>
      </c>
      <c r="C7277" s="219" t="s">
        <v>440</v>
      </c>
      <c r="D7277" s="81" t="s">
        <v>44</v>
      </c>
      <c r="E7277" s="93" t="s">
        <v>60</v>
      </c>
      <c r="F7277" s="93" t="s">
        <v>60</v>
      </c>
      <c r="G7277">
        <v>405</v>
      </c>
      <c r="H7277" s="123">
        <f t="shared" si="528"/>
        <v>0.60902255639097747</v>
      </c>
      <c r="K7277" t="s">
        <v>100</v>
      </c>
      <c r="M7277" s="2">
        <v>5.35661173019332</v>
      </c>
      <c r="N7277" s="63">
        <v>1.3608491046509297</v>
      </c>
      <c r="O7277" s="63">
        <f t="shared" si="529"/>
        <v>3.8490625202812563</v>
      </c>
      <c r="P7277" s="64">
        <v>8</v>
      </c>
      <c r="Q7277" s="2">
        <v>6.1617128771365</v>
      </c>
      <c r="R7277">
        <v>0.83810377493022026</v>
      </c>
      <c r="S7277">
        <f t="shared" si="530"/>
        <v>2.3705154503648109</v>
      </c>
      <c r="T7277" s="64">
        <v>8</v>
      </c>
      <c r="U7277" s="339">
        <f t="shared" si="531"/>
        <v>-0.56249129574872203</v>
      </c>
      <c r="V7277" s="4">
        <f t="shared" si="532"/>
        <v>0.20040306321575058</v>
      </c>
    </row>
    <row r="7278" spans="1:22">
      <c r="A7278" s="114" t="s">
        <v>1007</v>
      </c>
      <c r="B7278" t="s">
        <v>1021</v>
      </c>
      <c r="C7278" s="219" t="s">
        <v>440</v>
      </c>
      <c r="D7278" s="81" t="s">
        <v>44</v>
      </c>
      <c r="E7278" s="93" t="s">
        <v>60</v>
      </c>
      <c r="F7278" s="93" t="s">
        <v>60</v>
      </c>
      <c r="G7278">
        <v>665</v>
      </c>
      <c r="H7278" s="123">
        <f t="shared" si="528"/>
        <v>1</v>
      </c>
      <c r="K7278" t="s">
        <v>100</v>
      </c>
      <c r="L7278" t="s">
        <v>100</v>
      </c>
      <c r="M7278" s="2">
        <v>9.1979546519444995</v>
      </c>
      <c r="N7278" s="63">
        <v>2.3040723613176013</v>
      </c>
      <c r="O7278" s="63">
        <f t="shared" si="529"/>
        <v>6.5169007641287084</v>
      </c>
      <c r="P7278" s="64">
        <v>8</v>
      </c>
      <c r="Q7278" s="2">
        <v>5.66346935457649</v>
      </c>
      <c r="R7278">
        <v>0.62827225130889985</v>
      </c>
      <c r="S7278">
        <f t="shared" si="530"/>
        <v>1.7770222773274476</v>
      </c>
      <c r="T7278" s="64">
        <v>8</v>
      </c>
      <c r="U7278" s="339">
        <f t="shared" si="531"/>
        <v>-0.40062633553444699</v>
      </c>
      <c r="V7278" s="4">
        <f t="shared" si="532"/>
        <v>0.13539663609817865</v>
      </c>
    </row>
    <row r="7279" spans="1:22">
      <c r="A7279" s="114" t="s">
        <v>1007</v>
      </c>
      <c r="B7279" t="s">
        <v>1022</v>
      </c>
      <c r="C7279" s="219" t="s">
        <v>440</v>
      </c>
      <c r="D7279" s="81" t="s">
        <v>44</v>
      </c>
      <c r="E7279" s="93" t="s">
        <v>60</v>
      </c>
      <c r="F7279" s="93" t="s">
        <v>60</v>
      </c>
      <c r="G7279">
        <v>0</v>
      </c>
      <c r="H7279" s="123">
        <f t="shared" si="528"/>
        <v>0</v>
      </c>
      <c r="I7279" s="2" t="s">
        <v>100</v>
      </c>
      <c r="M7279" s="2">
        <v>7.4319622825556797</v>
      </c>
      <c r="N7279" s="63">
        <v>2.9053812388229199</v>
      </c>
      <c r="O7279" s="63">
        <f t="shared" si="529"/>
        <v>8.2176591036154356</v>
      </c>
      <c r="P7279" s="64">
        <v>8</v>
      </c>
      <c r="Q7279" s="2">
        <v>9.8208421394895105</v>
      </c>
      <c r="R7279">
        <v>1.1368883108437702</v>
      </c>
      <c r="S7279">
        <f t="shared" si="530"/>
        <v>3.2156057361973978</v>
      </c>
      <c r="T7279" s="64">
        <v>8</v>
      </c>
      <c r="U7279" s="339">
        <f t="shared" si="531"/>
        <v>-0.27175326188843435</v>
      </c>
      <c r="V7279" s="4">
        <f t="shared" si="532"/>
        <v>0.16529679377137185</v>
      </c>
    </row>
    <row r="7280" spans="1:22">
      <c r="A7280" s="114" t="s">
        <v>1007</v>
      </c>
      <c r="B7280" t="s">
        <v>1022</v>
      </c>
      <c r="C7280" s="219" t="s">
        <v>440</v>
      </c>
      <c r="D7280" s="81" t="s">
        <v>44</v>
      </c>
      <c r="E7280" s="93" t="s">
        <v>60</v>
      </c>
      <c r="F7280" s="93" t="s">
        <v>60</v>
      </c>
      <c r="G7280">
        <v>40</v>
      </c>
      <c r="H7280" s="123">
        <f t="shared" si="528"/>
        <v>6.0150375939849621E-2</v>
      </c>
      <c r="J7280" t="s">
        <v>100</v>
      </c>
      <c r="M7280" s="2">
        <v>13.104698423020601</v>
      </c>
      <c r="N7280" s="63">
        <v>2.5264184685416993</v>
      </c>
      <c r="O7280" s="63">
        <f t="shared" si="529"/>
        <v>7.145790524883072</v>
      </c>
      <c r="P7280" s="64">
        <v>8</v>
      </c>
      <c r="Q7280" s="2">
        <v>6.5233295399122104</v>
      </c>
      <c r="R7280">
        <v>2.7790603153958706</v>
      </c>
      <c r="S7280">
        <f t="shared" si="530"/>
        <v>7.8603695773713831</v>
      </c>
      <c r="T7280" s="64">
        <v>8</v>
      </c>
      <c r="U7280" s="339">
        <f t="shared" si="531"/>
        <v>-0.2884639478755664</v>
      </c>
      <c r="V7280" s="4">
        <f t="shared" si="532"/>
        <v>0.20507528346378523</v>
      </c>
    </row>
    <row r="7281" spans="1:22">
      <c r="A7281" s="114" t="s">
        <v>1007</v>
      </c>
      <c r="B7281" t="s">
        <v>1022</v>
      </c>
      <c r="C7281" s="219" t="s">
        <v>440</v>
      </c>
      <c r="D7281" s="81" t="s">
        <v>44</v>
      </c>
      <c r="E7281" s="93" t="s">
        <v>60</v>
      </c>
      <c r="F7281" s="93" t="s">
        <v>60</v>
      </c>
      <c r="G7281">
        <v>100</v>
      </c>
      <c r="H7281" s="123">
        <f t="shared" si="528"/>
        <v>0.15037593984962405</v>
      </c>
      <c r="K7281" t="s">
        <v>100</v>
      </c>
      <c r="M7281" s="2">
        <v>7.6607055763290504</v>
      </c>
      <c r="N7281" s="63">
        <v>2.6522516663956495</v>
      </c>
      <c r="O7281" s="63">
        <f t="shared" si="529"/>
        <v>7.5017005548867388</v>
      </c>
      <c r="P7281" s="64">
        <v>8</v>
      </c>
      <c r="Q7281" s="2">
        <v>4.61778572589823</v>
      </c>
      <c r="R7281">
        <v>2.3996098195415403</v>
      </c>
      <c r="S7281">
        <f t="shared" si="530"/>
        <v>6.7871215023986036</v>
      </c>
      <c r="T7281" s="64">
        <v>8</v>
      </c>
      <c r="U7281" s="339">
        <f t="shared" si="531"/>
        <v>-0.16071918007882463</v>
      </c>
      <c r="V7281" s="4">
        <f t="shared" si="532"/>
        <v>0.26031396628526537</v>
      </c>
    </row>
    <row r="7282" spans="1:22">
      <c r="A7282" s="114" t="s">
        <v>1007</v>
      </c>
      <c r="B7282" t="s">
        <v>1022</v>
      </c>
      <c r="C7282" s="219" t="s">
        <v>440</v>
      </c>
      <c r="D7282" s="81" t="s">
        <v>44</v>
      </c>
      <c r="E7282" s="93" t="s">
        <v>60</v>
      </c>
      <c r="F7282" s="93" t="s">
        <v>60</v>
      </c>
      <c r="G7282">
        <v>145</v>
      </c>
      <c r="H7282" s="123">
        <f t="shared" si="528"/>
        <v>0.21804511278195488</v>
      </c>
      <c r="K7282" t="s">
        <v>100</v>
      </c>
      <c r="M7282" s="2">
        <v>6.8920500731588303</v>
      </c>
      <c r="N7282" s="63">
        <v>2.6522516663957196</v>
      </c>
      <c r="O7282" s="63">
        <f t="shared" si="529"/>
        <v>7.5017005548869369</v>
      </c>
      <c r="P7282" s="64">
        <v>8</v>
      </c>
      <c r="Q7282" s="2">
        <v>3.4560234108275099</v>
      </c>
      <c r="R7282">
        <v>1.7680052024061199</v>
      </c>
      <c r="S7282">
        <f t="shared" si="530"/>
        <v>5.000673871177848</v>
      </c>
      <c r="T7282" s="64">
        <v>8</v>
      </c>
      <c r="U7282" s="339">
        <f t="shared" si="531"/>
        <v>-0.40045327394887037</v>
      </c>
      <c r="V7282" s="4">
        <f t="shared" si="532"/>
        <v>0.27158837256538887</v>
      </c>
    </row>
    <row r="7283" spans="1:22">
      <c r="A7283" s="114" t="s">
        <v>1007</v>
      </c>
      <c r="B7283" t="s">
        <v>1022</v>
      </c>
      <c r="C7283" s="219" t="s">
        <v>440</v>
      </c>
      <c r="D7283" s="81" t="s">
        <v>44</v>
      </c>
      <c r="E7283" s="93" t="s">
        <v>60</v>
      </c>
      <c r="F7283" s="93" t="s">
        <v>60</v>
      </c>
      <c r="G7283">
        <v>300</v>
      </c>
      <c r="H7283" s="123">
        <f t="shared" si="528"/>
        <v>0.45112781954887216</v>
      </c>
      <c r="K7283" t="s">
        <v>100</v>
      </c>
      <c r="M7283" s="2">
        <v>5.7298000325150298</v>
      </c>
      <c r="N7283" s="63">
        <v>2.6527393919688009</v>
      </c>
      <c r="O7283" s="63">
        <f t="shared" si="529"/>
        <v>7.5030800511272728</v>
      </c>
      <c r="P7283" s="64">
        <v>8</v>
      </c>
      <c r="Q7283" s="2">
        <v>2.0508860347910902</v>
      </c>
      <c r="R7283">
        <v>1.7684929279791799</v>
      </c>
      <c r="S7283">
        <f t="shared" si="530"/>
        <v>5.0020533674181236</v>
      </c>
      <c r="T7283" s="64">
        <v>8</v>
      </c>
      <c r="U7283" s="339">
        <f t="shared" si="531"/>
        <v>-0.50556200689309116</v>
      </c>
      <c r="V7283" s="4">
        <f t="shared" si="532"/>
        <v>0.38685043729913088</v>
      </c>
    </row>
    <row r="7284" spans="1:22">
      <c r="A7284" s="114" t="s">
        <v>1007</v>
      </c>
      <c r="B7284" t="s">
        <v>1022</v>
      </c>
      <c r="C7284" s="219" t="s">
        <v>440</v>
      </c>
      <c r="D7284" s="81" t="s">
        <v>44</v>
      </c>
      <c r="E7284" s="93" t="s">
        <v>60</v>
      </c>
      <c r="F7284" s="93" t="s">
        <v>60</v>
      </c>
      <c r="G7284">
        <v>365</v>
      </c>
      <c r="H7284" s="123">
        <f t="shared" si="528"/>
        <v>0.54887218045112784</v>
      </c>
      <c r="K7284" t="s">
        <v>100</v>
      </c>
      <c r="M7284" s="2">
        <v>4.4514713054787798</v>
      </c>
      <c r="N7284" s="63">
        <v>2.1464802471143001</v>
      </c>
      <c r="O7284" s="63">
        <f t="shared" si="529"/>
        <v>6.071162953669992</v>
      </c>
      <c r="P7284" s="64">
        <v>8</v>
      </c>
      <c r="Q7284" s="2">
        <v>2.4196065680377199</v>
      </c>
      <c r="R7284">
        <v>1.0105673874166903</v>
      </c>
      <c r="S7284">
        <f t="shared" si="530"/>
        <v>2.8583162099532586</v>
      </c>
      <c r="T7284" s="64">
        <v>8</v>
      </c>
      <c r="U7284" s="339">
        <f t="shared" si="531"/>
        <v>-0.77496276010982834</v>
      </c>
      <c r="V7284" s="4">
        <f t="shared" si="532"/>
        <v>0.36779934000772474</v>
      </c>
    </row>
    <row r="7285" spans="1:22">
      <c r="A7285" s="114" t="s">
        <v>1007</v>
      </c>
      <c r="B7285" t="s">
        <v>1022</v>
      </c>
      <c r="C7285" s="219" t="s">
        <v>440</v>
      </c>
      <c r="D7285" s="81" t="s">
        <v>44</v>
      </c>
      <c r="E7285" s="93" t="s">
        <v>60</v>
      </c>
      <c r="F7285" s="93" t="s">
        <v>60</v>
      </c>
      <c r="G7285">
        <v>405</v>
      </c>
      <c r="H7285" s="123">
        <f t="shared" si="528"/>
        <v>0.60902255639097747</v>
      </c>
      <c r="K7285" t="s">
        <v>100</v>
      </c>
      <c r="M7285" s="2">
        <v>4.4407413428710703</v>
      </c>
      <c r="N7285" s="63">
        <v>1.3895301576979397</v>
      </c>
      <c r="O7285" s="63">
        <f t="shared" si="529"/>
        <v>3.930184788685704</v>
      </c>
      <c r="P7285" s="64">
        <v>8</v>
      </c>
      <c r="Q7285" s="2">
        <v>4.5290196715981201</v>
      </c>
      <c r="R7285">
        <v>0.63160461713542992</v>
      </c>
      <c r="S7285">
        <f t="shared" si="530"/>
        <v>1.7864476312207824</v>
      </c>
      <c r="T7285" s="64">
        <v>8</v>
      </c>
      <c r="U7285" s="339">
        <f t="shared" si="531"/>
        <v>-0.6072163798606568</v>
      </c>
      <c r="V7285" s="4">
        <f t="shared" si="532"/>
        <v>0.19313983581104238</v>
      </c>
    </row>
    <row r="7286" spans="1:22">
      <c r="A7286" s="114" t="s">
        <v>1007</v>
      </c>
      <c r="B7286" t="s">
        <v>1022</v>
      </c>
      <c r="C7286" s="219" t="s">
        <v>440</v>
      </c>
      <c r="D7286" s="81" t="s">
        <v>44</v>
      </c>
      <c r="E7286" s="93" t="s">
        <v>60</v>
      </c>
      <c r="F7286" s="93" t="s">
        <v>60</v>
      </c>
      <c r="G7286">
        <v>665</v>
      </c>
      <c r="H7286" s="123">
        <f t="shared" si="528"/>
        <v>1</v>
      </c>
      <c r="K7286" t="s">
        <v>100</v>
      </c>
      <c r="L7286" t="s">
        <v>100</v>
      </c>
      <c r="M7286" s="2">
        <v>10.2129735002438</v>
      </c>
      <c r="N7286" s="63">
        <v>3.6633067793855005</v>
      </c>
      <c r="O7286" s="63">
        <f t="shared" si="529"/>
        <v>10.361396261080557</v>
      </c>
      <c r="P7286" s="64">
        <v>8</v>
      </c>
      <c r="Q7286" s="2">
        <v>0.68005952380952295</v>
      </c>
      <c r="R7286">
        <v>1.3905056088440899</v>
      </c>
      <c r="S7286">
        <f t="shared" si="530"/>
        <v>3.9329437811663399</v>
      </c>
      <c r="T7286" s="64">
        <v>8</v>
      </c>
      <c r="U7286" s="339">
        <f t="shared" si="531"/>
        <v>-0.81315331584465333</v>
      </c>
      <c r="V7286" s="4">
        <f t="shared" si="532"/>
        <v>0.21926209242104638</v>
      </c>
    </row>
    <row r="7287" spans="1:22">
      <c r="A7287" s="114" t="s">
        <v>1007</v>
      </c>
      <c r="B7287" t="s">
        <v>1023</v>
      </c>
      <c r="C7287" s="219" t="s">
        <v>440</v>
      </c>
      <c r="D7287" s="81" t="s">
        <v>44</v>
      </c>
      <c r="E7287" s="93" t="s">
        <v>60</v>
      </c>
      <c r="F7287" s="93" t="s">
        <v>60</v>
      </c>
      <c r="G7287">
        <v>0</v>
      </c>
      <c r="H7287" s="123">
        <f t="shared" si="528"/>
        <v>0</v>
      </c>
      <c r="I7287" s="2" t="s">
        <v>100</v>
      </c>
      <c r="M7287" s="2">
        <v>0.29904513888888801</v>
      </c>
      <c r="N7287" s="63">
        <v>0.2381572420634917</v>
      </c>
      <c r="O7287" s="63">
        <f t="shared" si="529"/>
        <v>0.6736104034071243</v>
      </c>
      <c r="P7287" s="64">
        <v>8</v>
      </c>
      <c r="Q7287" s="2">
        <v>1.39279513888888</v>
      </c>
      <c r="R7287">
        <v>0.39676339285713713</v>
      </c>
      <c r="S7287">
        <f t="shared" si="530"/>
        <v>1.1222163424634555</v>
      </c>
      <c r="T7287" s="64">
        <v>8</v>
      </c>
      <c r="U7287" s="339">
        <f t="shared" si="531"/>
        <v>0.82158580117318003</v>
      </c>
      <c r="V7287" s="4">
        <f t="shared" si="532"/>
        <v>0.46538415613672141</v>
      </c>
    </row>
    <row r="7288" spans="1:22">
      <c r="A7288" s="114" t="s">
        <v>1007</v>
      </c>
      <c r="B7288" t="s">
        <v>1023</v>
      </c>
      <c r="C7288" s="219" t="s">
        <v>440</v>
      </c>
      <c r="D7288" s="81" t="s">
        <v>44</v>
      </c>
      <c r="E7288" s="93" t="s">
        <v>60</v>
      </c>
      <c r="F7288" s="93" t="s">
        <v>60</v>
      </c>
      <c r="G7288">
        <v>40</v>
      </c>
      <c r="H7288" s="123">
        <f t="shared" si="528"/>
        <v>6.0150375939849621E-2</v>
      </c>
      <c r="J7288" t="s">
        <v>100</v>
      </c>
      <c r="M7288" s="2">
        <v>0.17057291666666599</v>
      </c>
      <c r="N7288" s="63">
        <v>0.11111111111111069</v>
      </c>
      <c r="O7288" s="63">
        <f t="shared" si="529"/>
        <v>0.31426968052735327</v>
      </c>
      <c r="P7288" s="64">
        <v>8</v>
      </c>
      <c r="Q7288" s="2">
        <v>0.78807043650793496</v>
      </c>
      <c r="R7288">
        <v>0.42863343253969011</v>
      </c>
      <c r="S7288">
        <f t="shared" si="530"/>
        <v>1.2123584271683259</v>
      </c>
      <c r="T7288" s="64">
        <v>8</v>
      </c>
      <c r="U7288" s="339">
        <f t="shared" si="531"/>
        <v>2.0999050292405932</v>
      </c>
      <c r="V7288" s="4">
        <f t="shared" si="532"/>
        <v>0.21971038445749674</v>
      </c>
    </row>
    <row r="7289" spans="1:22">
      <c r="A7289" s="114" t="s">
        <v>1007</v>
      </c>
      <c r="B7289" t="s">
        <v>1023</v>
      </c>
      <c r="C7289" s="219" t="s">
        <v>440</v>
      </c>
      <c r="D7289" s="81" t="s">
        <v>44</v>
      </c>
      <c r="E7289" s="93" t="s">
        <v>60</v>
      </c>
      <c r="F7289" s="93" t="s">
        <v>60</v>
      </c>
      <c r="G7289">
        <v>100</v>
      </c>
      <c r="H7289" s="123">
        <f t="shared" si="528"/>
        <v>0.15037593984962405</v>
      </c>
      <c r="K7289" t="s">
        <v>100</v>
      </c>
      <c r="M7289" s="2">
        <v>0.31187996031745902</v>
      </c>
      <c r="N7289" s="63">
        <v>0.19047619047619102</v>
      </c>
      <c r="O7289" s="63">
        <f t="shared" si="529"/>
        <v>0.53874802376118069</v>
      </c>
      <c r="P7289" s="64">
        <v>8</v>
      </c>
      <c r="Q7289" s="2">
        <v>1.8977554563492001</v>
      </c>
      <c r="R7289">
        <v>0.49206349206348499</v>
      </c>
      <c r="S7289">
        <f t="shared" si="530"/>
        <v>1.3917657280496927</v>
      </c>
      <c r="T7289" s="64">
        <v>8</v>
      </c>
      <c r="U7289" s="339">
        <f t="shared" si="531"/>
        <v>0.92696910108971708</v>
      </c>
      <c r="V7289" s="4">
        <f t="shared" si="532"/>
        <v>0.5148631766805376</v>
      </c>
    </row>
    <row r="7290" spans="1:22">
      <c r="A7290" s="112" t="s">
        <v>1007</v>
      </c>
      <c r="B7290" t="s">
        <v>1023</v>
      </c>
      <c r="C7290" s="219" t="s">
        <v>440</v>
      </c>
      <c r="D7290" s="81" t="s">
        <v>44</v>
      </c>
      <c r="E7290" s="93" t="s">
        <v>60</v>
      </c>
      <c r="F7290" s="93" t="s">
        <v>60</v>
      </c>
      <c r="G7290">
        <v>145</v>
      </c>
      <c r="H7290" s="123">
        <f t="shared" si="528"/>
        <v>0.21804511278195488</v>
      </c>
      <c r="K7290" t="s">
        <v>100</v>
      </c>
      <c r="M7290" s="2">
        <v>0.51680307539682502</v>
      </c>
      <c r="N7290" s="63">
        <v>0.34920634920635002</v>
      </c>
      <c r="O7290" s="63">
        <f t="shared" si="529"/>
        <v>0.98770471022883066</v>
      </c>
      <c r="P7290" s="64">
        <v>8</v>
      </c>
      <c r="Q7290" s="2">
        <v>1.4024677579364999</v>
      </c>
      <c r="R7290">
        <v>0.49206349206349009</v>
      </c>
      <c r="S7290">
        <f t="shared" si="530"/>
        <v>1.3917657280497071</v>
      </c>
      <c r="T7290" s="64">
        <v>8</v>
      </c>
      <c r="U7290" s="339">
        <f t="shared" si="531"/>
        <v>1.3007652247643493</v>
      </c>
      <c r="V7290" s="4">
        <f t="shared" si="532"/>
        <v>0.19222979565688464</v>
      </c>
    </row>
    <row r="7291" spans="1:22">
      <c r="A7291" s="114" t="s">
        <v>1007</v>
      </c>
      <c r="B7291" t="s">
        <v>1023</v>
      </c>
      <c r="C7291" s="219" t="s">
        <v>440</v>
      </c>
      <c r="D7291" s="81" t="s">
        <v>44</v>
      </c>
      <c r="E7291" s="93" t="s">
        <v>60</v>
      </c>
      <c r="F7291" s="93" t="s">
        <v>60</v>
      </c>
      <c r="G7291">
        <v>300</v>
      </c>
      <c r="H7291" s="123">
        <f t="shared" si="528"/>
        <v>0.45112781954887216</v>
      </c>
      <c r="K7291" t="s">
        <v>100</v>
      </c>
      <c r="M7291" s="2">
        <v>0.18030753968253899</v>
      </c>
      <c r="N7291" s="63">
        <v>0.12692212301587208</v>
      </c>
      <c r="O7291" s="63">
        <f t="shared" si="529"/>
        <v>0.35898997546846534</v>
      </c>
      <c r="P7291" s="64">
        <v>8</v>
      </c>
      <c r="Q7291" s="2">
        <v>1.0196552579364999</v>
      </c>
      <c r="R7291">
        <v>0.49212549603175004</v>
      </c>
      <c r="S7291">
        <f t="shared" si="530"/>
        <v>1.3919411017553756</v>
      </c>
      <c r="T7291" s="64">
        <v>8</v>
      </c>
      <c r="U7291" s="339">
        <f t="shared" si="531"/>
        <v>2.0513247013745692</v>
      </c>
      <c r="V7291" s="4">
        <f t="shared" si="532"/>
        <v>0.24813058970831187</v>
      </c>
    </row>
    <row r="7292" spans="1:22">
      <c r="A7292" s="114" t="s">
        <v>1007</v>
      </c>
      <c r="B7292" t="s">
        <v>1023</v>
      </c>
      <c r="C7292" s="219" t="s">
        <v>440</v>
      </c>
      <c r="D7292" s="81" t="s">
        <v>44</v>
      </c>
      <c r="E7292" s="93" t="s">
        <v>60</v>
      </c>
      <c r="F7292" s="93" t="s">
        <v>60</v>
      </c>
      <c r="G7292">
        <v>365</v>
      </c>
      <c r="H7292" s="123">
        <f t="shared" si="528"/>
        <v>0.54887218045112784</v>
      </c>
      <c r="K7292" t="s">
        <v>100</v>
      </c>
      <c r="M7292" s="2">
        <v>0.16238839285714199</v>
      </c>
      <c r="N7292" s="63">
        <v>0.11098710317460249</v>
      </c>
      <c r="O7292" s="63">
        <f t="shared" si="529"/>
        <v>0.31391893311604968</v>
      </c>
      <c r="P7292" s="64">
        <v>8</v>
      </c>
      <c r="Q7292" s="2">
        <v>0.66908482142856995</v>
      </c>
      <c r="R7292">
        <v>0.39682539682540008</v>
      </c>
      <c r="S7292">
        <f t="shared" si="530"/>
        <v>1.1223917161691324</v>
      </c>
      <c r="T7292" s="64">
        <v>8</v>
      </c>
      <c r="U7292" s="339">
        <f t="shared" si="531"/>
        <v>1.837228914115443</v>
      </c>
      <c r="V7292" s="4">
        <f t="shared" si="532"/>
        <v>0.27645799116082631</v>
      </c>
    </row>
    <row r="7293" spans="1:22">
      <c r="A7293" s="114" t="s">
        <v>1007</v>
      </c>
      <c r="B7293" t="s">
        <v>1023</v>
      </c>
      <c r="C7293" s="219" t="s">
        <v>440</v>
      </c>
      <c r="D7293" s="81" t="s">
        <v>44</v>
      </c>
      <c r="E7293" s="93" t="s">
        <v>60</v>
      </c>
      <c r="F7293" s="93" t="s">
        <v>60</v>
      </c>
      <c r="G7293">
        <v>405</v>
      </c>
      <c r="H7293" s="123">
        <f t="shared" si="528"/>
        <v>0.60902255639097747</v>
      </c>
      <c r="K7293" t="s">
        <v>100</v>
      </c>
      <c r="M7293" s="2">
        <v>0.39936755952380898</v>
      </c>
      <c r="N7293" s="63">
        <v>0.25403025793650902</v>
      </c>
      <c r="O7293" s="63">
        <f t="shared" si="529"/>
        <v>0.71850607205389327</v>
      </c>
      <c r="P7293" s="64">
        <v>8</v>
      </c>
      <c r="Q7293" s="2">
        <v>0.172247023809523</v>
      </c>
      <c r="R7293">
        <v>0.36520337301587003</v>
      </c>
      <c r="S7293">
        <f t="shared" si="530"/>
        <v>1.0329511262868876</v>
      </c>
      <c r="T7293" s="64">
        <v>8</v>
      </c>
      <c r="U7293" s="339">
        <f t="shared" si="531"/>
        <v>0.51602864581684205</v>
      </c>
      <c r="V7293" s="4">
        <f t="shared" si="532"/>
        <v>0.42292517594533696</v>
      </c>
    </row>
    <row r="7294" spans="1:22">
      <c r="A7294" s="114" t="s">
        <v>1007</v>
      </c>
      <c r="B7294" t="s">
        <v>1023</v>
      </c>
      <c r="C7294" s="219" t="s">
        <v>440</v>
      </c>
      <c r="D7294" s="81" t="s">
        <v>44</v>
      </c>
      <c r="E7294" s="93" t="s">
        <v>60</v>
      </c>
      <c r="F7294" s="93" t="s">
        <v>60</v>
      </c>
      <c r="G7294">
        <v>665</v>
      </c>
      <c r="H7294" s="123">
        <f t="shared" si="528"/>
        <v>1</v>
      </c>
      <c r="K7294" t="s">
        <v>100</v>
      </c>
      <c r="L7294" t="s">
        <v>100</v>
      </c>
      <c r="M7294" s="2">
        <v>7.69469246031739E-2</v>
      </c>
      <c r="N7294" s="63">
        <v>6.2003968254398245E-5</v>
      </c>
      <c r="O7294" s="63">
        <f t="shared" si="529"/>
        <v>1.753737056526417E-4</v>
      </c>
      <c r="P7294" s="64">
        <v>8</v>
      </c>
      <c r="Q7294" s="2">
        <v>4.9111842105263599E-2</v>
      </c>
      <c r="R7294">
        <v>0.12692212301587302</v>
      </c>
      <c r="S7294">
        <f t="shared" si="530"/>
        <v>0.358989975468468</v>
      </c>
      <c r="T7294" s="64">
        <v>8</v>
      </c>
      <c r="U7294" s="339">
        <f t="shared" si="531"/>
        <v>0.80581373810968626</v>
      </c>
      <c r="V7294" s="4">
        <f t="shared" si="532"/>
        <v>0.66796420865165007</v>
      </c>
    </row>
    <row r="7295" spans="1:22">
      <c r="A7295" s="114" t="s">
        <v>1007</v>
      </c>
      <c r="B7295" s="9" t="s">
        <v>1024</v>
      </c>
      <c r="C7295" s="219" t="s">
        <v>440</v>
      </c>
      <c r="D7295" s="81" t="s">
        <v>44</v>
      </c>
      <c r="E7295" s="93" t="s">
        <v>60</v>
      </c>
      <c r="F7295" s="93" t="s">
        <v>60</v>
      </c>
      <c r="G7295">
        <v>0</v>
      </c>
      <c r="H7295" s="123">
        <f t="shared" si="528"/>
        <v>0</v>
      </c>
      <c r="I7295" s="2" t="s">
        <v>100</v>
      </c>
      <c r="M7295" s="2">
        <v>0.29335526315789501</v>
      </c>
      <c r="N7295" s="63">
        <v>0.22736842105263094</v>
      </c>
      <c r="O7295" s="63">
        <f t="shared" si="529"/>
        <v>0.64309500941597408</v>
      </c>
      <c r="P7295" s="64">
        <v>8</v>
      </c>
      <c r="Q7295" s="2">
        <v>0.64628289473684197</v>
      </c>
      <c r="R7295">
        <v>3.3717105263158402E-2</v>
      </c>
      <c r="S7295">
        <f t="shared" si="530"/>
        <v>9.5366375094239758E-2</v>
      </c>
      <c r="T7295" s="64">
        <v>8</v>
      </c>
      <c r="U7295" s="339">
        <f t="shared" si="531"/>
        <v>-1.7872841876482235</v>
      </c>
      <c r="V7295" s="4">
        <f t="shared" si="532"/>
        <v>0.59633329056472639</v>
      </c>
    </row>
    <row r="7296" spans="1:22">
      <c r="A7296" s="114" t="s">
        <v>1007</v>
      </c>
      <c r="B7296" s="9" t="s">
        <v>1024</v>
      </c>
      <c r="C7296" s="219" t="s">
        <v>440</v>
      </c>
      <c r="D7296" s="81" t="s">
        <v>44</v>
      </c>
      <c r="E7296" s="93" t="s">
        <v>60</v>
      </c>
      <c r="F7296" s="93" t="s">
        <v>60</v>
      </c>
      <c r="G7296">
        <v>40</v>
      </c>
      <c r="H7296" s="123">
        <f t="shared" si="528"/>
        <v>6.0150375939849621E-2</v>
      </c>
      <c r="J7296" t="s">
        <v>100</v>
      </c>
      <c r="M7296" s="2">
        <v>0.27575657894736799</v>
      </c>
      <c r="N7296" s="63">
        <v>0.33687500000000098</v>
      </c>
      <c r="O7296" s="63">
        <f t="shared" si="529"/>
        <v>0.95282638764887562</v>
      </c>
      <c r="P7296" s="64">
        <v>8</v>
      </c>
      <c r="Q7296" s="2">
        <v>0.52756578947368404</v>
      </c>
      <c r="R7296">
        <v>0.25263157894736898</v>
      </c>
      <c r="S7296">
        <f t="shared" si="530"/>
        <v>0.71455001046219702</v>
      </c>
      <c r="T7296" s="64">
        <v>8</v>
      </c>
      <c r="U7296" s="339">
        <f t="shared" si="531"/>
        <v>0.85171880924830734</v>
      </c>
      <c r="V7296" s="4">
        <f t="shared" si="532"/>
        <v>0.2778023205546758</v>
      </c>
    </row>
    <row r="7297" spans="1:22">
      <c r="A7297" s="114" t="s">
        <v>1007</v>
      </c>
      <c r="B7297" s="9" t="s">
        <v>1024</v>
      </c>
      <c r="C7297" s="219" t="s">
        <v>440</v>
      </c>
      <c r="D7297" s="81" t="s">
        <v>44</v>
      </c>
      <c r="E7297" s="93" t="s">
        <v>60</v>
      </c>
      <c r="F7297" s="93" t="s">
        <v>60</v>
      </c>
      <c r="G7297">
        <v>100</v>
      </c>
      <c r="H7297" s="123">
        <f t="shared" si="528"/>
        <v>0.15037593984962405</v>
      </c>
      <c r="K7297" t="s">
        <v>100</v>
      </c>
      <c r="M7297" s="2">
        <v>0.53595394736842095</v>
      </c>
      <c r="N7297" s="63">
        <v>0.37898026315789501</v>
      </c>
      <c r="O7297" s="63">
        <f t="shared" si="529"/>
        <v>1.0719180560592396</v>
      </c>
      <c r="P7297" s="64">
        <v>8</v>
      </c>
      <c r="Q7297" s="2">
        <v>0.51838815789473702</v>
      </c>
      <c r="R7297">
        <v>0.218947368421053</v>
      </c>
      <c r="S7297">
        <f t="shared" si="530"/>
        <v>0.61927667573390377</v>
      </c>
      <c r="T7297" s="64">
        <v>8</v>
      </c>
      <c r="U7297" s="339">
        <f t="shared" si="531"/>
        <v>-1.5774661335981072E-2</v>
      </c>
      <c r="V7297" s="4">
        <f t="shared" si="532"/>
        <v>0.29723690318608481</v>
      </c>
    </row>
    <row r="7298" spans="1:22">
      <c r="A7298" s="114" t="s">
        <v>1007</v>
      </c>
      <c r="B7298" s="9" t="s">
        <v>1024</v>
      </c>
      <c r="C7298" s="219" t="s">
        <v>440</v>
      </c>
      <c r="D7298" s="81" t="s">
        <v>44</v>
      </c>
      <c r="E7298" s="93" t="s">
        <v>60</v>
      </c>
      <c r="F7298" s="93" t="s">
        <v>60</v>
      </c>
      <c r="G7298">
        <v>145</v>
      </c>
      <c r="H7298" s="123">
        <f t="shared" si="528"/>
        <v>0.21804511278195488</v>
      </c>
      <c r="K7298" t="s">
        <v>100</v>
      </c>
      <c r="M7298" s="2">
        <v>0.15625</v>
      </c>
      <c r="N7298" s="63">
        <v>0.17690789473684199</v>
      </c>
      <c r="O7298" s="63">
        <f t="shared" si="529"/>
        <v>0.50037108805542763</v>
      </c>
      <c r="P7298" s="64">
        <v>8</v>
      </c>
      <c r="Q7298" s="2">
        <v>0.163059210526316</v>
      </c>
      <c r="R7298">
        <v>0.14319078947368402</v>
      </c>
      <c r="S7298">
        <f t="shared" si="530"/>
        <v>0.40500471296118917</v>
      </c>
      <c r="T7298" s="64">
        <v>8</v>
      </c>
      <c r="U7298" s="339">
        <f t="shared" si="531"/>
        <v>1.1992670125933846</v>
      </c>
      <c r="V7298" s="4">
        <f t="shared" si="532"/>
        <v>0.20129920683145364</v>
      </c>
    </row>
    <row r="7299" spans="1:22">
      <c r="A7299" s="114" t="s">
        <v>1007</v>
      </c>
      <c r="B7299" s="9" t="s">
        <v>1024</v>
      </c>
      <c r="C7299" s="219" t="s">
        <v>440</v>
      </c>
      <c r="D7299" s="81" t="s">
        <v>44</v>
      </c>
      <c r="E7299" s="93" t="s">
        <v>60</v>
      </c>
      <c r="F7299" s="93" t="s">
        <v>60</v>
      </c>
      <c r="G7299">
        <v>300</v>
      </c>
      <c r="H7299" s="123">
        <f t="shared" si="528"/>
        <v>0.45112781954887216</v>
      </c>
      <c r="K7299" t="s">
        <v>100</v>
      </c>
      <c r="M7299" s="2">
        <v>3.6710526315790297E-2</v>
      </c>
      <c r="N7299" s="63">
        <v>9.2664473684209686E-2</v>
      </c>
      <c r="O7299" s="63">
        <f t="shared" si="529"/>
        <v>0.26209471086874819</v>
      </c>
      <c r="P7299" s="64">
        <v>8</v>
      </c>
      <c r="Q7299" s="2">
        <v>4.4078947368421703E-2</v>
      </c>
      <c r="R7299">
        <v>0.28631578947368402</v>
      </c>
      <c r="S7299">
        <f t="shared" si="530"/>
        <v>0.8098233451904876</v>
      </c>
      <c r="T7299" s="64">
        <v>8</v>
      </c>
      <c r="U7299" s="339">
        <f t="shared" si="531"/>
        <v>1.4910498550792965</v>
      </c>
      <c r="V7299" s="4">
        <f t="shared" si="532"/>
        <v>3.2081874312755101</v>
      </c>
    </row>
    <row r="7300" spans="1:22">
      <c r="A7300" s="114" t="s">
        <v>1007</v>
      </c>
      <c r="B7300" s="9" t="s">
        <v>1024</v>
      </c>
      <c r="C7300" s="219" t="s">
        <v>440</v>
      </c>
      <c r="D7300" s="81" t="s">
        <v>44</v>
      </c>
      <c r="E7300" s="93" t="s">
        <v>60</v>
      </c>
      <c r="F7300" s="93" t="s">
        <v>60</v>
      </c>
      <c r="G7300">
        <v>365</v>
      </c>
      <c r="H7300" s="123">
        <f t="shared" si="528"/>
        <v>0.54887218045112784</v>
      </c>
      <c r="K7300" t="s">
        <v>100</v>
      </c>
      <c r="M7300" s="2">
        <v>4.4111842105263699E-2</v>
      </c>
      <c r="N7300" s="63">
        <v>5.8947368421051305E-2</v>
      </c>
      <c r="O7300" s="63">
        <f t="shared" si="529"/>
        <v>0.16672833577450852</v>
      </c>
      <c r="P7300" s="64">
        <v>8</v>
      </c>
      <c r="Q7300" s="2">
        <v>0.161348684210527</v>
      </c>
      <c r="R7300">
        <v>5.8947368421051291E-2</v>
      </c>
      <c r="S7300">
        <f t="shared" si="530"/>
        <v>0.16672833577450849</v>
      </c>
      <c r="T7300" s="64">
        <v>8</v>
      </c>
      <c r="U7300" s="339">
        <f t="shared" si="531"/>
        <v>-7.4599033671900064E-4</v>
      </c>
      <c r="V7300" s="4">
        <f t="shared" si="532"/>
        <v>1.9134072176429939</v>
      </c>
    </row>
    <row r="7301" spans="1:22">
      <c r="A7301" s="114" t="s">
        <v>1007</v>
      </c>
      <c r="B7301" s="9" t="s">
        <v>1024</v>
      </c>
      <c r="C7301" s="219" t="s">
        <v>440</v>
      </c>
      <c r="D7301" s="81" t="s">
        <v>44</v>
      </c>
      <c r="E7301" s="93" t="s">
        <v>60</v>
      </c>
      <c r="F7301" s="93" t="s">
        <v>60</v>
      </c>
      <c r="G7301">
        <v>405</v>
      </c>
      <c r="H7301" s="123">
        <f t="shared" si="528"/>
        <v>0.60902255639097747</v>
      </c>
      <c r="K7301" t="s">
        <v>100</v>
      </c>
      <c r="M7301" s="2">
        <v>4.3388157894737399E-2</v>
      </c>
      <c r="N7301" s="63">
        <v>4.2105263157894902E-2</v>
      </c>
      <c r="O7301" s="63">
        <f t="shared" si="529"/>
        <v>0.11909166841036638</v>
      </c>
      <c r="P7301" s="64">
        <v>8</v>
      </c>
      <c r="Q7301" s="2">
        <v>0.76506578947368498</v>
      </c>
      <c r="R7301">
        <v>0.11786184210526202</v>
      </c>
      <c r="S7301">
        <f t="shared" si="530"/>
        <v>0.33336363118307571</v>
      </c>
      <c r="T7301" s="64">
        <v>8</v>
      </c>
      <c r="U7301" s="339">
        <f t="shared" si="531"/>
        <v>1.3133812192821401</v>
      </c>
      <c r="V7301" s="4">
        <f t="shared" si="532"/>
        <v>0.65859971985563182</v>
      </c>
    </row>
    <row r="7302" spans="1:22">
      <c r="A7302" s="114" t="s">
        <v>1007</v>
      </c>
      <c r="B7302" s="9" t="s">
        <v>1024</v>
      </c>
      <c r="C7302" s="219" t="s">
        <v>440</v>
      </c>
      <c r="D7302" s="81" t="s">
        <v>44</v>
      </c>
      <c r="E7302" s="93" t="s">
        <v>60</v>
      </c>
      <c r="F7302" s="93" t="s">
        <v>60</v>
      </c>
      <c r="G7302">
        <v>665</v>
      </c>
      <c r="H7302" s="123">
        <f t="shared" si="528"/>
        <v>1</v>
      </c>
      <c r="K7302" t="s">
        <v>100</v>
      </c>
      <c r="L7302" t="s">
        <v>100</v>
      </c>
      <c r="M7302" s="2">
        <v>4.08223684210531E-2</v>
      </c>
      <c r="N7302" s="63">
        <v>6.7335526315788902E-2</v>
      </c>
      <c r="O7302" s="63">
        <f t="shared" si="529"/>
        <v>0.19045362909063823</v>
      </c>
      <c r="P7302" s="64">
        <v>8</v>
      </c>
      <c r="Q7302" s="2">
        <v>6.9170984455958502</v>
      </c>
      <c r="R7302">
        <v>0.40421052631578513</v>
      </c>
      <c r="S7302">
        <f t="shared" si="530"/>
        <v>1.1432800167395005</v>
      </c>
      <c r="T7302" s="64">
        <v>8</v>
      </c>
      <c r="U7302" s="339">
        <f t="shared" si="531"/>
        <v>2.9307316526483707</v>
      </c>
      <c r="V7302" s="4">
        <f t="shared" si="532"/>
        <v>0.40413717120135162</v>
      </c>
    </row>
    <row r="7303" spans="1:22">
      <c r="A7303" s="112" t="s">
        <v>1008</v>
      </c>
      <c r="B7303" t="s">
        <v>1019</v>
      </c>
      <c r="C7303" s="219" t="s">
        <v>440</v>
      </c>
      <c r="D7303" s="81" t="s">
        <v>44</v>
      </c>
      <c r="E7303" s="93" t="s">
        <v>60</v>
      </c>
      <c r="F7303" s="93" t="s">
        <v>60</v>
      </c>
      <c r="G7303">
        <v>0</v>
      </c>
      <c r="H7303" s="123">
        <f t="shared" si="528"/>
        <v>0</v>
      </c>
      <c r="I7303" s="2" t="s">
        <v>100</v>
      </c>
      <c r="M7303" s="2">
        <v>11.1139896373057</v>
      </c>
      <c r="N7303" s="63">
        <v>3.6528497409326004</v>
      </c>
      <c r="O7303" s="63">
        <f t="shared" si="529"/>
        <v>10.331819289875861</v>
      </c>
      <c r="P7303" s="2">
        <v>8</v>
      </c>
      <c r="Q7303" s="2">
        <v>0.85492227979274504</v>
      </c>
      <c r="R7303">
        <v>1.0103626943005199</v>
      </c>
      <c r="S7303">
        <f t="shared" si="530"/>
        <v>2.8577372503912337</v>
      </c>
      <c r="T7303" s="2">
        <v>8</v>
      </c>
      <c r="U7303" s="339">
        <f t="shared" si="531"/>
        <v>-0.4742082605277681</v>
      </c>
      <c r="V7303" s="4">
        <f t="shared" si="532"/>
        <v>0.14633568993813922</v>
      </c>
    </row>
    <row r="7304" spans="1:22">
      <c r="A7304" s="112" t="s">
        <v>1008</v>
      </c>
      <c r="B7304" t="s">
        <v>1019</v>
      </c>
      <c r="C7304" s="219" t="s">
        <v>440</v>
      </c>
      <c r="D7304" s="81" t="s">
        <v>44</v>
      </c>
      <c r="E7304" s="93" t="s">
        <v>60</v>
      </c>
      <c r="F7304" s="93" t="s">
        <v>60</v>
      </c>
      <c r="G7304">
        <v>40</v>
      </c>
      <c r="H7304" s="123">
        <f t="shared" si="528"/>
        <v>6.0150375939849621E-2</v>
      </c>
      <c r="J7304" t="s">
        <v>100</v>
      </c>
      <c r="M7304" s="2">
        <v>10.0259067357512</v>
      </c>
      <c r="N7304" s="63">
        <v>3.1088082901555012</v>
      </c>
      <c r="O7304" s="63">
        <f t="shared" si="529"/>
        <v>8.7930376935116445</v>
      </c>
      <c r="P7304" s="2">
        <v>8</v>
      </c>
      <c r="Q7304" s="2">
        <v>0.466321243523314</v>
      </c>
      <c r="R7304">
        <v>0.31088082901554503</v>
      </c>
      <c r="S7304">
        <f t="shared" si="530"/>
        <v>0.87930376935115007</v>
      </c>
      <c r="T7304" s="2">
        <v>8</v>
      </c>
      <c r="U7304" s="339">
        <f t="shared" si="531"/>
        <v>-2.4619171315632933</v>
      </c>
      <c r="V7304" s="4">
        <f t="shared" si="532"/>
        <v>0.25723140495867891</v>
      </c>
    </row>
    <row r="7305" spans="1:22">
      <c r="A7305" s="112" t="s">
        <v>1008</v>
      </c>
      <c r="B7305" t="s">
        <v>1019</v>
      </c>
      <c r="C7305" s="219" t="s">
        <v>440</v>
      </c>
      <c r="D7305" s="81" t="s">
        <v>44</v>
      </c>
      <c r="E7305" s="93" t="s">
        <v>60</v>
      </c>
      <c r="F7305" s="93" t="s">
        <v>60</v>
      </c>
      <c r="G7305">
        <v>100</v>
      </c>
      <c r="H7305" s="123">
        <f t="shared" si="528"/>
        <v>0.15037593984962405</v>
      </c>
      <c r="K7305" t="s">
        <v>100</v>
      </c>
      <c r="M7305" s="2">
        <v>8.8601036269429994</v>
      </c>
      <c r="N7305" s="63">
        <v>2.8756476683937002</v>
      </c>
      <c r="O7305" s="63">
        <f t="shared" si="529"/>
        <v>8.1335598664978797</v>
      </c>
      <c r="P7305" s="2">
        <v>8</v>
      </c>
      <c r="Q7305" s="2">
        <v>0.466321243523314</v>
      </c>
      <c r="R7305">
        <v>0.31088082901554204</v>
      </c>
      <c r="S7305">
        <f t="shared" si="530"/>
        <v>0.87930376935114152</v>
      </c>
      <c r="T7305" s="2">
        <v>8</v>
      </c>
      <c r="U7305" s="339">
        <f t="shared" si="531"/>
        <v>-2.9444389791664443</v>
      </c>
      <c r="V7305" s="4">
        <f t="shared" si="532"/>
        <v>0.56944444444444264</v>
      </c>
    </row>
    <row r="7306" spans="1:22">
      <c r="A7306" s="112" t="s">
        <v>1008</v>
      </c>
      <c r="B7306" t="s">
        <v>1019</v>
      </c>
      <c r="C7306" s="219" t="s">
        <v>440</v>
      </c>
      <c r="D7306" s="81" t="s">
        <v>44</v>
      </c>
      <c r="E7306" s="93" t="s">
        <v>60</v>
      </c>
      <c r="F7306" s="93" t="s">
        <v>60</v>
      </c>
      <c r="G7306">
        <v>145</v>
      </c>
      <c r="H7306" s="123">
        <f t="shared" si="528"/>
        <v>0.21804511278195488</v>
      </c>
      <c r="K7306" t="s">
        <v>100</v>
      </c>
      <c r="M7306" s="2">
        <v>9.7927461139896295</v>
      </c>
      <c r="N7306" s="63">
        <v>3.5751295336786697</v>
      </c>
      <c r="O7306" s="63">
        <f t="shared" si="529"/>
        <v>10.111993347537949</v>
      </c>
      <c r="P7306" s="2">
        <v>8</v>
      </c>
      <c r="Q7306" s="2">
        <v>0.466321243523314</v>
      </c>
      <c r="R7306">
        <v>0.233160621761656</v>
      </c>
      <c r="S7306">
        <f t="shared" si="530"/>
        <v>0.65947782701335467</v>
      </c>
      <c r="T7306" s="2">
        <v>8</v>
      </c>
      <c r="U7306" s="339">
        <f t="shared" si="531"/>
        <v>-3.0445224377234266</v>
      </c>
      <c r="V7306" s="4">
        <f t="shared" si="532"/>
        <v>0.37499999999999789</v>
      </c>
    </row>
    <row r="7307" spans="1:22">
      <c r="A7307" s="112" t="s">
        <v>1008</v>
      </c>
      <c r="B7307" t="s">
        <v>1019</v>
      </c>
      <c r="C7307" s="219" t="s">
        <v>440</v>
      </c>
      <c r="D7307" s="81" t="s">
        <v>44</v>
      </c>
      <c r="E7307" s="93" t="s">
        <v>60</v>
      </c>
      <c r="F7307" s="93" t="s">
        <v>60</v>
      </c>
      <c r="G7307">
        <v>300</v>
      </c>
      <c r="H7307" s="123">
        <f t="shared" si="528"/>
        <v>0.45112781954887216</v>
      </c>
      <c r="K7307" t="s">
        <v>100</v>
      </c>
      <c r="M7307" s="2">
        <v>8.8601036269429994</v>
      </c>
      <c r="N7307" s="63">
        <v>3.0310880829015012</v>
      </c>
      <c r="O7307" s="63">
        <f t="shared" si="529"/>
        <v>8.5732117511735346</v>
      </c>
      <c r="P7307" s="2">
        <v>8</v>
      </c>
      <c r="Q7307" s="2">
        <v>0.54404145077720001</v>
      </c>
      <c r="R7307">
        <v>0.233160621761656</v>
      </c>
      <c r="S7307">
        <f t="shared" si="530"/>
        <v>0.65947782701335467</v>
      </c>
      <c r="T7307" s="2">
        <v>8</v>
      </c>
      <c r="U7307" s="339">
        <f t="shared" si="531"/>
        <v>-2.9444389791664443</v>
      </c>
      <c r="V7307" s="4">
        <f t="shared" si="532"/>
        <v>0.37499999999999789</v>
      </c>
    </row>
    <row r="7308" spans="1:22">
      <c r="A7308" s="112" t="s">
        <v>1008</v>
      </c>
      <c r="B7308" t="s">
        <v>1019</v>
      </c>
      <c r="C7308" s="219" t="s">
        <v>440</v>
      </c>
      <c r="D7308" s="81" t="s">
        <v>44</v>
      </c>
      <c r="E7308" s="93" t="s">
        <v>60</v>
      </c>
      <c r="F7308" s="93" t="s">
        <v>60</v>
      </c>
      <c r="G7308">
        <v>365</v>
      </c>
      <c r="H7308" s="123">
        <f t="shared" si="528"/>
        <v>0.54887218045112784</v>
      </c>
      <c r="K7308" t="s">
        <v>100</v>
      </c>
      <c r="M7308" s="2">
        <v>8.3937823834196799</v>
      </c>
      <c r="N7308" s="63">
        <v>2.9533678756476203</v>
      </c>
      <c r="O7308" s="63">
        <f t="shared" si="529"/>
        <v>8.3533858088357622</v>
      </c>
      <c r="P7308" s="2">
        <v>8</v>
      </c>
      <c r="Q7308" s="2">
        <v>0.38860103626942699</v>
      </c>
      <c r="R7308">
        <v>0.31088082901554204</v>
      </c>
      <c r="S7308">
        <f t="shared" si="530"/>
        <v>0.87930376935114152</v>
      </c>
      <c r="T7308" s="2">
        <v>8</v>
      </c>
      <c r="U7308" s="339">
        <f t="shared" si="531"/>
        <v>-2.7362210780689091</v>
      </c>
      <c r="V7308" s="4">
        <f t="shared" si="532"/>
        <v>0.45153061224489621</v>
      </c>
    </row>
    <row r="7309" spans="1:22">
      <c r="A7309" s="112" t="s">
        <v>1008</v>
      </c>
      <c r="B7309" t="s">
        <v>1019</v>
      </c>
      <c r="C7309" s="219" t="s">
        <v>440</v>
      </c>
      <c r="D7309" s="81" t="s">
        <v>44</v>
      </c>
      <c r="E7309" s="93" t="s">
        <v>60</v>
      </c>
      <c r="F7309" s="93" t="s">
        <v>60</v>
      </c>
      <c r="G7309">
        <v>405</v>
      </c>
      <c r="H7309" s="123">
        <f t="shared" si="528"/>
        <v>0.60902255639097747</v>
      </c>
      <c r="K7309" t="s">
        <v>100</v>
      </c>
      <c r="M7309" s="2">
        <v>7.7720207253886002</v>
      </c>
      <c r="N7309" s="63">
        <v>2.7202072538860005</v>
      </c>
      <c r="O7309" s="63">
        <f t="shared" si="529"/>
        <v>7.6939079818225107</v>
      </c>
      <c r="P7309" s="2">
        <v>8</v>
      </c>
      <c r="Q7309" s="2">
        <v>0.69948186528497303</v>
      </c>
      <c r="R7309">
        <v>0.15544041450776899</v>
      </c>
      <c r="S7309">
        <f t="shared" si="530"/>
        <v>0.43965188467556504</v>
      </c>
      <c r="T7309" s="2">
        <v>8</v>
      </c>
      <c r="U7309" s="339">
        <f t="shared" si="531"/>
        <v>-2.9957322735539988</v>
      </c>
      <c r="V7309" s="4">
        <f t="shared" si="532"/>
        <v>0.28499999999999631</v>
      </c>
    </row>
    <row r="7310" spans="1:22">
      <c r="A7310" s="112" t="s">
        <v>1008</v>
      </c>
      <c r="B7310" t="s">
        <v>1019</v>
      </c>
      <c r="C7310" s="219" t="s">
        <v>440</v>
      </c>
      <c r="D7310" s="81" t="s">
        <v>44</v>
      </c>
      <c r="E7310" s="93" t="s">
        <v>60</v>
      </c>
      <c r="F7310" s="93" t="s">
        <v>60</v>
      </c>
      <c r="G7310">
        <v>665</v>
      </c>
      <c r="H7310" s="123">
        <f t="shared" si="528"/>
        <v>1</v>
      </c>
      <c r="K7310" t="s">
        <v>100</v>
      </c>
      <c r="L7310" t="s">
        <v>100</v>
      </c>
      <c r="M7310" s="2">
        <v>9.6373056994818604</v>
      </c>
      <c r="N7310" s="63">
        <v>3.18652849740924</v>
      </c>
      <c r="O7310" s="63">
        <f t="shared" si="529"/>
        <v>9.0128636358490155</v>
      </c>
      <c r="P7310" s="2">
        <v>8</v>
      </c>
      <c r="Q7310" s="2">
        <v>2.3511663640173199</v>
      </c>
      <c r="R7310">
        <v>0.46632124352331505</v>
      </c>
      <c r="S7310">
        <f t="shared" si="530"/>
        <v>1.318955654026718</v>
      </c>
      <c r="T7310" s="2">
        <v>8</v>
      </c>
      <c r="U7310" s="339">
        <f t="shared" si="531"/>
        <v>-2.6230569882688184</v>
      </c>
      <c r="V7310" s="4">
        <f t="shared" si="532"/>
        <v>0.56944444444444398</v>
      </c>
    </row>
    <row r="7311" spans="1:22">
      <c r="A7311" s="112" t="s">
        <v>1008</v>
      </c>
      <c r="B7311" t="s">
        <v>1020</v>
      </c>
      <c r="C7311" s="219" t="s">
        <v>440</v>
      </c>
      <c r="D7311" s="81" t="s">
        <v>44</v>
      </c>
      <c r="E7311" s="93" t="s">
        <v>60</v>
      </c>
      <c r="F7311" s="93" t="s">
        <v>60</v>
      </c>
      <c r="G7311">
        <v>0</v>
      </c>
      <c r="H7311" s="123">
        <f t="shared" si="528"/>
        <v>0</v>
      </c>
      <c r="I7311" s="2" t="s">
        <v>100</v>
      </c>
      <c r="M7311" s="2">
        <v>1.4932652206014301</v>
      </c>
      <c r="N7311" s="63">
        <v>1.04148624109513</v>
      </c>
      <c r="O7311" s="63">
        <f t="shared" si="529"/>
        <v>2.945767934363416</v>
      </c>
      <c r="P7311" s="64">
        <v>8</v>
      </c>
      <c r="Q7311" s="2">
        <v>0.180711591802523</v>
      </c>
      <c r="R7311">
        <v>0.83347634346376998</v>
      </c>
      <c r="S7311">
        <f t="shared" si="530"/>
        <v>2.3574270976871992</v>
      </c>
      <c r="T7311" s="64">
        <v>8</v>
      </c>
      <c r="U7311" s="339">
        <f t="shared" si="531"/>
        <v>0.45394638462708903</v>
      </c>
      <c r="V7311" s="4">
        <f t="shared" si="532"/>
        <v>0.25066659141717623</v>
      </c>
    </row>
    <row r="7312" spans="1:22">
      <c r="A7312" s="112" t="s">
        <v>1008</v>
      </c>
      <c r="B7312" t="s">
        <v>1020</v>
      </c>
      <c r="C7312" s="219" t="s">
        <v>440</v>
      </c>
      <c r="D7312" s="81" t="s">
        <v>44</v>
      </c>
      <c r="E7312" s="93" t="s">
        <v>60</v>
      </c>
      <c r="F7312" s="93" t="s">
        <v>60</v>
      </c>
      <c r="G7312">
        <v>40</v>
      </c>
      <c r="H7312" s="123">
        <f t="shared" si="528"/>
        <v>6.0150375939849621E-2</v>
      </c>
      <c r="J7312" t="s">
        <v>100</v>
      </c>
      <c r="M7312" s="2">
        <v>1.6144313850697301</v>
      </c>
      <c r="N7312" s="63">
        <v>0.83331670424839999</v>
      </c>
      <c r="O7312" s="63">
        <f t="shared" si="529"/>
        <v>2.3569755698002735</v>
      </c>
      <c r="P7312" s="64">
        <v>8</v>
      </c>
      <c r="Q7312" s="2">
        <v>5.1882744996305498E-2</v>
      </c>
      <c r="R7312">
        <v>0.16666334084968099</v>
      </c>
      <c r="S7312">
        <f t="shared" si="530"/>
        <v>0.47139511396005745</v>
      </c>
      <c r="T7312" s="64">
        <v>8</v>
      </c>
      <c r="U7312" s="339">
        <f t="shared" si="531"/>
        <v>-2.1898357451390527</v>
      </c>
      <c r="V7312" s="4">
        <f t="shared" si="532"/>
        <v>0.97556624505242306</v>
      </c>
    </row>
    <row r="7313" spans="1:22">
      <c r="A7313" s="112" t="s">
        <v>1008</v>
      </c>
      <c r="B7313" t="s">
        <v>1020</v>
      </c>
      <c r="C7313" s="219" t="s">
        <v>440</v>
      </c>
      <c r="D7313" s="81" t="s">
        <v>44</v>
      </c>
      <c r="E7313" s="93" t="s">
        <v>60</v>
      </c>
      <c r="F7313" s="93" t="s">
        <v>60</v>
      </c>
      <c r="G7313">
        <v>100</v>
      </c>
      <c r="H7313" s="123">
        <f t="shared" si="528"/>
        <v>0.15037593984962405</v>
      </c>
      <c r="K7313" t="s">
        <v>100</v>
      </c>
      <c r="M7313" s="2">
        <v>1.61012112625466</v>
      </c>
      <c r="N7313" s="63">
        <v>0.87514217867619015</v>
      </c>
      <c r="O7313" s="63">
        <f t="shared" si="529"/>
        <v>2.4752758761772133</v>
      </c>
      <c r="P7313" s="64">
        <v>8</v>
      </c>
      <c r="Q7313" s="2">
        <v>0.214714744677028</v>
      </c>
      <c r="R7313">
        <v>0.20832917606210052</v>
      </c>
      <c r="S7313">
        <f t="shared" si="530"/>
        <v>0.58924389245006981</v>
      </c>
      <c r="T7313" s="64">
        <v>8</v>
      </c>
      <c r="U7313" s="339">
        <f t="shared" si="531"/>
        <v>-3.4350784203069851</v>
      </c>
      <c r="V7313" s="4">
        <f t="shared" si="532"/>
        <v>16.24831360946936</v>
      </c>
    </row>
    <row r="7314" spans="1:22">
      <c r="A7314" s="112" t="s">
        <v>1008</v>
      </c>
      <c r="B7314" t="s">
        <v>1020</v>
      </c>
      <c r="C7314" s="219" t="s">
        <v>440</v>
      </c>
      <c r="D7314" s="81" t="s">
        <v>44</v>
      </c>
      <c r="E7314" s="93" t="s">
        <v>60</v>
      </c>
      <c r="F7314" s="93" t="s">
        <v>60</v>
      </c>
      <c r="G7314">
        <v>145</v>
      </c>
      <c r="H7314" s="123">
        <f t="shared" si="528"/>
        <v>0.21804511278195488</v>
      </c>
      <c r="K7314" t="s">
        <v>100</v>
      </c>
      <c r="M7314" s="2">
        <v>1.6064494243010701</v>
      </c>
      <c r="N7314" s="63">
        <v>0.83331670424839976</v>
      </c>
      <c r="O7314" s="63">
        <f t="shared" si="529"/>
        <v>2.3569755698002726</v>
      </c>
      <c r="P7314" s="64">
        <v>8</v>
      </c>
      <c r="Q7314" s="2">
        <v>0.24839861912078401</v>
      </c>
      <c r="R7314">
        <v>0.16634406241893301</v>
      </c>
      <c r="S7314">
        <f t="shared" si="530"/>
        <v>0.4704920581861835</v>
      </c>
      <c r="T7314" s="64">
        <v>8</v>
      </c>
      <c r="U7314" s="339">
        <f t="shared" si="531"/>
        <v>-2.0124713178973965</v>
      </c>
      <c r="V7314" s="4">
        <f t="shared" si="532"/>
        <v>0.72519292160142446</v>
      </c>
    </row>
    <row r="7315" spans="1:22">
      <c r="A7315" s="112" t="s">
        <v>1008</v>
      </c>
      <c r="B7315" t="s">
        <v>1020</v>
      </c>
      <c r="C7315" s="219" t="s">
        <v>440</v>
      </c>
      <c r="D7315" s="81" t="s">
        <v>44</v>
      </c>
      <c r="E7315" s="93" t="s">
        <v>60</v>
      </c>
      <c r="F7315" s="93" t="s">
        <v>60</v>
      </c>
      <c r="G7315">
        <v>300</v>
      </c>
      <c r="H7315" s="123">
        <f t="shared" si="528"/>
        <v>0.45112781954887216</v>
      </c>
      <c r="K7315" t="s">
        <v>100</v>
      </c>
      <c r="M7315" s="2">
        <v>1.3483128130425099</v>
      </c>
      <c r="N7315" s="63">
        <v>0.83347634346377997</v>
      </c>
      <c r="O7315" s="63">
        <f t="shared" si="529"/>
        <v>2.3574270976872271</v>
      </c>
      <c r="P7315" s="64">
        <v>8</v>
      </c>
      <c r="Q7315" s="2">
        <v>0.117813740945457</v>
      </c>
      <c r="R7315">
        <v>0.124997505637261</v>
      </c>
      <c r="S7315">
        <f t="shared" si="530"/>
        <v>0.35354633547004383</v>
      </c>
      <c r="T7315" s="64">
        <v>8</v>
      </c>
      <c r="U7315" s="339">
        <f t="shared" si="531"/>
        <v>-1.6915745307555536</v>
      </c>
      <c r="V7315" s="4">
        <f t="shared" si="532"/>
        <v>0.37822369334065775</v>
      </c>
    </row>
    <row r="7316" spans="1:22">
      <c r="A7316" s="112" t="s">
        <v>1008</v>
      </c>
      <c r="B7316" t="s">
        <v>1020</v>
      </c>
      <c r="C7316" s="219" t="s">
        <v>440</v>
      </c>
      <c r="D7316" s="81" t="s">
        <v>44</v>
      </c>
      <c r="E7316" s="93" t="s">
        <v>60</v>
      </c>
      <c r="F7316" s="93" t="s">
        <v>60</v>
      </c>
      <c r="G7316">
        <v>365</v>
      </c>
      <c r="H7316" s="123">
        <f t="shared" si="528"/>
        <v>0.54887218045112784</v>
      </c>
      <c r="K7316" t="s">
        <v>100</v>
      </c>
      <c r="M7316" s="2">
        <v>1.3848701933629901</v>
      </c>
      <c r="N7316" s="63">
        <v>0.83331670424839976</v>
      </c>
      <c r="O7316" s="63">
        <f t="shared" si="529"/>
        <v>2.3569755698002726</v>
      </c>
      <c r="P7316" s="64">
        <v>8</v>
      </c>
      <c r="Q7316" s="2">
        <v>0.156286791850416</v>
      </c>
      <c r="R7316">
        <v>0.16682298006505702</v>
      </c>
      <c r="S7316">
        <f t="shared" si="530"/>
        <v>0.47184664184700026</v>
      </c>
      <c r="T7316" s="64">
        <v>8</v>
      </c>
      <c r="U7316" s="339">
        <f t="shared" si="531"/>
        <v>-2.4642567802146336</v>
      </c>
      <c r="V7316" s="4">
        <f t="shared" si="532"/>
        <v>2.1300253009308259</v>
      </c>
    </row>
    <row r="7317" spans="1:22">
      <c r="A7317" s="112" t="s">
        <v>1008</v>
      </c>
      <c r="B7317" t="s">
        <v>1020</v>
      </c>
      <c r="C7317" s="219" t="s">
        <v>440</v>
      </c>
      <c r="D7317" s="81" t="s">
        <v>44</v>
      </c>
      <c r="E7317" s="93" t="s">
        <v>60</v>
      </c>
      <c r="F7317" s="93" t="s">
        <v>60</v>
      </c>
      <c r="G7317">
        <v>405</v>
      </c>
      <c r="H7317" s="123">
        <f t="shared" si="528"/>
        <v>0.60902255639097747</v>
      </c>
      <c r="K7317" t="s">
        <v>100</v>
      </c>
      <c r="M7317" s="2">
        <v>2.00634565881108</v>
      </c>
      <c r="N7317" s="63">
        <v>1.1666433859477601</v>
      </c>
      <c r="O7317" s="63">
        <f t="shared" si="529"/>
        <v>3.2997657977203829</v>
      </c>
      <c r="P7317" s="64">
        <v>8</v>
      </c>
      <c r="Q7317" s="2">
        <v>0.10169018019276101</v>
      </c>
      <c r="R7317">
        <v>0.12483786642188399</v>
      </c>
      <c r="S7317">
        <f t="shared" si="530"/>
        <v>0.3530948075830983</v>
      </c>
      <c r="T7317" s="64">
        <v>8</v>
      </c>
      <c r="U7317" s="339">
        <f t="shared" si="531"/>
        <v>-2.5523775374049564</v>
      </c>
      <c r="V7317" s="4">
        <f t="shared" si="532"/>
        <v>0.76304031755735746</v>
      </c>
    </row>
    <row r="7318" spans="1:22">
      <c r="A7318" s="112" t="s">
        <v>1008</v>
      </c>
      <c r="B7318" t="s">
        <v>1020</v>
      </c>
      <c r="C7318" s="219" t="s">
        <v>440</v>
      </c>
      <c r="D7318" s="81" t="s">
        <v>44</v>
      </c>
      <c r="E7318" s="93" t="s">
        <v>60</v>
      </c>
      <c r="F7318" s="93" t="s">
        <v>60</v>
      </c>
      <c r="G7318">
        <v>665</v>
      </c>
      <c r="H7318" s="123">
        <f t="shared" si="528"/>
        <v>1</v>
      </c>
      <c r="K7318" t="s">
        <v>100</v>
      </c>
      <c r="L7318" t="s">
        <v>100</v>
      </c>
      <c r="M7318" s="2">
        <v>1.70207331430965</v>
      </c>
      <c r="N7318" s="63">
        <v>0.99998004509808003</v>
      </c>
      <c r="O7318" s="63">
        <f t="shared" si="529"/>
        <v>2.8283706837603284</v>
      </c>
      <c r="P7318" s="64">
        <v>8</v>
      </c>
      <c r="Q7318" s="2">
        <v>5.90869272923584</v>
      </c>
      <c r="R7318">
        <v>0.16666334084968099</v>
      </c>
      <c r="S7318">
        <f t="shared" si="530"/>
        <v>0.47139511396005745</v>
      </c>
      <c r="T7318" s="64">
        <v>8</v>
      </c>
      <c r="U7318" s="339">
        <f t="shared" si="531"/>
        <v>-2.8176716418105698</v>
      </c>
      <c r="V7318" s="4">
        <f t="shared" si="532"/>
        <v>2.8110997266920048</v>
      </c>
    </row>
    <row r="7319" spans="1:22">
      <c r="A7319" s="112" t="s">
        <v>1008</v>
      </c>
      <c r="B7319" t="s">
        <v>1021</v>
      </c>
      <c r="C7319" s="219" t="s">
        <v>440</v>
      </c>
      <c r="D7319" s="81" t="s">
        <v>44</v>
      </c>
      <c r="E7319" s="93" t="s">
        <v>60</v>
      </c>
      <c r="F7319" s="93" t="s">
        <v>60</v>
      </c>
      <c r="G7319">
        <v>0</v>
      </c>
      <c r="H7319" s="123">
        <f t="shared" si="528"/>
        <v>0</v>
      </c>
      <c r="I7319" s="2" t="s">
        <v>100</v>
      </c>
      <c r="M7319" s="2">
        <v>9.3018518141259303</v>
      </c>
      <c r="N7319" s="63">
        <v>1.6758001100086695</v>
      </c>
      <c r="O7319" s="63">
        <f t="shared" si="529"/>
        <v>4.7398784868011701</v>
      </c>
      <c r="P7319" s="64">
        <v>8</v>
      </c>
      <c r="Q7319" s="2">
        <v>11.658076476460099</v>
      </c>
      <c r="R7319">
        <v>1.3616639843543101</v>
      </c>
      <c r="S7319">
        <f t="shared" si="530"/>
        <v>3.8513673481377029</v>
      </c>
      <c r="T7319" s="64">
        <v>8</v>
      </c>
      <c r="U7319" s="339">
        <f t="shared" si="531"/>
        <v>-0.45378888959230335</v>
      </c>
      <c r="V7319" s="4">
        <f t="shared" si="532"/>
        <v>0.17810765062465256</v>
      </c>
    </row>
    <row r="7320" spans="1:22">
      <c r="A7320" s="112" t="s">
        <v>1008</v>
      </c>
      <c r="B7320" t="s">
        <v>1021</v>
      </c>
      <c r="C7320" s="219" t="s">
        <v>440</v>
      </c>
      <c r="D7320" s="81" t="s">
        <v>44</v>
      </c>
      <c r="E7320" s="93" t="s">
        <v>60</v>
      </c>
      <c r="F7320" s="93" t="s">
        <v>60</v>
      </c>
      <c r="G7320">
        <v>40</v>
      </c>
      <c r="H7320" s="123">
        <f t="shared" si="528"/>
        <v>6.0150375939849621E-2</v>
      </c>
      <c r="J7320" t="s">
        <v>100</v>
      </c>
      <c r="M7320" s="2">
        <v>13.690386456699301</v>
      </c>
      <c r="N7320" s="63">
        <v>1.4663760262390984</v>
      </c>
      <c r="O7320" s="63">
        <f t="shared" si="529"/>
        <v>4.147537727692197</v>
      </c>
      <c r="P7320" s="64">
        <v>8</v>
      </c>
      <c r="Q7320" s="2">
        <v>6.9354411554994098</v>
      </c>
      <c r="R7320">
        <v>1.3612565445025986</v>
      </c>
      <c r="S7320">
        <f t="shared" si="530"/>
        <v>3.8502149342094194</v>
      </c>
      <c r="T7320" s="64">
        <v>8</v>
      </c>
      <c r="U7320" s="339">
        <f t="shared" si="531"/>
        <v>-0.16069466842518576</v>
      </c>
      <c r="V7320" s="4">
        <f t="shared" si="532"/>
        <v>0.13863409015892758</v>
      </c>
    </row>
    <row r="7321" spans="1:22">
      <c r="A7321" s="112" t="s">
        <v>1008</v>
      </c>
      <c r="B7321" t="s">
        <v>1021</v>
      </c>
      <c r="C7321" s="219" t="s">
        <v>440</v>
      </c>
      <c r="D7321" s="81" t="s">
        <v>44</v>
      </c>
      <c r="E7321" s="93" t="s">
        <v>60</v>
      </c>
      <c r="F7321" s="93" t="s">
        <v>60</v>
      </c>
      <c r="G7321">
        <v>100</v>
      </c>
      <c r="H7321" s="123">
        <f t="shared" si="528"/>
        <v>0.15037593984962405</v>
      </c>
      <c r="K7321" t="s">
        <v>100</v>
      </c>
      <c r="M7321" s="2">
        <v>10.0148715545867</v>
      </c>
      <c r="N7321" s="63">
        <v>1.7801047120419007</v>
      </c>
      <c r="O7321" s="63">
        <f t="shared" si="529"/>
        <v>5.0348964524278186</v>
      </c>
      <c r="P7321" s="64">
        <v>8</v>
      </c>
      <c r="Q7321" s="2">
        <v>5.8793570599140201</v>
      </c>
      <c r="R7321">
        <v>1.5702731884205594</v>
      </c>
      <c r="S7321">
        <f t="shared" si="530"/>
        <v>4.4414032793903955</v>
      </c>
      <c r="T7321" s="64">
        <v>8</v>
      </c>
      <c r="U7321" s="339">
        <f t="shared" si="531"/>
        <v>-0.36742647908311532</v>
      </c>
      <c r="V7321" s="4">
        <f t="shared" si="532"/>
        <v>0.17626279107641524</v>
      </c>
    </row>
    <row r="7322" spans="1:22">
      <c r="A7322" s="112" t="s">
        <v>1008</v>
      </c>
      <c r="B7322" t="s">
        <v>1021</v>
      </c>
      <c r="C7322" s="219" t="s">
        <v>440</v>
      </c>
      <c r="D7322" s="81" t="s">
        <v>44</v>
      </c>
      <c r="E7322" s="93" t="s">
        <v>60</v>
      </c>
      <c r="F7322" s="93" t="s">
        <v>60</v>
      </c>
      <c r="G7322">
        <v>145</v>
      </c>
      <c r="H7322" s="123">
        <f t="shared" si="528"/>
        <v>0.21804511278195488</v>
      </c>
      <c r="K7322" t="s">
        <v>100</v>
      </c>
      <c r="M7322" s="2">
        <v>10.2153319616191</v>
      </c>
      <c r="N7322" s="63">
        <v>1.9895287958115002</v>
      </c>
      <c r="O7322" s="63">
        <f t="shared" si="529"/>
        <v>5.6272372115368716</v>
      </c>
      <c r="P7322" s="64">
        <v>8</v>
      </c>
      <c r="Q7322" s="2">
        <v>3.9737608735510301</v>
      </c>
      <c r="R7322">
        <v>1.04712041884817</v>
      </c>
      <c r="S7322">
        <f t="shared" si="530"/>
        <v>2.9617037955457559</v>
      </c>
      <c r="T7322" s="64">
        <v>8</v>
      </c>
      <c r="U7322" s="339">
        <f t="shared" si="531"/>
        <v>-0.5524423128278807</v>
      </c>
      <c r="V7322" s="4">
        <f t="shared" si="532"/>
        <v>0.15672002964102782</v>
      </c>
    </row>
    <row r="7323" spans="1:22">
      <c r="A7323" s="112" t="s">
        <v>1008</v>
      </c>
      <c r="B7323" t="s">
        <v>1021</v>
      </c>
      <c r="C7323" s="219" t="s">
        <v>440</v>
      </c>
      <c r="D7323" s="81" t="s">
        <v>44</v>
      </c>
      <c r="E7323" s="93" t="s">
        <v>60</v>
      </c>
      <c r="F7323" s="93" t="s">
        <v>60</v>
      </c>
      <c r="G7323">
        <v>300</v>
      </c>
      <c r="H7323" s="123">
        <f t="shared" si="528"/>
        <v>0.45112781954887216</v>
      </c>
      <c r="K7323" t="s">
        <v>100</v>
      </c>
      <c r="M7323" s="2">
        <v>6.8437671888687301</v>
      </c>
      <c r="N7323" s="63">
        <v>1.361663984354319</v>
      </c>
      <c r="O7323" s="63">
        <f t="shared" si="529"/>
        <v>3.8513673481377282</v>
      </c>
      <c r="P7323" s="64">
        <v>8</v>
      </c>
      <c r="Q7323" s="2">
        <v>3.1226190233666702</v>
      </c>
      <c r="R7323">
        <v>0.94240837696335022</v>
      </c>
      <c r="S7323">
        <f t="shared" si="530"/>
        <v>2.6655334159911726</v>
      </c>
      <c r="T7323" s="64">
        <v>8</v>
      </c>
      <c r="U7323" s="339">
        <f t="shared" si="531"/>
        <v>-0.54362536904498893</v>
      </c>
      <c r="V7323" s="4">
        <f t="shared" si="532"/>
        <v>0.18124382096283301</v>
      </c>
    </row>
    <row r="7324" spans="1:22">
      <c r="A7324" s="112" t="s">
        <v>1008</v>
      </c>
      <c r="B7324" t="s">
        <v>1021</v>
      </c>
      <c r="C7324" s="219" t="s">
        <v>440</v>
      </c>
      <c r="D7324" s="81" t="s">
        <v>44</v>
      </c>
      <c r="E7324" s="93" t="s">
        <v>60</v>
      </c>
      <c r="F7324" s="93" t="s">
        <v>60</v>
      </c>
      <c r="G7324">
        <v>365</v>
      </c>
      <c r="H7324" s="123">
        <f t="shared" si="528"/>
        <v>0.54887218045112784</v>
      </c>
      <c r="K7324" t="s">
        <v>100</v>
      </c>
      <c r="M7324" s="2">
        <v>6.5161855481084503</v>
      </c>
      <c r="N7324" s="63">
        <v>1.2565445026177997</v>
      </c>
      <c r="O7324" s="63">
        <f t="shared" si="529"/>
        <v>3.5540445546548951</v>
      </c>
      <c r="P7324" s="64">
        <v>8</v>
      </c>
      <c r="Q7324" s="2">
        <v>2.2767738912542899</v>
      </c>
      <c r="R7324">
        <v>0.83728889522685002</v>
      </c>
      <c r="S7324">
        <f t="shared" si="530"/>
        <v>2.3682106225083936</v>
      </c>
      <c r="T7324" s="64">
        <v>8</v>
      </c>
      <c r="U7324" s="339">
        <f t="shared" si="531"/>
        <v>-0.73561708584017438</v>
      </c>
      <c r="V7324" s="4">
        <f t="shared" si="532"/>
        <v>0.19689731306196526</v>
      </c>
    </row>
    <row r="7325" spans="1:22">
      <c r="A7325" s="112" t="s">
        <v>1008</v>
      </c>
      <c r="B7325" t="s">
        <v>1021</v>
      </c>
      <c r="C7325" s="219" t="s">
        <v>440</v>
      </c>
      <c r="D7325" s="81" t="s">
        <v>44</v>
      </c>
      <c r="E7325" s="93" t="s">
        <v>60</v>
      </c>
      <c r="F7325" s="93" t="s">
        <v>60</v>
      </c>
      <c r="G7325">
        <v>405</v>
      </c>
      <c r="H7325" s="123">
        <f t="shared" si="528"/>
        <v>0.60902255639097747</v>
      </c>
      <c r="K7325" t="s">
        <v>100</v>
      </c>
      <c r="M7325" s="2">
        <v>5.35661173019332</v>
      </c>
      <c r="N7325" s="63">
        <v>1.3608491046509297</v>
      </c>
      <c r="O7325" s="63">
        <f t="shared" si="529"/>
        <v>3.8490625202812563</v>
      </c>
      <c r="P7325" s="64">
        <v>8</v>
      </c>
      <c r="Q7325" s="2">
        <v>4.8619797502393602</v>
      </c>
      <c r="R7325">
        <v>0.52356020942407988</v>
      </c>
      <c r="S7325">
        <f t="shared" si="530"/>
        <v>1.4808518977728635</v>
      </c>
      <c r="T7325" s="64">
        <v>8</v>
      </c>
      <c r="U7325" s="339">
        <f t="shared" si="531"/>
        <v>-0.85557215431975597</v>
      </c>
      <c r="V7325" s="4">
        <f t="shared" si="532"/>
        <v>0.17788024522330023</v>
      </c>
    </row>
    <row r="7326" spans="1:22">
      <c r="A7326" s="112" t="s">
        <v>1008</v>
      </c>
      <c r="B7326" t="s">
        <v>1021</v>
      </c>
      <c r="C7326" s="219" t="s">
        <v>440</v>
      </c>
      <c r="D7326" s="81" t="s">
        <v>44</v>
      </c>
      <c r="E7326" s="93" t="s">
        <v>60</v>
      </c>
      <c r="F7326" s="93" t="s">
        <v>60</v>
      </c>
      <c r="G7326">
        <v>665</v>
      </c>
      <c r="H7326" s="123">
        <f t="shared" si="528"/>
        <v>1</v>
      </c>
      <c r="K7326" t="s">
        <v>100</v>
      </c>
      <c r="L7326" t="s">
        <v>100</v>
      </c>
      <c r="M7326" s="2">
        <v>9.1979546519444995</v>
      </c>
      <c r="N7326" s="63">
        <v>2.3040723613176013</v>
      </c>
      <c r="O7326" s="63">
        <f t="shared" si="529"/>
        <v>6.5169007641287084</v>
      </c>
      <c r="P7326" s="64">
        <v>8</v>
      </c>
      <c r="Q7326" s="2">
        <v>7.2554056251016004</v>
      </c>
      <c r="R7326">
        <v>1.1522399005846804</v>
      </c>
      <c r="S7326">
        <f t="shared" si="530"/>
        <v>3.2590265890285637</v>
      </c>
      <c r="T7326" s="64">
        <v>8</v>
      </c>
      <c r="U7326" s="339">
        <f t="shared" si="531"/>
        <v>-0.63753542791553186</v>
      </c>
      <c r="V7326" s="4">
        <f t="shared" si="532"/>
        <v>0.18116419376744672</v>
      </c>
    </row>
    <row r="7327" spans="1:22">
      <c r="A7327" s="112" t="s">
        <v>1008</v>
      </c>
      <c r="B7327" t="s">
        <v>1022</v>
      </c>
      <c r="C7327" s="219" t="s">
        <v>440</v>
      </c>
      <c r="D7327" s="81" t="s">
        <v>44</v>
      </c>
      <c r="E7327" s="93" t="s">
        <v>60</v>
      </c>
      <c r="F7327" s="93" t="s">
        <v>60</v>
      </c>
      <c r="G7327">
        <v>0</v>
      </c>
      <c r="H7327" s="123">
        <f t="shared" si="528"/>
        <v>0</v>
      </c>
      <c r="I7327" s="2" t="s">
        <v>100</v>
      </c>
      <c r="M7327" s="2">
        <v>7.4319622825556797</v>
      </c>
      <c r="N7327" s="63">
        <v>2.9053812388229199</v>
      </c>
      <c r="O7327" s="63">
        <f t="shared" si="529"/>
        <v>8.2176591036154356</v>
      </c>
      <c r="P7327" s="64">
        <v>8</v>
      </c>
      <c r="Q7327" s="2">
        <v>19.370996585920899</v>
      </c>
      <c r="R7327">
        <v>2.2732888961144599</v>
      </c>
      <c r="S7327">
        <f t="shared" si="530"/>
        <v>6.4298319761544631</v>
      </c>
      <c r="T7327" s="64">
        <v>8</v>
      </c>
      <c r="U7327" s="339">
        <f t="shared" si="531"/>
        <v>-2.4043131987995278E-2</v>
      </c>
      <c r="V7327" s="4">
        <f t="shared" si="532"/>
        <v>0.22317159939211831</v>
      </c>
    </row>
    <row r="7328" spans="1:22">
      <c r="A7328" s="112" t="s">
        <v>1008</v>
      </c>
      <c r="B7328" t="s">
        <v>1022</v>
      </c>
      <c r="C7328" s="219" t="s">
        <v>440</v>
      </c>
      <c r="D7328" s="81" t="s">
        <v>44</v>
      </c>
      <c r="E7328" s="93" t="s">
        <v>60</v>
      </c>
      <c r="F7328" s="93" t="s">
        <v>60</v>
      </c>
      <c r="G7328">
        <v>40</v>
      </c>
      <c r="H7328" s="123">
        <f t="shared" si="528"/>
        <v>6.0150375939849621E-2</v>
      </c>
      <c r="J7328" t="s">
        <v>100</v>
      </c>
      <c r="M7328" s="2">
        <v>13.104698423020601</v>
      </c>
      <c r="N7328" s="63">
        <v>2.5264184685416993</v>
      </c>
      <c r="O7328" s="63">
        <f t="shared" si="529"/>
        <v>7.145790524883072</v>
      </c>
      <c r="P7328" s="64">
        <v>8</v>
      </c>
      <c r="Q7328" s="2">
        <v>14.179157860510401</v>
      </c>
      <c r="R7328">
        <v>4.2944236709479</v>
      </c>
      <c r="S7328">
        <f t="shared" si="530"/>
        <v>12.146464396061148</v>
      </c>
      <c r="T7328" s="64">
        <v>8</v>
      </c>
      <c r="U7328" s="339">
        <f t="shared" si="531"/>
        <v>0.39080610191504417</v>
      </c>
      <c r="V7328" s="4">
        <f t="shared" si="532"/>
        <v>0.17414799968672778</v>
      </c>
    </row>
    <row r="7329" spans="1:22">
      <c r="A7329" s="112" t="s">
        <v>1008</v>
      </c>
      <c r="B7329" t="s">
        <v>1022</v>
      </c>
      <c r="C7329" s="219" t="s">
        <v>440</v>
      </c>
      <c r="D7329" s="81" t="s">
        <v>44</v>
      </c>
      <c r="E7329" s="93" t="s">
        <v>60</v>
      </c>
      <c r="F7329" s="93" t="s">
        <v>60</v>
      </c>
      <c r="G7329">
        <v>100</v>
      </c>
      <c r="H7329" s="123">
        <f t="shared" si="528"/>
        <v>0.15037593984962405</v>
      </c>
      <c r="K7329" t="s">
        <v>100</v>
      </c>
      <c r="M7329" s="2">
        <v>7.6607055763290504</v>
      </c>
      <c r="N7329" s="63">
        <v>2.6522516663956495</v>
      </c>
      <c r="O7329" s="63">
        <f t="shared" si="529"/>
        <v>7.5017005548867388</v>
      </c>
      <c r="P7329" s="64">
        <v>8</v>
      </c>
      <c r="Q7329" s="2">
        <v>12.7779222890586</v>
      </c>
      <c r="R7329">
        <v>2.4000975451147006</v>
      </c>
      <c r="S7329">
        <f t="shared" si="530"/>
        <v>6.7885009986391625</v>
      </c>
      <c r="T7329" s="64">
        <v>8</v>
      </c>
      <c r="U7329" s="339">
        <f t="shared" si="531"/>
        <v>0.61566903879291424</v>
      </c>
      <c r="V7329" s="4">
        <f t="shared" si="532"/>
        <v>0.15365212981362586</v>
      </c>
    </row>
    <row r="7330" spans="1:22">
      <c r="A7330" s="112" t="s">
        <v>1008</v>
      </c>
      <c r="B7330" t="s">
        <v>1022</v>
      </c>
      <c r="C7330" s="219" t="s">
        <v>440</v>
      </c>
      <c r="D7330" s="81" t="s">
        <v>44</v>
      </c>
      <c r="E7330" s="93" t="s">
        <v>60</v>
      </c>
      <c r="F7330" s="93" t="s">
        <v>60</v>
      </c>
      <c r="G7330">
        <v>145</v>
      </c>
      <c r="H7330" s="123">
        <f t="shared" si="528"/>
        <v>0.21804511278195488</v>
      </c>
      <c r="K7330" t="s">
        <v>100</v>
      </c>
      <c r="M7330" s="2">
        <v>6.8920500731588303</v>
      </c>
      <c r="N7330" s="63">
        <v>2.6522516663957196</v>
      </c>
      <c r="O7330" s="63">
        <f t="shared" si="529"/>
        <v>7.5017005548869369</v>
      </c>
      <c r="P7330" s="64">
        <v>8</v>
      </c>
      <c r="Q7330" s="2">
        <v>9.3428710778735091</v>
      </c>
      <c r="R7330">
        <v>3.032677613396201</v>
      </c>
      <c r="S7330">
        <f t="shared" si="530"/>
        <v>8.5777076223403554</v>
      </c>
      <c r="T7330" s="64">
        <v>8</v>
      </c>
      <c r="U7330" s="339">
        <f t="shared" si="531"/>
        <v>0.61735027649909013</v>
      </c>
      <c r="V7330" s="4">
        <f t="shared" si="532"/>
        <v>0.18132899537181571</v>
      </c>
    </row>
    <row r="7331" spans="1:22">
      <c r="A7331" s="112" t="s">
        <v>1008</v>
      </c>
      <c r="B7331" t="s">
        <v>1022</v>
      </c>
      <c r="C7331" s="219" t="s">
        <v>440</v>
      </c>
      <c r="D7331" s="81" t="s">
        <v>44</v>
      </c>
      <c r="E7331" s="93" t="s">
        <v>60</v>
      </c>
      <c r="F7331" s="93" t="s">
        <v>60</v>
      </c>
      <c r="G7331">
        <v>300</v>
      </c>
      <c r="H7331" s="123">
        <f t="shared" si="528"/>
        <v>0.45112781954887216</v>
      </c>
      <c r="K7331" t="s">
        <v>100</v>
      </c>
      <c r="M7331" s="2">
        <v>5.7298000325150298</v>
      </c>
      <c r="N7331" s="63">
        <v>2.6527393919688009</v>
      </c>
      <c r="O7331" s="63">
        <f t="shared" si="529"/>
        <v>7.5030800511272728</v>
      </c>
      <c r="P7331" s="64">
        <v>8</v>
      </c>
      <c r="Q7331" s="2">
        <v>7.1793204357015101</v>
      </c>
      <c r="R7331">
        <v>1.3895301576978909</v>
      </c>
      <c r="S7331">
        <f t="shared" si="530"/>
        <v>3.9301847886855659</v>
      </c>
      <c r="T7331" s="64">
        <v>8</v>
      </c>
      <c r="U7331" s="339">
        <f t="shared" si="531"/>
        <v>0.48893296914398998</v>
      </c>
      <c r="V7331" s="4">
        <f t="shared" si="532"/>
        <v>0.14711949674030553</v>
      </c>
    </row>
    <row r="7332" spans="1:22">
      <c r="A7332" s="112" t="s">
        <v>1008</v>
      </c>
      <c r="B7332" t="s">
        <v>1022</v>
      </c>
      <c r="C7332" s="219" t="s">
        <v>440</v>
      </c>
      <c r="D7332" s="81" t="s">
        <v>44</v>
      </c>
      <c r="E7332" s="93" t="s">
        <v>60</v>
      </c>
      <c r="F7332" s="93" t="s">
        <v>60</v>
      </c>
      <c r="G7332">
        <v>365</v>
      </c>
      <c r="H7332" s="123">
        <f t="shared" si="528"/>
        <v>0.54887218045112784</v>
      </c>
      <c r="K7332" t="s">
        <v>100</v>
      </c>
      <c r="M7332" s="2">
        <v>4.4514713054787798</v>
      </c>
      <c r="N7332" s="63">
        <v>2.1464802471143001</v>
      </c>
      <c r="O7332" s="63">
        <f t="shared" si="529"/>
        <v>6.071162953669992</v>
      </c>
      <c r="P7332" s="64">
        <v>8</v>
      </c>
      <c r="Q7332" s="2">
        <v>7.0432450008128802</v>
      </c>
      <c r="R7332">
        <v>1.1373760364168293</v>
      </c>
      <c r="S7332">
        <f t="shared" si="530"/>
        <v>3.2169852324376706</v>
      </c>
      <c r="T7332" s="64">
        <v>8</v>
      </c>
      <c r="U7332" s="339">
        <f t="shared" si="531"/>
        <v>0.47797005976599061</v>
      </c>
      <c r="V7332" s="4">
        <f t="shared" si="532"/>
        <v>0.15009813622400697</v>
      </c>
    </row>
    <row r="7333" spans="1:22">
      <c r="A7333" s="112" t="s">
        <v>1008</v>
      </c>
      <c r="B7333" t="s">
        <v>1022</v>
      </c>
      <c r="C7333" s="219" t="s">
        <v>440</v>
      </c>
      <c r="D7333" s="81" t="s">
        <v>44</v>
      </c>
      <c r="E7333" s="93" t="s">
        <v>60</v>
      </c>
      <c r="F7333" s="93" t="s">
        <v>60</v>
      </c>
      <c r="G7333">
        <v>405</v>
      </c>
      <c r="H7333" s="123">
        <f t="shared" si="528"/>
        <v>0.60902255639097747</v>
      </c>
      <c r="K7333" t="s">
        <v>100</v>
      </c>
      <c r="M7333" s="2">
        <v>4.4407413428710703</v>
      </c>
      <c r="N7333" s="63">
        <v>1.3895301576979397</v>
      </c>
      <c r="O7333" s="63">
        <f t="shared" si="529"/>
        <v>3.930184788685704</v>
      </c>
      <c r="P7333" s="64">
        <v>8</v>
      </c>
      <c r="Q7333" s="2">
        <v>7.5099983742480898</v>
      </c>
      <c r="R7333">
        <v>2.0211347748333504</v>
      </c>
      <c r="S7333">
        <f t="shared" si="530"/>
        <v>5.716632419906432</v>
      </c>
      <c r="T7333" s="64">
        <v>8</v>
      </c>
      <c r="U7333" s="339">
        <f t="shared" si="531"/>
        <v>0.46124766996485911</v>
      </c>
      <c r="V7333" s="4">
        <f t="shared" si="532"/>
        <v>0.20734646445967914</v>
      </c>
    </row>
    <row r="7334" spans="1:22">
      <c r="A7334" s="112" t="s">
        <v>1008</v>
      </c>
      <c r="B7334" t="s">
        <v>1022</v>
      </c>
      <c r="C7334" s="219" t="s">
        <v>440</v>
      </c>
      <c r="D7334" s="81" t="s">
        <v>44</v>
      </c>
      <c r="E7334" s="93" t="s">
        <v>60</v>
      </c>
      <c r="F7334" s="93" t="s">
        <v>60</v>
      </c>
      <c r="G7334">
        <v>665</v>
      </c>
      <c r="H7334" s="123">
        <f t="shared" si="528"/>
        <v>1</v>
      </c>
      <c r="K7334" t="s">
        <v>100</v>
      </c>
      <c r="L7334" t="s">
        <v>100</v>
      </c>
      <c r="M7334" s="2">
        <v>10.2129735002438</v>
      </c>
      <c r="N7334" s="63">
        <v>3.6633067793855005</v>
      </c>
      <c r="O7334" s="63">
        <f t="shared" si="529"/>
        <v>10.361396261080557</v>
      </c>
      <c r="P7334" s="64">
        <v>8</v>
      </c>
      <c r="Q7334" s="2">
        <v>0.29265873015872901</v>
      </c>
      <c r="R7334">
        <v>1.3895301576979193</v>
      </c>
      <c r="S7334">
        <f t="shared" si="530"/>
        <v>3.9301847886856462</v>
      </c>
      <c r="T7334" s="64">
        <v>8</v>
      </c>
      <c r="U7334" s="339">
        <f t="shared" si="531"/>
        <v>-0.30742357458652692</v>
      </c>
      <c r="V7334" s="4">
        <f t="shared" si="532"/>
        <v>0.15923389134243104</v>
      </c>
    </row>
    <row r="7335" spans="1:22">
      <c r="A7335" s="112" t="s">
        <v>1008</v>
      </c>
      <c r="B7335" t="s">
        <v>1023</v>
      </c>
      <c r="C7335" s="219" t="s">
        <v>440</v>
      </c>
      <c r="D7335" s="81" t="s">
        <v>44</v>
      </c>
      <c r="E7335" s="93" t="s">
        <v>60</v>
      </c>
      <c r="F7335" s="93" t="s">
        <v>60</v>
      </c>
      <c r="G7335">
        <v>0</v>
      </c>
      <c r="H7335" s="123">
        <f t="shared" ref="H7335:H7398" si="533">G7335/665</f>
        <v>0</v>
      </c>
      <c r="I7335" s="2" t="s">
        <v>100</v>
      </c>
      <c r="M7335" s="2">
        <v>0.29904513888888801</v>
      </c>
      <c r="N7335" s="63">
        <v>0.2381572420634917</v>
      </c>
      <c r="O7335" s="63">
        <f t="shared" ref="O7335:O7398" si="534">N7335*SQRT(P7335)</f>
        <v>0.6736104034071243</v>
      </c>
      <c r="P7335" s="64">
        <v>8</v>
      </c>
      <c r="Q7335" s="2">
        <v>0.40228174603174599</v>
      </c>
      <c r="R7335">
        <v>0.2540922619047607</v>
      </c>
      <c r="S7335">
        <f t="shared" ref="S7335:S7398" si="535">R7335*SQRT(T7335)</f>
        <v>0.71868144575953818</v>
      </c>
      <c r="T7335" s="64">
        <v>8</v>
      </c>
      <c r="U7335" s="339">
        <f t="shared" ref="U7335:U7398" si="536">LN(Q7334/M7335)</f>
        <v>-2.1587341489371768E-2</v>
      </c>
      <c r="V7335" s="4">
        <f t="shared" ref="V7335:V7398" si="537">M7335^2/(P7335*M7335^2)+S7335^2/(T7335*Q7334^2)</f>
        <v>0.87880655702384258</v>
      </c>
    </row>
    <row r="7336" spans="1:22">
      <c r="A7336" s="112" t="s">
        <v>1008</v>
      </c>
      <c r="B7336" t="s">
        <v>1023</v>
      </c>
      <c r="C7336" s="219" t="s">
        <v>440</v>
      </c>
      <c r="D7336" s="81" t="s">
        <v>44</v>
      </c>
      <c r="E7336" s="93" t="s">
        <v>60</v>
      </c>
      <c r="F7336" s="93" t="s">
        <v>60</v>
      </c>
      <c r="G7336">
        <v>40</v>
      </c>
      <c r="H7336" s="123">
        <f t="shared" si="533"/>
        <v>6.0150375939849621E-2</v>
      </c>
      <c r="J7336" t="s">
        <v>100</v>
      </c>
      <c r="M7336" s="2">
        <v>0.17057291666666599</v>
      </c>
      <c r="N7336" s="63">
        <v>0.11111111111111069</v>
      </c>
      <c r="O7336" s="63">
        <f t="shared" si="534"/>
        <v>0.31426968052735327</v>
      </c>
      <c r="P7336" s="64">
        <v>8</v>
      </c>
      <c r="Q7336" s="2">
        <v>0.63876488095238004</v>
      </c>
      <c r="R7336">
        <v>0.25396825396825495</v>
      </c>
      <c r="S7336">
        <f t="shared" si="535"/>
        <v>0.71833069834824159</v>
      </c>
      <c r="T7336" s="64">
        <v>8</v>
      </c>
      <c r="U7336" s="339">
        <f t="shared" si="536"/>
        <v>0.85798983487067815</v>
      </c>
      <c r="V7336" s="4">
        <f t="shared" si="537"/>
        <v>0.52356413281619729</v>
      </c>
    </row>
    <row r="7337" spans="1:22">
      <c r="A7337" s="112" t="s">
        <v>1008</v>
      </c>
      <c r="B7337" t="s">
        <v>1023</v>
      </c>
      <c r="C7337" s="219" t="s">
        <v>440</v>
      </c>
      <c r="D7337" s="81" t="s">
        <v>44</v>
      </c>
      <c r="E7337" s="93" t="s">
        <v>60</v>
      </c>
      <c r="F7337" s="93" t="s">
        <v>60</v>
      </c>
      <c r="G7337">
        <v>100</v>
      </c>
      <c r="H7337" s="123">
        <f t="shared" si="533"/>
        <v>0.15037593984962405</v>
      </c>
      <c r="K7337" t="s">
        <v>100</v>
      </c>
      <c r="M7337" s="2">
        <v>0.31187996031745902</v>
      </c>
      <c r="N7337" s="63">
        <v>0.19047619047619102</v>
      </c>
      <c r="O7337" s="63">
        <f t="shared" si="534"/>
        <v>0.53874802376118069</v>
      </c>
      <c r="P7337" s="64">
        <v>8</v>
      </c>
      <c r="Q7337" s="2">
        <v>0.41517857142857101</v>
      </c>
      <c r="R7337">
        <v>0.38095238095238104</v>
      </c>
      <c r="S7337">
        <f t="shared" si="535"/>
        <v>1.0774960475223585</v>
      </c>
      <c r="T7337" s="64">
        <v>8</v>
      </c>
      <c r="U7337" s="339">
        <f t="shared" si="536"/>
        <v>0.71691806703174843</v>
      </c>
      <c r="V7337" s="4">
        <f t="shared" si="537"/>
        <v>0.4806798997587941</v>
      </c>
    </row>
    <row r="7338" spans="1:22">
      <c r="A7338" s="112" t="s">
        <v>1008</v>
      </c>
      <c r="B7338" t="s">
        <v>1023</v>
      </c>
      <c r="C7338" s="219" t="s">
        <v>440</v>
      </c>
      <c r="D7338" s="81" t="s">
        <v>44</v>
      </c>
      <c r="E7338" s="93" t="s">
        <v>60</v>
      </c>
      <c r="F7338" s="93" t="s">
        <v>60</v>
      </c>
      <c r="G7338">
        <v>145</v>
      </c>
      <c r="H7338" s="123">
        <f t="shared" si="533"/>
        <v>0.21804511278195488</v>
      </c>
      <c r="K7338" t="s">
        <v>100</v>
      </c>
      <c r="M7338" s="2">
        <v>0.51680307539682502</v>
      </c>
      <c r="N7338" s="63">
        <v>0.34920634920635002</v>
      </c>
      <c r="O7338" s="63">
        <f t="shared" si="534"/>
        <v>0.98770471022883066</v>
      </c>
      <c r="P7338" s="64">
        <v>8</v>
      </c>
      <c r="Q7338" s="2">
        <v>0.77715773809523703</v>
      </c>
      <c r="R7338">
        <v>0.28571428571428603</v>
      </c>
      <c r="S7338">
        <f t="shared" si="535"/>
        <v>0.80812203564176954</v>
      </c>
      <c r="T7338" s="64">
        <v>8</v>
      </c>
      <c r="U7338" s="339">
        <f t="shared" si="536"/>
        <v>-0.21895318301558336</v>
      </c>
      <c r="V7338" s="4">
        <f t="shared" si="537"/>
        <v>0.59858076078159528</v>
      </c>
    </row>
    <row r="7339" spans="1:22">
      <c r="A7339" s="112" t="s">
        <v>1008</v>
      </c>
      <c r="B7339" t="s">
        <v>1023</v>
      </c>
      <c r="C7339" s="219" t="s">
        <v>440</v>
      </c>
      <c r="D7339" s="81" t="s">
        <v>44</v>
      </c>
      <c r="E7339" s="93" t="s">
        <v>60</v>
      </c>
      <c r="F7339" s="93" t="s">
        <v>60</v>
      </c>
      <c r="G7339">
        <v>300</v>
      </c>
      <c r="H7339" s="123">
        <f t="shared" si="533"/>
        <v>0.45112781954887216</v>
      </c>
      <c r="K7339" t="s">
        <v>100</v>
      </c>
      <c r="M7339" s="2">
        <v>0.18030753968253899</v>
      </c>
      <c r="N7339" s="63">
        <v>0.12692212301587208</v>
      </c>
      <c r="O7339" s="63">
        <f t="shared" si="534"/>
        <v>0.35898997546846534</v>
      </c>
      <c r="P7339" s="64">
        <v>8</v>
      </c>
      <c r="Q7339" s="2">
        <v>0.77517361111111005</v>
      </c>
      <c r="R7339">
        <v>0.31752232142857201</v>
      </c>
      <c r="S7339">
        <f t="shared" si="535"/>
        <v>0.89808874664095162</v>
      </c>
      <c r="T7339" s="64">
        <v>8</v>
      </c>
      <c r="U7339" s="339">
        <f t="shared" si="536"/>
        <v>1.4609793921312133</v>
      </c>
      <c r="V7339" s="4">
        <f t="shared" si="537"/>
        <v>0.29192837702607466</v>
      </c>
    </row>
    <row r="7340" spans="1:22">
      <c r="A7340" s="112" t="s">
        <v>1008</v>
      </c>
      <c r="B7340" t="s">
        <v>1023</v>
      </c>
      <c r="C7340" s="219" t="s">
        <v>440</v>
      </c>
      <c r="D7340" s="81" t="s">
        <v>44</v>
      </c>
      <c r="E7340" s="93" t="s">
        <v>60</v>
      </c>
      <c r="F7340" s="93" t="s">
        <v>60</v>
      </c>
      <c r="G7340">
        <v>365</v>
      </c>
      <c r="H7340" s="123">
        <f t="shared" si="533"/>
        <v>0.54887218045112784</v>
      </c>
      <c r="K7340" t="s">
        <v>100</v>
      </c>
      <c r="M7340" s="2">
        <v>0.16238839285714199</v>
      </c>
      <c r="N7340" s="63">
        <v>0.11098710317460249</v>
      </c>
      <c r="O7340" s="63">
        <f t="shared" si="534"/>
        <v>0.31391893311604968</v>
      </c>
      <c r="P7340" s="64">
        <v>8</v>
      </c>
      <c r="Q7340" s="2">
        <v>0.15476190476190399</v>
      </c>
      <c r="R7340">
        <v>0.47625248015873006</v>
      </c>
      <c r="S7340">
        <f t="shared" si="535"/>
        <v>1.3470454331085988</v>
      </c>
      <c r="T7340" s="64">
        <v>8</v>
      </c>
      <c r="U7340" s="339">
        <f t="shared" si="536"/>
        <v>1.5630960659840498</v>
      </c>
      <c r="V7340" s="4">
        <f t="shared" si="537"/>
        <v>0.50246487197786727</v>
      </c>
    </row>
    <row r="7341" spans="1:22">
      <c r="A7341" s="112" t="s">
        <v>1008</v>
      </c>
      <c r="B7341" t="s">
        <v>1023</v>
      </c>
      <c r="C7341" s="219" t="s">
        <v>440</v>
      </c>
      <c r="D7341" s="81" t="s">
        <v>44</v>
      </c>
      <c r="E7341" s="93" t="s">
        <v>60</v>
      </c>
      <c r="F7341" s="93" t="s">
        <v>60</v>
      </c>
      <c r="G7341">
        <v>405</v>
      </c>
      <c r="H7341" s="123">
        <f t="shared" si="533"/>
        <v>0.60902255639097747</v>
      </c>
      <c r="K7341" t="s">
        <v>100</v>
      </c>
      <c r="M7341" s="2">
        <v>0.39936755952380898</v>
      </c>
      <c r="N7341" s="63">
        <v>0.25403025793650902</v>
      </c>
      <c r="O7341" s="63">
        <f t="shared" si="534"/>
        <v>0.71850607205389327</v>
      </c>
      <c r="P7341" s="64">
        <v>8</v>
      </c>
      <c r="Q7341" s="2">
        <v>3.88144841269841E-2</v>
      </c>
      <c r="R7341">
        <v>0.12698412698412639</v>
      </c>
      <c r="S7341">
        <f t="shared" si="535"/>
        <v>0.35916534917411774</v>
      </c>
      <c r="T7341" s="64">
        <v>8</v>
      </c>
      <c r="U7341" s="339">
        <f t="shared" si="536"/>
        <v>-0.94799435705757606</v>
      </c>
      <c r="V7341" s="4">
        <f t="shared" si="537"/>
        <v>0.7982412886259046</v>
      </c>
    </row>
    <row r="7342" spans="1:22">
      <c r="A7342" s="112" t="s">
        <v>1008</v>
      </c>
      <c r="B7342" t="s">
        <v>1023</v>
      </c>
      <c r="C7342" s="219" t="s">
        <v>440</v>
      </c>
      <c r="D7342" s="81" t="s">
        <v>44</v>
      </c>
      <c r="E7342" s="93" t="s">
        <v>60</v>
      </c>
      <c r="F7342" s="93" t="s">
        <v>60</v>
      </c>
      <c r="G7342">
        <v>665</v>
      </c>
      <c r="H7342" s="123">
        <f t="shared" si="533"/>
        <v>1</v>
      </c>
      <c r="K7342" t="s">
        <v>100</v>
      </c>
      <c r="L7342" t="s">
        <v>100</v>
      </c>
      <c r="M7342" s="2">
        <v>7.69469246031739E-2</v>
      </c>
      <c r="N7342" s="63">
        <v>6.2003968254398245E-5</v>
      </c>
      <c r="O7342" s="63">
        <f t="shared" si="534"/>
        <v>1.753737056526417E-4</v>
      </c>
      <c r="P7342" s="64">
        <v>8</v>
      </c>
      <c r="Q7342" s="2">
        <v>3.7368421052632599E-2</v>
      </c>
      <c r="R7342">
        <v>6.3492063492064002E-2</v>
      </c>
      <c r="S7342">
        <f t="shared" si="535"/>
        <v>0.17958267458706115</v>
      </c>
      <c r="T7342" s="64">
        <v>8</v>
      </c>
      <c r="U7342" s="339">
        <f t="shared" si="536"/>
        <v>-0.68432241410450023</v>
      </c>
      <c r="V7342" s="4">
        <f t="shared" si="537"/>
        <v>2.8007851973583948</v>
      </c>
    </row>
    <row r="7343" spans="1:22">
      <c r="A7343" s="112" t="s">
        <v>1008</v>
      </c>
      <c r="B7343" s="9" t="s">
        <v>1024</v>
      </c>
      <c r="C7343" s="219" t="s">
        <v>440</v>
      </c>
      <c r="D7343" s="81" t="s">
        <v>44</v>
      </c>
      <c r="E7343" s="93" t="s">
        <v>60</v>
      </c>
      <c r="F7343" s="93" t="s">
        <v>60</v>
      </c>
      <c r="G7343">
        <v>0</v>
      </c>
      <c r="H7343" s="123">
        <f t="shared" si="533"/>
        <v>0</v>
      </c>
      <c r="I7343" s="2" t="s">
        <v>100</v>
      </c>
      <c r="M7343" s="2">
        <v>0.29335526315789501</v>
      </c>
      <c r="N7343" s="63">
        <v>0.22736842105263094</v>
      </c>
      <c r="O7343" s="63">
        <f t="shared" si="534"/>
        <v>0.64309500941597408</v>
      </c>
      <c r="P7343" s="64">
        <v>8</v>
      </c>
      <c r="Q7343" s="2">
        <v>0.154440789473684</v>
      </c>
      <c r="R7343">
        <v>2.5263157894737098E-2</v>
      </c>
      <c r="S7343">
        <f t="shared" si="535"/>
        <v>7.1455001046220268E-2</v>
      </c>
      <c r="T7343" s="64">
        <v>8</v>
      </c>
      <c r="U7343" s="339">
        <f t="shared" si="536"/>
        <v>-2.0605583859062988</v>
      </c>
      <c r="V7343" s="4">
        <f t="shared" si="537"/>
        <v>0.58205217218804228</v>
      </c>
    </row>
    <row r="7344" spans="1:22">
      <c r="A7344" s="112" t="s">
        <v>1008</v>
      </c>
      <c r="B7344" s="9" t="s">
        <v>1024</v>
      </c>
      <c r="C7344" s="219" t="s">
        <v>440</v>
      </c>
      <c r="D7344" s="81" t="s">
        <v>44</v>
      </c>
      <c r="E7344" s="93" t="s">
        <v>60</v>
      </c>
      <c r="F7344" s="93" t="s">
        <v>60</v>
      </c>
      <c r="G7344">
        <v>40</v>
      </c>
      <c r="H7344" s="123">
        <f t="shared" si="533"/>
        <v>6.0150375939849621E-2</v>
      </c>
      <c r="J7344" t="s">
        <v>100</v>
      </c>
      <c r="M7344" s="2">
        <v>0.27575657894736799</v>
      </c>
      <c r="N7344" s="63">
        <v>0.33687500000000098</v>
      </c>
      <c r="O7344" s="63">
        <f t="shared" si="534"/>
        <v>0.95282638764887562</v>
      </c>
      <c r="P7344" s="64">
        <v>8</v>
      </c>
      <c r="Q7344" s="2">
        <v>0.27996710526315799</v>
      </c>
      <c r="R7344">
        <v>0.1262828947368419</v>
      </c>
      <c r="S7344">
        <f t="shared" si="535"/>
        <v>0.35718196486515152</v>
      </c>
      <c r="T7344" s="64">
        <v>8</v>
      </c>
      <c r="U7344" s="339">
        <f t="shared" si="536"/>
        <v>-0.57970773299549394</v>
      </c>
      <c r="V7344" s="4">
        <f t="shared" si="537"/>
        <v>0.79359793517450494</v>
      </c>
    </row>
    <row r="7345" spans="1:22">
      <c r="A7345" s="112" t="s">
        <v>1008</v>
      </c>
      <c r="B7345" s="9" t="s">
        <v>1024</v>
      </c>
      <c r="C7345" s="219" t="s">
        <v>440</v>
      </c>
      <c r="D7345" s="81" t="s">
        <v>44</v>
      </c>
      <c r="E7345" s="93" t="s">
        <v>60</v>
      </c>
      <c r="F7345" s="93" t="s">
        <v>60</v>
      </c>
      <c r="G7345">
        <v>100</v>
      </c>
      <c r="H7345" s="123">
        <f t="shared" si="533"/>
        <v>0.15037593984962405</v>
      </c>
      <c r="K7345" t="s">
        <v>100</v>
      </c>
      <c r="M7345" s="2">
        <v>0.53595394736842095</v>
      </c>
      <c r="N7345" s="63">
        <v>0.37898026315789501</v>
      </c>
      <c r="O7345" s="63">
        <f t="shared" si="534"/>
        <v>1.0719180560592396</v>
      </c>
      <c r="P7345" s="64">
        <v>8</v>
      </c>
      <c r="Q7345" s="2">
        <v>0.26233552631578999</v>
      </c>
      <c r="R7345">
        <v>0.15999999999999998</v>
      </c>
      <c r="S7345">
        <f t="shared" si="535"/>
        <v>0.45254833995939037</v>
      </c>
      <c r="T7345" s="64">
        <v>8</v>
      </c>
      <c r="U7345" s="339">
        <f t="shared" si="536"/>
        <v>-0.64937612322599347</v>
      </c>
      <c r="V7345" s="4">
        <f t="shared" si="537"/>
        <v>0.45160734818546944</v>
      </c>
    </row>
    <row r="7346" spans="1:22">
      <c r="A7346" s="112" t="s">
        <v>1008</v>
      </c>
      <c r="B7346" s="9" t="s">
        <v>1024</v>
      </c>
      <c r="C7346" s="219" t="s">
        <v>440</v>
      </c>
      <c r="D7346" s="81" t="s">
        <v>44</v>
      </c>
      <c r="E7346" s="93" t="s">
        <v>60</v>
      </c>
      <c r="F7346" s="93" t="s">
        <v>60</v>
      </c>
      <c r="G7346">
        <v>145</v>
      </c>
      <c r="H7346" s="123">
        <f t="shared" si="533"/>
        <v>0.21804511278195488</v>
      </c>
      <c r="K7346" t="s">
        <v>100</v>
      </c>
      <c r="M7346" s="2">
        <v>0.15625</v>
      </c>
      <c r="N7346" s="63">
        <v>0.17690789473684199</v>
      </c>
      <c r="O7346" s="63">
        <f t="shared" si="534"/>
        <v>0.50037108805542763</v>
      </c>
      <c r="P7346" s="64">
        <v>8</v>
      </c>
      <c r="Q7346" s="2">
        <v>0.15121710526315901</v>
      </c>
      <c r="R7346">
        <v>0.14315789473684298</v>
      </c>
      <c r="S7346">
        <f t="shared" si="535"/>
        <v>0.40491167259524657</v>
      </c>
      <c r="T7346" s="64">
        <v>8</v>
      </c>
      <c r="U7346" s="339">
        <f t="shared" si="536"/>
        <v>0.51816703062436031</v>
      </c>
      <c r="V7346" s="4">
        <f t="shared" si="537"/>
        <v>0.42279430626664694</v>
      </c>
    </row>
    <row r="7347" spans="1:22">
      <c r="A7347" s="112" t="s">
        <v>1008</v>
      </c>
      <c r="B7347" s="9" t="s">
        <v>1024</v>
      </c>
      <c r="C7347" s="219" t="s">
        <v>440</v>
      </c>
      <c r="D7347" s="81" t="s">
        <v>44</v>
      </c>
      <c r="E7347" s="93" t="s">
        <v>60</v>
      </c>
      <c r="F7347" s="93" t="s">
        <v>60</v>
      </c>
      <c r="G7347">
        <v>300</v>
      </c>
      <c r="H7347" s="123">
        <f t="shared" si="533"/>
        <v>0.45112781954887216</v>
      </c>
      <c r="K7347" t="s">
        <v>100</v>
      </c>
      <c r="M7347" s="2">
        <v>3.6710526315790297E-2</v>
      </c>
      <c r="N7347" s="63">
        <v>9.2664473684209686E-2</v>
      </c>
      <c r="O7347" s="63">
        <f t="shared" si="534"/>
        <v>0.26209471086874819</v>
      </c>
      <c r="P7347" s="64">
        <v>8</v>
      </c>
      <c r="Q7347" s="2">
        <v>0.15858552631578901</v>
      </c>
      <c r="R7347">
        <v>0.11786184210526332</v>
      </c>
      <c r="S7347">
        <f t="shared" si="535"/>
        <v>0.33336363118307938</v>
      </c>
      <c r="T7347" s="64">
        <v>8</v>
      </c>
      <c r="U7347" s="339">
        <f t="shared" si="536"/>
        <v>1.4156530528649567</v>
      </c>
      <c r="V7347" s="4">
        <f t="shared" si="537"/>
        <v>0.73249765916417042</v>
      </c>
    </row>
    <row r="7348" spans="1:22">
      <c r="A7348" s="112" t="s">
        <v>1008</v>
      </c>
      <c r="B7348" s="9" t="s">
        <v>1024</v>
      </c>
      <c r="C7348" s="219" t="s">
        <v>440</v>
      </c>
      <c r="D7348" s="81" t="s">
        <v>44</v>
      </c>
      <c r="E7348" s="93" t="s">
        <v>60</v>
      </c>
      <c r="F7348" s="93" t="s">
        <v>60</v>
      </c>
      <c r="G7348">
        <v>365</v>
      </c>
      <c r="H7348" s="123">
        <f t="shared" si="533"/>
        <v>0.54887218045112784</v>
      </c>
      <c r="K7348" t="s">
        <v>100</v>
      </c>
      <c r="M7348" s="2">
        <v>4.4111842105263699E-2</v>
      </c>
      <c r="N7348" s="63">
        <v>5.8947368421051305E-2</v>
      </c>
      <c r="O7348" s="63">
        <f t="shared" si="534"/>
        <v>0.16672833577450852</v>
      </c>
      <c r="P7348" s="64">
        <v>8</v>
      </c>
      <c r="Q7348" s="2">
        <v>0.157894736842105</v>
      </c>
      <c r="R7348">
        <v>0.12631578947368322</v>
      </c>
      <c r="S7348">
        <f t="shared" si="535"/>
        <v>0.3572750052310949</v>
      </c>
      <c r="T7348" s="64">
        <v>8</v>
      </c>
      <c r="U7348" s="339">
        <f t="shared" si="536"/>
        <v>1.2795657711239286</v>
      </c>
      <c r="V7348" s="4">
        <f t="shared" si="537"/>
        <v>0.75943653679123346</v>
      </c>
    </row>
    <row r="7349" spans="1:22">
      <c r="A7349" s="112" t="s">
        <v>1008</v>
      </c>
      <c r="B7349" s="9" t="s">
        <v>1024</v>
      </c>
      <c r="C7349" s="219" t="s">
        <v>440</v>
      </c>
      <c r="D7349" s="81" t="s">
        <v>44</v>
      </c>
      <c r="E7349" s="93" t="s">
        <v>60</v>
      </c>
      <c r="F7349" s="93" t="s">
        <v>60</v>
      </c>
      <c r="G7349">
        <v>405</v>
      </c>
      <c r="H7349" s="123">
        <f t="shared" si="533"/>
        <v>0.60902255639097747</v>
      </c>
      <c r="K7349" t="s">
        <v>100</v>
      </c>
      <c r="M7349" s="2">
        <v>4.3388157894737399E-2</v>
      </c>
      <c r="N7349" s="63">
        <v>4.2105263157894902E-2</v>
      </c>
      <c r="O7349" s="63">
        <f t="shared" si="534"/>
        <v>0.11909166841036638</v>
      </c>
      <c r="P7349" s="64">
        <v>8</v>
      </c>
      <c r="Q7349" s="2">
        <v>2.0526315789473899E-2</v>
      </c>
      <c r="R7349">
        <v>0.11789473684210411</v>
      </c>
      <c r="S7349">
        <f t="shared" si="535"/>
        <v>0.33345667154902126</v>
      </c>
      <c r="T7349" s="64">
        <v>8</v>
      </c>
      <c r="U7349" s="339">
        <f t="shared" si="536"/>
        <v>1.2917420441786531</v>
      </c>
      <c r="V7349" s="4">
        <f t="shared" si="537"/>
        <v>0.68251111111110208</v>
      </c>
    </row>
    <row r="7350" spans="1:22">
      <c r="A7350" s="112" t="s">
        <v>1008</v>
      </c>
      <c r="B7350" s="9" t="s">
        <v>1024</v>
      </c>
      <c r="C7350" s="219" t="s">
        <v>440</v>
      </c>
      <c r="D7350" s="81" t="s">
        <v>44</v>
      </c>
      <c r="E7350" s="93" t="s">
        <v>60</v>
      </c>
      <c r="F7350" s="93" t="s">
        <v>60</v>
      </c>
      <c r="G7350">
        <v>665</v>
      </c>
      <c r="H7350" s="123">
        <f t="shared" si="533"/>
        <v>1</v>
      </c>
      <c r="K7350" t="s">
        <v>100</v>
      </c>
      <c r="L7350" t="s">
        <v>100</v>
      </c>
      <c r="M7350" s="2">
        <v>4.08223684210531E-2</v>
      </c>
      <c r="N7350" s="63">
        <v>6.7335526315788902E-2</v>
      </c>
      <c r="O7350" s="63">
        <f t="shared" si="534"/>
        <v>0.19045362909063823</v>
      </c>
      <c r="P7350" s="64">
        <v>8</v>
      </c>
      <c r="Q7350" s="2">
        <v>10.1036269430051</v>
      </c>
      <c r="R7350">
        <v>8.3881578947364987E-3</v>
      </c>
      <c r="S7350">
        <f t="shared" si="535"/>
        <v>2.3725293316126612E-2</v>
      </c>
      <c r="T7350" s="64">
        <v>8</v>
      </c>
      <c r="U7350" s="339">
        <f t="shared" si="536"/>
        <v>-0.68752241683518067</v>
      </c>
      <c r="V7350" s="4">
        <f t="shared" si="537"/>
        <v>0.29199796597631422</v>
      </c>
    </row>
    <row r="7351" spans="1:22">
      <c r="A7351" s="112" t="s">
        <v>1009</v>
      </c>
      <c r="B7351" t="s">
        <v>1019</v>
      </c>
      <c r="C7351" s="219" t="s">
        <v>440</v>
      </c>
      <c r="D7351" s="81" t="s">
        <v>44</v>
      </c>
      <c r="E7351" s="93" t="s">
        <v>60</v>
      </c>
      <c r="F7351" s="93" t="s">
        <v>60</v>
      </c>
      <c r="G7351">
        <v>0</v>
      </c>
      <c r="H7351" s="123">
        <f t="shared" si="533"/>
        <v>0</v>
      </c>
      <c r="I7351" s="2" t="s">
        <v>100</v>
      </c>
      <c r="M7351" s="2">
        <v>11.1139896373057</v>
      </c>
      <c r="N7351" s="63">
        <v>3.6528497409326004</v>
      </c>
      <c r="O7351" s="63">
        <f t="shared" si="534"/>
        <v>10.331819289875861</v>
      </c>
      <c r="P7351" s="2">
        <v>8</v>
      </c>
      <c r="Q7351" s="2">
        <v>0.466321243523314</v>
      </c>
      <c r="R7351">
        <v>2.4093264248703896</v>
      </c>
      <c r="S7351">
        <f t="shared" si="535"/>
        <v>6.8146042124711741</v>
      </c>
      <c r="T7351" s="2">
        <v>8</v>
      </c>
      <c r="U7351" s="339">
        <f t="shared" si="536"/>
        <v>-9.5310179804332956E-2</v>
      </c>
      <c r="V7351" s="4">
        <f t="shared" si="537"/>
        <v>0.18186390532544108</v>
      </c>
    </row>
    <row r="7352" spans="1:22">
      <c r="A7352" s="112" t="s">
        <v>1009</v>
      </c>
      <c r="B7352" t="s">
        <v>1019</v>
      </c>
      <c r="C7352" s="219" t="s">
        <v>440</v>
      </c>
      <c r="D7352" s="81" t="s">
        <v>44</v>
      </c>
      <c r="E7352" s="93" t="s">
        <v>60</v>
      </c>
      <c r="F7352" s="93" t="s">
        <v>60</v>
      </c>
      <c r="G7352">
        <v>40</v>
      </c>
      <c r="H7352" s="123">
        <f t="shared" si="533"/>
        <v>6.0150375939849621E-2</v>
      </c>
      <c r="J7352" t="s">
        <v>100</v>
      </c>
      <c r="M7352" s="2">
        <v>10.0259067357512</v>
      </c>
      <c r="N7352" s="63">
        <v>3.1088082901555012</v>
      </c>
      <c r="O7352" s="63">
        <f t="shared" si="534"/>
        <v>8.7930376935116445</v>
      </c>
      <c r="P7352" s="2">
        <v>8</v>
      </c>
      <c r="Q7352" s="2">
        <v>0.38860103626942699</v>
      </c>
      <c r="R7352">
        <v>0.15544041450776902</v>
      </c>
      <c r="S7352">
        <f t="shared" si="535"/>
        <v>0.43965188467556515</v>
      </c>
      <c r="T7352" s="2">
        <v>8</v>
      </c>
      <c r="U7352" s="339">
        <f t="shared" si="536"/>
        <v>-3.0680529351336121</v>
      </c>
      <c r="V7352" s="4">
        <f t="shared" si="537"/>
        <v>0.23611111111110783</v>
      </c>
    </row>
    <row r="7353" spans="1:22">
      <c r="A7353" s="112" t="s">
        <v>1009</v>
      </c>
      <c r="B7353" t="s">
        <v>1019</v>
      </c>
      <c r="C7353" s="219" t="s">
        <v>440</v>
      </c>
      <c r="D7353" s="81" t="s">
        <v>44</v>
      </c>
      <c r="E7353" s="93" t="s">
        <v>60</v>
      </c>
      <c r="F7353" s="93" t="s">
        <v>60</v>
      </c>
      <c r="G7353">
        <v>100</v>
      </c>
      <c r="H7353" s="123">
        <f t="shared" si="533"/>
        <v>0.15037593984962405</v>
      </c>
      <c r="K7353" t="s">
        <v>100</v>
      </c>
      <c r="M7353" s="2">
        <v>8.8601036269429994</v>
      </c>
      <c r="N7353" s="63">
        <v>2.8756476683937002</v>
      </c>
      <c r="O7353" s="63">
        <f t="shared" si="534"/>
        <v>8.1335598664978797</v>
      </c>
      <c r="P7353" s="2">
        <v>8</v>
      </c>
      <c r="Q7353" s="2">
        <v>0.466321243523314</v>
      </c>
      <c r="R7353">
        <v>0.15544041450776899</v>
      </c>
      <c r="S7353">
        <f t="shared" si="535"/>
        <v>0.43965188467556504</v>
      </c>
      <c r="T7353" s="2">
        <v>8</v>
      </c>
      <c r="U7353" s="339">
        <f t="shared" si="536"/>
        <v>-3.1267605359604023</v>
      </c>
      <c r="V7353" s="4">
        <f t="shared" si="537"/>
        <v>0.28499999999999631</v>
      </c>
    </row>
    <row r="7354" spans="1:22">
      <c r="A7354" s="112" t="s">
        <v>1009</v>
      </c>
      <c r="B7354" t="s">
        <v>1019</v>
      </c>
      <c r="C7354" s="219" t="s">
        <v>440</v>
      </c>
      <c r="D7354" s="81" t="s">
        <v>44</v>
      </c>
      <c r="E7354" s="93" t="s">
        <v>60</v>
      </c>
      <c r="F7354" s="93" t="s">
        <v>60</v>
      </c>
      <c r="G7354">
        <v>145</v>
      </c>
      <c r="H7354" s="123">
        <f t="shared" si="533"/>
        <v>0.21804511278195488</v>
      </c>
      <c r="K7354" t="s">
        <v>100</v>
      </c>
      <c r="M7354" s="2">
        <v>9.7927461139896295</v>
      </c>
      <c r="N7354" s="63">
        <v>3.5751295336786697</v>
      </c>
      <c r="O7354" s="63">
        <f t="shared" si="534"/>
        <v>10.111993347537949</v>
      </c>
      <c r="P7354" s="2">
        <v>8</v>
      </c>
      <c r="Q7354" s="2">
        <v>0.69948186528497303</v>
      </c>
      <c r="R7354">
        <v>0.233160621761656</v>
      </c>
      <c r="S7354">
        <f t="shared" si="535"/>
        <v>0.65947782701335467</v>
      </c>
      <c r="T7354" s="2">
        <v>8</v>
      </c>
      <c r="U7354" s="339">
        <f t="shared" si="536"/>
        <v>-3.0445224377234266</v>
      </c>
      <c r="V7354" s="4">
        <f t="shared" si="537"/>
        <v>0.37499999999999789</v>
      </c>
    </row>
    <row r="7355" spans="1:22">
      <c r="A7355" s="112" t="s">
        <v>1009</v>
      </c>
      <c r="B7355" t="s">
        <v>1019</v>
      </c>
      <c r="C7355" s="219" t="s">
        <v>440</v>
      </c>
      <c r="D7355" s="81" t="s">
        <v>44</v>
      </c>
      <c r="E7355" s="93" t="s">
        <v>60</v>
      </c>
      <c r="F7355" s="93" t="s">
        <v>60</v>
      </c>
      <c r="G7355">
        <v>300</v>
      </c>
      <c r="H7355" s="123">
        <f t="shared" si="533"/>
        <v>0.45112781954887216</v>
      </c>
      <c r="K7355" t="s">
        <v>100</v>
      </c>
      <c r="M7355" s="2">
        <v>8.8601036269429994</v>
      </c>
      <c r="N7355" s="63">
        <v>3.0310880829015012</v>
      </c>
      <c r="O7355" s="63">
        <f t="shared" si="534"/>
        <v>8.5732117511735346</v>
      </c>
      <c r="P7355" s="2">
        <v>8</v>
      </c>
      <c r="Q7355" s="2">
        <v>0.466321243523314</v>
      </c>
      <c r="R7355">
        <v>0.23316062176165903</v>
      </c>
      <c r="S7355">
        <f t="shared" si="535"/>
        <v>0.65947782701336322</v>
      </c>
      <c r="T7355" s="2">
        <v>8</v>
      </c>
      <c r="U7355" s="339">
        <f t="shared" si="536"/>
        <v>-2.538973871058277</v>
      </c>
      <c r="V7355" s="4">
        <f t="shared" si="537"/>
        <v>0.23611111111111241</v>
      </c>
    </row>
    <row r="7356" spans="1:22">
      <c r="A7356" s="112" t="s">
        <v>1009</v>
      </c>
      <c r="B7356" t="s">
        <v>1019</v>
      </c>
      <c r="C7356" s="219" t="s">
        <v>440</v>
      </c>
      <c r="D7356" s="81" t="s">
        <v>44</v>
      </c>
      <c r="E7356" s="93" t="s">
        <v>60</v>
      </c>
      <c r="F7356" s="93" t="s">
        <v>60</v>
      </c>
      <c r="G7356">
        <v>365</v>
      </c>
      <c r="H7356" s="123">
        <f t="shared" si="533"/>
        <v>0.54887218045112784</v>
      </c>
      <c r="K7356" t="s">
        <v>100</v>
      </c>
      <c r="M7356" s="2">
        <v>8.3937823834196799</v>
      </c>
      <c r="N7356" s="63">
        <v>2.9533678756476203</v>
      </c>
      <c r="O7356" s="63">
        <f t="shared" si="534"/>
        <v>8.3533858088357622</v>
      </c>
      <c r="P7356" s="2">
        <v>8</v>
      </c>
      <c r="Q7356" s="2">
        <v>0.466321243523314</v>
      </c>
      <c r="R7356">
        <v>0.233160621761656</v>
      </c>
      <c r="S7356">
        <f t="shared" si="535"/>
        <v>0.65947782701335467</v>
      </c>
      <c r="T7356" s="2">
        <v>8</v>
      </c>
      <c r="U7356" s="339">
        <f t="shared" si="536"/>
        <v>-2.8903717578961681</v>
      </c>
      <c r="V7356" s="4">
        <f t="shared" si="537"/>
        <v>0.37499999999999789</v>
      </c>
    </row>
    <row r="7357" spans="1:22">
      <c r="A7357" s="112" t="s">
        <v>1009</v>
      </c>
      <c r="B7357" t="s">
        <v>1019</v>
      </c>
      <c r="C7357" s="219" t="s">
        <v>440</v>
      </c>
      <c r="D7357" s="81" t="s">
        <v>44</v>
      </c>
      <c r="E7357" s="93" t="s">
        <v>60</v>
      </c>
      <c r="F7357" s="93" t="s">
        <v>60</v>
      </c>
      <c r="G7357">
        <v>405</v>
      </c>
      <c r="H7357" s="123">
        <f t="shared" si="533"/>
        <v>0.60902255639097747</v>
      </c>
      <c r="K7357" t="s">
        <v>100</v>
      </c>
      <c r="M7357" s="2">
        <v>7.7720207253886002</v>
      </c>
      <c r="N7357" s="63">
        <v>2.7202072538860005</v>
      </c>
      <c r="O7357" s="63">
        <f t="shared" si="534"/>
        <v>7.6939079818225107</v>
      </c>
      <c r="P7357" s="2">
        <v>8</v>
      </c>
      <c r="Q7357" s="2">
        <v>0.54404145077720001</v>
      </c>
      <c r="R7357">
        <v>0.233160621761656</v>
      </c>
      <c r="S7357">
        <f t="shared" si="535"/>
        <v>0.65947782701335467</v>
      </c>
      <c r="T7357" s="2">
        <v>8</v>
      </c>
      <c r="U7357" s="339">
        <f t="shared" si="536"/>
        <v>-2.8134107167600408</v>
      </c>
      <c r="V7357" s="4">
        <f t="shared" si="537"/>
        <v>0.37499999999999789</v>
      </c>
    </row>
    <row r="7358" spans="1:22">
      <c r="A7358" s="112" t="s">
        <v>1009</v>
      </c>
      <c r="B7358" t="s">
        <v>1019</v>
      </c>
      <c r="C7358" s="219" t="s">
        <v>440</v>
      </c>
      <c r="D7358" s="81" t="s">
        <v>44</v>
      </c>
      <c r="E7358" s="93" t="s">
        <v>60</v>
      </c>
      <c r="F7358" s="93" t="s">
        <v>60</v>
      </c>
      <c r="G7358">
        <v>665</v>
      </c>
      <c r="H7358" s="123">
        <f t="shared" si="533"/>
        <v>1</v>
      </c>
      <c r="K7358" t="s">
        <v>100</v>
      </c>
      <c r="L7358" t="s">
        <v>100</v>
      </c>
      <c r="M7358" s="2">
        <v>9.6373056994818604</v>
      </c>
      <c r="N7358" s="63">
        <v>3.18652849740924</v>
      </c>
      <c r="O7358" s="63">
        <f t="shared" si="534"/>
        <v>9.0128636358490155</v>
      </c>
      <c r="P7358" s="2">
        <v>8</v>
      </c>
      <c r="Q7358" s="2">
        <v>0.97635344122283296</v>
      </c>
      <c r="R7358">
        <v>0.23316062176165503</v>
      </c>
      <c r="S7358">
        <f t="shared" si="535"/>
        <v>0.65947782701335189</v>
      </c>
      <c r="T7358" s="2">
        <v>8</v>
      </c>
      <c r="U7358" s="339">
        <f t="shared" si="536"/>
        <v>-2.8743714165497267</v>
      </c>
      <c r="V7358" s="4">
        <f t="shared" si="537"/>
        <v>0.30867346938775175</v>
      </c>
    </row>
    <row r="7359" spans="1:22">
      <c r="A7359" s="112" t="s">
        <v>1009</v>
      </c>
      <c r="B7359" t="s">
        <v>1020</v>
      </c>
      <c r="C7359" s="219" t="s">
        <v>440</v>
      </c>
      <c r="D7359" s="81" t="s">
        <v>44</v>
      </c>
      <c r="E7359" s="93" t="s">
        <v>60</v>
      </c>
      <c r="F7359" s="93" t="s">
        <v>60</v>
      </c>
      <c r="G7359">
        <v>0</v>
      </c>
      <c r="H7359" s="123">
        <f t="shared" si="533"/>
        <v>0</v>
      </c>
      <c r="I7359" s="2" t="s">
        <v>100</v>
      </c>
      <c r="M7359" s="2">
        <v>1.4932652206014301</v>
      </c>
      <c r="N7359" s="63">
        <v>1.04148624109513</v>
      </c>
      <c r="O7359" s="63">
        <f t="shared" si="534"/>
        <v>2.945767934363416</v>
      </c>
      <c r="P7359" s="64">
        <v>8</v>
      </c>
      <c r="Q7359" s="2">
        <v>0.18087123101789601</v>
      </c>
      <c r="R7359">
        <v>0.79165086903597714</v>
      </c>
      <c r="S7359">
        <f t="shared" si="535"/>
        <v>2.2391267913102517</v>
      </c>
      <c r="T7359" s="64">
        <v>8</v>
      </c>
      <c r="U7359" s="339">
        <f t="shared" si="536"/>
        <v>-0.42489577123687505</v>
      </c>
      <c r="V7359" s="4">
        <f t="shared" si="537"/>
        <v>0.78243566927776742</v>
      </c>
    </row>
    <row r="7360" spans="1:22">
      <c r="A7360" s="112" t="s">
        <v>1009</v>
      </c>
      <c r="B7360" t="s">
        <v>1020</v>
      </c>
      <c r="C7360" s="219" t="s">
        <v>440</v>
      </c>
      <c r="D7360" s="81" t="s">
        <v>44</v>
      </c>
      <c r="E7360" s="93" t="s">
        <v>60</v>
      </c>
      <c r="F7360" s="93" t="s">
        <v>60</v>
      </c>
      <c r="G7360">
        <v>40</v>
      </c>
      <c r="H7360" s="123">
        <f t="shared" si="533"/>
        <v>6.0150375939849621E-2</v>
      </c>
      <c r="J7360" t="s">
        <v>100</v>
      </c>
      <c r="M7360" s="2">
        <v>1.6144313850697301</v>
      </c>
      <c r="N7360" s="63">
        <v>0.83331670424839999</v>
      </c>
      <c r="O7360" s="63">
        <f t="shared" si="534"/>
        <v>2.3569755698002735</v>
      </c>
      <c r="P7360" s="64">
        <v>8</v>
      </c>
      <c r="Q7360" s="2">
        <v>9.3388940993349906E-2</v>
      </c>
      <c r="R7360">
        <v>0.12499750563726</v>
      </c>
      <c r="S7360">
        <f t="shared" si="535"/>
        <v>0.35354633547004105</v>
      </c>
      <c r="T7360" s="64">
        <v>8</v>
      </c>
      <c r="U7360" s="339">
        <f t="shared" si="536"/>
        <v>-2.188952742874176</v>
      </c>
      <c r="V7360" s="4">
        <f t="shared" si="537"/>
        <v>0.60259932507018932</v>
      </c>
    </row>
    <row r="7361" spans="1:22">
      <c r="A7361" s="112" t="s">
        <v>1009</v>
      </c>
      <c r="B7361" t="s">
        <v>1020</v>
      </c>
      <c r="C7361" s="219" t="s">
        <v>440</v>
      </c>
      <c r="D7361" s="81" t="s">
        <v>44</v>
      </c>
      <c r="E7361" s="93" t="s">
        <v>60</v>
      </c>
      <c r="F7361" s="93" t="s">
        <v>60</v>
      </c>
      <c r="G7361">
        <v>100</v>
      </c>
      <c r="H7361" s="123">
        <f t="shared" si="533"/>
        <v>0.15037593984962405</v>
      </c>
      <c r="K7361" t="s">
        <v>100</v>
      </c>
      <c r="M7361" s="2">
        <v>1.61012112625466</v>
      </c>
      <c r="N7361" s="63">
        <v>0.87514217867619015</v>
      </c>
      <c r="O7361" s="63">
        <f t="shared" si="534"/>
        <v>2.4752758761772133</v>
      </c>
      <c r="P7361" s="64">
        <v>8</v>
      </c>
      <c r="Q7361" s="2">
        <v>8.9557599824392001E-2</v>
      </c>
      <c r="R7361">
        <v>0.16666334084968007</v>
      </c>
      <c r="S7361">
        <f t="shared" si="535"/>
        <v>0.4713951139600549</v>
      </c>
      <c r="T7361" s="64">
        <v>8</v>
      </c>
      <c r="U7361" s="339">
        <f t="shared" si="536"/>
        <v>-2.847291755404866</v>
      </c>
      <c r="V7361" s="4">
        <f t="shared" si="537"/>
        <v>3.3098520710062798</v>
      </c>
    </row>
    <row r="7362" spans="1:22">
      <c r="A7362" s="112" t="s">
        <v>1009</v>
      </c>
      <c r="B7362" t="s">
        <v>1020</v>
      </c>
      <c r="C7362" s="219" t="s">
        <v>440</v>
      </c>
      <c r="D7362" s="81" t="s">
        <v>44</v>
      </c>
      <c r="E7362" s="93" t="s">
        <v>60</v>
      </c>
      <c r="F7362" s="93" t="s">
        <v>60</v>
      </c>
      <c r="G7362">
        <v>145</v>
      </c>
      <c r="H7362" s="123">
        <f t="shared" si="533"/>
        <v>0.21804511278195488</v>
      </c>
      <c r="K7362" t="s">
        <v>100</v>
      </c>
      <c r="M7362" s="2">
        <v>1.6064494243010701</v>
      </c>
      <c r="N7362" s="63">
        <v>0.83331670424839976</v>
      </c>
      <c r="O7362" s="63">
        <f t="shared" si="534"/>
        <v>2.3569755698002726</v>
      </c>
      <c r="P7362" s="64">
        <v>8</v>
      </c>
      <c r="Q7362" s="2">
        <v>0.206413505477616</v>
      </c>
      <c r="R7362">
        <v>0.125316784068008</v>
      </c>
      <c r="S7362">
        <f t="shared" si="535"/>
        <v>0.35444939124391506</v>
      </c>
      <c r="T7362" s="64">
        <v>8</v>
      </c>
      <c r="U7362" s="339">
        <f t="shared" si="536"/>
        <v>-2.8868997044106854</v>
      </c>
      <c r="V7362" s="4">
        <f t="shared" si="537"/>
        <v>2.0830040734494477</v>
      </c>
    </row>
    <row r="7363" spans="1:22">
      <c r="A7363" s="112" t="s">
        <v>1009</v>
      </c>
      <c r="B7363" t="s">
        <v>1020</v>
      </c>
      <c r="C7363" s="219" t="s">
        <v>440</v>
      </c>
      <c r="D7363" s="81" t="s">
        <v>44</v>
      </c>
      <c r="E7363" s="93" t="s">
        <v>60</v>
      </c>
      <c r="F7363" s="93" t="s">
        <v>60</v>
      </c>
      <c r="G7363">
        <v>300</v>
      </c>
      <c r="H7363" s="123">
        <f t="shared" si="533"/>
        <v>0.45112781954887216</v>
      </c>
      <c r="K7363" t="s">
        <v>100</v>
      </c>
      <c r="M7363" s="2">
        <v>1.3483128130425099</v>
      </c>
      <c r="N7363" s="63">
        <v>0.83347634346377997</v>
      </c>
      <c r="O7363" s="63">
        <f t="shared" si="534"/>
        <v>2.3574270976872271</v>
      </c>
      <c r="P7363" s="64">
        <v>8</v>
      </c>
      <c r="Q7363" s="2">
        <v>7.6147905733037605E-2</v>
      </c>
      <c r="R7363">
        <v>0.16682298006505303</v>
      </c>
      <c r="S7363">
        <f t="shared" si="535"/>
        <v>0.47184664184698893</v>
      </c>
      <c r="T7363" s="64">
        <v>8</v>
      </c>
      <c r="U7363" s="339">
        <f t="shared" si="536"/>
        <v>-1.8767278567220433</v>
      </c>
      <c r="V7363" s="4">
        <f t="shared" si="537"/>
        <v>0.77818398970244873</v>
      </c>
    </row>
    <row r="7364" spans="1:22">
      <c r="A7364" s="112" t="s">
        <v>1009</v>
      </c>
      <c r="B7364" t="s">
        <v>1020</v>
      </c>
      <c r="C7364" s="219" t="s">
        <v>440</v>
      </c>
      <c r="D7364" s="81" t="s">
        <v>44</v>
      </c>
      <c r="E7364" s="93" t="s">
        <v>60</v>
      </c>
      <c r="F7364" s="93" t="s">
        <v>60</v>
      </c>
      <c r="G7364">
        <v>365</v>
      </c>
      <c r="H7364" s="123">
        <f t="shared" si="533"/>
        <v>0.54887218045112784</v>
      </c>
      <c r="K7364" t="s">
        <v>100</v>
      </c>
      <c r="M7364" s="2">
        <v>1.3848701933629901</v>
      </c>
      <c r="N7364" s="63">
        <v>0.83331670424839976</v>
      </c>
      <c r="O7364" s="63">
        <f t="shared" si="534"/>
        <v>2.3569755698002726</v>
      </c>
      <c r="P7364" s="64">
        <v>8</v>
      </c>
      <c r="Q7364" s="2">
        <v>7.2955121425575697E-2</v>
      </c>
      <c r="R7364">
        <v>0.20832917606210039</v>
      </c>
      <c r="S7364">
        <f t="shared" si="535"/>
        <v>0.58924389245006947</v>
      </c>
      <c r="T7364" s="64">
        <v>8</v>
      </c>
      <c r="U7364" s="339">
        <f t="shared" si="536"/>
        <v>-2.9006841139267872</v>
      </c>
      <c r="V7364" s="4">
        <f t="shared" si="537"/>
        <v>7.6098700605209366</v>
      </c>
    </row>
    <row r="7365" spans="1:22">
      <c r="A7365" s="112" t="s">
        <v>1009</v>
      </c>
      <c r="B7365" t="s">
        <v>1020</v>
      </c>
      <c r="C7365" s="219" t="s">
        <v>440</v>
      </c>
      <c r="D7365" s="81" t="s">
        <v>44</v>
      </c>
      <c r="E7365" s="93" t="s">
        <v>60</v>
      </c>
      <c r="F7365" s="93" t="s">
        <v>60</v>
      </c>
      <c r="G7365">
        <v>405</v>
      </c>
      <c r="H7365" s="123">
        <f t="shared" si="533"/>
        <v>0.60902255639097747</v>
      </c>
      <c r="K7365" t="s">
        <v>100</v>
      </c>
      <c r="M7365" s="2">
        <v>2.00634565881108</v>
      </c>
      <c r="N7365" s="63">
        <v>1.1666433859477601</v>
      </c>
      <c r="O7365" s="63">
        <f t="shared" si="534"/>
        <v>3.2997657977203829</v>
      </c>
      <c r="P7365" s="64">
        <v>8</v>
      </c>
      <c r="Q7365" s="2">
        <v>0.10137090176201299</v>
      </c>
      <c r="R7365">
        <v>0.20816953684672429</v>
      </c>
      <c r="S7365">
        <f t="shared" si="535"/>
        <v>0.58879236456312645</v>
      </c>
      <c r="T7365" s="64">
        <v>8</v>
      </c>
      <c r="U7365" s="339">
        <f t="shared" si="536"/>
        <v>-3.314225789041283</v>
      </c>
      <c r="V7365" s="4">
        <f t="shared" si="537"/>
        <v>8.2668441074655927</v>
      </c>
    </row>
    <row r="7366" spans="1:22">
      <c r="A7366" s="112" t="s">
        <v>1009</v>
      </c>
      <c r="B7366" t="s">
        <v>1020</v>
      </c>
      <c r="C7366" s="219" t="s">
        <v>440</v>
      </c>
      <c r="D7366" s="81" t="s">
        <v>44</v>
      </c>
      <c r="E7366" s="93" t="s">
        <v>60</v>
      </c>
      <c r="F7366" s="93" t="s">
        <v>60</v>
      </c>
      <c r="G7366">
        <v>665</v>
      </c>
      <c r="H7366" s="123">
        <f t="shared" si="533"/>
        <v>1</v>
      </c>
      <c r="K7366" t="s">
        <v>100</v>
      </c>
      <c r="L7366" t="s">
        <v>100</v>
      </c>
      <c r="M7366" s="2">
        <v>1.70207331430965</v>
      </c>
      <c r="N7366" s="63">
        <v>0.99998004509808003</v>
      </c>
      <c r="O7366" s="63">
        <f t="shared" si="534"/>
        <v>2.8283706837603284</v>
      </c>
      <c r="P7366" s="64">
        <v>8</v>
      </c>
      <c r="Q7366" s="2">
        <v>5.80438812720271</v>
      </c>
      <c r="R7366">
        <v>0.20848881527747301</v>
      </c>
      <c r="S7366">
        <f t="shared" si="535"/>
        <v>0.58969542033700262</v>
      </c>
      <c r="T7366" s="64">
        <v>8</v>
      </c>
      <c r="U7366" s="339">
        <f t="shared" si="536"/>
        <v>-2.8208162984900564</v>
      </c>
      <c r="V7366" s="4">
        <f t="shared" si="537"/>
        <v>4.3549857399718901</v>
      </c>
    </row>
    <row r="7367" spans="1:22">
      <c r="A7367" s="112" t="s">
        <v>1009</v>
      </c>
      <c r="B7367" t="s">
        <v>1021</v>
      </c>
      <c r="C7367" s="219" t="s">
        <v>440</v>
      </c>
      <c r="D7367" s="81" t="s">
        <v>44</v>
      </c>
      <c r="E7367" s="93" t="s">
        <v>60</v>
      </c>
      <c r="F7367" s="93" t="s">
        <v>60</v>
      </c>
      <c r="G7367">
        <v>0</v>
      </c>
      <c r="H7367" s="123">
        <f t="shared" si="533"/>
        <v>0</v>
      </c>
      <c r="I7367" s="2" t="s">
        <v>100</v>
      </c>
      <c r="M7367" s="2">
        <v>9.3018518141259303</v>
      </c>
      <c r="N7367" s="63">
        <v>1.6758001100086695</v>
      </c>
      <c r="O7367" s="63">
        <f t="shared" si="534"/>
        <v>4.7398784868011701</v>
      </c>
      <c r="P7367" s="64">
        <v>8</v>
      </c>
      <c r="Q7367" s="2">
        <v>14.170758041844</v>
      </c>
      <c r="R7367">
        <v>1.0463055391447798</v>
      </c>
      <c r="S7367">
        <f t="shared" si="535"/>
        <v>2.9593989676892818</v>
      </c>
      <c r="T7367" s="64">
        <v>8</v>
      </c>
      <c r="U7367" s="339">
        <f t="shared" si="536"/>
        <v>-0.47159929498554315</v>
      </c>
      <c r="V7367" s="4">
        <f t="shared" si="537"/>
        <v>0.15749407352158207</v>
      </c>
    </row>
    <row r="7368" spans="1:22">
      <c r="A7368" s="112" t="s">
        <v>1009</v>
      </c>
      <c r="B7368" t="s">
        <v>1021</v>
      </c>
      <c r="C7368" s="219" t="s">
        <v>440</v>
      </c>
      <c r="D7368" s="81" t="s">
        <v>44</v>
      </c>
      <c r="E7368" s="93" t="s">
        <v>60</v>
      </c>
      <c r="F7368" s="93" t="s">
        <v>60</v>
      </c>
      <c r="G7368">
        <v>40</v>
      </c>
      <c r="H7368" s="123">
        <f t="shared" si="533"/>
        <v>6.0150375939849621E-2</v>
      </c>
      <c r="J7368" t="s">
        <v>100</v>
      </c>
      <c r="M7368" s="2">
        <v>13.690386456699301</v>
      </c>
      <c r="N7368" s="63">
        <v>1.4663760262390984</v>
      </c>
      <c r="O7368" s="63">
        <f t="shared" si="534"/>
        <v>4.147537727692197</v>
      </c>
      <c r="P7368" s="64">
        <v>8</v>
      </c>
      <c r="Q7368" s="2">
        <v>9.8673783282742793</v>
      </c>
      <c r="R7368">
        <v>1.9899362356632011</v>
      </c>
      <c r="S7368">
        <f t="shared" si="535"/>
        <v>5.6283896254651253</v>
      </c>
      <c r="T7368" s="64">
        <v>8</v>
      </c>
      <c r="U7368" s="339">
        <f t="shared" si="536"/>
        <v>3.4486680495090169E-2</v>
      </c>
      <c r="V7368" s="4">
        <f t="shared" si="537"/>
        <v>0.14471933001358084</v>
      </c>
    </row>
    <row r="7369" spans="1:22">
      <c r="A7369" s="112" t="s">
        <v>1009</v>
      </c>
      <c r="B7369" t="s">
        <v>1021</v>
      </c>
      <c r="C7369" s="219" t="s">
        <v>440</v>
      </c>
      <c r="D7369" s="81" t="s">
        <v>44</v>
      </c>
      <c r="E7369" s="93" t="s">
        <v>60</v>
      </c>
      <c r="F7369" s="93" t="s">
        <v>60</v>
      </c>
      <c r="G7369">
        <v>100</v>
      </c>
      <c r="H7369" s="123">
        <f t="shared" si="533"/>
        <v>0.15037593984962405</v>
      </c>
      <c r="K7369" t="s">
        <v>100</v>
      </c>
      <c r="M7369" s="2">
        <v>10.0148715545867</v>
      </c>
      <c r="N7369" s="63">
        <v>1.7801047120419007</v>
      </c>
      <c r="O7369" s="63">
        <f t="shared" si="534"/>
        <v>5.0348964524278186</v>
      </c>
      <c r="P7369" s="64">
        <v>8</v>
      </c>
      <c r="Q7369" s="2">
        <v>6.7170533949925497</v>
      </c>
      <c r="R7369">
        <v>2.6178010471204214</v>
      </c>
      <c r="S7369">
        <f t="shared" si="535"/>
        <v>7.4042594888643798</v>
      </c>
      <c r="T7369" s="64">
        <v>8</v>
      </c>
      <c r="U7369" s="339">
        <f t="shared" si="536"/>
        <v>-1.483694580570971E-2</v>
      </c>
      <c r="V7369" s="4">
        <f t="shared" si="537"/>
        <v>0.19538331441207996</v>
      </c>
    </row>
    <row r="7370" spans="1:22">
      <c r="A7370" s="112" t="s">
        <v>1009</v>
      </c>
      <c r="B7370" t="s">
        <v>1021</v>
      </c>
      <c r="C7370" s="219" t="s">
        <v>440</v>
      </c>
      <c r="D7370" s="81" t="s">
        <v>44</v>
      </c>
      <c r="E7370" s="93" t="s">
        <v>60</v>
      </c>
      <c r="F7370" s="93" t="s">
        <v>60</v>
      </c>
      <c r="G7370">
        <v>145</v>
      </c>
      <c r="H7370" s="123">
        <f t="shared" si="533"/>
        <v>0.21804511278195488</v>
      </c>
      <c r="K7370" t="s">
        <v>100</v>
      </c>
      <c r="M7370" s="2">
        <v>10.2153319616191</v>
      </c>
      <c r="N7370" s="63">
        <v>1.9895287958115002</v>
      </c>
      <c r="O7370" s="63">
        <f t="shared" si="534"/>
        <v>5.6272372115368716</v>
      </c>
      <c r="P7370" s="64">
        <v>8</v>
      </c>
      <c r="Q7370" s="2">
        <v>5.2303053761688298</v>
      </c>
      <c r="R7370">
        <v>2.513089005235611</v>
      </c>
      <c r="S7370">
        <f t="shared" si="535"/>
        <v>7.1080891093098231</v>
      </c>
      <c r="T7370" s="64">
        <v>8</v>
      </c>
      <c r="U7370" s="339">
        <f t="shared" si="536"/>
        <v>-0.41924014972262497</v>
      </c>
      <c r="V7370" s="4">
        <f t="shared" si="537"/>
        <v>0.26497746980888176</v>
      </c>
    </row>
    <row r="7371" spans="1:22">
      <c r="A7371" s="112" t="s">
        <v>1009</v>
      </c>
      <c r="B7371" t="s">
        <v>1021</v>
      </c>
      <c r="C7371" s="219" t="s">
        <v>440</v>
      </c>
      <c r="D7371" s="81" t="s">
        <v>44</v>
      </c>
      <c r="E7371" s="93" t="s">
        <v>60</v>
      </c>
      <c r="F7371" s="93" t="s">
        <v>60</v>
      </c>
      <c r="G7371">
        <v>300</v>
      </c>
      <c r="H7371" s="123">
        <f t="shared" si="533"/>
        <v>0.45112781954887216</v>
      </c>
      <c r="K7371" t="s">
        <v>100</v>
      </c>
      <c r="M7371" s="2">
        <v>6.8437671888687301</v>
      </c>
      <c r="N7371" s="63">
        <v>1.361663984354319</v>
      </c>
      <c r="O7371" s="63">
        <f t="shared" si="534"/>
        <v>3.8513673481377282</v>
      </c>
      <c r="P7371" s="64">
        <v>8</v>
      </c>
      <c r="Q7371" s="2">
        <v>3.3320431071362999</v>
      </c>
      <c r="R7371">
        <v>1.3612565445026199</v>
      </c>
      <c r="S7371">
        <f t="shared" si="535"/>
        <v>3.8502149342094798</v>
      </c>
      <c r="T7371" s="64">
        <v>8</v>
      </c>
      <c r="U7371" s="339">
        <f t="shared" si="536"/>
        <v>-0.26886867293207706</v>
      </c>
      <c r="V7371" s="4">
        <f t="shared" si="537"/>
        <v>0.19273698605271639</v>
      </c>
    </row>
    <row r="7372" spans="1:22">
      <c r="A7372" s="112" t="s">
        <v>1009</v>
      </c>
      <c r="B7372" t="s">
        <v>1021</v>
      </c>
      <c r="C7372" s="219" t="s">
        <v>440</v>
      </c>
      <c r="D7372" s="81" t="s">
        <v>44</v>
      </c>
      <c r="E7372" s="93" t="s">
        <v>60</v>
      </c>
      <c r="F7372" s="93" t="s">
        <v>60</v>
      </c>
      <c r="G7372">
        <v>365</v>
      </c>
      <c r="H7372" s="123">
        <f t="shared" si="533"/>
        <v>0.54887218045112784</v>
      </c>
      <c r="K7372" t="s">
        <v>100</v>
      </c>
      <c r="M7372" s="2">
        <v>6.5161855481084503</v>
      </c>
      <c r="N7372" s="63">
        <v>1.2565445026177997</v>
      </c>
      <c r="O7372" s="63">
        <f t="shared" si="534"/>
        <v>3.5540445546548951</v>
      </c>
      <c r="P7372" s="64">
        <v>8</v>
      </c>
      <c r="Q7372" s="2">
        <v>2.59131745676043</v>
      </c>
      <c r="R7372">
        <v>1.6758001100087605</v>
      </c>
      <c r="S7372">
        <f t="shared" si="535"/>
        <v>4.7398784868014276</v>
      </c>
      <c r="T7372" s="64">
        <v>8</v>
      </c>
      <c r="U7372" s="339">
        <f t="shared" si="536"/>
        <v>-0.67070350456628425</v>
      </c>
      <c r="V7372" s="4">
        <f t="shared" si="537"/>
        <v>0.37794331534222114</v>
      </c>
    </row>
    <row r="7373" spans="1:22">
      <c r="A7373" s="112" t="s">
        <v>1009</v>
      </c>
      <c r="B7373" t="s">
        <v>1021</v>
      </c>
      <c r="C7373" s="219" t="s">
        <v>440</v>
      </c>
      <c r="D7373" s="81" t="s">
        <v>44</v>
      </c>
      <c r="E7373" s="93" t="s">
        <v>60</v>
      </c>
      <c r="F7373" s="93" t="s">
        <v>60</v>
      </c>
      <c r="G7373">
        <v>405</v>
      </c>
      <c r="H7373" s="123">
        <f t="shared" si="533"/>
        <v>0.60902255639097747</v>
      </c>
      <c r="K7373" t="s">
        <v>100</v>
      </c>
      <c r="M7373" s="2">
        <v>5.35661173019332</v>
      </c>
      <c r="N7373" s="63">
        <v>1.3608491046509297</v>
      </c>
      <c r="O7373" s="63">
        <f t="shared" si="534"/>
        <v>3.8490625202812563</v>
      </c>
      <c r="P7373" s="64">
        <v>8</v>
      </c>
      <c r="Q7373" s="2">
        <v>6.4326603785116099</v>
      </c>
      <c r="R7373">
        <v>1.3608491046509301</v>
      </c>
      <c r="S7373">
        <f t="shared" si="535"/>
        <v>3.8490625202812576</v>
      </c>
      <c r="T7373" s="64">
        <v>8</v>
      </c>
      <c r="U7373" s="339">
        <f t="shared" si="536"/>
        <v>-0.72616521836244052</v>
      </c>
      <c r="V7373" s="4">
        <f t="shared" si="537"/>
        <v>0.40079011906175105</v>
      </c>
    </row>
    <row r="7374" spans="1:22">
      <c r="A7374" s="112" t="s">
        <v>1009</v>
      </c>
      <c r="B7374" t="s">
        <v>1021</v>
      </c>
      <c r="C7374" s="219" t="s">
        <v>440</v>
      </c>
      <c r="D7374" s="81" t="s">
        <v>44</v>
      </c>
      <c r="E7374" s="93" t="s">
        <v>60</v>
      </c>
      <c r="F7374" s="93" t="s">
        <v>60</v>
      </c>
      <c r="G7374">
        <v>665</v>
      </c>
      <c r="H7374" s="123">
        <f t="shared" si="533"/>
        <v>1</v>
      </c>
      <c r="K7374" t="s">
        <v>100</v>
      </c>
      <c r="L7374" t="s">
        <v>100</v>
      </c>
      <c r="M7374" s="2">
        <v>9.1979546519444995</v>
      </c>
      <c r="N7374" s="63">
        <v>2.3040723613176013</v>
      </c>
      <c r="O7374" s="63">
        <f t="shared" si="534"/>
        <v>6.5169007641287084</v>
      </c>
      <c r="P7374" s="64">
        <v>8</v>
      </c>
      <c r="Q7374" s="2">
        <v>5.3605917736953401</v>
      </c>
      <c r="R7374">
        <v>2.7225130890052398</v>
      </c>
      <c r="S7374">
        <f t="shared" si="535"/>
        <v>7.7004298684189596</v>
      </c>
      <c r="T7374" s="64">
        <v>8</v>
      </c>
      <c r="U7374" s="339">
        <f t="shared" si="536"/>
        <v>-0.35759294150244958</v>
      </c>
      <c r="V7374" s="4">
        <f t="shared" si="537"/>
        <v>0.30412603267682525</v>
      </c>
    </row>
    <row r="7375" spans="1:22">
      <c r="A7375" s="112" t="s">
        <v>1009</v>
      </c>
      <c r="B7375" t="s">
        <v>1022</v>
      </c>
      <c r="C7375" s="219" t="s">
        <v>440</v>
      </c>
      <c r="D7375" s="81" t="s">
        <v>44</v>
      </c>
      <c r="E7375" s="93" t="s">
        <v>60</v>
      </c>
      <c r="F7375" s="93" t="s">
        <v>60</v>
      </c>
      <c r="G7375">
        <v>0</v>
      </c>
      <c r="H7375" s="123">
        <f t="shared" si="533"/>
        <v>0</v>
      </c>
      <c r="I7375" s="2" t="s">
        <v>100</v>
      </c>
      <c r="M7375" s="2">
        <v>7.4319622825556797</v>
      </c>
      <c r="N7375" s="63">
        <v>2.9053812388229199</v>
      </c>
      <c r="O7375" s="63">
        <f t="shared" si="534"/>
        <v>8.2176591036154356</v>
      </c>
      <c r="P7375" s="64">
        <v>8</v>
      </c>
      <c r="Q7375" s="2">
        <v>8.3810762477645806</v>
      </c>
      <c r="R7375">
        <v>1.0105673874167005</v>
      </c>
      <c r="S7375">
        <f t="shared" si="535"/>
        <v>2.8583162099532875</v>
      </c>
      <c r="T7375" s="64">
        <v>8</v>
      </c>
      <c r="U7375" s="339">
        <f t="shared" si="536"/>
        <v>-0.32671555196405322</v>
      </c>
      <c r="V7375" s="4">
        <f t="shared" si="537"/>
        <v>0.16053899042517458</v>
      </c>
    </row>
    <row r="7376" spans="1:22">
      <c r="A7376" s="112" t="s">
        <v>1009</v>
      </c>
      <c r="B7376" t="s">
        <v>1022</v>
      </c>
      <c r="C7376" s="219" t="s">
        <v>440</v>
      </c>
      <c r="D7376" s="81" t="s">
        <v>44</v>
      </c>
      <c r="E7376" s="93" t="s">
        <v>60</v>
      </c>
      <c r="F7376" s="93" t="s">
        <v>60</v>
      </c>
      <c r="G7376">
        <v>40</v>
      </c>
      <c r="H7376" s="123">
        <f t="shared" si="533"/>
        <v>6.0150375939849621E-2</v>
      </c>
      <c r="J7376" t="s">
        <v>100</v>
      </c>
      <c r="M7376" s="2">
        <v>13.104698423020601</v>
      </c>
      <c r="N7376" s="63">
        <v>2.5264184685416993</v>
      </c>
      <c r="O7376" s="63">
        <f t="shared" si="534"/>
        <v>7.145790524883072</v>
      </c>
      <c r="P7376" s="64">
        <v>8</v>
      </c>
      <c r="Q7376" s="2">
        <v>6.0946187611770402</v>
      </c>
      <c r="R7376">
        <v>2.1479434238335102</v>
      </c>
      <c r="S7376">
        <f t="shared" si="535"/>
        <v>6.0753014423909031</v>
      </c>
      <c r="T7376" s="64">
        <v>8</v>
      </c>
      <c r="U7376" s="339">
        <f t="shared" si="536"/>
        <v>-0.44699448738212783</v>
      </c>
      <c r="V7376" s="4">
        <f t="shared" si="537"/>
        <v>0.19068195827221313</v>
      </c>
    </row>
    <row r="7377" spans="1:22">
      <c r="A7377" s="112" t="s">
        <v>1009</v>
      </c>
      <c r="B7377" t="s">
        <v>1022</v>
      </c>
      <c r="C7377" s="219" t="s">
        <v>440</v>
      </c>
      <c r="D7377" s="81" t="s">
        <v>44</v>
      </c>
      <c r="E7377" s="93" t="s">
        <v>60</v>
      </c>
      <c r="F7377" s="93" t="s">
        <v>60</v>
      </c>
      <c r="G7377">
        <v>100</v>
      </c>
      <c r="H7377" s="123">
        <f t="shared" si="533"/>
        <v>0.15037593984962405</v>
      </c>
      <c r="K7377" t="s">
        <v>100</v>
      </c>
      <c r="M7377" s="2">
        <v>7.6607055763290504</v>
      </c>
      <c r="N7377" s="63">
        <v>2.6522516663956495</v>
      </c>
      <c r="O7377" s="63">
        <f t="shared" si="534"/>
        <v>7.5017005548867388</v>
      </c>
      <c r="P7377" s="64">
        <v>8</v>
      </c>
      <c r="Q7377" s="2">
        <v>3.3043407576003898</v>
      </c>
      <c r="R7377">
        <v>2.14745569826044</v>
      </c>
      <c r="S7377">
        <f t="shared" si="535"/>
        <v>6.0739219461505991</v>
      </c>
      <c r="T7377" s="64">
        <v>8</v>
      </c>
      <c r="U7377" s="339">
        <f t="shared" si="536"/>
        <v>-0.22869787976356554</v>
      </c>
      <c r="V7377" s="4">
        <f t="shared" si="537"/>
        <v>0.24915246246276357</v>
      </c>
    </row>
    <row r="7378" spans="1:22">
      <c r="A7378" s="112" t="s">
        <v>1009</v>
      </c>
      <c r="B7378" t="s">
        <v>1022</v>
      </c>
      <c r="C7378" s="219" t="s">
        <v>440</v>
      </c>
      <c r="D7378" s="81" t="s">
        <v>44</v>
      </c>
      <c r="E7378" s="93" t="s">
        <v>60</v>
      </c>
      <c r="F7378" s="93" t="s">
        <v>60</v>
      </c>
      <c r="G7378">
        <v>145</v>
      </c>
      <c r="H7378" s="123">
        <f t="shared" si="533"/>
        <v>0.21804511278195488</v>
      </c>
      <c r="K7378" t="s">
        <v>100</v>
      </c>
      <c r="M7378" s="2">
        <v>6.8920500731588303</v>
      </c>
      <c r="N7378" s="63">
        <v>2.6522516663957196</v>
      </c>
      <c r="O7378" s="63">
        <f t="shared" si="534"/>
        <v>7.5017005548869369</v>
      </c>
      <c r="P7378" s="64">
        <v>8</v>
      </c>
      <c r="Q7378" s="2">
        <v>2.26889936595675</v>
      </c>
      <c r="R7378">
        <v>1.1364005852706898</v>
      </c>
      <c r="S7378">
        <f t="shared" si="535"/>
        <v>3.2142262399570649</v>
      </c>
      <c r="T7378" s="64">
        <v>8</v>
      </c>
      <c r="U7378" s="339">
        <f t="shared" si="536"/>
        <v>-0.7351315988348438</v>
      </c>
      <c r="V7378" s="4">
        <f t="shared" si="537"/>
        <v>0.24327507795373204</v>
      </c>
    </row>
    <row r="7379" spans="1:22">
      <c r="A7379" s="112" t="s">
        <v>1009</v>
      </c>
      <c r="B7379" t="s">
        <v>1022</v>
      </c>
      <c r="C7379" s="219" t="s">
        <v>440</v>
      </c>
      <c r="D7379" s="81" t="s">
        <v>44</v>
      </c>
      <c r="E7379" s="93" t="s">
        <v>60</v>
      </c>
      <c r="F7379" s="93" t="s">
        <v>60</v>
      </c>
      <c r="G7379">
        <v>300</v>
      </c>
      <c r="H7379" s="123">
        <f t="shared" si="533"/>
        <v>0.45112781954887216</v>
      </c>
      <c r="K7379" t="s">
        <v>100</v>
      </c>
      <c r="M7379" s="2">
        <v>5.7298000325150298</v>
      </c>
      <c r="N7379" s="63">
        <v>2.6527393919688009</v>
      </c>
      <c r="O7379" s="63">
        <f t="shared" si="534"/>
        <v>7.5030800511272728</v>
      </c>
      <c r="P7379" s="64">
        <v>8</v>
      </c>
      <c r="Q7379" s="2">
        <v>2.0001625751910201</v>
      </c>
      <c r="R7379">
        <v>0.88424646398959994</v>
      </c>
      <c r="S7379">
        <f t="shared" si="535"/>
        <v>2.5010266837090898</v>
      </c>
      <c r="T7379" s="64">
        <v>8</v>
      </c>
      <c r="U7379" s="339">
        <f t="shared" si="536"/>
        <v>-0.92638577867995642</v>
      </c>
      <c r="V7379" s="4">
        <f t="shared" si="537"/>
        <v>0.27688545833891143</v>
      </c>
    </row>
    <row r="7380" spans="1:22">
      <c r="A7380" s="112" t="s">
        <v>1009</v>
      </c>
      <c r="B7380" t="s">
        <v>1022</v>
      </c>
      <c r="C7380" s="219" t="s">
        <v>440</v>
      </c>
      <c r="D7380" s="81" t="s">
        <v>44</v>
      </c>
      <c r="E7380" s="93" t="s">
        <v>60</v>
      </c>
      <c r="F7380" s="93" t="s">
        <v>60</v>
      </c>
      <c r="G7380">
        <v>365</v>
      </c>
      <c r="H7380" s="123">
        <f t="shared" si="533"/>
        <v>0.54887218045112784</v>
      </c>
      <c r="K7380" t="s">
        <v>100</v>
      </c>
      <c r="M7380" s="2">
        <v>4.4514713054787798</v>
      </c>
      <c r="N7380" s="63">
        <v>2.1464802471143001</v>
      </c>
      <c r="O7380" s="63">
        <f t="shared" si="534"/>
        <v>6.071162953669992</v>
      </c>
      <c r="P7380" s="64">
        <v>8</v>
      </c>
      <c r="Q7380" s="2">
        <v>1.86408714030239</v>
      </c>
      <c r="R7380">
        <v>0.75792554056249006</v>
      </c>
      <c r="S7380">
        <f t="shared" si="535"/>
        <v>2.1437371574648658</v>
      </c>
      <c r="T7380" s="64">
        <v>8</v>
      </c>
      <c r="U7380" s="339">
        <f t="shared" si="536"/>
        <v>-0.80000620712481996</v>
      </c>
      <c r="V7380" s="4">
        <f t="shared" si="537"/>
        <v>0.26858943623042003</v>
      </c>
    </row>
    <row r="7381" spans="1:22">
      <c r="A7381" s="112" t="s">
        <v>1009</v>
      </c>
      <c r="B7381" t="s">
        <v>1022</v>
      </c>
      <c r="C7381" s="219" t="s">
        <v>440</v>
      </c>
      <c r="D7381" s="81" t="s">
        <v>44</v>
      </c>
      <c r="E7381" s="93" t="s">
        <v>60</v>
      </c>
      <c r="F7381" s="93" t="s">
        <v>60</v>
      </c>
      <c r="G7381">
        <v>405</v>
      </c>
      <c r="H7381" s="123">
        <f t="shared" si="533"/>
        <v>0.60902255639097747</v>
      </c>
      <c r="K7381" t="s">
        <v>100</v>
      </c>
      <c r="M7381" s="2">
        <v>4.4407413428710703</v>
      </c>
      <c r="N7381" s="63">
        <v>1.3895301576979397</v>
      </c>
      <c r="O7381" s="63">
        <f t="shared" si="534"/>
        <v>3.930184788685704</v>
      </c>
      <c r="P7381" s="64">
        <v>8</v>
      </c>
      <c r="Q7381" s="2">
        <v>5.8673386441229098</v>
      </c>
      <c r="R7381">
        <v>0.63160461713541993</v>
      </c>
      <c r="S7381">
        <f t="shared" si="535"/>
        <v>1.7864476312207542</v>
      </c>
      <c r="T7381" s="64">
        <v>8</v>
      </c>
      <c r="U7381" s="339">
        <f t="shared" si="536"/>
        <v>-0.86804986736148826</v>
      </c>
      <c r="V7381" s="4">
        <f t="shared" si="537"/>
        <v>0.23980430436474204</v>
      </c>
    </row>
    <row r="7382" spans="1:22">
      <c r="A7382" s="112" t="s">
        <v>1009</v>
      </c>
      <c r="B7382" t="s">
        <v>1022</v>
      </c>
      <c r="C7382" s="219" t="s">
        <v>440</v>
      </c>
      <c r="D7382" s="81" t="s">
        <v>44</v>
      </c>
      <c r="E7382" s="93" t="s">
        <v>60</v>
      </c>
      <c r="F7382" s="93" t="s">
        <v>60</v>
      </c>
      <c r="G7382">
        <v>665</v>
      </c>
      <c r="H7382" s="123">
        <f t="shared" si="533"/>
        <v>1</v>
      </c>
      <c r="K7382" t="s">
        <v>100</v>
      </c>
      <c r="L7382" t="s">
        <v>100</v>
      </c>
      <c r="M7382" s="2">
        <v>10.2129735002438</v>
      </c>
      <c r="N7382" s="63">
        <v>3.6633067793855005</v>
      </c>
      <c r="O7382" s="63">
        <f t="shared" si="534"/>
        <v>10.361396261080557</v>
      </c>
      <c r="P7382" s="64">
        <v>8</v>
      </c>
      <c r="Q7382" s="2">
        <v>0.48307291666666602</v>
      </c>
      <c r="R7382">
        <v>1.1368883108437595</v>
      </c>
      <c r="S7382">
        <f t="shared" si="535"/>
        <v>3.2156057361973676</v>
      </c>
      <c r="T7382" s="64">
        <v>8</v>
      </c>
      <c r="U7382" s="339">
        <f t="shared" si="536"/>
        <v>-0.55425767545579663</v>
      </c>
      <c r="V7382" s="4">
        <f t="shared" si="537"/>
        <v>0.16254510233145275</v>
      </c>
    </row>
    <row r="7383" spans="1:22">
      <c r="A7383" s="112" t="s">
        <v>1009</v>
      </c>
      <c r="B7383" t="s">
        <v>1023</v>
      </c>
      <c r="C7383" s="219" t="s">
        <v>440</v>
      </c>
      <c r="D7383" s="81" t="s">
        <v>44</v>
      </c>
      <c r="E7383" s="93" t="s">
        <v>60</v>
      </c>
      <c r="F7383" s="93" t="s">
        <v>60</v>
      </c>
      <c r="G7383">
        <v>0</v>
      </c>
      <c r="H7383" s="123">
        <f t="shared" si="533"/>
        <v>0</v>
      </c>
      <c r="I7383" s="2" t="s">
        <v>100</v>
      </c>
      <c r="M7383" s="2">
        <v>0.29904513888888801</v>
      </c>
      <c r="N7383" s="63">
        <v>0.2381572420634917</v>
      </c>
      <c r="O7383" s="63">
        <f t="shared" si="534"/>
        <v>0.6736104034071243</v>
      </c>
      <c r="P7383" s="64">
        <v>8</v>
      </c>
      <c r="Q7383" s="2">
        <v>1.8624751984126899</v>
      </c>
      <c r="R7383">
        <v>0.222284226190476</v>
      </c>
      <c r="S7383">
        <f t="shared" si="535"/>
        <v>0.62871473476035988</v>
      </c>
      <c r="T7383" s="64">
        <v>8</v>
      </c>
      <c r="U7383" s="339">
        <f t="shared" si="536"/>
        <v>0.47957308026188794</v>
      </c>
      <c r="V7383" s="4">
        <f t="shared" si="537"/>
        <v>0.33673463827594108</v>
      </c>
    </row>
    <row r="7384" spans="1:22">
      <c r="A7384" s="112" t="s">
        <v>1009</v>
      </c>
      <c r="B7384" t="s">
        <v>1023</v>
      </c>
      <c r="C7384" s="219" t="s">
        <v>440</v>
      </c>
      <c r="D7384" s="81" t="s">
        <v>44</v>
      </c>
      <c r="E7384" s="93" t="s">
        <v>60</v>
      </c>
      <c r="F7384" s="93" t="s">
        <v>60</v>
      </c>
      <c r="G7384">
        <v>40</v>
      </c>
      <c r="H7384" s="123">
        <f t="shared" si="533"/>
        <v>6.0150375939849621E-2</v>
      </c>
      <c r="J7384" t="s">
        <v>100</v>
      </c>
      <c r="M7384" s="2">
        <v>0.17057291666666599</v>
      </c>
      <c r="N7384" s="63">
        <v>0.11111111111111069</v>
      </c>
      <c r="O7384" s="63">
        <f t="shared" si="534"/>
        <v>0.31426968052735327</v>
      </c>
      <c r="P7384" s="64">
        <v>8</v>
      </c>
      <c r="Q7384" s="2">
        <v>0.68638392857142805</v>
      </c>
      <c r="R7384">
        <v>0.42875744047619002</v>
      </c>
      <c r="S7384">
        <f t="shared" si="535"/>
        <v>1.2127091745796059</v>
      </c>
      <c r="T7384" s="64">
        <v>8</v>
      </c>
      <c r="U7384" s="339">
        <f t="shared" si="536"/>
        <v>2.390498764840951</v>
      </c>
      <c r="V7384" s="4">
        <f t="shared" si="537"/>
        <v>0.17799590866904755</v>
      </c>
    </row>
    <row r="7385" spans="1:22">
      <c r="A7385" s="112" t="s">
        <v>1009</v>
      </c>
      <c r="B7385" t="s">
        <v>1023</v>
      </c>
      <c r="C7385" s="219" t="s">
        <v>440</v>
      </c>
      <c r="D7385" s="81" t="s">
        <v>44</v>
      </c>
      <c r="E7385" s="93" t="s">
        <v>60</v>
      </c>
      <c r="F7385" s="93" t="s">
        <v>60</v>
      </c>
      <c r="G7385">
        <v>100</v>
      </c>
      <c r="H7385" s="123">
        <f t="shared" si="533"/>
        <v>0.15037593984962405</v>
      </c>
      <c r="K7385" t="s">
        <v>100</v>
      </c>
      <c r="M7385" s="2">
        <v>0.31187996031745902</v>
      </c>
      <c r="N7385" s="63">
        <v>0.19047619047619102</v>
      </c>
      <c r="O7385" s="63">
        <f t="shared" si="534"/>
        <v>0.53874802376118069</v>
      </c>
      <c r="P7385" s="64">
        <v>8</v>
      </c>
      <c r="Q7385" s="2">
        <v>0.36749751984126899</v>
      </c>
      <c r="R7385">
        <v>0.34920634920634186</v>
      </c>
      <c r="S7385">
        <f t="shared" si="535"/>
        <v>0.98770471022880757</v>
      </c>
      <c r="T7385" s="64">
        <v>8</v>
      </c>
      <c r="U7385" s="339">
        <f t="shared" si="536"/>
        <v>0.78881876260890105</v>
      </c>
      <c r="V7385" s="4">
        <f t="shared" si="537"/>
        <v>0.38383920097856961</v>
      </c>
    </row>
    <row r="7386" spans="1:22">
      <c r="A7386" s="112" t="s">
        <v>1009</v>
      </c>
      <c r="B7386" t="s">
        <v>1023</v>
      </c>
      <c r="C7386" s="219" t="s">
        <v>440</v>
      </c>
      <c r="D7386" s="81" t="s">
        <v>44</v>
      </c>
      <c r="E7386" s="93" t="s">
        <v>60</v>
      </c>
      <c r="F7386" s="93" t="s">
        <v>60</v>
      </c>
      <c r="G7386">
        <v>145</v>
      </c>
      <c r="H7386" s="123">
        <f t="shared" si="533"/>
        <v>0.21804511278195488</v>
      </c>
      <c r="K7386" t="s">
        <v>100</v>
      </c>
      <c r="M7386" s="2">
        <v>0.51680307539682502</v>
      </c>
      <c r="N7386" s="63">
        <v>0.34920634920635002</v>
      </c>
      <c r="O7386" s="63">
        <f t="shared" si="534"/>
        <v>0.98770471022883066</v>
      </c>
      <c r="P7386" s="64">
        <v>8</v>
      </c>
      <c r="Q7386" s="2">
        <v>4.70610119047618E-2</v>
      </c>
      <c r="R7386">
        <v>0.22228422619047605</v>
      </c>
      <c r="S7386">
        <f t="shared" si="535"/>
        <v>0.62871473476035999</v>
      </c>
      <c r="T7386" s="64">
        <v>8</v>
      </c>
      <c r="U7386" s="339">
        <f t="shared" si="536"/>
        <v>-0.34094533339705774</v>
      </c>
      <c r="V7386" s="4">
        <f t="shared" si="537"/>
        <v>0.49085455418177915</v>
      </c>
    </row>
    <row r="7387" spans="1:22">
      <c r="A7387" s="112" t="s">
        <v>1009</v>
      </c>
      <c r="B7387" t="s">
        <v>1023</v>
      </c>
      <c r="C7387" s="219" t="s">
        <v>440</v>
      </c>
      <c r="D7387" s="81" t="s">
        <v>44</v>
      </c>
      <c r="E7387" s="93" t="s">
        <v>60</v>
      </c>
      <c r="F7387" s="93" t="s">
        <v>60</v>
      </c>
      <c r="G7387">
        <v>300</v>
      </c>
      <c r="H7387" s="123">
        <f t="shared" si="533"/>
        <v>0.45112781954887216</v>
      </c>
      <c r="K7387" t="s">
        <v>100</v>
      </c>
      <c r="M7387" s="2">
        <v>0.18030753968253899</v>
      </c>
      <c r="N7387" s="63">
        <v>0.12692212301587208</v>
      </c>
      <c r="O7387" s="63">
        <f t="shared" si="534"/>
        <v>0.35898997546846534</v>
      </c>
      <c r="P7387" s="64">
        <v>8</v>
      </c>
      <c r="Q7387" s="2">
        <v>0.47352430555555403</v>
      </c>
      <c r="R7387">
        <v>4.7495039682538702E-2</v>
      </c>
      <c r="S7387">
        <f t="shared" si="535"/>
        <v>0.13433625852898914</v>
      </c>
      <c r="T7387" s="64">
        <v>8</v>
      </c>
      <c r="U7387" s="339">
        <f t="shared" si="536"/>
        <v>-1.3432190612577786</v>
      </c>
      <c r="V7387" s="4">
        <f t="shared" si="537"/>
        <v>1.1435303802763475</v>
      </c>
    </row>
    <row r="7388" spans="1:22">
      <c r="A7388" s="112" t="s">
        <v>1009</v>
      </c>
      <c r="B7388" t="s">
        <v>1023</v>
      </c>
      <c r="C7388" s="219" t="s">
        <v>440</v>
      </c>
      <c r="D7388" s="81" t="s">
        <v>44</v>
      </c>
      <c r="E7388" s="93" t="s">
        <v>60</v>
      </c>
      <c r="F7388" s="93" t="s">
        <v>60</v>
      </c>
      <c r="G7388">
        <v>365</v>
      </c>
      <c r="H7388" s="123">
        <f t="shared" si="533"/>
        <v>0.54887218045112784</v>
      </c>
      <c r="K7388" t="s">
        <v>100</v>
      </c>
      <c r="M7388" s="2">
        <v>0.16238839285714199</v>
      </c>
      <c r="N7388" s="63">
        <v>0.11098710317460249</v>
      </c>
      <c r="O7388" s="63">
        <f t="shared" si="534"/>
        <v>0.31391893311604968</v>
      </c>
      <c r="P7388" s="64">
        <v>8</v>
      </c>
      <c r="Q7388" s="2">
        <v>0.154823908730158</v>
      </c>
      <c r="R7388">
        <v>0.17466517857142894</v>
      </c>
      <c r="S7388">
        <f t="shared" si="535"/>
        <v>0.49402772882006663</v>
      </c>
      <c r="T7388" s="64">
        <v>8</v>
      </c>
      <c r="U7388" s="339">
        <f t="shared" si="536"/>
        <v>1.0702122903806743</v>
      </c>
      <c r="V7388" s="4">
        <f t="shared" si="537"/>
        <v>0.26105926256240547</v>
      </c>
    </row>
    <row r="7389" spans="1:22">
      <c r="A7389" s="112" t="s">
        <v>1009</v>
      </c>
      <c r="B7389" t="s">
        <v>1023</v>
      </c>
      <c r="C7389" s="219" t="s">
        <v>440</v>
      </c>
      <c r="D7389" s="81" t="s">
        <v>44</v>
      </c>
      <c r="E7389" s="93" t="s">
        <v>60</v>
      </c>
      <c r="F7389" s="93" t="s">
        <v>60</v>
      </c>
      <c r="G7389">
        <v>405</v>
      </c>
      <c r="H7389" s="123">
        <f t="shared" si="533"/>
        <v>0.60902255639097747</v>
      </c>
      <c r="K7389" t="s">
        <v>100</v>
      </c>
      <c r="M7389" s="2">
        <v>0.39936755952380898</v>
      </c>
      <c r="N7389" s="63">
        <v>0.25403025793650902</v>
      </c>
      <c r="O7389" s="63">
        <f t="shared" si="534"/>
        <v>0.71850607205389327</v>
      </c>
      <c r="P7389" s="64">
        <v>8</v>
      </c>
      <c r="Q7389" s="2">
        <v>0.134052579365078</v>
      </c>
      <c r="R7389">
        <v>0.12698412698412698</v>
      </c>
      <c r="S7389">
        <f t="shared" si="535"/>
        <v>0.35916534917411941</v>
      </c>
      <c r="T7389" s="64">
        <v>8</v>
      </c>
      <c r="U7389" s="339">
        <f t="shared" si="536"/>
        <v>-0.94759379626712092</v>
      </c>
      <c r="V7389" s="4">
        <f t="shared" si="537"/>
        <v>0.79770215648446374</v>
      </c>
    </row>
    <row r="7390" spans="1:22">
      <c r="A7390" s="112" t="s">
        <v>1009</v>
      </c>
      <c r="B7390" t="s">
        <v>1023</v>
      </c>
      <c r="C7390" s="219" t="s">
        <v>440</v>
      </c>
      <c r="D7390" s="81" t="s">
        <v>44</v>
      </c>
      <c r="E7390" s="93" t="s">
        <v>60</v>
      </c>
      <c r="F7390" s="93" t="s">
        <v>60</v>
      </c>
      <c r="G7390">
        <v>665</v>
      </c>
      <c r="H7390" s="123">
        <f t="shared" si="533"/>
        <v>1</v>
      </c>
      <c r="K7390" t="s">
        <v>100</v>
      </c>
      <c r="L7390" t="s">
        <v>100</v>
      </c>
      <c r="M7390" s="2">
        <v>7.69469246031739E-2</v>
      </c>
      <c r="N7390" s="63">
        <v>6.2003968254398245E-5</v>
      </c>
      <c r="O7390" s="63">
        <f t="shared" si="534"/>
        <v>1.753737056526417E-4</v>
      </c>
      <c r="P7390" s="64">
        <v>8</v>
      </c>
      <c r="Q7390" s="2">
        <v>0.138421052631579</v>
      </c>
      <c r="R7390">
        <v>0.23803323412698499</v>
      </c>
      <c r="S7390">
        <f t="shared" si="535"/>
        <v>0.67325965599582493</v>
      </c>
      <c r="T7390" s="64">
        <v>8</v>
      </c>
      <c r="U7390" s="339">
        <f t="shared" si="536"/>
        <v>0.55511621299454539</v>
      </c>
      <c r="V7390" s="4">
        <f t="shared" si="537"/>
        <v>3.2780063471227452</v>
      </c>
    </row>
    <row r="7391" spans="1:22">
      <c r="A7391" s="112" t="s">
        <v>1009</v>
      </c>
      <c r="B7391" s="9" t="s">
        <v>1024</v>
      </c>
      <c r="C7391" s="219" t="s">
        <v>440</v>
      </c>
      <c r="D7391" s="81" t="s">
        <v>44</v>
      </c>
      <c r="E7391" s="93" t="s">
        <v>60</v>
      </c>
      <c r="F7391" s="93" t="s">
        <v>60</v>
      </c>
      <c r="G7391">
        <v>0</v>
      </c>
      <c r="H7391" s="123">
        <f t="shared" si="533"/>
        <v>0</v>
      </c>
      <c r="I7391" s="2" t="s">
        <v>100</v>
      </c>
      <c r="M7391" s="2">
        <v>0.29335526315789501</v>
      </c>
      <c r="N7391" s="63">
        <v>0.22736842105263094</v>
      </c>
      <c r="O7391" s="63">
        <f t="shared" si="534"/>
        <v>0.64309500941597408</v>
      </c>
      <c r="P7391" s="64">
        <v>8</v>
      </c>
      <c r="Q7391" s="2">
        <v>1.1228947368421001</v>
      </c>
      <c r="R7391">
        <v>8.4144736842105994E-2</v>
      </c>
      <c r="S7391">
        <f t="shared" si="535"/>
        <v>0.23799725608884267</v>
      </c>
      <c r="T7391" s="64">
        <v>8</v>
      </c>
      <c r="U7391" s="339">
        <f t="shared" si="536"/>
        <v>-0.75108423076987674</v>
      </c>
      <c r="V7391" s="4">
        <f t="shared" si="537"/>
        <v>0.49452992850844202</v>
      </c>
    </row>
    <row r="7392" spans="1:22">
      <c r="A7392" s="112" t="s">
        <v>1009</v>
      </c>
      <c r="B7392" s="9" t="s">
        <v>1024</v>
      </c>
      <c r="C7392" s="219" t="s">
        <v>440</v>
      </c>
      <c r="D7392" s="81" t="s">
        <v>44</v>
      </c>
      <c r="E7392" s="93" t="s">
        <v>60</v>
      </c>
      <c r="F7392" s="93" t="s">
        <v>60</v>
      </c>
      <c r="G7392">
        <v>40</v>
      </c>
      <c r="H7392" s="123">
        <f t="shared" si="533"/>
        <v>6.0150375939849621E-2</v>
      </c>
      <c r="J7392" t="s">
        <v>100</v>
      </c>
      <c r="M7392" s="2">
        <v>0.27575657894736799</v>
      </c>
      <c r="N7392" s="63">
        <v>0.33687500000000098</v>
      </c>
      <c r="O7392" s="63">
        <f t="shared" si="534"/>
        <v>0.95282638764887562</v>
      </c>
      <c r="P7392" s="64">
        <v>8</v>
      </c>
      <c r="Q7392" s="2">
        <v>0.68414473684210497</v>
      </c>
      <c r="R7392">
        <v>0.42950657894736999</v>
      </c>
      <c r="S7392">
        <f t="shared" si="535"/>
        <v>1.2148280581516824</v>
      </c>
      <c r="T7392" s="64">
        <v>8</v>
      </c>
      <c r="U7392" s="339">
        <f t="shared" si="536"/>
        <v>1.4041467002299755</v>
      </c>
      <c r="V7392" s="4">
        <f t="shared" si="537"/>
        <v>0.27130580179317443</v>
      </c>
    </row>
    <row r="7393" spans="1:22">
      <c r="A7393" s="112" t="s">
        <v>1009</v>
      </c>
      <c r="B7393" s="9" t="s">
        <v>1024</v>
      </c>
      <c r="C7393" s="219" t="s">
        <v>440</v>
      </c>
      <c r="D7393" s="81" t="s">
        <v>44</v>
      </c>
      <c r="E7393" s="93" t="s">
        <v>60</v>
      </c>
      <c r="F7393" s="93" t="s">
        <v>60</v>
      </c>
      <c r="G7393">
        <v>100</v>
      </c>
      <c r="H7393" s="123">
        <f t="shared" si="533"/>
        <v>0.15037593984962405</v>
      </c>
      <c r="K7393" t="s">
        <v>100</v>
      </c>
      <c r="M7393" s="2">
        <v>0.53595394736842095</v>
      </c>
      <c r="N7393" s="63">
        <v>0.37898026315789501</v>
      </c>
      <c r="O7393" s="63">
        <f t="shared" si="534"/>
        <v>1.0719180560592396</v>
      </c>
      <c r="P7393" s="64">
        <v>8</v>
      </c>
      <c r="Q7393" s="2">
        <v>0.77601973684210501</v>
      </c>
      <c r="R7393">
        <v>0.23582236842105297</v>
      </c>
      <c r="S7393">
        <f t="shared" si="535"/>
        <v>0.66700638346399566</v>
      </c>
      <c r="T7393" s="64">
        <v>8</v>
      </c>
      <c r="U7393" s="339">
        <f t="shared" si="536"/>
        <v>0.24412126051722294</v>
      </c>
      <c r="V7393" s="4">
        <f t="shared" si="537"/>
        <v>0.24381574980381121</v>
      </c>
    </row>
    <row r="7394" spans="1:22">
      <c r="A7394" s="112" t="s">
        <v>1009</v>
      </c>
      <c r="B7394" s="9" t="s">
        <v>1024</v>
      </c>
      <c r="C7394" s="219" t="s">
        <v>440</v>
      </c>
      <c r="D7394" s="81" t="s">
        <v>44</v>
      </c>
      <c r="E7394" s="93" t="s">
        <v>60</v>
      </c>
      <c r="F7394" s="93" t="s">
        <v>60</v>
      </c>
      <c r="G7394">
        <v>145</v>
      </c>
      <c r="H7394" s="123">
        <f t="shared" si="533"/>
        <v>0.21804511278195488</v>
      </c>
      <c r="K7394" t="s">
        <v>100</v>
      </c>
      <c r="M7394" s="2">
        <v>0.15625</v>
      </c>
      <c r="N7394" s="63">
        <v>0.17690789473684199</v>
      </c>
      <c r="O7394" s="63">
        <f t="shared" si="534"/>
        <v>0.50037108805542763</v>
      </c>
      <c r="P7394" s="64">
        <v>8</v>
      </c>
      <c r="Q7394" s="2">
        <v>0.25223684210526398</v>
      </c>
      <c r="R7394">
        <v>0.37898026315789501</v>
      </c>
      <c r="S7394">
        <f t="shared" si="535"/>
        <v>1.0719180560592396</v>
      </c>
      <c r="T7394" s="64">
        <v>8</v>
      </c>
      <c r="U7394" s="339">
        <f t="shared" si="536"/>
        <v>1.6027206653181447</v>
      </c>
      <c r="V7394" s="4">
        <f t="shared" si="537"/>
        <v>0.36349959837496865</v>
      </c>
    </row>
    <row r="7395" spans="1:22">
      <c r="A7395" s="112" t="s">
        <v>1009</v>
      </c>
      <c r="B7395" s="9" t="s">
        <v>1024</v>
      </c>
      <c r="C7395" s="219" t="s">
        <v>440</v>
      </c>
      <c r="D7395" s="81" t="s">
        <v>44</v>
      </c>
      <c r="E7395" s="93" t="s">
        <v>60</v>
      </c>
      <c r="F7395" s="93" t="s">
        <v>60</v>
      </c>
      <c r="G7395">
        <v>300</v>
      </c>
      <c r="H7395" s="123">
        <f t="shared" si="533"/>
        <v>0.45112781954887216</v>
      </c>
      <c r="K7395" t="s">
        <v>100</v>
      </c>
      <c r="M7395" s="2">
        <v>3.6710526315790297E-2</v>
      </c>
      <c r="N7395" s="63">
        <v>9.2664473684209686E-2</v>
      </c>
      <c r="O7395" s="63">
        <f t="shared" si="534"/>
        <v>0.26209471086874819</v>
      </c>
      <c r="P7395" s="64">
        <v>8</v>
      </c>
      <c r="Q7395" s="2">
        <v>0.13338815789473699</v>
      </c>
      <c r="R7395">
        <v>0.34529605263157803</v>
      </c>
      <c r="S7395">
        <f t="shared" si="535"/>
        <v>0.97664472133094349</v>
      </c>
      <c r="T7395" s="64">
        <v>8</v>
      </c>
      <c r="U7395" s="339">
        <f t="shared" si="536"/>
        <v>1.9273049612242596</v>
      </c>
      <c r="V7395" s="4">
        <f t="shared" si="537"/>
        <v>1.9989853264955542</v>
      </c>
    </row>
    <row r="7396" spans="1:22">
      <c r="A7396" s="112" t="s">
        <v>1009</v>
      </c>
      <c r="B7396" s="9" t="s">
        <v>1024</v>
      </c>
      <c r="C7396" s="219" t="s">
        <v>440</v>
      </c>
      <c r="D7396" s="81" t="s">
        <v>44</v>
      </c>
      <c r="E7396" s="93" t="s">
        <v>60</v>
      </c>
      <c r="F7396" s="93" t="s">
        <v>60</v>
      </c>
      <c r="G7396">
        <v>365</v>
      </c>
      <c r="H7396" s="123">
        <f t="shared" si="533"/>
        <v>0.54887218045112784</v>
      </c>
      <c r="K7396" t="s">
        <v>100</v>
      </c>
      <c r="M7396" s="2">
        <v>4.4111842105263699E-2</v>
      </c>
      <c r="N7396" s="63">
        <v>5.8947368421051305E-2</v>
      </c>
      <c r="O7396" s="63">
        <f t="shared" si="534"/>
        <v>0.16672833577450852</v>
      </c>
      <c r="P7396" s="64">
        <v>8</v>
      </c>
      <c r="Q7396" s="2">
        <v>3.16118421052635E-2</v>
      </c>
      <c r="R7396">
        <v>0.134671052631578</v>
      </c>
      <c r="S7396">
        <f t="shared" si="535"/>
        <v>0.38090725818127702</v>
      </c>
      <c r="T7396" s="64">
        <v>8</v>
      </c>
      <c r="U7396" s="339">
        <f t="shared" si="536"/>
        <v>1.1065350832678236</v>
      </c>
      <c r="V7396" s="4">
        <f t="shared" si="537"/>
        <v>1.1443280129416411</v>
      </c>
    </row>
    <row r="7397" spans="1:22">
      <c r="A7397" s="112" t="s">
        <v>1009</v>
      </c>
      <c r="B7397" s="9" t="s">
        <v>1024</v>
      </c>
      <c r="C7397" s="219" t="s">
        <v>440</v>
      </c>
      <c r="D7397" s="81" t="s">
        <v>44</v>
      </c>
      <c r="E7397" s="93" t="s">
        <v>60</v>
      </c>
      <c r="F7397" s="93" t="s">
        <v>60</v>
      </c>
      <c r="G7397">
        <v>405</v>
      </c>
      <c r="H7397" s="123">
        <f t="shared" si="533"/>
        <v>0.60902255639097747</v>
      </c>
      <c r="K7397" t="s">
        <v>100</v>
      </c>
      <c r="M7397" s="2">
        <v>4.3388157894737399E-2</v>
      </c>
      <c r="N7397" s="63">
        <v>4.2105263157894902E-2</v>
      </c>
      <c r="O7397" s="63">
        <f t="shared" si="534"/>
        <v>0.11909166841036638</v>
      </c>
      <c r="P7397" s="64">
        <v>8</v>
      </c>
      <c r="Q7397" s="2">
        <v>0.130065789473683</v>
      </c>
      <c r="R7397">
        <v>7.5756578947368508E-2</v>
      </c>
      <c r="S7397">
        <f t="shared" si="535"/>
        <v>0.21427196277271329</v>
      </c>
      <c r="T7397" s="64">
        <v>8</v>
      </c>
      <c r="U7397" s="339">
        <f t="shared" si="536"/>
        <v>-0.31665474374702413</v>
      </c>
      <c r="V7397" s="4">
        <f t="shared" si="537"/>
        <v>5.8680302072177009</v>
      </c>
    </row>
    <row r="7398" spans="1:22">
      <c r="A7398" s="112" t="s">
        <v>1009</v>
      </c>
      <c r="B7398" s="9" t="s">
        <v>1024</v>
      </c>
      <c r="C7398" s="219" t="s">
        <v>440</v>
      </c>
      <c r="D7398" s="81" t="s">
        <v>44</v>
      </c>
      <c r="E7398" s="93" t="s">
        <v>60</v>
      </c>
      <c r="F7398" s="93" t="s">
        <v>60</v>
      </c>
      <c r="G7398">
        <v>665</v>
      </c>
      <c r="H7398" s="123">
        <f t="shared" si="533"/>
        <v>1</v>
      </c>
      <c r="K7398" t="s">
        <v>100</v>
      </c>
      <c r="L7398" t="s">
        <v>100</v>
      </c>
      <c r="M7398" s="2">
        <v>4.08223684210531E-2</v>
      </c>
      <c r="N7398" s="63">
        <v>6.7335526315788902E-2</v>
      </c>
      <c r="O7398" s="63">
        <f t="shared" si="534"/>
        <v>0.19045362909063823</v>
      </c>
      <c r="P7398" s="64">
        <v>8</v>
      </c>
      <c r="Q7398" s="2">
        <v>9.3264248704663206</v>
      </c>
      <c r="R7398">
        <v>0.13470394736842098</v>
      </c>
      <c r="S7398">
        <f t="shared" si="535"/>
        <v>0.38100029854722511</v>
      </c>
      <c r="T7398" s="64">
        <v>8</v>
      </c>
      <c r="U7398" s="339">
        <f t="shared" si="536"/>
        <v>1.1588102185259341</v>
      </c>
      <c r="V7398" s="4">
        <f t="shared" si="537"/>
        <v>1.1975918241875843</v>
      </c>
    </row>
    <row r="7399" spans="1:22">
      <c r="A7399" s="117" t="s">
        <v>1010</v>
      </c>
      <c r="B7399" t="s">
        <v>1019</v>
      </c>
      <c r="C7399" s="219" t="s">
        <v>440</v>
      </c>
      <c r="D7399" s="81" t="s">
        <v>44</v>
      </c>
      <c r="E7399" s="93" t="s">
        <v>60</v>
      </c>
      <c r="F7399" s="93" t="s">
        <v>60</v>
      </c>
      <c r="G7399" s="22">
        <v>0</v>
      </c>
      <c r="H7399" s="123">
        <f t="shared" ref="H7399:H7446" si="538">G7399/665</f>
        <v>0</v>
      </c>
      <c r="I7399" s="64" t="s">
        <v>100</v>
      </c>
      <c r="J7399" s="22"/>
      <c r="K7399" s="22"/>
      <c r="L7399" s="22"/>
      <c r="M7399" s="2">
        <v>11.1139896373057</v>
      </c>
      <c r="N7399" s="63">
        <v>3.6528497409326004</v>
      </c>
      <c r="O7399" s="63">
        <f t="shared" ref="O7399:O7446" si="539">N7399*SQRT(P7399)</f>
        <v>10.331819289875861</v>
      </c>
      <c r="P7399" s="64">
        <v>8</v>
      </c>
      <c r="Q7399" s="2">
        <v>1.0880829015544</v>
      </c>
      <c r="R7399">
        <v>4.74093264248698</v>
      </c>
      <c r="S7399">
        <f t="shared" ref="S7399:S7446" si="540">R7399*SQRT(T7399)</f>
        <v>13.409382482604807</v>
      </c>
      <c r="T7399" s="64">
        <v>8</v>
      </c>
      <c r="U7399" s="339">
        <f t="shared" ref="U7399:U7446" si="541">LN(Q7398/M7399)</f>
        <v>-0.1753528874778614</v>
      </c>
      <c r="V7399" s="4">
        <f t="shared" ref="V7399:V7446" si="542">M7399^2/(P7399*M7399^2)+S7399^2/(T7399*Q7398^2)</f>
        <v>0.3834027777777706</v>
      </c>
    </row>
    <row r="7400" spans="1:22">
      <c r="A7400" s="117" t="s">
        <v>1010</v>
      </c>
      <c r="B7400" t="s">
        <v>1019</v>
      </c>
      <c r="C7400" s="219" t="s">
        <v>440</v>
      </c>
      <c r="D7400" s="81" t="s">
        <v>44</v>
      </c>
      <c r="E7400" s="93" t="s">
        <v>60</v>
      </c>
      <c r="F7400" s="93" t="s">
        <v>60</v>
      </c>
      <c r="G7400" s="22">
        <v>40</v>
      </c>
      <c r="H7400" s="123">
        <f t="shared" si="538"/>
        <v>6.0150375939849621E-2</v>
      </c>
      <c r="I7400" s="64"/>
      <c r="J7400" s="22" t="s">
        <v>100</v>
      </c>
      <c r="K7400" s="22"/>
      <c r="L7400" s="22"/>
      <c r="M7400" s="2">
        <v>10.0259067357512</v>
      </c>
      <c r="N7400" s="63">
        <v>3.1088082901555012</v>
      </c>
      <c r="O7400" s="63">
        <f t="shared" si="539"/>
        <v>8.7930376935116445</v>
      </c>
      <c r="P7400" s="64">
        <v>8</v>
      </c>
      <c r="Q7400" s="2">
        <v>3.18652849740932</v>
      </c>
      <c r="R7400">
        <v>0.38860103626942988</v>
      </c>
      <c r="S7400">
        <f t="shared" si="540"/>
        <v>1.0991297116889336</v>
      </c>
      <c r="T7400" s="64">
        <v>8</v>
      </c>
      <c r="U7400" s="339">
        <f t="shared" si="541"/>
        <v>-2.2207550747464078</v>
      </c>
      <c r="V7400" s="4">
        <f t="shared" si="542"/>
        <v>0.25255102040816413</v>
      </c>
    </row>
    <row r="7401" spans="1:22">
      <c r="A7401" s="117" t="s">
        <v>1010</v>
      </c>
      <c r="B7401" t="s">
        <v>1019</v>
      </c>
      <c r="C7401" s="219" t="s">
        <v>440</v>
      </c>
      <c r="D7401" s="81" t="s">
        <v>44</v>
      </c>
      <c r="E7401" s="93" t="s">
        <v>60</v>
      </c>
      <c r="F7401" s="93" t="s">
        <v>60</v>
      </c>
      <c r="G7401" s="22">
        <v>100</v>
      </c>
      <c r="H7401" s="123">
        <f t="shared" si="538"/>
        <v>0.15037593984962405</v>
      </c>
      <c r="I7401" s="64"/>
      <c r="J7401" s="22"/>
      <c r="K7401" s="22" t="s">
        <v>100</v>
      </c>
      <c r="L7401" s="22"/>
      <c r="M7401" s="2">
        <v>8.8601036269429994</v>
      </c>
      <c r="N7401" s="63">
        <v>2.8756476683937002</v>
      </c>
      <c r="O7401" s="63">
        <f t="shared" si="539"/>
        <v>8.1335598664978797</v>
      </c>
      <c r="P7401" s="64">
        <v>8</v>
      </c>
      <c r="Q7401" s="2">
        <v>3.6528497409326399</v>
      </c>
      <c r="R7401">
        <v>0.93264248704663011</v>
      </c>
      <c r="S7401">
        <f t="shared" si="540"/>
        <v>2.637911308053436</v>
      </c>
      <c r="T7401" s="64">
        <v>8</v>
      </c>
      <c r="U7401" s="339">
        <f t="shared" si="541"/>
        <v>-1.022626381690189</v>
      </c>
      <c r="V7401" s="4">
        <f t="shared" si="542"/>
        <v>0.21066329565734682</v>
      </c>
    </row>
    <row r="7402" spans="1:22">
      <c r="A7402" s="117" t="s">
        <v>1010</v>
      </c>
      <c r="B7402" t="s">
        <v>1019</v>
      </c>
      <c r="C7402" s="219" t="s">
        <v>440</v>
      </c>
      <c r="D7402" s="81" t="s">
        <v>44</v>
      </c>
      <c r="E7402" s="93" t="s">
        <v>60</v>
      </c>
      <c r="F7402" s="93" t="s">
        <v>60</v>
      </c>
      <c r="G7402" s="22">
        <v>145</v>
      </c>
      <c r="H7402" s="123">
        <f t="shared" si="538"/>
        <v>0.21804511278195488</v>
      </c>
      <c r="I7402" s="64"/>
      <c r="J7402" s="22"/>
      <c r="K7402" s="22" t="s">
        <v>100</v>
      </c>
      <c r="L7402" s="22"/>
      <c r="M7402" s="2">
        <v>9.7927461139896295</v>
      </c>
      <c r="N7402" s="63">
        <v>3.5751295336786697</v>
      </c>
      <c r="O7402" s="63">
        <f t="shared" si="539"/>
        <v>10.111993347537949</v>
      </c>
      <c r="P7402" s="64">
        <v>8</v>
      </c>
      <c r="Q7402" s="2">
        <v>3.1088082901554399</v>
      </c>
      <c r="R7402">
        <v>1.0880829015544005</v>
      </c>
      <c r="S7402">
        <f t="shared" si="540"/>
        <v>3.0775631927290048</v>
      </c>
      <c r="T7402" s="64">
        <v>8</v>
      </c>
      <c r="U7402" s="339">
        <f t="shared" si="541"/>
        <v>-0.98613430524141921</v>
      </c>
      <c r="V7402" s="4">
        <f t="shared" si="542"/>
        <v>0.2137279311905835</v>
      </c>
    </row>
    <row r="7403" spans="1:22">
      <c r="A7403" s="117" t="s">
        <v>1010</v>
      </c>
      <c r="B7403" t="s">
        <v>1019</v>
      </c>
      <c r="C7403" s="219" t="s">
        <v>440</v>
      </c>
      <c r="D7403" s="81" t="s">
        <v>44</v>
      </c>
      <c r="E7403" s="93" t="s">
        <v>60</v>
      </c>
      <c r="F7403" s="93" t="s">
        <v>60</v>
      </c>
      <c r="G7403" s="22">
        <v>300</v>
      </c>
      <c r="H7403" s="123">
        <f t="shared" si="538"/>
        <v>0.45112781954887216</v>
      </c>
      <c r="I7403" s="64"/>
      <c r="J7403" s="22"/>
      <c r="K7403" s="22" t="s">
        <v>100</v>
      </c>
      <c r="L7403" s="22"/>
      <c r="M7403" s="2">
        <v>8.8601036269429994</v>
      </c>
      <c r="N7403" s="63">
        <v>3.0310880829015012</v>
      </c>
      <c r="O7403" s="63">
        <f t="shared" si="539"/>
        <v>8.5732117511735346</v>
      </c>
      <c r="P7403" s="64">
        <v>8</v>
      </c>
      <c r="Q7403" s="2">
        <v>3.4196891191709802</v>
      </c>
      <c r="R7403">
        <v>0.85492227979274027</v>
      </c>
      <c r="S7403">
        <f t="shared" si="540"/>
        <v>2.4180853657156383</v>
      </c>
      <c r="T7403" s="64">
        <v>8</v>
      </c>
      <c r="U7403" s="339">
        <f t="shared" si="541"/>
        <v>-1.0473189942805587</v>
      </c>
      <c r="V7403" s="4">
        <f t="shared" si="542"/>
        <v>0.200624999999999</v>
      </c>
    </row>
    <row r="7404" spans="1:22">
      <c r="A7404" s="117" t="s">
        <v>1010</v>
      </c>
      <c r="B7404" t="s">
        <v>1019</v>
      </c>
      <c r="C7404" s="219" t="s">
        <v>440</v>
      </c>
      <c r="D7404" s="81" t="s">
        <v>44</v>
      </c>
      <c r="E7404" s="93" t="s">
        <v>60</v>
      </c>
      <c r="F7404" s="93" t="s">
        <v>60</v>
      </c>
      <c r="G7404" s="22">
        <v>365</v>
      </c>
      <c r="H7404" s="123">
        <f t="shared" si="538"/>
        <v>0.54887218045112784</v>
      </c>
      <c r="I7404" s="64"/>
      <c r="J7404" s="22"/>
      <c r="K7404" s="22" t="s">
        <v>100</v>
      </c>
      <c r="L7404" s="22"/>
      <c r="M7404" s="2">
        <v>8.3937823834196799</v>
      </c>
      <c r="N7404" s="63">
        <v>2.9533678756476203</v>
      </c>
      <c r="O7404" s="63">
        <f t="shared" si="539"/>
        <v>8.3533858088357622</v>
      </c>
      <c r="P7404" s="64">
        <v>8</v>
      </c>
      <c r="Q7404" s="2">
        <v>3.5751295336787501</v>
      </c>
      <c r="R7404">
        <v>0.77720207253885976</v>
      </c>
      <c r="S7404">
        <f t="shared" si="540"/>
        <v>2.1982594233778672</v>
      </c>
      <c r="T7404" s="64">
        <v>8</v>
      </c>
      <c r="U7404" s="339">
        <f t="shared" si="541"/>
        <v>-0.89794159320595868</v>
      </c>
      <c r="V7404" s="4">
        <f t="shared" si="542"/>
        <v>0.17665289256198358</v>
      </c>
    </row>
    <row r="7405" spans="1:22">
      <c r="A7405" s="117" t="s">
        <v>1010</v>
      </c>
      <c r="B7405" t="s">
        <v>1019</v>
      </c>
      <c r="C7405" s="219" t="s">
        <v>440</v>
      </c>
      <c r="D7405" s="81" t="s">
        <v>44</v>
      </c>
      <c r="E7405" s="93" t="s">
        <v>60</v>
      </c>
      <c r="F7405" s="93" t="s">
        <v>60</v>
      </c>
      <c r="G7405" s="22">
        <v>405</v>
      </c>
      <c r="H7405" s="123">
        <f t="shared" si="538"/>
        <v>0.60902255639097747</v>
      </c>
      <c r="I7405" s="64"/>
      <c r="J7405" s="22"/>
      <c r="K7405" s="22" t="s">
        <v>100</v>
      </c>
      <c r="L7405" s="22"/>
      <c r="M7405" s="2">
        <v>7.7720207253886002</v>
      </c>
      <c r="N7405" s="63">
        <v>2.7202072538860005</v>
      </c>
      <c r="O7405" s="63">
        <f t="shared" si="539"/>
        <v>7.6939079818225107</v>
      </c>
      <c r="P7405" s="64">
        <v>8</v>
      </c>
      <c r="Q7405" s="2">
        <v>6.4507772020725298</v>
      </c>
      <c r="R7405">
        <v>0.8549222797927496</v>
      </c>
      <c r="S7405">
        <f t="shared" si="540"/>
        <v>2.4180853657156649</v>
      </c>
      <c r="T7405" s="64">
        <v>8</v>
      </c>
      <c r="U7405" s="339">
        <f t="shared" si="541"/>
        <v>-0.77652878949899806</v>
      </c>
      <c r="V7405" s="4">
        <f t="shared" si="542"/>
        <v>0.18218336483932016</v>
      </c>
    </row>
    <row r="7406" spans="1:22">
      <c r="A7406" s="117" t="s">
        <v>1010</v>
      </c>
      <c r="B7406" t="s">
        <v>1019</v>
      </c>
      <c r="C7406" s="219" t="s">
        <v>440</v>
      </c>
      <c r="D7406" s="81" t="s">
        <v>44</v>
      </c>
      <c r="E7406" s="93" t="s">
        <v>60</v>
      </c>
      <c r="F7406" s="93" t="s">
        <v>60</v>
      </c>
      <c r="G7406" s="22">
        <v>665</v>
      </c>
      <c r="H7406" s="123">
        <f t="shared" si="538"/>
        <v>1</v>
      </c>
      <c r="I7406" s="64"/>
      <c r="J7406" s="22"/>
      <c r="K7406" s="22" t="s">
        <v>100</v>
      </c>
      <c r="L7406" s="22" t="s">
        <v>100</v>
      </c>
      <c r="M7406" s="2">
        <v>9.6373056994818604</v>
      </c>
      <c r="N7406" s="63">
        <v>3.18652849740924</v>
      </c>
      <c r="O7406" s="63">
        <f t="shared" si="539"/>
        <v>9.0128636358490155</v>
      </c>
      <c r="P7406" s="64">
        <v>8</v>
      </c>
      <c r="Q7406" s="2">
        <v>1.05968511164767</v>
      </c>
      <c r="R7406">
        <v>1.5544041450777204</v>
      </c>
      <c r="S7406">
        <f t="shared" si="540"/>
        <v>4.396518846755737</v>
      </c>
      <c r="T7406" s="64">
        <v>8</v>
      </c>
      <c r="U7406" s="339">
        <f t="shared" si="541"/>
        <v>-0.4014409578084398</v>
      </c>
      <c r="V7406" s="4">
        <f t="shared" si="542"/>
        <v>0.18306357961968375</v>
      </c>
    </row>
    <row r="7407" spans="1:22">
      <c r="A7407" s="117" t="s">
        <v>1010</v>
      </c>
      <c r="B7407" t="s">
        <v>1020</v>
      </c>
      <c r="C7407" s="219" t="s">
        <v>440</v>
      </c>
      <c r="D7407" s="81" t="s">
        <v>44</v>
      </c>
      <c r="E7407" s="93" t="s">
        <v>60</v>
      </c>
      <c r="F7407" s="93" t="s">
        <v>60</v>
      </c>
      <c r="G7407" s="22">
        <v>0</v>
      </c>
      <c r="H7407" s="123">
        <f t="shared" si="538"/>
        <v>0</v>
      </c>
      <c r="I7407" s="64" t="s">
        <v>100</v>
      </c>
      <c r="J7407" s="22"/>
      <c r="K7407" s="22"/>
      <c r="L7407" s="22"/>
      <c r="M7407" s="2">
        <v>1.4932652206014301</v>
      </c>
      <c r="N7407" s="63">
        <v>1.04148624109513</v>
      </c>
      <c r="O7407" s="63">
        <f t="shared" si="539"/>
        <v>2.945767934363416</v>
      </c>
      <c r="P7407" s="64">
        <v>8</v>
      </c>
      <c r="Q7407" s="2">
        <v>0.26404326222736402</v>
      </c>
      <c r="R7407">
        <v>0.70815955939575992</v>
      </c>
      <c r="S7407">
        <f t="shared" si="540"/>
        <v>2.0029777064432781</v>
      </c>
      <c r="T7407" s="64">
        <v>8</v>
      </c>
      <c r="U7407" s="339">
        <f t="shared" si="541"/>
        <v>-0.34299334600591042</v>
      </c>
      <c r="V7407" s="4">
        <f t="shared" si="542"/>
        <v>0.57158957288561174</v>
      </c>
    </row>
    <row r="7408" spans="1:22">
      <c r="A7408" s="117" t="s">
        <v>1010</v>
      </c>
      <c r="B7408" t="s">
        <v>1020</v>
      </c>
      <c r="C7408" s="219" t="s">
        <v>440</v>
      </c>
      <c r="D7408" s="81" t="s">
        <v>44</v>
      </c>
      <c r="E7408" s="93" t="s">
        <v>60</v>
      </c>
      <c r="F7408" s="93" t="s">
        <v>60</v>
      </c>
      <c r="G7408" s="22">
        <v>40</v>
      </c>
      <c r="H7408" s="123">
        <f t="shared" si="538"/>
        <v>6.0150375939849621E-2</v>
      </c>
      <c r="I7408" s="64"/>
      <c r="J7408" s="22" t="s">
        <v>100</v>
      </c>
      <c r="K7408" s="22"/>
      <c r="L7408" s="22"/>
      <c r="M7408" s="2">
        <v>1.6144313850697301</v>
      </c>
      <c r="N7408" s="63">
        <v>0.83331670424839999</v>
      </c>
      <c r="O7408" s="63">
        <f t="shared" si="539"/>
        <v>2.3569755698002735</v>
      </c>
      <c r="P7408" s="64">
        <v>8</v>
      </c>
      <c r="Q7408" s="2">
        <v>0.26005228184302998</v>
      </c>
      <c r="R7408">
        <v>0.16682298006505297</v>
      </c>
      <c r="S7408">
        <f t="shared" si="540"/>
        <v>0.47184664184698882</v>
      </c>
      <c r="T7408" s="64">
        <v>8</v>
      </c>
      <c r="U7408" s="339">
        <f t="shared" si="541"/>
        <v>-1.8106251283185342</v>
      </c>
      <c r="V7408" s="4">
        <f t="shared" si="542"/>
        <v>0.52417337910807182</v>
      </c>
    </row>
    <row r="7409" spans="1:22">
      <c r="A7409" s="117" t="s">
        <v>1010</v>
      </c>
      <c r="B7409" t="s">
        <v>1020</v>
      </c>
      <c r="C7409" s="219" t="s">
        <v>440</v>
      </c>
      <c r="D7409" s="81" t="s">
        <v>44</v>
      </c>
      <c r="E7409" s="93" t="s">
        <v>60</v>
      </c>
      <c r="F7409" s="93" t="s">
        <v>60</v>
      </c>
      <c r="G7409" s="22">
        <v>100</v>
      </c>
      <c r="H7409" s="123">
        <f t="shared" si="538"/>
        <v>0.15037593984962405</v>
      </c>
      <c r="I7409" s="64"/>
      <c r="J7409" s="22"/>
      <c r="K7409" s="22" t="s">
        <v>100</v>
      </c>
      <c r="L7409" s="22"/>
      <c r="M7409" s="2">
        <v>1.61012112625466</v>
      </c>
      <c r="N7409" s="63">
        <v>0.87514217867619015</v>
      </c>
      <c r="O7409" s="63">
        <f t="shared" si="539"/>
        <v>2.4752758761772133</v>
      </c>
      <c r="P7409" s="64">
        <v>8</v>
      </c>
      <c r="Q7409" s="2">
        <v>0.38137808552670899</v>
      </c>
      <c r="R7409">
        <v>0.16682298006505702</v>
      </c>
      <c r="S7409">
        <f t="shared" si="540"/>
        <v>0.47184664184700026</v>
      </c>
      <c r="T7409" s="64">
        <v>8</v>
      </c>
      <c r="U7409" s="339">
        <f t="shared" si="541"/>
        <v>-1.823181994034641</v>
      </c>
      <c r="V7409" s="4">
        <f t="shared" si="542"/>
        <v>0.53651949340551086</v>
      </c>
    </row>
    <row r="7410" spans="1:22">
      <c r="A7410" s="117" t="s">
        <v>1010</v>
      </c>
      <c r="B7410" t="s">
        <v>1020</v>
      </c>
      <c r="C7410" s="219" t="s">
        <v>440</v>
      </c>
      <c r="D7410" s="81" t="s">
        <v>44</v>
      </c>
      <c r="E7410" s="93" t="s">
        <v>60</v>
      </c>
      <c r="F7410" s="93" t="s">
        <v>60</v>
      </c>
      <c r="G7410" s="22">
        <v>145</v>
      </c>
      <c r="H7410" s="123">
        <f t="shared" si="538"/>
        <v>0.21804511278195488</v>
      </c>
      <c r="I7410" s="64"/>
      <c r="J7410" s="22"/>
      <c r="K7410" s="22" t="s">
        <v>100</v>
      </c>
      <c r="L7410" s="22"/>
      <c r="M7410" s="2">
        <v>1.6064494243010701</v>
      </c>
      <c r="N7410" s="63">
        <v>0.83331670424839976</v>
      </c>
      <c r="O7410" s="63">
        <f t="shared" si="539"/>
        <v>2.3569755698002726</v>
      </c>
      <c r="P7410" s="64">
        <v>8</v>
      </c>
      <c r="Q7410" s="2">
        <v>0.37307684632729698</v>
      </c>
      <c r="R7410">
        <v>0.16666334084967999</v>
      </c>
      <c r="S7410">
        <f t="shared" si="540"/>
        <v>0.47139511396005462</v>
      </c>
      <c r="T7410" s="64">
        <v>8</v>
      </c>
      <c r="U7410" s="339">
        <f t="shared" si="541"/>
        <v>-1.4379904626075195</v>
      </c>
      <c r="V7410" s="4">
        <f t="shared" si="542"/>
        <v>0.31597156091273071</v>
      </c>
    </row>
    <row r="7411" spans="1:22">
      <c r="A7411" s="117" t="s">
        <v>1010</v>
      </c>
      <c r="B7411" t="s">
        <v>1020</v>
      </c>
      <c r="C7411" s="219" t="s">
        <v>440</v>
      </c>
      <c r="D7411" s="81" t="s">
        <v>44</v>
      </c>
      <c r="E7411" s="93" t="s">
        <v>60</v>
      </c>
      <c r="F7411" s="93" t="s">
        <v>60</v>
      </c>
      <c r="G7411" s="22">
        <v>300</v>
      </c>
      <c r="H7411" s="123">
        <f t="shared" si="538"/>
        <v>0.45112781954887216</v>
      </c>
      <c r="I7411" s="64"/>
      <c r="J7411" s="22"/>
      <c r="K7411" s="22" t="s">
        <v>100</v>
      </c>
      <c r="L7411" s="22"/>
      <c r="M7411" s="2">
        <v>1.3483128130425099</v>
      </c>
      <c r="N7411" s="63">
        <v>0.83347634346377997</v>
      </c>
      <c r="O7411" s="63">
        <f t="shared" si="539"/>
        <v>2.3574270976872271</v>
      </c>
      <c r="P7411" s="64">
        <v>8</v>
      </c>
      <c r="Q7411" s="2">
        <v>0.36796839143535398</v>
      </c>
      <c r="R7411">
        <v>0.16682298006505303</v>
      </c>
      <c r="S7411">
        <f t="shared" si="540"/>
        <v>0.47184664184698893</v>
      </c>
      <c r="T7411" s="64">
        <v>8</v>
      </c>
      <c r="U7411" s="339">
        <f t="shared" si="541"/>
        <v>-1.2848249009550294</v>
      </c>
      <c r="V7411" s="4">
        <f t="shared" si="542"/>
        <v>0.32494712142243742</v>
      </c>
    </row>
    <row r="7412" spans="1:22">
      <c r="A7412" s="117" t="s">
        <v>1010</v>
      </c>
      <c r="B7412" t="s">
        <v>1020</v>
      </c>
      <c r="C7412" s="219" t="s">
        <v>440</v>
      </c>
      <c r="D7412" s="81" t="s">
        <v>44</v>
      </c>
      <c r="E7412" s="93" t="s">
        <v>60</v>
      </c>
      <c r="F7412" s="93" t="s">
        <v>60</v>
      </c>
      <c r="G7412" s="22">
        <v>365</v>
      </c>
      <c r="H7412" s="123">
        <f t="shared" si="538"/>
        <v>0.54887218045112784</v>
      </c>
      <c r="I7412" s="64"/>
      <c r="J7412" s="22"/>
      <c r="K7412" s="22" t="s">
        <v>100</v>
      </c>
      <c r="L7412" s="22"/>
      <c r="M7412" s="2">
        <v>1.3848701933629901</v>
      </c>
      <c r="N7412" s="63">
        <v>0.83331670424839976</v>
      </c>
      <c r="O7412" s="63">
        <f t="shared" si="539"/>
        <v>2.3569755698002726</v>
      </c>
      <c r="P7412" s="64">
        <v>8</v>
      </c>
      <c r="Q7412" s="2">
        <v>0.40612216390956102</v>
      </c>
      <c r="R7412">
        <v>0.16650370163430506</v>
      </c>
      <c r="S7412">
        <f t="shared" si="540"/>
        <v>0.47094358607311498</v>
      </c>
      <c r="T7412" s="64">
        <v>8</v>
      </c>
      <c r="U7412" s="339">
        <f t="shared" si="541"/>
        <v>-1.3253646493843101</v>
      </c>
      <c r="V7412" s="4">
        <f t="shared" si="542"/>
        <v>0.32975134222029712</v>
      </c>
    </row>
    <row r="7413" spans="1:22">
      <c r="A7413" s="117" t="s">
        <v>1010</v>
      </c>
      <c r="B7413" t="s">
        <v>1020</v>
      </c>
      <c r="C7413" s="219" t="s">
        <v>440</v>
      </c>
      <c r="D7413" s="81" t="s">
        <v>44</v>
      </c>
      <c r="E7413" s="93" t="s">
        <v>60</v>
      </c>
      <c r="F7413" s="93" t="s">
        <v>60</v>
      </c>
      <c r="G7413" s="22">
        <v>405</v>
      </c>
      <c r="H7413" s="123">
        <f t="shared" si="538"/>
        <v>0.60902255639097747</v>
      </c>
      <c r="I7413" s="64"/>
      <c r="J7413" s="22"/>
      <c r="K7413" s="22" t="s">
        <v>100</v>
      </c>
      <c r="L7413" s="22"/>
      <c r="M7413" s="2">
        <v>2.00634565881108</v>
      </c>
      <c r="N7413" s="63">
        <v>1.1666433859477601</v>
      </c>
      <c r="O7413" s="63">
        <f t="shared" si="539"/>
        <v>3.2997657977203829</v>
      </c>
      <c r="P7413" s="64">
        <v>8</v>
      </c>
      <c r="Q7413" s="2">
        <v>0.39335102667970201</v>
      </c>
      <c r="R7413">
        <v>0.33348632091473696</v>
      </c>
      <c r="S7413">
        <f t="shared" si="540"/>
        <v>0.94324175580705472</v>
      </c>
      <c r="T7413" s="64">
        <v>8</v>
      </c>
      <c r="U7413" s="339">
        <f t="shared" si="541"/>
        <v>-1.5974162554754492</v>
      </c>
      <c r="V7413" s="4">
        <f t="shared" si="542"/>
        <v>0.79928370737908772</v>
      </c>
    </row>
    <row r="7414" spans="1:22">
      <c r="A7414" s="117" t="s">
        <v>1010</v>
      </c>
      <c r="B7414" t="s">
        <v>1020</v>
      </c>
      <c r="C7414" s="219" t="s">
        <v>440</v>
      </c>
      <c r="D7414" s="81" t="s">
        <v>44</v>
      </c>
      <c r="E7414" s="93" t="s">
        <v>60</v>
      </c>
      <c r="F7414" s="93" t="s">
        <v>60</v>
      </c>
      <c r="G7414" s="22">
        <v>665</v>
      </c>
      <c r="H7414" s="123">
        <f t="shared" si="538"/>
        <v>1</v>
      </c>
      <c r="I7414" s="64"/>
      <c r="J7414" s="22"/>
      <c r="K7414" s="22" t="s">
        <v>100</v>
      </c>
      <c r="L7414" s="22" t="s">
        <v>100</v>
      </c>
      <c r="M7414" s="2">
        <v>1.70207331430965</v>
      </c>
      <c r="N7414" s="63">
        <v>0.99998004509808003</v>
      </c>
      <c r="O7414" s="63">
        <f t="shared" si="539"/>
        <v>2.8283706837603284</v>
      </c>
      <c r="P7414" s="64">
        <v>8</v>
      </c>
      <c r="Q7414" s="2">
        <v>8.5260863365045694</v>
      </c>
      <c r="R7414">
        <v>0.20816953684672601</v>
      </c>
      <c r="S7414">
        <f t="shared" si="540"/>
        <v>0.58879236456313133</v>
      </c>
      <c r="T7414" s="64">
        <v>8</v>
      </c>
      <c r="U7414" s="339">
        <f t="shared" si="541"/>
        <v>-1.4648999727292948</v>
      </c>
      <c r="V7414" s="4">
        <f t="shared" si="542"/>
        <v>0.40507463315905035</v>
      </c>
    </row>
    <row r="7415" spans="1:22">
      <c r="A7415" s="117" t="s">
        <v>1010</v>
      </c>
      <c r="B7415" t="s">
        <v>1021</v>
      </c>
      <c r="C7415" s="219" t="s">
        <v>440</v>
      </c>
      <c r="D7415" s="81" t="s">
        <v>44</v>
      </c>
      <c r="E7415" s="93" t="s">
        <v>60</v>
      </c>
      <c r="F7415" s="93" t="s">
        <v>60</v>
      </c>
      <c r="G7415" s="22">
        <v>0</v>
      </c>
      <c r="H7415" s="123">
        <f t="shared" si="538"/>
        <v>0</v>
      </c>
      <c r="I7415" s="64" t="s">
        <v>100</v>
      </c>
      <c r="J7415" s="22"/>
      <c r="K7415" s="22"/>
      <c r="L7415" s="22"/>
      <c r="M7415" s="2">
        <v>9.3018518141259303</v>
      </c>
      <c r="N7415" s="63">
        <v>1.6758001100086695</v>
      </c>
      <c r="O7415" s="63">
        <f t="shared" si="539"/>
        <v>4.7398784868011701</v>
      </c>
      <c r="P7415" s="64">
        <v>8</v>
      </c>
      <c r="Q7415" s="2">
        <v>8.8304439057184094</v>
      </c>
      <c r="R7415">
        <v>1.571088068123931</v>
      </c>
      <c r="S7415">
        <f t="shared" si="540"/>
        <v>4.4437081072468168</v>
      </c>
      <c r="T7415" s="64">
        <v>8</v>
      </c>
      <c r="U7415" s="339">
        <f t="shared" si="541"/>
        <v>-8.7083055582848123E-2</v>
      </c>
      <c r="V7415" s="4">
        <f t="shared" si="542"/>
        <v>0.15895483375656586</v>
      </c>
    </row>
    <row r="7416" spans="1:22">
      <c r="A7416" s="117" t="s">
        <v>1010</v>
      </c>
      <c r="B7416" t="s">
        <v>1021</v>
      </c>
      <c r="C7416" s="219" t="s">
        <v>440</v>
      </c>
      <c r="D7416" s="81" t="s">
        <v>44</v>
      </c>
      <c r="E7416" s="93" t="s">
        <v>60</v>
      </c>
      <c r="F7416" s="93" t="s">
        <v>60</v>
      </c>
      <c r="G7416" s="22">
        <v>40</v>
      </c>
      <c r="H7416" s="123">
        <f t="shared" si="538"/>
        <v>6.0150375939849621E-2</v>
      </c>
      <c r="I7416" s="64"/>
      <c r="J7416" s="22" t="s">
        <v>100</v>
      </c>
      <c r="K7416" s="22"/>
      <c r="L7416" s="22"/>
      <c r="M7416" s="2">
        <v>13.690386456699301</v>
      </c>
      <c r="N7416" s="63">
        <v>1.4663760262390984</v>
      </c>
      <c r="O7416" s="63">
        <f t="shared" si="539"/>
        <v>4.147537727692197</v>
      </c>
      <c r="P7416" s="64">
        <v>8</v>
      </c>
      <c r="Q7416" s="2">
        <v>9.7630737262411493</v>
      </c>
      <c r="R7416">
        <v>1.5710880681238901</v>
      </c>
      <c r="S7416">
        <f t="shared" si="540"/>
        <v>4.4437081072467013</v>
      </c>
      <c r="T7416" s="64">
        <v>8</v>
      </c>
      <c r="U7416" s="339">
        <f t="shared" si="541"/>
        <v>-0.4384885822247776</v>
      </c>
      <c r="V7416" s="4">
        <f t="shared" si="542"/>
        <v>0.15665453866560916</v>
      </c>
    </row>
    <row r="7417" spans="1:22">
      <c r="A7417" s="117" t="s">
        <v>1010</v>
      </c>
      <c r="B7417" t="s">
        <v>1021</v>
      </c>
      <c r="C7417" s="219" t="s">
        <v>440</v>
      </c>
      <c r="D7417" s="81" t="s">
        <v>44</v>
      </c>
      <c r="E7417" s="93" t="s">
        <v>60</v>
      </c>
      <c r="F7417" s="93" t="s">
        <v>60</v>
      </c>
      <c r="G7417" s="22">
        <v>100</v>
      </c>
      <c r="H7417" s="123">
        <f t="shared" si="538"/>
        <v>0.15037593984962405</v>
      </c>
      <c r="I7417" s="64"/>
      <c r="J7417" s="22"/>
      <c r="K7417" s="22" t="s">
        <v>100</v>
      </c>
      <c r="L7417" s="22"/>
      <c r="M7417" s="2">
        <v>10.0148715545867</v>
      </c>
      <c r="N7417" s="63">
        <v>1.7801047120419007</v>
      </c>
      <c r="O7417" s="63">
        <f t="shared" si="539"/>
        <v>5.0348964524278186</v>
      </c>
      <c r="P7417" s="64">
        <v>8</v>
      </c>
      <c r="Q7417" s="2">
        <v>10.4866869028459</v>
      </c>
      <c r="R7417">
        <v>2.6182084869720512</v>
      </c>
      <c r="S7417">
        <f t="shared" si="540"/>
        <v>7.4054119027924319</v>
      </c>
      <c r="T7417" s="64">
        <v>8</v>
      </c>
      <c r="U7417" s="339">
        <f t="shared" si="541"/>
        <v>-2.5463861920177452E-2</v>
      </c>
      <c r="V7417" s="4">
        <f t="shared" si="542"/>
        <v>0.19691762134076143</v>
      </c>
    </row>
    <row r="7418" spans="1:22">
      <c r="A7418" s="117" t="s">
        <v>1010</v>
      </c>
      <c r="B7418" t="s">
        <v>1021</v>
      </c>
      <c r="C7418" s="219" t="s">
        <v>440</v>
      </c>
      <c r="D7418" s="81" t="s">
        <v>44</v>
      </c>
      <c r="E7418" s="93" t="s">
        <v>60</v>
      </c>
      <c r="F7418" s="93" t="s">
        <v>60</v>
      </c>
      <c r="G7418" s="22">
        <v>145</v>
      </c>
      <c r="H7418" s="123">
        <f t="shared" si="538"/>
        <v>0.21804511278195488</v>
      </c>
      <c r="I7418" s="64"/>
      <c r="J7418" s="22"/>
      <c r="K7418" s="22" t="s">
        <v>100</v>
      </c>
      <c r="L7418" s="22"/>
      <c r="M7418" s="2">
        <v>10.2153319616191</v>
      </c>
      <c r="N7418" s="63">
        <v>1.9895287958115002</v>
      </c>
      <c r="O7418" s="63">
        <f t="shared" si="539"/>
        <v>5.6272372115368716</v>
      </c>
      <c r="P7418" s="64">
        <v>8</v>
      </c>
      <c r="Q7418" s="2">
        <v>7.5339702976348004</v>
      </c>
      <c r="R7418">
        <v>3.1409538166928002</v>
      </c>
      <c r="S7418">
        <f t="shared" si="540"/>
        <v>8.8839589727089887</v>
      </c>
      <c r="T7418" s="64">
        <v>8</v>
      </c>
      <c r="U7418" s="339">
        <f t="shared" si="541"/>
        <v>2.6216813457808182E-2</v>
      </c>
      <c r="V7418" s="4">
        <f t="shared" si="542"/>
        <v>0.21471116536040763</v>
      </c>
    </row>
    <row r="7419" spans="1:22">
      <c r="A7419" s="117" t="s">
        <v>1010</v>
      </c>
      <c r="B7419" t="s">
        <v>1021</v>
      </c>
      <c r="C7419" s="219" t="s">
        <v>440</v>
      </c>
      <c r="D7419" s="81" t="s">
        <v>44</v>
      </c>
      <c r="E7419" s="93" t="s">
        <v>60</v>
      </c>
      <c r="F7419" s="93" t="s">
        <v>60</v>
      </c>
      <c r="G7419" s="22">
        <v>300</v>
      </c>
      <c r="H7419" s="123">
        <f t="shared" si="538"/>
        <v>0.45112781954887216</v>
      </c>
      <c r="I7419" s="64"/>
      <c r="J7419" s="22"/>
      <c r="K7419" s="22" t="s">
        <v>100</v>
      </c>
      <c r="L7419" s="22"/>
      <c r="M7419" s="2">
        <v>6.8437671888687301</v>
      </c>
      <c r="N7419" s="63">
        <v>1.361663984354319</v>
      </c>
      <c r="O7419" s="63">
        <f t="shared" si="539"/>
        <v>3.8513673481377282</v>
      </c>
      <c r="P7419" s="64">
        <v>8</v>
      </c>
      <c r="Q7419" s="2">
        <v>5.94984415425672</v>
      </c>
      <c r="R7419">
        <v>2.4083769633507792</v>
      </c>
      <c r="S7419">
        <f t="shared" si="540"/>
        <v>6.8119187297552051</v>
      </c>
      <c r="T7419" s="64">
        <v>8</v>
      </c>
      <c r="U7419" s="339">
        <f t="shared" si="541"/>
        <v>9.6083828189983664E-2</v>
      </c>
      <c r="V7419" s="4">
        <f t="shared" si="542"/>
        <v>0.22718828757490453</v>
      </c>
    </row>
    <row r="7420" spans="1:22">
      <c r="A7420" s="117" t="s">
        <v>1010</v>
      </c>
      <c r="B7420" t="s">
        <v>1021</v>
      </c>
      <c r="C7420" s="219" t="s">
        <v>440</v>
      </c>
      <c r="D7420" s="81" t="s">
        <v>44</v>
      </c>
      <c r="E7420" s="93" t="s">
        <v>60</v>
      </c>
      <c r="F7420" s="93" t="s">
        <v>60</v>
      </c>
      <c r="G7420" s="22">
        <v>365</v>
      </c>
      <c r="H7420" s="123">
        <f t="shared" si="538"/>
        <v>0.54887218045112784</v>
      </c>
      <c r="I7420" s="64"/>
      <c r="J7420" s="22"/>
      <c r="K7420" s="22" t="s">
        <v>100</v>
      </c>
      <c r="L7420" s="22"/>
      <c r="M7420" s="2">
        <v>6.5161855481084503</v>
      </c>
      <c r="N7420" s="63">
        <v>1.2565445026177997</v>
      </c>
      <c r="O7420" s="63">
        <f t="shared" si="539"/>
        <v>3.5540445546548951</v>
      </c>
      <c r="P7420" s="64">
        <v>8</v>
      </c>
      <c r="Q7420" s="2">
        <v>4.9992869802595301</v>
      </c>
      <c r="R7420">
        <v>2.1993603194328397</v>
      </c>
      <c r="S7420">
        <f t="shared" si="540"/>
        <v>6.2207303845742894</v>
      </c>
      <c r="T7420" s="64">
        <v>8</v>
      </c>
      <c r="U7420" s="339">
        <f t="shared" si="541"/>
        <v>-9.0924139450398969E-2</v>
      </c>
      <c r="V7420" s="4">
        <f t="shared" si="542"/>
        <v>0.26164117565791778</v>
      </c>
    </row>
    <row r="7421" spans="1:22">
      <c r="A7421" s="117" t="s">
        <v>1010</v>
      </c>
      <c r="B7421" t="s">
        <v>1021</v>
      </c>
      <c r="C7421" s="219" t="s">
        <v>440</v>
      </c>
      <c r="D7421" s="81" t="s">
        <v>44</v>
      </c>
      <c r="E7421" s="93" t="s">
        <v>60</v>
      </c>
      <c r="F7421" s="93" t="s">
        <v>60</v>
      </c>
      <c r="G7421" s="22">
        <v>405</v>
      </c>
      <c r="H7421" s="123">
        <f t="shared" si="538"/>
        <v>0.60902255639097747</v>
      </c>
      <c r="I7421" s="64"/>
      <c r="J7421" s="22"/>
      <c r="K7421" s="22" t="s">
        <v>100</v>
      </c>
      <c r="L7421" s="22"/>
      <c r="M7421" s="2">
        <v>5.35661173019332</v>
      </c>
      <c r="N7421" s="63">
        <v>1.3608491046509297</v>
      </c>
      <c r="O7421" s="63">
        <f t="shared" si="539"/>
        <v>3.8490625202812563</v>
      </c>
      <c r="P7421" s="64">
        <v>8</v>
      </c>
      <c r="Q7421" s="2">
        <v>7.4793733575080799</v>
      </c>
      <c r="R7421">
        <v>1.7801047120418803</v>
      </c>
      <c r="S7421">
        <f t="shared" si="540"/>
        <v>5.03489645242776</v>
      </c>
      <c r="T7421" s="64">
        <v>8</v>
      </c>
      <c r="U7421" s="339">
        <f t="shared" si="541"/>
        <v>-6.9036336991647101E-2</v>
      </c>
      <c r="V7421" s="4">
        <f t="shared" si="542"/>
        <v>0.25178706952838481</v>
      </c>
    </row>
    <row r="7422" spans="1:22">
      <c r="A7422" s="117" t="s">
        <v>1010</v>
      </c>
      <c r="B7422" t="s">
        <v>1021</v>
      </c>
      <c r="C7422" s="219" t="s">
        <v>440</v>
      </c>
      <c r="D7422" s="81" t="s">
        <v>44</v>
      </c>
      <c r="E7422" s="93" t="s">
        <v>60</v>
      </c>
      <c r="F7422" s="93" t="s">
        <v>60</v>
      </c>
      <c r="G7422" s="22">
        <v>665</v>
      </c>
      <c r="H7422" s="123">
        <f t="shared" si="538"/>
        <v>1</v>
      </c>
      <c r="I7422" s="64"/>
      <c r="J7422" s="22"/>
      <c r="K7422" s="22" t="s">
        <v>100</v>
      </c>
      <c r="L7422" s="22" t="s">
        <v>100</v>
      </c>
      <c r="M7422" s="2">
        <v>9.1979546519444995</v>
      </c>
      <c r="N7422" s="63">
        <v>2.3040723613176013</v>
      </c>
      <c r="O7422" s="63">
        <f t="shared" si="539"/>
        <v>6.5169007641287084</v>
      </c>
      <c r="P7422" s="64">
        <v>8</v>
      </c>
      <c r="Q7422" s="2">
        <v>3.08632742643473</v>
      </c>
      <c r="R7422">
        <v>1.5710880681239496</v>
      </c>
      <c r="S7422">
        <f t="shared" si="540"/>
        <v>4.4437081072468692</v>
      </c>
      <c r="T7422" s="64">
        <v>8</v>
      </c>
      <c r="U7422" s="339">
        <f t="shared" si="541"/>
        <v>-0.20683212615453755</v>
      </c>
      <c r="V7422" s="4">
        <f t="shared" si="542"/>
        <v>0.16912356909041118</v>
      </c>
    </row>
    <row r="7423" spans="1:22">
      <c r="A7423" s="117" t="s">
        <v>1010</v>
      </c>
      <c r="B7423" t="s">
        <v>1022</v>
      </c>
      <c r="C7423" s="219" t="s">
        <v>440</v>
      </c>
      <c r="D7423" s="81" t="s">
        <v>44</v>
      </c>
      <c r="E7423" s="93" t="s">
        <v>60</v>
      </c>
      <c r="F7423" s="93" t="s">
        <v>60</v>
      </c>
      <c r="G7423" s="22">
        <v>0</v>
      </c>
      <c r="H7423" s="123">
        <f t="shared" si="538"/>
        <v>0</v>
      </c>
      <c r="I7423" s="64" t="s">
        <v>100</v>
      </c>
      <c r="J7423" s="22"/>
      <c r="K7423" s="22"/>
      <c r="L7423" s="22"/>
      <c r="M7423" s="2">
        <v>7.4319622825556797</v>
      </c>
      <c r="N7423" s="63">
        <v>2.9053812388229199</v>
      </c>
      <c r="O7423" s="63">
        <f t="shared" si="539"/>
        <v>8.2176591036154356</v>
      </c>
      <c r="P7423" s="64">
        <v>8</v>
      </c>
      <c r="Q7423" s="2">
        <v>13.054462688993601</v>
      </c>
      <c r="R7423">
        <v>0.63209234270849013</v>
      </c>
      <c r="S7423">
        <f t="shared" si="540"/>
        <v>1.7878271274610582</v>
      </c>
      <c r="T7423" s="64">
        <v>8</v>
      </c>
      <c r="U7423" s="339">
        <f t="shared" si="541"/>
        <v>-0.87880807758546353</v>
      </c>
      <c r="V7423" s="4">
        <f t="shared" si="542"/>
        <v>0.16694469705808374</v>
      </c>
    </row>
    <row r="7424" spans="1:22">
      <c r="A7424" s="117" t="s">
        <v>1010</v>
      </c>
      <c r="B7424" t="s">
        <v>1022</v>
      </c>
      <c r="C7424" s="219" t="s">
        <v>440</v>
      </c>
      <c r="D7424" s="81" t="s">
        <v>44</v>
      </c>
      <c r="E7424" s="93" t="s">
        <v>60</v>
      </c>
      <c r="F7424" s="93" t="s">
        <v>60</v>
      </c>
      <c r="G7424" s="22">
        <v>40</v>
      </c>
      <c r="H7424" s="123">
        <f t="shared" si="538"/>
        <v>6.0150375939849621E-2</v>
      </c>
      <c r="I7424" s="64"/>
      <c r="J7424" s="22" t="s">
        <v>100</v>
      </c>
      <c r="K7424" s="22"/>
      <c r="L7424" s="22"/>
      <c r="M7424" s="2">
        <v>13.104698423020601</v>
      </c>
      <c r="N7424" s="63">
        <v>2.5264184685416993</v>
      </c>
      <c r="O7424" s="63">
        <f t="shared" si="539"/>
        <v>7.145790524883072</v>
      </c>
      <c r="P7424" s="64">
        <v>8</v>
      </c>
      <c r="Q7424" s="2">
        <v>6.8520565761664702</v>
      </c>
      <c r="R7424">
        <v>5.6849292797919002</v>
      </c>
      <c r="S7424">
        <f t="shared" si="540"/>
        <v>16.079408177227236</v>
      </c>
      <c r="T7424" s="64">
        <v>8</v>
      </c>
      <c r="U7424" s="339">
        <f t="shared" si="541"/>
        <v>-3.8407803344025337E-3</v>
      </c>
      <c r="V7424" s="4">
        <f t="shared" si="542"/>
        <v>0.31464095350959947</v>
      </c>
    </row>
    <row r="7425" spans="1:22">
      <c r="A7425" s="117" t="s">
        <v>1010</v>
      </c>
      <c r="B7425" t="s">
        <v>1022</v>
      </c>
      <c r="C7425" s="219" t="s">
        <v>440</v>
      </c>
      <c r="D7425" s="81" t="s">
        <v>44</v>
      </c>
      <c r="E7425" s="93" t="s">
        <v>60</v>
      </c>
      <c r="F7425" s="93" t="s">
        <v>60</v>
      </c>
      <c r="G7425" s="22">
        <v>100</v>
      </c>
      <c r="H7425" s="123">
        <f t="shared" si="538"/>
        <v>0.15037593984962405</v>
      </c>
      <c r="I7425" s="64"/>
      <c r="J7425" s="22"/>
      <c r="K7425" s="22" t="s">
        <v>100</v>
      </c>
      <c r="L7425" s="22"/>
      <c r="M7425" s="2">
        <v>7.6607055763290504</v>
      </c>
      <c r="N7425" s="63">
        <v>2.6522516663956495</v>
      </c>
      <c r="O7425" s="63">
        <f t="shared" si="539"/>
        <v>7.5017005548867388</v>
      </c>
      <c r="P7425" s="64">
        <v>8</v>
      </c>
      <c r="Q7425" s="2">
        <v>4.8201918387254201</v>
      </c>
      <c r="R7425">
        <v>1.8948138514062798</v>
      </c>
      <c r="S7425">
        <f t="shared" si="540"/>
        <v>5.3593428936623191</v>
      </c>
      <c r="T7425" s="64">
        <v>8</v>
      </c>
      <c r="U7425" s="339">
        <f t="shared" si="541"/>
        <v>-0.11155525399138164</v>
      </c>
      <c r="V7425" s="4">
        <f t="shared" si="542"/>
        <v>0.2014700230806532</v>
      </c>
    </row>
    <row r="7426" spans="1:22">
      <c r="A7426" s="117" t="s">
        <v>1010</v>
      </c>
      <c r="B7426" t="s">
        <v>1022</v>
      </c>
      <c r="C7426" s="219" t="s">
        <v>440</v>
      </c>
      <c r="D7426" s="81" t="s">
        <v>44</v>
      </c>
      <c r="E7426" s="93" t="s">
        <v>60</v>
      </c>
      <c r="F7426" s="93" t="s">
        <v>60</v>
      </c>
      <c r="G7426" s="22">
        <v>145</v>
      </c>
      <c r="H7426" s="123">
        <f t="shared" si="538"/>
        <v>0.21804511278195488</v>
      </c>
      <c r="I7426" s="64"/>
      <c r="J7426" s="22"/>
      <c r="K7426" s="22" t="s">
        <v>100</v>
      </c>
      <c r="L7426" s="22"/>
      <c r="M7426" s="2">
        <v>6.8920500731588303</v>
      </c>
      <c r="N7426" s="63">
        <v>2.6522516663957196</v>
      </c>
      <c r="O7426" s="63">
        <f t="shared" si="539"/>
        <v>7.5017005548869369</v>
      </c>
      <c r="P7426" s="64">
        <v>8</v>
      </c>
      <c r="Q7426" s="2">
        <v>3.2794667533734301</v>
      </c>
      <c r="R7426">
        <v>1.2627215086977595</v>
      </c>
      <c r="S7426">
        <f t="shared" si="540"/>
        <v>3.5715157662011752</v>
      </c>
      <c r="T7426" s="64">
        <v>8</v>
      </c>
      <c r="U7426" s="339">
        <f t="shared" si="541"/>
        <v>-0.35755485620655952</v>
      </c>
      <c r="V7426" s="4">
        <f t="shared" si="542"/>
        <v>0.19362565618873914</v>
      </c>
    </row>
    <row r="7427" spans="1:22">
      <c r="A7427" s="117" t="s">
        <v>1010</v>
      </c>
      <c r="B7427" t="s">
        <v>1022</v>
      </c>
      <c r="C7427" s="219" t="s">
        <v>440</v>
      </c>
      <c r="D7427" s="81" t="s">
        <v>44</v>
      </c>
      <c r="E7427" s="93" t="s">
        <v>60</v>
      </c>
      <c r="F7427" s="93" t="s">
        <v>60</v>
      </c>
      <c r="G7427" s="22">
        <v>300</v>
      </c>
      <c r="H7427" s="123">
        <f t="shared" si="538"/>
        <v>0.45112781954887216</v>
      </c>
      <c r="I7427" s="64"/>
      <c r="J7427" s="22"/>
      <c r="K7427" s="22" t="s">
        <v>100</v>
      </c>
      <c r="L7427" s="22"/>
      <c r="M7427" s="2">
        <v>5.7298000325150298</v>
      </c>
      <c r="N7427" s="63">
        <v>2.6527393919688009</v>
      </c>
      <c r="O7427" s="63">
        <f t="shared" si="539"/>
        <v>7.5030800511272728</v>
      </c>
      <c r="P7427" s="64">
        <v>8</v>
      </c>
      <c r="Q7427" s="2">
        <v>1.99967484961794</v>
      </c>
      <c r="R7427">
        <v>0.63111689156234974</v>
      </c>
      <c r="S7427">
        <f t="shared" si="540"/>
        <v>1.78506813498045</v>
      </c>
      <c r="T7427" s="64">
        <v>8</v>
      </c>
      <c r="U7427" s="339">
        <f t="shared" si="541"/>
        <v>-0.55799979779000453</v>
      </c>
      <c r="V7427" s="4">
        <f t="shared" si="542"/>
        <v>0.16203506772158049</v>
      </c>
    </row>
    <row r="7428" spans="1:22">
      <c r="A7428" s="117" t="s">
        <v>1010</v>
      </c>
      <c r="B7428" t="s">
        <v>1022</v>
      </c>
      <c r="C7428" s="219" t="s">
        <v>440</v>
      </c>
      <c r="D7428" s="81" t="s">
        <v>44</v>
      </c>
      <c r="E7428" s="93" t="s">
        <v>60</v>
      </c>
      <c r="F7428" s="93" t="s">
        <v>60</v>
      </c>
      <c r="G7428" s="22">
        <v>365</v>
      </c>
      <c r="H7428" s="123">
        <f t="shared" si="538"/>
        <v>0.54887218045112784</v>
      </c>
      <c r="I7428" s="64"/>
      <c r="J7428" s="22"/>
      <c r="K7428" s="22" t="s">
        <v>100</v>
      </c>
      <c r="L7428" s="22"/>
      <c r="M7428" s="2">
        <v>4.4514713054787798</v>
      </c>
      <c r="N7428" s="63">
        <v>2.1464802471143001</v>
      </c>
      <c r="O7428" s="63">
        <f t="shared" si="539"/>
        <v>6.071162953669992</v>
      </c>
      <c r="P7428" s="64">
        <v>8</v>
      </c>
      <c r="Q7428" s="2">
        <v>2.8746545277190698</v>
      </c>
      <c r="R7428">
        <v>0.75841326613559024</v>
      </c>
      <c r="S7428">
        <f t="shared" si="540"/>
        <v>2.1451166537052546</v>
      </c>
      <c r="T7428" s="64">
        <v>8</v>
      </c>
      <c r="U7428" s="339">
        <f t="shared" si="541"/>
        <v>-0.80025007982448138</v>
      </c>
      <c r="V7428" s="4">
        <f t="shared" si="542"/>
        <v>0.26884443783462442</v>
      </c>
    </row>
    <row r="7429" spans="1:22">
      <c r="A7429" s="117" t="s">
        <v>1010</v>
      </c>
      <c r="B7429" t="s">
        <v>1022</v>
      </c>
      <c r="C7429" s="219" t="s">
        <v>440</v>
      </c>
      <c r="D7429" s="81" t="s">
        <v>44</v>
      </c>
      <c r="E7429" s="93" t="s">
        <v>60</v>
      </c>
      <c r="F7429" s="93" t="s">
        <v>60</v>
      </c>
      <c r="G7429" s="22">
        <v>405</v>
      </c>
      <c r="H7429" s="123">
        <f t="shared" si="538"/>
        <v>0.60902255639097747</v>
      </c>
      <c r="I7429" s="64"/>
      <c r="J7429" s="22"/>
      <c r="K7429" s="22" t="s">
        <v>100</v>
      </c>
      <c r="L7429" s="22"/>
      <c r="M7429" s="2">
        <v>4.4407413428710703</v>
      </c>
      <c r="N7429" s="63">
        <v>1.3895301576979397</v>
      </c>
      <c r="O7429" s="63">
        <f t="shared" si="539"/>
        <v>3.930184788685704</v>
      </c>
      <c r="P7429" s="64">
        <v>8</v>
      </c>
      <c r="Q7429" s="2">
        <v>4.35148756299788</v>
      </c>
      <c r="R7429">
        <v>0.88375873841650998</v>
      </c>
      <c r="S7429">
        <f t="shared" si="540"/>
        <v>2.4996471874687298</v>
      </c>
      <c r="T7429" s="64">
        <v>8</v>
      </c>
      <c r="U7429" s="339">
        <f t="shared" si="541"/>
        <v>-0.43488882886406666</v>
      </c>
      <c r="V7429" s="4">
        <f t="shared" si="542"/>
        <v>0.21951399564457735</v>
      </c>
    </row>
    <row r="7430" spans="1:22">
      <c r="A7430" s="117" t="s">
        <v>1010</v>
      </c>
      <c r="B7430" t="s">
        <v>1022</v>
      </c>
      <c r="C7430" s="219" t="s">
        <v>440</v>
      </c>
      <c r="D7430" s="81" t="s">
        <v>44</v>
      </c>
      <c r="E7430" s="93" t="s">
        <v>60</v>
      </c>
      <c r="F7430" s="93" t="s">
        <v>60</v>
      </c>
      <c r="G7430" s="22">
        <v>665</v>
      </c>
      <c r="H7430" s="123">
        <f t="shared" si="538"/>
        <v>1</v>
      </c>
      <c r="I7430" s="64"/>
      <c r="J7430" s="22"/>
      <c r="K7430" s="22" t="s">
        <v>100</v>
      </c>
      <c r="L7430" s="22" t="s">
        <v>100</v>
      </c>
      <c r="M7430" s="2">
        <v>10.2129735002438</v>
      </c>
      <c r="N7430" s="63">
        <v>3.6633067793855005</v>
      </c>
      <c r="O7430" s="63">
        <f t="shared" si="539"/>
        <v>10.361396261080557</v>
      </c>
      <c r="P7430" s="64">
        <v>8</v>
      </c>
      <c r="Q7430" s="2">
        <v>0.292596726190475</v>
      </c>
      <c r="R7430">
        <v>1.2632092342708496</v>
      </c>
      <c r="S7430">
        <f t="shared" si="540"/>
        <v>3.572895262441536</v>
      </c>
      <c r="T7430" s="64">
        <v>8</v>
      </c>
      <c r="U7430" s="339">
        <f t="shared" si="541"/>
        <v>-0.85314106873631324</v>
      </c>
      <c r="V7430" s="4">
        <f t="shared" si="542"/>
        <v>0.20927040678985256</v>
      </c>
    </row>
    <row r="7431" spans="1:22">
      <c r="A7431" s="117" t="s">
        <v>1010</v>
      </c>
      <c r="B7431" t="s">
        <v>1023</v>
      </c>
      <c r="C7431" s="219" t="s">
        <v>440</v>
      </c>
      <c r="D7431" s="81" t="s">
        <v>44</v>
      </c>
      <c r="E7431" s="93" t="s">
        <v>60</v>
      </c>
      <c r="F7431" s="93" t="s">
        <v>60</v>
      </c>
      <c r="G7431" s="22">
        <v>0</v>
      </c>
      <c r="H7431" s="123">
        <f t="shared" si="538"/>
        <v>0</v>
      </c>
      <c r="I7431" s="64" t="s">
        <v>100</v>
      </c>
      <c r="J7431" s="22"/>
      <c r="K7431" s="22"/>
      <c r="L7431" s="22"/>
      <c r="M7431" s="2">
        <v>0.29904513888888801</v>
      </c>
      <c r="N7431" s="63">
        <v>0.2381572420634917</v>
      </c>
      <c r="O7431" s="63">
        <f t="shared" si="539"/>
        <v>0.6736104034071243</v>
      </c>
      <c r="P7431" s="64">
        <v>8</v>
      </c>
      <c r="Q7431" s="2">
        <v>2.3863467261904701</v>
      </c>
      <c r="R7431">
        <v>0.38095238095238099</v>
      </c>
      <c r="S7431">
        <f t="shared" si="540"/>
        <v>1.0774960475223583</v>
      </c>
      <c r="T7431" s="64">
        <v>8</v>
      </c>
      <c r="U7431" s="339">
        <f t="shared" si="541"/>
        <v>-2.1799228342585537E-2</v>
      </c>
      <c r="V7431" s="4">
        <f t="shared" si="542"/>
        <v>1.8201278508234091</v>
      </c>
    </row>
    <row r="7432" spans="1:22">
      <c r="A7432" s="117" t="s">
        <v>1010</v>
      </c>
      <c r="B7432" t="s">
        <v>1023</v>
      </c>
      <c r="C7432" s="219" t="s">
        <v>440</v>
      </c>
      <c r="D7432" s="81" t="s">
        <v>44</v>
      </c>
      <c r="E7432" s="93" t="s">
        <v>60</v>
      </c>
      <c r="F7432" s="93" t="s">
        <v>60</v>
      </c>
      <c r="G7432" s="22">
        <v>40</v>
      </c>
      <c r="H7432" s="123">
        <f t="shared" si="538"/>
        <v>6.0150375939849621E-2</v>
      </c>
      <c r="I7432" s="64"/>
      <c r="J7432" s="22" t="s">
        <v>100</v>
      </c>
      <c r="K7432" s="22"/>
      <c r="L7432" s="22"/>
      <c r="M7432" s="2">
        <v>0.17057291666666599</v>
      </c>
      <c r="N7432" s="63">
        <v>0.11111111111111069</v>
      </c>
      <c r="O7432" s="63">
        <f t="shared" si="539"/>
        <v>0.31426968052735327</v>
      </c>
      <c r="P7432" s="64">
        <v>8</v>
      </c>
      <c r="Q7432" s="2">
        <v>1.5118427579364999</v>
      </c>
      <c r="R7432">
        <v>0.53974454365078994</v>
      </c>
      <c r="S7432">
        <f t="shared" si="540"/>
        <v>1.5266281076956485</v>
      </c>
      <c r="T7432" s="64">
        <v>8</v>
      </c>
      <c r="U7432" s="339">
        <f t="shared" si="541"/>
        <v>2.6383560399928769</v>
      </c>
      <c r="V7432" s="4">
        <f t="shared" si="542"/>
        <v>0.17615751393207996</v>
      </c>
    </row>
    <row r="7433" spans="1:22">
      <c r="A7433" s="117" t="s">
        <v>1010</v>
      </c>
      <c r="B7433" t="s">
        <v>1023</v>
      </c>
      <c r="C7433" s="219" t="s">
        <v>440</v>
      </c>
      <c r="D7433" s="81" t="s">
        <v>44</v>
      </c>
      <c r="E7433" s="93" t="s">
        <v>60</v>
      </c>
      <c r="F7433" s="93" t="s">
        <v>60</v>
      </c>
      <c r="G7433" s="22">
        <v>100</v>
      </c>
      <c r="H7433" s="123">
        <f t="shared" si="538"/>
        <v>0.15037593984962405</v>
      </c>
      <c r="I7433" s="64"/>
      <c r="J7433" s="22"/>
      <c r="K7433" s="22" t="s">
        <v>100</v>
      </c>
      <c r="L7433" s="22"/>
      <c r="M7433" s="2">
        <v>0.31187996031745902</v>
      </c>
      <c r="N7433" s="63">
        <v>0.19047619047619102</v>
      </c>
      <c r="O7433" s="63">
        <f t="shared" si="539"/>
        <v>0.53874802376118069</v>
      </c>
      <c r="P7433" s="64">
        <v>8</v>
      </c>
      <c r="Q7433" s="2">
        <v>1.5104166666666601</v>
      </c>
      <c r="R7433">
        <v>0.28565228174603008</v>
      </c>
      <c r="S7433">
        <f t="shared" si="540"/>
        <v>0.80794666193611253</v>
      </c>
      <c r="T7433" s="64">
        <v>8</v>
      </c>
      <c r="U7433" s="339">
        <f t="shared" si="541"/>
        <v>1.5784661840529455</v>
      </c>
      <c r="V7433" s="4">
        <f t="shared" si="542"/>
        <v>0.16069950112365011</v>
      </c>
    </row>
    <row r="7434" spans="1:22">
      <c r="A7434" s="117" t="s">
        <v>1010</v>
      </c>
      <c r="B7434" t="s">
        <v>1023</v>
      </c>
      <c r="C7434" s="219" t="s">
        <v>440</v>
      </c>
      <c r="D7434" s="81" t="s">
        <v>44</v>
      </c>
      <c r="E7434" s="93" t="s">
        <v>60</v>
      </c>
      <c r="F7434" s="93" t="s">
        <v>60</v>
      </c>
      <c r="G7434" s="22">
        <v>145</v>
      </c>
      <c r="H7434" s="123">
        <f t="shared" si="538"/>
        <v>0.21804511278195488</v>
      </c>
      <c r="I7434" s="64"/>
      <c r="J7434" s="22"/>
      <c r="K7434" s="22" t="s">
        <v>100</v>
      </c>
      <c r="L7434" s="22"/>
      <c r="M7434" s="2">
        <v>0.51680307539682502</v>
      </c>
      <c r="N7434" s="63">
        <v>0.34920634920635002</v>
      </c>
      <c r="O7434" s="63">
        <f t="shared" si="539"/>
        <v>0.98770471022883066</v>
      </c>
      <c r="P7434" s="64">
        <v>8</v>
      </c>
      <c r="Q7434" s="2">
        <v>1.3803323412698401</v>
      </c>
      <c r="R7434">
        <v>0.4126984126984099</v>
      </c>
      <c r="S7434">
        <f t="shared" si="540"/>
        <v>1.1672873848158802</v>
      </c>
      <c r="T7434" s="64">
        <v>8</v>
      </c>
      <c r="U7434" s="339">
        <f t="shared" si="541"/>
        <v>1.0724789266389354</v>
      </c>
      <c r="V7434" s="4">
        <f t="shared" si="542"/>
        <v>0.19965726203283499</v>
      </c>
    </row>
    <row r="7435" spans="1:22">
      <c r="A7435" s="117" t="s">
        <v>1010</v>
      </c>
      <c r="B7435" t="s">
        <v>1023</v>
      </c>
      <c r="C7435" s="219" t="s">
        <v>440</v>
      </c>
      <c r="D7435" s="81" t="s">
        <v>44</v>
      </c>
      <c r="E7435" s="93" t="s">
        <v>60</v>
      </c>
      <c r="F7435" s="93" t="s">
        <v>60</v>
      </c>
      <c r="G7435" s="22">
        <v>300</v>
      </c>
      <c r="H7435" s="123">
        <f t="shared" si="538"/>
        <v>0.45112781954887216</v>
      </c>
      <c r="I7435" s="64"/>
      <c r="J7435" s="22"/>
      <c r="K7435" s="22" t="s">
        <v>100</v>
      </c>
      <c r="L7435" s="22"/>
      <c r="M7435" s="2">
        <v>0.18030753968253899</v>
      </c>
      <c r="N7435" s="63">
        <v>0.12692212301587208</v>
      </c>
      <c r="O7435" s="63">
        <f t="shared" si="539"/>
        <v>0.35898997546846534</v>
      </c>
      <c r="P7435" s="64">
        <v>8</v>
      </c>
      <c r="Q7435" s="2">
        <v>1.0131448412698401</v>
      </c>
      <c r="R7435">
        <v>0.52380952380951995</v>
      </c>
      <c r="S7435">
        <f t="shared" si="540"/>
        <v>1.4815570653432317</v>
      </c>
      <c r="T7435" s="64">
        <v>8</v>
      </c>
      <c r="U7435" s="339">
        <f t="shared" si="541"/>
        <v>2.0354156293997643</v>
      </c>
      <c r="V7435" s="4">
        <f t="shared" si="542"/>
        <v>0.26900562405745243</v>
      </c>
    </row>
    <row r="7436" spans="1:22">
      <c r="A7436" s="117" t="s">
        <v>1010</v>
      </c>
      <c r="B7436" t="s">
        <v>1023</v>
      </c>
      <c r="C7436" s="219" t="s">
        <v>440</v>
      </c>
      <c r="D7436" s="81" t="s">
        <v>44</v>
      </c>
      <c r="E7436" s="93" t="s">
        <v>60</v>
      </c>
      <c r="F7436" s="93" t="s">
        <v>60</v>
      </c>
      <c r="G7436" s="22">
        <v>365</v>
      </c>
      <c r="H7436" s="123">
        <f t="shared" si="538"/>
        <v>0.54887218045112784</v>
      </c>
      <c r="I7436" s="64"/>
      <c r="J7436" s="22"/>
      <c r="K7436" s="22" t="s">
        <v>100</v>
      </c>
      <c r="L7436" s="22"/>
      <c r="M7436" s="2">
        <v>0.16238839285714199</v>
      </c>
      <c r="N7436" s="63">
        <v>0.11098710317460249</v>
      </c>
      <c r="O7436" s="63">
        <f t="shared" si="539"/>
        <v>0.31391893311604968</v>
      </c>
      <c r="P7436" s="64">
        <v>8</v>
      </c>
      <c r="Q7436" s="2">
        <v>0.77387152777777701</v>
      </c>
      <c r="R7436">
        <v>0.38101438492063</v>
      </c>
      <c r="S7436">
        <f t="shared" si="540"/>
        <v>1.0776714212279956</v>
      </c>
      <c r="T7436" s="64">
        <v>8</v>
      </c>
      <c r="U7436" s="339">
        <f t="shared" si="541"/>
        <v>1.830823523906286</v>
      </c>
      <c r="V7436" s="4">
        <f t="shared" si="542"/>
        <v>0.26642939059669568</v>
      </c>
    </row>
    <row r="7437" spans="1:22">
      <c r="A7437" s="117" t="s">
        <v>1010</v>
      </c>
      <c r="B7437" t="s">
        <v>1023</v>
      </c>
      <c r="C7437" s="219" t="s">
        <v>440</v>
      </c>
      <c r="D7437" s="81" t="s">
        <v>44</v>
      </c>
      <c r="E7437" s="93" t="s">
        <v>60</v>
      </c>
      <c r="F7437" s="93" t="s">
        <v>60</v>
      </c>
      <c r="G7437" s="22">
        <v>405</v>
      </c>
      <c r="H7437" s="123">
        <f t="shared" si="538"/>
        <v>0.60902255639097747</v>
      </c>
      <c r="I7437" s="64"/>
      <c r="J7437" s="22"/>
      <c r="K7437" s="22" t="s">
        <v>100</v>
      </c>
      <c r="L7437" s="22"/>
      <c r="M7437" s="2">
        <v>0.39936755952380898</v>
      </c>
      <c r="N7437" s="63">
        <v>0.25403025793650902</v>
      </c>
      <c r="O7437" s="63">
        <f t="shared" si="539"/>
        <v>0.71850607205389327</v>
      </c>
      <c r="P7437" s="64">
        <v>8</v>
      </c>
      <c r="Q7437" s="2">
        <v>0.32446676587301498</v>
      </c>
      <c r="R7437">
        <v>0.38089037698412298</v>
      </c>
      <c r="S7437">
        <f t="shared" si="540"/>
        <v>1.0773206738166954</v>
      </c>
      <c r="T7437" s="64">
        <v>8</v>
      </c>
      <c r="U7437" s="339">
        <f t="shared" si="541"/>
        <v>0.66152368037156328</v>
      </c>
      <c r="V7437" s="4">
        <f t="shared" si="542"/>
        <v>0.36724915132759206</v>
      </c>
    </row>
    <row r="7438" spans="1:22">
      <c r="A7438" s="117" t="s">
        <v>1010</v>
      </c>
      <c r="B7438" t="s">
        <v>1023</v>
      </c>
      <c r="C7438" s="219" t="s">
        <v>440</v>
      </c>
      <c r="D7438" s="81" t="s">
        <v>44</v>
      </c>
      <c r="E7438" s="93" t="s">
        <v>60</v>
      </c>
      <c r="F7438" s="93" t="s">
        <v>60</v>
      </c>
      <c r="G7438" s="22">
        <v>665</v>
      </c>
      <c r="H7438" s="123">
        <f t="shared" si="538"/>
        <v>1</v>
      </c>
      <c r="I7438" s="64"/>
      <c r="J7438" s="22"/>
      <c r="K7438" s="22" t="s">
        <v>100</v>
      </c>
      <c r="L7438" s="22" t="s">
        <v>100</v>
      </c>
      <c r="M7438" s="2">
        <v>7.69469246031739E-2</v>
      </c>
      <c r="N7438" s="63">
        <v>6.2003968254398245E-5</v>
      </c>
      <c r="O7438" s="63">
        <f t="shared" si="539"/>
        <v>1.753737056526417E-4</v>
      </c>
      <c r="P7438" s="64">
        <v>8</v>
      </c>
      <c r="Q7438" s="2">
        <v>0.28151315789473702</v>
      </c>
      <c r="R7438">
        <v>0.28571428571428598</v>
      </c>
      <c r="S7438">
        <f t="shared" si="540"/>
        <v>0.80812203564176943</v>
      </c>
      <c r="T7438" s="64">
        <v>8</v>
      </c>
      <c r="U7438" s="339">
        <f t="shared" si="541"/>
        <v>1.439067221167607</v>
      </c>
      <c r="V7438" s="4">
        <f t="shared" si="542"/>
        <v>0.90039584832749031</v>
      </c>
    </row>
    <row r="7439" spans="1:22">
      <c r="A7439" s="117" t="s">
        <v>1010</v>
      </c>
      <c r="B7439" s="9" t="s">
        <v>1024</v>
      </c>
      <c r="C7439" s="219" t="s">
        <v>440</v>
      </c>
      <c r="D7439" s="81" t="s">
        <v>44</v>
      </c>
      <c r="E7439" s="93" t="s">
        <v>60</v>
      </c>
      <c r="F7439" s="93" t="s">
        <v>60</v>
      </c>
      <c r="G7439" s="22">
        <v>0</v>
      </c>
      <c r="H7439" s="123">
        <f t="shared" si="538"/>
        <v>0</v>
      </c>
      <c r="I7439" s="64" t="s">
        <v>100</v>
      </c>
      <c r="J7439" s="22"/>
      <c r="K7439" s="22"/>
      <c r="L7439" s="22"/>
      <c r="M7439" s="2">
        <v>0.29335526315789501</v>
      </c>
      <c r="N7439" s="63">
        <v>0.22736842105263094</v>
      </c>
      <c r="O7439" s="63">
        <f t="shared" si="539"/>
        <v>0.64309500941597408</v>
      </c>
      <c r="P7439" s="64">
        <v>8</v>
      </c>
      <c r="Q7439" s="2">
        <v>1.24921052631578</v>
      </c>
      <c r="R7439">
        <v>0.15999999999999998</v>
      </c>
      <c r="S7439">
        <f t="shared" si="540"/>
        <v>0.45254833995939037</v>
      </c>
      <c r="T7439" s="64">
        <v>8</v>
      </c>
      <c r="U7439" s="339">
        <f t="shared" si="541"/>
        <v>-4.1205188210660139E-2</v>
      </c>
      <c r="V7439" s="4">
        <f t="shared" si="542"/>
        <v>0.44802978491184009</v>
      </c>
    </row>
    <row r="7440" spans="1:22">
      <c r="A7440" s="117" t="s">
        <v>1010</v>
      </c>
      <c r="B7440" s="9" t="s">
        <v>1024</v>
      </c>
      <c r="C7440" s="219" t="s">
        <v>440</v>
      </c>
      <c r="D7440" s="81" t="s">
        <v>44</v>
      </c>
      <c r="E7440" s="93" t="s">
        <v>60</v>
      </c>
      <c r="F7440" s="93" t="s">
        <v>60</v>
      </c>
      <c r="G7440" s="22">
        <v>40</v>
      </c>
      <c r="H7440" s="123">
        <f t="shared" si="538"/>
        <v>6.0150375939849621E-2</v>
      </c>
      <c r="I7440" s="64"/>
      <c r="J7440" s="22" t="s">
        <v>100</v>
      </c>
      <c r="K7440" s="22"/>
      <c r="L7440" s="22"/>
      <c r="M7440" s="2">
        <v>0.27575657894736799</v>
      </c>
      <c r="N7440" s="63">
        <v>0.33687500000000098</v>
      </c>
      <c r="O7440" s="63">
        <f t="shared" si="539"/>
        <v>0.95282638764887562</v>
      </c>
      <c r="P7440" s="64">
        <v>8</v>
      </c>
      <c r="Q7440" s="2">
        <v>0.877796052631579</v>
      </c>
      <c r="R7440">
        <v>0.29473684210527007</v>
      </c>
      <c r="S7440">
        <f t="shared" si="540"/>
        <v>0.83364167887258089</v>
      </c>
      <c r="T7440" s="64">
        <v>8</v>
      </c>
      <c r="U7440" s="339">
        <f t="shared" si="541"/>
        <v>1.5107485355932906</v>
      </c>
      <c r="V7440" s="4">
        <f t="shared" si="542"/>
        <v>0.18066696986763775</v>
      </c>
    </row>
    <row r="7441" spans="1:22">
      <c r="A7441" s="117" t="s">
        <v>1010</v>
      </c>
      <c r="B7441" s="9" t="s">
        <v>1024</v>
      </c>
      <c r="C7441" s="219" t="s">
        <v>440</v>
      </c>
      <c r="D7441" s="81" t="s">
        <v>44</v>
      </c>
      <c r="E7441" s="93" t="s">
        <v>60</v>
      </c>
      <c r="F7441" s="93" t="s">
        <v>60</v>
      </c>
      <c r="G7441" s="22">
        <v>100</v>
      </c>
      <c r="H7441" s="123">
        <f t="shared" si="538"/>
        <v>0.15037593984962405</v>
      </c>
      <c r="I7441" s="64"/>
      <c r="J7441" s="22"/>
      <c r="K7441" s="22" t="s">
        <v>100</v>
      </c>
      <c r="L7441" s="22"/>
      <c r="M7441" s="2">
        <v>0.53595394736842095</v>
      </c>
      <c r="N7441" s="63">
        <v>0.37898026315789501</v>
      </c>
      <c r="O7441" s="63">
        <f t="shared" si="539"/>
        <v>1.0719180560592396</v>
      </c>
      <c r="P7441" s="64">
        <v>8</v>
      </c>
      <c r="Q7441" s="2">
        <v>0.767631578947369</v>
      </c>
      <c r="R7441">
        <v>0.30315789473684107</v>
      </c>
      <c r="S7441">
        <f t="shared" si="540"/>
        <v>0.85746001255463156</v>
      </c>
      <c r="T7441" s="64">
        <v>8</v>
      </c>
      <c r="U7441" s="339">
        <f t="shared" si="541"/>
        <v>0.49336604206509049</v>
      </c>
      <c r="V7441" s="4">
        <f t="shared" si="542"/>
        <v>0.24427530008616466</v>
      </c>
    </row>
    <row r="7442" spans="1:22">
      <c r="A7442" s="117" t="s">
        <v>1010</v>
      </c>
      <c r="B7442" s="9" t="s">
        <v>1024</v>
      </c>
      <c r="C7442" s="219" t="s">
        <v>440</v>
      </c>
      <c r="D7442" s="81" t="s">
        <v>44</v>
      </c>
      <c r="E7442" s="93" t="s">
        <v>60</v>
      </c>
      <c r="F7442" s="93" t="s">
        <v>60</v>
      </c>
      <c r="G7442" s="22">
        <v>145</v>
      </c>
      <c r="H7442" s="123">
        <f t="shared" si="538"/>
        <v>0.21804511278195488</v>
      </c>
      <c r="I7442" s="64"/>
      <c r="J7442" s="22"/>
      <c r="K7442" s="22" t="s">
        <v>100</v>
      </c>
      <c r="L7442" s="22"/>
      <c r="M7442" s="2">
        <v>0.15625</v>
      </c>
      <c r="N7442" s="63">
        <v>0.17690789473684199</v>
      </c>
      <c r="O7442" s="63">
        <f t="shared" si="539"/>
        <v>0.50037108805542763</v>
      </c>
      <c r="P7442" s="64">
        <v>8</v>
      </c>
      <c r="Q7442" s="2">
        <v>0.64802631578947301</v>
      </c>
      <c r="R7442">
        <v>0.37894736842105103</v>
      </c>
      <c r="S7442">
        <f t="shared" si="540"/>
        <v>1.0718250156932887</v>
      </c>
      <c r="T7442" s="64">
        <v>8</v>
      </c>
      <c r="U7442" s="339">
        <f t="shared" si="541"/>
        <v>1.5918526145188712</v>
      </c>
      <c r="V7442" s="4">
        <f t="shared" si="542"/>
        <v>0.36869809031472617</v>
      </c>
    </row>
    <row r="7443" spans="1:22">
      <c r="A7443" s="117" t="s">
        <v>1010</v>
      </c>
      <c r="B7443" s="9" t="s">
        <v>1024</v>
      </c>
      <c r="C7443" s="219" t="s">
        <v>440</v>
      </c>
      <c r="D7443" s="81" t="s">
        <v>44</v>
      </c>
      <c r="E7443" s="93" t="s">
        <v>60</v>
      </c>
      <c r="F7443" s="93" t="s">
        <v>60</v>
      </c>
      <c r="G7443" s="22">
        <v>300</v>
      </c>
      <c r="H7443" s="123">
        <f t="shared" si="538"/>
        <v>0.45112781954887216</v>
      </c>
      <c r="I7443" s="64"/>
      <c r="J7443" s="22"/>
      <c r="K7443" s="22" t="s">
        <v>100</v>
      </c>
      <c r="L7443" s="22"/>
      <c r="M7443" s="2">
        <v>3.6710526315790297E-2</v>
      </c>
      <c r="N7443" s="63">
        <v>9.2664473684209686E-2</v>
      </c>
      <c r="O7443" s="63">
        <f t="shared" si="539"/>
        <v>0.26209471086874819</v>
      </c>
      <c r="P7443" s="64">
        <v>8</v>
      </c>
      <c r="Q7443" s="2">
        <v>0.150131578947369</v>
      </c>
      <c r="R7443">
        <v>0.36213815789473691</v>
      </c>
      <c r="S7443">
        <f t="shared" si="540"/>
        <v>1.0242813886950926</v>
      </c>
      <c r="T7443" s="64">
        <v>8</v>
      </c>
      <c r="U7443" s="339">
        <f t="shared" si="541"/>
        <v>2.8708677717848001</v>
      </c>
      <c r="V7443" s="4">
        <f t="shared" si="542"/>
        <v>0.43729374887268502</v>
      </c>
    </row>
    <row r="7444" spans="1:22">
      <c r="A7444" s="117" t="s">
        <v>1010</v>
      </c>
      <c r="B7444" s="9" t="s">
        <v>1024</v>
      </c>
      <c r="C7444" s="219" t="s">
        <v>440</v>
      </c>
      <c r="D7444" s="81" t="s">
        <v>44</v>
      </c>
      <c r="E7444" s="93" t="s">
        <v>60</v>
      </c>
      <c r="F7444" s="93" t="s">
        <v>60</v>
      </c>
      <c r="G7444" s="22">
        <v>365</v>
      </c>
      <c r="H7444" s="123">
        <f t="shared" si="538"/>
        <v>0.54887218045112784</v>
      </c>
      <c r="I7444" s="64"/>
      <c r="J7444" s="22"/>
      <c r="K7444" s="22" t="s">
        <v>100</v>
      </c>
      <c r="L7444" s="22"/>
      <c r="M7444" s="2">
        <v>4.4111842105263699E-2</v>
      </c>
      <c r="N7444" s="63">
        <v>5.8947368421051305E-2</v>
      </c>
      <c r="O7444" s="63">
        <f t="shared" si="539"/>
        <v>0.16672833577450852</v>
      </c>
      <c r="P7444" s="64">
        <v>8</v>
      </c>
      <c r="Q7444" s="2">
        <v>0.14105263157894701</v>
      </c>
      <c r="R7444">
        <v>0.11792763157894598</v>
      </c>
      <c r="S7444">
        <f t="shared" si="540"/>
        <v>0.33354971191496618</v>
      </c>
      <c r="T7444" s="64">
        <v>8</v>
      </c>
      <c r="U7444" s="339">
        <f t="shared" si="541"/>
        <v>1.2247838277002794</v>
      </c>
      <c r="V7444" s="4">
        <f t="shared" si="542"/>
        <v>0.74200267728000857</v>
      </c>
    </row>
    <row r="7445" spans="1:22">
      <c r="A7445" s="117" t="s">
        <v>1010</v>
      </c>
      <c r="B7445" s="9" t="s">
        <v>1024</v>
      </c>
      <c r="C7445" s="219" t="s">
        <v>440</v>
      </c>
      <c r="D7445" s="81" t="s">
        <v>44</v>
      </c>
      <c r="E7445" s="93" t="s">
        <v>60</v>
      </c>
      <c r="F7445" s="93" t="s">
        <v>60</v>
      </c>
      <c r="G7445" s="22">
        <v>405</v>
      </c>
      <c r="H7445" s="123">
        <f t="shared" si="538"/>
        <v>0.60902255639097747</v>
      </c>
      <c r="I7445" s="64"/>
      <c r="J7445" s="22"/>
      <c r="K7445" s="22" t="s">
        <v>100</v>
      </c>
      <c r="L7445" s="22"/>
      <c r="M7445" s="2">
        <v>4.3388157894737399E-2</v>
      </c>
      <c r="N7445" s="63">
        <v>4.2105263157894902E-2</v>
      </c>
      <c r="O7445" s="63">
        <f t="shared" si="539"/>
        <v>0.11909166841036638</v>
      </c>
      <c r="P7445" s="64">
        <v>8</v>
      </c>
      <c r="Q7445" s="2">
        <v>0.31536184210526302</v>
      </c>
      <c r="R7445">
        <v>0.134769736842105</v>
      </c>
      <c r="S7445">
        <f t="shared" si="540"/>
        <v>0.38118637927911575</v>
      </c>
      <c r="T7445" s="64">
        <v>8</v>
      </c>
      <c r="U7445" s="339">
        <f t="shared" si="541"/>
        <v>1.1789465500333081</v>
      </c>
      <c r="V7445" s="4">
        <f t="shared" si="542"/>
        <v>1.037898249975636</v>
      </c>
    </row>
    <row r="7446" spans="1:22">
      <c r="A7446" s="117" t="s">
        <v>1010</v>
      </c>
      <c r="B7446" s="9" t="s">
        <v>1024</v>
      </c>
      <c r="C7446" s="219" t="s">
        <v>440</v>
      </c>
      <c r="D7446" s="81" t="s">
        <v>44</v>
      </c>
      <c r="E7446" s="93" t="s">
        <v>60</v>
      </c>
      <c r="F7446" s="93" t="s">
        <v>60</v>
      </c>
      <c r="G7446" s="22">
        <v>665</v>
      </c>
      <c r="H7446" s="123">
        <f t="shared" si="538"/>
        <v>1</v>
      </c>
      <c r="I7446" s="64"/>
      <c r="J7446" s="22"/>
      <c r="K7446" s="22" t="s">
        <v>100</v>
      </c>
      <c r="L7446" s="22" t="s">
        <v>100</v>
      </c>
      <c r="M7446" s="2">
        <v>4.08223684210531E-2</v>
      </c>
      <c r="N7446" s="63">
        <v>6.7335526315788902E-2</v>
      </c>
      <c r="O7446" s="63">
        <f t="shared" si="539"/>
        <v>0.19045362909063823</v>
      </c>
      <c r="P7446" s="64">
        <v>8</v>
      </c>
      <c r="Q7446" s="2">
        <v>0.45243568956755198</v>
      </c>
      <c r="R7446">
        <v>0.16835526315789495</v>
      </c>
      <c r="S7446">
        <f t="shared" si="540"/>
        <v>0.47618059290957304</v>
      </c>
      <c r="T7446" s="64">
        <v>8</v>
      </c>
      <c r="U7446" s="339">
        <f t="shared" si="541"/>
        <v>2.0444905078723776</v>
      </c>
      <c r="V7446" s="4">
        <f t="shared" si="542"/>
        <v>0.4099936006815505</v>
      </c>
    </row>
    <row r="7447" spans="1:22">
      <c r="A7447" t="s">
        <v>1636</v>
      </c>
      <c r="B7447" t="s">
        <v>1664</v>
      </c>
      <c r="C7447" s="219" t="s">
        <v>123</v>
      </c>
      <c r="D7447" s="1" t="s">
        <v>44</v>
      </c>
      <c r="E7447" s="1" t="s">
        <v>73</v>
      </c>
      <c r="F7447" s="38" t="s">
        <v>73</v>
      </c>
      <c r="G7447">
        <v>6</v>
      </c>
      <c r="H7447" s="123">
        <f t="shared" ref="H7447:H7510" si="543">G7447/18</f>
        <v>0.33333333333333331</v>
      </c>
      <c r="J7447" t="s">
        <v>100</v>
      </c>
      <c r="M7447" s="2">
        <v>17262.4607766667</v>
      </c>
      <c r="N7447">
        <v>11633.3974810215</v>
      </c>
      <c r="O7447">
        <v>20149.635501772998</v>
      </c>
      <c r="P7447" s="2">
        <v>3</v>
      </c>
      <c r="Q7447" s="2">
        <v>38277.630420000001</v>
      </c>
      <c r="R7447">
        <v>0</v>
      </c>
      <c r="S7447">
        <v>0</v>
      </c>
      <c r="T7447" s="2">
        <v>3</v>
      </c>
    </row>
    <row r="7448" spans="1:22">
      <c r="A7448" t="s">
        <v>1636</v>
      </c>
      <c r="B7448" t="s">
        <v>1665</v>
      </c>
      <c r="C7448" s="219" t="s">
        <v>123</v>
      </c>
      <c r="D7448" s="1" t="s">
        <v>44</v>
      </c>
      <c r="E7448" s="1" t="s">
        <v>73</v>
      </c>
      <c r="F7448" s="38" t="s">
        <v>73</v>
      </c>
      <c r="G7448">
        <v>6</v>
      </c>
      <c r="H7448" s="123">
        <f t="shared" si="543"/>
        <v>0.33333333333333331</v>
      </c>
      <c r="J7448" t="s">
        <v>100</v>
      </c>
      <c r="M7448" s="2">
        <v>0</v>
      </c>
      <c r="N7448">
        <v>0</v>
      </c>
      <c r="O7448">
        <v>0</v>
      </c>
      <c r="P7448" s="2">
        <v>3</v>
      </c>
      <c r="Q7448" s="2">
        <v>0</v>
      </c>
      <c r="R7448">
        <v>0</v>
      </c>
      <c r="S7448">
        <v>0</v>
      </c>
      <c r="T7448" s="2">
        <v>3</v>
      </c>
    </row>
    <row r="7449" spans="1:22">
      <c r="A7449" t="s">
        <v>1636</v>
      </c>
      <c r="B7449" t="s">
        <v>1666</v>
      </c>
      <c r="C7449" s="219" t="s">
        <v>123</v>
      </c>
      <c r="D7449" s="1" t="s">
        <v>44</v>
      </c>
      <c r="E7449" s="1" t="s">
        <v>73</v>
      </c>
      <c r="F7449" s="38" t="s">
        <v>73</v>
      </c>
      <c r="G7449">
        <v>6</v>
      </c>
      <c r="H7449" s="123">
        <f t="shared" si="543"/>
        <v>0.33333333333333331</v>
      </c>
      <c r="J7449" t="s">
        <v>100</v>
      </c>
      <c r="M7449" s="2">
        <v>0</v>
      </c>
      <c r="N7449">
        <v>0</v>
      </c>
      <c r="O7449">
        <v>0</v>
      </c>
      <c r="P7449" s="2">
        <v>3</v>
      </c>
      <c r="Q7449" s="2">
        <v>0</v>
      </c>
      <c r="R7449">
        <v>0</v>
      </c>
      <c r="S7449">
        <v>0</v>
      </c>
      <c r="T7449" s="2">
        <v>3</v>
      </c>
    </row>
    <row r="7450" spans="1:22">
      <c r="A7450" t="s">
        <v>1636</v>
      </c>
      <c r="B7450" t="s">
        <v>1667</v>
      </c>
      <c r="C7450" s="219" t="s">
        <v>123</v>
      </c>
      <c r="D7450" s="1" t="s">
        <v>44</v>
      </c>
      <c r="E7450" s="1" t="s">
        <v>73</v>
      </c>
      <c r="F7450" s="38" t="s">
        <v>73</v>
      </c>
      <c r="G7450">
        <v>6</v>
      </c>
      <c r="H7450" s="123">
        <f t="shared" si="543"/>
        <v>0.33333333333333331</v>
      </c>
      <c r="J7450" t="s">
        <v>100</v>
      </c>
      <c r="M7450" s="2">
        <v>0</v>
      </c>
      <c r="N7450">
        <v>0</v>
      </c>
      <c r="O7450">
        <v>0</v>
      </c>
      <c r="P7450" s="2">
        <v>3</v>
      </c>
      <c r="Q7450" s="2">
        <v>0</v>
      </c>
      <c r="R7450">
        <v>0</v>
      </c>
      <c r="S7450">
        <v>0</v>
      </c>
      <c r="T7450" s="2">
        <v>3</v>
      </c>
    </row>
    <row r="7451" spans="1:22">
      <c r="A7451" t="s">
        <v>1636</v>
      </c>
      <c r="B7451" t="s">
        <v>1668</v>
      </c>
      <c r="C7451" s="219" t="s">
        <v>123</v>
      </c>
      <c r="D7451" s="1" t="s">
        <v>44</v>
      </c>
      <c r="E7451" s="1" t="s">
        <v>73</v>
      </c>
      <c r="F7451" s="38" t="s">
        <v>73</v>
      </c>
      <c r="G7451">
        <v>6</v>
      </c>
      <c r="H7451" s="123">
        <f t="shared" si="543"/>
        <v>0.33333333333333331</v>
      </c>
      <c r="J7451" t="s">
        <v>100</v>
      </c>
      <c r="M7451" s="2">
        <v>676.72477433333302</v>
      </c>
      <c r="N7451">
        <v>676.72477433333302</v>
      </c>
      <c r="O7451">
        <v>1172.12169188592</v>
      </c>
      <c r="P7451" s="2">
        <v>3</v>
      </c>
      <c r="Q7451" s="2">
        <v>0</v>
      </c>
      <c r="R7451">
        <v>0</v>
      </c>
      <c r="S7451">
        <v>0</v>
      </c>
      <c r="T7451" s="2">
        <v>3</v>
      </c>
    </row>
    <row r="7452" spans="1:22">
      <c r="A7452" t="s">
        <v>1636</v>
      </c>
      <c r="B7452" t="s">
        <v>1669</v>
      </c>
      <c r="C7452" s="219" t="s">
        <v>123</v>
      </c>
      <c r="D7452" s="1" t="s">
        <v>44</v>
      </c>
      <c r="E7452" s="1" t="s">
        <v>73</v>
      </c>
      <c r="F7452" s="38" t="s">
        <v>73</v>
      </c>
      <c r="G7452">
        <v>6</v>
      </c>
      <c r="H7452" s="123">
        <f t="shared" si="543"/>
        <v>0.33333333333333331</v>
      </c>
      <c r="J7452" t="s">
        <v>100</v>
      </c>
      <c r="M7452" s="2">
        <v>630.60798706666696</v>
      </c>
      <c r="N7452">
        <v>383.58386355619803</v>
      </c>
      <c r="O7452">
        <v>664.38674064290296</v>
      </c>
      <c r="P7452" s="2">
        <v>3</v>
      </c>
      <c r="Q7452" s="2">
        <v>2774.6751426666701</v>
      </c>
      <c r="R7452">
        <v>1387.3375713333301</v>
      </c>
      <c r="S7452">
        <v>2402.9391607985399</v>
      </c>
      <c r="T7452" s="2">
        <v>3</v>
      </c>
    </row>
    <row r="7453" spans="1:22">
      <c r="A7453" t="s">
        <v>1636</v>
      </c>
      <c r="B7453" t="s">
        <v>1670</v>
      </c>
      <c r="C7453" s="219" t="s">
        <v>123</v>
      </c>
      <c r="D7453" s="1" t="s">
        <v>44</v>
      </c>
      <c r="E7453" s="1" t="s">
        <v>73</v>
      </c>
      <c r="F7453" s="38" t="s">
        <v>73</v>
      </c>
      <c r="G7453">
        <v>6</v>
      </c>
      <c r="H7453" s="123">
        <f t="shared" si="543"/>
        <v>0.33333333333333331</v>
      </c>
      <c r="J7453" t="s">
        <v>100</v>
      </c>
      <c r="M7453" s="2">
        <v>0</v>
      </c>
      <c r="N7453">
        <v>0</v>
      </c>
      <c r="O7453">
        <v>0</v>
      </c>
      <c r="P7453" s="2">
        <v>3</v>
      </c>
      <c r="Q7453" s="2">
        <v>0</v>
      </c>
      <c r="R7453">
        <v>0</v>
      </c>
      <c r="S7453">
        <v>0</v>
      </c>
      <c r="T7453" s="2">
        <v>3</v>
      </c>
    </row>
    <row r="7454" spans="1:22">
      <c r="A7454" t="s">
        <v>1636</v>
      </c>
      <c r="B7454" t="s">
        <v>1671</v>
      </c>
      <c r="C7454" s="219" t="s">
        <v>123</v>
      </c>
      <c r="D7454" s="1" t="s">
        <v>44</v>
      </c>
      <c r="E7454" s="1" t="s">
        <v>73</v>
      </c>
      <c r="F7454" s="38" t="s">
        <v>73</v>
      </c>
      <c r="G7454">
        <v>6</v>
      </c>
      <c r="H7454" s="123">
        <f t="shared" si="543"/>
        <v>0.33333333333333331</v>
      </c>
      <c r="J7454" t="s">
        <v>100</v>
      </c>
      <c r="M7454" s="2">
        <v>0</v>
      </c>
      <c r="N7454">
        <v>0</v>
      </c>
      <c r="O7454">
        <v>0</v>
      </c>
      <c r="P7454" s="2">
        <v>3</v>
      </c>
      <c r="Q7454" s="2">
        <v>0</v>
      </c>
      <c r="R7454">
        <v>0</v>
      </c>
      <c r="S7454">
        <v>0</v>
      </c>
      <c r="T7454" s="2">
        <v>3</v>
      </c>
    </row>
    <row r="7455" spans="1:22">
      <c r="A7455" t="s">
        <v>1636</v>
      </c>
      <c r="B7455" t="s">
        <v>1672</v>
      </c>
      <c r="C7455" s="219" t="s">
        <v>123</v>
      </c>
      <c r="D7455" s="1" t="s">
        <v>44</v>
      </c>
      <c r="E7455" s="1" t="s">
        <v>73</v>
      </c>
      <c r="F7455" s="38" t="s">
        <v>73</v>
      </c>
      <c r="G7455">
        <v>6</v>
      </c>
      <c r="H7455" s="123">
        <f t="shared" si="543"/>
        <v>0.33333333333333331</v>
      </c>
      <c r="J7455" t="s">
        <v>100</v>
      </c>
      <c r="M7455" s="2">
        <v>0</v>
      </c>
      <c r="N7455">
        <v>0</v>
      </c>
      <c r="O7455">
        <v>0</v>
      </c>
      <c r="P7455" s="2">
        <v>3</v>
      </c>
      <c r="Q7455" s="2">
        <v>0</v>
      </c>
      <c r="R7455">
        <v>0</v>
      </c>
      <c r="S7455">
        <v>0</v>
      </c>
      <c r="T7455" s="2">
        <v>3</v>
      </c>
    </row>
    <row r="7456" spans="1:22">
      <c r="A7456" t="s">
        <v>1636</v>
      </c>
      <c r="B7456" t="s">
        <v>1673</v>
      </c>
      <c r="C7456" s="219" t="s">
        <v>123</v>
      </c>
      <c r="D7456" s="1" t="s">
        <v>44</v>
      </c>
      <c r="E7456" s="1" t="s">
        <v>73</v>
      </c>
      <c r="F7456" s="38" t="s">
        <v>73</v>
      </c>
      <c r="G7456">
        <v>6</v>
      </c>
      <c r="H7456" s="123">
        <f t="shared" si="543"/>
        <v>0.33333333333333331</v>
      </c>
      <c r="J7456" t="s">
        <v>100</v>
      </c>
      <c r="M7456" s="2">
        <v>7261.3336799999997</v>
      </c>
      <c r="N7456">
        <v>7261.3336799999997</v>
      </c>
      <c r="O7456">
        <v>12576.998864471099</v>
      </c>
      <c r="P7456" s="2">
        <v>3</v>
      </c>
      <c r="Q7456" s="2">
        <v>5153.2045476666699</v>
      </c>
      <c r="R7456">
        <v>2342.36570366667</v>
      </c>
      <c r="S7456">
        <v>4057.09640865749</v>
      </c>
      <c r="T7456" s="2">
        <v>3</v>
      </c>
    </row>
    <row r="7457" spans="1:20">
      <c r="A7457" t="s">
        <v>1636</v>
      </c>
      <c r="B7457" t="s">
        <v>1674</v>
      </c>
      <c r="C7457" s="219" t="s">
        <v>123</v>
      </c>
      <c r="D7457" s="1" t="s">
        <v>44</v>
      </c>
      <c r="E7457" s="1" t="s">
        <v>73</v>
      </c>
      <c r="F7457" s="38" t="s">
        <v>73</v>
      </c>
      <c r="G7457">
        <v>6</v>
      </c>
      <c r="H7457" s="123">
        <f t="shared" si="543"/>
        <v>0.33333333333333331</v>
      </c>
      <c r="J7457" t="s">
        <v>100</v>
      </c>
      <c r="M7457" s="2">
        <v>39554.148636666701</v>
      </c>
      <c r="N7457">
        <v>7258.9269474501698</v>
      </c>
      <c r="O7457">
        <v>12572.830281414501</v>
      </c>
      <c r="P7457" s="2">
        <v>3</v>
      </c>
      <c r="Q7457" s="2">
        <v>28996.4623466667</v>
      </c>
      <c r="R7457">
        <v>8029.7895733333298</v>
      </c>
      <c r="S7457">
        <v>13908.003515100199</v>
      </c>
      <c r="T7457" s="2">
        <v>3</v>
      </c>
    </row>
    <row r="7458" spans="1:20">
      <c r="A7458" t="s">
        <v>1636</v>
      </c>
      <c r="B7458" t="s">
        <v>1675</v>
      </c>
      <c r="C7458" s="219" t="s">
        <v>123</v>
      </c>
      <c r="D7458" s="1" t="s">
        <v>44</v>
      </c>
      <c r="E7458" s="1" t="s">
        <v>73</v>
      </c>
      <c r="F7458" s="38" t="s">
        <v>73</v>
      </c>
      <c r="G7458">
        <v>6</v>
      </c>
      <c r="H7458" s="123">
        <f t="shared" si="543"/>
        <v>0.33333333333333331</v>
      </c>
      <c r="J7458" t="s">
        <v>100</v>
      </c>
      <c r="M7458" s="2">
        <v>0</v>
      </c>
      <c r="N7458">
        <v>0</v>
      </c>
      <c r="O7458">
        <v>0</v>
      </c>
      <c r="P7458" s="2">
        <v>3</v>
      </c>
      <c r="Q7458" s="2">
        <v>0</v>
      </c>
      <c r="R7458">
        <v>0</v>
      </c>
      <c r="S7458">
        <v>0</v>
      </c>
      <c r="T7458" s="2">
        <v>3</v>
      </c>
    </row>
    <row r="7459" spans="1:20">
      <c r="A7459" t="s">
        <v>1636</v>
      </c>
      <c r="B7459" t="s">
        <v>1676</v>
      </c>
      <c r="C7459" s="219" t="s">
        <v>123</v>
      </c>
      <c r="D7459" s="1" t="s">
        <v>44</v>
      </c>
      <c r="E7459" s="1" t="s">
        <v>73</v>
      </c>
      <c r="F7459" s="38" t="s">
        <v>73</v>
      </c>
      <c r="G7459">
        <v>6</v>
      </c>
      <c r="H7459" s="123">
        <f t="shared" si="543"/>
        <v>0.33333333333333331</v>
      </c>
      <c r="J7459" t="s">
        <v>100</v>
      </c>
      <c r="M7459" s="2">
        <v>16809.361120000001</v>
      </c>
      <c r="N7459">
        <v>8404.6805600000007</v>
      </c>
      <c r="O7459">
        <v>14557.3337513064</v>
      </c>
      <c r="P7459" s="2">
        <v>3</v>
      </c>
      <c r="Q7459" s="2">
        <v>16809.361120000001</v>
      </c>
      <c r="R7459">
        <v>8404.6805600000007</v>
      </c>
      <c r="S7459">
        <v>14557.3337513064</v>
      </c>
      <c r="T7459" s="2">
        <v>3</v>
      </c>
    </row>
    <row r="7460" spans="1:20">
      <c r="A7460" t="s">
        <v>1636</v>
      </c>
      <c r="B7460" t="s">
        <v>1677</v>
      </c>
      <c r="C7460" s="219" t="s">
        <v>123</v>
      </c>
      <c r="D7460" s="1" t="s">
        <v>44</v>
      </c>
      <c r="E7460" s="1" t="s">
        <v>73</v>
      </c>
      <c r="F7460" s="38" t="s">
        <v>73</v>
      </c>
      <c r="G7460">
        <v>6</v>
      </c>
      <c r="H7460" s="123">
        <f t="shared" si="543"/>
        <v>0.33333333333333331</v>
      </c>
      <c r="J7460" t="s">
        <v>100</v>
      </c>
      <c r="M7460" s="2">
        <v>17158.1041303333</v>
      </c>
      <c r="N7460">
        <v>12888.3041612874</v>
      </c>
      <c r="O7460">
        <v>22323.197630751201</v>
      </c>
      <c r="P7460" s="2">
        <v>3</v>
      </c>
      <c r="Q7460" s="2">
        <v>2606.2942983333301</v>
      </c>
      <c r="R7460">
        <v>217.19119133333299</v>
      </c>
      <c r="S7460">
        <v>376.18617834574701</v>
      </c>
      <c r="T7460" s="2">
        <v>3</v>
      </c>
    </row>
    <row r="7461" spans="1:20">
      <c r="A7461" t="s">
        <v>1636</v>
      </c>
      <c r="B7461" t="s">
        <v>1678</v>
      </c>
      <c r="C7461" s="219" t="s">
        <v>123</v>
      </c>
      <c r="D7461" s="1" t="s">
        <v>44</v>
      </c>
      <c r="E7461" s="1" t="s">
        <v>73</v>
      </c>
      <c r="F7461" s="38" t="s">
        <v>73</v>
      </c>
      <c r="G7461">
        <v>6</v>
      </c>
      <c r="H7461" s="123">
        <f t="shared" si="543"/>
        <v>0.33333333333333331</v>
      </c>
      <c r="J7461" t="s">
        <v>100</v>
      </c>
      <c r="M7461" s="2">
        <v>4633.4120846666701</v>
      </c>
      <c r="N7461">
        <v>3064.7140242383598</v>
      </c>
      <c r="O7461">
        <v>5308.24040064971</v>
      </c>
      <c r="P7461" s="2">
        <v>3</v>
      </c>
      <c r="Q7461" s="2">
        <v>868.76476600000001</v>
      </c>
      <c r="R7461">
        <v>0</v>
      </c>
      <c r="S7461">
        <v>0</v>
      </c>
      <c r="T7461" s="2">
        <v>3</v>
      </c>
    </row>
    <row r="7462" spans="1:20">
      <c r="A7462" t="s">
        <v>1636</v>
      </c>
      <c r="B7462" t="s">
        <v>1679</v>
      </c>
      <c r="C7462" s="219" t="s">
        <v>123</v>
      </c>
      <c r="D7462" s="1" t="s">
        <v>44</v>
      </c>
      <c r="E7462" s="1" t="s">
        <v>73</v>
      </c>
      <c r="F7462" s="38" t="s">
        <v>73</v>
      </c>
      <c r="G7462">
        <v>6</v>
      </c>
      <c r="H7462" s="123">
        <f t="shared" si="543"/>
        <v>0.33333333333333331</v>
      </c>
      <c r="J7462" t="s">
        <v>100</v>
      </c>
      <c r="M7462" s="2">
        <v>318358.102266667</v>
      </c>
      <c r="N7462">
        <v>36014.345371844996</v>
      </c>
      <c r="O7462">
        <v>62378.675985368602</v>
      </c>
      <c r="P7462" s="2">
        <v>3</v>
      </c>
      <c r="Q7462" s="2">
        <v>268091.033466667</v>
      </c>
      <c r="R7462">
        <v>48743.824266666699</v>
      </c>
      <c r="S7462">
        <v>84426.780185075404</v>
      </c>
      <c r="T7462" s="2">
        <v>3</v>
      </c>
    </row>
    <row r="7463" spans="1:20">
      <c r="A7463" t="s">
        <v>1636</v>
      </c>
      <c r="B7463" t="s">
        <v>1680</v>
      </c>
      <c r="C7463" s="219" t="s">
        <v>123</v>
      </c>
      <c r="D7463" s="1" t="s">
        <v>44</v>
      </c>
      <c r="E7463" s="1" t="s">
        <v>73</v>
      </c>
      <c r="F7463" s="38" t="s">
        <v>73</v>
      </c>
      <c r="G7463">
        <v>6</v>
      </c>
      <c r="H7463" s="123">
        <f t="shared" si="543"/>
        <v>0.33333333333333331</v>
      </c>
      <c r="J7463" t="s">
        <v>100</v>
      </c>
      <c r="M7463" s="2">
        <v>1456762.2833</v>
      </c>
      <c r="N7463">
        <v>1160291.7582874601</v>
      </c>
      <c r="O7463">
        <v>2009684.27695731</v>
      </c>
      <c r="P7463" s="2">
        <v>3</v>
      </c>
      <c r="Q7463" s="2">
        <v>798593.01040000003</v>
      </c>
      <c r="R7463">
        <v>507562.1348</v>
      </c>
      <c r="S7463">
        <v>879123.40547172294</v>
      </c>
      <c r="T7463" s="2">
        <v>3</v>
      </c>
    </row>
    <row r="7464" spans="1:20">
      <c r="A7464" t="s">
        <v>1636</v>
      </c>
      <c r="B7464" t="s">
        <v>1681</v>
      </c>
      <c r="C7464" s="219" t="s">
        <v>123</v>
      </c>
      <c r="D7464" s="1" t="s">
        <v>44</v>
      </c>
      <c r="E7464" s="1" t="s">
        <v>73</v>
      </c>
      <c r="F7464" s="38" t="s">
        <v>73</v>
      </c>
      <c r="G7464">
        <v>6</v>
      </c>
      <c r="H7464" s="123">
        <f t="shared" si="543"/>
        <v>0.33333333333333331</v>
      </c>
      <c r="J7464" t="s">
        <v>100</v>
      </c>
      <c r="M7464" s="2">
        <v>2202.4927366666702</v>
      </c>
      <c r="N7464">
        <v>2202.4927366666702</v>
      </c>
      <c r="O7464">
        <v>3814.82932320809</v>
      </c>
      <c r="P7464" s="2">
        <v>3</v>
      </c>
      <c r="Q7464" s="2">
        <v>0</v>
      </c>
      <c r="R7464">
        <v>0</v>
      </c>
      <c r="S7464">
        <v>0</v>
      </c>
      <c r="T7464" s="2">
        <v>3</v>
      </c>
    </row>
    <row r="7465" spans="1:20">
      <c r="A7465" t="s">
        <v>1636</v>
      </c>
      <c r="B7465" t="s">
        <v>1682</v>
      </c>
      <c r="C7465" s="219" t="s">
        <v>123</v>
      </c>
      <c r="D7465" s="1" t="s">
        <v>44</v>
      </c>
      <c r="E7465" s="1" t="s">
        <v>73</v>
      </c>
      <c r="F7465" s="38" t="s">
        <v>73</v>
      </c>
      <c r="G7465">
        <v>6</v>
      </c>
      <c r="H7465" s="123">
        <f t="shared" si="543"/>
        <v>0.33333333333333331</v>
      </c>
      <c r="J7465" t="s">
        <v>100</v>
      </c>
      <c r="M7465" s="2">
        <v>66927.965333333297</v>
      </c>
      <c r="N7465">
        <v>66927.965333333297</v>
      </c>
      <c r="O7465">
        <v>115922.63640454201</v>
      </c>
      <c r="P7465" s="2">
        <v>3</v>
      </c>
      <c r="Q7465" s="2">
        <v>0</v>
      </c>
      <c r="R7465">
        <v>0</v>
      </c>
      <c r="S7465">
        <v>0</v>
      </c>
      <c r="T7465" s="2">
        <v>3</v>
      </c>
    </row>
    <row r="7466" spans="1:20">
      <c r="A7466" t="s">
        <v>1636</v>
      </c>
      <c r="B7466" t="s">
        <v>1683</v>
      </c>
      <c r="C7466" s="219" t="s">
        <v>123</v>
      </c>
      <c r="D7466" s="1" t="s">
        <v>44</v>
      </c>
      <c r="E7466" s="1" t="s">
        <v>73</v>
      </c>
      <c r="F7466" s="38" t="s">
        <v>73</v>
      </c>
      <c r="G7466">
        <v>6</v>
      </c>
      <c r="H7466" s="123">
        <f t="shared" si="543"/>
        <v>0.33333333333333331</v>
      </c>
      <c r="J7466" t="s">
        <v>100</v>
      </c>
      <c r="M7466" s="2">
        <v>114959.836016667</v>
      </c>
      <c r="N7466">
        <v>31148.970710875899</v>
      </c>
      <c r="O7466">
        <v>53951.599874712003</v>
      </c>
      <c r="P7466" s="2">
        <v>3</v>
      </c>
      <c r="Q7466" s="2">
        <v>30773.669760000001</v>
      </c>
      <c r="R7466">
        <v>4288.1343100000004</v>
      </c>
      <c r="S7466">
        <v>7427.2664945993101</v>
      </c>
      <c r="T7466" s="2">
        <v>3</v>
      </c>
    </row>
    <row r="7467" spans="1:20">
      <c r="A7467" t="s">
        <v>1636</v>
      </c>
      <c r="B7467" t="s">
        <v>1684</v>
      </c>
      <c r="C7467" s="219" t="s">
        <v>123</v>
      </c>
      <c r="D7467" s="1" t="s">
        <v>44</v>
      </c>
      <c r="E7467" s="1" t="s">
        <v>73</v>
      </c>
      <c r="F7467" s="38" t="s">
        <v>73</v>
      </c>
      <c r="G7467">
        <v>6</v>
      </c>
      <c r="H7467" s="123">
        <f t="shared" si="543"/>
        <v>0.33333333333333331</v>
      </c>
      <c r="J7467" t="s">
        <v>100</v>
      </c>
      <c r="M7467" s="2">
        <v>3553.5974740000001</v>
      </c>
      <c r="N7467">
        <v>1830.3825578380399</v>
      </c>
      <c r="O7467">
        <v>3170.3155874633699</v>
      </c>
      <c r="P7467" s="2">
        <v>3</v>
      </c>
      <c r="Q7467" s="2">
        <v>1522.9703460000001</v>
      </c>
      <c r="R7467">
        <v>0</v>
      </c>
      <c r="S7467">
        <v>0</v>
      </c>
      <c r="T7467" s="2">
        <v>3</v>
      </c>
    </row>
    <row r="7468" spans="1:20">
      <c r="A7468" t="s">
        <v>1636</v>
      </c>
      <c r="B7468" t="s">
        <v>1685</v>
      </c>
      <c r="C7468" s="219" t="s">
        <v>123</v>
      </c>
      <c r="D7468" s="1" t="s">
        <v>44</v>
      </c>
      <c r="E7468" s="1" t="s">
        <v>73</v>
      </c>
      <c r="F7468" s="38" t="s">
        <v>73</v>
      </c>
      <c r="G7468">
        <v>6</v>
      </c>
      <c r="H7468" s="123">
        <f t="shared" si="543"/>
        <v>0.33333333333333331</v>
      </c>
      <c r="J7468" t="s">
        <v>100</v>
      </c>
      <c r="M7468" s="2">
        <v>0</v>
      </c>
      <c r="N7468">
        <v>0</v>
      </c>
      <c r="O7468">
        <v>0</v>
      </c>
      <c r="P7468" s="2">
        <v>3</v>
      </c>
      <c r="Q7468" s="2">
        <v>0</v>
      </c>
      <c r="R7468">
        <v>0</v>
      </c>
      <c r="S7468">
        <v>0</v>
      </c>
      <c r="T7468" s="2">
        <v>3</v>
      </c>
    </row>
    <row r="7469" spans="1:20">
      <c r="A7469" t="s">
        <v>1636</v>
      </c>
      <c r="B7469" t="s">
        <v>1686</v>
      </c>
      <c r="C7469" s="219" t="s">
        <v>123</v>
      </c>
      <c r="D7469" s="1" t="s">
        <v>44</v>
      </c>
      <c r="E7469" s="1" t="s">
        <v>73</v>
      </c>
      <c r="F7469" s="38" t="s">
        <v>73</v>
      </c>
      <c r="G7469">
        <v>6</v>
      </c>
      <c r="H7469" s="123">
        <f t="shared" si="543"/>
        <v>0.33333333333333331</v>
      </c>
      <c r="J7469" t="s">
        <v>100</v>
      </c>
      <c r="M7469" s="2">
        <v>2758.7009373333299</v>
      </c>
      <c r="N7469">
        <v>1477.99713295843</v>
      </c>
      <c r="O7469">
        <v>2559.9661277251398</v>
      </c>
      <c r="P7469" s="2">
        <v>3</v>
      </c>
      <c r="Q7469" s="2">
        <v>5057.61838466667</v>
      </c>
      <c r="R7469">
        <v>459.78348966666698</v>
      </c>
      <c r="S7469">
        <v>796.36836458398602</v>
      </c>
      <c r="T7469" s="2">
        <v>3</v>
      </c>
    </row>
    <row r="7470" spans="1:20">
      <c r="A7470" t="s">
        <v>1636</v>
      </c>
      <c r="B7470" t="s">
        <v>1687</v>
      </c>
      <c r="C7470" s="219" t="s">
        <v>123</v>
      </c>
      <c r="D7470" s="1" t="s">
        <v>44</v>
      </c>
      <c r="E7470" s="1" t="s">
        <v>73</v>
      </c>
      <c r="F7470" s="38" t="s">
        <v>73</v>
      </c>
      <c r="G7470">
        <v>6</v>
      </c>
      <c r="H7470" s="123">
        <f t="shared" si="543"/>
        <v>0.33333333333333331</v>
      </c>
      <c r="J7470" t="s">
        <v>100</v>
      </c>
      <c r="M7470" s="2">
        <v>22296.944396666699</v>
      </c>
      <c r="N7470">
        <v>8749.6006966466703</v>
      </c>
      <c r="O7470">
        <v>15154.752952532101</v>
      </c>
      <c r="P7470" s="2">
        <v>3</v>
      </c>
      <c r="Q7470" s="2">
        <v>12586.5591426667</v>
      </c>
      <c r="R7470">
        <v>6570.34219366667</v>
      </c>
      <c r="S7470">
        <v>11380.1665025442</v>
      </c>
      <c r="T7470" s="2">
        <v>3</v>
      </c>
    </row>
    <row r="7471" spans="1:20">
      <c r="A7471" t="s">
        <v>1636</v>
      </c>
      <c r="B7471" t="s">
        <v>1688</v>
      </c>
      <c r="C7471" s="219" t="s">
        <v>123</v>
      </c>
      <c r="D7471" s="1" t="s">
        <v>44</v>
      </c>
      <c r="E7471" s="1" t="s">
        <v>73</v>
      </c>
      <c r="F7471" s="38" t="s">
        <v>73</v>
      </c>
      <c r="G7471">
        <v>6</v>
      </c>
      <c r="H7471" s="123">
        <f t="shared" si="543"/>
        <v>0.33333333333333331</v>
      </c>
      <c r="J7471" t="s">
        <v>100</v>
      </c>
      <c r="M7471" s="2">
        <v>2528.3665860000001</v>
      </c>
      <c r="N7471">
        <v>2528.3665860000001</v>
      </c>
      <c r="O7471">
        <v>4379.2593871114696</v>
      </c>
      <c r="P7471" s="2">
        <v>3</v>
      </c>
      <c r="Q7471" s="2">
        <v>15170.199519666699</v>
      </c>
      <c r="R7471">
        <v>5688.8248203333296</v>
      </c>
      <c r="S7471">
        <v>9853.3336241762208</v>
      </c>
      <c r="T7471" s="2">
        <v>3</v>
      </c>
    </row>
    <row r="7472" spans="1:20">
      <c r="A7472" t="s">
        <v>1636</v>
      </c>
      <c r="B7472" t="s">
        <v>1689</v>
      </c>
      <c r="C7472" s="219" t="s">
        <v>123</v>
      </c>
      <c r="D7472" s="1" t="s">
        <v>44</v>
      </c>
      <c r="E7472" s="1" t="s">
        <v>73</v>
      </c>
      <c r="F7472" s="38" t="s">
        <v>73</v>
      </c>
      <c r="G7472">
        <v>6</v>
      </c>
      <c r="H7472" s="123">
        <f t="shared" si="543"/>
        <v>0.33333333333333331</v>
      </c>
      <c r="J7472" t="s">
        <v>100</v>
      </c>
      <c r="M7472" s="2">
        <v>21062.306764000001</v>
      </c>
      <c r="N7472">
        <v>8197.1761734756601</v>
      </c>
      <c r="O7472">
        <v>14197.9256110529</v>
      </c>
      <c r="P7472" s="2">
        <v>3</v>
      </c>
      <c r="Q7472" s="2">
        <v>2774.6751426666701</v>
      </c>
      <c r="R7472">
        <v>1072.03357766667</v>
      </c>
      <c r="S7472">
        <v>1856.8166239385</v>
      </c>
      <c r="T7472" s="2">
        <v>3</v>
      </c>
    </row>
    <row r="7473" spans="1:20">
      <c r="A7473" t="s">
        <v>1636</v>
      </c>
      <c r="B7473" t="s">
        <v>1690</v>
      </c>
      <c r="C7473" s="219" t="s">
        <v>123</v>
      </c>
      <c r="D7473" s="1" t="s">
        <v>44</v>
      </c>
      <c r="E7473" s="1" t="s">
        <v>73</v>
      </c>
      <c r="F7473" s="38" t="s">
        <v>73</v>
      </c>
      <c r="G7473">
        <v>6</v>
      </c>
      <c r="H7473" s="123">
        <f t="shared" si="543"/>
        <v>0.33333333333333331</v>
      </c>
      <c r="J7473" t="s">
        <v>100</v>
      </c>
      <c r="M7473" s="2">
        <v>0</v>
      </c>
      <c r="N7473">
        <v>0</v>
      </c>
      <c r="O7473">
        <v>0</v>
      </c>
      <c r="P7473" s="2">
        <v>3</v>
      </c>
      <c r="Q7473" s="2">
        <v>3696.3047620000002</v>
      </c>
      <c r="R7473">
        <v>0</v>
      </c>
      <c r="S7473">
        <v>0</v>
      </c>
      <c r="T7473" s="2">
        <v>3</v>
      </c>
    </row>
    <row r="7474" spans="1:20">
      <c r="A7474" t="s">
        <v>1636</v>
      </c>
      <c r="B7474" t="s">
        <v>1691</v>
      </c>
      <c r="C7474" s="219" t="s">
        <v>123</v>
      </c>
      <c r="D7474" s="1" t="s">
        <v>44</v>
      </c>
      <c r="E7474" s="1" t="s">
        <v>73</v>
      </c>
      <c r="F7474" s="38" t="s">
        <v>73</v>
      </c>
      <c r="G7474">
        <v>6</v>
      </c>
      <c r="H7474" s="123">
        <f t="shared" si="543"/>
        <v>0.33333333333333331</v>
      </c>
      <c r="J7474" t="s">
        <v>100</v>
      </c>
      <c r="M7474" s="2">
        <v>37595.428569999996</v>
      </c>
      <c r="N7474">
        <v>4434.9884559818502</v>
      </c>
      <c r="O7474">
        <v>7681.6253367420004</v>
      </c>
      <c r="P7474" s="2">
        <v>3</v>
      </c>
      <c r="Q7474" s="2">
        <v>22713.904763333299</v>
      </c>
      <c r="R7474">
        <v>8028.1904733333304</v>
      </c>
      <c r="S7474">
        <v>13905.2337926538</v>
      </c>
      <c r="T7474" s="2">
        <v>3</v>
      </c>
    </row>
    <row r="7475" spans="1:20">
      <c r="A7475" t="s">
        <v>1636</v>
      </c>
      <c r="B7475" t="s">
        <v>1692</v>
      </c>
      <c r="C7475" s="219" t="s">
        <v>123</v>
      </c>
      <c r="D7475" s="1" t="s">
        <v>44</v>
      </c>
      <c r="E7475" s="1" t="s">
        <v>73</v>
      </c>
      <c r="F7475" s="38" t="s">
        <v>73</v>
      </c>
      <c r="G7475">
        <v>6</v>
      </c>
      <c r="H7475" s="123">
        <f t="shared" si="543"/>
        <v>0.33333333333333331</v>
      </c>
      <c r="J7475" t="s">
        <v>100</v>
      </c>
      <c r="M7475" s="2">
        <v>0</v>
      </c>
      <c r="N7475">
        <v>0</v>
      </c>
      <c r="O7475">
        <v>0</v>
      </c>
      <c r="P7475" s="2">
        <v>3</v>
      </c>
      <c r="Q7475" s="2">
        <v>0</v>
      </c>
      <c r="R7475">
        <v>0</v>
      </c>
      <c r="S7475">
        <v>0</v>
      </c>
      <c r="T7475" s="2">
        <v>3</v>
      </c>
    </row>
    <row r="7476" spans="1:20">
      <c r="A7476" t="s">
        <v>1636</v>
      </c>
      <c r="B7476" t="s">
        <v>1693</v>
      </c>
      <c r="C7476" s="219" t="s">
        <v>123</v>
      </c>
      <c r="D7476" s="1" t="s">
        <v>44</v>
      </c>
      <c r="E7476" s="1" t="s">
        <v>73</v>
      </c>
      <c r="F7476" s="38" t="s">
        <v>73</v>
      </c>
      <c r="G7476">
        <v>6</v>
      </c>
      <c r="H7476" s="123">
        <f t="shared" si="543"/>
        <v>0.33333333333333331</v>
      </c>
      <c r="J7476" t="s">
        <v>100</v>
      </c>
      <c r="M7476" s="2">
        <v>0</v>
      </c>
      <c r="N7476">
        <v>0</v>
      </c>
      <c r="O7476">
        <v>0</v>
      </c>
      <c r="P7476" s="2">
        <v>3</v>
      </c>
      <c r="Q7476" s="2">
        <v>0</v>
      </c>
      <c r="R7476">
        <v>0</v>
      </c>
      <c r="S7476">
        <v>0</v>
      </c>
      <c r="T7476" s="2">
        <v>3</v>
      </c>
    </row>
    <row r="7477" spans="1:20">
      <c r="A7477" t="s">
        <v>1636</v>
      </c>
      <c r="B7477" t="s">
        <v>1694</v>
      </c>
      <c r="C7477" s="219" t="s">
        <v>123</v>
      </c>
      <c r="D7477" s="1" t="s">
        <v>44</v>
      </c>
      <c r="E7477" s="1" t="s">
        <v>73</v>
      </c>
      <c r="F7477" s="38" t="s">
        <v>73</v>
      </c>
      <c r="G7477">
        <v>6</v>
      </c>
      <c r="H7477" s="123">
        <f t="shared" si="543"/>
        <v>0.33333333333333331</v>
      </c>
      <c r="J7477" t="s">
        <v>100</v>
      </c>
      <c r="M7477" s="2">
        <v>0</v>
      </c>
      <c r="N7477">
        <v>0</v>
      </c>
      <c r="O7477">
        <v>0</v>
      </c>
      <c r="P7477" s="2">
        <v>3</v>
      </c>
      <c r="Q7477" s="2">
        <v>0</v>
      </c>
      <c r="R7477">
        <v>0</v>
      </c>
      <c r="S7477">
        <v>0</v>
      </c>
      <c r="T7477" s="2">
        <v>3</v>
      </c>
    </row>
    <row r="7478" spans="1:20">
      <c r="A7478" t="s">
        <v>1636</v>
      </c>
      <c r="B7478" t="s">
        <v>1695</v>
      </c>
      <c r="C7478" s="219" t="s">
        <v>123</v>
      </c>
      <c r="D7478" s="1" t="s">
        <v>44</v>
      </c>
      <c r="E7478" s="1" t="s">
        <v>73</v>
      </c>
      <c r="F7478" s="38" t="s">
        <v>73</v>
      </c>
      <c r="G7478">
        <v>6</v>
      </c>
      <c r="H7478" s="123">
        <f t="shared" si="543"/>
        <v>0.33333333333333331</v>
      </c>
      <c r="J7478" t="s">
        <v>100</v>
      </c>
      <c r="M7478" s="2">
        <v>782.62857133333296</v>
      </c>
      <c r="N7478">
        <v>782.62857133333296</v>
      </c>
      <c r="O7478">
        <v>1355.5524490043799</v>
      </c>
      <c r="P7478" s="2">
        <v>3</v>
      </c>
      <c r="Q7478" s="2">
        <v>0</v>
      </c>
      <c r="R7478">
        <v>0</v>
      </c>
      <c r="S7478">
        <v>0</v>
      </c>
      <c r="T7478" s="2">
        <v>3</v>
      </c>
    </row>
    <row r="7479" spans="1:20">
      <c r="A7479" t="s">
        <v>1636</v>
      </c>
      <c r="B7479" t="s">
        <v>1696</v>
      </c>
      <c r="C7479" s="219" t="s">
        <v>123</v>
      </c>
      <c r="D7479" s="1" t="s">
        <v>44</v>
      </c>
      <c r="E7479" s="1" t="s">
        <v>73</v>
      </c>
      <c r="F7479" s="38" t="s">
        <v>73</v>
      </c>
      <c r="G7479">
        <v>6</v>
      </c>
      <c r="H7479" s="123">
        <f t="shared" si="543"/>
        <v>0.33333333333333331</v>
      </c>
      <c r="J7479" t="s">
        <v>100</v>
      </c>
      <c r="M7479" s="2">
        <v>27764.608984666698</v>
      </c>
      <c r="N7479">
        <v>13000.674455582001</v>
      </c>
      <c r="O7479">
        <v>22517.828689730799</v>
      </c>
      <c r="P7479" s="2">
        <v>3</v>
      </c>
      <c r="Q7479" s="2">
        <v>10239.430262666699</v>
      </c>
      <c r="R7479">
        <v>3347.5060473333301</v>
      </c>
      <c r="S7479">
        <v>5798.0505526254001</v>
      </c>
      <c r="T7479" s="2">
        <v>3</v>
      </c>
    </row>
    <row r="7480" spans="1:20">
      <c r="A7480" t="s">
        <v>1636</v>
      </c>
      <c r="B7480" t="s">
        <v>1697</v>
      </c>
      <c r="C7480" s="219" t="s">
        <v>123</v>
      </c>
      <c r="D7480" s="1" t="s">
        <v>44</v>
      </c>
      <c r="E7480" s="1" t="s">
        <v>73</v>
      </c>
      <c r="F7480" s="38" t="s">
        <v>73</v>
      </c>
      <c r="G7480">
        <v>6</v>
      </c>
      <c r="H7480" s="123">
        <f t="shared" si="543"/>
        <v>0.33333333333333331</v>
      </c>
      <c r="J7480" t="s">
        <v>100</v>
      </c>
      <c r="M7480" s="2">
        <v>7941.8089600000003</v>
      </c>
      <c r="N7480">
        <v>7941.8089600000003</v>
      </c>
      <c r="O7480">
        <v>13755.6166227257</v>
      </c>
      <c r="P7480" s="2">
        <v>3</v>
      </c>
      <c r="Q7480" s="2">
        <v>22780.452016666699</v>
      </c>
      <c r="R7480">
        <v>417.989943333334</v>
      </c>
      <c r="S7480">
        <v>723.97981890616995</v>
      </c>
      <c r="T7480" s="2">
        <v>3</v>
      </c>
    </row>
    <row r="7481" spans="1:20">
      <c r="A7481" t="s">
        <v>1636</v>
      </c>
      <c r="B7481" t="s">
        <v>1698</v>
      </c>
      <c r="C7481" s="219" t="s">
        <v>123</v>
      </c>
      <c r="D7481" s="1" t="s">
        <v>44</v>
      </c>
      <c r="E7481" s="1" t="s">
        <v>73</v>
      </c>
      <c r="F7481" s="38" t="s">
        <v>73</v>
      </c>
      <c r="G7481">
        <v>6</v>
      </c>
      <c r="H7481" s="123">
        <f t="shared" si="543"/>
        <v>0.33333333333333331</v>
      </c>
      <c r="J7481" t="s">
        <v>100</v>
      </c>
      <c r="M7481" s="2">
        <v>67835.428566666698</v>
      </c>
      <c r="N7481">
        <v>67835.428566666698</v>
      </c>
      <c r="O7481">
        <v>117494.40883067599</v>
      </c>
      <c r="P7481" s="2">
        <v>3</v>
      </c>
      <c r="Q7481" s="2">
        <v>0</v>
      </c>
      <c r="R7481">
        <v>0</v>
      </c>
      <c r="S7481">
        <v>0</v>
      </c>
      <c r="T7481" s="2">
        <v>3</v>
      </c>
    </row>
    <row r="7482" spans="1:20">
      <c r="A7482" t="s">
        <v>1636</v>
      </c>
      <c r="B7482" t="s">
        <v>1699</v>
      </c>
      <c r="C7482" s="219" t="s">
        <v>123</v>
      </c>
      <c r="D7482" s="1" t="s">
        <v>44</v>
      </c>
      <c r="E7482" s="1" t="s">
        <v>73</v>
      </c>
      <c r="F7482" s="38" t="s">
        <v>73</v>
      </c>
      <c r="G7482">
        <v>6</v>
      </c>
      <c r="H7482" s="123">
        <f t="shared" si="543"/>
        <v>0.33333333333333331</v>
      </c>
      <c r="J7482" t="s">
        <v>100</v>
      </c>
      <c r="M7482" s="2">
        <v>14206.127250666699</v>
      </c>
      <c r="N7482">
        <v>6025.9906149499102</v>
      </c>
      <c r="O7482">
        <v>10437.3219110265</v>
      </c>
      <c r="P7482" s="2">
        <v>3</v>
      </c>
      <c r="Q7482" s="2">
        <v>4178.2727206666696</v>
      </c>
      <c r="R7482">
        <v>835.65454433333298</v>
      </c>
      <c r="S7482">
        <v>1447.39612836115</v>
      </c>
      <c r="T7482" s="2">
        <v>3</v>
      </c>
    </row>
    <row r="7483" spans="1:20">
      <c r="A7483" t="s">
        <v>1636</v>
      </c>
      <c r="B7483" t="s">
        <v>1700</v>
      </c>
      <c r="C7483" s="219" t="s">
        <v>123</v>
      </c>
      <c r="D7483" s="1" t="s">
        <v>44</v>
      </c>
      <c r="E7483" s="1" t="s">
        <v>73</v>
      </c>
      <c r="F7483" s="38" t="s">
        <v>73</v>
      </c>
      <c r="G7483">
        <v>6</v>
      </c>
      <c r="H7483" s="123">
        <f t="shared" si="543"/>
        <v>0.33333333333333331</v>
      </c>
      <c r="J7483" t="s">
        <v>100</v>
      </c>
      <c r="M7483" s="2">
        <v>0</v>
      </c>
      <c r="N7483">
        <v>0</v>
      </c>
      <c r="O7483">
        <v>0</v>
      </c>
      <c r="P7483" s="2">
        <v>3</v>
      </c>
      <c r="Q7483" s="2">
        <v>0</v>
      </c>
      <c r="R7483">
        <v>0</v>
      </c>
      <c r="S7483">
        <v>0</v>
      </c>
      <c r="T7483" s="2">
        <v>3</v>
      </c>
    </row>
    <row r="7484" spans="1:20">
      <c r="A7484" t="s">
        <v>1636</v>
      </c>
      <c r="B7484" t="s">
        <v>1701</v>
      </c>
      <c r="C7484" s="219" t="s">
        <v>123</v>
      </c>
      <c r="D7484" s="1" t="s">
        <v>44</v>
      </c>
      <c r="E7484" s="1" t="s">
        <v>73</v>
      </c>
      <c r="F7484" s="38" t="s">
        <v>73</v>
      </c>
      <c r="G7484">
        <v>6</v>
      </c>
      <c r="H7484" s="123">
        <f t="shared" si="543"/>
        <v>0.33333333333333331</v>
      </c>
      <c r="J7484" t="s">
        <v>100</v>
      </c>
      <c r="M7484" s="2">
        <v>2001.056321</v>
      </c>
      <c r="N7484">
        <v>1069.10398888903</v>
      </c>
      <c r="O7484">
        <v>1851.74242733036</v>
      </c>
      <c r="P7484" s="2">
        <v>3</v>
      </c>
      <c r="Q7484" s="2">
        <v>696.01958999999999</v>
      </c>
      <c r="R7484">
        <v>696.01958999999999</v>
      </c>
      <c r="S7484">
        <v>1205.54129294326</v>
      </c>
      <c r="T7484" s="2">
        <v>3</v>
      </c>
    </row>
    <row r="7485" spans="1:20">
      <c r="A7485" t="s">
        <v>1636</v>
      </c>
      <c r="B7485" t="s">
        <v>1702</v>
      </c>
      <c r="C7485" s="219" t="s">
        <v>123</v>
      </c>
      <c r="D7485" s="1" t="s">
        <v>44</v>
      </c>
      <c r="E7485" s="1" t="s">
        <v>73</v>
      </c>
      <c r="F7485" s="38" t="s">
        <v>73</v>
      </c>
      <c r="G7485">
        <v>6</v>
      </c>
      <c r="H7485" s="123">
        <f t="shared" si="543"/>
        <v>0.33333333333333331</v>
      </c>
      <c r="J7485" t="s">
        <v>100</v>
      </c>
      <c r="M7485" s="2">
        <v>0</v>
      </c>
      <c r="N7485">
        <v>0</v>
      </c>
      <c r="O7485">
        <v>0</v>
      </c>
      <c r="P7485" s="2">
        <v>3</v>
      </c>
      <c r="Q7485" s="2">
        <v>0</v>
      </c>
      <c r="R7485">
        <v>0</v>
      </c>
      <c r="S7485">
        <v>0</v>
      </c>
      <c r="T7485" s="2">
        <v>3</v>
      </c>
    </row>
    <row r="7486" spans="1:20">
      <c r="A7486" t="s">
        <v>1636</v>
      </c>
      <c r="B7486" t="s">
        <v>1703</v>
      </c>
      <c r="C7486" s="219" t="s">
        <v>123</v>
      </c>
      <c r="D7486" s="1" t="s">
        <v>44</v>
      </c>
      <c r="E7486" s="1" t="s">
        <v>73</v>
      </c>
      <c r="F7486" s="38" t="s">
        <v>73</v>
      </c>
      <c r="G7486">
        <v>6</v>
      </c>
      <c r="H7486" s="123">
        <f t="shared" si="543"/>
        <v>0.33333333333333331</v>
      </c>
      <c r="J7486" t="s">
        <v>100</v>
      </c>
      <c r="M7486" s="2">
        <v>0</v>
      </c>
      <c r="N7486">
        <v>0</v>
      </c>
      <c r="O7486">
        <v>0</v>
      </c>
      <c r="P7486" s="2">
        <v>3</v>
      </c>
      <c r="Q7486" s="2">
        <v>0</v>
      </c>
      <c r="R7486">
        <v>0</v>
      </c>
      <c r="S7486">
        <v>0</v>
      </c>
      <c r="T7486" s="2">
        <v>3</v>
      </c>
    </row>
    <row r="7487" spans="1:20">
      <c r="A7487" t="s">
        <v>1636</v>
      </c>
      <c r="B7487" t="s">
        <v>1704</v>
      </c>
      <c r="C7487" s="219" t="s">
        <v>123</v>
      </c>
      <c r="D7487" s="1" t="s">
        <v>44</v>
      </c>
      <c r="E7487" s="1" t="s">
        <v>73</v>
      </c>
      <c r="F7487" s="38" t="s">
        <v>73</v>
      </c>
      <c r="G7487">
        <v>6</v>
      </c>
      <c r="H7487" s="123">
        <f t="shared" si="543"/>
        <v>0.33333333333333331</v>
      </c>
      <c r="J7487" t="s">
        <v>100</v>
      </c>
      <c r="M7487" s="2">
        <v>10010.652693333301</v>
      </c>
      <c r="N7487">
        <v>10010.652693333301</v>
      </c>
      <c r="O7487">
        <v>17338.959081779602</v>
      </c>
      <c r="P7487" s="2">
        <v>3</v>
      </c>
      <c r="Q7487" s="2">
        <v>0</v>
      </c>
      <c r="R7487">
        <v>0</v>
      </c>
      <c r="S7487">
        <v>0</v>
      </c>
      <c r="T7487" s="2">
        <v>3</v>
      </c>
    </row>
    <row r="7488" spans="1:20">
      <c r="A7488" t="s">
        <v>1636</v>
      </c>
      <c r="B7488" t="s">
        <v>1705</v>
      </c>
      <c r="C7488" s="219" t="s">
        <v>123</v>
      </c>
      <c r="D7488" s="1" t="s">
        <v>44</v>
      </c>
      <c r="E7488" s="1" t="s">
        <v>73</v>
      </c>
      <c r="F7488" s="38" t="s">
        <v>73</v>
      </c>
      <c r="G7488">
        <v>6</v>
      </c>
      <c r="H7488" s="123">
        <f t="shared" si="543"/>
        <v>0.33333333333333331</v>
      </c>
      <c r="J7488" t="s">
        <v>100</v>
      </c>
      <c r="M7488" s="2">
        <v>0</v>
      </c>
      <c r="N7488">
        <v>0</v>
      </c>
      <c r="O7488">
        <v>0</v>
      </c>
      <c r="P7488" s="2">
        <v>3</v>
      </c>
      <c r="Q7488" s="2">
        <v>0</v>
      </c>
      <c r="R7488">
        <v>0</v>
      </c>
      <c r="S7488">
        <v>0</v>
      </c>
      <c r="T7488" s="2">
        <v>3</v>
      </c>
    </row>
    <row r="7489" spans="1:20">
      <c r="A7489" t="s">
        <v>1636</v>
      </c>
      <c r="B7489" t="s">
        <v>1706</v>
      </c>
      <c r="C7489" s="219" t="s">
        <v>123</v>
      </c>
      <c r="D7489" s="1" t="s">
        <v>44</v>
      </c>
      <c r="E7489" s="1" t="s">
        <v>73</v>
      </c>
      <c r="F7489" s="38" t="s">
        <v>73</v>
      </c>
      <c r="G7489">
        <v>6</v>
      </c>
      <c r="H7489" s="123">
        <f t="shared" si="543"/>
        <v>0.33333333333333331</v>
      </c>
      <c r="J7489" t="s">
        <v>100</v>
      </c>
      <c r="M7489" s="2">
        <v>195363.09090000001</v>
      </c>
      <c r="N7489">
        <v>111072.497268643</v>
      </c>
      <c r="O7489">
        <v>192383.20859284399</v>
      </c>
      <c r="P7489" s="2">
        <v>3</v>
      </c>
      <c r="Q7489" s="2">
        <v>3052.5482953333299</v>
      </c>
      <c r="R7489">
        <v>3052.5482953333299</v>
      </c>
      <c r="S7489">
        <v>5287.1687400750998</v>
      </c>
      <c r="T7489" s="2">
        <v>3</v>
      </c>
    </row>
    <row r="7490" spans="1:20">
      <c r="A7490" t="s">
        <v>1636</v>
      </c>
      <c r="B7490" t="s">
        <v>1707</v>
      </c>
      <c r="C7490" s="219" t="s">
        <v>123</v>
      </c>
      <c r="D7490" s="1" t="s">
        <v>44</v>
      </c>
      <c r="E7490" s="1" t="s">
        <v>73</v>
      </c>
      <c r="F7490" s="38" t="s">
        <v>73</v>
      </c>
      <c r="G7490">
        <v>6</v>
      </c>
      <c r="H7490" s="123">
        <f t="shared" si="543"/>
        <v>0.33333333333333331</v>
      </c>
      <c r="J7490" t="s">
        <v>100</v>
      </c>
      <c r="M7490" s="2">
        <v>12006.337925</v>
      </c>
      <c r="N7490">
        <v>2875.03274505838</v>
      </c>
      <c r="O7490">
        <v>4979.7027878653398</v>
      </c>
      <c r="P7490" s="2">
        <v>3</v>
      </c>
      <c r="Q7490" s="2">
        <v>12006.3379233333</v>
      </c>
      <c r="R7490">
        <v>522.01469333333296</v>
      </c>
      <c r="S7490">
        <v>904.15597115082005</v>
      </c>
      <c r="T7490" s="2">
        <v>3</v>
      </c>
    </row>
    <row r="7491" spans="1:20">
      <c r="A7491" t="s">
        <v>1636</v>
      </c>
      <c r="B7491" t="s">
        <v>1708</v>
      </c>
      <c r="C7491" s="219" t="s">
        <v>123</v>
      </c>
      <c r="D7491" s="1" t="s">
        <v>44</v>
      </c>
      <c r="E7491" s="1" t="s">
        <v>73</v>
      </c>
      <c r="F7491" s="38" t="s">
        <v>73</v>
      </c>
      <c r="G7491">
        <v>6</v>
      </c>
      <c r="H7491" s="123">
        <f t="shared" si="543"/>
        <v>0.33333333333333331</v>
      </c>
      <c r="J7491" t="s">
        <v>100</v>
      </c>
      <c r="M7491" s="2">
        <v>99102.7506333333</v>
      </c>
      <c r="N7491">
        <v>99102.7506333333</v>
      </c>
      <c r="O7491">
        <v>171650.999266762</v>
      </c>
      <c r="P7491" s="2">
        <v>3</v>
      </c>
      <c r="Q7491" s="2">
        <v>0</v>
      </c>
      <c r="R7491">
        <v>0</v>
      </c>
      <c r="S7491">
        <v>0</v>
      </c>
      <c r="T7491" s="2">
        <v>3</v>
      </c>
    </row>
    <row r="7492" spans="1:20">
      <c r="A7492" t="s">
        <v>1636</v>
      </c>
      <c r="B7492" t="s">
        <v>1709</v>
      </c>
      <c r="C7492" s="219" t="s">
        <v>123</v>
      </c>
      <c r="D7492" s="1" t="s">
        <v>44</v>
      </c>
      <c r="E7492" s="1" t="s">
        <v>73</v>
      </c>
      <c r="F7492" s="38" t="s">
        <v>73</v>
      </c>
      <c r="G7492">
        <v>6</v>
      </c>
      <c r="H7492" s="123">
        <f t="shared" si="543"/>
        <v>0.33333333333333331</v>
      </c>
      <c r="J7492" t="s">
        <v>100</v>
      </c>
      <c r="M7492" s="2">
        <v>34969.294650000003</v>
      </c>
      <c r="N7492">
        <v>3304.287755028</v>
      </c>
      <c r="O7492">
        <v>5723.1942745362003</v>
      </c>
      <c r="P7492" s="2">
        <v>3</v>
      </c>
      <c r="Q7492" s="2">
        <v>59947.362260000002</v>
      </c>
      <c r="R7492">
        <v>0</v>
      </c>
      <c r="S7492">
        <v>0</v>
      </c>
      <c r="T7492" s="2">
        <v>3</v>
      </c>
    </row>
    <row r="7493" spans="1:20">
      <c r="A7493" t="s">
        <v>1636</v>
      </c>
      <c r="B7493" t="s">
        <v>1710</v>
      </c>
      <c r="C7493" s="219" t="s">
        <v>123</v>
      </c>
      <c r="D7493" s="1" t="s">
        <v>44</v>
      </c>
      <c r="E7493" s="1" t="s">
        <v>73</v>
      </c>
      <c r="F7493" s="38" t="s">
        <v>73</v>
      </c>
      <c r="G7493">
        <v>6</v>
      </c>
      <c r="H7493" s="123">
        <f t="shared" si="543"/>
        <v>0.33333333333333331</v>
      </c>
      <c r="J7493" t="s">
        <v>100</v>
      </c>
      <c r="M7493" s="2">
        <v>5056.9523799999997</v>
      </c>
      <c r="N7493">
        <v>5056.9523799999997</v>
      </c>
      <c r="O7493">
        <v>8758.8984536163607</v>
      </c>
      <c r="P7493" s="2">
        <v>3</v>
      </c>
      <c r="Q7493" s="2">
        <v>0</v>
      </c>
      <c r="R7493">
        <v>0</v>
      </c>
      <c r="S7493">
        <v>0</v>
      </c>
      <c r="T7493" s="2">
        <v>3</v>
      </c>
    </row>
    <row r="7494" spans="1:20">
      <c r="A7494" t="s">
        <v>1636</v>
      </c>
      <c r="B7494" t="s">
        <v>1711</v>
      </c>
      <c r="C7494" s="219" t="s">
        <v>123</v>
      </c>
      <c r="D7494" s="1" t="s">
        <v>44</v>
      </c>
      <c r="E7494" s="1" t="s">
        <v>73</v>
      </c>
      <c r="F7494" s="38" t="s">
        <v>73</v>
      </c>
      <c r="G7494">
        <v>6</v>
      </c>
      <c r="H7494" s="123">
        <f t="shared" si="543"/>
        <v>0.33333333333333331</v>
      </c>
      <c r="J7494" t="s">
        <v>100</v>
      </c>
      <c r="M7494" s="2">
        <v>3480.0979499999999</v>
      </c>
      <c r="N7494">
        <v>3480.0979499999999</v>
      </c>
      <c r="O7494">
        <v>6027.7064647162897</v>
      </c>
      <c r="P7494" s="2">
        <v>3</v>
      </c>
      <c r="Q7494" s="2">
        <v>0</v>
      </c>
      <c r="R7494">
        <v>0</v>
      </c>
      <c r="S7494">
        <v>0</v>
      </c>
      <c r="T7494" s="2">
        <v>3</v>
      </c>
    </row>
    <row r="7495" spans="1:20">
      <c r="A7495" t="s">
        <v>1636</v>
      </c>
      <c r="B7495" t="s">
        <v>1712</v>
      </c>
      <c r="C7495" s="219" t="s">
        <v>123</v>
      </c>
      <c r="D7495" s="1" t="s">
        <v>44</v>
      </c>
      <c r="E7495" s="1" t="s">
        <v>73</v>
      </c>
      <c r="F7495" s="38" t="s">
        <v>73</v>
      </c>
      <c r="G7495">
        <v>6</v>
      </c>
      <c r="H7495" s="123">
        <f t="shared" si="543"/>
        <v>0.33333333333333331</v>
      </c>
      <c r="J7495" t="s">
        <v>100</v>
      </c>
      <c r="M7495" s="2">
        <v>0</v>
      </c>
      <c r="N7495">
        <v>0</v>
      </c>
      <c r="O7495">
        <v>0</v>
      </c>
      <c r="P7495" s="2">
        <v>3</v>
      </c>
      <c r="Q7495" s="2">
        <v>0</v>
      </c>
      <c r="R7495">
        <v>0</v>
      </c>
      <c r="S7495">
        <v>0</v>
      </c>
      <c r="T7495" s="2">
        <v>3</v>
      </c>
    </row>
    <row r="7496" spans="1:20">
      <c r="A7496" t="s">
        <v>1636</v>
      </c>
      <c r="B7496" t="s">
        <v>1713</v>
      </c>
      <c r="C7496" s="219" t="s">
        <v>123</v>
      </c>
      <c r="D7496" s="1" t="s">
        <v>44</v>
      </c>
      <c r="E7496" s="1" t="s">
        <v>73</v>
      </c>
      <c r="F7496" s="38" t="s">
        <v>73</v>
      </c>
      <c r="G7496">
        <v>6</v>
      </c>
      <c r="H7496" s="123">
        <f t="shared" si="543"/>
        <v>0.33333333333333331</v>
      </c>
      <c r="J7496" t="s">
        <v>100</v>
      </c>
      <c r="M7496" s="2">
        <v>0</v>
      </c>
      <c r="N7496">
        <v>0</v>
      </c>
      <c r="O7496">
        <v>0</v>
      </c>
      <c r="P7496" s="2">
        <v>3</v>
      </c>
      <c r="Q7496" s="2">
        <v>0</v>
      </c>
      <c r="R7496">
        <v>0</v>
      </c>
      <c r="S7496">
        <v>0</v>
      </c>
      <c r="T7496" s="2">
        <v>3</v>
      </c>
    </row>
    <row r="7497" spans="1:20">
      <c r="A7497" t="s">
        <v>1636</v>
      </c>
      <c r="B7497" t="s">
        <v>1714</v>
      </c>
      <c r="C7497" s="219" t="s">
        <v>123</v>
      </c>
      <c r="D7497" s="1" t="s">
        <v>44</v>
      </c>
      <c r="E7497" s="1" t="s">
        <v>73</v>
      </c>
      <c r="F7497" s="38" t="s">
        <v>73</v>
      </c>
      <c r="G7497">
        <v>6</v>
      </c>
      <c r="H7497" s="123">
        <f t="shared" si="543"/>
        <v>0.33333333333333331</v>
      </c>
      <c r="J7497" t="s">
        <v>100</v>
      </c>
      <c r="M7497" s="2">
        <v>10640.9049113333</v>
      </c>
      <c r="N7497">
        <v>3689.7510234311599</v>
      </c>
      <c r="O7497">
        <v>6390.8362398620302</v>
      </c>
      <c r="P7497" s="2">
        <v>3</v>
      </c>
      <c r="Q7497" s="2">
        <v>50094.106200000002</v>
      </c>
      <c r="R7497">
        <v>19644.747530000001</v>
      </c>
      <c r="S7497">
        <v>34025.700823823201</v>
      </c>
      <c r="T7497" s="2">
        <v>3</v>
      </c>
    </row>
    <row r="7498" spans="1:20">
      <c r="A7498" t="s">
        <v>1636</v>
      </c>
      <c r="B7498" t="s">
        <v>1715</v>
      </c>
      <c r="C7498" s="219" t="s">
        <v>123</v>
      </c>
      <c r="D7498" s="1" t="s">
        <v>44</v>
      </c>
      <c r="E7498" s="1" t="s">
        <v>73</v>
      </c>
      <c r="F7498" s="38" t="s">
        <v>73</v>
      </c>
      <c r="G7498">
        <v>6</v>
      </c>
      <c r="H7498" s="123">
        <f t="shared" si="543"/>
        <v>0.33333333333333331</v>
      </c>
      <c r="J7498" t="s">
        <v>100</v>
      </c>
      <c r="M7498" s="2">
        <v>0</v>
      </c>
      <c r="N7498">
        <v>0</v>
      </c>
      <c r="O7498">
        <v>0</v>
      </c>
      <c r="P7498" s="2">
        <v>3</v>
      </c>
      <c r="Q7498" s="2">
        <v>0</v>
      </c>
      <c r="R7498">
        <v>0</v>
      </c>
      <c r="S7498">
        <v>0</v>
      </c>
      <c r="T7498" s="2">
        <v>3</v>
      </c>
    </row>
    <row r="7499" spans="1:20">
      <c r="A7499" t="s">
        <v>1636</v>
      </c>
      <c r="B7499" t="s">
        <v>1716</v>
      </c>
      <c r="C7499" s="219" t="s">
        <v>123</v>
      </c>
      <c r="D7499" s="1" t="s">
        <v>44</v>
      </c>
      <c r="E7499" s="1" t="s">
        <v>73</v>
      </c>
      <c r="F7499" s="38" t="s">
        <v>73</v>
      </c>
      <c r="G7499">
        <v>6</v>
      </c>
      <c r="H7499" s="123">
        <f t="shared" si="543"/>
        <v>0.33333333333333331</v>
      </c>
      <c r="J7499" t="s">
        <v>100</v>
      </c>
      <c r="M7499" s="2">
        <v>279809.92163333303</v>
      </c>
      <c r="N7499">
        <v>57214.410975227103</v>
      </c>
      <c r="O7499">
        <v>99098.266734219796</v>
      </c>
      <c r="P7499" s="2">
        <v>3</v>
      </c>
      <c r="Q7499" s="2">
        <v>57383.241073333302</v>
      </c>
      <c r="R7499">
        <v>12080.6823333333</v>
      </c>
      <c r="S7499">
        <v>20924.355591433101</v>
      </c>
      <c r="T7499" s="2">
        <v>3</v>
      </c>
    </row>
    <row r="7500" spans="1:20">
      <c r="A7500" t="s">
        <v>1636</v>
      </c>
      <c r="B7500" t="s">
        <v>1717</v>
      </c>
      <c r="C7500" s="219" t="s">
        <v>123</v>
      </c>
      <c r="D7500" s="1" t="s">
        <v>44</v>
      </c>
      <c r="E7500" s="1" t="s">
        <v>73</v>
      </c>
      <c r="F7500" s="38" t="s">
        <v>73</v>
      </c>
      <c r="G7500">
        <v>6</v>
      </c>
      <c r="H7500" s="123">
        <f t="shared" si="543"/>
        <v>0.33333333333333331</v>
      </c>
      <c r="J7500" t="s">
        <v>100</v>
      </c>
      <c r="M7500" s="2">
        <v>41524.711510000001</v>
      </c>
      <c r="N7500">
        <v>1478.5480225006199</v>
      </c>
      <c r="O7500">
        <v>2560.9202964015599</v>
      </c>
      <c r="P7500" s="2">
        <v>3</v>
      </c>
      <c r="Q7500" s="2">
        <v>24426.300886666701</v>
      </c>
      <c r="R7500">
        <v>3712.7977333333301</v>
      </c>
      <c r="S7500">
        <v>6430.7543123598998</v>
      </c>
      <c r="T7500" s="2">
        <v>3</v>
      </c>
    </row>
    <row r="7501" spans="1:20">
      <c r="A7501" t="s">
        <v>1636</v>
      </c>
      <c r="B7501" t="s">
        <v>1718</v>
      </c>
      <c r="C7501" s="219" t="s">
        <v>123</v>
      </c>
      <c r="D7501" s="1" t="s">
        <v>44</v>
      </c>
      <c r="E7501" s="1" t="s">
        <v>73</v>
      </c>
      <c r="F7501" s="38" t="s">
        <v>73</v>
      </c>
      <c r="G7501">
        <v>6</v>
      </c>
      <c r="H7501" s="123">
        <f t="shared" si="543"/>
        <v>0.33333333333333331</v>
      </c>
      <c r="J7501" t="s">
        <v>100</v>
      </c>
      <c r="M7501" s="2">
        <v>0</v>
      </c>
      <c r="N7501">
        <v>0</v>
      </c>
      <c r="O7501">
        <v>0</v>
      </c>
      <c r="P7501" s="2">
        <v>3</v>
      </c>
      <c r="Q7501" s="2">
        <v>0</v>
      </c>
      <c r="R7501">
        <v>0</v>
      </c>
      <c r="S7501">
        <v>0</v>
      </c>
      <c r="T7501" s="2">
        <v>3</v>
      </c>
    </row>
    <row r="7502" spans="1:20">
      <c r="A7502" t="s">
        <v>1636</v>
      </c>
      <c r="B7502" t="s">
        <v>1719</v>
      </c>
      <c r="C7502" s="219" t="s">
        <v>123</v>
      </c>
      <c r="D7502" s="1" t="s">
        <v>44</v>
      </c>
      <c r="E7502" s="1" t="s">
        <v>73</v>
      </c>
      <c r="F7502" s="38" t="s">
        <v>73</v>
      </c>
      <c r="G7502">
        <v>6</v>
      </c>
      <c r="H7502" s="123">
        <f t="shared" si="543"/>
        <v>0.33333333333333331</v>
      </c>
      <c r="J7502" t="s">
        <v>100</v>
      </c>
      <c r="M7502" s="2">
        <v>30428.678273333298</v>
      </c>
      <c r="N7502">
        <v>21942.4319534842</v>
      </c>
      <c r="O7502">
        <v>38005.406985057401</v>
      </c>
      <c r="P7502" s="2">
        <v>3</v>
      </c>
      <c r="Q7502" s="2">
        <v>18257.206963333301</v>
      </c>
      <c r="R7502">
        <v>18257.206963333301</v>
      </c>
      <c r="S7502">
        <v>31622.410064793599</v>
      </c>
      <c r="T7502" s="2">
        <v>3</v>
      </c>
    </row>
    <row r="7503" spans="1:20">
      <c r="A7503" t="s">
        <v>1636</v>
      </c>
      <c r="B7503" t="s">
        <v>1720</v>
      </c>
      <c r="C7503" s="219" t="s">
        <v>123</v>
      </c>
      <c r="D7503" s="1" t="s">
        <v>44</v>
      </c>
      <c r="E7503" s="1" t="s">
        <v>73</v>
      </c>
      <c r="F7503" s="38" t="s">
        <v>73</v>
      </c>
      <c r="G7503">
        <v>6</v>
      </c>
      <c r="H7503" s="123">
        <f t="shared" si="543"/>
        <v>0.33333333333333331</v>
      </c>
      <c r="J7503" t="s">
        <v>100</v>
      </c>
      <c r="M7503" s="2">
        <v>0</v>
      </c>
      <c r="N7503">
        <v>0</v>
      </c>
      <c r="O7503">
        <v>0</v>
      </c>
      <c r="P7503" s="2">
        <v>3</v>
      </c>
      <c r="Q7503" s="2">
        <v>0</v>
      </c>
      <c r="R7503">
        <v>0</v>
      </c>
      <c r="S7503">
        <v>0</v>
      </c>
      <c r="T7503" s="2">
        <v>3</v>
      </c>
    </row>
    <row r="7504" spans="1:20">
      <c r="A7504" t="s">
        <v>1636</v>
      </c>
      <c r="B7504" t="s">
        <v>1721</v>
      </c>
      <c r="C7504" s="219" t="s">
        <v>123</v>
      </c>
      <c r="D7504" s="1" t="s">
        <v>44</v>
      </c>
      <c r="E7504" s="1" t="s">
        <v>73</v>
      </c>
      <c r="F7504" s="38" t="s">
        <v>73</v>
      </c>
      <c r="G7504">
        <v>6</v>
      </c>
      <c r="H7504" s="123">
        <f t="shared" si="543"/>
        <v>0.33333333333333331</v>
      </c>
      <c r="J7504" t="s">
        <v>100</v>
      </c>
      <c r="M7504" s="2">
        <v>0</v>
      </c>
      <c r="N7504">
        <v>0</v>
      </c>
      <c r="O7504">
        <v>0</v>
      </c>
      <c r="P7504" s="2">
        <v>3</v>
      </c>
      <c r="Q7504" s="2">
        <v>0</v>
      </c>
      <c r="R7504">
        <v>0</v>
      </c>
      <c r="S7504">
        <v>0</v>
      </c>
      <c r="T7504" s="2">
        <v>3</v>
      </c>
    </row>
    <row r="7505" spans="1:20">
      <c r="A7505" t="s">
        <v>1636</v>
      </c>
      <c r="B7505" t="s">
        <v>1722</v>
      </c>
      <c r="C7505" s="219" t="s">
        <v>123</v>
      </c>
      <c r="D7505" s="1" t="s">
        <v>44</v>
      </c>
      <c r="E7505" s="1" t="s">
        <v>73</v>
      </c>
      <c r="F7505" s="38" t="s">
        <v>73</v>
      </c>
      <c r="G7505">
        <v>6</v>
      </c>
      <c r="H7505" s="123">
        <f t="shared" si="543"/>
        <v>0.33333333333333331</v>
      </c>
      <c r="J7505" t="s">
        <v>100</v>
      </c>
      <c r="M7505" s="2">
        <v>0</v>
      </c>
      <c r="N7505">
        <v>0</v>
      </c>
      <c r="O7505">
        <v>0</v>
      </c>
      <c r="P7505" s="2">
        <v>3</v>
      </c>
      <c r="Q7505" s="2">
        <v>0</v>
      </c>
      <c r="R7505">
        <v>0</v>
      </c>
      <c r="S7505">
        <v>0</v>
      </c>
      <c r="T7505" s="2">
        <v>3</v>
      </c>
    </row>
    <row r="7506" spans="1:20">
      <c r="A7506" t="s">
        <v>1636</v>
      </c>
      <c r="B7506" t="s">
        <v>1723</v>
      </c>
      <c r="C7506" s="219" t="s">
        <v>123</v>
      </c>
      <c r="D7506" s="1" t="s">
        <v>44</v>
      </c>
      <c r="E7506" s="1" t="s">
        <v>73</v>
      </c>
      <c r="F7506" s="38" t="s">
        <v>73</v>
      </c>
      <c r="G7506">
        <v>6</v>
      </c>
      <c r="H7506" s="123">
        <f t="shared" si="543"/>
        <v>0.33333333333333331</v>
      </c>
      <c r="J7506" t="s">
        <v>100</v>
      </c>
      <c r="M7506" s="2">
        <v>36630.579528666698</v>
      </c>
      <c r="N7506">
        <v>32160.591888211398</v>
      </c>
      <c r="O7506">
        <v>55703.779151869698</v>
      </c>
      <c r="P7506" s="2">
        <v>3</v>
      </c>
      <c r="Q7506" s="2">
        <v>33578.031246666702</v>
      </c>
      <c r="R7506">
        <v>3052.5482933333301</v>
      </c>
      <c r="S7506">
        <v>5287.168736611</v>
      </c>
      <c r="T7506" s="2">
        <v>3</v>
      </c>
    </row>
    <row r="7507" spans="1:20">
      <c r="A7507" t="s">
        <v>1636</v>
      </c>
      <c r="B7507" t="s">
        <v>1724</v>
      </c>
      <c r="C7507" s="219" t="s">
        <v>123</v>
      </c>
      <c r="D7507" s="1" t="s">
        <v>44</v>
      </c>
      <c r="E7507" s="1" t="s">
        <v>73</v>
      </c>
      <c r="F7507" s="38" t="s">
        <v>73</v>
      </c>
      <c r="G7507">
        <v>6</v>
      </c>
      <c r="H7507" s="123">
        <f t="shared" si="543"/>
        <v>0.33333333333333331</v>
      </c>
      <c r="J7507" t="s">
        <v>100</v>
      </c>
      <c r="M7507" s="2">
        <v>63188.964926666697</v>
      </c>
      <c r="N7507">
        <v>53988.675298681497</v>
      </c>
      <c r="O7507">
        <v>93511.128650655199</v>
      </c>
      <c r="P7507" s="2">
        <v>3</v>
      </c>
      <c r="Q7507" s="2">
        <v>176929.1018</v>
      </c>
      <c r="R7507">
        <v>88464.550900000002</v>
      </c>
      <c r="S7507">
        <v>153225.09682756299</v>
      </c>
      <c r="T7507" s="2">
        <v>3</v>
      </c>
    </row>
    <row r="7508" spans="1:20">
      <c r="A7508" t="s">
        <v>1636</v>
      </c>
      <c r="B7508" t="s">
        <v>1725</v>
      </c>
      <c r="C7508" s="219" t="s">
        <v>123</v>
      </c>
      <c r="D7508" s="1" t="s">
        <v>44</v>
      </c>
      <c r="E7508" s="1" t="s">
        <v>73</v>
      </c>
      <c r="F7508" s="38" t="s">
        <v>73</v>
      </c>
      <c r="G7508">
        <v>6</v>
      </c>
      <c r="H7508" s="123">
        <f t="shared" si="543"/>
        <v>0.33333333333333331</v>
      </c>
      <c r="J7508" t="s">
        <v>100</v>
      </c>
      <c r="M7508" s="2">
        <v>0</v>
      </c>
      <c r="N7508">
        <v>0</v>
      </c>
      <c r="O7508">
        <v>0</v>
      </c>
      <c r="P7508" s="2">
        <v>3</v>
      </c>
      <c r="Q7508" s="2">
        <v>0</v>
      </c>
      <c r="R7508">
        <v>0</v>
      </c>
      <c r="S7508">
        <v>0</v>
      </c>
      <c r="T7508" s="2">
        <v>3</v>
      </c>
    </row>
    <row r="7509" spans="1:20">
      <c r="A7509" t="s">
        <v>1636</v>
      </c>
      <c r="B7509" t="s">
        <v>1726</v>
      </c>
      <c r="C7509" s="219" t="s">
        <v>123</v>
      </c>
      <c r="D7509" s="1" t="s">
        <v>44</v>
      </c>
      <c r="E7509" s="1" t="s">
        <v>73</v>
      </c>
      <c r="F7509" s="38" t="s">
        <v>73</v>
      </c>
      <c r="G7509">
        <v>6</v>
      </c>
      <c r="H7509" s="123">
        <f t="shared" si="543"/>
        <v>0.33333333333333331</v>
      </c>
      <c r="J7509" t="s">
        <v>100</v>
      </c>
      <c r="M7509" s="2">
        <v>24682.387143333301</v>
      </c>
      <c r="N7509">
        <v>2243.8533766666701</v>
      </c>
      <c r="O7509">
        <v>3886.46805312165</v>
      </c>
      <c r="P7509" s="2">
        <v>3</v>
      </c>
      <c r="Q7509" s="2">
        <v>22438.5337666667</v>
      </c>
      <c r="R7509">
        <v>2243.8533766666701</v>
      </c>
      <c r="S7509">
        <v>3886.46805312165</v>
      </c>
      <c r="T7509" s="2">
        <v>3</v>
      </c>
    </row>
    <row r="7510" spans="1:20">
      <c r="A7510" t="s">
        <v>1636</v>
      </c>
      <c r="B7510" t="s">
        <v>1727</v>
      </c>
      <c r="C7510" s="219" t="s">
        <v>123</v>
      </c>
      <c r="D7510" s="1" t="s">
        <v>44</v>
      </c>
      <c r="E7510" s="1" t="s">
        <v>73</v>
      </c>
      <c r="F7510" s="38" t="s">
        <v>73</v>
      </c>
      <c r="G7510">
        <v>6</v>
      </c>
      <c r="H7510" s="123">
        <f t="shared" si="543"/>
        <v>0.33333333333333331</v>
      </c>
      <c r="J7510" t="s">
        <v>100</v>
      </c>
      <c r="M7510" s="2">
        <v>0</v>
      </c>
      <c r="N7510">
        <v>0</v>
      </c>
      <c r="O7510">
        <v>0</v>
      </c>
      <c r="P7510" s="2">
        <v>3</v>
      </c>
      <c r="Q7510" s="2">
        <v>0</v>
      </c>
      <c r="R7510">
        <v>0</v>
      </c>
      <c r="S7510">
        <v>0</v>
      </c>
      <c r="T7510" s="2">
        <v>3</v>
      </c>
    </row>
    <row r="7511" spans="1:20">
      <c r="A7511" t="s">
        <v>1636</v>
      </c>
      <c r="B7511" t="s">
        <v>1728</v>
      </c>
      <c r="C7511" s="219" t="s">
        <v>123</v>
      </c>
      <c r="D7511" s="1" t="s">
        <v>44</v>
      </c>
      <c r="E7511" s="1" t="s">
        <v>73</v>
      </c>
      <c r="F7511" s="38" t="s">
        <v>73</v>
      </c>
      <c r="G7511">
        <v>6</v>
      </c>
      <c r="H7511" s="123">
        <f t="shared" ref="H7511:H7574" si="544">G7511/18</f>
        <v>0.33333333333333331</v>
      </c>
      <c r="J7511" t="s">
        <v>100</v>
      </c>
      <c r="M7511" s="2">
        <v>271.38483860000002</v>
      </c>
      <c r="N7511">
        <v>271.38483860000002</v>
      </c>
      <c r="O7511">
        <v>470.05232885907901</v>
      </c>
      <c r="P7511" s="2">
        <v>3</v>
      </c>
      <c r="Q7511" s="2">
        <v>316.61564503333301</v>
      </c>
      <c r="R7511">
        <v>90.461612866666698</v>
      </c>
      <c r="S7511">
        <v>156.684109619693</v>
      </c>
      <c r="T7511" s="2">
        <v>3</v>
      </c>
    </row>
    <row r="7512" spans="1:20">
      <c r="A7512" t="s">
        <v>1636</v>
      </c>
      <c r="B7512" t="s">
        <v>1729</v>
      </c>
      <c r="C7512" s="219" t="s">
        <v>123</v>
      </c>
      <c r="D7512" s="1" t="s">
        <v>44</v>
      </c>
      <c r="E7512" s="1" t="s">
        <v>73</v>
      </c>
      <c r="F7512" s="38" t="s">
        <v>73</v>
      </c>
      <c r="G7512">
        <v>6</v>
      </c>
      <c r="H7512" s="123">
        <f t="shared" si="544"/>
        <v>0.33333333333333331</v>
      </c>
      <c r="J7512" t="s">
        <v>100</v>
      </c>
      <c r="M7512" s="2">
        <v>0</v>
      </c>
      <c r="N7512">
        <v>0</v>
      </c>
      <c r="O7512">
        <v>0</v>
      </c>
      <c r="P7512" s="2">
        <v>3</v>
      </c>
      <c r="Q7512" s="2">
        <v>10089.727793333301</v>
      </c>
      <c r="R7512">
        <v>5044.8638966666704</v>
      </c>
      <c r="S7512">
        <v>8737.9605862965691</v>
      </c>
      <c r="T7512" s="2">
        <v>3</v>
      </c>
    </row>
    <row r="7513" spans="1:20">
      <c r="A7513" t="s">
        <v>1636</v>
      </c>
      <c r="B7513" t="s">
        <v>1730</v>
      </c>
      <c r="C7513" s="219" t="s">
        <v>123</v>
      </c>
      <c r="D7513" s="1" t="s">
        <v>44</v>
      </c>
      <c r="E7513" s="1" t="s">
        <v>73</v>
      </c>
      <c r="F7513" s="38" t="s">
        <v>73</v>
      </c>
      <c r="G7513">
        <v>6</v>
      </c>
      <c r="H7513" s="123">
        <f t="shared" si="544"/>
        <v>0.33333333333333331</v>
      </c>
      <c r="J7513" t="s">
        <v>100</v>
      </c>
      <c r="M7513" s="2">
        <v>0</v>
      </c>
      <c r="N7513">
        <v>0</v>
      </c>
      <c r="O7513">
        <v>0</v>
      </c>
      <c r="P7513" s="2">
        <v>3</v>
      </c>
      <c r="Q7513" s="2">
        <v>0</v>
      </c>
      <c r="R7513">
        <v>0</v>
      </c>
      <c r="S7513">
        <v>0</v>
      </c>
      <c r="T7513" s="2">
        <v>3</v>
      </c>
    </row>
    <row r="7514" spans="1:20">
      <c r="A7514" t="s">
        <v>1636</v>
      </c>
      <c r="B7514" t="s">
        <v>1731</v>
      </c>
      <c r="C7514" s="219" t="s">
        <v>123</v>
      </c>
      <c r="D7514" s="1" t="s">
        <v>44</v>
      </c>
      <c r="E7514" s="1" t="s">
        <v>73</v>
      </c>
      <c r="F7514" s="38" t="s">
        <v>73</v>
      </c>
      <c r="G7514">
        <v>6</v>
      </c>
      <c r="H7514" s="123">
        <f t="shared" si="544"/>
        <v>0.33333333333333331</v>
      </c>
      <c r="J7514" t="s">
        <v>100</v>
      </c>
      <c r="M7514" s="2">
        <v>32829.866666666698</v>
      </c>
      <c r="N7514">
        <v>27080.974176469499</v>
      </c>
      <c r="O7514">
        <v>46905.623192105901</v>
      </c>
      <c r="P7514" s="2">
        <v>3</v>
      </c>
      <c r="Q7514" s="2">
        <v>23876.266666666699</v>
      </c>
      <c r="R7514">
        <v>2984.5333333333301</v>
      </c>
      <c r="S7514">
        <v>5169.3633702162297</v>
      </c>
      <c r="T7514" s="2">
        <v>3</v>
      </c>
    </row>
    <row r="7515" spans="1:20">
      <c r="A7515" t="s">
        <v>1636</v>
      </c>
      <c r="B7515" t="s">
        <v>1732</v>
      </c>
      <c r="C7515" s="219" t="s">
        <v>123</v>
      </c>
      <c r="D7515" s="1" t="s">
        <v>44</v>
      </c>
      <c r="E7515" s="1" t="s">
        <v>73</v>
      </c>
      <c r="F7515" s="38" t="s">
        <v>73</v>
      </c>
      <c r="G7515">
        <v>6</v>
      </c>
      <c r="H7515" s="123">
        <f t="shared" si="544"/>
        <v>0.33333333333333331</v>
      </c>
      <c r="J7515" t="s">
        <v>100</v>
      </c>
      <c r="M7515" s="2">
        <v>0</v>
      </c>
      <c r="N7515">
        <v>0</v>
      </c>
      <c r="O7515">
        <v>0</v>
      </c>
      <c r="P7515" s="2">
        <v>3</v>
      </c>
      <c r="Q7515" s="2">
        <v>0</v>
      </c>
      <c r="R7515">
        <v>0</v>
      </c>
      <c r="S7515">
        <v>0</v>
      </c>
      <c r="T7515" s="2">
        <v>3</v>
      </c>
    </row>
    <row r="7516" spans="1:20">
      <c r="A7516" t="s">
        <v>1636</v>
      </c>
      <c r="B7516" t="s">
        <v>1733</v>
      </c>
      <c r="C7516" s="219" t="s">
        <v>123</v>
      </c>
      <c r="D7516" s="1" t="s">
        <v>44</v>
      </c>
      <c r="E7516" s="1" t="s">
        <v>73</v>
      </c>
      <c r="F7516" s="38" t="s">
        <v>73</v>
      </c>
      <c r="G7516">
        <v>6</v>
      </c>
      <c r="H7516" s="123">
        <f t="shared" si="544"/>
        <v>0.33333333333333331</v>
      </c>
      <c r="J7516" t="s">
        <v>100</v>
      </c>
      <c r="M7516" s="2">
        <v>0</v>
      </c>
      <c r="N7516">
        <v>0</v>
      </c>
      <c r="O7516">
        <v>0</v>
      </c>
      <c r="P7516" s="2">
        <v>3</v>
      </c>
      <c r="Q7516" s="2">
        <v>0</v>
      </c>
      <c r="R7516">
        <v>0</v>
      </c>
      <c r="S7516">
        <v>0</v>
      </c>
      <c r="T7516" s="2">
        <v>3</v>
      </c>
    </row>
    <row r="7517" spans="1:20">
      <c r="A7517" t="s">
        <v>1636</v>
      </c>
      <c r="B7517" t="s">
        <v>1664</v>
      </c>
      <c r="C7517" s="219" t="s">
        <v>123</v>
      </c>
      <c r="D7517" s="1" t="s">
        <v>44</v>
      </c>
      <c r="E7517" s="1" t="s">
        <v>73</v>
      </c>
      <c r="F7517" s="38" t="s">
        <v>73</v>
      </c>
      <c r="G7517">
        <v>12</v>
      </c>
      <c r="H7517" s="123">
        <f t="shared" si="544"/>
        <v>0.66666666666666663</v>
      </c>
      <c r="K7517" t="s">
        <v>100</v>
      </c>
      <c r="M7517" s="2">
        <v>30772.21269</v>
      </c>
      <c r="N7517">
        <v>15872.6720555214</v>
      </c>
      <c r="O7517">
        <v>27492.2744520417</v>
      </c>
      <c r="P7517" s="2">
        <v>3</v>
      </c>
      <c r="Q7517" s="2">
        <v>64171.321586666701</v>
      </c>
      <c r="R7517">
        <v>10132.3139333333</v>
      </c>
      <c r="S7517">
        <v>17549.682530771399</v>
      </c>
      <c r="T7517" s="2">
        <v>3</v>
      </c>
    </row>
    <row r="7518" spans="1:20">
      <c r="A7518" t="s">
        <v>1636</v>
      </c>
      <c r="B7518" t="s">
        <v>1665</v>
      </c>
      <c r="C7518" s="219" t="s">
        <v>123</v>
      </c>
      <c r="D7518" s="1" t="s">
        <v>44</v>
      </c>
      <c r="E7518" s="1" t="s">
        <v>73</v>
      </c>
      <c r="F7518" s="38" t="s">
        <v>73</v>
      </c>
      <c r="G7518">
        <v>12</v>
      </c>
      <c r="H7518" s="123">
        <f t="shared" si="544"/>
        <v>0.66666666666666663</v>
      </c>
      <c r="K7518" t="s">
        <v>100</v>
      </c>
      <c r="M7518" s="2">
        <v>0</v>
      </c>
      <c r="N7518">
        <v>0</v>
      </c>
      <c r="O7518">
        <v>0</v>
      </c>
      <c r="P7518" s="2">
        <v>3</v>
      </c>
      <c r="Q7518" s="2">
        <v>0</v>
      </c>
      <c r="R7518">
        <v>0</v>
      </c>
      <c r="S7518">
        <v>0</v>
      </c>
      <c r="T7518" s="2">
        <v>3</v>
      </c>
    </row>
    <row r="7519" spans="1:20">
      <c r="A7519" t="s">
        <v>1636</v>
      </c>
      <c r="B7519" t="s">
        <v>1666</v>
      </c>
      <c r="C7519" s="219" t="s">
        <v>123</v>
      </c>
      <c r="D7519" s="1" t="s">
        <v>44</v>
      </c>
      <c r="E7519" s="1" t="s">
        <v>73</v>
      </c>
      <c r="F7519" s="38" t="s">
        <v>73</v>
      </c>
      <c r="G7519">
        <v>12</v>
      </c>
      <c r="H7519" s="123">
        <f t="shared" si="544"/>
        <v>0.66666666666666663</v>
      </c>
      <c r="K7519" t="s">
        <v>100</v>
      </c>
      <c r="M7519" s="2">
        <v>7001.3315849999999</v>
      </c>
      <c r="N7519">
        <v>3319.3376114784901</v>
      </c>
      <c r="O7519">
        <v>5749.2613905550597</v>
      </c>
      <c r="P7519" s="2">
        <v>3</v>
      </c>
      <c r="Q7519" s="2">
        <v>13793.6681933333</v>
      </c>
      <c r="R7519">
        <v>626.98491666666598</v>
      </c>
      <c r="S7519">
        <v>1085.969731246</v>
      </c>
      <c r="T7519" s="2">
        <v>3</v>
      </c>
    </row>
    <row r="7520" spans="1:20">
      <c r="A7520" t="s">
        <v>1636</v>
      </c>
      <c r="B7520" t="s">
        <v>1667</v>
      </c>
      <c r="C7520" s="219" t="s">
        <v>123</v>
      </c>
      <c r="D7520" s="1" t="s">
        <v>44</v>
      </c>
      <c r="E7520" s="1" t="s">
        <v>73</v>
      </c>
      <c r="F7520" s="38" t="s">
        <v>73</v>
      </c>
      <c r="G7520">
        <v>12</v>
      </c>
      <c r="H7520" s="123">
        <f t="shared" si="544"/>
        <v>0.66666666666666663</v>
      </c>
      <c r="K7520" t="s">
        <v>100</v>
      </c>
      <c r="M7520" s="2">
        <v>0</v>
      </c>
      <c r="N7520">
        <v>0</v>
      </c>
      <c r="O7520">
        <v>0</v>
      </c>
      <c r="P7520" s="2">
        <v>3</v>
      </c>
      <c r="Q7520" s="2">
        <v>0</v>
      </c>
      <c r="R7520">
        <v>0</v>
      </c>
      <c r="S7520">
        <v>0</v>
      </c>
      <c r="T7520" s="2">
        <v>3</v>
      </c>
    </row>
    <row r="7521" spans="1:20">
      <c r="A7521" t="s">
        <v>1636</v>
      </c>
      <c r="B7521" t="s">
        <v>1668</v>
      </c>
      <c r="C7521" s="219" t="s">
        <v>123</v>
      </c>
      <c r="D7521" s="1" t="s">
        <v>44</v>
      </c>
      <c r="E7521" s="1" t="s">
        <v>73</v>
      </c>
      <c r="F7521" s="38" t="s">
        <v>73</v>
      </c>
      <c r="G7521">
        <v>12</v>
      </c>
      <c r="H7521" s="123">
        <f t="shared" si="544"/>
        <v>0.66666666666666663</v>
      </c>
      <c r="K7521" t="s">
        <v>100</v>
      </c>
      <c r="M7521" s="2">
        <v>27068.990973333301</v>
      </c>
      <c r="N7521">
        <v>2949.7749052858599</v>
      </c>
      <c r="O7521">
        <v>5109.1600068467897</v>
      </c>
      <c r="P7521" s="2">
        <v>3</v>
      </c>
      <c r="Q7521" s="2">
        <v>20301.74323</v>
      </c>
      <c r="R7521">
        <v>6090.52297</v>
      </c>
      <c r="S7521">
        <v>10549.095228705301</v>
      </c>
      <c r="T7521" s="2">
        <v>3</v>
      </c>
    </row>
    <row r="7522" spans="1:20">
      <c r="A7522" t="s">
        <v>1636</v>
      </c>
      <c r="B7522" t="s">
        <v>1669</v>
      </c>
      <c r="C7522" s="219" t="s">
        <v>123</v>
      </c>
      <c r="D7522" s="1" t="s">
        <v>44</v>
      </c>
      <c r="E7522" s="1" t="s">
        <v>73</v>
      </c>
      <c r="F7522" s="38" t="s">
        <v>73</v>
      </c>
      <c r="G7522">
        <v>12</v>
      </c>
      <c r="H7522" s="123">
        <f t="shared" si="544"/>
        <v>0.66666666666666663</v>
      </c>
      <c r="K7522" t="s">
        <v>100</v>
      </c>
      <c r="M7522" s="2">
        <v>252.24319476666699</v>
      </c>
      <c r="N7522">
        <v>252.24319476666699</v>
      </c>
      <c r="O7522">
        <v>436.89802919935897</v>
      </c>
      <c r="P7522" s="2">
        <v>3</v>
      </c>
      <c r="Q7522" s="2">
        <v>0</v>
      </c>
      <c r="R7522">
        <v>0</v>
      </c>
      <c r="S7522">
        <v>0</v>
      </c>
      <c r="T7522" s="2">
        <v>3</v>
      </c>
    </row>
    <row r="7523" spans="1:20">
      <c r="A7523" t="s">
        <v>1636</v>
      </c>
      <c r="B7523" t="s">
        <v>1670</v>
      </c>
      <c r="C7523" s="219" t="s">
        <v>123</v>
      </c>
      <c r="D7523" s="1" t="s">
        <v>44</v>
      </c>
      <c r="E7523" s="1" t="s">
        <v>73</v>
      </c>
      <c r="F7523" s="38" t="s">
        <v>73</v>
      </c>
      <c r="G7523">
        <v>12</v>
      </c>
      <c r="H7523" s="123">
        <f t="shared" si="544"/>
        <v>0.66666666666666663</v>
      </c>
      <c r="K7523" t="s">
        <v>100</v>
      </c>
      <c r="M7523" s="2">
        <v>0</v>
      </c>
      <c r="N7523">
        <v>0</v>
      </c>
      <c r="O7523">
        <v>0</v>
      </c>
      <c r="P7523" s="2">
        <v>3</v>
      </c>
      <c r="Q7523" s="2">
        <v>219.41305560000001</v>
      </c>
      <c r="R7523">
        <v>219.41305560000001</v>
      </c>
      <c r="S7523">
        <v>380.03456014313502</v>
      </c>
      <c r="T7523" s="2">
        <v>3</v>
      </c>
    </row>
    <row r="7524" spans="1:20">
      <c r="A7524" t="s">
        <v>1636</v>
      </c>
      <c r="B7524" t="s">
        <v>1671</v>
      </c>
      <c r="C7524" s="219" t="s">
        <v>123</v>
      </c>
      <c r="D7524" s="1" t="s">
        <v>44</v>
      </c>
      <c r="E7524" s="1" t="s">
        <v>73</v>
      </c>
      <c r="F7524" s="38" t="s">
        <v>73</v>
      </c>
      <c r="G7524">
        <v>12</v>
      </c>
      <c r="H7524" s="123">
        <f t="shared" si="544"/>
        <v>0.66666666666666663</v>
      </c>
      <c r="K7524" t="s">
        <v>100</v>
      </c>
      <c r="M7524" s="2">
        <v>0</v>
      </c>
      <c r="N7524">
        <v>0</v>
      </c>
      <c r="O7524">
        <v>0</v>
      </c>
      <c r="P7524" s="2">
        <v>3</v>
      </c>
      <c r="Q7524" s="2">
        <v>0</v>
      </c>
      <c r="R7524">
        <v>0</v>
      </c>
      <c r="S7524">
        <v>0</v>
      </c>
      <c r="T7524" s="2">
        <v>3</v>
      </c>
    </row>
    <row r="7525" spans="1:20">
      <c r="A7525" t="s">
        <v>1636</v>
      </c>
      <c r="B7525" t="s">
        <v>1672</v>
      </c>
      <c r="C7525" s="219" t="s">
        <v>123</v>
      </c>
      <c r="D7525" s="1" t="s">
        <v>44</v>
      </c>
      <c r="E7525" s="1" t="s">
        <v>73</v>
      </c>
      <c r="F7525" s="38" t="s">
        <v>73</v>
      </c>
      <c r="G7525">
        <v>12</v>
      </c>
      <c r="H7525" s="123">
        <f t="shared" si="544"/>
        <v>0.66666666666666663</v>
      </c>
      <c r="K7525" t="s">
        <v>100</v>
      </c>
      <c r="M7525" s="2">
        <v>0</v>
      </c>
      <c r="N7525">
        <v>0</v>
      </c>
      <c r="O7525">
        <v>0</v>
      </c>
      <c r="P7525" s="2">
        <v>3</v>
      </c>
      <c r="Q7525" s="2">
        <v>0</v>
      </c>
      <c r="R7525">
        <v>0</v>
      </c>
      <c r="S7525">
        <v>0</v>
      </c>
      <c r="T7525" s="2">
        <v>3</v>
      </c>
    </row>
    <row r="7526" spans="1:20">
      <c r="A7526" t="s">
        <v>1636</v>
      </c>
      <c r="B7526" t="s">
        <v>1673</v>
      </c>
      <c r="C7526" s="219" t="s">
        <v>123</v>
      </c>
      <c r="D7526" s="1" t="s">
        <v>44</v>
      </c>
      <c r="E7526" s="1" t="s">
        <v>73</v>
      </c>
      <c r="F7526" s="38" t="s">
        <v>73</v>
      </c>
      <c r="G7526">
        <v>12</v>
      </c>
      <c r="H7526" s="123">
        <f t="shared" si="544"/>
        <v>0.66666666666666663</v>
      </c>
      <c r="K7526" t="s">
        <v>100</v>
      </c>
      <c r="M7526" s="2">
        <v>2108.1291329999999</v>
      </c>
      <c r="N7526">
        <v>1462.8069128833699</v>
      </c>
      <c r="O7526">
        <v>2533.6558947769799</v>
      </c>
      <c r="P7526" s="2">
        <v>3</v>
      </c>
      <c r="Q7526" s="2">
        <v>234.236570366667</v>
      </c>
      <c r="R7526">
        <v>234.236570366667</v>
      </c>
      <c r="S7526">
        <v>405.70964086574901</v>
      </c>
      <c r="T7526" s="2">
        <v>3</v>
      </c>
    </row>
    <row r="7527" spans="1:20">
      <c r="A7527" t="s">
        <v>1636</v>
      </c>
      <c r="B7527" t="s">
        <v>1674</v>
      </c>
      <c r="C7527" s="219" t="s">
        <v>123</v>
      </c>
      <c r="D7527" s="1" t="s">
        <v>44</v>
      </c>
      <c r="E7527" s="1" t="s">
        <v>73</v>
      </c>
      <c r="F7527" s="38" t="s">
        <v>73</v>
      </c>
      <c r="G7527">
        <v>12</v>
      </c>
      <c r="H7527" s="123">
        <f t="shared" si="544"/>
        <v>0.66666666666666663</v>
      </c>
      <c r="K7527" t="s">
        <v>100</v>
      </c>
      <c r="M7527" s="2">
        <v>26171.166016666699</v>
      </c>
      <c r="N7527">
        <v>3866.19498205128</v>
      </c>
      <c r="O7527">
        <v>6696.4461408806601</v>
      </c>
      <c r="P7527" s="2">
        <v>3</v>
      </c>
      <c r="Q7527" s="2">
        <v>73309.004813333304</v>
      </c>
      <c r="R7527">
        <v>20223.1737433333</v>
      </c>
      <c r="S7527">
        <v>35027.5644137462</v>
      </c>
      <c r="T7527" s="2">
        <v>3</v>
      </c>
    </row>
    <row r="7528" spans="1:20">
      <c r="A7528" t="s">
        <v>1636</v>
      </c>
      <c r="B7528" t="s">
        <v>1675</v>
      </c>
      <c r="C7528" s="219" t="s">
        <v>123</v>
      </c>
      <c r="D7528" s="1" t="s">
        <v>44</v>
      </c>
      <c r="E7528" s="1" t="s">
        <v>73</v>
      </c>
      <c r="F7528" s="38" t="s">
        <v>73</v>
      </c>
      <c r="G7528">
        <v>12</v>
      </c>
      <c r="H7528" s="123">
        <f t="shared" si="544"/>
        <v>0.66666666666666663</v>
      </c>
      <c r="K7528" t="s">
        <v>100</v>
      </c>
      <c r="M7528" s="2">
        <v>3309.371079</v>
      </c>
      <c r="N7528">
        <v>3309.371079</v>
      </c>
      <c r="O7528">
        <v>5731.9988499270403</v>
      </c>
      <c r="P7528" s="2">
        <v>3</v>
      </c>
      <c r="Q7528" s="2">
        <v>0</v>
      </c>
      <c r="R7528">
        <v>0</v>
      </c>
      <c r="S7528">
        <v>0</v>
      </c>
      <c r="T7528" s="2">
        <v>3</v>
      </c>
    </row>
    <row r="7529" spans="1:20">
      <c r="A7529" t="s">
        <v>1636</v>
      </c>
      <c r="B7529" t="s">
        <v>1676</v>
      </c>
      <c r="C7529" s="219" t="s">
        <v>123</v>
      </c>
      <c r="D7529" s="1" t="s">
        <v>44</v>
      </c>
      <c r="E7529" s="1" t="s">
        <v>73</v>
      </c>
      <c r="F7529" s="38" t="s">
        <v>73</v>
      </c>
      <c r="G7529">
        <v>12</v>
      </c>
      <c r="H7529" s="123">
        <f t="shared" si="544"/>
        <v>0.66666666666666663</v>
      </c>
      <c r="K7529" t="s">
        <v>100</v>
      </c>
      <c r="M7529" s="2">
        <v>0</v>
      </c>
      <c r="N7529">
        <v>0</v>
      </c>
      <c r="O7529">
        <v>0</v>
      </c>
      <c r="P7529" s="2">
        <v>3</v>
      </c>
      <c r="Q7529" s="2">
        <v>12607.020839999999</v>
      </c>
      <c r="R7529">
        <v>0</v>
      </c>
      <c r="S7529">
        <v>0</v>
      </c>
      <c r="T7529" s="2">
        <v>3</v>
      </c>
    </row>
    <row r="7530" spans="1:20">
      <c r="A7530" t="s">
        <v>1636</v>
      </c>
      <c r="B7530" t="s">
        <v>1677</v>
      </c>
      <c r="C7530" s="219" t="s">
        <v>123</v>
      </c>
      <c r="D7530" s="1" t="s">
        <v>44</v>
      </c>
      <c r="E7530" s="1" t="s">
        <v>73</v>
      </c>
      <c r="F7530" s="38" t="s">
        <v>73</v>
      </c>
      <c r="G7530">
        <v>12</v>
      </c>
      <c r="H7530" s="123">
        <f t="shared" si="544"/>
        <v>0.66666666666666663</v>
      </c>
      <c r="K7530" t="s">
        <v>100</v>
      </c>
      <c r="M7530" s="2">
        <v>1085.95595766667</v>
      </c>
      <c r="N7530">
        <v>1085.95595766667</v>
      </c>
      <c r="O7530">
        <v>1880.93089346078</v>
      </c>
      <c r="P7530" s="2">
        <v>3</v>
      </c>
      <c r="Q7530" s="2">
        <v>1375.5442129999999</v>
      </c>
      <c r="R7530">
        <v>1375.5442129999999</v>
      </c>
      <c r="S7530">
        <v>2382.5124649733498</v>
      </c>
      <c r="T7530" s="2">
        <v>3</v>
      </c>
    </row>
    <row r="7531" spans="1:20">
      <c r="A7531" t="s">
        <v>1636</v>
      </c>
      <c r="B7531" t="s">
        <v>1678</v>
      </c>
      <c r="C7531" s="219" t="s">
        <v>123</v>
      </c>
      <c r="D7531" s="1" t="s">
        <v>44</v>
      </c>
      <c r="E7531" s="1" t="s">
        <v>73</v>
      </c>
      <c r="F7531" s="38" t="s">
        <v>73</v>
      </c>
      <c r="G7531">
        <v>12</v>
      </c>
      <c r="H7531" s="123">
        <f t="shared" si="544"/>
        <v>0.66666666666666663</v>
      </c>
      <c r="K7531" t="s">
        <v>100</v>
      </c>
      <c r="M7531" s="2">
        <v>289.588255333333</v>
      </c>
      <c r="N7531">
        <v>289.588255333333</v>
      </c>
      <c r="O7531">
        <v>501.58157151256199</v>
      </c>
      <c r="P7531" s="2">
        <v>3</v>
      </c>
      <c r="Q7531" s="2">
        <v>579.17651066666701</v>
      </c>
      <c r="R7531">
        <v>289.588255333333</v>
      </c>
      <c r="S7531">
        <v>501.58157151256199</v>
      </c>
      <c r="T7531" s="2">
        <v>3</v>
      </c>
    </row>
    <row r="7532" spans="1:20">
      <c r="A7532" t="s">
        <v>1636</v>
      </c>
      <c r="B7532" t="s">
        <v>1679</v>
      </c>
      <c r="C7532" s="219" t="s">
        <v>123</v>
      </c>
      <c r="D7532" s="1" t="s">
        <v>44</v>
      </c>
      <c r="E7532" s="1" t="s">
        <v>73</v>
      </c>
      <c r="F7532" s="38" t="s">
        <v>73</v>
      </c>
      <c r="G7532">
        <v>12</v>
      </c>
      <c r="H7532" s="123">
        <f t="shared" si="544"/>
        <v>0.66666666666666663</v>
      </c>
      <c r="K7532" t="s">
        <v>100</v>
      </c>
      <c r="M7532" s="2">
        <v>220870.45373333301</v>
      </c>
      <c r="N7532">
        <v>25624.9389215259</v>
      </c>
      <c r="O7532">
        <v>44383.696152932098</v>
      </c>
      <c r="P7532" s="2">
        <v>3</v>
      </c>
      <c r="Q7532" s="2">
        <v>587972.38026666699</v>
      </c>
      <c r="R7532">
        <v>176696.36296666699</v>
      </c>
      <c r="S7532">
        <v>306047.07817089802</v>
      </c>
      <c r="T7532" s="2">
        <v>3</v>
      </c>
    </row>
    <row r="7533" spans="1:20">
      <c r="A7533" t="s">
        <v>1636</v>
      </c>
      <c r="B7533" t="s">
        <v>1680</v>
      </c>
      <c r="C7533" s="219" t="s">
        <v>123</v>
      </c>
      <c r="D7533" s="1" t="s">
        <v>44</v>
      </c>
      <c r="E7533" s="1" t="s">
        <v>73</v>
      </c>
      <c r="F7533" s="38" t="s">
        <v>73</v>
      </c>
      <c r="G7533">
        <v>12</v>
      </c>
      <c r="H7533" s="123">
        <f t="shared" si="544"/>
        <v>0.66666666666666663</v>
      </c>
      <c r="K7533" t="s">
        <v>100</v>
      </c>
      <c r="M7533" s="2">
        <v>1454581.8663000001</v>
      </c>
      <c r="N7533">
        <v>717698.56138980004</v>
      </c>
      <c r="O7533">
        <v>1243090.3728462199</v>
      </c>
      <c r="P7533" s="2">
        <v>3</v>
      </c>
      <c r="Q7533" s="2">
        <v>1971292.0079999999</v>
      </c>
      <c r="R7533">
        <v>985646.00399999996</v>
      </c>
      <c r="S7533">
        <v>1707188.9572052399</v>
      </c>
      <c r="T7533" s="2">
        <v>3</v>
      </c>
    </row>
    <row r="7534" spans="1:20">
      <c r="A7534" t="s">
        <v>1636</v>
      </c>
      <c r="B7534" t="s">
        <v>1681</v>
      </c>
      <c r="C7534" s="219" t="s">
        <v>123</v>
      </c>
      <c r="D7534" s="1" t="s">
        <v>44</v>
      </c>
      <c r="E7534" s="1" t="s">
        <v>73</v>
      </c>
      <c r="F7534" s="38" t="s">
        <v>73</v>
      </c>
      <c r="G7534">
        <v>12</v>
      </c>
      <c r="H7534" s="123">
        <f t="shared" si="544"/>
        <v>0.66666666666666663</v>
      </c>
      <c r="K7534" t="s">
        <v>100</v>
      </c>
      <c r="M7534" s="2">
        <v>0</v>
      </c>
      <c r="N7534">
        <v>0</v>
      </c>
      <c r="O7534">
        <v>0</v>
      </c>
      <c r="P7534" s="2">
        <v>3</v>
      </c>
      <c r="Q7534" s="2">
        <v>0</v>
      </c>
      <c r="R7534">
        <v>0</v>
      </c>
      <c r="S7534">
        <v>0</v>
      </c>
      <c r="T7534" s="2">
        <v>3</v>
      </c>
    </row>
    <row r="7535" spans="1:20">
      <c r="A7535" t="s">
        <v>1636</v>
      </c>
      <c r="B7535" t="s">
        <v>1682</v>
      </c>
      <c r="C7535" s="219" t="s">
        <v>123</v>
      </c>
      <c r="D7535" s="1" t="s">
        <v>44</v>
      </c>
      <c r="E7535" s="1" t="s">
        <v>73</v>
      </c>
      <c r="F7535" s="38" t="s">
        <v>73</v>
      </c>
      <c r="G7535">
        <v>12</v>
      </c>
      <c r="H7535" s="123">
        <f t="shared" si="544"/>
        <v>0.66666666666666663</v>
      </c>
      <c r="K7535" t="s">
        <v>100</v>
      </c>
      <c r="M7535" s="2">
        <v>107084.744533333</v>
      </c>
      <c r="N7535">
        <v>107084.744533333</v>
      </c>
      <c r="O7535">
        <v>185476.21824726701</v>
      </c>
      <c r="P7535" s="2">
        <v>3</v>
      </c>
      <c r="Q7535" s="2">
        <v>0</v>
      </c>
      <c r="R7535">
        <v>0</v>
      </c>
      <c r="S7535">
        <v>0</v>
      </c>
      <c r="T7535" s="2">
        <v>3</v>
      </c>
    </row>
    <row r="7536" spans="1:20">
      <c r="A7536" t="s">
        <v>1636</v>
      </c>
      <c r="B7536" t="s">
        <v>1683</v>
      </c>
      <c r="C7536" s="219" t="s">
        <v>123</v>
      </c>
      <c r="D7536" s="1" t="s">
        <v>44</v>
      </c>
      <c r="E7536" s="1" t="s">
        <v>73</v>
      </c>
      <c r="F7536" s="38" t="s">
        <v>73</v>
      </c>
      <c r="G7536">
        <v>12</v>
      </c>
      <c r="H7536" s="123">
        <f t="shared" si="544"/>
        <v>0.66666666666666663</v>
      </c>
      <c r="K7536" t="s">
        <v>100</v>
      </c>
      <c r="M7536" s="2">
        <v>35314.047270000003</v>
      </c>
      <c r="N7536">
        <v>8207.3574982232003</v>
      </c>
      <c r="O7536">
        <v>14215.560182804</v>
      </c>
      <c r="P7536" s="2">
        <v>3</v>
      </c>
      <c r="Q7536" s="2">
        <v>26170.231459999999</v>
      </c>
      <c r="R7536">
        <v>11981.551750000001</v>
      </c>
      <c r="S7536">
        <v>20752.656384515802</v>
      </c>
      <c r="T7536" s="2">
        <v>3</v>
      </c>
    </row>
    <row r="7537" spans="1:20">
      <c r="A7537" t="s">
        <v>1636</v>
      </c>
      <c r="B7537" t="s">
        <v>1684</v>
      </c>
      <c r="C7537" s="219" t="s">
        <v>123</v>
      </c>
      <c r="D7537" s="1" t="s">
        <v>44</v>
      </c>
      <c r="E7537" s="1" t="s">
        <v>73</v>
      </c>
      <c r="F7537" s="38" t="s">
        <v>73</v>
      </c>
      <c r="G7537">
        <v>12</v>
      </c>
      <c r="H7537" s="123">
        <f t="shared" si="544"/>
        <v>0.66666666666666663</v>
      </c>
      <c r="K7537" t="s">
        <v>100</v>
      </c>
      <c r="M7537" s="2">
        <v>761.48517300000003</v>
      </c>
      <c r="N7537">
        <v>761.48517300000003</v>
      </c>
      <c r="O7537">
        <v>1318.9310088463801</v>
      </c>
      <c r="P7537" s="2">
        <v>3</v>
      </c>
      <c r="Q7537" s="2">
        <v>1015.313564</v>
      </c>
      <c r="R7537">
        <v>1015.313564</v>
      </c>
      <c r="S7537">
        <v>1758.57467846183</v>
      </c>
      <c r="T7537" s="2">
        <v>3</v>
      </c>
    </row>
    <row r="7538" spans="1:20">
      <c r="A7538" t="s">
        <v>1636</v>
      </c>
      <c r="B7538" t="s">
        <v>1685</v>
      </c>
      <c r="C7538" s="219" t="s">
        <v>123</v>
      </c>
      <c r="D7538" s="1" t="s">
        <v>44</v>
      </c>
      <c r="E7538" s="1" t="s">
        <v>73</v>
      </c>
      <c r="F7538" s="38" t="s">
        <v>73</v>
      </c>
      <c r="G7538">
        <v>12</v>
      </c>
      <c r="H7538" s="123">
        <f t="shared" si="544"/>
        <v>0.66666666666666663</v>
      </c>
      <c r="K7538" t="s">
        <v>100</v>
      </c>
      <c r="M7538" s="2">
        <v>0</v>
      </c>
      <c r="N7538">
        <v>0</v>
      </c>
      <c r="O7538">
        <v>0</v>
      </c>
      <c r="P7538" s="2">
        <v>3</v>
      </c>
      <c r="Q7538" s="2">
        <v>0</v>
      </c>
      <c r="R7538">
        <v>0</v>
      </c>
      <c r="S7538">
        <v>0</v>
      </c>
      <c r="T7538" s="2">
        <v>3</v>
      </c>
    </row>
    <row r="7539" spans="1:20">
      <c r="A7539" t="s">
        <v>1636</v>
      </c>
      <c r="B7539" t="s">
        <v>1686</v>
      </c>
      <c r="C7539" s="219" t="s">
        <v>123</v>
      </c>
      <c r="D7539" s="1" t="s">
        <v>44</v>
      </c>
      <c r="E7539" s="1" t="s">
        <v>73</v>
      </c>
      <c r="F7539" s="38" t="s">
        <v>73</v>
      </c>
      <c r="G7539">
        <v>12</v>
      </c>
      <c r="H7539" s="123">
        <f t="shared" si="544"/>
        <v>0.66666666666666663</v>
      </c>
      <c r="K7539" t="s">
        <v>100</v>
      </c>
      <c r="M7539" s="2">
        <v>6896.7523433333299</v>
      </c>
      <c r="N7539">
        <v>1216.4727702764701</v>
      </c>
      <c r="O7539">
        <v>2106.9926441429002</v>
      </c>
      <c r="P7539" s="2">
        <v>3</v>
      </c>
      <c r="Q7539" s="2">
        <v>8122.8416500000003</v>
      </c>
      <c r="R7539">
        <v>3065.2232650000001</v>
      </c>
      <c r="S7539">
        <v>5309.1224315221598</v>
      </c>
      <c r="T7539" s="2">
        <v>3</v>
      </c>
    </row>
    <row r="7540" spans="1:20">
      <c r="A7540" t="s">
        <v>1636</v>
      </c>
      <c r="B7540" t="s">
        <v>1687</v>
      </c>
      <c r="C7540" s="219" t="s">
        <v>123</v>
      </c>
      <c r="D7540" s="1" t="s">
        <v>44</v>
      </c>
      <c r="E7540" s="1" t="s">
        <v>73</v>
      </c>
      <c r="F7540" s="38" t="s">
        <v>73</v>
      </c>
      <c r="G7540">
        <v>12</v>
      </c>
      <c r="H7540" s="123">
        <f t="shared" si="544"/>
        <v>0.66666666666666663</v>
      </c>
      <c r="K7540" t="s">
        <v>100</v>
      </c>
      <c r="M7540" s="2">
        <v>6886.98519066667</v>
      </c>
      <c r="N7540">
        <v>3452.6551657814198</v>
      </c>
      <c r="O7540">
        <v>5980.1741681485701</v>
      </c>
      <c r="P7540" s="2">
        <v>3</v>
      </c>
      <c r="Q7540" s="2">
        <v>10264.5104966667</v>
      </c>
      <c r="R7540">
        <v>422.19066333333302</v>
      </c>
      <c r="S7540">
        <v>731.25567937454002</v>
      </c>
      <c r="T7540" s="2">
        <v>3</v>
      </c>
    </row>
    <row r="7541" spans="1:20">
      <c r="A7541" t="s">
        <v>1636</v>
      </c>
      <c r="B7541" t="s">
        <v>1688</v>
      </c>
      <c r="C7541" s="219" t="s">
        <v>123</v>
      </c>
      <c r="D7541" s="1" t="s">
        <v>44</v>
      </c>
      <c r="E7541" s="1" t="s">
        <v>73</v>
      </c>
      <c r="F7541" s="38" t="s">
        <v>73</v>
      </c>
      <c r="G7541">
        <v>12</v>
      </c>
      <c r="H7541" s="123">
        <f t="shared" si="544"/>
        <v>0.66666666666666663</v>
      </c>
      <c r="K7541" t="s">
        <v>100</v>
      </c>
      <c r="M7541" s="2">
        <v>144116.895433333</v>
      </c>
      <c r="N7541">
        <v>9354.1021591716708</v>
      </c>
      <c r="O7541">
        <v>16201.7801988751</v>
      </c>
      <c r="P7541" s="2">
        <v>3</v>
      </c>
      <c r="Q7541" s="2">
        <v>108719.763206667</v>
      </c>
      <c r="R7541">
        <v>20226.9326933333</v>
      </c>
      <c r="S7541">
        <v>35034.075106129298</v>
      </c>
      <c r="T7541" s="2">
        <v>3</v>
      </c>
    </row>
    <row r="7542" spans="1:20">
      <c r="A7542" t="s">
        <v>1636</v>
      </c>
      <c r="B7542" t="s">
        <v>1689</v>
      </c>
      <c r="C7542" s="219" t="s">
        <v>123</v>
      </c>
      <c r="D7542" s="1" t="s">
        <v>44</v>
      </c>
      <c r="E7542" s="1" t="s">
        <v>73</v>
      </c>
      <c r="F7542" s="38" t="s">
        <v>73</v>
      </c>
      <c r="G7542">
        <v>12</v>
      </c>
      <c r="H7542" s="123">
        <f t="shared" si="544"/>
        <v>0.66666666666666663</v>
      </c>
      <c r="K7542" t="s">
        <v>100</v>
      </c>
      <c r="M7542" s="2">
        <v>0</v>
      </c>
      <c r="N7542">
        <v>0</v>
      </c>
      <c r="O7542">
        <v>0</v>
      </c>
      <c r="P7542" s="2">
        <v>3</v>
      </c>
      <c r="Q7542" s="2">
        <v>126.1215974</v>
      </c>
      <c r="R7542">
        <v>63.060798699999999</v>
      </c>
      <c r="S7542">
        <v>109.224507314273</v>
      </c>
      <c r="T7542" s="2">
        <v>3</v>
      </c>
    </row>
    <row r="7543" spans="1:20">
      <c r="A7543" t="s">
        <v>1636</v>
      </c>
      <c r="B7543" t="s">
        <v>1690</v>
      </c>
      <c r="C7543" s="219" t="s">
        <v>123</v>
      </c>
      <c r="D7543" s="1" t="s">
        <v>44</v>
      </c>
      <c r="E7543" s="1" t="s">
        <v>73</v>
      </c>
      <c r="F7543" s="38" t="s">
        <v>73</v>
      </c>
      <c r="G7543">
        <v>12</v>
      </c>
      <c r="H7543" s="123">
        <f t="shared" si="544"/>
        <v>0.66666666666666663</v>
      </c>
      <c r="K7543" t="s">
        <v>100</v>
      </c>
      <c r="M7543" s="2">
        <v>0</v>
      </c>
      <c r="N7543">
        <v>0</v>
      </c>
      <c r="O7543">
        <v>0</v>
      </c>
      <c r="P7543" s="2">
        <v>3</v>
      </c>
      <c r="Q7543" s="2">
        <v>616.050793666667</v>
      </c>
      <c r="R7543">
        <v>616.050793666667</v>
      </c>
      <c r="S7543">
        <v>1067.0312746738</v>
      </c>
      <c r="T7543" s="2">
        <v>3</v>
      </c>
    </row>
    <row r="7544" spans="1:20">
      <c r="A7544" t="s">
        <v>1636</v>
      </c>
      <c r="B7544" t="s">
        <v>1691</v>
      </c>
      <c r="C7544" s="219" t="s">
        <v>123</v>
      </c>
      <c r="D7544" s="1" t="s">
        <v>44</v>
      </c>
      <c r="E7544" s="1" t="s">
        <v>73</v>
      </c>
      <c r="F7544" s="38" t="s">
        <v>73</v>
      </c>
      <c r="G7544">
        <v>12</v>
      </c>
      <c r="H7544" s="123">
        <f t="shared" si="544"/>
        <v>0.66666666666666663</v>
      </c>
      <c r="K7544" t="s">
        <v>100</v>
      </c>
      <c r="M7544" s="2">
        <v>45036.190476666699</v>
      </c>
      <c r="N7544">
        <v>6734.82295513387</v>
      </c>
      <c r="O7544">
        <v>11665.055538273</v>
      </c>
      <c r="P7544" s="2">
        <v>3</v>
      </c>
      <c r="Q7544" s="2">
        <v>86939.428580000007</v>
      </c>
      <c r="R7544">
        <v>8224.0000099999997</v>
      </c>
      <c r="S7544">
        <v>14244.385858767</v>
      </c>
      <c r="T7544" s="2">
        <v>3</v>
      </c>
    </row>
    <row r="7545" spans="1:20">
      <c r="A7545" t="s">
        <v>1636</v>
      </c>
      <c r="B7545" t="s">
        <v>1692</v>
      </c>
      <c r="C7545" s="219" t="s">
        <v>123</v>
      </c>
      <c r="D7545" s="1" t="s">
        <v>44</v>
      </c>
      <c r="E7545" s="1" t="s">
        <v>73</v>
      </c>
      <c r="F7545" s="38" t="s">
        <v>73</v>
      </c>
      <c r="G7545">
        <v>12</v>
      </c>
      <c r="H7545" s="123">
        <f t="shared" si="544"/>
        <v>0.66666666666666663</v>
      </c>
      <c r="K7545" t="s">
        <v>100</v>
      </c>
      <c r="M7545" s="2">
        <v>0</v>
      </c>
      <c r="N7545">
        <v>0</v>
      </c>
      <c r="O7545">
        <v>0</v>
      </c>
      <c r="P7545" s="2">
        <v>3</v>
      </c>
      <c r="Q7545" s="2">
        <v>0</v>
      </c>
      <c r="R7545">
        <v>0</v>
      </c>
      <c r="S7545">
        <v>0</v>
      </c>
      <c r="T7545" s="2">
        <v>3</v>
      </c>
    </row>
    <row r="7546" spans="1:20">
      <c r="A7546" t="s">
        <v>1636</v>
      </c>
      <c r="B7546" t="s">
        <v>1693</v>
      </c>
      <c r="C7546" s="219" t="s">
        <v>123</v>
      </c>
      <c r="D7546" s="1" t="s">
        <v>44</v>
      </c>
      <c r="E7546" s="1" t="s">
        <v>73</v>
      </c>
      <c r="F7546" s="38" t="s">
        <v>73</v>
      </c>
      <c r="G7546">
        <v>12</v>
      </c>
      <c r="H7546" s="123">
        <f t="shared" si="544"/>
        <v>0.66666666666666663</v>
      </c>
      <c r="K7546" t="s">
        <v>100</v>
      </c>
      <c r="M7546" s="2">
        <v>0</v>
      </c>
      <c r="N7546">
        <v>0</v>
      </c>
      <c r="O7546">
        <v>0</v>
      </c>
      <c r="P7546" s="2">
        <v>3</v>
      </c>
      <c r="Q7546" s="2">
        <v>0</v>
      </c>
      <c r="R7546">
        <v>0</v>
      </c>
      <c r="S7546">
        <v>0</v>
      </c>
      <c r="T7546" s="2">
        <v>3</v>
      </c>
    </row>
    <row r="7547" spans="1:20">
      <c r="A7547" t="s">
        <v>1636</v>
      </c>
      <c r="B7547" t="s">
        <v>1694</v>
      </c>
      <c r="C7547" s="219" t="s">
        <v>123</v>
      </c>
      <c r="D7547" s="1" t="s">
        <v>44</v>
      </c>
      <c r="E7547" s="1" t="s">
        <v>73</v>
      </c>
      <c r="F7547" s="38" t="s">
        <v>73</v>
      </c>
      <c r="G7547">
        <v>12</v>
      </c>
      <c r="H7547" s="123">
        <f t="shared" si="544"/>
        <v>0.66666666666666663</v>
      </c>
      <c r="K7547" t="s">
        <v>100</v>
      </c>
      <c r="M7547" s="2">
        <v>0</v>
      </c>
      <c r="N7547">
        <v>0</v>
      </c>
      <c r="O7547">
        <v>0</v>
      </c>
      <c r="P7547" s="2">
        <v>3</v>
      </c>
      <c r="Q7547" s="2">
        <v>0</v>
      </c>
      <c r="R7547">
        <v>0</v>
      </c>
      <c r="S7547">
        <v>0</v>
      </c>
      <c r="T7547" s="2">
        <v>3</v>
      </c>
    </row>
    <row r="7548" spans="1:20">
      <c r="A7548" t="s">
        <v>1636</v>
      </c>
      <c r="B7548" t="s">
        <v>1695</v>
      </c>
      <c r="C7548" s="219" t="s">
        <v>123</v>
      </c>
      <c r="D7548" s="1" t="s">
        <v>44</v>
      </c>
      <c r="E7548" s="1" t="s">
        <v>73</v>
      </c>
      <c r="F7548" s="38" t="s">
        <v>73</v>
      </c>
      <c r="G7548">
        <v>12</v>
      </c>
      <c r="H7548" s="123">
        <f t="shared" si="544"/>
        <v>0.66666666666666663</v>
      </c>
      <c r="K7548" t="s">
        <v>100</v>
      </c>
      <c r="M7548" s="2">
        <v>0</v>
      </c>
      <c r="N7548">
        <v>0</v>
      </c>
      <c r="O7548">
        <v>0</v>
      </c>
      <c r="P7548" s="2">
        <v>3</v>
      </c>
      <c r="Q7548" s="2">
        <v>0</v>
      </c>
      <c r="R7548">
        <v>0</v>
      </c>
      <c r="S7548">
        <v>0</v>
      </c>
      <c r="T7548" s="2">
        <v>3</v>
      </c>
    </row>
    <row r="7549" spans="1:20">
      <c r="A7549" t="s">
        <v>1636</v>
      </c>
      <c r="B7549" t="s">
        <v>1696</v>
      </c>
      <c r="C7549" s="219" t="s">
        <v>123</v>
      </c>
      <c r="D7549" s="1" t="s">
        <v>44</v>
      </c>
      <c r="E7549" s="1" t="s">
        <v>73</v>
      </c>
      <c r="F7549" s="38" t="s">
        <v>73</v>
      </c>
      <c r="G7549">
        <v>12</v>
      </c>
      <c r="H7549" s="123">
        <f t="shared" si="544"/>
        <v>0.66666666666666663</v>
      </c>
      <c r="K7549" t="s">
        <v>100</v>
      </c>
      <c r="M7549" s="2">
        <v>2756.7696863333299</v>
      </c>
      <c r="N7549">
        <v>2756.7696863333299</v>
      </c>
      <c r="O7549">
        <v>4774.8651614950504</v>
      </c>
      <c r="P7549" s="2">
        <v>3</v>
      </c>
      <c r="Q7549" s="2">
        <v>5316.62725233333</v>
      </c>
      <c r="R7549">
        <v>1181.4727226666701</v>
      </c>
      <c r="S7549">
        <v>2046.3707834154</v>
      </c>
      <c r="T7549" s="2">
        <v>3</v>
      </c>
    </row>
    <row r="7550" spans="1:20">
      <c r="A7550" t="s">
        <v>1636</v>
      </c>
      <c r="B7550" t="s">
        <v>1697</v>
      </c>
      <c r="C7550" s="219" t="s">
        <v>123</v>
      </c>
      <c r="D7550" s="1" t="s">
        <v>44</v>
      </c>
      <c r="E7550" s="1" t="s">
        <v>73</v>
      </c>
      <c r="F7550" s="38" t="s">
        <v>73</v>
      </c>
      <c r="G7550">
        <v>12</v>
      </c>
      <c r="H7550" s="123">
        <f t="shared" si="544"/>
        <v>0.66666666666666663</v>
      </c>
      <c r="K7550" t="s">
        <v>100</v>
      </c>
      <c r="M7550" s="2">
        <v>13166.6832753333</v>
      </c>
      <c r="N7550">
        <v>5045.1836579450601</v>
      </c>
      <c r="O7550">
        <v>8738.5144290770404</v>
      </c>
      <c r="P7550" s="2">
        <v>3</v>
      </c>
      <c r="Q7550" s="2">
        <v>12017.210923333299</v>
      </c>
      <c r="R7550">
        <v>1358.4673233333299</v>
      </c>
      <c r="S7550">
        <v>2352.9344244354302</v>
      </c>
      <c r="T7550" s="2">
        <v>3</v>
      </c>
    </row>
    <row r="7551" spans="1:20">
      <c r="A7551" t="s">
        <v>1636</v>
      </c>
      <c r="B7551" t="s">
        <v>1698</v>
      </c>
      <c r="C7551" s="219" t="s">
        <v>123</v>
      </c>
      <c r="D7551" s="1" t="s">
        <v>44</v>
      </c>
      <c r="E7551" s="1" t="s">
        <v>73</v>
      </c>
      <c r="F7551" s="38" t="s">
        <v>73</v>
      </c>
      <c r="G7551">
        <v>12</v>
      </c>
      <c r="H7551" s="123">
        <f t="shared" si="544"/>
        <v>0.66666666666666663</v>
      </c>
      <c r="K7551" t="s">
        <v>100</v>
      </c>
      <c r="M7551" s="2">
        <v>0</v>
      </c>
      <c r="N7551">
        <v>0</v>
      </c>
      <c r="O7551">
        <v>0</v>
      </c>
      <c r="P7551" s="2">
        <v>3</v>
      </c>
      <c r="Q7551" s="2">
        <v>0</v>
      </c>
      <c r="R7551">
        <v>0</v>
      </c>
      <c r="S7551">
        <v>0</v>
      </c>
      <c r="T7551" s="2">
        <v>3</v>
      </c>
    </row>
    <row r="7552" spans="1:20">
      <c r="A7552" t="s">
        <v>1636</v>
      </c>
      <c r="B7552" t="s">
        <v>1699</v>
      </c>
      <c r="C7552" s="219" t="s">
        <v>123</v>
      </c>
      <c r="D7552" s="1" t="s">
        <v>44</v>
      </c>
      <c r="E7552" s="1" t="s">
        <v>73</v>
      </c>
      <c r="F7552" s="38" t="s">
        <v>73</v>
      </c>
      <c r="G7552">
        <v>12</v>
      </c>
      <c r="H7552" s="123">
        <f t="shared" si="544"/>
        <v>0.66666666666666663</v>
      </c>
      <c r="K7552" t="s">
        <v>100</v>
      </c>
      <c r="M7552" s="2">
        <v>5849.5818090000002</v>
      </c>
      <c r="N7552">
        <v>3012.9953075211802</v>
      </c>
      <c r="O7552">
        <v>5218.6609555933001</v>
      </c>
      <c r="P7552" s="2">
        <v>3</v>
      </c>
      <c r="Q7552" s="2">
        <v>12534.818160000001</v>
      </c>
      <c r="R7552">
        <v>0</v>
      </c>
      <c r="S7552">
        <v>0</v>
      </c>
      <c r="T7552" s="2">
        <v>3</v>
      </c>
    </row>
    <row r="7553" spans="1:20">
      <c r="A7553" t="s">
        <v>1636</v>
      </c>
      <c r="B7553" t="s">
        <v>1700</v>
      </c>
      <c r="C7553" s="219" t="s">
        <v>123</v>
      </c>
      <c r="D7553" s="1" t="s">
        <v>44</v>
      </c>
      <c r="E7553" s="1" t="s">
        <v>73</v>
      </c>
      <c r="F7553" s="38" t="s">
        <v>73</v>
      </c>
      <c r="G7553">
        <v>12</v>
      </c>
      <c r="H7553" s="123">
        <f t="shared" si="544"/>
        <v>0.66666666666666663</v>
      </c>
      <c r="K7553" t="s">
        <v>100</v>
      </c>
      <c r="M7553" s="2">
        <v>0</v>
      </c>
      <c r="N7553">
        <v>0</v>
      </c>
      <c r="O7553">
        <v>0</v>
      </c>
      <c r="P7553" s="2">
        <v>3</v>
      </c>
      <c r="Q7553" s="2">
        <v>0</v>
      </c>
      <c r="R7553">
        <v>0</v>
      </c>
      <c r="S7553">
        <v>0</v>
      </c>
      <c r="T7553" s="2">
        <v>3</v>
      </c>
    </row>
    <row r="7554" spans="1:20">
      <c r="A7554" t="s">
        <v>1636</v>
      </c>
      <c r="B7554" t="s">
        <v>1701</v>
      </c>
      <c r="C7554" s="219" t="s">
        <v>123</v>
      </c>
      <c r="D7554" s="1" t="s">
        <v>44</v>
      </c>
      <c r="E7554" s="1" t="s">
        <v>73</v>
      </c>
      <c r="F7554" s="38" t="s">
        <v>73</v>
      </c>
      <c r="G7554">
        <v>12</v>
      </c>
      <c r="H7554" s="123">
        <f t="shared" si="544"/>
        <v>0.66666666666666663</v>
      </c>
      <c r="K7554" t="s">
        <v>100</v>
      </c>
      <c r="M7554" s="2">
        <v>696.01958999999999</v>
      </c>
      <c r="N7554">
        <v>696.01958999999999</v>
      </c>
      <c r="O7554">
        <v>1205.54129294326</v>
      </c>
      <c r="P7554" s="2">
        <v>3</v>
      </c>
      <c r="Q7554" s="2">
        <v>348.009795</v>
      </c>
      <c r="R7554">
        <v>348.009795</v>
      </c>
      <c r="S7554">
        <v>602.77064647162899</v>
      </c>
      <c r="T7554" s="2">
        <v>3</v>
      </c>
    </row>
    <row r="7555" spans="1:20">
      <c r="A7555" t="s">
        <v>1636</v>
      </c>
      <c r="B7555" t="s">
        <v>1702</v>
      </c>
      <c r="C7555" s="219" t="s">
        <v>123</v>
      </c>
      <c r="D7555" s="1" t="s">
        <v>44</v>
      </c>
      <c r="E7555" s="1" t="s">
        <v>73</v>
      </c>
      <c r="F7555" s="38" t="s">
        <v>73</v>
      </c>
      <c r="G7555">
        <v>12</v>
      </c>
      <c r="H7555" s="123">
        <f t="shared" si="544"/>
        <v>0.66666666666666663</v>
      </c>
      <c r="K7555" t="s">
        <v>100</v>
      </c>
      <c r="M7555" s="2">
        <v>0</v>
      </c>
      <c r="N7555">
        <v>0</v>
      </c>
      <c r="O7555">
        <v>0</v>
      </c>
      <c r="P7555" s="2">
        <v>3</v>
      </c>
      <c r="Q7555" s="2">
        <v>0</v>
      </c>
      <c r="R7555">
        <v>0</v>
      </c>
      <c r="S7555">
        <v>0</v>
      </c>
      <c r="T7555" s="2">
        <v>3</v>
      </c>
    </row>
    <row r="7556" spans="1:20">
      <c r="A7556" t="s">
        <v>1636</v>
      </c>
      <c r="B7556" t="s">
        <v>1703</v>
      </c>
      <c r="C7556" s="219" t="s">
        <v>123</v>
      </c>
      <c r="D7556" s="1" t="s">
        <v>44</v>
      </c>
      <c r="E7556" s="1" t="s">
        <v>73</v>
      </c>
      <c r="F7556" s="38" t="s">
        <v>73</v>
      </c>
      <c r="G7556">
        <v>12</v>
      </c>
      <c r="H7556" s="123">
        <f t="shared" si="544"/>
        <v>0.66666666666666663</v>
      </c>
      <c r="K7556" t="s">
        <v>100</v>
      </c>
      <c r="M7556" s="2">
        <v>0</v>
      </c>
      <c r="N7556">
        <v>0</v>
      </c>
      <c r="O7556">
        <v>0</v>
      </c>
      <c r="P7556" s="2">
        <v>3</v>
      </c>
      <c r="Q7556" s="2">
        <v>522.01469246666704</v>
      </c>
      <c r="R7556">
        <v>261.00734623333301</v>
      </c>
      <c r="S7556">
        <v>452.07798482485498</v>
      </c>
      <c r="T7556" s="2">
        <v>3</v>
      </c>
    </row>
    <row r="7557" spans="1:20">
      <c r="A7557" t="s">
        <v>1636</v>
      </c>
      <c r="B7557" t="s">
        <v>1704</v>
      </c>
      <c r="C7557" s="219" t="s">
        <v>123</v>
      </c>
      <c r="D7557" s="1" t="s">
        <v>44</v>
      </c>
      <c r="E7557" s="1" t="s">
        <v>73</v>
      </c>
      <c r="F7557" s="38" t="s">
        <v>73</v>
      </c>
      <c r="G7557">
        <v>12</v>
      </c>
      <c r="H7557" s="123">
        <f t="shared" si="544"/>
        <v>0.66666666666666663</v>
      </c>
      <c r="K7557" t="s">
        <v>100</v>
      </c>
      <c r="M7557" s="2">
        <v>0</v>
      </c>
      <c r="N7557">
        <v>0</v>
      </c>
      <c r="O7557">
        <v>0</v>
      </c>
      <c r="P7557" s="2">
        <v>3</v>
      </c>
      <c r="Q7557" s="2">
        <v>0</v>
      </c>
      <c r="R7557">
        <v>0</v>
      </c>
      <c r="S7557">
        <v>0</v>
      </c>
      <c r="T7557" s="2">
        <v>3</v>
      </c>
    </row>
    <row r="7558" spans="1:20">
      <c r="A7558" t="s">
        <v>1636</v>
      </c>
      <c r="B7558" t="s">
        <v>1705</v>
      </c>
      <c r="C7558" s="219" t="s">
        <v>123</v>
      </c>
      <c r="D7558" s="1" t="s">
        <v>44</v>
      </c>
      <c r="E7558" s="1" t="s">
        <v>73</v>
      </c>
      <c r="F7558" s="38" t="s">
        <v>73</v>
      </c>
      <c r="G7558">
        <v>12</v>
      </c>
      <c r="H7558" s="123">
        <f t="shared" si="544"/>
        <v>0.66666666666666663</v>
      </c>
      <c r="K7558" t="s">
        <v>100</v>
      </c>
      <c r="M7558" s="2">
        <v>0</v>
      </c>
      <c r="N7558">
        <v>0</v>
      </c>
      <c r="O7558">
        <v>0</v>
      </c>
      <c r="P7558" s="2">
        <v>3</v>
      </c>
      <c r="Q7558" s="2">
        <v>0</v>
      </c>
      <c r="R7558">
        <v>0</v>
      </c>
      <c r="S7558">
        <v>0</v>
      </c>
      <c r="T7558" s="2">
        <v>3</v>
      </c>
    </row>
    <row r="7559" spans="1:20">
      <c r="A7559" t="s">
        <v>1636</v>
      </c>
      <c r="B7559" t="s">
        <v>1706</v>
      </c>
      <c r="C7559" s="219" t="s">
        <v>123</v>
      </c>
      <c r="D7559" s="1" t="s">
        <v>44</v>
      </c>
      <c r="E7559" s="1" t="s">
        <v>73</v>
      </c>
      <c r="F7559" s="38" t="s">
        <v>73</v>
      </c>
      <c r="G7559">
        <v>12</v>
      </c>
      <c r="H7559" s="123">
        <f t="shared" si="544"/>
        <v>0.66666666666666663</v>
      </c>
      <c r="K7559" t="s">
        <v>100</v>
      </c>
      <c r="M7559" s="2">
        <v>280834.44319999998</v>
      </c>
      <c r="N7559">
        <v>31869.539827784301</v>
      </c>
      <c r="O7559">
        <v>55199.662195562203</v>
      </c>
      <c r="P7559" s="2">
        <v>3</v>
      </c>
      <c r="Q7559" s="2">
        <v>192310.54256666699</v>
      </c>
      <c r="R7559">
        <v>27472.934666666701</v>
      </c>
      <c r="S7559">
        <v>47584.518675687003</v>
      </c>
      <c r="T7559" s="2">
        <v>3</v>
      </c>
    </row>
    <row r="7560" spans="1:20">
      <c r="A7560" t="s">
        <v>1636</v>
      </c>
      <c r="B7560" t="s">
        <v>1707</v>
      </c>
      <c r="C7560" s="219" t="s">
        <v>123</v>
      </c>
      <c r="D7560" s="1" t="s">
        <v>44</v>
      </c>
      <c r="E7560" s="1" t="s">
        <v>73</v>
      </c>
      <c r="F7560" s="38" t="s">
        <v>73</v>
      </c>
      <c r="G7560">
        <v>12</v>
      </c>
      <c r="H7560" s="123">
        <f t="shared" si="544"/>
        <v>0.66666666666666663</v>
      </c>
      <c r="K7560" t="s">
        <v>100</v>
      </c>
      <c r="M7560" s="2">
        <v>4350.122437</v>
      </c>
      <c r="N7560">
        <v>1516.93952776731</v>
      </c>
      <c r="O7560">
        <v>2627.4163341025101</v>
      </c>
      <c r="P7560" s="2">
        <v>3</v>
      </c>
      <c r="Q7560" s="2">
        <v>2088.0587700000001</v>
      </c>
      <c r="R7560">
        <v>0</v>
      </c>
      <c r="S7560">
        <v>0</v>
      </c>
      <c r="T7560" s="2">
        <v>3</v>
      </c>
    </row>
    <row r="7561" spans="1:20">
      <c r="A7561" t="s">
        <v>1636</v>
      </c>
      <c r="B7561" t="s">
        <v>1708</v>
      </c>
      <c r="C7561" s="219" t="s">
        <v>123</v>
      </c>
      <c r="D7561" s="1" t="s">
        <v>44</v>
      </c>
      <c r="E7561" s="1" t="s">
        <v>73</v>
      </c>
      <c r="F7561" s="38" t="s">
        <v>73</v>
      </c>
      <c r="G7561">
        <v>12</v>
      </c>
      <c r="H7561" s="123">
        <f t="shared" si="544"/>
        <v>0.66666666666666663</v>
      </c>
      <c r="K7561" t="s">
        <v>100</v>
      </c>
      <c r="M7561" s="2">
        <v>118923.300766667</v>
      </c>
      <c r="N7561">
        <v>118923.300766667</v>
      </c>
      <c r="O7561">
        <v>205981.199131662</v>
      </c>
      <c r="P7561" s="2">
        <v>3</v>
      </c>
      <c r="Q7561" s="2">
        <v>0</v>
      </c>
      <c r="R7561">
        <v>0</v>
      </c>
      <c r="S7561">
        <v>0</v>
      </c>
      <c r="T7561" s="2">
        <v>3</v>
      </c>
    </row>
    <row r="7562" spans="1:20">
      <c r="A7562" t="s">
        <v>1636</v>
      </c>
      <c r="B7562" t="s">
        <v>1709</v>
      </c>
      <c r="C7562" s="219" t="s">
        <v>123</v>
      </c>
      <c r="D7562" s="1" t="s">
        <v>44</v>
      </c>
      <c r="E7562" s="1" t="s">
        <v>73</v>
      </c>
      <c r="F7562" s="38" t="s">
        <v>73</v>
      </c>
      <c r="G7562">
        <v>12</v>
      </c>
      <c r="H7562" s="123">
        <f t="shared" si="544"/>
        <v>0.66666666666666663</v>
      </c>
      <c r="K7562" t="s">
        <v>100</v>
      </c>
      <c r="M7562" s="2">
        <v>48707.231829999997</v>
      </c>
      <c r="N7562">
        <v>29262.741662412802</v>
      </c>
      <c r="O7562">
        <v>50684.5553280616</v>
      </c>
      <c r="P7562" s="2">
        <v>3</v>
      </c>
      <c r="Q7562" s="2">
        <v>152366.212393333</v>
      </c>
      <c r="R7562">
        <v>31222.584506666699</v>
      </c>
      <c r="S7562">
        <v>54079.102709159502</v>
      </c>
      <c r="T7562" s="2">
        <v>3</v>
      </c>
    </row>
    <row r="7563" spans="1:20">
      <c r="A7563" t="s">
        <v>1636</v>
      </c>
      <c r="B7563" t="s">
        <v>1710</v>
      </c>
      <c r="C7563" s="219" t="s">
        <v>123</v>
      </c>
      <c r="D7563" s="1" t="s">
        <v>44</v>
      </c>
      <c r="E7563" s="1" t="s">
        <v>73</v>
      </c>
      <c r="F7563" s="38" t="s">
        <v>73</v>
      </c>
      <c r="G7563">
        <v>12</v>
      </c>
      <c r="H7563" s="123">
        <f t="shared" si="544"/>
        <v>0.66666666666666663</v>
      </c>
      <c r="K7563" t="s">
        <v>100</v>
      </c>
      <c r="M7563" s="2">
        <v>50569.523789999999</v>
      </c>
      <c r="N7563">
        <v>5056.9523799999997</v>
      </c>
      <c r="O7563">
        <v>8758.8984536163607</v>
      </c>
      <c r="P7563" s="2">
        <v>3</v>
      </c>
      <c r="Q7563" s="2">
        <v>55626.476170000002</v>
      </c>
      <c r="R7563">
        <v>5056.9523799999997</v>
      </c>
      <c r="S7563">
        <v>8758.8984536163607</v>
      </c>
      <c r="T7563" s="2">
        <v>3</v>
      </c>
    </row>
    <row r="7564" spans="1:20">
      <c r="A7564" t="s">
        <v>1636</v>
      </c>
      <c r="B7564" t="s">
        <v>1711</v>
      </c>
      <c r="C7564" s="219" t="s">
        <v>123</v>
      </c>
      <c r="D7564" s="1" t="s">
        <v>44</v>
      </c>
      <c r="E7564" s="1" t="s">
        <v>73</v>
      </c>
      <c r="F7564" s="38" t="s">
        <v>73</v>
      </c>
      <c r="G7564">
        <v>12</v>
      </c>
      <c r="H7564" s="123">
        <f t="shared" si="544"/>
        <v>0.66666666666666663</v>
      </c>
      <c r="K7564" t="s">
        <v>100</v>
      </c>
      <c r="M7564" s="2">
        <v>0</v>
      </c>
      <c r="N7564">
        <v>0</v>
      </c>
      <c r="O7564">
        <v>0</v>
      </c>
      <c r="P7564" s="2">
        <v>3</v>
      </c>
      <c r="Q7564" s="2">
        <v>0</v>
      </c>
      <c r="R7564">
        <v>0</v>
      </c>
      <c r="S7564">
        <v>0</v>
      </c>
      <c r="T7564" s="2">
        <v>3</v>
      </c>
    </row>
    <row r="7565" spans="1:20">
      <c r="A7565" t="s">
        <v>1636</v>
      </c>
      <c r="B7565" t="s">
        <v>1712</v>
      </c>
      <c r="C7565" s="219" t="s">
        <v>123</v>
      </c>
      <c r="D7565" s="1" t="s">
        <v>44</v>
      </c>
      <c r="E7565" s="1" t="s">
        <v>73</v>
      </c>
      <c r="F7565" s="38" t="s">
        <v>73</v>
      </c>
      <c r="G7565">
        <v>12</v>
      </c>
      <c r="H7565" s="123">
        <f t="shared" si="544"/>
        <v>0.66666666666666663</v>
      </c>
      <c r="K7565" t="s">
        <v>100</v>
      </c>
      <c r="M7565" s="2">
        <v>0</v>
      </c>
      <c r="N7565">
        <v>0</v>
      </c>
      <c r="O7565">
        <v>0</v>
      </c>
      <c r="P7565" s="2">
        <v>3</v>
      </c>
      <c r="Q7565" s="2">
        <v>0</v>
      </c>
      <c r="R7565">
        <v>0</v>
      </c>
      <c r="S7565">
        <v>0</v>
      </c>
      <c r="T7565" s="2">
        <v>3</v>
      </c>
    </row>
    <row r="7566" spans="1:20">
      <c r="A7566" t="s">
        <v>1636</v>
      </c>
      <c r="B7566" t="s">
        <v>1713</v>
      </c>
      <c r="C7566" s="219" t="s">
        <v>123</v>
      </c>
      <c r="D7566" s="1" t="s">
        <v>44</v>
      </c>
      <c r="E7566" s="1" t="s">
        <v>73</v>
      </c>
      <c r="F7566" s="38" t="s">
        <v>73</v>
      </c>
      <c r="G7566">
        <v>12</v>
      </c>
      <c r="H7566" s="123">
        <f t="shared" si="544"/>
        <v>0.66666666666666663</v>
      </c>
      <c r="K7566" t="s">
        <v>100</v>
      </c>
      <c r="M7566" s="2">
        <v>0</v>
      </c>
      <c r="N7566">
        <v>0</v>
      </c>
      <c r="O7566">
        <v>0</v>
      </c>
      <c r="P7566" s="2">
        <v>3</v>
      </c>
      <c r="Q7566" s="2">
        <v>0</v>
      </c>
      <c r="R7566">
        <v>0</v>
      </c>
      <c r="S7566">
        <v>0</v>
      </c>
      <c r="T7566" s="2">
        <v>3</v>
      </c>
    </row>
    <row r="7567" spans="1:20">
      <c r="A7567" t="s">
        <v>1636</v>
      </c>
      <c r="B7567" t="s">
        <v>1714</v>
      </c>
      <c r="C7567" s="219" t="s">
        <v>123</v>
      </c>
      <c r="D7567" s="1" t="s">
        <v>44</v>
      </c>
      <c r="E7567" s="1" t="s">
        <v>73</v>
      </c>
      <c r="F7567" s="38" t="s">
        <v>73</v>
      </c>
      <c r="G7567">
        <v>12</v>
      </c>
      <c r="H7567" s="123">
        <f t="shared" si="544"/>
        <v>0.66666666666666663</v>
      </c>
      <c r="K7567" t="s">
        <v>100</v>
      </c>
      <c r="M7567" s="2">
        <v>7039.3678659999996</v>
      </c>
      <c r="N7567">
        <v>2619.2996720000001</v>
      </c>
      <c r="O7567">
        <v>4536.7601121525004</v>
      </c>
      <c r="P7567" s="2">
        <v>3</v>
      </c>
      <c r="Q7567" s="2">
        <v>5566.0117996666704</v>
      </c>
      <c r="R7567">
        <v>654.82491766666703</v>
      </c>
      <c r="S7567">
        <v>1134.1900274607699</v>
      </c>
      <c r="T7567" s="2">
        <v>3</v>
      </c>
    </row>
    <row r="7568" spans="1:20">
      <c r="A7568" t="s">
        <v>1636</v>
      </c>
      <c r="B7568" t="s">
        <v>1715</v>
      </c>
      <c r="C7568" s="219" t="s">
        <v>123</v>
      </c>
      <c r="D7568" s="1" t="s">
        <v>44</v>
      </c>
      <c r="E7568" s="1" t="s">
        <v>73</v>
      </c>
      <c r="F7568" s="38" t="s">
        <v>73</v>
      </c>
      <c r="G7568">
        <v>12</v>
      </c>
      <c r="H7568" s="123">
        <f t="shared" si="544"/>
        <v>0.66666666666666663</v>
      </c>
      <c r="K7568" t="s">
        <v>100</v>
      </c>
      <c r="M7568" s="2">
        <v>0</v>
      </c>
      <c r="N7568">
        <v>0</v>
      </c>
      <c r="O7568">
        <v>0</v>
      </c>
      <c r="P7568" s="2">
        <v>3</v>
      </c>
      <c r="Q7568" s="2">
        <v>0</v>
      </c>
      <c r="R7568">
        <v>0</v>
      </c>
      <c r="S7568">
        <v>0</v>
      </c>
      <c r="T7568" s="2">
        <v>3</v>
      </c>
    </row>
    <row r="7569" spans="1:20">
      <c r="A7569" t="s">
        <v>1636</v>
      </c>
      <c r="B7569" t="s">
        <v>1716</v>
      </c>
      <c r="C7569" s="219" t="s">
        <v>123</v>
      </c>
      <c r="D7569" s="1" t="s">
        <v>44</v>
      </c>
      <c r="E7569" s="1" t="s">
        <v>73</v>
      </c>
      <c r="F7569" s="38" t="s">
        <v>73</v>
      </c>
      <c r="G7569">
        <v>12</v>
      </c>
      <c r="H7569" s="123">
        <f t="shared" si="544"/>
        <v>0.66666666666666663</v>
      </c>
      <c r="K7569" t="s">
        <v>100</v>
      </c>
      <c r="M7569" s="2">
        <v>66799.067016666697</v>
      </c>
      <c r="N7569">
        <v>23790.135574615801</v>
      </c>
      <c r="O7569">
        <v>41205.723534186298</v>
      </c>
      <c r="P7569" s="2">
        <v>3</v>
      </c>
      <c r="Q7569" s="2">
        <v>91493.402933333302</v>
      </c>
      <c r="R7569">
        <v>14212.567433333301</v>
      </c>
      <c r="S7569">
        <v>24616.8889005321</v>
      </c>
      <c r="T7569" s="2">
        <v>3</v>
      </c>
    </row>
    <row r="7570" spans="1:20">
      <c r="A7570" t="s">
        <v>1636</v>
      </c>
      <c r="B7570" t="s">
        <v>1717</v>
      </c>
      <c r="C7570" s="219" t="s">
        <v>123</v>
      </c>
      <c r="D7570" s="1" t="s">
        <v>44</v>
      </c>
      <c r="E7570" s="1" t="s">
        <v>73</v>
      </c>
      <c r="F7570" s="38" t="s">
        <v>73</v>
      </c>
      <c r="G7570">
        <v>12</v>
      </c>
      <c r="H7570" s="123">
        <f t="shared" si="544"/>
        <v>0.66666666666666663</v>
      </c>
      <c r="K7570" t="s">
        <v>100</v>
      </c>
      <c r="M7570" s="2">
        <v>27748.27781</v>
      </c>
      <c r="N7570">
        <v>5897.21931864418</v>
      </c>
      <c r="O7570">
        <v>10214.2834832684</v>
      </c>
      <c r="P7570" s="2">
        <v>3</v>
      </c>
      <c r="Q7570" s="2">
        <v>34392.2316533333</v>
      </c>
      <c r="R7570">
        <v>195.410406666667</v>
      </c>
      <c r="S7570">
        <v>338.46075267436402</v>
      </c>
      <c r="T7570" s="2">
        <v>3</v>
      </c>
    </row>
    <row r="7571" spans="1:20">
      <c r="A7571" t="s">
        <v>1636</v>
      </c>
      <c r="B7571" t="s">
        <v>1718</v>
      </c>
      <c r="C7571" s="219" t="s">
        <v>123</v>
      </c>
      <c r="D7571" s="1" t="s">
        <v>44</v>
      </c>
      <c r="E7571" s="1" t="s">
        <v>73</v>
      </c>
      <c r="F7571" s="38" t="s">
        <v>73</v>
      </c>
      <c r="G7571">
        <v>12</v>
      </c>
      <c r="H7571" s="123">
        <f t="shared" si="544"/>
        <v>0.66666666666666663</v>
      </c>
      <c r="K7571" t="s">
        <v>100</v>
      </c>
      <c r="M7571" s="2">
        <v>0</v>
      </c>
      <c r="N7571">
        <v>0</v>
      </c>
      <c r="O7571">
        <v>0</v>
      </c>
      <c r="P7571" s="2">
        <v>3</v>
      </c>
      <c r="Q7571" s="2">
        <v>0</v>
      </c>
      <c r="R7571">
        <v>0</v>
      </c>
      <c r="S7571">
        <v>0</v>
      </c>
      <c r="T7571" s="2">
        <v>3</v>
      </c>
    </row>
    <row r="7572" spans="1:20">
      <c r="A7572" t="s">
        <v>1636</v>
      </c>
      <c r="B7572" t="s">
        <v>1719</v>
      </c>
      <c r="C7572" s="219" t="s">
        <v>123</v>
      </c>
      <c r="D7572" s="1" t="s">
        <v>44</v>
      </c>
      <c r="E7572" s="1" t="s">
        <v>73</v>
      </c>
      <c r="F7572" s="38" t="s">
        <v>73</v>
      </c>
      <c r="G7572">
        <v>12</v>
      </c>
      <c r="H7572" s="123">
        <f t="shared" si="544"/>
        <v>0.66666666666666663</v>
      </c>
      <c r="K7572" t="s">
        <v>100</v>
      </c>
      <c r="M7572" s="2">
        <v>0</v>
      </c>
      <c r="N7572">
        <v>0</v>
      </c>
      <c r="O7572">
        <v>0</v>
      </c>
      <c r="P7572" s="2">
        <v>3</v>
      </c>
      <c r="Q7572" s="2">
        <v>12171.471306666699</v>
      </c>
      <c r="R7572">
        <v>6085.7356533333304</v>
      </c>
      <c r="S7572">
        <v>10540.8033530067</v>
      </c>
      <c r="T7572" s="2">
        <v>3</v>
      </c>
    </row>
    <row r="7573" spans="1:20">
      <c r="A7573" t="s">
        <v>1636</v>
      </c>
      <c r="B7573" t="s">
        <v>1720</v>
      </c>
      <c r="C7573" s="219" t="s">
        <v>123</v>
      </c>
      <c r="D7573" s="1" t="s">
        <v>44</v>
      </c>
      <c r="E7573" s="1" t="s">
        <v>73</v>
      </c>
      <c r="F7573" s="38" t="s">
        <v>73</v>
      </c>
      <c r="G7573">
        <v>12</v>
      </c>
      <c r="H7573" s="123">
        <f t="shared" si="544"/>
        <v>0.66666666666666663</v>
      </c>
      <c r="K7573" t="s">
        <v>100</v>
      </c>
      <c r="M7573" s="2">
        <v>0</v>
      </c>
      <c r="N7573">
        <v>0</v>
      </c>
      <c r="O7573">
        <v>0</v>
      </c>
      <c r="P7573" s="2">
        <v>3</v>
      </c>
      <c r="Q7573" s="2">
        <v>0</v>
      </c>
      <c r="R7573">
        <v>0</v>
      </c>
      <c r="S7573">
        <v>0</v>
      </c>
      <c r="T7573" s="2">
        <v>3</v>
      </c>
    </row>
    <row r="7574" spans="1:20">
      <c r="A7574" t="s">
        <v>1636</v>
      </c>
      <c r="B7574" t="s">
        <v>1721</v>
      </c>
      <c r="C7574" s="219" t="s">
        <v>123</v>
      </c>
      <c r="D7574" s="1" t="s">
        <v>44</v>
      </c>
      <c r="E7574" s="1" t="s">
        <v>73</v>
      </c>
      <c r="F7574" s="38" t="s">
        <v>73</v>
      </c>
      <c r="G7574">
        <v>12</v>
      </c>
      <c r="H7574" s="123">
        <f t="shared" si="544"/>
        <v>0.66666666666666663</v>
      </c>
      <c r="K7574" t="s">
        <v>100</v>
      </c>
      <c r="M7574" s="2">
        <v>0</v>
      </c>
      <c r="N7574">
        <v>0</v>
      </c>
      <c r="O7574">
        <v>0</v>
      </c>
      <c r="P7574" s="2">
        <v>3</v>
      </c>
      <c r="Q7574" s="2">
        <v>0</v>
      </c>
      <c r="R7574">
        <v>0</v>
      </c>
      <c r="S7574">
        <v>0</v>
      </c>
      <c r="T7574" s="2">
        <v>3</v>
      </c>
    </row>
    <row r="7575" spans="1:20">
      <c r="A7575" t="s">
        <v>1636</v>
      </c>
      <c r="B7575" t="s">
        <v>1722</v>
      </c>
      <c r="C7575" s="219" t="s">
        <v>123</v>
      </c>
      <c r="D7575" s="1" t="s">
        <v>44</v>
      </c>
      <c r="E7575" s="1" t="s">
        <v>73</v>
      </c>
      <c r="F7575" s="38" t="s">
        <v>73</v>
      </c>
      <c r="G7575">
        <v>12</v>
      </c>
      <c r="H7575" s="123">
        <f t="shared" ref="H7575:H7638" si="545">G7575/18</f>
        <v>0.66666666666666663</v>
      </c>
      <c r="K7575" t="s">
        <v>100</v>
      </c>
      <c r="M7575" s="2">
        <v>0</v>
      </c>
      <c r="N7575">
        <v>0</v>
      </c>
      <c r="O7575">
        <v>0</v>
      </c>
      <c r="P7575" s="2">
        <v>3</v>
      </c>
      <c r="Q7575" s="2">
        <v>0</v>
      </c>
      <c r="R7575">
        <v>0</v>
      </c>
      <c r="S7575">
        <v>0</v>
      </c>
      <c r="T7575" s="2">
        <v>3</v>
      </c>
    </row>
    <row r="7576" spans="1:20">
      <c r="A7576" t="s">
        <v>1636</v>
      </c>
      <c r="B7576" t="s">
        <v>1723</v>
      </c>
      <c r="C7576" s="219" t="s">
        <v>123</v>
      </c>
      <c r="D7576" s="1" t="s">
        <v>44</v>
      </c>
      <c r="E7576" s="1" t="s">
        <v>73</v>
      </c>
      <c r="F7576" s="38" t="s">
        <v>73</v>
      </c>
      <c r="G7576">
        <v>12</v>
      </c>
      <c r="H7576" s="123">
        <f t="shared" si="545"/>
        <v>0.66666666666666663</v>
      </c>
      <c r="K7576" t="s">
        <v>100</v>
      </c>
      <c r="M7576" s="2">
        <v>3052.5482953333299</v>
      </c>
      <c r="N7576">
        <v>3052.5482953333299</v>
      </c>
      <c r="O7576">
        <v>5287.1687400750998</v>
      </c>
      <c r="P7576" s="2">
        <v>3</v>
      </c>
      <c r="Q7576" s="2">
        <v>6105.0965906666697</v>
      </c>
      <c r="R7576">
        <v>3052.5482953333299</v>
      </c>
      <c r="S7576">
        <v>5287.1687400750998</v>
      </c>
      <c r="T7576" s="2">
        <v>3</v>
      </c>
    </row>
    <row r="7577" spans="1:20">
      <c r="A7577" t="s">
        <v>1636</v>
      </c>
      <c r="B7577" t="s">
        <v>1724</v>
      </c>
      <c r="C7577" s="219" t="s">
        <v>123</v>
      </c>
      <c r="D7577" s="1" t="s">
        <v>44</v>
      </c>
      <c r="E7577" s="1" t="s">
        <v>73</v>
      </c>
      <c r="F7577" s="38" t="s">
        <v>73</v>
      </c>
      <c r="G7577">
        <v>12</v>
      </c>
      <c r="H7577" s="123">
        <f t="shared" si="545"/>
        <v>0.66666666666666663</v>
      </c>
      <c r="K7577" t="s">
        <v>100</v>
      </c>
      <c r="M7577" s="2">
        <v>85305.102660000004</v>
      </c>
      <c r="N7577">
        <v>18956.689470000001</v>
      </c>
      <c r="O7577">
        <v>32833.949305345901</v>
      </c>
      <c r="P7577" s="2">
        <v>3</v>
      </c>
      <c r="Q7577" s="2">
        <v>139015.72289999999</v>
      </c>
      <c r="R7577">
        <v>6318.8964999999998</v>
      </c>
      <c r="S7577">
        <v>10944.649785769199</v>
      </c>
      <c r="T7577" s="2">
        <v>3</v>
      </c>
    </row>
    <row r="7578" spans="1:20">
      <c r="A7578" t="s">
        <v>1636</v>
      </c>
      <c r="B7578" t="s">
        <v>1725</v>
      </c>
      <c r="C7578" s="219" t="s">
        <v>123</v>
      </c>
      <c r="D7578" s="1" t="s">
        <v>44</v>
      </c>
      <c r="E7578" s="1" t="s">
        <v>73</v>
      </c>
      <c r="F7578" s="38" t="s">
        <v>73</v>
      </c>
      <c r="G7578">
        <v>12</v>
      </c>
      <c r="H7578" s="123">
        <f t="shared" si="545"/>
        <v>0.66666666666666663</v>
      </c>
      <c r="K7578" t="s">
        <v>100</v>
      </c>
      <c r="M7578" s="2">
        <v>5404.4444433333301</v>
      </c>
      <c r="N7578">
        <v>5404.4444433333301</v>
      </c>
      <c r="O7578">
        <v>9360.7723625366307</v>
      </c>
      <c r="P7578" s="2">
        <v>3</v>
      </c>
      <c r="Q7578" s="2">
        <v>0</v>
      </c>
      <c r="R7578">
        <v>0</v>
      </c>
      <c r="S7578">
        <v>0</v>
      </c>
      <c r="T7578" s="2">
        <v>3</v>
      </c>
    </row>
    <row r="7579" spans="1:20">
      <c r="A7579" t="s">
        <v>1636</v>
      </c>
      <c r="B7579" t="s">
        <v>1726</v>
      </c>
      <c r="C7579" s="219" t="s">
        <v>123</v>
      </c>
      <c r="D7579" s="1" t="s">
        <v>44</v>
      </c>
      <c r="E7579" s="1" t="s">
        <v>73</v>
      </c>
      <c r="F7579" s="38" t="s">
        <v>73</v>
      </c>
      <c r="G7579">
        <v>12</v>
      </c>
      <c r="H7579" s="123">
        <f t="shared" si="545"/>
        <v>0.66666666666666663</v>
      </c>
      <c r="K7579" t="s">
        <v>100</v>
      </c>
      <c r="M7579" s="2">
        <v>22438.5337633333</v>
      </c>
      <c r="N7579">
        <v>5936.67801000284</v>
      </c>
      <c r="O7579">
        <v>10282.6279415018</v>
      </c>
      <c r="P7579" s="2">
        <v>3</v>
      </c>
      <c r="Q7579" s="2">
        <v>11219.266883</v>
      </c>
      <c r="R7579">
        <v>2243.8533769999999</v>
      </c>
      <c r="S7579">
        <v>3886.4680536989999</v>
      </c>
      <c r="T7579" s="2">
        <v>3</v>
      </c>
    </row>
    <row r="7580" spans="1:20">
      <c r="A7580" t="s">
        <v>1636</v>
      </c>
      <c r="B7580" t="s">
        <v>1727</v>
      </c>
      <c r="C7580" s="219" t="s">
        <v>123</v>
      </c>
      <c r="D7580" s="1" t="s">
        <v>44</v>
      </c>
      <c r="E7580" s="1" t="s">
        <v>73</v>
      </c>
      <c r="F7580" s="38" t="s">
        <v>73</v>
      </c>
      <c r="G7580">
        <v>12</v>
      </c>
      <c r="H7580" s="123">
        <f t="shared" si="545"/>
        <v>0.66666666666666663</v>
      </c>
      <c r="K7580" t="s">
        <v>100</v>
      </c>
      <c r="M7580" s="2">
        <v>4456.1479863333298</v>
      </c>
      <c r="N7580">
        <v>636.59256933333302</v>
      </c>
      <c r="O7580">
        <v>1102.6106738061501</v>
      </c>
      <c r="P7580" s="2">
        <v>3</v>
      </c>
      <c r="Q7580" s="2">
        <v>4456.1479859999999</v>
      </c>
      <c r="R7580">
        <v>1273.1851389999999</v>
      </c>
      <c r="S7580">
        <v>2205.2213481896401</v>
      </c>
      <c r="T7580" s="2">
        <v>3</v>
      </c>
    </row>
    <row r="7581" spans="1:20">
      <c r="A7581" t="s">
        <v>1636</v>
      </c>
      <c r="B7581" t="s">
        <v>1728</v>
      </c>
      <c r="C7581" s="219" t="s">
        <v>123</v>
      </c>
      <c r="D7581" s="1" t="s">
        <v>44</v>
      </c>
      <c r="E7581" s="1" t="s">
        <v>73</v>
      </c>
      <c r="F7581" s="38" t="s">
        <v>73</v>
      </c>
      <c r="G7581">
        <v>12</v>
      </c>
      <c r="H7581" s="123">
        <f t="shared" si="545"/>
        <v>0.66666666666666663</v>
      </c>
      <c r="K7581" t="s">
        <v>100</v>
      </c>
      <c r="M7581" s="2">
        <v>407.07725790000001</v>
      </c>
      <c r="N7581">
        <v>135.69241930000001</v>
      </c>
      <c r="O7581">
        <v>235.02616442953999</v>
      </c>
      <c r="P7581" s="2">
        <v>3</v>
      </c>
      <c r="Q7581" s="2">
        <v>226.15403216666701</v>
      </c>
      <c r="R7581">
        <v>90.461612866666698</v>
      </c>
      <c r="S7581">
        <v>156.684109619693</v>
      </c>
      <c r="T7581" s="2">
        <v>3</v>
      </c>
    </row>
    <row r="7582" spans="1:20">
      <c r="A7582" t="s">
        <v>1636</v>
      </c>
      <c r="B7582" t="s">
        <v>1729</v>
      </c>
      <c r="C7582" s="219" t="s">
        <v>123</v>
      </c>
      <c r="D7582" s="1" t="s">
        <v>44</v>
      </c>
      <c r="E7582" s="1" t="s">
        <v>73</v>
      </c>
      <c r="F7582" s="38" t="s">
        <v>73</v>
      </c>
      <c r="G7582">
        <v>12</v>
      </c>
      <c r="H7582" s="123">
        <f t="shared" si="545"/>
        <v>0.66666666666666663</v>
      </c>
      <c r="K7582" t="s">
        <v>100</v>
      </c>
      <c r="M7582" s="2">
        <v>2017.9455580666699</v>
      </c>
      <c r="N7582">
        <v>1832.0220237661899</v>
      </c>
      <c r="O7582">
        <v>3173.1552257481999</v>
      </c>
      <c r="P7582" s="2">
        <v>3</v>
      </c>
      <c r="Q7582" s="2">
        <v>0</v>
      </c>
      <c r="R7582">
        <v>0</v>
      </c>
      <c r="S7582">
        <v>0</v>
      </c>
      <c r="T7582" s="2">
        <v>3</v>
      </c>
    </row>
    <row r="7583" spans="1:20">
      <c r="A7583" t="s">
        <v>1636</v>
      </c>
      <c r="B7583" t="s">
        <v>1730</v>
      </c>
      <c r="C7583" s="219" t="s">
        <v>123</v>
      </c>
      <c r="D7583" s="1" t="s">
        <v>44</v>
      </c>
      <c r="E7583" s="1" t="s">
        <v>73</v>
      </c>
      <c r="F7583" s="38" t="s">
        <v>73</v>
      </c>
      <c r="G7583">
        <v>12</v>
      </c>
      <c r="H7583" s="123">
        <f t="shared" si="545"/>
        <v>0.66666666666666663</v>
      </c>
      <c r="K7583" t="s">
        <v>100</v>
      </c>
      <c r="M7583" s="2">
        <v>0</v>
      </c>
      <c r="N7583">
        <v>0</v>
      </c>
      <c r="O7583">
        <v>0</v>
      </c>
      <c r="P7583" s="2">
        <v>3</v>
      </c>
      <c r="Q7583" s="2">
        <v>2560170.1236666702</v>
      </c>
      <c r="R7583">
        <v>768051.03733333305</v>
      </c>
      <c r="S7583">
        <v>1330303.41946731</v>
      </c>
      <c r="T7583" s="2">
        <v>3</v>
      </c>
    </row>
    <row r="7584" spans="1:20">
      <c r="A7584" t="s">
        <v>1636</v>
      </c>
      <c r="B7584" t="s">
        <v>1731</v>
      </c>
      <c r="C7584" s="219" t="s">
        <v>123</v>
      </c>
      <c r="D7584" s="1" t="s">
        <v>44</v>
      </c>
      <c r="E7584" s="1" t="s">
        <v>73</v>
      </c>
      <c r="F7584" s="38" t="s">
        <v>73</v>
      </c>
      <c r="G7584">
        <v>12</v>
      </c>
      <c r="H7584" s="123">
        <f t="shared" si="545"/>
        <v>0.66666666666666663</v>
      </c>
      <c r="K7584" t="s">
        <v>100</v>
      </c>
      <c r="M7584" s="2">
        <v>0</v>
      </c>
      <c r="N7584">
        <v>0</v>
      </c>
      <c r="O7584">
        <v>0</v>
      </c>
      <c r="P7584" s="2">
        <v>3</v>
      </c>
      <c r="Q7584" s="2">
        <v>0</v>
      </c>
      <c r="R7584">
        <v>0</v>
      </c>
      <c r="S7584">
        <v>0</v>
      </c>
      <c r="T7584" s="2">
        <v>3</v>
      </c>
    </row>
    <row r="7585" spans="1:20">
      <c r="A7585" t="s">
        <v>1636</v>
      </c>
      <c r="B7585" t="s">
        <v>1732</v>
      </c>
      <c r="C7585" s="219" t="s">
        <v>123</v>
      </c>
      <c r="D7585" s="1" t="s">
        <v>44</v>
      </c>
      <c r="E7585" s="1" t="s">
        <v>73</v>
      </c>
      <c r="F7585" s="38" t="s">
        <v>73</v>
      </c>
      <c r="G7585">
        <v>12</v>
      </c>
      <c r="H7585" s="123">
        <f t="shared" si="545"/>
        <v>0.66666666666666663</v>
      </c>
      <c r="K7585" t="s">
        <v>100</v>
      </c>
      <c r="M7585" s="2">
        <v>0</v>
      </c>
      <c r="N7585">
        <v>0</v>
      </c>
      <c r="O7585">
        <v>0</v>
      </c>
      <c r="P7585" s="2">
        <v>3</v>
      </c>
      <c r="Q7585" s="2">
        <v>0</v>
      </c>
      <c r="R7585">
        <v>0</v>
      </c>
      <c r="S7585">
        <v>0</v>
      </c>
      <c r="T7585" s="2">
        <v>3</v>
      </c>
    </row>
    <row r="7586" spans="1:20">
      <c r="A7586" t="s">
        <v>1636</v>
      </c>
      <c r="B7586" t="s">
        <v>1733</v>
      </c>
      <c r="C7586" s="219" t="s">
        <v>123</v>
      </c>
      <c r="D7586" s="1" t="s">
        <v>44</v>
      </c>
      <c r="E7586" s="1" t="s">
        <v>73</v>
      </c>
      <c r="F7586" s="38" t="s">
        <v>73</v>
      </c>
      <c r="G7586">
        <v>12</v>
      </c>
      <c r="H7586" s="123">
        <f t="shared" si="545"/>
        <v>0.66666666666666663</v>
      </c>
      <c r="K7586" t="s">
        <v>100</v>
      </c>
      <c r="M7586" s="2">
        <v>0</v>
      </c>
      <c r="N7586">
        <v>0</v>
      </c>
      <c r="O7586">
        <v>0</v>
      </c>
      <c r="P7586" s="2">
        <v>3</v>
      </c>
      <c r="Q7586" s="2">
        <v>0</v>
      </c>
      <c r="R7586">
        <v>0</v>
      </c>
      <c r="S7586">
        <v>0</v>
      </c>
      <c r="T7586" s="2">
        <v>3</v>
      </c>
    </row>
    <row r="7587" spans="1:20">
      <c r="A7587" t="s">
        <v>1636</v>
      </c>
      <c r="B7587" t="s">
        <v>1664</v>
      </c>
      <c r="C7587" s="219" t="s">
        <v>123</v>
      </c>
      <c r="D7587" s="1" t="s">
        <v>44</v>
      </c>
      <c r="E7587" s="1" t="s">
        <v>73</v>
      </c>
      <c r="F7587" s="38" t="s">
        <v>73</v>
      </c>
      <c r="G7587">
        <v>18</v>
      </c>
      <c r="H7587" s="123">
        <f t="shared" si="545"/>
        <v>1</v>
      </c>
      <c r="L7587" t="s">
        <v>100</v>
      </c>
      <c r="M7587" s="2">
        <v>21687.655070000001</v>
      </c>
      <c r="N7587">
        <v>2383.8789974221199</v>
      </c>
      <c r="O7587">
        <v>4128.9995426314699</v>
      </c>
      <c r="P7587" s="2">
        <v>3</v>
      </c>
      <c r="Q7587" s="2">
        <v>11348.1916066667</v>
      </c>
      <c r="R7587">
        <v>5987.2491236205997</v>
      </c>
      <c r="S7587">
        <v>10370.219679683099</v>
      </c>
      <c r="T7587" s="2">
        <v>3</v>
      </c>
    </row>
    <row r="7588" spans="1:20">
      <c r="A7588" t="s">
        <v>1636</v>
      </c>
      <c r="B7588" t="s">
        <v>1665</v>
      </c>
      <c r="C7588" s="219" t="s">
        <v>123</v>
      </c>
      <c r="D7588" s="1" t="s">
        <v>44</v>
      </c>
      <c r="E7588" s="1" t="s">
        <v>73</v>
      </c>
      <c r="F7588" s="38" t="s">
        <v>73</v>
      </c>
      <c r="G7588">
        <v>18</v>
      </c>
      <c r="H7588" s="123">
        <f t="shared" si="545"/>
        <v>1</v>
      </c>
      <c r="L7588" t="s">
        <v>100</v>
      </c>
      <c r="M7588" s="2">
        <v>0</v>
      </c>
      <c r="N7588">
        <v>0</v>
      </c>
      <c r="O7588">
        <v>0</v>
      </c>
      <c r="P7588" s="2">
        <v>3</v>
      </c>
      <c r="Q7588" s="2">
        <v>0</v>
      </c>
      <c r="R7588">
        <v>0</v>
      </c>
      <c r="S7588">
        <v>0</v>
      </c>
      <c r="T7588" s="2">
        <v>3</v>
      </c>
    </row>
    <row r="7589" spans="1:20">
      <c r="A7589" t="s">
        <v>1636</v>
      </c>
      <c r="B7589" t="s">
        <v>1666</v>
      </c>
      <c r="C7589" s="219" t="s">
        <v>123</v>
      </c>
      <c r="D7589" s="1" t="s">
        <v>44</v>
      </c>
      <c r="E7589" s="1" t="s">
        <v>73</v>
      </c>
      <c r="F7589" s="38" t="s">
        <v>73</v>
      </c>
      <c r="G7589">
        <v>18</v>
      </c>
      <c r="H7589" s="123">
        <f t="shared" si="545"/>
        <v>1</v>
      </c>
      <c r="L7589" t="s">
        <v>100</v>
      </c>
      <c r="M7589" s="2">
        <v>0</v>
      </c>
      <c r="N7589">
        <v>0</v>
      </c>
      <c r="O7589">
        <v>0</v>
      </c>
      <c r="P7589" s="2">
        <v>3</v>
      </c>
      <c r="Q7589" s="2">
        <v>0</v>
      </c>
      <c r="R7589">
        <v>0</v>
      </c>
      <c r="S7589">
        <v>0</v>
      </c>
      <c r="T7589" s="2">
        <v>3</v>
      </c>
    </row>
    <row r="7590" spans="1:20">
      <c r="A7590" t="s">
        <v>1636</v>
      </c>
      <c r="B7590" t="s">
        <v>1667</v>
      </c>
      <c r="C7590" s="219" t="s">
        <v>123</v>
      </c>
      <c r="D7590" s="1" t="s">
        <v>44</v>
      </c>
      <c r="E7590" s="1" t="s">
        <v>73</v>
      </c>
      <c r="F7590" s="38" t="s">
        <v>73</v>
      </c>
      <c r="G7590">
        <v>18</v>
      </c>
      <c r="H7590" s="123">
        <f t="shared" si="545"/>
        <v>1</v>
      </c>
      <c r="L7590" t="s">
        <v>100</v>
      </c>
      <c r="M7590" s="2">
        <v>0</v>
      </c>
      <c r="N7590">
        <v>0</v>
      </c>
      <c r="O7590">
        <v>0</v>
      </c>
      <c r="P7590" s="2">
        <v>3</v>
      </c>
      <c r="Q7590" s="2">
        <v>0</v>
      </c>
      <c r="R7590">
        <v>0</v>
      </c>
      <c r="S7590">
        <v>0</v>
      </c>
      <c r="T7590" s="2">
        <v>3</v>
      </c>
    </row>
    <row r="7591" spans="1:20">
      <c r="A7591" t="s">
        <v>1636</v>
      </c>
      <c r="B7591" t="s">
        <v>1668</v>
      </c>
      <c r="C7591" s="219" t="s">
        <v>123</v>
      </c>
      <c r="D7591" s="1" t="s">
        <v>44</v>
      </c>
      <c r="E7591" s="1" t="s">
        <v>73</v>
      </c>
      <c r="F7591" s="38" t="s">
        <v>73</v>
      </c>
      <c r="G7591">
        <v>18</v>
      </c>
      <c r="H7591" s="123">
        <f t="shared" si="545"/>
        <v>1</v>
      </c>
      <c r="L7591" t="s">
        <v>100</v>
      </c>
      <c r="M7591" s="2">
        <v>36096.499459999999</v>
      </c>
      <c r="N7591">
        <v>18773.877198300699</v>
      </c>
      <c r="O7591">
        <v>32517.309162515601</v>
      </c>
      <c r="P7591" s="2">
        <v>3</v>
      </c>
      <c r="Q7591" s="2">
        <v>30980.460169999998</v>
      </c>
      <c r="R7591">
        <v>2967.3899083862102</v>
      </c>
      <c r="S7591">
        <v>5139.6700871920702</v>
      </c>
      <c r="T7591" s="2">
        <v>3</v>
      </c>
    </row>
    <row r="7592" spans="1:20">
      <c r="A7592" t="s">
        <v>1636</v>
      </c>
      <c r="B7592" t="s">
        <v>1669</v>
      </c>
      <c r="C7592" s="219" t="s">
        <v>123</v>
      </c>
      <c r="D7592" s="1" t="s">
        <v>44</v>
      </c>
      <c r="E7592" s="1" t="s">
        <v>73</v>
      </c>
      <c r="F7592" s="38" t="s">
        <v>73</v>
      </c>
      <c r="G7592">
        <v>18</v>
      </c>
      <c r="H7592" s="123">
        <f t="shared" si="545"/>
        <v>1</v>
      </c>
      <c r="L7592" t="s">
        <v>100</v>
      </c>
      <c r="M7592" s="2">
        <v>0</v>
      </c>
      <c r="N7592">
        <v>0</v>
      </c>
      <c r="O7592">
        <v>0</v>
      </c>
      <c r="P7592" s="2">
        <v>3</v>
      </c>
      <c r="Q7592" s="2">
        <v>0</v>
      </c>
      <c r="R7592">
        <v>0</v>
      </c>
      <c r="S7592">
        <v>0</v>
      </c>
      <c r="T7592" s="2">
        <v>3</v>
      </c>
    </row>
    <row r="7593" spans="1:20">
      <c r="A7593" t="s">
        <v>1636</v>
      </c>
      <c r="B7593" t="s">
        <v>1670</v>
      </c>
      <c r="C7593" s="219" t="s">
        <v>123</v>
      </c>
      <c r="D7593" s="1" t="s">
        <v>44</v>
      </c>
      <c r="E7593" s="1" t="s">
        <v>73</v>
      </c>
      <c r="F7593" s="38" t="s">
        <v>73</v>
      </c>
      <c r="G7593">
        <v>18</v>
      </c>
      <c r="H7593" s="123">
        <f t="shared" si="545"/>
        <v>1</v>
      </c>
      <c r="L7593" t="s">
        <v>100</v>
      </c>
      <c r="M7593" s="2">
        <v>0</v>
      </c>
      <c r="N7593">
        <v>0</v>
      </c>
      <c r="O7593">
        <v>0</v>
      </c>
      <c r="P7593" s="2">
        <v>3</v>
      </c>
      <c r="Q7593" s="2">
        <v>0</v>
      </c>
      <c r="R7593">
        <v>0</v>
      </c>
      <c r="S7593">
        <v>0</v>
      </c>
      <c r="T7593" s="2">
        <v>3</v>
      </c>
    </row>
    <row r="7594" spans="1:20">
      <c r="A7594" t="s">
        <v>1636</v>
      </c>
      <c r="B7594" t="s">
        <v>1671</v>
      </c>
      <c r="C7594" s="219" t="s">
        <v>123</v>
      </c>
      <c r="D7594" s="1" t="s">
        <v>44</v>
      </c>
      <c r="E7594" s="1" t="s">
        <v>73</v>
      </c>
      <c r="F7594" s="38" t="s">
        <v>73</v>
      </c>
      <c r="G7594">
        <v>18</v>
      </c>
      <c r="H7594" s="123">
        <f t="shared" si="545"/>
        <v>1</v>
      </c>
      <c r="L7594" t="s">
        <v>100</v>
      </c>
      <c r="M7594" s="2">
        <v>0</v>
      </c>
      <c r="N7594">
        <v>0</v>
      </c>
      <c r="O7594">
        <v>0</v>
      </c>
      <c r="P7594" s="2">
        <v>3</v>
      </c>
      <c r="Q7594" s="2">
        <v>0</v>
      </c>
      <c r="R7594">
        <v>0</v>
      </c>
      <c r="S7594">
        <v>0</v>
      </c>
      <c r="T7594" s="2">
        <v>3</v>
      </c>
    </row>
    <row r="7595" spans="1:20">
      <c r="A7595" t="s">
        <v>1636</v>
      </c>
      <c r="B7595" t="s">
        <v>1672</v>
      </c>
      <c r="C7595" s="219" t="s">
        <v>123</v>
      </c>
      <c r="D7595" s="1" t="s">
        <v>44</v>
      </c>
      <c r="E7595" s="1" t="s">
        <v>73</v>
      </c>
      <c r="F7595" s="38" t="s">
        <v>73</v>
      </c>
      <c r="G7595">
        <v>18</v>
      </c>
      <c r="H7595" s="123">
        <f t="shared" si="545"/>
        <v>1</v>
      </c>
      <c r="L7595" t="s">
        <v>100</v>
      </c>
      <c r="M7595" s="2">
        <v>0</v>
      </c>
      <c r="N7595">
        <v>0</v>
      </c>
      <c r="O7595">
        <v>0</v>
      </c>
      <c r="P7595" s="2">
        <v>3</v>
      </c>
      <c r="Q7595" s="2">
        <v>0</v>
      </c>
      <c r="R7595">
        <v>0</v>
      </c>
      <c r="S7595">
        <v>0</v>
      </c>
      <c r="T7595" s="2">
        <v>3</v>
      </c>
    </row>
    <row r="7596" spans="1:20">
      <c r="A7596" t="s">
        <v>1636</v>
      </c>
      <c r="B7596" t="s">
        <v>1673</v>
      </c>
      <c r="C7596" s="219" t="s">
        <v>123</v>
      </c>
      <c r="D7596" s="1" t="s">
        <v>44</v>
      </c>
      <c r="E7596" s="1" t="s">
        <v>73</v>
      </c>
      <c r="F7596" s="38" t="s">
        <v>73</v>
      </c>
      <c r="G7596">
        <v>18</v>
      </c>
      <c r="H7596" s="123">
        <f t="shared" si="545"/>
        <v>1</v>
      </c>
      <c r="L7596" t="s">
        <v>100</v>
      </c>
      <c r="M7596" s="2">
        <v>0</v>
      </c>
      <c r="N7596">
        <v>0</v>
      </c>
      <c r="O7596">
        <v>0</v>
      </c>
      <c r="P7596" s="2">
        <v>3</v>
      </c>
      <c r="Q7596" s="2">
        <v>0</v>
      </c>
      <c r="R7596">
        <v>0</v>
      </c>
      <c r="S7596">
        <v>0</v>
      </c>
      <c r="T7596" s="2">
        <v>3</v>
      </c>
    </row>
    <row r="7597" spans="1:20">
      <c r="A7597" t="s">
        <v>1636</v>
      </c>
      <c r="B7597" t="s">
        <v>1674</v>
      </c>
      <c r="C7597" s="219" t="s">
        <v>123</v>
      </c>
      <c r="D7597" s="1" t="s">
        <v>44</v>
      </c>
      <c r="E7597" s="1" t="s">
        <v>73</v>
      </c>
      <c r="F7597" s="38" t="s">
        <v>73</v>
      </c>
      <c r="G7597">
        <v>18</v>
      </c>
      <c r="H7597" s="123">
        <f t="shared" si="545"/>
        <v>1</v>
      </c>
      <c r="L7597" t="s">
        <v>100</v>
      </c>
      <c r="M7597" s="2">
        <v>3247.603783</v>
      </c>
      <c r="N7597">
        <v>1005.10070368124</v>
      </c>
      <c r="O7597">
        <v>1740.88548549914</v>
      </c>
      <c r="P7597" s="2">
        <v>3</v>
      </c>
      <c r="Q7597" s="2">
        <v>12178.514186</v>
      </c>
      <c r="R7597">
        <v>3028.8540984829601</v>
      </c>
      <c r="S7597">
        <v>5246.12918728571</v>
      </c>
      <c r="T7597" s="2">
        <v>3</v>
      </c>
    </row>
    <row r="7598" spans="1:20">
      <c r="A7598" t="s">
        <v>1636</v>
      </c>
      <c r="B7598" t="s">
        <v>1675</v>
      </c>
      <c r="C7598" s="219" t="s">
        <v>123</v>
      </c>
      <c r="D7598" s="1" t="s">
        <v>44</v>
      </c>
      <c r="E7598" s="1" t="s">
        <v>73</v>
      </c>
      <c r="F7598" s="38" t="s">
        <v>73</v>
      </c>
      <c r="G7598">
        <v>18</v>
      </c>
      <c r="H7598" s="123">
        <f t="shared" si="545"/>
        <v>1</v>
      </c>
      <c r="L7598" t="s">
        <v>100</v>
      </c>
      <c r="M7598" s="2">
        <v>0</v>
      </c>
      <c r="N7598">
        <v>0</v>
      </c>
      <c r="O7598">
        <v>0</v>
      </c>
      <c r="P7598" s="2">
        <v>3</v>
      </c>
      <c r="Q7598" s="2">
        <v>0</v>
      </c>
      <c r="R7598">
        <v>0</v>
      </c>
      <c r="S7598">
        <v>0</v>
      </c>
      <c r="T7598" s="2">
        <v>3</v>
      </c>
    </row>
    <row r="7599" spans="1:20">
      <c r="A7599" t="s">
        <v>1636</v>
      </c>
      <c r="B7599" t="s">
        <v>1676</v>
      </c>
      <c r="C7599" s="219" t="s">
        <v>123</v>
      </c>
      <c r="D7599" s="1" t="s">
        <v>44</v>
      </c>
      <c r="E7599" s="1" t="s">
        <v>73</v>
      </c>
      <c r="F7599" s="38" t="s">
        <v>73</v>
      </c>
      <c r="G7599">
        <v>18</v>
      </c>
      <c r="H7599" s="123">
        <f t="shared" si="545"/>
        <v>1</v>
      </c>
      <c r="L7599" t="s">
        <v>100</v>
      </c>
      <c r="M7599" s="2">
        <v>0</v>
      </c>
      <c r="N7599">
        <v>0</v>
      </c>
      <c r="O7599">
        <v>0</v>
      </c>
      <c r="P7599" s="2">
        <v>3</v>
      </c>
      <c r="Q7599" s="2">
        <v>0</v>
      </c>
      <c r="R7599">
        <v>0</v>
      </c>
      <c r="S7599">
        <v>0</v>
      </c>
      <c r="T7599" s="2">
        <v>3</v>
      </c>
    </row>
    <row r="7600" spans="1:20">
      <c r="A7600" t="s">
        <v>1636</v>
      </c>
      <c r="B7600" t="s">
        <v>1677</v>
      </c>
      <c r="C7600" s="219" t="s">
        <v>123</v>
      </c>
      <c r="D7600" s="1" t="s">
        <v>44</v>
      </c>
      <c r="E7600" s="1" t="s">
        <v>73</v>
      </c>
      <c r="F7600" s="38" t="s">
        <v>73</v>
      </c>
      <c r="G7600">
        <v>18</v>
      </c>
      <c r="H7600" s="123">
        <f t="shared" si="545"/>
        <v>1</v>
      </c>
      <c r="L7600" t="s">
        <v>100</v>
      </c>
      <c r="M7600" s="2">
        <v>0</v>
      </c>
      <c r="N7600">
        <v>0</v>
      </c>
      <c r="O7600">
        <v>0</v>
      </c>
      <c r="P7600" s="2">
        <v>3</v>
      </c>
      <c r="Q7600" s="2">
        <v>0</v>
      </c>
      <c r="R7600">
        <v>0</v>
      </c>
      <c r="S7600">
        <v>0</v>
      </c>
      <c r="T7600" s="2">
        <v>3</v>
      </c>
    </row>
    <row r="7601" spans="1:20">
      <c r="A7601" t="s">
        <v>1636</v>
      </c>
      <c r="B7601" t="s">
        <v>1678</v>
      </c>
      <c r="C7601" s="219" t="s">
        <v>123</v>
      </c>
      <c r="D7601" s="1" t="s">
        <v>44</v>
      </c>
      <c r="E7601" s="1" t="s">
        <v>73</v>
      </c>
      <c r="F7601" s="38" t="s">
        <v>73</v>
      </c>
      <c r="G7601">
        <v>18</v>
      </c>
      <c r="H7601" s="123">
        <f t="shared" si="545"/>
        <v>1</v>
      </c>
      <c r="L7601" t="s">
        <v>100</v>
      </c>
      <c r="M7601" s="2">
        <v>0</v>
      </c>
      <c r="N7601">
        <v>0</v>
      </c>
      <c r="O7601">
        <v>0</v>
      </c>
      <c r="P7601" s="2">
        <v>3</v>
      </c>
      <c r="Q7601" s="2">
        <v>0</v>
      </c>
      <c r="R7601">
        <v>0</v>
      </c>
      <c r="S7601">
        <v>0</v>
      </c>
      <c r="T7601" s="2">
        <v>3</v>
      </c>
    </row>
    <row r="7602" spans="1:20">
      <c r="A7602" t="s">
        <v>1636</v>
      </c>
      <c r="B7602" t="s">
        <v>1679</v>
      </c>
      <c r="C7602" s="219" t="s">
        <v>123</v>
      </c>
      <c r="D7602" s="1" t="s">
        <v>44</v>
      </c>
      <c r="E7602" s="1" t="s">
        <v>73</v>
      </c>
      <c r="F7602" s="38" t="s">
        <v>73</v>
      </c>
      <c r="G7602">
        <v>18</v>
      </c>
      <c r="H7602" s="123">
        <f t="shared" si="545"/>
        <v>1</v>
      </c>
      <c r="L7602" t="s">
        <v>100</v>
      </c>
      <c r="M7602" s="2">
        <v>1030657.69916667</v>
      </c>
      <c r="N7602">
        <v>430378.68722777301</v>
      </c>
      <c r="O7602">
        <v>745437.75277329702</v>
      </c>
      <c r="P7602" s="2">
        <v>3</v>
      </c>
      <c r="Q7602" s="2">
        <v>46062.913933333301</v>
      </c>
      <c r="R7602">
        <v>8365.98278693873</v>
      </c>
      <c r="S7602">
        <v>14490.3072422245</v>
      </c>
      <c r="T7602" s="2">
        <v>3</v>
      </c>
    </row>
    <row r="7603" spans="1:20">
      <c r="A7603" t="s">
        <v>1636</v>
      </c>
      <c r="B7603" t="s">
        <v>1680</v>
      </c>
      <c r="C7603" s="219" t="s">
        <v>123</v>
      </c>
      <c r="D7603" s="1" t="s">
        <v>44</v>
      </c>
      <c r="E7603" s="1" t="s">
        <v>73</v>
      </c>
      <c r="F7603" s="38" t="s">
        <v>73</v>
      </c>
      <c r="G7603">
        <v>18</v>
      </c>
      <c r="H7603" s="123">
        <f t="shared" si="545"/>
        <v>1</v>
      </c>
      <c r="L7603" t="s">
        <v>100</v>
      </c>
      <c r="M7603" s="2">
        <v>11255.3377289333</v>
      </c>
      <c r="N7603">
        <v>6689.1183268946697</v>
      </c>
      <c r="O7603">
        <v>11585.8928000217</v>
      </c>
      <c r="P7603" s="2">
        <v>3</v>
      </c>
      <c r="Q7603" s="2">
        <v>57128.179417333296</v>
      </c>
      <c r="R7603">
        <v>25392.422254563899</v>
      </c>
      <c r="S7603">
        <v>43980.965472147298</v>
      </c>
      <c r="T7603" s="2">
        <v>3</v>
      </c>
    </row>
    <row r="7604" spans="1:20">
      <c r="A7604" t="s">
        <v>1636</v>
      </c>
      <c r="B7604" t="s">
        <v>1681</v>
      </c>
      <c r="C7604" s="219" t="s">
        <v>123</v>
      </c>
      <c r="D7604" s="1" t="s">
        <v>44</v>
      </c>
      <c r="E7604" s="1" t="s">
        <v>73</v>
      </c>
      <c r="F7604" s="38" t="s">
        <v>73</v>
      </c>
      <c r="G7604">
        <v>18</v>
      </c>
      <c r="H7604" s="123">
        <f t="shared" si="545"/>
        <v>1</v>
      </c>
      <c r="L7604" t="s">
        <v>100</v>
      </c>
      <c r="M7604" s="2">
        <v>0</v>
      </c>
      <c r="N7604">
        <v>0</v>
      </c>
      <c r="O7604">
        <v>0</v>
      </c>
      <c r="P7604" s="2">
        <v>3</v>
      </c>
      <c r="Q7604" s="2">
        <v>0</v>
      </c>
      <c r="R7604">
        <v>0</v>
      </c>
      <c r="S7604">
        <v>0</v>
      </c>
      <c r="T7604" s="2">
        <v>3</v>
      </c>
    </row>
    <row r="7605" spans="1:20">
      <c r="A7605" t="s">
        <v>1636</v>
      </c>
      <c r="B7605" t="s">
        <v>1682</v>
      </c>
      <c r="C7605" s="219" t="s">
        <v>123</v>
      </c>
      <c r="D7605" s="1" t="s">
        <v>44</v>
      </c>
      <c r="E7605" s="1" t="s">
        <v>73</v>
      </c>
      <c r="F7605" s="38" t="s">
        <v>73</v>
      </c>
      <c r="G7605">
        <v>18</v>
      </c>
      <c r="H7605" s="123">
        <f t="shared" si="545"/>
        <v>1</v>
      </c>
      <c r="L7605" t="s">
        <v>100</v>
      </c>
      <c r="M7605" s="2">
        <v>140548.72719999999</v>
      </c>
      <c r="N7605">
        <v>78102.612810531995</v>
      </c>
      <c r="O7605">
        <v>135277.69359172101</v>
      </c>
      <c r="P7605" s="2">
        <v>3</v>
      </c>
      <c r="Q7605" s="2">
        <v>562194.90879999998</v>
      </c>
      <c r="R7605">
        <v>186374.18383052899</v>
      </c>
      <c r="S7605">
        <v>322809.55561365897</v>
      </c>
      <c r="T7605" s="2">
        <v>3</v>
      </c>
    </row>
    <row r="7606" spans="1:20">
      <c r="A7606" t="s">
        <v>1636</v>
      </c>
      <c r="B7606" t="s">
        <v>1683</v>
      </c>
      <c r="C7606" s="219" t="s">
        <v>123</v>
      </c>
      <c r="D7606" s="1" t="s">
        <v>44</v>
      </c>
      <c r="E7606" s="1" t="s">
        <v>73</v>
      </c>
      <c r="F7606" s="38" t="s">
        <v>73</v>
      </c>
      <c r="G7606">
        <v>18</v>
      </c>
      <c r="H7606" s="123">
        <f t="shared" si="545"/>
        <v>1</v>
      </c>
      <c r="L7606" t="s">
        <v>100</v>
      </c>
      <c r="M7606" s="2">
        <v>715.10945706666701</v>
      </c>
      <c r="N7606">
        <v>358.28968243669601</v>
      </c>
      <c r="O7606">
        <v>620.57593380807702</v>
      </c>
      <c r="P7606" s="2">
        <v>3</v>
      </c>
      <c r="Q7606" s="2">
        <v>52.971070900000001</v>
      </c>
      <c r="R7606">
        <v>52.971070900000001</v>
      </c>
      <c r="S7606">
        <v>91.748586130133305</v>
      </c>
      <c r="T7606" s="2">
        <v>3</v>
      </c>
    </row>
    <row r="7607" spans="1:20">
      <c r="A7607" t="s">
        <v>1636</v>
      </c>
      <c r="B7607" t="s">
        <v>1684</v>
      </c>
      <c r="C7607" s="219" t="s">
        <v>123</v>
      </c>
      <c r="D7607" s="1" t="s">
        <v>44</v>
      </c>
      <c r="E7607" s="1" t="s">
        <v>73</v>
      </c>
      <c r="F7607" s="38" t="s">
        <v>73</v>
      </c>
      <c r="G7607">
        <v>18</v>
      </c>
      <c r="H7607" s="123">
        <f t="shared" si="545"/>
        <v>1</v>
      </c>
      <c r="L7607" t="s">
        <v>100</v>
      </c>
      <c r="M7607" s="2">
        <v>2345.3743328666701</v>
      </c>
      <c r="N7607">
        <v>1705.7267875666701</v>
      </c>
      <c r="O7607">
        <v>2954.40545989671</v>
      </c>
      <c r="P7607" s="2">
        <v>3</v>
      </c>
      <c r="Q7607" s="2">
        <v>4584.14074133333</v>
      </c>
      <c r="R7607">
        <v>106.607924333333</v>
      </c>
      <c r="S7607">
        <v>184.65034143479201</v>
      </c>
      <c r="T7607" s="2">
        <v>3</v>
      </c>
    </row>
    <row r="7608" spans="1:20">
      <c r="A7608" t="s">
        <v>1636</v>
      </c>
      <c r="B7608" t="s">
        <v>1685</v>
      </c>
      <c r="C7608" s="219" t="s">
        <v>123</v>
      </c>
      <c r="D7608" s="1" t="s">
        <v>44</v>
      </c>
      <c r="E7608" s="1" t="s">
        <v>73</v>
      </c>
      <c r="F7608" s="38" t="s">
        <v>73</v>
      </c>
      <c r="G7608">
        <v>18</v>
      </c>
      <c r="H7608" s="123">
        <f t="shared" si="545"/>
        <v>1</v>
      </c>
      <c r="L7608" t="s">
        <v>100</v>
      </c>
      <c r="M7608" s="2">
        <v>1665.83422033333</v>
      </c>
      <c r="N7608">
        <v>1665.83422033333</v>
      </c>
      <c r="O7608">
        <v>2885.3095066042201</v>
      </c>
      <c r="P7608" s="2">
        <v>3</v>
      </c>
      <c r="Q7608" s="2">
        <v>94952.550553333305</v>
      </c>
      <c r="R7608">
        <v>36837.165802501302</v>
      </c>
      <c r="S7608">
        <v>63803.8427767709</v>
      </c>
      <c r="T7608" s="2">
        <v>3</v>
      </c>
    </row>
    <row r="7609" spans="1:20">
      <c r="A7609" t="s">
        <v>1636</v>
      </c>
      <c r="B7609" t="s">
        <v>1686</v>
      </c>
      <c r="C7609" s="219" t="s">
        <v>123</v>
      </c>
      <c r="D7609" s="1" t="s">
        <v>44</v>
      </c>
      <c r="E7609" s="1" t="s">
        <v>73</v>
      </c>
      <c r="F7609" s="38" t="s">
        <v>73</v>
      </c>
      <c r="G7609">
        <v>18</v>
      </c>
      <c r="H7609" s="123">
        <f t="shared" si="545"/>
        <v>1</v>
      </c>
      <c r="L7609" t="s">
        <v>100</v>
      </c>
      <c r="M7609" s="2">
        <v>0</v>
      </c>
      <c r="N7609">
        <v>0</v>
      </c>
      <c r="O7609">
        <v>0</v>
      </c>
      <c r="P7609" s="2">
        <v>3</v>
      </c>
      <c r="Q7609" s="2">
        <v>0</v>
      </c>
      <c r="R7609">
        <v>0</v>
      </c>
      <c r="S7609">
        <v>0</v>
      </c>
      <c r="T7609" s="2">
        <v>3</v>
      </c>
    </row>
    <row r="7610" spans="1:20">
      <c r="A7610" t="s">
        <v>1636</v>
      </c>
      <c r="B7610" t="s">
        <v>1687</v>
      </c>
      <c r="C7610" s="219" t="s">
        <v>123</v>
      </c>
      <c r="D7610" s="1" t="s">
        <v>44</v>
      </c>
      <c r="E7610" s="1" t="s">
        <v>73</v>
      </c>
      <c r="F7610" s="38" t="s">
        <v>73</v>
      </c>
      <c r="G7610">
        <v>18</v>
      </c>
      <c r="H7610" s="123">
        <f t="shared" si="545"/>
        <v>1</v>
      </c>
      <c r="L7610" t="s">
        <v>100</v>
      </c>
      <c r="M7610" s="2">
        <v>2615.4711579999998</v>
      </c>
      <c r="N7610">
        <v>943.77143799707596</v>
      </c>
      <c r="O7610">
        <v>1634.6600813432799</v>
      </c>
      <c r="P7610" s="2">
        <v>3</v>
      </c>
      <c r="Q7610" s="2">
        <v>10917.712877</v>
      </c>
      <c r="R7610">
        <v>2163.0031296283801</v>
      </c>
      <c r="S7610">
        <v>3746.4313174468398</v>
      </c>
      <c r="T7610" s="2">
        <v>3</v>
      </c>
    </row>
    <row r="7611" spans="1:20">
      <c r="A7611" t="s">
        <v>1636</v>
      </c>
      <c r="B7611" t="s">
        <v>1688</v>
      </c>
      <c r="C7611" s="219" t="s">
        <v>123</v>
      </c>
      <c r="D7611" s="1" t="s">
        <v>44</v>
      </c>
      <c r="E7611" s="1" t="s">
        <v>73</v>
      </c>
      <c r="F7611" s="38" t="s">
        <v>73</v>
      </c>
      <c r="G7611">
        <v>18</v>
      </c>
      <c r="H7611" s="123">
        <f t="shared" si="545"/>
        <v>1</v>
      </c>
      <c r="L7611" t="s">
        <v>100</v>
      </c>
      <c r="M7611" s="2">
        <v>10353.661169000001</v>
      </c>
      <c r="N7611">
        <v>2107.1702000808</v>
      </c>
      <c r="O7611">
        <v>3649.7258467350098</v>
      </c>
      <c r="P7611" s="2">
        <v>3</v>
      </c>
      <c r="Q7611" s="2">
        <v>47786.128479999999</v>
      </c>
      <c r="R7611">
        <v>26056.1425441305</v>
      </c>
      <c r="S7611">
        <v>45130.562735691099</v>
      </c>
      <c r="T7611" s="2">
        <v>3</v>
      </c>
    </row>
    <row r="7612" spans="1:20">
      <c r="A7612" t="s">
        <v>1636</v>
      </c>
      <c r="B7612" t="s">
        <v>1689</v>
      </c>
      <c r="C7612" s="219" t="s">
        <v>123</v>
      </c>
      <c r="D7612" s="1" t="s">
        <v>44</v>
      </c>
      <c r="E7612" s="1" t="s">
        <v>73</v>
      </c>
      <c r="F7612" s="38" t="s">
        <v>73</v>
      </c>
      <c r="G7612">
        <v>18</v>
      </c>
      <c r="H7612" s="123">
        <f t="shared" si="545"/>
        <v>1</v>
      </c>
      <c r="L7612" t="s">
        <v>100</v>
      </c>
      <c r="M7612" s="2">
        <v>40999.608876666702</v>
      </c>
      <c r="N7612">
        <v>1033.9540542631501</v>
      </c>
      <c r="O7612">
        <v>1790.8609546755999</v>
      </c>
      <c r="P7612" s="2">
        <v>3</v>
      </c>
      <c r="Q7612" s="2">
        <v>158.9132127</v>
      </c>
      <c r="R7612">
        <v>91.748586130133305</v>
      </c>
      <c r="S7612">
        <v>158.9132127</v>
      </c>
      <c r="T7612" s="2">
        <v>3</v>
      </c>
    </row>
    <row r="7613" spans="1:20">
      <c r="A7613" t="s">
        <v>1636</v>
      </c>
      <c r="B7613" t="s">
        <v>1690</v>
      </c>
      <c r="C7613" s="219" t="s">
        <v>123</v>
      </c>
      <c r="D7613" s="1" t="s">
        <v>44</v>
      </c>
      <c r="E7613" s="1" t="s">
        <v>73</v>
      </c>
      <c r="F7613" s="38" t="s">
        <v>73</v>
      </c>
      <c r="G7613">
        <v>18</v>
      </c>
      <c r="H7613" s="123">
        <f t="shared" si="545"/>
        <v>1</v>
      </c>
      <c r="L7613" t="s">
        <v>100</v>
      </c>
      <c r="M7613" s="2">
        <v>0</v>
      </c>
      <c r="N7613">
        <v>0</v>
      </c>
      <c r="O7613">
        <v>0</v>
      </c>
      <c r="P7613" s="2">
        <v>3</v>
      </c>
      <c r="Q7613" s="2">
        <v>0</v>
      </c>
      <c r="R7613">
        <v>0</v>
      </c>
      <c r="S7613">
        <v>0</v>
      </c>
      <c r="T7613" s="2">
        <v>3</v>
      </c>
    </row>
    <row r="7614" spans="1:20">
      <c r="A7614" t="s">
        <v>1636</v>
      </c>
      <c r="B7614" t="s">
        <v>1691</v>
      </c>
      <c r="C7614" s="219" t="s">
        <v>123</v>
      </c>
      <c r="D7614" s="1" t="s">
        <v>44</v>
      </c>
      <c r="E7614" s="1" t="s">
        <v>73</v>
      </c>
      <c r="F7614" s="38" t="s">
        <v>73</v>
      </c>
      <c r="G7614">
        <v>18</v>
      </c>
      <c r="H7614" s="123">
        <f t="shared" si="545"/>
        <v>1</v>
      </c>
      <c r="L7614" t="s">
        <v>100</v>
      </c>
      <c r="M7614" s="2">
        <v>0</v>
      </c>
      <c r="N7614">
        <v>0</v>
      </c>
      <c r="O7614">
        <v>0</v>
      </c>
      <c r="P7614" s="2">
        <v>3</v>
      </c>
      <c r="Q7614" s="2">
        <v>0</v>
      </c>
      <c r="R7614">
        <v>0</v>
      </c>
      <c r="S7614">
        <v>0</v>
      </c>
      <c r="T7614" s="2">
        <v>3</v>
      </c>
    </row>
    <row r="7615" spans="1:20">
      <c r="A7615" t="s">
        <v>1636</v>
      </c>
      <c r="B7615" t="s">
        <v>1692</v>
      </c>
      <c r="C7615" s="219" t="s">
        <v>123</v>
      </c>
      <c r="D7615" s="1" t="s">
        <v>44</v>
      </c>
      <c r="E7615" s="1" t="s">
        <v>73</v>
      </c>
      <c r="F7615" s="38" t="s">
        <v>73</v>
      </c>
      <c r="G7615">
        <v>18</v>
      </c>
      <c r="H7615" s="123">
        <f t="shared" si="545"/>
        <v>1</v>
      </c>
      <c r="L7615" t="s">
        <v>100</v>
      </c>
      <c r="M7615" s="2">
        <v>0</v>
      </c>
      <c r="N7615">
        <v>0</v>
      </c>
      <c r="O7615">
        <v>0</v>
      </c>
      <c r="P7615" s="2">
        <v>3</v>
      </c>
      <c r="Q7615" s="2">
        <v>0</v>
      </c>
      <c r="R7615">
        <v>0</v>
      </c>
      <c r="S7615">
        <v>0</v>
      </c>
      <c r="T7615" s="2">
        <v>3</v>
      </c>
    </row>
    <row r="7616" spans="1:20">
      <c r="A7616" t="s">
        <v>1636</v>
      </c>
      <c r="B7616" t="s">
        <v>1693</v>
      </c>
      <c r="C7616" s="219" t="s">
        <v>123</v>
      </c>
      <c r="D7616" s="1" t="s">
        <v>44</v>
      </c>
      <c r="E7616" s="1" t="s">
        <v>73</v>
      </c>
      <c r="F7616" s="38" t="s">
        <v>73</v>
      </c>
      <c r="G7616">
        <v>18</v>
      </c>
      <c r="H7616" s="123">
        <f t="shared" si="545"/>
        <v>1</v>
      </c>
      <c r="L7616" t="s">
        <v>100</v>
      </c>
      <c r="M7616" s="2">
        <v>0</v>
      </c>
      <c r="N7616">
        <v>0</v>
      </c>
      <c r="O7616">
        <v>0</v>
      </c>
      <c r="P7616" s="2">
        <v>3</v>
      </c>
      <c r="Q7616" s="2">
        <v>0</v>
      </c>
      <c r="R7616">
        <v>0</v>
      </c>
      <c r="S7616">
        <v>0</v>
      </c>
      <c r="T7616" s="2">
        <v>3</v>
      </c>
    </row>
    <row r="7617" spans="1:20">
      <c r="A7617" t="s">
        <v>1636</v>
      </c>
      <c r="B7617" t="s">
        <v>1694</v>
      </c>
      <c r="C7617" s="219" t="s">
        <v>123</v>
      </c>
      <c r="D7617" s="1" t="s">
        <v>44</v>
      </c>
      <c r="E7617" s="1" t="s">
        <v>73</v>
      </c>
      <c r="F7617" s="38" t="s">
        <v>73</v>
      </c>
      <c r="G7617">
        <v>18</v>
      </c>
      <c r="H7617" s="123">
        <f t="shared" si="545"/>
        <v>1</v>
      </c>
      <c r="L7617" t="s">
        <v>100</v>
      </c>
      <c r="M7617" s="2">
        <v>0</v>
      </c>
      <c r="N7617">
        <v>0</v>
      </c>
      <c r="O7617">
        <v>0</v>
      </c>
      <c r="P7617" s="2">
        <v>3</v>
      </c>
      <c r="Q7617" s="2">
        <v>0</v>
      </c>
      <c r="R7617">
        <v>0</v>
      </c>
      <c r="S7617">
        <v>0</v>
      </c>
      <c r="T7617" s="2">
        <v>3</v>
      </c>
    </row>
    <row r="7618" spans="1:20">
      <c r="A7618" t="s">
        <v>1636</v>
      </c>
      <c r="B7618" t="s">
        <v>1695</v>
      </c>
      <c r="C7618" s="219" t="s">
        <v>123</v>
      </c>
      <c r="D7618" s="1" t="s">
        <v>44</v>
      </c>
      <c r="E7618" s="1" t="s">
        <v>73</v>
      </c>
      <c r="F7618" s="38" t="s">
        <v>73</v>
      </c>
      <c r="G7618">
        <v>18</v>
      </c>
      <c r="H7618" s="123">
        <f t="shared" si="545"/>
        <v>1</v>
      </c>
      <c r="L7618" t="s">
        <v>100</v>
      </c>
      <c r="M7618" s="2">
        <v>0</v>
      </c>
      <c r="N7618">
        <v>0</v>
      </c>
      <c r="O7618">
        <v>0</v>
      </c>
      <c r="P7618" s="2">
        <v>3</v>
      </c>
      <c r="Q7618" s="2">
        <v>0</v>
      </c>
      <c r="R7618">
        <v>0</v>
      </c>
      <c r="S7618">
        <v>0</v>
      </c>
      <c r="T7618" s="2">
        <v>3</v>
      </c>
    </row>
    <row r="7619" spans="1:20">
      <c r="A7619" t="s">
        <v>1636</v>
      </c>
      <c r="B7619" t="s">
        <v>1696</v>
      </c>
      <c r="C7619" s="219" t="s">
        <v>123</v>
      </c>
      <c r="D7619" s="1" t="s">
        <v>44</v>
      </c>
      <c r="E7619" s="1" t="s">
        <v>73</v>
      </c>
      <c r="F7619" s="38" t="s">
        <v>73</v>
      </c>
      <c r="G7619">
        <v>18</v>
      </c>
      <c r="H7619" s="123">
        <f t="shared" si="545"/>
        <v>1</v>
      </c>
      <c r="L7619" t="s">
        <v>100</v>
      </c>
      <c r="M7619" s="2">
        <v>0</v>
      </c>
      <c r="N7619">
        <v>0</v>
      </c>
      <c r="O7619">
        <v>0</v>
      </c>
      <c r="P7619" s="2">
        <v>3</v>
      </c>
      <c r="Q7619" s="2">
        <v>0</v>
      </c>
      <c r="R7619">
        <v>0</v>
      </c>
      <c r="S7619">
        <v>0</v>
      </c>
      <c r="T7619" s="2">
        <v>3</v>
      </c>
    </row>
    <row r="7620" spans="1:20">
      <c r="A7620" t="s">
        <v>1636</v>
      </c>
      <c r="B7620" t="s">
        <v>1697</v>
      </c>
      <c r="C7620" s="219" t="s">
        <v>123</v>
      </c>
      <c r="D7620" s="1" t="s">
        <v>44</v>
      </c>
      <c r="E7620" s="1" t="s">
        <v>73</v>
      </c>
      <c r="F7620" s="38" t="s">
        <v>73</v>
      </c>
      <c r="G7620">
        <v>18</v>
      </c>
      <c r="H7620" s="123">
        <f t="shared" si="545"/>
        <v>1</v>
      </c>
      <c r="L7620" t="s">
        <v>100</v>
      </c>
      <c r="M7620" s="2">
        <v>0</v>
      </c>
      <c r="N7620">
        <v>0</v>
      </c>
      <c r="O7620">
        <v>0</v>
      </c>
      <c r="P7620" s="2">
        <v>3</v>
      </c>
      <c r="Q7620" s="2">
        <v>0</v>
      </c>
      <c r="R7620">
        <v>0</v>
      </c>
      <c r="S7620">
        <v>0</v>
      </c>
      <c r="T7620" s="2">
        <v>3</v>
      </c>
    </row>
    <row r="7621" spans="1:20">
      <c r="A7621" t="s">
        <v>1636</v>
      </c>
      <c r="B7621" t="s">
        <v>1698</v>
      </c>
      <c r="C7621" s="219" t="s">
        <v>123</v>
      </c>
      <c r="D7621" s="1" t="s">
        <v>44</v>
      </c>
      <c r="E7621" s="1" t="s">
        <v>73</v>
      </c>
      <c r="F7621" s="38" t="s">
        <v>73</v>
      </c>
      <c r="G7621">
        <v>18</v>
      </c>
      <c r="H7621" s="123">
        <f t="shared" si="545"/>
        <v>1</v>
      </c>
      <c r="L7621" t="s">
        <v>100</v>
      </c>
      <c r="M7621" s="2">
        <v>0</v>
      </c>
      <c r="N7621">
        <v>0</v>
      </c>
      <c r="O7621">
        <v>0</v>
      </c>
      <c r="P7621" s="2">
        <v>3</v>
      </c>
      <c r="Q7621" s="2">
        <v>0</v>
      </c>
      <c r="R7621">
        <v>0</v>
      </c>
      <c r="S7621">
        <v>0</v>
      </c>
      <c r="T7621" s="2">
        <v>3</v>
      </c>
    </row>
    <row r="7622" spans="1:20">
      <c r="A7622" t="s">
        <v>1636</v>
      </c>
      <c r="B7622" t="s">
        <v>1699</v>
      </c>
      <c r="C7622" s="219" t="s">
        <v>123</v>
      </c>
      <c r="D7622" s="1" t="s">
        <v>44</v>
      </c>
      <c r="E7622" s="1" t="s">
        <v>73</v>
      </c>
      <c r="F7622" s="38" t="s">
        <v>73</v>
      </c>
      <c r="G7622">
        <v>18</v>
      </c>
      <c r="H7622" s="123">
        <f t="shared" si="545"/>
        <v>1</v>
      </c>
      <c r="L7622" t="s">
        <v>100</v>
      </c>
      <c r="M7622" s="2">
        <v>0</v>
      </c>
      <c r="N7622">
        <v>0</v>
      </c>
      <c r="O7622">
        <v>0</v>
      </c>
      <c r="P7622" s="2">
        <v>3</v>
      </c>
      <c r="Q7622" s="2">
        <v>9476.3225289999991</v>
      </c>
      <c r="R7622">
        <v>3384.6794426158999</v>
      </c>
      <c r="S7622">
        <v>5862.4367619446402</v>
      </c>
      <c r="T7622" s="2">
        <v>3</v>
      </c>
    </row>
    <row r="7623" spans="1:20">
      <c r="A7623" t="s">
        <v>1636</v>
      </c>
      <c r="B7623" t="s">
        <v>1700</v>
      </c>
      <c r="C7623" s="219" t="s">
        <v>123</v>
      </c>
      <c r="D7623" s="1" t="s">
        <v>44</v>
      </c>
      <c r="E7623" s="1" t="s">
        <v>73</v>
      </c>
      <c r="F7623" s="38" t="s">
        <v>73</v>
      </c>
      <c r="G7623">
        <v>18</v>
      </c>
      <c r="H7623" s="123">
        <f t="shared" si="545"/>
        <v>1</v>
      </c>
      <c r="L7623" t="s">
        <v>100</v>
      </c>
      <c r="M7623" s="2">
        <v>8057.9140719999996</v>
      </c>
      <c r="N7623">
        <v>2563.8817490000001</v>
      </c>
      <c r="O7623">
        <v>4440.77345386656</v>
      </c>
      <c r="P7623" s="2">
        <v>3</v>
      </c>
      <c r="Q7623" s="2">
        <v>0</v>
      </c>
      <c r="R7623">
        <v>0</v>
      </c>
      <c r="S7623">
        <v>0</v>
      </c>
      <c r="T7623" s="2">
        <v>3</v>
      </c>
    </row>
    <row r="7624" spans="1:20">
      <c r="A7624" t="s">
        <v>1636</v>
      </c>
      <c r="B7624" t="s">
        <v>1701</v>
      </c>
      <c r="C7624" s="219" t="s">
        <v>123</v>
      </c>
      <c r="D7624" s="1" t="s">
        <v>44</v>
      </c>
      <c r="E7624" s="1" t="s">
        <v>73</v>
      </c>
      <c r="F7624" s="38" t="s">
        <v>73</v>
      </c>
      <c r="G7624">
        <v>18</v>
      </c>
      <c r="H7624" s="123">
        <f t="shared" si="545"/>
        <v>1</v>
      </c>
      <c r="L7624" t="s">
        <v>100</v>
      </c>
      <c r="M7624" s="2">
        <v>0</v>
      </c>
      <c r="N7624">
        <v>0</v>
      </c>
      <c r="O7624">
        <v>0</v>
      </c>
      <c r="P7624" s="2">
        <v>3</v>
      </c>
      <c r="Q7624" s="2">
        <v>0</v>
      </c>
      <c r="R7624">
        <v>0</v>
      </c>
      <c r="S7624">
        <v>0</v>
      </c>
      <c r="T7624" s="2">
        <v>3</v>
      </c>
    </row>
    <row r="7625" spans="1:20">
      <c r="A7625" t="s">
        <v>1636</v>
      </c>
      <c r="B7625" t="s">
        <v>1702</v>
      </c>
      <c r="C7625" s="219" t="s">
        <v>123</v>
      </c>
      <c r="D7625" s="1" t="s">
        <v>44</v>
      </c>
      <c r="E7625" s="1" t="s">
        <v>73</v>
      </c>
      <c r="F7625" s="38" t="s">
        <v>73</v>
      </c>
      <c r="G7625">
        <v>18</v>
      </c>
      <c r="H7625" s="123">
        <f t="shared" si="545"/>
        <v>1</v>
      </c>
      <c r="L7625" t="s">
        <v>100</v>
      </c>
      <c r="M7625" s="2">
        <v>165.40618116666701</v>
      </c>
      <c r="N7625">
        <v>165.40618116666701</v>
      </c>
      <c r="O7625">
        <v>286.49190966660899</v>
      </c>
      <c r="P7625" s="2">
        <v>3</v>
      </c>
      <c r="Q7625" s="2">
        <v>10337.8863243333</v>
      </c>
      <c r="R7625">
        <v>1584.3632906198</v>
      </c>
      <c r="S7625">
        <v>2744.1977170005098</v>
      </c>
      <c r="T7625" s="2">
        <v>3</v>
      </c>
    </row>
    <row r="7626" spans="1:20">
      <c r="A7626" t="s">
        <v>1636</v>
      </c>
      <c r="B7626" t="s">
        <v>1703</v>
      </c>
      <c r="C7626" s="219" t="s">
        <v>123</v>
      </c>
      <c r="D7626" s="1" t="s">
        <v>44</v>
      </c>
      <c r="E7626" s="1" t="s">
        <v>73</v>
      </c>
      <c r="F7626" s="38" t="s">
        <v>73</v>
      </c>
      <c r="G7626">
        <v>18</v>
      </c>
      <c r="H7626" s="123">
        <f t="shared" si="545"/>
        <v>1</v>
      </c>
      <c r="L7626" t="s">
        <v>100</v>
      </c>
      <c r="M7626" s="2">
        <v>0</v>
      </c>
      <c r="N7626">
        <v>0</v>
      </c>
      <c r="O7626">
        <v>0</v>
      </c>
      <c r="P7626" s="2">
        <v>3</v>
      </c>
      <c r="Q7626" s="2">
        <v>0</v>
      </c>
      <c r="R7626">
        <v>0</v>
      </c>
      <c r="S7626">
        <v>0</v>
      </c>
      <c r="T7626" s="2">
        <v>3</v>
      </c>
    </row>
    <row r="7627" spans="1:20">
      <c r="A7627" t="s">
        <v>1636</v>
      </c>
      <c r="B7627" t="s">
        <v>1704</v>
      </c>
      <c r="C7627" s="219" t="s">
        <v>123</v>
      </c>
      <c r="D7627" s="1" t="s">
        <v>44</v>
      </c>
      <c r="E7627" s="1" t="s">
        <v>73</v>
      </c>
      <c r="F7627" s="38" t="s">
        <v>73</v>
      </c>
      <c r="G7627">
        <v>18</v>
      </c>
      <c r="H7627" s="123">
        <f t="shared" si="545"/>
        <v>1</v>
      </c>
      <c r="L7627" t="s">
        <v>100</v>
      </c>
      <c r="M7627" s="2">
        <v>0</v>
      </c>
      <c r="N7627">
        <v>0</v>
      </c>
      <c r="O7627">
        <v>0</v>
      </c>
      <c r="P7627" s="2">
        <v>3</v>
      </c>
      <c r="Q7627" s="2">
        <v>8408.9482640000006</v>
      </c>
      <c r="R7627">
        <v>6422.44032245792</v>
      </c>
      <c r="S7627">
        <v>11123.9929470762</v>
      </c>
      <c r="T7627" s="2">
        <v>3</v>
      </c>
    </row>
    <row r="7628" spans="1:20">
      <c r="A7628" t="s">
        <v>1636</v>
      </c>
      <c r="B7628" t="s">
        <v>1705</v>
      </c>
      <c r="C7628" s="219" t="s">
        <v>123</v>
      </c>
      <c r="D7628" s="1" t="s">
        <v>44</v>
      </c>
      <c r="E7628" s="1" t="s">
        <v>73</v>
      </c>
      <c r="F7628" s="38" t="s">
        <v>73</v>
      </c>
      <c r="G7628">
        <v>18</v>
      </c>
      <c r="H7628" s="123">
        <f t="shared" si="545"/>
        <v>1</v>
      </c>
      <c r="L7628" t="s">
        <v>100</v>
      </c>
      <c r="M7628" s="2">
        <v>0</v>
      </c>
      <c r="N7628">
        <v>0</v>
      </c>
      <c r="O7628">
        <v>0</v>
      </c>
      <c r="P7628" s="2">
        <v>3</v>
      </c>
      <c r="Q7628" s="2">
        <v>0</v>
      </c>
      <c r="R7628">
        <v>0</v>
      </c>
      <c r="S7628">
        <v>0</v>
      </c>
      <c r="T7628" s="2">
        <v>3</v>
      </c>
    </row>
    <row r="7629" spans="1:20">
      <c r="A7629" t="s">
        <v>1636</v>
      </c>
      <c r="B7629" t="s">
        <v>1706</v>
      </c>
      <c r="C7629" s="219" t="s">
        <v>123</v>
      </c>
      <c r="D7629" s="1" t="s">
        <v>44</v>
      </c>
      <c r="E7629" s="1" t="s">
        <v>73</v>
      </c>
      <c r="F7629" s="38" t="s">
        <v>73</v>
      </c>
      <c r="G7629">
        <v>18</v>
      </c>
      <c r="H7629" s="123">
        <f t="shared" si="545"/>
        <v>1</v>
      </c>
      <c r="L7629" t="s">
        <v>100</v>
      </c>
      <c r="M7629" s="2">
        <v>5128.2811359999996</v>
      </c>
      <c r="N7629">
        <v>1282.0702839999999</v>
      </c>
      <c r="O7629">
        <v>2220.6108707622602</v>
      </c>
      <c r="P7629" s="2">
        <v>3</v>
      </c>
      <c r="Q7629" s="2">
        <v>0</v>
      </c>
      <c r="R7629">
        <v>0</v>
      </c>
      <c r="S7629">
        <v>0</v>
      </c>
      <c r="T7629" s="2">
        <v>3</v>
      </c>
    </row>
    <row r="7630" spans="1:20">
      <c r="A7630" t="s">
        <v>1636</v>
      </c>
      <c r="B7630" t="s">
        <v>1707</v>
      </c>
      <c r="C7630" s="219" t="s">
        <v>123</v>
      </c>
      <c r="D7630" s="1" t="s">
        <v>44</v>
      </c>
      <c r="E7630" s="1" t="s">
        <v>73</v>
      </c>
      <c r="F7630" s="38" t="s">
        <v>73</v>
      </c>
      <c r="G7630">
        <v>18</v>
      </c>
      <c r="H7630" s="123">
        <f t="shared" si="545"/>
        <v>1</v>
      </c>
      <c r="L7630" t="s">
        <v>100</v>
      </c>
      <c r="M7630" s="2">
        <v>0</v>
      </c>
      <c r="N7630">
        <v>0</v>
      </c>
      <c r="O7630">
        <v>0</v>
      </c>
      <c r="P7630" s="2">
        <v>3</v>
      </c>
      <c r="Q7630" s="2">
        <v>0</v>
      </c>
      <c r="R7630">
        <v>0</v>
      </c>
      <c r="S7630">
        <v>0</v>
      </c>
      <c r="T7630" s="2">
        <v>3</v>
      </c>
    </row>
    <row r="7631" spans="1:20">
      <c r="A7631" t="s">
        <v>1636</v>
      </c>
      <c r="B7631" t="s">
        <v>1708</v>
      </c>
      <c r="C7631" s="219" t="s">
        <v>123</v>
      </c>
      <c r="D7631" s="1" t="s">
        <v>44</v>
      </c>
      <c r="E7631" s="1" t="s">
        <v>73</v>
      </c>
      <c r="F7631" s="38" t="s">
        <v>73</v>
      </c>
      <c r="G7631">
        <v>18</v>
      </c>
      <c r="H7631" s="123">
        <f t="shared" si="545"/>
        <v>1</v>
      </c>
      <c r="L7631" t="s">
        <v>100</v>
      </c>
      <c r="M7631" s="2">
        <v>0</v>
      </c>
      <c r="N7631">
        <v>0</v>
      </c>
      <c r="O7631">
        <v>0</v>
      </c>
      <c r="P7631" s="2">
        <v>3</v>
      </c>
      <c r="Q7631" s="2">
        <v>0</v>
      </c>
      <c r="R7631">
        <v>0</v>
      </c>
      <c r="S7631">
        <v>0</v>
      </c>
      <c r="T7631" s="2">
        <v>3</v>
      </c>
    </row>
    <row r="7632" spans="1:20">
      <c r="A7632" t="s">
        <v>1636</v>
      </c>
      <c r="B7632" t="s">
        <v>1709</v>
      </c>
      <c r="C7632" s="219" t="s">
        <v>123</v>
      </c>
      <c r="D7632" s="1" t="s">
        <v>44</v>
      </c>
      <c r="E7632" s="1" t="s">
        <v>73</v>
      </c>
      <c r="F7632" s="38" t="s">
        <v>73</v>
      </c>
      <c r="G7632">
        <v>18</v>
      </c>
      <c r="H7632" s="123">
        <f t="shared" si="545"/>
        <v>1</v>
      </c>
      <c r="L7632" t="s">
        <v>100</v>
      </c>
      <c r="M7632" s="2">
        <v>524.53941966666696</v>
      </c>
      <c r="N7632">
        <v>524.53941966666696</v>
      </c>
      <c r="O7632">
        <v>908.52892543535995</v>
      </c>
      <c r="P7632" s="2">
        <v>3</v>
      </c>
      <c r="Q7632" s="2">
        <v>7343.5518763333303</v>
      </c>
      <c r="R7632">
        <v>1049.0788393333301</v>
      </c>
      <c r="S7632">
        <v>1817.0578508707199</v>
      </c>
      <c r="T7632" s="2">
        <v>3</v>
      </c>
    </row>
    <row r="7633" spans="1:20">
      <c r="A7633" t="s">
        <v>1636</v>
      </c>
      <c r="B7633" t="s">
        <v>1710</v>
      </c>
      <c r="C7633" s="219" t="s">
        <v>123</v>
      </c>
      <c r="D7633" s="1" t="s">
        <v>44</v>
      </c>
      <c r="E7633" s="1" t="s">
        <v>73</v>
      </c>
      <c r="F7633" s="38" t="s">
        <v>73</v>
      </c>
      <c r="G7633">
        <v>18</v>
      </c>
      <c r="H7633" s="123">
        <f t="shared" si="545"/>
        <v>1</v>
      </c>
      <c r="L7633" t="s">
        <v>100</v>
      </c>
      <c r="M7633" s="2">
        <v>344075.039896667</v>
      </c>
      <c r="N7633">
        <v>172194.77548198201</v>
      </c>
      <c r="O7633">
        <v>298250.09993270901</v>
      </c>
      <c r="P7633" s="2">
        <v>3</v>
      </c>
      <c r="Q7633" s="2">
        <v>0</v>
      </c>
      <c r="R7633">
        <v>0</v>
      </c>
      <c r="S7633">
        <v>0</v>
      </c>
      <c r="T7633" s="2">
        <v>3</v>
      </c>
    </row>
    <row r="7634" spans="1:20">
      <c r="A7634" t="s">
        <v>1636</v>
      </c>
      <c r="B7634" t="s">
        <v>1711</v>
      </c>
      <c r="C7634" s="219" t="s">
        <v>123</v>
      </c>
      <c r="D7634" s="1" t="s">
        <v>44</v>
      </c>
      <c r="E7634" s="1" t="s">
        <v>73</v>
      </c>
      <c r="F7634" s="38" t="s">
        <v>73</v>
      </c>
      <c r="G7634">
        <v>18</v>
      </c>
      <c r="H7634" s="123">
        <f t="shared" si="545"/>
        <v>1</v>
      </c>
      <c r="L7634" t="s">
        <v>100</v>
      </c>
      <c r="M7634" s="2">
        <v>0</v>
      </c>
      <c r="N7634">
        <v>0</v>
      </c>
      <c r="O7634">
        <v>0</v>
      </c>
      <c r="P7634" s="2">
        <v>3</v>
      </c>
      <c r="Q7634" s="2">
        <v>11327.7188276667</v>
      </c>
      <c r="R7634">
        <v>7057.2448048604501</v>
      </c>
      <c r="S7634">
        <v>12223.5065634698</v>
      </c>
      <c r="T7634" s="2">
        <v>3</v>
      </c>
    </row>
    <row r="7635" spans="1:20">
      <c r="A7635" t="s">
        <v>1636</v>
      </c>
      <c r="B7635" t="s">
        <v>1712</v>
      </c>
      <c r="C7635" s="219" t="s">
        <v>123</v>
      </c>
      <c r="D7635" s="1" t="s">
        <v>44</v>
      </c>
      <c r="E7635" s="1" t="s">
        <v>73</v>
      </c>
      <c r="F7635" s="38" t="s">
        <v>73</v>
      </c>
      <c r="G7635">
        <v>18</v>
      </c>
      <c r="H7635" s="123">
        <f t="shared" si="545"/>
        <v>1</v>
      </c>
      <c r="L7635" t="s">
        <v>100</v>
      </c>
      <c r="M7635" s="2">
        <v>0</v>
      </c>
      <c r="N7635">
        <v>0</v>
      </c>
      <c r="O7635">
        <v>0</v>
      </c>
      <c r="P7635" s="2">
        <v>3</v>
      </c>
      <c r="Q7635" s="2">
        <v>0</v>
      </c>
      <c r="R7635">
        <v>0</v>
      </c>
      <c r="S7635">
        <v>0</v>
      </c>
      <c r="T7635" s="2">
        <v>3</v>
      </c>
    </row>
    <row r="7636" spans="1:20">
      <c r="A7636" t="s">
        <v>1636</v>
      </c>
      <c r="B7636" t="s">
        <v>1713</v>
      </c>
      <c r="C7636" s="219" t="s">
        <v>123</v>
      </c>
      <c r="D7636" s="1" t="s">
        <v>44</v>
      </c>
      <c r="E7636" s="1" t="s">
        <v>73</v>
      </c>
      <c r="F7636" s="38" t="s">
        <v>73</v>
      </c>
      <c r="G7636">
        <v>18</v>
      </c>
      <c r="H7636" s="123">
        <f t="shared" si="545"/>
        <v>1</v>
      </c>
      <c r="L7636" t="s">
        <v>100</v>
      </c>
      <c r="M7636" s="2">
        <v>0</v>
      </c>
      <c r="N7636">
        <v>0</v>
      </c>
      <c r="O7636">
        <v>0</v>
      </c>
      <c r="P7636" s="2">
        <v>3</v>
      </c>
      <c r="Q7636" s="2">
        <v>0</v>
      </c>
      <c r="R7636">
        <v>0</v>
      </c>
      <c r="S7636">
        <v>0</v>
      </c>
      <c r="T7636" s="2">
        <v>3</v>
      </c>
    </row>
    <row r="7637" spans="1:20">
      <c r="A7637" t="s">
        <v>1636</v>
      </c>
      <c r="B7637" t="s">
        <v>1714</v>
      </c>
      <c r="C7637" s="219" t="s">
        <v>123</v>
      </c>
      <c r="D7637" s="1" t="s">
        <v>44</v>
      </c>
      <c r="E7637" s="1" t="s">
        <v>73</v>
      </c>
      <c r="F7637" s="38" t="s">
        <v>73</v>
      </c>
      <c r="G7637">
        <v>18</v>
      </c>
      <c r="H7637" s="123">
        <f t="shared" si="545"/>
        <v>1</v>
      </c>
      <c r="L7637" t="s">
        <v>100</v>
      </c>
      <c r="M7637" s="2">
        <v>0</v>
      </c>
      <c r="N7637">
        <v>0</v>
      </c>
      <c r="O7637">
        <v>0</v>
      </c>
      <c r="P7637" s="2">
        <v>3</v>
      </c>
      <c r="Q7637" s="2">
        <v>0</v>
      </c>
      <c r="R7637">
        <v>0</v>
      </c>
      <c r="S7637">
        <v>0</v>
      </c>
      <c r="T7637" s="2">
        <v>3</v>
      </c>
    </row>
    <row r="7638" spans="1:20">
      <c r="A7638" t="s">
        <v>1636</v>
      </c>
      <c r="B7638" t="s">
        <v>1715</v>
      </c>
      <c r="C7638" s="219" t="s">
        <v>123</v>
      </c>
      <c r="D7638" s="1" t="s">
        <v>44</v>
      </c>
      <c r="E7638" s="1" t="s">
        <v>73</v>
      </c>
      <c r="F7638" s="38" t="s">
        <v>73</v>
      </c>
      <c r="G7638">
        <v>18</v>
      </c>
      <c r="H7638" s="123">
        <f t="shared" si="545"/>
        <v>1</v>
      </c>
      <c r="L7638" t="s">
        <v>100</v>
      </c>
      <c r="M7638" s="2">
        <v>0</v>
      </c>
      <c r="N7638">
        <v>0</v>
      </c>
      <c r="O7638">
        <v>0</v>
      </c>
      <c r="P7638" s="2">
        <v>3</v>
      </c>
      <c r="Q7638" s="2">
        <v>0</v>
      </c>
      <c r="R7638">
        <v>0</v>
      </c>
      <c r="S7638">
        <v>0</v>
      </c>
      <c r="T7638" s="2">
        <v>3</v>
      </c>
    </row>
    <row r="7639" spans="1:20">
      <c r="A7639" t="s">
        <v>1636</v>
      </c>
      <c r="B7639" t="s">
        <v>1716</v>
      </c>
      <c r="C7639" s="219" t="s">
        <v>123</v>
      </c>
      <c r="D7639" s="1" t="s">
        <v>44</v>
      </c>
      <c r="E7639" s="1" t="s">
        <v>73</v>
      </c>
      <c r="F7639" s="38" t="s">
        <v>73</v>
      </c>
      <c r="G7639">
        <v>18</v>
      </c>
      <c r="H7639" s="123">
        <f t="shared" ref="H7639:H7702" si="546">G7639/18</f>
        <v>1</v>
      </c>
      <c r="L7639" t="s">
        <v>100</v>
      </c>
      <c r="M7639" s="2">
        <v>21041.706109999999</v>
      </c>
      <c r="N7639">
        <v>2921.4800135208102</v>
      </c>
      <c r="O7639">
        <v>5060.1518167150498</v>
      </c>
      <c r="P7639" s="2">
        <v>3</v>
      </c>
      <c r="Q7639" s="2">
        <v>74.615979100000004</v>
      </c>
      <c r="R7639">
        <v>74.615979100000004</v>
      </c>
      <c r="S7639">
        <v>129.23866685769701</v>
      </c>
      <c r="T7639" s="2">
        <v>3</v>
      </c>
    </row>
    <row r="7640" spans="1:20">
      <c r="A7640" t="s">
        <v>1636</v>
      </c>
      <c r="B7640" t="s">
        <v>1717</v>
      </c>
      <c r="C7640" s="219" t="s">
        <v>123</v>
      </c>
      <c r="D7640" s="1" t="s">
        <v>44</v>
      </c>
      <c r="E7640" s="1" t="s">
        <v>73</v>
      </c>
      <c r="F7640" s="38" t="s">
        <v>73</v>
      </c>
      <c r="G7640">
        <v>18</v>
      </c>
      <c r="H7640" s="123">
        <f t="shared" si="546"/>
        <v>1</v>
      </c>
      <c r="L7640" t="s">
        <v>100</v>
      </c>
      <c r="M7640" s="2">
        <v>0</v>
      </c>
      <c r="N7640">
        <v>0</v>
      </c>
      <c r="O7640">
        <v>0</v>
      </c>
      <c r="P7640" s="2">
        <v>3</v>
      </c>
      <c r="Q7640" s="2">
        <v>16209.29327</v>
      </c>
      <c r="R7640">
        <v>3254.3014634369101</v>
      </c>
      <c r="S7640">
        <v>5636.61547781849</v>
      </c>
      <c r="T7640" s="2">
        <v>3</v>
      </c>
    </row>
    <row r="7641" spans="1:20">
      <c r="A7641" t="s">
        <v>1636</v>
      </c>
      <c r="B7641" t="s">
        <v>1718</v>
      </c>
      <c r="C7641" s="219" t="s">
        <v>123</v>
      </c>
      <c r="D7641" s="1" t="s">
        <v>44</v>
      </c>
      <c r="E7641" s="1" t="s">
        <v>73</v>
      </c>
      <c r="F7641" s="38" t="s">
        <v>73</v>
      </c>
      <c r="G7641">
        <v>18</v>
      </c>
      <c r="H7641" s="123">
        <f t="shared" si="546"/>
        <v>1</v>
      </c>
      <c r="L7641" t="s">
        <v>100</v>
      </c>
      <c r="M7641" s="2">
        <v>57347.810773333302</v>
      </c>
      <c r="N7641">
        <v>31246.663974281601</v>
      </c>
      <c r="O7641">
        <v>54120.809570487902</v>
      </c>
      <c r="P7641" s="2">
        <v>3</v>
      </c>
      <c r="Q7641" s="2">
        <v>0</v>
      </c>
      <c r="R7641">
        <v>0</v>
      </c>
      <c r="S7641">
        <v>0</v>
      </c>
      <c r="T7641" s="2">
        <v>3</v>
      </c>
    </row>
    <row r="7642" spans="1:20">
      <c r="A7642" t="s">
        <v>1636</v>
      </c>
      <c r="B7642" t="s">
        <v>1719</v>
      </c>
      <c r="C7642" s="219" t="s">
        <v>123</v>
      </c>
      <c r="D7642" s="1" t="s">
        <v>44</v>
      </c>
      <c r="E7642" s="1" t="s">
        <v>73</v>
      </c>
      <c r="F7642" s="38" t="s">
        <v>73</v>
      </c>
      <c r="G7642">
        <v>18</v>
      </c>
      <c r="H7642" s="123">
        <f t="shared" si="546"/>
        <v>1</v>
      </c>
      <c r="L7642" t="s">
        <v>100</v>
      </c>
      <c r="M7642" s="2">
        <v>102240.359</v>
      </c>
      <c r="N7642">
        <v>20921.835145392899</v>
      </c>
      <c r="O7642">
        <v>36237.681459400599</v>
      </c>
      <c r="P7642" s="2">
        <v>3</v>
      </c>
      <c r="Q7642" s="2">
        <v>0</v>
      </c>
      <c r="R7642">
        <v>0</v>
      </c>
      <c r="S7642">
        <v>0</v>
      </c>
      <c r="T7642" s="2">
        <v>3</v>
      </c>
    </row>
    <row r="7643" spans="1:20">
      <c r="A7643" t="s">
        <v>1636</v>
      </c>
      <c r="B7643" t="s">
        <v>1720</v>
      </c>
      <c r="C7643" s="219" t="s">
        <v>123</v>
      </c>
      <c r="D7643" s="1" t="s">
        <v>44</v>
      </c>
      <c r="E7643" s="1" t="s">
        <v>73</v>
      </c>
      <c r="F7643" s="38" t="s">
        <v>73</v>
      </c>
      <c r="G7643">
        <v>18</v>
      </c>
      <c r="H7643" s="123">
        <f t="shared" si="546"/>
        <v>1</v>
      </c>
      <c r="L7643" t="s">
        <v>100</v>
      </c>
      <c r="M7643" s="2">
        <v>0</v>
      </c>
      <c r="N7643">
        <v>0</v>
      </c>
      <c r="O7643">
        <v>0</v>
      </c>
      <c r="P7643" s="2">
        <v>3</v>
      </c>
      <c r="Q7643" s="2">
        <v>0</v>
      </c>
      <c r="R7643">
        <v>0</v>
      </c>
      <c r="S7643">
        <v>0</v>
      </c>
      <c r="T7643" s="2">
        <v>3</v>
      </c>
    </row>
    <row r="7644" spans="1:20">
      <c r="A7644" t="s">
        <v>1636</v>
      </c>
      <c r="B7644" t="s">
        <v>1721</v>
      </c>
      <c r="C7644" s="219" t="s">
        <v>123</v>
      </c>
      <c r="D7644" s="1" t="s">
        <v>44</v>
      </c>
      <c r="E7644" s="1" t="s">
        <v>73</v>
      </c>
      <c r="F7644" s="38" t="s">
        <v>73</v>
      </c>
      <c r="G7644">
        <v>18</v>
      </c>
      <c r="H7644" s="123">
        <f t="shared" si="546"/>
        <v>1</v>
      </c>
      <c r="L7644" t="s">
        <v>100</v>
      </c>
      <c r="M7644" s="2">
        <v>0</v>
      </c>
      <c r="N7644">
        <v>0</v>
      </c>
      <c r="O7644">
        <v>0</v>
      </c>
      <c r="P7644" s="2">
        <v>3</v>
      </c>
      <c r="Q7644" s="2">
        <v>0</v>
      </c>
      <c r="R7644">
        <v>0</v>
      </c>
      <c r="S7644">
        <v>0</v>
      </c>
      <c r="T7644" s="2">
        <v>3</v>
      </c>
    </row>
    <row r="7645" spans="1:20">
      <c r="A7645" t="s">
        <v>1636</v>
      </c>
      <c r="B7645" t="s">
        <v>1722</v>
      </c>
      <c r="C7645" s="219" t="s">
        <v>123</v>
      </c>
      <c r="D7645" s="1" t="s">
        <v>44</v>
      </c>
      <c r="E7645" s="1" t="s">
        <v>73</v>
      </c>
      <c r="F7645" s="38" t="s">
        <v>73</v>
      </c>
      <c r="G7645">
        <v>18</v>
      </c>
      <c r="H7645" s="123">
        <f t="shared" si="546"/>
        <v>1</v>
      </c>
      <c r="L7645" t="s">
        <v>100</v>
      </c>
      <c r="M7645" s="2">
        <v>0</v>
      </c>
      <c r="N7645">
        <v>0</v>
      </c>
      <c r="O7645">
        <v>0</v>
      </c>
      <c r="P7645" s="2">
        <v>3</v>
      </c>
      <c r="Q7645" s="2">
        <v>0</v>
      </c>
      <c r="R7645">
        <v>0</v>
      </c>
      <c r="S7645">
        <v>0</v>
      </c>
      <c r="T7645" s="2">
        <v>3</v>
      </c>
    </row>
    <row r="7646" spans="1:20">
      <c r="A7646" t="s">
        <v>1636</v>
      </c>
      <c r="B7646" t="s">
        <v>1723</v>
      </c>
      <c r="C7646" s="219" t="s">
        <v>123</v>
      </c>
      <c r="D7646" s="1" t="s">
        <v>44</v>
      </c>
      <c r="E7646" s="1" t="s">
        <v>73</v>
      </c>
      <c r="F7646" s="38" t="s">
        <v>73</v>
      </c>
      <c r="G7646">
        <v>18</v>
      </c>
      <c r="H7646" s="123">
        <f t="shared" si="546"/>
        <v>1</v>
      </c>
      <c r="L7646" t="s">
        <v>100</v>
      </c>
      <c r="M7646" s="2">
        <v>3846.2108520000002</v>
      </c>
      <c r="N7646">
        <v>2220.6108707622602</v>
      </c>
      <c r="O7646">
        <v>3846.2108520000002</v>
      </c>
      <c r="P7646" s="2">
        <v>3</v>
      </c>
      <c r="Q7646" s="2">
        <v>69231.795351333305</v>
      </c>
      <c r="R7646">
        <v>31088.5521999917</v>
      </c>
      <c r="S7646">
        <v>53846.9519441429</v>
      </c>
      <c r="T7646" s="2">
        <v>3</v>
      </c>
    </row>
    <row r="7647" spans="1:20">
      <c r="A7647" t="s">
        <v>1636</v>
      </c>
      <c r="B7647" t="s">
        <v>1724</v>
      </c>
      <c r="C7647" s="219" t="s">
        <v>123</v>
      </c>
      <c r="D7647" s="1" t="s">
        <v>44</v>
      </c>
      <c r="E7647" s="1" t="s">
        <v>73</v>
      </c>
      <c r="F7647" s="38" t="s">
        <v>73</v>
      </c>
      <c r="G7647">
        <v>18</v>
      </c>
      <c r="H7647" s="123">
        <f t="shared" si="546"/>
        <v>1</v>
      </c>
      <c r="L7647" t="s">
        <v>100</v>
      </c>
      <c r="M7647" s="2">
        <v>0</v>
      </c>
      <c r="N7647">
        <v>0</v>
      </c>
      <c r="O7647">
        <v>0</v>
      </c>
      <c r="P7647" s="2">
        <v>3</v>
      </c>
      <c r="Q7647" s="2">
        <v>0</v>
      </c>
      <c r="R7647">
        <v>0</v>
      </c>
      <c r="S7647">
        <v>0</v>
      </c>
      <c r="T7647" s="2">
        <v>3</v>
      </c>
    </row>
    <row r="7648" spans="1:20">
      <c r="A7648" t="s">
        <v>1636</v>
      </c>
      <c r="B7648" t="s">
        <v>1725</v>
      </c>
      <c r="C7648" s="219" t="s">
        <v>123</v>
      </c>
      <c r="D7648" s="1" t="s">
        <v>44</v>
      </c>
      <c r="E7648" s="1" t="s">
        <v>73</v>
      </c>
      <c r="F7648" s="38" t="s">
        <v>73</v>
      </c>
      <c r="G7648">
        <v>18</v>
      </c>
      <c r="H7648" s="123">
        <f t="shared" si="546"/>
        <v>1</v>
      </c>
      <c r="L7648" t="s">
        <v>100</v>
      </c>
      <c r="M7648" s="2">
        <v>2837.3333333333298</v>
      </c>
      <c r="N7648">
        <v>2046.0301637832999</v>
      </c>
      <c r="O7648">
        <v>3543.8281974911401</v>
      </c>
      <c r="P7648" s="2">
        <v>3</v>
      </c>
      <c r="Q7648" s="2">
        <v>2269.86666666667</v>
      </c>
      <c r="R7648">
        <v>2269.86666666667</v>
      </c>
      <c r="S7648">
        <v>3931.5243930736801</v>
      </c>
      <c r="T7648" s="2">
        <v>3</v>
      </c>
    </row>
    <row r="7649" spans="1:22">
      <c r="A7649" t="s">
        <v>1636</v>
      </c>
      <c r="B7649" t="s">
        <v>1726</v>
      </c>
      <c r="C7649" s="219" t="s">
        <v>123</v>
      </c>
      <c r="D7649" s="1" t="s">
        <v>44</v>
      </c>
      <c r="E7649" s="1" t="s">
        <v>73</v>
      </c>
      <c r="F7649" s="38" t="s">
        <v>73</v>
      </c>
      <c r="G7649">
        <v>18</v>
      </c>
      <c r="H7649" s="123">
        <f t="shared" si="546"/>
        <v>1</v>
      </c>
      <c r="L7649" t="s">
        <v>100</v>
      </c>
      <c r="M7649" s="2">
        <v>0</v>
      </c>
      <c r="N7649">
        <v>0</v>
      </c>
      <c r="O7649">
        <v>0</v>
      </c>
      <c r="P7649" s="2">
        <v>3</v>
      </c>
      <c r="Q7649" s="2">
        <v>8481.7657620000009</v>
      </c>
      <c r="R7649">
        <v>2827.2552540000001</v>
      </c>
      <c r="S7649">
        <v>4896.9497458940496</v>
      </c>
      <c r="T7649" s="2">
        <v>3</v>
      </c>
    </row>
    <row r="7650" spans="1:22">
      <c r="A7650" t="s">
        <v>1636</v>
      </c>
      <c r="B7650" t="s">
        <v>1727</v>
      </c>
      <c r="C7650" s="219" t="s">
        <v>123</v>
      </c>
      <c r="D7650" s="1" t="s">
        <v>44</v>
      </c>
      <c r="E7650" s="1" t="s">
        <v>73</v>
      </c>
      <c r="F7650" s="38" t="s">
        <v>73</v>
      </c>
      <c r="G7650">
        <v>18</v>
      </c>
      <c r="H7650" s="123">
        <f t="shared" si="546"/>
        <v>1</v>
      </c>
      <c r="L7650" t="s">
        <v>100</v>
      </c>
      <c r="M7650" s="2">
        <v>267.368879166667</v>
      </c>
      <c r="N7650">
        <v>267.368879166667</v>
      </c>
      <c r="O7650">
        <v>463.09648307941097</v>
      </c>
      <c r="P7650" s="2">
        <v>3</v>
      </c>
      <c r="Q7650" s="2">
        <v>0</v>
      </c>
      <c r="R7650">
        <v>0</v>
      </c>
      <c r="S7650">
        <v>0</v>
      </c>
      <c r="T7650" s="2">
        <v>3</v>
      </c>
    </row>
    <row r="7651" spans="1:22">
      <c r="A7651" t="s">
        <v>1636</v>
      </c>
      <c r="B7651" t="s">
        <v>1728</v>
      </c>
      <c r="C7651" s="219" t="s">
        <v>123</v>
      </c>
      <c r="D7651" s="1" t="s">
        <v>44</v>
      </c>
      <c r="E7651" s="1" t="s">
        <v>73</v>
      </c>
      <c r="F7651" s="38" t="s">
        <v>73</v>
      </c>
      <c r="G7651">
        <v>18</v>
      </c>
      <c r="H7651" s="123">
        <f t="shared" si="546"/>
        <v>1</v>
      </c>
      <c r="L7651" t="s">
        <v>100</v>
      </c>
      <c r="M7651" s="2">
        <v>0</v>
      </c>
      <c r="N7651">
        <v>0</v>
      </c>
      <c r="O7651">
        <v>0</v>
      </c>
      <c r="P7651" s="2">
        <v>3</v>
      </c>
      <c r="Q7651" s="2">
        <v>0</v>
      </c>
      <c r="R7651">
        <v>0</v>
      </c>
      <c r="S7651">
        <v>0</v>
      </c>
      <c r="T7651" s="2">
        <v>3</v>
      </c>
    </row>
    <row r="7652" spans="1:22">
      <c r="A7652" t="s">
        <v>1636</v>
      </c>
      <c r="B7652" t="s">
        <v>1729</v>
      </c>
      <c r="C7652" s="219" t="s">
        <v>123</v>
      </c>
      <c r="D7652" s="1" t="s">
        <v>44</v>
      </c>
      <c r="E7652" s="1" t="s">
        <v>73</v>
      </c>
      <c r="F7652" s="38" t="s">
        <v>73</v>
      </c>
      <c r="G7652">
        <v>18</v>
      </c>
      <c r="H7652" s="123">
        <f t="shared" si="546"/>
        <v>1</v>
      </c>
      <c r="L7652" t="s">
        <v>100</v>
      </c>
      <c r="M7652" s="2">
        <v>0</v>
      </c>
      <c r="N7652">
        <v>0</v>
      </c>
      <c r="O7652">
        <v>0</v>
      </c>
      <c r="P7652" s="2">
        <v>3</v>
      </c>
      <c r="Q7652" s="2">
        <v>0</v>
      </c>
      <c r="R7652">
        <v>0</v>
      </c>
      <c r="S7652">
        <v>0</v>
      </c>
      <c r="T7652" s="2">
        <v>3</v>
      </c>
    </row>
    <row r="7653" spans="1:22">
      <c r="A7653" t="s">
        <v>1636</v>
      </c>
      <c r="B7653" t="s">
        <v>1730</v>
      </c>
      <c r="C7653" s="219" t="s">
        <v>123</v>
      </c>
      <c r="D7653" s="1" t="s">
        <v>44</v>
      </c>
      <c r="E7653" s="1" t="s">
        <v>73</v>
      </c>
      <c r="F7653" s="38" t="s">
        <v>73</v>
      </c>
      <c r="G7653">
        <v>18</v>
      </c>
      <c r="H7653" s="123">
        <f t="shared" si="546"/>
        <v>1</v>
      </c>
      <c r="L7653" t="s">
        <v>100</v>
      </c>
      <c r="M7653" s="2">
        <v>0</v>
      </c>
      <c r="N7653">
        <v>0</v>
      </c>
      <c r="O7653">
        <v>0</v>
      </c>
      <c r="P7653" s="2">
        <v>3</v>
      </c>
      <c r="Q7653" s="2">
        <v>0</v>
      </c>
      <c r="R7653">
        <v>0</v>
      </c>
      <c r="S7653">
        <v>0</v>
      </c>
      <c r="T7653" s="2">
        <v>3</v>
      </c>
    </row>
    <row r="7654" spans="1:22">
      <c r="A7654" t="s">
        <v>1636</v>
      </c>
      <c r="B7654" t="s">
        <v>1731</v>
      </c>
      <c r="C7654" s="219" t="s">
        <v>123</v>
      </c>
      <c r="D7654" s="1" t="s">
        <v>44</v>
      </c>
      <c r="E7654" s="1" t="s">
        <v>73</v>
      </c>
      <c r="F7654" s="38" t="s">
        <v>73</v>
      </c>
      <c r="G7654">
        <v>18</v>
      </c>
      <c r="H7654" s="123">
        <f t="shared" si="546"/>
        <v>1</v>
      </c>
      <c r="L7654" t="s">
        <v>100</v>
      </c>
      <c r="M7654" s="2">
        <v>0</v>
      </c>
      <c r="N7654">
        <v>0</v>
      </c>
      <c r="O7654">
        <v>0</v>
      </c>
      <c r="P7654" s="2">
        <v>3</v>
      </c>
      <c r="Q7654" s="2">
        <v>0</v>
      </c>
      <c r="R7654">
        <v>0</v>
      </c>
      <c r="S7654">
        <v>0</v>
      </c>
      <c r="T7654" s="2">
        <v>3</v>
      </c>
    </row>
    <row r="7655" spans="1:22">
      <c r="A7655" t="s">
        <v>1636</v>
      </c>
      <c r="B7655" t="s">
        <v>1732</v>
      </c>
      <c r="C7655" s="219" t="s">
        <v>123</v>
      </c>
      <c r="D7655" s="1" t="s">
        <v>44</v>
      </c>
      <c r="E7655" s="1" t="s">
        <v>73</v>
      </c>
      <c r="F7655" s="38" t="s">
        <v>73</v>
      </c>
      <c r="G7655">
        <v>18</v>
      </c>
      <c r="H7655" s="123">
        <f t="shared" si="546"/>
        <v>1</v>
      </c>
      <c r="L7655" t="s">
        <v>100</v>
      </c>
      <c r="M7655" s="2">
        <v>0</v>
      </c>
      <c r="N7655">
        <v>0</v>
      </c>
      <c r="O7655">
        <v>0</v>
      </c>
      <c r="P7655" s="2">
        <v>3</v>
      </c>
      <c r="Q7655" s="2">
        <v>0</v>
      </c>
      <c r="R7655">
        <v>0</v>
      </c>
      <c r="S7655">
        <v>0</v>
      </c>
      <c r="T7655" s="2">
        <v>3</v>
      </c>
    </row>
    <row r="7656" spans="1:22">
      <c r="A7656" t="s">
        <v>1636</v>
      </c>
      <c r="B7656" t="s">
        <v>1733</v>
      </c>
      <c r="C7656" s="219" t="s">
        <v>123</v>
      </c>
      <c r="D7656" s="1" t="s">
        <v>44</v>
      </c>
      <c r="E7656" s="1" t="s">
        <v>73</v>
      </c>
      <c r="F7656" s="38" t="s">
        <v>73</v>
      </c>
      <c r="G7656">
        <v>18</v>
      </c>
      <c r="H7656" s="123">
        <f t="shared" si="546"/>
        <v>1</v>
      </c>
      <c r="L7656" t="s">
        <v>100</v>
      </c>
      <c r="M7656" s="2">
        <v>0</v>
      </c>
      <c r="N7656">
        <v>0</v>
      </c>
      <c r="O7656">
        <v>0</v>
      </c>
      <c r="P7656" s="2">
        <v>3</v>
      </c>
      <c r="Q7656" s="2">
        <v>0</v>
      </c>
      <c r="R7656">
        <v>0</v>
      </c>
      <c r="S7656">
        <v>0</v>
      </c>
      <c r="T7656" s="2">
        <v>3</v>
      </c>
    </row>
    <row r="7657" spans="1:22">
      <c r="A7657" t="s">
        <v>1638</v>
      </c>
      <c r="B7657" t="s">
        <v>1664</v>
      </c>
      <c r="C7657" s="219" t="s">
        <v>123</v>
      </c>
      <c r="D7657" s="1" t="s">
        <v>44</v>
      </c>
      <c r="E7657" s="1" t="s">
        <v>73</v>
      </c>
      <c r="F7657" s="38" t="s">
        <v>73</v>
      </c>
      <c r="G7657">
        <v>6</v>
      </c>
      <c r="H7657" s="123">
        <f t="shared" si="546"/>
        <v>0.33333333333333331</v>
      </c>
      <c r="J7657" t="s">
        <v>100</v>
      </c>
      <c r="M7657" s="2">
        <v>15761.377232000001</v>
      </c>
      <c r="N7657">
        <v>5199.9059367326599</v>
      </c>
      <c r="O7657">
        <v>9006.5012769999994</v>
      </c>
      <c r="P7657" s="2">
        <v>3</v>
      </c>
      <c r="Q7657" s="2">
        <v>14635.564572666701</v>
      </c>
      <c r="R7657">
        <v>12451.9833881017</v>
      </c>
      <c r="S7657">
        <v>21567.467883195699</v>
      </c>
      <c r="T7657" s="2">
        <v>3</v>
      </c>
    </row>
    <row r="7658" spans="1:22">
      <c r="A7658" t="s">
        <v>1638</v>
      </c>
      <c r="B7658" t="s">
        <v>1665</v>
      </c>
      <c r="C7658" s="219" t="s">
        <v>123</v>
      </c>
      <c r="D7658" s="1" t="s">
        <v>44</v>
      </c>
      <c r="E7658" s="1" t="s">
        <v>73</v>
      </c>
      <c r="F7658" s="38" t="s">
        <v>73</v>
      </c>
      <c r="G7658">
        <v>6</v>
      </c>
      <c r="H7658" s="123">
        <f t="shared" si="546"/>
        <v>0.33333333333333331</v>
      </c>
      <c r="J7658" t="s">
        <v>100</v>
      </c>
      <c r="M7658" s="2">
        <v>0</v>
      </c>
      <c r="N7658">
        <v>0</v>
      </c>
      <c r="O7658">
        <v>0</v>
      </c>
      <c r="P7658" s="2">
        <v>3</v>
      </c>
      <c r="Q7658" s="2">
        <v>0</v>
      </c>
      <c r="R7658">
        <v>0</v>
      </c>
      <c r="S7658">
        <v>0</v>
      </c>
      <c r="T7658" s="2">
        <v>3</v>
      </c>
    </row>
    <row r="7659" spans="1:22">
      <c r="A7659" t="s">
        <v>1638</v>
      </c>
      <c r="B7659" t="s">
        <v>1666</v>
      </c>
      <c r="C7659" s="219" t="s">
        <v>123</v>
      </c>
      <c r="D7659" s="1" t="s">
        <v>44</v>
      </c>
      <c r="E7659" s="1" t="s">
        <v>73</v>
      </c>
      <c r="F7659" s="38" t="s">
        <v>73</v>
      </c>
      <c r="G7659">
        <v>6</v>
      </c>
      <c r="H7659" s="123">
        <f t="shared" si="546"/>
        <v>0.33333333333333331</v>
      </c>
      <c r="J7659" t="s">
        <v>100</v>
      </c>
      <c r="M7659" s="2">
        <v>0</v>
      </c>
      <c r="N7659">
        <v>0</v>
      </c>
      <c r="O7659">
        <v>0</v>
      </c>
      <c r="P7659" s="2">
        <v>3</v>
      </c>
      <c r="Q7659" s="2">
        <v>417.98994533333303</v>
      </c>
      <c r="R7659">
        <v>417.98994533333303</v>
      </c>
      <c r="S7659">
        <v>723.97982237027099</v>
      </c>
      <c r="T7659" s="2">
        <v>3</v>
      </c>
    </row>
    <row r="7660" spans="1:22">
      <c r="A7660" t="s">
        <v>1638</v>
      </c>
      <c r="B7660" t="s">
        <v>1667</v>
      </c>
      <c r="C7660" s="219" t="s">
        <v>123</v>
      </c>
      <c r="D7660" s="1" t="s">
        <v>44</v>
      </c>
      <c r="E7660" s="1" t="s">
        <v>73</v>
      </c>
      <c r="F7660" s="38" t="s">
        <v>73</v>
      </c>
      <c r="G7660">
        <v>6</v>
      </c>
      <c r="H7660" s="123">
        <f t="shared" si="546"/>
        <v>0.33333333333333331</v>
      </c>
      <c r="J7660" t="s">
        <v>100</v>
      </c>
      <c r="M7660" s="2">
        <v>0</v>
      </c>
      <c r="N7660">
        <v>0</v>
      </c>
      <c r="O7660">
        <v>0</v>
      </c>
      <c r="P7660" s="2">
        <v>3</v>
      </c>
      <c r="Q7660" s="2">
        <v>0</v>
      </c>
      <c r="R7660">
        <v>0</v>
      </c>
      <c r="S7660">
        <v>0</v>
      </c>
      <c r="T7660" s="2">
        <v>3</v>
      </c>
    </row>
    <row r="7661" spans="1:22">
      <c r="A7661" t="s">
        <v>1638</v>
      </c>
      <c r="B7661" t="s">
        <v>1668</v>
      </c>
      <c r="C7661" s="219" t="s">
        <v>123</v>
      </c>
      <c r="D7661" s="1" t="s">
        <v>44</v>
      </c>
      <c r="E7661" s="1" t="s">
        <v>73</v>
      </c>
      <c r="F7661" s="38" t="s">
        <v>73</v>
      </c>
      <c r="G7661">
        <v>6</v>
      </c>
      <c r="H7661" s="123">
        <f t="shared" si="546"/>
        <v>0.33333333333333331</v>
      </c>
      <c r="J7661" t="s">
        <v>100</v>
      </c>
      <c r="M7661" s="2">
        <v>4737.0734199999997</v>
      </c>
      <c r="N7661">
        <v>4737.0734199999997</v>
      </c>
      <c r="O7661">
        <v>8204.8518426240607</v>
      </c>
      <c r="P7661" s="2">
        <v>3</v>
      </c>
      <c r="Q7661" s="2">
        <v>18948.293679999999</v>
      </c>
      <c r="R7661">
        <v>14178.958653236001</v>
      </c>
      <c r="S7661">
        <v>24558.6767858231</v>
      </c>
      <c r="T7661" s="2">
        <v>3</v>
      </c>
    </row>
    <row r="7662" spans="1:22">
      <c r="A7662" t="s">
        <v>1638</v>
      </c>
      <c r="B7662" t="s">
        <v>1669</v>
      </c>
      <c r="C7662" s="219" t="s">
        <v>123</v>
      </c>
      <c r="D7662" s="1" t="s">
        <v>44</v>
      </c>
      <c r="E7662" s="1" t="s">
        <v>73</v>
      </c>
      <c r="F7662" s="38" t="s">
        <v>73</v>
      </c>
      <c r="G7662">
        <v>6</v>
      </c>
      <c r="H7662" s="123">
        <f t="shared" si="546"/>
        <v>0.33333333333333331</v>
      </c>
      <c r="J7662" t="s">
        <v>100</v>
      </c>
      <c r="M7662" s="2">
        <v>189.182396066667</v>
      </c>
      <c r="N7662">
        <v>189.182396066667</v>
      </c>
      <c r="O7662">
        <v>327.67352188508499</v>
      </c>
      <c r="P7662" s="2">
        <v>3</v>
      </c>
      <c r="Q7662" s="2">
        <v>315.30399346666701</v>
      </c>
      <c r="R7662">
        <v>315.30399346666701</v>
      </c>
      <c r="S7662">
        <v>546.12253651363199</v>
      </c>
      <c r="T7662" s="2">
        <v>3</v>
      </c>
    </row>
    <row r="7663" spans="1:22">
      <c r="A7663" t="s">
        <v>1638</v>
      </c>
      <c r="B7663" t="s">
        <v>1670</v>
      </c>
      <c r="C7663" s="219" t="s">
        <v>123</v>
      </c>
      <c r="D7663" s="1" t="s">
        <v>44</v>
      </c>
      <c r="E7663" s="1" t="s">
        <v>73</v>
      </c>
      <c r="F7663" s="38" t="s">
        <v>73</v>
      </c>
      <c r="G7663">
        <v>6</v>
      </c>
      <c r="H7663" s="123">
        <f t="shared" si="546"/>
        <v>0.33333333333333331</v>
      </c>
      <c r="J7663" t="s">
        <v>100</v>
      </c>
      <c r="M7663" s="2">
        <v>0</v>
      </c>
      <c r="N7663">
        <v>0</v>
      </c>
      <c r="O7663">
        <v>0</v>
      </c>
      <c r="P7663" s="2">
        <v>3</v>
      </c>
      <c r="Q7663" s="2">
        <v>0</v>
      </c>
      <c r="R7663">
        <v>0</v>
      </c>
      <c r="S7663">
        <v>0</v>
      </c>
      <c r="T7663" s="2">
        <v>3</v>
      </c>
    </row>
    <row r="7664" spans="1:22" s="11" customFormat="1">
      <c r="A7664" s="11" t="s">
        <v>1638</v>
      </c>
      <c r="B7664" s="11" t="s">
        <v>1671</v>
      </c>
      <c r="C7664" s="220" t="s">
        <v>123</v>
      </c>
      <c r="D7664" s="10" t="s">
        <v>44</v>
      </c>
      <c r="E7664" s="10" t="s">
        <v>73</v>
      </c>
      <c r="F7664" s="29" t="s">
        <v>73</v>
      </c>
      <c r="G7664" s="11">
        <v>6</v>
      </c>
      <c r="H7664" s="172">
        <f t="shared" si="546"/>
        <v>0.33333333333333331</v>
      </c>
      <c r="I7664" s="12"/>
      <c r="J7664" s="11" t="s">
        <v>100</v>
      </c>
      <c r="M7664" s="12">
        <v>126.1215974</v>
      </c>
      <c r="N7664" s="11">
        <v>63.060798699999999</v>
      </c>
      <c r="O7664" s="11">
        <v>109.224507314273</v>
      </c>
      <c r="P7664" s="12">
        <v>3</v>
      </c>
      <c r="Q7664" s="12">
        <v>0</v>
      </c>
      <c r="R7664" s="11">
        <v>0</v>
      </c>
      <c r="S7664" s="11">
        <v>0</v>
      </c>
      <c r="T7664" s="12">
        <v>3</v>
      </c>
      <c r="U7664" s="341"/>
      <c r="V7664" s="116"/>
    </row>
    <row r="7665" spans="1:22">
      <c r="A7665" t="s">
        <v>1638</v>
      </c>
      <c r="B7665" t="s">
        <v>1672</v>
      </c>
      <c r="C7665" s="219" t="s">
        <v>123</v>
      </c>
      <c r="D7665" s="1" t="s">
        <v>44</v>
      </c>
      <c r="E7665" s="1" t="s">
        <v>73</v>
      </c>
      <c r="F7665" s="38" t="s">
        <v>73</v>
      </c>
      <c r="G7665">
        <v>6</v>
      </c>
      <c r="H7665" s="123">
        <f t="shared" si="546"/>
        <v>0.33333333333333331</v>
      </c>
      <c r="I7665"/>
      <c r="J7665" t="s">
        <v>100</v>
      </c>
      <c r="M7665" s="2">
        <v>52.773832900000002</v>
      </c>
      <c r="N7665">
        <v>52.773832900000002</v>
      </c>
      <c r="O7665">
        <v>91.406959892949999</v>
      </c>
      <c r="P7665" s="2">
        <v>3</v>
      </c>
      <c r="Q7665" s="2">
        <v>0</v>
      </c>
      <c r="R7665">
        <v>0</v>
      </c>
      <c r="S7665">
        <v>0</v>
      </c>
      <c r="T7665" s="2">
        <v>3</v>
      </c>
    </row>
    <row r="7666" spans="1:22">
      <c r="A7666" t="s">
        <v>1638</v>
      </c>
      <c r="B7666" t="s">
        <v>1673</v>
      </c>
      <c r="C7666" s="219" t="s">
        <v>123</v>
      </c>
      <c r="D7666" s="1" t="s">
        <v>44</v>
      </c>
      <c r="E7666" s="1" t="s">
        <v>73</v>
      </c>
      <c r="F7666" s="38" t="s">
        <v>73</v>
      </c>
      <c r="G7666">
        <v>6</v>
      </c>
      <c r="H7666" s="123">
        <f t="shared" si="546"/>
        <v>0.33333333333333331</v>
      </c>
      <c r="I7666"/>
      <c r="J7666" t="s">
        <v>100</v>
      </c>
      <c r="M7666" s="2">
        <v>3982.0216959999998</v>
      </c>
      <c r="N7666">
        <v>2990.5323364979999</v>
      </c>
      <c r="O7666">
        <v>5179.7539484921899</v>
      </c>
      <c r="P7666" s="2">
        <v>3</v>
      </c>
      <c r="Q7666" s="2">
        <v>7495.5702516666697</v>
      </c>
      <c r="R7666">
        <v>3834.6179210534601</v>
      </c>
      <c r="S7666">
        <v>6641.7530668787304</v>
      </c>
      <c r="T7666" s="2">
        <v>3</v>
      </c>
    </row>
    <row r="7667" spans="1:22">
      <c r="A7667" t="s">
        <v>1638</v>
      </c>
      <c r="B7667" t="s">
        <v>1674</v>
      </c>
      <c r="C7667" s="219" t="s">
        <v>123</v>
      </c>
      <c r="D7667" s="1" t="s">
        <v>44</v>
      </c>
      <c r="E7667" s="1" t="s">
        <v>73</v>
      </c>
      <c r="F7667" s="38" t="s">
        <v>73</v>
      </c>
      <c r="G7667">
        <v>6</v>
      </c>
      <c r="H7667" s="123">
        <f t="shared" si="546"/>
        <v>0.33333333333333331</v>
      </c>
      <c r="I7667"/>
      <c r="J7667" t="s">
        <v>100</v>
      </c>
      <c r="M7667" s="2">
        <v>21115.3725803333</v>
      </c>
      <c r="N7667">
        <v>8900.8976800362107</v>
      </c>
      <c r="O7667">
        <v>15416.8070147947</v>
      </c>
      <c r="P7667" s="2">
        <v>3</v>
      </c>
      <c r="Q7667" s="2">
        <v>21115.372579999999</v>
      </c>
      <c r="R7667">
        <v>5897.5925622534896</v>
      </c>
      <c r="S7667">
        <v>10214.929960163399</v>
      </c>
      <c r="T7667" s="2">
        <v>3</v>
      </c>
    </row>
    <row r="7668" spans="1:22">
      <c r="A7668" t="s">
        <v>1638</v>
      </c>
      <c r="B7668" t="s">
        <v>1675</v>
      </c>
      <c r="C7668" s="219" t="s">
        <v>123</v>
      </c>
      <c r="D7668" s="1" t="s">
        <v>44</v>
      </c>
      <c r="E7668" s="1" t="s">
        <v>73</v>
      </c>
      <c r="F7668" s="38" t="s">
        <v>73</v>
      </c>
      <c r="G7668">
        <v>6</v>
      </c>
      <c r="H7668" s="123">
        <f t="shared" si="546"/>
        <v>0.33333333333333331</v>
      </c>
      <c r="I7668"/>
      <c r="J7668" t="s">
        <v>100</v>
      </c>
      <c r="M7668" s="2">
        <v>0</v>
      </c>
      <c r="N7668">
        <v>0</v>
      </c>
      <c r="O7668">
        <v>0</v>
      </c>
      <c r="P7668" s="2">
        <v>3</v>
      </c>
      <c r="Q7668" s="2">
        <v>0</v>
      </c>
      <c r="R7668">
        <v>0</v>
      </c>
      <c r="S7668">
        <v>0</v>
      </c>
      <c r="T7668" s="2">
        <v>3</v>
      </c>
    </row>
    <row r="7669" spans="1:22">
      <c r="A7669" t="s">
        <v>1638</v>
      </c>
      <c r="B7669" t="s">
        <v>1676</v>
      </c>
      <c r="C7669" s="219" t="s">
        <v>123</v>
      </c>
      <c r="D7669" s="1" t="s">
        <v>44</v>
      </c>
      <c r="E7669" s="1" t="s">
        <v>73</v>
      </c>
      <c r="F7669" s="38" t="s">
        <v>73</v>
      </c>
      <c r="G7669">
        <v>6</v>
      </c>
      <c r="H7669" s="123">
        <f t="shared" si="546"/>
        <v>0.33333333333333331</v>
      </c>
      <c r="I7669"/>
      <c r="J7669" t="s">
        <v>100</v>
      </c>
      <c r="M7669" s="2">
        <v>0</v>
      </c>
      <c r="N7669">
        <v>0</v>
      </c>
      <c r="O7669">
        <v>0</v>
      </c>
      <c r="P7669" s="2">
        <v>3</v>
      </c>
      <c r="Q7669" s="2">
        <v>0</v>
      </c>
      <c r="R7669">
        <v>0</v>
      </c>
      <c r="S7669">
        <v>0</v>
      </c>
      <c r="T7669" s="2">
        <v>3</v>
      </c>
    </row>
    <row r="7670" spans="1:22">
      <c r="A7670" t="s">
        <v>1638</v>
      </c>
      <c r="B7670" t="s">
        <v>1677</v>
      </c>
      <c r="C7670" s="219" t="s">
        <v>123</v>
      </c>
      <c r="D7670" s="1" t="s">
        <v>44</v>
      </c>
      <c r="E7670" s="1" t="s">
        <v>73</v>
      </c>
      <c r="F7670" s="38" t="s">
        <v>73</v>
      </c>
      <c r="G7670">
        <v>6</v>
      </c>
      <c r="H7670" s="123">
        <f t="shared" si="546"/>
        <v>0.33333333333333331</v>
      </c>
      <c r="I7670"/>
      <c r="J7670" t="s">
        <v>100</v>
      </c>
      <c r="M7670" s="2">
        <v>2099.5148513333302</v>
      </c>
      <c r="N7670">
        <v>1137.8091704741801</v>
      </c>
      <c r="O7670">
        <v>1970.7432925790699</v>
      </c>
      <c r="P7670" s="2">
        <v>3</v>
      </c>
      <c r="Q7670" s="2">
        <v>4271.4267663333303</v>
      </c>
      <c r="R7670">
        <v>2576.9693940481002</v>
      </c>
      <c r="S7670">
        <v>4463.4419200412804</v>
      </c>
      <c r="T7670" s="2">
        <v>3</v>
      </c>
    </row>
    <row r="7671" spans="1:22">
      <c r="A7671" t="s">
        <v>1638</v>
      </c>
      <c r="B7671" t="s">
        <v>1678</v>
      </c>
      <c r="C7671" s="219" t="s">
        <v>123</v>
      </c>
      <c r="D7671" s="1" t="s">
        <v>44</v>
      </c>
      <c r="E7671" s="1" t="s">
        <v>73</v>
      </c>
      <c r="F7671" s="38" t="s">
        <v>73</v>
      </c>
      <c r="G7671">
        <v>6</v>
      </c>
      <c r="H7671" s="123">
        <f t="shared" si="546"/>
        <v>0.33333333333333331</v>
      </c>
      <c r="I7671"/>
      <c r="J7671" t="s">
        <v>100</v>
      </c>
      <c r="M7671" s="2">
        <v>5284.9856600000003</v>
      </c>
      <c r="N7671">
        <v>2849.3556615509401</v>
      </c>
      <c r="O7671">
        <v>4935.2287746402599</v>
      </c>
      <c r="P7671" s="2">
        <v>3</v>
      </c>
      <c r="Q7671" s="2">
        <v>3692.25025566667</v>
      </c>
      <c r="R7671">
        <v>1639.7575365579601</v>
      </c>
      <c r="S7671">
        <v>2840.1433654123598</v>
      </c>
      <c r="T7671" s="2">
        <v>3</v>
      </c>
    </row>
    <row r="7672" spans="1:22">
      <c r="A7672" t="s">
        <v>1638</v>
      </c>
      <c r="B7672" t="s">
        <v>1679</v>
      </c>
      <c r="C7672" s="219" t="s">
        <v>123</v>
      </c>
      <c r="D7672" s="1" t="s">
        <v>44</v>
      </c>
      <c r="E7672" s="1" t="s">
        <v>73</v>
      </c>
      <c r="F7672" s="38" t="s">
        <v>73</v>
      </c>
      <c r="G7672">
        <v>6</v>
      </c>
      <c r="H7672" s="123">
        <f t="shared" si="546"/>
        <v>0.33333333333333331</v>
      </c>
      <c r="I7672"/>
      <c r="J7672" t="s">
        <v>100</v>
      </c>
      <c r="M7672" s="2">
        <v>190405.563543333</v>
      </c>
      <c r="N7672">
        <v>68866.825934119901</v>
      </c>
      <c r="O7672">
        <v>119280.84147389801</v>
      </c>
      <c r="P7672" s="2">
        <v>3</v>
      </c>
      <c r="Q7672" s="2">
        <v>316834.85773333302</v>
      </c>
      <c r="R7672">
        <v>101510.275792525</v>
      </c>
      <c r="S7672">
        <v>175820.95516298301</v>
      </c>
      <c r="T7672" s="2">
        <v>3</v>
      </c>
    </row>
    <row r="7673" spans="1:22">
      <c r="A7673" t="s">
        <v>1638</v>
      </c>
      <c r="B7673" t="s">
        <v>1680</v>
      </c>
      <c r="C7673" s="219" t="s">
        <v>123</v>
      </c>
      <c r="D7673" s="1" t="s">
        <v>44</v>
      </c>
      <c r="E7673" s="1" t="s">
        <v>73</v>
      </c>
      <c r="F7673" s="38" t="s">
        <v>73</v>
      </c>
      <c r="G7673">
        <v>6</v>
      </c>
      <c r="H7673" s="123">
        <f t="shared" si="546"/>
        <v>0.33333333333333331</v>
      </c>
      <c r="I7673"/>
      <c r="J7673" t="s">
        <v>100</v>
      </c>
      <c r="M7673" s="2">
        <v>1649174.9616666699</v>
      </c>
      <c r="N7673">
        <v>613352.39000794699</v>
      </c>
      <c r="O7673">
        <v>1062357.5024375699</v>
      </c>
      <c r="P7673" s="2">
        <v>3</v>
      </c>
      <c r="Q7673" s="2">
        <v>808776.41119999997</v>
      </c>
      <c r="R7673">
        <v>615897.73019877903</v>
      </c>
      <c r="S7673">
        <v>1066766.1609706299</v>
      </c>
      <c r="T7673" s="2">
        <v>3</v>
      </c>
    </row>
    <row r="7674" spans="1:22">
      <c r="A7674" t="s">
        <v>1638</v>
      </c>
      <c r="B7674" t="s">
        <v>1681</v>
      </c>
      <c r="C7674" s="219" t="s">
        <v>123</v>
      </c>
      <c r="D7674" s="1" t="s">
        <v>44</v>
      </c>
      <c r="E7674" s="1" t="s">
        <v>73</v>
      </c>
      <c r="F7674" s="38" t="s">
        <v>73</v>
      </c>
      <c r="G7674">
        <v>6</v>
      </c>
      <c r="H7674" s="123">
        <f t="shared" si="546"/>
        <v>0.33333333333333331</v>
      </c>
      <c r="I7674"/>
      <c r="J7674" t="s">
        <v>100</v>
      </c>
      <c r="M7674" s="2">
        <v>4404.9854733333304</v>
      </c>
      <c r="N7674">
        <v>4404.9854733333304</v>
      </c>
      <c r="O7674">
        <v>7629.6586464161701</v>
      </c>
      <c r="P7674" s="2">
        <v>3</v>
      </c>
      <c r="Q7674" s="2">
        <v>13214.95642</v>
      </c>
      <c r="R7674">
        <v>3814.82932320809</v>
      </c>
      <c r="S7674">
        <v>6607.4782100000002</v>
      </c>
      <c r="T7674" s="2">
        <v>3</v>
      </c>
    </row>
    <row r="7675" spans="1:22">
      <c r="A7675" t="s">
        <v>1638</v>
      </c>
      <c r="B7675" t="s">
        <v>1682</v>
      </c>
      <c r="C7675" s="219" t="s">
        <v>123</v>
      </c>
      <c r="D7675" s="1" t="s">
        <v>44</v>
      </c>
      <c r="E7675" s="1" t="s">
        <v>73</v>
      </c>
      <c r="F7675" s="38" t="s">
        <v>73</v>
      </c>
      <c r="G7675">
        <v>6</v>
      </c>
      <c r="H7675" s="123">
        <f t="shared" si="546"/>
        <v>0.33333333333333331</v>
      </c>
      <c r="I7675"/>
      <c r="J7675" t="s">
        <v>100</v>
      </c>
      <c r="M7675" s="2">
        <v>13385.593066666701</v>
      </c>
      <c r="N7675">
        <v>13385.593066666701</v>
      </c>
      <c r="O7675">
        <v>23184.527280908402</v>
      </c>
      <c r="P7675" s="2">
        <v>3</v>
      </c>
      <c r="Q7675" s="2">
        <v>522038.12973333301</v>
      </c>
      <c r="R7675">
        <v>407546.79783552798</v>
      </c>
      <c r="S7675">
        <v>705891.76031313604</v>
      </c>
      <c r="T7675" s="2">
        <v>3</v>
      </c>
    </row>
    <row r="7676" spans="1:22" s="11" customFormat="1">
      <c r="A7676" s="11" t="s">
        <v>1638</v>
      </c>
      <c r="B7676" s="11" t="s">
        <v>1683</v>
      </c>
      <c r="C7676" s="219" t="s">
        <v>123</v>
      </c>
      <c r="D7676" s="10" t="s">
        <v>44</v>
      </c>
      <c r="E7676" s="10" t="s">
        <v>73</v>
      </c>
      <c r="F7676" s="38" t="s">
        <v>73</v>
      </c>
      <c r="G7676" s="11">
        <v>6</v>
      </c>
      <c r="H7676" s="172">
        <f t="shared" si="546"/>
        <v>0.33333333333333331</v>
      </c>
      <c r="J7676" s="11" t="s">
        <v>100</v>
      </c>
      <c r="M7676" s="12">
        <v>84690.652642000001</v>
      </c>
      <c r="N7676" s="11">
        <v>47615.4131044018</v>
      </c>
      <c r="O7676" s="11">
        <v>82472.314720204799</v>
      </c>
      <c r="P7676" s="12">
        <v>3</v>
      </c>
      <c r="Q7676" s="12">
        <v>85005.956630000001</v>
      </c>
      <c r="R7676" s="11">
        <v>10162.771562146399</v>
      </c>
      <c r="S7676" s="11">
        <v>17602.4366913538</v>
      </c>
      <c r="T7676" s="12">
        <v>3</v>
      </c>
      <c r="U7676" s="341"/>
      <c r="V7676" s="116"/>
    </row>
    <row r="7677" spans="1:22">
      <c r="A7677" t="s">
        <v>1638</v>
      </c>
      <c r="B7677" t="s">
        <v>1684</v>
      </c>
      <c r="C7677" s="219" t="s">
        <v>123</v>
      </c>
      <c r="D7677" s="1" t="s">
        <v>44</v>
      </c>
      <c r="E7677" s="1" t="s">
        <v>73</v>
      </c>
      <c r="F7677" s="38" t="s">
        <v>73</v>
      </c>
      <c r="G7677">
        <v>6</v>
      </c>
      <c r="H7677" s="123">
        <f t="shared" si="546"/>
        <v>0.33333333333333331</v>
      </c>
      <c r="I7677"/>
      <c r="J7677" t="s">
        <v>100</v>
      </c>
      <c r="M7677" s="2">
        <v>5838.0529930000002</v>
      </c>
      <c r="N7677">
        <v>1776.7987370000001</v>
      </c>
      <c r="O7677">
        <v>3077.5056873082099</v>
      </c>
      <c r="P7677" s="2">
        <v>3</v>
      </c>
      <c r="Q7677" s="2">
        <v>3553.5974740000001</v>
      </c>
      <c r="R7677">
        <v>1830.3825578380399</v>
      </c>
      <c r="S7677">
        <v>3170.3155874633699</v>
      </c>
      <c r="T7677" s="2">
        <v>3</v>
      </c>
    </row>
    <row r="7678" spans="1:22">
      <c r="A7678" t="s">
        <v>1638</v>
      </c>
      <c r="B7678" t="s">
        <v>1685</v>
      </c>
      <c r="C7678" s="219" t="s">
        <v>123</v>
      </c>
      <c r="D7678" s="1" t="s">
        <v>44</v>
      </c>
      <c r="E7678" s="1" t="s">
        <v>73</v>
      </c>
      <c r="F7678" s="38" t="s">
        <v>73</v>
      </c>
      <c r="G7678">
        <v>6</v>
      </c>
      <c r="H7678" s="123">
        <f t="shared" si="546"/>
        <v>0.33333333333333331</v>
      </c>
      <c r="I7678"/>
      <c r="J7678" t="s">
        <v>100</v>
      </c>
      <c r="M7678" s="2">
        <v>0</v>
      </c>
      <c r="N7678">
        <v>0</v>
      </c>
      <c r="O7678">
        <v>0</v>
      </c>
      <c r="P7678" s="2">
        <v>3</v>
      </c>
      <c r="Q7678" s="2">
        <v>0</v>
      </c>
      <c r="R7678">
        <v>0</v>
      </c>
      <c r="S7678">
        <v>0</v>
      </c>
      <c r="T7678" s="2">
        <v>3</v>
      </c>
    </row>
    <row r="7679" spans="1:22">
      <c r="A7679" t="s">
        <v>1638</v>
      </c>
      <c r="B7679" t="s">
        <v>1686</v>
      </c>
      <c r="C7679" s="219" t="s">
        <v>123</v>
      </c>
      <c r="D7679" s="1" t="s">
        <v>44</v>
      </c>
      <c r="E7679" s="1" t="s">
        <v>73</v>
      </c>
      <c r="F7679" s="38" t="s">
        <v>73</v>
      </c>
      <c r="G7679">
        <v>6</v>
      </c>
      <c r="H7679" s="123">
        <f t="shared" si="546"/>
        <v>0.33333333333333331</v>
      </c>
      <c r="I7679"/>
      <c r="J7679" t="s">
        <v>100</v>
      </c>
      <c r="M7679" s="2">
        <v>2605.4397743333302</v>
      </c>
      <c r="N7679">
        <v>1600.0935196595001</v>
      </c>
      <c r="O7679">
        <v>2771.4432729119599</v>
      </c>
      <c r="P7679" s="2">
        <v>3</v>
      </c>
      <c r="Q7679" s="2">
        <v>15172.8551546667</v>
      </c>
      <c r="R7679">
        <v>4916.3161703577898</v>
      </c>
      <c r="S7679">
        <v>8515.3093931321491</v>
      </c>
      <c r="T7679" s="2">
        <v>3</v>
      </c>
    </row>
    <row r="7680" spans="1:22">
      <c r="A7680" t="s">
        <v>1638</v>
      </c>
      <c r="B7680" t="s">
        <v>1687</v>
      </c>
      <c r="C7680" s="219" t="s">
        <v>123</v>
      </c>
      <c r="D7680" s="1" t="s">
        <v>44</v>
      </c>
      <c r="E7680" s="1" t="s">
        <v>73</v>
      </c>
      <c r="F7680" s="38" t="s">
        <v>73</v>
      </c>
      <c r="G7680">
        <v>6</v>
      </c>
      <c r="H7680" s="123">
        <f t="shared" si="546"/>
        <v>0.33333333333333331</v>
      </c>
      <c r="I7680"/>
      <c r="J7680" t="s">
        <v>100</v>
      </c>
      <c r="M7680" s="2">
        <v>16016.858280333299</v>
      </c>
      <c r="N7680">
        <v>10383.578517186201</v>
      </c>
      <c r="O7680">
        <v>17984.885556147201</v>
      </c>
      <c r="P7680" s="2">
        <v>3</v>
      </c>
      <c r="Q7680" s="2">
        <v>15383.5722866667</v>
      </c>
      <c r="R7680">
        <v>8690.4338881911808</v>
      </c>
      <c r="S7680">
        <v>15052.273034165501</v>
      </c>
      <c r="T7680" s="2">
        <v>3</v>
      </c>
    </row>
    <row r="7681" spans="1:20">
      <c r="A7681" t="s">
        <v>1638</v>
      </c>
      <c r="B7681" t="s">
        <v>1688</v>
      </c>
      <c r="C7681" s="219" t="s">
        <v>123</v>
      </c>
      <c r="D7681" s="1" t="s">
        <v>44</v>
      </c>
      <c r="E7681" s="1" t="s">
        <v>73</v>
      </c>
      <c r="F7681" s="38" t="s">
        <v>73</v>
      </c>
      <c r="G7681">
        <v>6</v>
      </c>
      <c r="H7681" s="123">
        <f t="shared" si="546"/>
        <v>0.33333333333333331</v>
      </c>
      <c r="I7681"/>
      <c r="J7681" t="s">
        <v>100</v>
      </c>
      <c r="M7681" s="2">
        <v>3792.5498790000001</v>
      </c>
      <c r="N7681">
        <v>2189.6296935557298</v>
      </c>
      <c r="O7681">
        <v>3792.5498790000001</v>
      </c>
      <c r="P7681" s="2">
        <v>3</v>
      </c>
      <c r="Q7681" s="2">
        <v>5056.73317233333</v>
      </c>
      <c r="R7681">
        <v>1672.3573023143599</v>
      </c>
      <c r="S7681">
        <v>2896.6078160173001</v>
      </c>
      <c r="T7681" s="2">
        <v>3</v>
      </c>
    </row>
    <row r="7682" spans="1:20">
      <c r="A7682" t="s">
        <v>1638</v>
      </c>
      <c r="B7682" t="s">
        <v>1689</v>
      </c>
      <c r="C7682" s="219" t="s">
        <v>123</v>
      </c>
      <c r="D7682" s="1" t="s">
        <v>44</v>
      </c>
      <c r="E7682" s="1" t="s">
        <v>73</v>
      </c>
      <c r="F7682" s="38" t="s">
        <v>73</v>
      </c>
      <c r="G7682">
        <v>6</v>
      </c>
      <c r="H7682" s="123">
        <f t="shared" si="546"/>
        <v>0.33333333333333331</v>
      </c>
      <c r="I7682"/>
      <c r="J7682" t="s">
        <v>100</v>
      </c>
      <c r="M7682" s="2">
        <v>11666.247757666701</v>
      </c>
      <c r="N7682">
        <v>8845.3869736233501</v>
      </c>
      <c r="O7682">
        <v>15320.659650923501</v>
      </c>
      <c r="P7682" s="2">
        <v>3</v>
      </c>
      <c r="Q7682" s="2">
        <v>18665.996413000001</v>
      </c>
      <c r="R7682">
        <v>10408.6619230829</v>
      </c>
      <c r="S7682">
        <v>18028.3312895872</v>
      </c>
      <c r="T7682" s="2">
        <v>3</v>
      </c>
    </row>
    <row r="7683" spans="1:20">
      <c r="A7683" t="s">
        <v>1638</v>
      </c>
      <c r="B7683" t="s">
        <v>1690</v>
      </c>
      <c r="C7683" s="219" t="s">
        <v>123</v>
      </c>
      <c r="D7683" s="1" t="s">
        <v>44</v>
      </c>
      <c r="E7683" s="1" t="s">
        <v>73</v>
      </c>
      <c r="F7683" s="38" t="s">
        <v>73</v>
      </c>
      <c r="G7683">
        <v>6</v>
      </c>
      <c r="H7683" s="123">
        <f t="shared" si="546"/>
        <v>0.33333333333333331</v>
      </c>
      <c r="I7683"/>
      <c r="J7683" t="s">
        <v>100</v>
      </c>
      <c r="M7683" s="2">
        <v>0</v>
      </c>
      <c r="N7683">
        <v>0</v>
      </c>
      <c r="O7683">
        <v>0</v>
      </c>
      <c r="P7683" s="2">
        <v>3</v>
      </c>
      <c r="Q7683" s="2">
        <v>0</v>
      </c>
      <c r="R7683">
        <v>0</v>
      </c>
      <c r="S7683">
        <v>0</v>
      </c>
      <c r="T7683" s="2">
        <v>3</v>
      </c>
    </row>
    <row r="7684" spans="1:20">
      <c r="A7684" t="s">
        <v>1638</v>
      </c>
      <c r="B7684" t="s">
        <v>1691</v>
      </c>
      <c r="C7684" s="219" t="s">
        <v>123</v>
      </c>
      <c r="D7684" s="1" t="s">
        <v>44</v>
      </c>
      <c r="E7684" s="1" t="s">
        <v>73</v>
      </c>
      <c r="F7684" s="38" t="s">
        <v>73</v>
      </c>
      <c r="G7684">
        <v>6</v>
      </c>
      <c r="H7684" s="123">
        <f t="shared" si="546"/>
        <v>0.33333333333333331</v>
      </c>
      <c r="I7684"/>
      <c r="J7684" t="s">
        <v>100</v>
      </c>
      <c r="M7684" s="2">
        <v>29567.238093333301</v>
      </c>
      <c r="N7684">
        <v>6411.08011357327</v>
      </c>
      <c r="O7684">
        <v>11104.316488103401</v>
      </c>
      <c r="P7684" s="2">
        <v>3</v>
      </c>
      <c r="Q7684" s="2">
        <v>39357.714286666698</v>
      </c>
      <c r="R7684">
        <v>8230.9902240934607</v>
      </c>
      <c r="S7684">
        <v>14256.4932647326</v>
      </c>
      <c r="T7684" s="2">
        <v>3</v>
      </c>
    </row>
    <row r="7685" spans="1:20">
      <c r="A7685" t="s">
        <v>1638</v>
      </c>
      <c r="B7685" t="s">
        <v>1692</v>
      </c>
      <c r="C7685" s="219" t="s">
        <v>123</v>
      </c>
      <c r="D7685" s="1" t="s">
        <v>44</v>
      </c>
      <c r="E7685" s="1" t="s">
        <v>73</v>
      </c>
      <c r="F7685" s="38" t="s">
        <v>73</v>
      </c>
      <c r="G7685">
        <v>6</v>
      </c>
      <c r="H7685" s="123">
        <f t="shared" si="546"/>
        <v>0.33333333333333331</v>
      </c>
      <c r="I7685"/>
      <c r="J7685" t="s">
        <v>100</v>
      </c>
      <c r="M7685" s="2">
        <v>0</v>
      </c>
      <c r="N7685">
        <v>0</v>
      </c>
      <c r="O7685">
        <v>0</v>
      </c>
      <c r="P7685" s="2">
        <v>3</v>
      </c>
      <c r="Q7685" s="2">
        <v>0</v>
      </c>
      <c r="R7685">
        <v>0</v>
      </c>
      <c r="S7685">
        <v>0</v>
      </c>
      <c r="T7685" s="2">
        <v>3</v>
      </c>
    </row>
    <row r="7686" spans="1:20">
      <c r="A7686" t="s">
        <v>1638</v>
      </c>
      <c r="B7686" t="s">
        <v>1693</v>
      </c>
      <c r="C7686" s="219" t="s">
        <v>123</v>
      </c>
      <c r="D7686" s="1" t="s">
        <v>44</v>
      </c>
      <c r="E7686" s="1" t="s">
        <v>73</v>
      </c>
      <c r="F7686" s="38" t="s">
        <v>73</v>
      </c>
      <c r="G7686">
        <v>6</v>
      </c>
      <c r="H7686" s="123">
        <f t="shared" si="546"/>
        <v>0.33333333333333331</v>
      </c>
      <c r="I7686"/>
      <c r="J7686" t="s">
        <v>100</v>
      </c>
      <c r="M7686" s="2">
        <v>0</v>
      </c>
      <c r="N7686">
        <v>0</v>
      </c>
      <c r="O7686">
        <v>0</v>
      </c>
      <c r="P7686" s="2">
        <v>3</v>
      </c>
      <c r="Q7686" s="2">
        <v>0</v>
      </c>
      <c r="R7686">
        <v>0</v>
      </c>
      <c r="S7686">
        <v>0</v>
      </c>
      <c r="T7686" s="2">
        <v>3</v>
      </c>
    </row>
    <row r="7687" spans="1:20">
      <c r="A7687" t="s">
        <v>1638</v>
      </c>
      <c r="B7687" t="s">
        <v>1694</v>
      </c>
      <c r="C7687" s="219" t="s">
        <v>123</v>
      </c>
      <c r="D7687" s="1" t="s">
        <v>44</v>
      </c>
      <c r="E7687" s="1" t="s">
        <v>73</v>
      </c>
      <c r="F7687" s="38" t="s">
        <v>73</v>
      </c>
      <c r="G7687">
        <v>6</v>
      </c>
      <c r="H7687" s="123">
        <f t="shared" si="546"/>
        <v>0.33333333333333331</v>
      </c>
      <c r="I7687"/>
      <c r="J7687" t="s">
        <v>100</v>
      </c>
      <c r="M7687" s="2">
        <v>835.65454399999999</v>
      </c>
      <c r="N7687">
        <v>835.65454399999999</v>
      </c>
      <c r="O7687">
        <v>1447.3961277838</v>
      </c>
      <c r="P7687" s="2">
        <v>3</v>
      </c>
      <c r="Q7687" s="2">
        <v>0</v>
      </c>
      <c r="R7687">
        <v>0</v>
      </c>
      <c r="S7687">
        <v>0</v>
      </c>
      <c r="T7687" s="2">
        <v>3</v>
      </c>
    </row>
    <row r="7688" spans="1:20">
      <c r="A7688" t="s">
        <v>1638</v>
      </c>
      <c r="B7688" t="s">
        <v>1695</v>
      </c>
      <c r="C7688" s="219" t="s">
        <v>123</v>
      </c>
      <c r="D7688" s="1" t="s">
        <v>44</v>
      </c>
      <c r="E7688" s="1" t="s">
        <v>73</v>
      </c>
      <c r="F7688" s="38" t="s">
        <v>73</v>
      </c>
      <c r="G7688">
        <v>6</v>
      </c>
      <c r="H7688" s="123">
        <f t="shared" si="546"/>
        <v>0.33333333333333331</v>
      </c>
      <c r="I7688"/>
      <c r="J7688" t="s">
        <v>100</v>
      </c>
      <c r="M7688" s="2">
        <v>0</v>
      </c>
      <c r="N7688">
        <v>0</v>
      </c>
      <c r="O7688">
        <v>0</v>
      </c>
      <c r="P7688" s="2">
        <v>3</v>
      </c>
      <c r="Q7688" s="2">
        <v>0</v>
      </c>
      <c r="R7688">
        <v>0</v>
      </c>
      <c r="S7688">
        <v>0</v>
      </c>
      <c r="T7688" s="2">
        <v>3</v>
      </c>
    </row>
    <row r="7689" spans="1:20">
      <c r="A7689" t="s">
        <v>1638</v>
      </c>
      <c r="B7689" t="s">
        <v>1696</v>
      </c>
      <c r="C7689" s="219" t="s">
        <v>123</v>
      </c>
      <c r="D7689" s="1" t="s">
        <v>44</v>
      </c>
      <c r="E7689" s="1" t="s">
        <v>73</v>
      </c>
      <c r="F7689" s="38" t="s">
        <v>73</v>
      </c>
      <c r="G7689">
        <v>6</v>
      </c>
      <c r="H7689" s="123">
        <f t="shared" si="546"/>
        <v>0.33333333333333331</v>
      </c>
      <c r="I7689"/>
      <c r="J7689" t="s">
        <v>100</v>
      </c>
      <c r="M7689" s="2">
        <v>19494.299924466701</v>
      </c>
      <c r="N7689">
        <v>16596.783366371899</v>
      </c>
      <c r="O7689">
        <v>28746.472032770202</v>
      </c>
      <c r="P7689" s="2">
        <v>3</v>
      </c>
      <c r="Q7689" s="2">
        <v>17525.17872</v>
      </c>
      <c r="R7689">
        <v>7237.69242628145</v>
      </c>
      <c r="S7689">
        <v>12536.051011875899</v>
      </c>
      <c r="T7689" s="2">
        <v>3</v>
      </c>
    </row>
    <row r="7690" spans="1:20">
      <c r="A7690" t="s">
        <v>1638</v>
      </c>
      <c r="B7690" t="s">
        <v>1697</v>
      </c>
      <c r="C7690" s="219" t="s">
        <v>123</v>
      </c>
      <c r="D7690" s="1" t="s">
        <v>44</v>
      </c>
      <c r="E7690" s="1" t="s">
        <v>73</v>
      </c>
      <c r="F7690" s="38" t="s">
        <v>73</v>
      </c>
      <c r="G7690">
        <v>6</v>
      </c>
      <c r="H7690" s="123">
        <f t="shared" si="546"/>
        <v>0.33333333333333331</v>
      </c>
      <c r="I7690"/>
      <c r="J7690" t="s">
        <v>100</v>
      </c>
      <c r="M7690" s="2">
        <v>13271.1807626667</v>
      </c>
      <c r="N7690">
        <v>10158.854150081501</v>
      </c>
      <c r="O7690">
        <v>17595.651534623001</v>
      </c>
      <c r="P7690" s="2">
        <v>3</v>
      </c>
      <c r="Q7690" s="2">
        <v>28423.316278333299</v>
      </c>
      <c r="R7690">
        <v>14258.8342153383</v>
      </c>
      <c r="S7690">
        <v>24697.025317667401</v>
      </c>
      <c r="T7690" s="2">
        <v>3</v>
      </c>
    </row>
    <row r="7691" spans="1:20">
      <c r="A7691" t="s">
        <v>1638</v>
      </c>
      <c r="B7691" t="s">
        <v>1698</v>
      </c>
      <c r="C7691" s="219" t="s">
        <v>123</v>
      </c>
      <c r="D7691" s="1" t="s">
        <v>44</v>
      </c>
      <c r="E7691" s="1" t="s">
        <v>73</v>
      </c>
      <c r="F7691" s="38" t="s">
        <v>73</v>
      </c>
      <c r="G7691">
        <v>6</v>
      </c>
      <c r="H7691" s="123">
        <f t="shared" si="546"/>
        <v>0.33333333333333331</v>
      </c>
      <c r="I7691"/>
      <c r="J7691" t="s">
        <v>100</v>
      </c>
      <c r="M7691" s="2">
        <v>0</v>
      </c>
      <c r="N7691">
        <v>0</v>
      </c>
      <c r="O7691">
        <v>0</v>
      </c>
      <c r="P7691" s="2">
        <v>3</v>
      </c>
      <c r="Q7691" s="2">
        <v>0</v>
      </c>
      <c r="R7691">
        <v>0</v>
      </c>
      <c r="S7691">
        <v>0</v>
      </c>
      <c r="T7691" s="2">
        <v>3</v>
      </c>
    </row>
    <row r="7692" spans="1:20">
      <c r="A7692" t="s">
        <v>1638</v>
      </c>
      <c r="B7692" t="s">
        <v>1699</v>
      </c>
      <c r="C7692" s="219" t="s">
        <v>123</v>
      </c>
      <c r="D7692" s="1" t="s">
        <v>44</v>
      </c>
      <c r="E7692" s="1" t="s">
        <v>73</v>
      </c>
      <c r="F7692" s="38" t="s">
        <v>73</v>
      </c>
      <c r="G7692">
        <v>6</v>
      </c>
      <c r="H7692" s="123">
        <f t="shared" si="546"/>
        <v>0.33333333333333331</v>
      </c>
      <c r="I7692"/>
      <c r="J7692" t="s">
        <v>100</v>
      </c>
      <c r="M7692" s="2">
        <v>24233.981778333298</v>
      </c>
      <c r="N7692">
        <v>10863.509073397399</v>
      </c>
      <c r="O7692">
        <v>18816.1496636099</v>
      </c>
      <c r="P7692" s="2">
        <v>3</v>
      </c>
      <c r="Q7692" s="2">
        <v>16713.09088</v>
      </c>
      <c r="R7692">
        <v>4421.8682103922001</v>
      </c>
      <c r="S7692">
        <v>7658.9004047729604</v>
      </c>
      <c r="T7692" s="2">
        <v>3</v>
      </c>
    </row>
    <row r="7693" spans="1:20">
      <c r="A7693" t="s">
        <v>1638</v>
      </c>
      <c r="B7693" t="s">
        <v>1700</v>
      </c>
      <c r="C7693" s="219" t="s">
        <v>123</v>
      </c>
      <c r="D7693" s="1" t="s">
        <v>44</v>
      </c>
      <c r="E7693" s="1" t="s">
        <v>73</v>
      </c>
      <c r="F7693" s="38" t="s">
        <v>73</v>
      </c>
      <c r="G7693">
        <v>6</v>
      </c>
      <c r="H7693" s="123">
        <f t="shared" si="546"/>
        <v>0.33333333333333331</v>
      </c>
      <c r="I7693"/>
      <c r="J7693" t="s">
        <v>100</v>
      </c>
      <c r="M7693" s="2">
        <v>0</v>
      </c>
      <c r="N7693">
        <v>0</v>
      </c>
      <c r="O7693">
        <v>0</v>
      </c>
      <c r="P7693" s="2">
        <v>3</v>
      </c>
      <c r="Q7693" s="2">
        <v>0</v>
      </c>
      <c r="R7693">
        <v>0</v>
      </c>
      <c r="S7693">
        <v>0</v>
      </c>
      <c r="T7693" s="2">
        <v>3</v>
      </c>
    </row>
    <row r="7694" spans="1:20">
      <c r="A7694" t="s">
        <v>1638</v>
      </c>
      <c r="B7694" t="s">
        <v>1701</v>
      </c>
      <c r="C7694" s="219" t="s">
        <v>123</v>
      </c>
      <c r="D7694" s="1" t="s">
        <v>44</v>
      </c>
      <c r="E7694" s="1" t="s">
        <v>73</v>
      </c>
      <c r="F7694" s="38" t="s">
        <v>73</v>
      </c>
      <c r="G7694">
        <v>6</v>
      </c>
      <c r="H7694" s="123">
        <f t="shared" si="546"/>
        <v>0.33333333333333331</v>
      </c>
      <c r="I7694"/>
      <c r="J7694" t="s">
        <v>100</v>
      </c>
      <c r="M7694" s="2">
        <v>2610.0734623333301</v>
      </c>
      <c r="N7694">
        <v>1086.66023643889</v>
      </c>
      <c r="O7694">
        <v>1882.1507400769699</v>
      </c>
      <c r="P7694" s="2">
        <v>3</v>
      </c>
      <c r="Q7694" s="2">
        <v>1740.0489749999999</v>
      </c>
      <c r="R7694">
        <v>1740.0489749999999</v>
      </c>
      <c r="S7694">
        <v>3013.8532323581499</v>
      </c>
      <c r="T7694" s="2">
        <v>3</v>
      </c>
    </row>
    <row r="7695" spans="1:20">
      <c r="A7695" t="s">
        <v>1638</v>
      </c>
      <c r="B7695" t="s">
        <v>1702</v>
      </c>
      <c r="C7695" s="219" t="s">
        <v>123</v>
      </c>
      <c r="D7695" s="1" t="s">
        <v>44</v>
      </c>
      <c r="E7695" s="1" t="s">
        <v>73</v>
      </c>
      <c r="F7695" s="38" t="s">
        <v>73</v>
      </c>
      <c r="G7695">
        <v>6</v>
      </c>
      <c r="H7695" s="123">
        <f t="shared" si="546"/>
        <v>0.33333333333333331</v>
      </c>
      <c r="I7695"/>
      <c r="J7695" t="s">
        <v>100</v>
      </c>
      <c r="M7695" s="2">
        <v>0</v>
      </c>
      <c r="N7695">
        <v>0</v>
      </c>
      <c r="O7695">
        <v>0</v>
      </c>
      <c r="P7695" s="2">
        <v>3</v>
      </c>
      <c r="Q7695" s="2">
        <v>0</v>
      </c>
      <c r="R7695">
        <v>0</v>
      </c>
      <c r="S7695">
        <v>0</v>
      </c>
      <c r="T7695" s="2">
        <v>3</v>
      </c>
    </row>
    <row r="7696" spans="1:20">
      <c r="A7696" t="s">
        <v>1638</v>
      </c>
      <c r="B7696" t="s">
        <v>1703</v>
      </c>
      <c r="C7696" s="219" t="s">
        <v>123</v>
      </c>
      <c r="D7696" s="1" t="s">
        <v>44</v>
      </c>
      <c r="E7696" s="1" t="s">
        <v>73</v>
      </c>
      <c r="F7696" s="38" t="s">
        <v>73</v>
      </c>
      <c r="G7696">
        <v>6</v>
      </c>
      <c r="H7696" s="123">
        <f t="shared" si="546"/>
        <v>0.33333333333333331</v>
      </c>
      <c r="I7696"/>
      <c r="J7696" t="s">
        <v>100</v>
      </c>
      <c r="M7696" s="2">
        <v>0</v>
      </c>
      <c r="N7696">
        <v>0</v>
      </c>
      <c r="O7696">
        <v>0</v>
      </c>
      <c r="P7696" s="2">
        <v>3</v>
      </c>
      <c r="Q7696" s="2">
        <v>609.01714133333303</v>
      </c>
      <c r="R7696">
        <v>609.01714133333303</v>
      </c>
      <c r="S7696">
        <v>1054.84863146969</v>
      </c>
      <c r="T7696" s="2">
        <v>3</v>
      </c>
    </row>
    <row r="7697" spans="1:22">
      <c r="A7697" t="s">
        <v>1638</v>
      </c>
      <c r="B7697" t="s">
        <v>1704</v>
      </c>
      <c r="C7697" s="219" t="s">
        <v>123</v>
      </c>
      <c r="D7697" s="1" t="s">
        <v>44</v>
      </c>
      <c r="E7697" s="1" t="s">
        <v>73</v>
      </c>
      <c r="F7697" s="38" t="s">
        <v>73</v>
      </c>
      <c r="G7697">
        <v>6</v>
      </c>
      <c r="H7697" s="123">
        <f t="shared" si="546"/>
        <v>0.33333333333333331</v>
      </c>
      <c r="I7697"/>
      <c r="J7697" t="s">
        <v>100</v>
      </c>
      <c r="M7697" s="2">
        <v>13347.5369266667</v>
      </c>
      <c r="N7697">
        <v>13347.5369266667</v>
      </c>
      <c r="O7697">
        <v>23118.612112888401</v>
      </c>
      <c r="P7697" s="2">
        <v>3</v>
      </c>
      <c r="Q7697" s="2">
        <v>13347.5369233333</v>
      </c>
      <c r="R7697">
        <v>8828.5658295429603</v>
      </c>
      <c r="S7697">
        <v>15291.5245747349</v>
      </c>
      <c r="T7697" s="2">
        <v>3</v>
      </c>
    </row>
    <row r="7698" spans="1:22">
      <c r="A7698" t="s">
        <v>1638</v>
      </c>
      <c r="B7698" t="s">
        <v>1705</v>
      </c>
      <c r="C7698" s="219" t="s">
        <v>123</v>
      </c>
      <c r="D7698" s="1" t="s">
        <v>44</v>
      </c>
      <c r="E7698" s="1" t="s">
        <v>73</v>
      </c>
      <c r="F7698" s="38" t="s">
        <v>73</v>
      </c>
      <c r="G7698">
        <v>6</v>
      </c>
      <c r="H7698" s="123">
        <f t="shared" si="546"/>
        <v>0.33333333333333331</v>
      </c>
      <c r="I7698"/>
      <c r="J7698" t="s">
        <v>100</v>
      </c>
      <c r="M7698" s="2">
        <v>0</v>
      </c>
      <c r="N7698">
        <v>0</v>
      </c>
      <c r="O7698">
        <v>0</v>
      </c>
      <c r="P7698" s="2">
        <v>3</v>
      </c>
      <c r="Q7698" s="2">
        <v>0</v>
      </c>
      <c r="R7698">
        <v>0</v>
      </c>
      <c r="S7698">
        <v>0</v>
      </c>
      <c r="T7698" s="2">
        <v>3</v>
      </c>
    </row>
    <row r="7699" spans="1:22">
      <c r="A7699" t="s">
        <v>1638</v>
      </c>
      <c r="B7699" t="s">
        <v>1706</v>
      </c>
      <c r="C7699" s="219" t="s">
        <v>123</v>
      </c>
      <c r="D7699" s="1" t="s">
        <v>44</v>
      </c>
      <c r="E7699" s="1" t="s">
        <v>73</v>
      </c>
      <c r="F7699" s="38" t="s">
        <v>73</v>
      </c>
      <c r="G7699">
        <v>6</v>
      </c>
      <c r="H7699" s="123">
        <f t="shared" si="546"/>
        <v>0.33333333333333331</v>
      </c>
      <c r="I7699"/>
      <c r="J7699" t="s">
        <v>100</v>
      </c>
      <c r="M7699" s="2">
        <v>125154.4801</v>
      </c>
      <c r="N7699">
        <v>71393.094541789105</v>
      </c>
      <c r="O7699">
        <v>123656.467055947</v>
      </c>
      <c r="P7699" s="2">
        <v>3</v>
      </c>
      <c r="Q7699" s="2">
        <v>48840.772723333299</v>
      </c>
      <c r="R7699">
        <v>40033.795577154902</v>
      </c>
      <c r="S7699">
        <v>69340.567959458494</v>
      </c>
      <c r="T7699" s="2">
        <v>3</v>
      </c>
    </row>
    <row r="7700" spans="1:22">
      <c r="A7700" t="s">
        <v>1638</v>
      </c>
      <c r="B7700" t="s">
        <v>1707</v>
      </c>
      <c r="C7700" s="219" t="s">
        <v>123</v>
      </c>
      <c r="D7700" s="1" t="s">
        <v>44</v>
      </c>
      <c r="E7700" s="1" t="s">
        <v>73</v>
      </c>
      <c r="F7700" s="38" t="s">
        <v>73</v>
      </c>
      <c r="G7700">
        <v>6</v>
      </c>
      <c r="H7700" s="123">
        <f t="shared" si="546"/>
        <v>0.33333333333333331</v>
      </c>
      <c r="I7700"/>
      <c r="J7700" t="s">
        <v>100</v>
      </c>
      <c r="M7700" s="2">
        <v>14964.421183333299</v>
      </c>
      <c r="N7700">
        <v>5568.15671833333</v>
      </c>
      <c r="O7700">
        <v>9644.3303406593204</v>
      </c>
      <c r="P7700" s="2">
        <v>3</v>
      </c>
      <c r="Q7700" s="2">
        <v>15312.430976666699</v>
      </c>
      <c r="R7700">
        <v>8741.9063003408301</v>
      </c>
      <c r="S7700">
        <v>15141.4258671968</v>
      </c>
      <c r="T7700" s="2">
        <v>3</v>
      </c>
    </row>
    <row r="7701" spans="1:22">
      <c r="A7701" t="s">
        <v>1638</v>
      </c>
      <c r="B7701" t="s">
        <v>1708</v>
      </c>
      <c r="C7701" s="219" t="s">
        <v>123</v>
      </c>
      <c r="D7701" s="1" t="s">
        <v>44</v>
      </c>
      <c r="E7701" s="1" t="s">
        <v>73</v>
      </c>
      <c r="F7701" s="38" t="s">
        <v>73</v>
      </c>
      <c r="G7701">
        <v>6</v>
      </c>
      <c r="H7701" s="123">
        <f t="shared" si="546"/>
        <v>0.33333333333333331</v>
      </c>
      <c r="I7701"/>
      <c r="J7701" t="s">
        <v>100</v>
      </c>
      <c r="M7701" s="2">
        <v>0</v>
      </c>
      <c r="N7701">
        <v>0</v>
      </c>
      <c r="O7701">
        <v>0</v>
      </c>
      <c r="P7701" s="2">
        <v>3</v>
      </c>
      <c r="Q7701" s="2">
        <v>0</v>
      </c>
      <c r="R7701">
        <v>0</v>
      </c>
      <c r="S7701">
        <v>0</v>
      </c>
      <c r="T7701" s="2">
        <v>3</v>
      </c>
    </row>
    <row r="7702" spans="1:22">
      <c r="A7702" t="s">
        <v>1638</v>
      </c>
      <c r="B7702" t="s">
        <v>1709</v>
      </c>
      <c r="C7702" s="219" t="s">
        <v>123</v>
      </c>
      <c r="D7702" s="1" t="s">
        <v>44</v>
      </c>
      <c r="E7702" s="1" t="s">
        <v>73</v>
      </c>
      <c r="F7702" s="38" t="s">
        <v>73</v>
      </c>
      <c r="G7702">
        <v>6</v>
      </c>
      <c r="H7702" s="123">
        <f t="shared" si="546"/>
        <v>0.33333333333333331</v>
      </c>
      <c r="I7702"/>
      <c r="J7702" t="s">
        <v>100</v>
      </c>
      <c r="M7702" s="2">
        <v>192331.12058666701</v>
      </c>
      <c r="N7702">
        <v>102204.258215036</v>
      </c>
      <c r="O7702">
        <v>177022.967978331</v>
      </c>
      <c r="P7702" s="2">
        <v>3</v>
      </c>
      <c r="Q7702" s="2">
        <v>51205.038580333297</v>
      </c>
      <c r="R7702">
        <v>49343.538762987198</v>
      </c>
      <c r="S7702">
        <v>85465.516162738102</v>
      </c>
      <c r="T7702" s="2">
        <v>3</v>
      </c>
    </row>
    <row r="7703" spans="1:22">
      <c r="A7703" t="s">
        <v>1638</v>
      </c>
      <c r="B7703" t="s">
        <v>1710</v>
      </c>
      <c r="C7703" s="219" t="s">
        <v>123</v>
      </c>
      <c r="D7703" s="1" t="s">
        <v>44</v>
      </c>
      <c r="E7703" s="1" t="s">
        <v>73</v>
      </c>
      <c r="F7703" s="38" t="s">
        <v>73</v>
      </c>
      <c r="G7703">
        <v>6</v>
      </c>
      <c r="H7703" s="123">
        <f t="shared" ref="H7703:H7766" si="547">G7703/18</f>
        <v>0.33333333333333331</v>
      </c>
      <c r="I7703"/>
      <c r="J7703" t="s">
        <v>100</v>
      </c>
      <c r="M7703" s="2">
        <v>0</v>
      </c>
      <c r="N7703">
        <v>0</v>
      </c>
      <c r="O7703">
        <v>0</v>
      </c>
      <c r="P7703" s="2">
        <v>3</v>
      </c>
      <c r="Q7703" s="2">
        <v>5056.9523799999997</v>
      </c>
      <c r="R7703">
        <v>5056.9523799999997</v>
      </c>
      <c r="S7703">
        <v>8758.8984536163607</v>
      </c>
      <c r="T7703" s="2">
        <v>3</v>
      </c>
    </row>
    <row r="7704" spans="1:22">
      <c r="A7704" t="s">
        <v>1638</v>
      </c>
      <c r="B7704" t="s">
        <v>1711</v>
      </c>
      <c r="C7704" s="219" t="s">
        <v>123</v>
      </c>
      <c r="D7704" s="1" t="s">
        <v>44</v>
      </c>
      <c r="E7704" s="1" t="s">
        <v>73</v>
      </c>
      <c r="F7704" s="38" t="s">
        <v>73</v>
      </c>
      <c r="G7704">
        <v>6</v>
      </c>
      <c r="H7704" s="123">
        <f t="shared" si="547"/>
        <v>0.33333333333333331</v>
      </c>
      <c r="I7704"/>
      <c r="J7704" t="s">
        <v>100</v>
      </c>
      <c r="M7704" s="2">
        <v>870.02448733333301</v>
      </c>
      <c r="N7704">
        <v>870.02448733333301</v>
      </c>
      <c r="O7704">
        <v>1506.9266158903999</v>
      </c>
      <c r="P7704" s="2">
        <v>3</v>
      </c>
      <c r="Q7704" s="2">
        <v>23490.661163333301</v>
      </c>
      <c r="R7704">
        <v>23490.661163333301</v>
      </c>
      <c r="S7704">
        <v>40687.018638278401</v>
      </c>
      <c r="T7704" s="2">
        <v>3</v>
      </c>
    </row>
    <row r="7705" spans="1:22">
      <c r="A7705" t="s">
        <v>1638</v>
      </c>
      <c r="B7705" t="s">
        <v>1712</v>
      </c>
      <c r="C7705" s="219" t="s">
        <v>123</v>
      </c>
      <c r="D7705" s="1" t="s">
        <v>44</v>
      </c>
      <c r="E7705" s="1" t="s">
        <v>73</v>
      </c>
      <c r="F7705" s="38" t="s">
        <v>73</v>
      </c>
      <c r="G7705">
        <v>6</v>
      </c>
      <c r="H7705" s="123">
        <f t="shared" si="547"/>
        <v>0.33333333333333331</v>
      </c>
      <c r="I7705"/>
      <c r="J7705" t="s">
        <v>100</v>
      </c>
      <c r="M7705" s="2">
        <v>0</v>
      </c>
      <c r="N7705">
        <v>0</v>
      </c>
      <c r="O7705">
        <v>0</v>
      </c>
      <c r="P7705" s="2">
        <v>3</v>
      </c>
      <c r="Q7705" s="2">
        <v>0</v>
      </c>
      <c r="R7705">
        <v>0</v>
      </c>
      <c r="S7705">
        <v>0</v>
      </c>
      <c r="T7705" s="2">
        <v>3</v>
      </c>
    </row>
    <row r="7706" spans="1:22">
      <c r="A7706" t="s">
        <v>1638</v>
      </c>
      <c r="B7706" t="s">
        <v>1713</v>
      </c>
      <c r="C7706" s="219" t="s">
        <v>123</v>
      </c>
      <c r="D7706" s="1" t="s">
        <v>44</v>
      </c>
      <c r="E7706" s="1" t="s">
        <v>73</v>
      </c>
      <c r="F7706" s="38" t="s">
        <v>73</v>
      </c>
      <c r="G7706">
        <v>6</v>
      </c>
      <c r="H7706" s="123">
        <f t="shared" si="547"/>
        <v>0.33333333333333331</v>
      </c>
      <c r="I7706"/>
      <c r="J7706" t="s">
        <v>100</v>
      </c>
      <c r="M7706" s="2">
        <v>0</v>
      </c>
      <c r="N7706">
        <v>0</v>
      </c>
      <c r="O7706">
        <v>0</v>
      </c>
      <c r="P7706" s="2">
        <v>3</v>
      </c>
      <c r="Q7706" s="2">
        <v>0</v>
      </c>
      <c r="R7706">
        <v>0</v>
      </c>
      <c r="S7706">
        <v>0</v>
      </c>
      <c r="T7706" s="2">
        <v>3</v>
      </c>
    </row>
    <row r="7707" spans="1:22">
      <c r="A7707" t="s">
        <v>1638</v>
      </c>
      <c r="B7707" t="s">
        <v>1714</v>
      </c>
      <c r="C7707" s="219" t="s">
        <v>123</v>
      </c>
      <c r="D7707" s="1" t="s">
        <v>44</v>
      </c>
      <c r="E7707" s="1" t="s">
        <v>73</v>
      </c>
      <c r="F7707" s="38" t="s">
        <v>73</v>
      </c>
      <c r="G7707">
        <v>6</v>
      </c>
      <c r="H7707" s="123">
        <f t="shared" si="547"/>
        <v>0.33333333333333331</v>
      </c>
      <c r="I7707"/>
      <c r="J7707" t="s">
        <v>100</v>
      </c>
      <c r="M7707" s="2">
        <v>9986.0799933333292</v>
      </c>
      <c r="N7707">
        <v>4722.0096338737303</v>
      </c>
      <c r="O7707">
        <v>8178.7605996990096</v>
      </c>
      <c r="P7707" s="2">
        <v>3</v>
      </c>
      <c r="Q7707" s="2">
        <v>12932.7921233333</v>
      </c>
      <c r="R7707">
        <v>6591.0819744074697</v>
      </c>
      <c r="S7707">
        <v>11416.088856525101</v>
      </c>
      <c r="T7707" s="2">
        <v>3</v>
      </c>
    </row>
    <row r="7708" spans="1:22">
      <c r="A7708" t="s">
        <v>1638</v>
      </c>
      <c r="B7708" t="s">
        <v>1715</v>
      </c>
      <c r="C7708" s="219" t="s">
        <v>123</v>
      </c>
      <c r="D7708" s="1" t="s">
        <v>44</v>
      </c>
      <c r="E7708" s="1" t="s">
        <v>73</v>
      </c>
      <c r="F7708" s="38" t="s">
        <v>73</v>
      </c>
      <c r="G7708">
        <v>6</v>
      </c>
      <c r="H7708" s="123">
        <f t="shared" si="547"/>
        <v>0.33333333333333331</v>
      </c>
      <c r="I7708"/>
      <c r="J7708" t="s">
        <v>100</v>
      </c>
      <c r="M7708" s="2">
        <v>0</v>
      </c>
      <c r="N7708">
        <v>0</v>
      </c>
      <c r="O7708">
        <v>0</v>
      </c>
      <c r="P7708" s="2">
        <v>3</v>
      </c>
      <c r="Q7708" s="2">
        <v>0</v>
      </c>
      <c r="R7708">
        <v>0</v>
      </c>
      <c r="S7708">
        <v>0</v>
      </c>
      <c r="T7708" s="2">
        <v>3</v>
      </c>
    </row>
    <row r="7709" spans="1:22">
      <c r="A7709" t="s">
        <v>1638</v>
      </c>
      <c r="B7709" t="s">
        <v>1716</v>
      </c>
      <c r="C7709" s="219" t="s">
        <v>123</v>
      </c>
      <c r="D7709" s="1" t="s">
        <v>44</v>
      </c>
      <c r="E7709" s="1" t="s">
        <v>73</v>
      </c>
      <c r="F7709" s="38" t="s">
        <v>73</v>
      </c>
      <c r="G7709">
        <v>6</v>
      </c>
      <c r="H7709" s="123">
        <f t="shared" si="547"/>
        <v>0.33333333333333331</v>
      </c>
      <c r="I7709"/>
      <c r="J7709" t="s">
        <v>100</v>
      </c>
      <c r="M7709" s="2">
        <v>235750.96253333299</v>
      </c>
      <c r="N7709">
        <v>111440.005210392</v>
      </c>
      <c r="O7709">
        <v>193019.751020139</v>
      </c>
      <c r="P7709" s="2">
        <v>3</v>
      </c>
      <c r="Q7709" s="2">
        <v>206082.22802000001</v>
      </c>
      <c r="R7709">
        <v>61650.083121223302</v>
      </c>
      <c r="S7709">
        <v>106781.076256803</v>
      </c>
      <c r="T7709" s="2">
        <v>3</v>
      </c>
    </row>
    <row r="7710" spans="1:22">
      <c r="A7710" t="s">
        <v>1638</v>
      </c>
      <c r="B7710" t="s">
        <v>1717</v>
      </c>
      <c r="C7710" s="219" t="s">
        <v>123</v>
      </c>
      <c r="D7710" s="1" t="s">
        <v>44</v>
      </c>
      <c r="E7710" s="1" t="s">
        <v>73</v>
      </c>
      <c r="F7710" s="38" t="s">
        <v>73</v>
      </c>
      <c r="G7710">
        <v>6</v>
      </c>
      <c r="H7710" s="123">
        <f t="shared" si="547"/>
        <v>0.33333333333333331</v>
      </c>
      <c r="I7710"/>
      <c r="J7710" t="s">
        <v>100</v>
      </c>
      <c r="M7710" s="2">
        <v>22179.081206666699</v>
      </c>
      <c r="N7710">
        <v>4852.9103519822502</v>
      </c>
      <c r="O7710">
        <v>8405.4872942102193</v>
      </c>
      <c r="P7710" s="2">
        <v>3</v>
      </c>
      <c r="Q7710" s="2">
        <v>27064.3413833333</v>
      </c>
      <c r="R7710">
        <v>1809.5256943884599</v>
      </c>
      <c r="S7710">
        <v>3134.1904402821701</v>
      </c>
      <c r="T7710" s="2">
        <v>3</v>
      </c>
    </row>
    <row r="7711" spans="1:22">
      <c r="A7711" t="s">
        <v>1638</v>
      </c>
      <c r="B7711" t="s">
        <v>1718</v>
      </c>
      <c r="C7711" s="219" t="s">
        <v>123</v>
      </c>
      <c r="D7711" s="1" t="s">
        <v>44</v>
      </c>
      <c r="E7711" s="1" t="s">
        <v>73</v>
      </c>
      <c r="F7711" s="38" t="s">
        <v>73</v>
      </c>
      <c r="G7711">
        <v>6</v>
      </c>
      <c r="H7711" s="123">
        <f t="shared" si="547"/>
        <v>0.33333333333333331</v>
      </c>
      <c r="I7711"/>
      <c r="J7711" t="s">
        <v>100</v>
      </c>
      <c r="M7711" s="2">
        <v>0</v>
      </c>
      <c r="N7711">
        <v>0</v>
      </c>
      <c r="O7711">
        <v>0</v>
      </c>
      <c r="P7711" s="2">
        <v>3</v>
      </c>
      <c r="Q7711" s="2">
        <v>0</v>
      </c>
      <c r="R7711">
        <v>0</v>
      </c>
      <c r="S7711">
        <v>0</v>
      </c>
      <c r="T7711" s="2">
        <v>3</v>
      </c>
    </row>
    <row r="7712" spans="1:22" s="11" customFormat="1">
      <c r="A7712" s="11" t="s">
        <v>1638</v>
      </c>
      <c r="B7712" s="11" t="s">
        <v>1719</v>
      </c>
      <c r="C7712" s="219" t="s">
        <v>123</v>
      </c>
      <c r="D7712" s="10" t="s">
        <v>44</v>
      </c>
      <c r="E7712" s="10" t="s">
        <v>73</v>
      </c>
      <c r="F7712" s="29" t="s">
        <v>73</v>
      </c>
      <c r="G7712" s="11">
        <v>6</v>
      </c>
      <c r="H7712" s="172">
        <f t="shared" si="547"/>
        <v>0.33333333333333331</v>
      </c>
      <c r="J7712" s="11" t="s">
        <v>100</v>
      </c>
      <c r="M7712" s="12">
        <v>0</v>
      </c>
      <c r="N7712" s="11">
        <v>0</v>
      </c>
      <c r="O7712" s="11">
        <v>0</v>
      </c>
      <c r="P7712" s="12">
        <v>3</v>
      </c>
      <c r="Q7712" s="12">
        <v>30428.678273333298</v>
      </c>
      <c r="R7712" s="11">
        <v>21942.4319534842</v>
      </c>
      <c r="S7712" s="11">
        <v>38005.406985057401</v>
      </c>
      <c r="T7712" s="12">
        <v>3</v>
      </c>
      <c r="U7712" s="341"/>
      <c r="V7712" s="116"/>
    </row>
    <row r="7713" spans="1:20">
      <c r="A7713" t="s">
        <v>1638</v>
      </c>
      <c r="B7713" t="s">
        <v>1720</v>
      </c>
      <c r="C7713" s="219" t="s">
        <v>123</v>
      </c>
      <c r="D7713" s="1" t="s">
        <v>44</v>
      </c>
      <c r="E7713" s="1" t="s">
        <v>73</v>
      </c>
      <c r="F7713" s="38" t="s">
        <v>73</v>
      </c>
      <c r="G7713">
        <v>6</v>
      </c>
      <c r="H7713" s="123">
        <f t="shared" si="547"/>
        <v>0.33333333333333331</v>
      </c>
      <c r="I7713"/>
      <c r="J7713" t="s">
        <v>100</v>
      </c>
      <c r="M7713" s="2">
        <v>582.4</v>
      </c>
      <c r="N7713">
        <v>582.4</v>
      </c>
      <c r="O7713">
        <v>1008.74639032811</v>
      </c>
      <c r="P7713" s="2">
        <v>3</v>
      </c>
      <c r="Q7713" s="2">
        <v>0</v>
      </c>
      <c r="R7713">
        <v>0</v>
      </c>
      <c r="S7713">
        <v>0</v>
      </c>
      <c r="T7713" s="2">
        <v>3</v>
      </c>
    </row>
    <row r="7714" spans="1:20">
      <c r="A7714" t="s">
        <v>1638</v>
      </c>
      <c r="B7714" t="s">
        <v>1721</v>
      </c>
      <c r="C7714" s="219" t="s">
        <v>123</v>
      </c>
      <c r="D7714" s="1" t="s">
        <v>44</v>
      </c>
      <c r="E7714" s="1" t="s">
        <v>73</v>
      </c>
      <c r="F7714" s="38" t="s">
        <v>73</v>
      </c>
      <c r="G7714">
        <v>6</v>
      </c>
      <c r="H7714" s="123">
        <f t="shared" si="547"/>
        <v>0.33333333333333331</v>
      </c>
      <c r="I7714"/>
      <c r="J7714" t="s">
        <v>100</v>
      </c>
      <c r="M7714" s="2">
        <v>0</v>
      </c>
      <c r="N7714">
        <v>0</v>
      </c>
      <c r="O7714">
        <v>0</v>
      </c>
      <c r="P7714" s="2">
        <v>3</v>
      </c>
      <c r="Q7714" s="2">
        <v>6673.7684633333301</v>
      </c>
      <c r="R7714">
        <v>6673.7684633333301</v>
      </c>
      <c r="S7714">
        <v>11559.3060564442</v>
      </c>
      <c r="T7714" s="2">
        <v>3</v>
      </c>
    </row>
    <row r="7715" spans="1:20">
      <c r="A7715" t="s">
        <v>1638</v>
      </c>
      <c r="B7715" t="s">
        <v>1722</v>
      </c>
      <c r="C7715" s="219" t="s">
        <v>123</v>
      </c>
      <c r="D7715" s="1" t="s">
        <v>44</v>
      </c>
      <c r="E7715" s="1" t="s">
        <v>73</v>
      </c>
      <c r="F7715" s="38" t="s">
        <v>73</v>
      </c>
      <c r="G7715">
        <v>6</v>
      </c>
      <c r="H7715" s="123">
        <f t="shared" si="547"/>
        <v>0.33333333333333331</v>
      </c>
      <c r="I7715"/>
      <c r="J7715" t="s">
        <v>100</v>
      </c>
      <c r="M7715" s="2">
        <v>0</v>
      </c>
      <c r="N7715">
        <v>0</v>
      </c>
      <c r="O7715">
        <v>0</v>
      </c>
      <c r="P7715" s="2">
        <v>3</v>
      </c>
      <c r="Q7715" s="2">
        <v>18917.7342133333</v>
      </c>
      <c r="R7715">
        <v>18917.7342133333</v>
      </c>
      <c r="S7715">
        <v>32766.476821577398</v>
      </c>
      <c r="T7715" s="2">
        <v>3</v>
      </c>
    </row>
    <row r="7716" spans="1:20">
      <c r="A7716" t="s">
        <v>1638</v>
      </c>
      <c r="B7716" t="s">
        <v>1723</v>
      </c>
      <c r="C7716" s="219" t="s">
        <v>123</v>
      </c>
      <c r="D7716" s="1" t="s">
        <v>44</v>
      </c>
      <c r="E7716" s="1" t="s">
        <v>73</v>
      </c>
      <c r="F7716" s="38" t="s">
        <v>73</v>
      </c>
      <c r="G7716">
        <v>6</v>
      </c>
      <c r="H7716" s="123">
        <f t="shared" si="547"/>
        <v>0.33333333333333331</v>
      </c>
      <c r="I7716"/>
      <c r="J7716" t="s">
        <v>100</v>
      </c>
      <c r="M7716" s="2">
        <v>36630.579545333298</v>
      </c>
      <c r="N7716">
        <v>19063.157994851499</v>
      </c>
      <c r="O7716">
        <v>33018.358199795599</v>
      </c>
      <c r="P7716" s="2">
        <v>3</v>
      </c>
      <c r="Q7716" s="2">
        <v>112944.286928667</v>
      </c>
      <c r="R7716">
        <v>63739.079689699101</v>
      </c>
      <c r="S7716">
        <v>110399.32445024</v>
      </c>
      <c r="T7716" s="2">
        <v>3</v>
      </c>
    </row>
    <row r="7717" spans="1:20">
      <c r="A7717" t="s">
        <v>1638</v>
      </c>
      <c r="B7717" t="s">
        <v>1724</v>
      </c>
      <c r="C7717" s="219" t="s">
        <v>123</v>
      </c>
      <c r="D7717" s="1" t="s">
        <v>44</v>
      </c>
      <c r="E7717" s="1" t="s">
        <v>73</v>
      </c>
      <c r="F7717" s="38" t="s">
        <v>73</v>
      </c>
      <c r="G7717">
        <v>6</v>
      </c>
      <c r="H7717" s="123">
        <f t="shared" si="547"/>
        <v>0.33333333333333331</v>
      </c>
      <c r="I7717"/>
      <c r="J7717" t="s">
        <v>100</v>
      </c>
      <c r="M7717" s="2">
        <v>66348.4131803333</v>
      </c>
      <c r="N7717">
        <v>61669.969499612504</v>
      </c>
      <c r="O7717">
        <v>106815.520474552</v>
      </c>
      <c r="P7717" s="2">
        <v>3</v>
      </c>
      <c r="Q7717" s="2">
        <v>94783.447400333302</v>
      </c>
      <c r="R7717">
        <v>71559.933507220703</v>
      </c>
      <c r="S7717">
        <v>123945.440620757</v>
      </c>
      <c r="T7717" s="2">
        <v>3</v>
      </c>
    </row>
    <row r="7718" spans="1:20">
      <c r="A7718" t="s">
        <v>1638</v>
      </c>
      <c r="B7718" t="s">
        <v>1725</v>
      </c>
      <c r="C7718" s="219" t="s">
        <v>123</v>
      </c>
      <c r="D7718" s="1" t="s">
        <v>44</v>
      </c>
      <c r="E7718" s="1" t="s">
        <v>73</v>
      </c>
      <c r="F7718" s="38" t="s">
        <v>73</v>
      </c>
      <c r="G7718">
        <v>6</v>
      </c>
      <c r="H7718" s="123">
        <f t="shared" si="547"/>
        <v>0.33333333333333331</v>
      </c>
      <c r="I7718"/>
      <c r="J7718" t="s">
        <v>100</v>
      </c>
      <c r="M7718" s="2">
        <v>6755.5555566666699</v>
      </c>
      <c r="N7718">
        <v>6755.5555566666699</v>
      </c>
      <c r="O7718">
        <v>11700.965457500901</v>
      </c>
      <c r="P7718" s="2">
        <v>3</v>
      </c>
      <c r="Q7718" s="2">
        <v>5404.4444433333301</v>
      </c>
      <c r="R7718">
        <v>5404.4444433333301</v>
      </c>
      <c r="S7718">
        <v>9360.7723625366307</v>
      </c>
      <c r="T7718" s="2">
        <v>3</v>
      </c>
    </row>
    <row r="7719" spans="1:20">
      <c r="A7719" t="s">
        <v>1638</v>
      </c>
      <c r="B7719" t="s">
        <v>1726</v>
      </c>
      <c r="C7719" s="219" t="s">
        <v>123</v>
      </c>
      <c r="D7719" s="1" t="s">
        <v>44</v>
      </c>
      <c r="E7719" s="1" t="s">
        <v>73</v>
      </c>
      <c r="F7719" s="38" t="s">
        <v>73</v>
      </c>
      <c r="G7719">
        <v>6</v>
      </c>
      <c r="H7719" s="123">
        <f t="shared" si="547"/>
        <v>0.33333333333333331</v>
      </c>
      <c r="I7719"/>
      <c r="J7719" t="s">
        <v>100</v>
      </c>
      <c r="M7719" s="2">
        <v>26926.240516666701</v>
      </c>
      <c r="N7719">
        <v>7772.9361033565501</v>
      </c>
      <c r="O7719">
        <v>13463.120255</v>
      </c>
      <c r="P7719" s="2">
        <v>3</v>
      </c>
      <c r="Q7719" s="2">
        <v>38145.507393333297</v>
      </c>
      <c r="R7719">
        <v>2243.8533766666701</v>
      </c>
      <c r="S7719">
        <v>3886.46805312165</v>
      </c>
      <c r="T7719" s="2">
        <v>3</v>
      </c>
    </row>
    <row r="7720" spans="1:20">
      <c r="A7720" t="s">
        <v>1638</v>
      </c>
      <c r="B7720" t="s">
        <v>1727</v>
      </c>
      <c r="C7720" s="219" t="s">
        <v>123</v>
      </c>
      <c r="D7720" s="1" t="s">
        <v>44</v>
      </c>
      <c r="E7720" s="1" t="s">
        <v>73</v>
      </c>
      <c r="F7720" s="38" t="s">
        <v>73</v>
      </c>
      <c r="G7720">
        <v>6</v>
      </c>
      <c r="H7720" s="123">
        <f t="shared" si="547"/>
        <v>0.33333333333333331</v>
      </c>
      <c r="I7720"/>
      <c r="J7720" t="s">
        <v>100</v>
      </c>
      <c r="M7720" s="2">
        <v>0</v>
      </c>
      <c r="N7720">
        <v>0</v>
      </c>
      <c r="O7720">
        <v>0</v>
      </c>
      <c r="P7720" s="2">
        <v>3</v>
      </c>
      <c r="Q7720" s="2">
        <v>0</v>
      </c>
      <c r="R7720">
        <v>0</v>
      </c>
      <c r="S7720">
        <v>0</v>
      </c>
      <c r="T7720" s="2">
        <v>3</v>
      </c>
    </row>
    <row r="7721" spans="1:20">
      <c r="A7721" t="s">
        <v>1638</v>
      </c>
      <c r="B7721" t="s">
        <v>1728</v>
      </c>
      <c r="C7721" s="219" t="s">
        <v>123</v>
      </c>
      <c r="D7721" s="1" t="s">
        <v>44</v>
      </c>
      <c r="E7721" s="1" t="s">
        <v>73</v>
      </c>
      <c r="F7721" s="38" t="s">
        <v>73</v>
      </c>
      <c r="G7721">
        <v>6</v>
      </c>
      <c r="H7721" s="123">
        <f t="shared" si="547"/>
        <v>0.33333333333333331</v>
      </c>
      <c r="I7721"/>
      <c r="J7721" t="s">
        <v>100</v>
      </c>
      <c r="M7721" s="2">
        <v>226.15403216666701</v>
      </c>
      <c r="N7721">
        <v>90.461612866666698</v>
      </c>
      <c r="O7721">
        <v>156.684109619693</v>
      </c>
      <c r="P7721" s="2">
        <v>3</v>
      </c>
      <c r="Q7721" s="2">
        <v>361.84645146666702</v>
      </c>
      <c r="R7721">
        <v>180.923225733333</v>
      </c>
      <c r="S7721">
        <v>313.36821923938601</v>
      </c>
      <c r="T7721" s="2">
        <v>3</v>
      </c>
    </row>
    <row r="7722" spans="1:20">
      <c r="A7722" t="s">
        <v>1638</v>
      </c>
      <c r="B7722" t="s">
        <v>1729</v>
      </c>
      <c r="C7722" s="219" t="s">
        <v>123</v>
      </c>
      <c r="D7722" s="1" t="s">
        <v>44</v>
      </c>
      <c r="E7722" s="1" t="s">
        <v>73</v>
      </c>
      <c r="F7722" s="38" t="s">
        <v>73</v>
      </c>
      <c r="G7722">
        <v>6</v>
      </c>
      <c r="H7722" s="123">
        <f t="shared" si="547"/>
        <v>0.33333333333333331</v>
      </c>
      <c r="I7722"/>
      <c r="J7722" t="s">
        <v>100</v>
      </c>
      <c r="M7722" s="2">
        <v>0</v>
      </c>
      <c r="N7722">
        <v>0</v>
      </c>
      <c r="O7722">
        <v>0</v>
      </c>
      <c r="P7722" s="2">
        <v>3</v>
      </c>
      <c r="Q7722" s="2">
        <v>1261.215974</v>
      </c>
      <c r="R7722">
        <v>1261.215974</v>
      </c>
      <c r="S7722">
        <v>2184.49014628547</v>
      </c>
      <c r="T7722" s="2">
        <v>3</v>
      </c>
    </row>
    <row r="7723" spans="1:20">
      <c r="A7723" t="s">
        <v>1638</v>
      </c>
      <c r="B7723" t="s">
        <v>1730</v>
      </c>
      <c r="C7723" s="219" t="s">
        <v>123</v>
      </c>
      <c r="D7723" s="1" t="s">
        <v>44</v>
      </c>
      <c r="E7723" s="1" t="s">
        <v>73</v>
      </c>
      <c r="F7723" s="38" t="s">
        <v>73</v>
      </c>
      <c r="G7723">
        <v>6</v>
      </c>
      <c r="H7723" s="123">
        <f t="shared" si="547"/>
        <v>0.33333333333333331</v>
      </c>
      <c r="I7723"/>
      <c r="J7723" t="s">
        <v>100</v>
      </c>
      <c r="M7723" s="2">
        <v>2645509.128</v>
      </c>
      <c r="N7723">
        <v>2645509.128</v>
      </c>
      <c r="O7723">
        <v>4582156.2215832397</v>
      </c>
      <c r="P7723" s="2">
        <v>3</v>
      </c>
      <c r="Q7723" s="2">
        <v>0</v>
      </c>
      <c r="R7723">
        <v>0</v>
      </c>
      <c r="S7723">
        <v>0</v>
      </c>
      <c r="T7723" s="2">
        <v>3</v>
      </c>
    </row>
    <row r="7724" spans="1:20">
      <c r="A7724" t="s">
        <v>1638</v>
      </c>
      <c r="B7724" t="s">
        <v>1731</v>
      </c>
      <c r="C7724" s="219" t="s">
        <v>123</v>
      </c>
      <c r="D7724" s="1" t="s">
        <v>44</v>
      </c>
      <c r="E7724" s="1" t="s">
        <v>73</v>
      </c>
      <c r="F7724" s="38" t="s">
        <v>73</v>
      </c>
      <c r="G7724">
        <v>6</v>
      </c>
      <c r="H7724" s="123">
        <f t="shared" si="547"/>
        <v>0.33333333333333331</v>
      </c>
      <c r="I7724"/>
      <c r="J7724" t="s">
        <v>100</v>
      </c>
      <c r="M7724" s="2">
        <v>55711.2889</v>
      </c>
      <c r="N7724">
        <v>55711.2889</v>
      </c>
      <c r="O7724">
        <v>96494.782929948007</v>
      </c>
      <c r="P7724" s="2">
        <v>3</v>
      </c>
      <c r="Q7724" s="2">
        <v>2984.5333333333301</v>
      </c>
      <c r="R7724">
        <v>2984.5333333333301</v>
      </c>
      <c r="S7724">
        <v>5169.3633702162297</v>
      </c>
      <c r="T7724" s="2">
        <v>3</v>
      </c>
    </row>
    <row r="7725" spans="1:20">
      <c r="A7725" t="s">
        <v>1638</v>
      </c>
      <c r="B7725" t="s">
        <v>1732</v>
      </c>
      <c r="C7725" s="219" t="s">
        <v>123</v>
      </c>
      <c r="D7725" s="1" t="s">
        <v>44</v>
      </c>
      <c r="E7725" s="1" t="s">
        <v>73</v>
      </c>
      <c r="F7725" s="38" t="s">
        <v>73</v>
      </c>
      <c r="G7725">
        <v>6</v>
      </c>
      <c r="H7725" s="123">
        <f t="shared" si="547"/>
        <v>0.33333333333333331</v>
      </c>
      <c r="I7725"/>
      <c r="J7725" t="s">
        <v>100</v>
      </c>
      <c r="M7725" s="2">
        <v>0</v>
      </c>
      <c r="N7725">
        <v>0</v>
      </c>
      <c r="O7725">
        <v>0</v>
      </c>
      <c r="P7725" s="2">
        <v>3</v>
      </c>
      <c r="Q7725" s="2">
        <v>0</v>
      </c>
      <c r="R7725">
        <v>0</v>
      </c>
      <c r="S7725">
        <v>0</v>
      </c>
      <c r="T7725" s="2">
        <v>3</v>
      </c>
    </row>
    <row r="7726" spans="1:20">
      <c r="A7726" t="s">
        <v>1638</v>
      </c>
      <c r="B7726" t="s">
        <v>1733</v>
      </c>
      <c r="C7726" s="219" t="s">
        <v>123</v>
      </c>
      <c r="D7726" s="1" t="s">
        <v>44</v>
      </c>
      <c r="E7726" s="1" t="s">
        <v>73</v>
      </c>
      <c r="F7726" s="38" t="s">
        <v>73</v>
      </c>
      <c r="G7726">
        <v>6</v>
      </c>
      <c r="H7726" s="123">
        <f t="shared" si="547"/>
        <v>0.33333333333333331</v>
      </c>
      <c r="I7726"/>
      <c r="J7726" t="s">
        <v>100</v>
      </c>
      <c r="M7726" s="2">
        <v>0</v>
      </c>
      <c r="N7726">
        <v>0</v>
      </c>
      <c r="O7726">
        <v>0</v>
      </c>
      <c r="P7726" s="2">
        <v>3</v>
      </c>
      <c r="Q7726" s="2">
        <v>0</v>
      </c>
      <c r="R7726">
        <v>0</v>
      </c>
      <c r="S7726">
        <v>0</v>
      </c>
      <c r="T7726" s="2">
        <v>3</v>
      </c>
    </row>
    <row r="7727" spans="1:20">
      <c r="A7727" t="s">
        <v>1638</v>
      </c>
      <c r="B7727" t="s">
        <v>1664</v>
      </c>
      <c r="C7727" s="219" t="s">
        <v>123</v>
      </c>
      <c r="D7727" s="1" t="s">
        <v>44</v>
      </c>
      <c r="E7727" s="1" t="s">
        <v>73</v>
      </c>
      <c r="F7727" s="38" t="s">
        <v>73</v>
      </c>
      <c r="G7727">
        <v>12</v>
      </c>
      <c r="H7727" s="123">
        <f t="shared" si="547"/>
        <v>0.66666666666666663</v>
      </c>
      <c r="I7727"/>
      <c r="K7727" t="s">
        <v>100</v>
      </c>
      <c r="M7727" s="2">
        <v>7505.4177293333296</v>
      </c>
      <c r="N7727">
        <v>1501.08354566667</v>
      </c>
      <c r="O7727">
        <v>2599.9529675003</v>
      </c>
      <c r="P7727" s="2">
        <v>3</v>
      </c>
      <c r="Q7727" s="2">
        <v>23266.794963333301</v>
      </c>
      <c r="R7727">
        <v>1501.0835466666699</v>
      </c>
      <c r="S7727">
        <v>2599.9529692323499</v>
      </c>
      <c r="T7727" s="2">
        <v>3</v>
      </c>
    </row>
    <row r="7728" spans="1:20">
      <c r="A7728" t="s">
        <v>1638</v>
      </c>
      <c r="B7728" t="s">
        <v>1665</v>
      </c>
      <c r="C7728" s="219" t="s">
        <v>123</v>
      </c>
      <c r="D7728" s="1" t="s">
        <v>44</v>
      </c>
      <c r="E7728" s="1" t="s">
        <v>73</v>
      </c>
      <c r="F7728" s="38" t="s">
        <v>73</v>
      </c>
      <c r="G7728">
        <v>12</v>
      </c>
      <c r="H7728" s="123">
        <f t="shared" si="547"/>
        <v>0.66666666666666663</v>
      </c>
      <c r="I7728"/>
      <c r="K7728" t="s">
        <v>100</v>
      </c>
      <c r="M7728" s="2">
        <v>0</v>
      </c>
      <c r="N7728">
        <v>0</v>
      </c>
      <c r="O7728">
        <v>0</v>
      </c>
      <c r="P7728" s="2">
        <v>3</v>
      </c>
      <c r="Q7728" s="2">
        <v>0</v>
      </c>
      <c r="R7728">
        <v>0</v>
      </c>
      <c r="S7728">
        <v>0</v>
      </c>
      <c r="T7728" s="2">
        <v>3</v>
      </c>
    </row>
    <row r="7729" spans="1:20">
      <c r="A7729" t="s">
        <v>1638</v>
      </c>
      <c r="B7729" t="s">
        <v>1666</v>
      </c>
      <c r="C7729" s="219" t="s">
        <v>123</v>
      </c>
      <c r="D7729" s="1" t="s">
        <v>44</v>
      </c>
      <c r="E7729" s="1" t="s">
        <v>73</v>
      </c>
      <c r="F7729" s="38" t="s">
        <v>73</v>
      </c>
      <c r="G7729">
        <v>12</v>
      </c>
      <c r="H7729" s="123">
        <f t="shared" si="547"/>
        <v>0.66666666666666663</v>
      </c>
      <c r="I7729"/>
      <c r="K7729" t="s">
        <v>100</v>
      </c>
      <c r="M7729" s="2">
        <v>4493.391912</v>
      </c>
      <c r="N7729">
        <v>1985.4522400000001</v>
      </c>
      <c r="O7729">
        <v>3438.90415568144</v>
      </c>
      <c r="P7729" s="2">
        <v>3</v>
      </c>
      <c r="Q7729" s="2">
        <v>6060.8542063333298</v>
      </c>
      <c r="R7729">
        <v>3440.4914644005498</v>
      </c>
      <c r="S7729">
        <v>5959.1060193488001</v>
      </c>
      <c r="T7729" s="2">
        <v>3</v>
      </c>
    </row>
    <row r="7730" spans="1:20">
      <c r="A7730" t="s">
        <v>1638</v>
      </c>
      <c r="B7730" t="s">
        <v>1667</v>
      </c>
      <c r="C7730" s="219" t="s">
        <v>123</v>
      </c>
      <c r="D7730" s="1" t="s">
        <v>44</v>
      </c>
      <c r="E7730" s="1" t="s">
        <v>73</v>
      </c>
      <c r="F7730" s="38" t="s">
        <v>73</v>
      </c>
      <c r="G7730">
        <v>12</v>
      </c>
      <c r="H7730" s="123">
        <f t="shared" si="547"/>
        <v>0.66666666666666663</v>
      </c>
      <c r="I7730"/>
      <c r="K7730" t="s">
        <v>100</v>
      </c>
      <c r="M7730" s="2">
        <v>0</v>
      </c>
      <c r="N7730">
        <v>0</v>
      </c>
      <c r="O7730">
        <v>0</v>
      </c>
      <c r="P7730" s="2">
        <v>3</v>
      </c>
      <c r="Q7730" s="2">
        <v>0</v>
      </c>
      <c r="R7730">
        <v>0</v>
      </c>
      <c r="S7730">
        <v>0</v>
      </c>
      <c r="T7730" s="2">
        <v>3</v>
      </c>
    </row>
    <row r="7731" spans="1:20">
      <c r="A7731" t="s">
        <v>1638</v>
      </c>
      <c r="B7731" t="s">
        <v>1668</v>
      </c>
      <c r="C7731" s="219" t="s">
        <v>123</v>
      </c>
      <c r="D7731" s="1" t="s">
        <v>44</v>
      </c>
      <c r="E7731" s="1" t="s">
        <v>73</v>
      </c>
      <c r="F7731" s="38" t="s">
        <v>73</v>
      </c>
      <c r="G7731">
        <v>12</v>
      </c>
      <c r="H7731" s="123">
        <f t="shared" si="547"/>
        <v>0.66666666666666663</v>
      </c>
      <c r="I7731"/>
      <c r="K7731" t="s">
        <v>100</v>
      </c>
      <c r="M7731" s="2">
        <v>93388.018840000004</v>
      </c>
      <c r="N7731">
        <v>36842.676730369101</v>
      </c>
      <c r="O7731">
        <v>63813.387983834902</v>
      </c>
      <c r="P7731" s="2">
        <v>3</v>
      </c>
      <c r="Q7731" s="2">
        <v>130607.88142999999</v>
      </c>
      <c r="R7731">
        <v>65390.665186867103</v>
      </c>
      <c r="S7731">
        <v>113259.95444437899</v>
      </c>
      <c r="T7731" s="2">
        <v>3</v>
      </c>
    </row>
    <row r="7732" spans="1:20">
      <c r="A7732" t="s">
        <v>1638</v>
      </c>
      <c r="B7732" t="s">
        <v>1669</v>
      </c>
      <c r="C7732" s="219" t="s">
        <v>123</v>
      </c>
      <c r="D7732" s="1" t="s">
        <v>44</v>
      </c>
      <c r="E7732" s="1" t="s">
        <v>73</v>
      </c>
      <c r="F7732" s="38" t="s">
        <v>73</v>
      </c>
      <c r="G7732">
        <v>12</v>
      </c>
      <c r="H7732" s="123">
        <f t="shared" si="547"/>
        <v>0.66666666666666663</v>
      </c>
      <c r="I7732"/>
      <c r="K7732" t="s">
        <v>100</v>
      </c>
      <c r="M7732" s="2">
        <v>0</v>
      </c>
      <c r="N7732">
        <v>0</v>
      </c>
      <c r="O7732">
        <v>0</v>
      </c>
      <c r="P7732" s="2">
        <v>3</v>
      </c>
      <c r="Q7732" s="2">
        <v>0</v>
      </c>
      <c r="R7732">
        <v>0</v>
      </c>
      <c r="S7732">
        <v>0</v>
      </c>
      <c r="T7732" s="2">
        <v>3</v>
      </c>
    </row>
    <row r="7733" spans="1:20">
      <c r="A7733" t="s">
        <v>1638</v>
      </c>
      <c r="B7733" t="s">
        <v>1670</v>
      </c>
      <c r="C7733" s="219" t="s">
        <v>123</v>
      </c>
      <c r="D7733" s="1" t="s">
        <v>44</v>
      </c>
      <c r="E7733" s="1" t="s">
        <v>73</v>
      </c>
      <c r="F7733" s="38" t="s">
        <v>73</v>
      </c>
      <c r="G7733">
        <v>12</v>
      </c>
      <c r="H7733" s="123">
        <f t="shared" si="547"/>
        <v>0.66666666666666663</v>
      </c>
      <c r="I7733"/>
      <c r="K7733" t="s">
        <v>100</v>
      </c>
      <c r="M7733" s="2">
        <v>438.82611133333302</v>
      </c>
      <c r="N7733">
        <v>438.82611133333302</v>
      </c>
      <c r="O7733">
        <v>760.06912051720997</v>
      </c>
      <c r="P7733" s="2">
        <v>3</v>
      </c>
      <c r="Q7733" s="2">
        <v>0</v>
      </c>
      <c r="R7733">
        <v>0</v>
      </c>
      <c r="S7733">
        <v>0</v>
      </c>
      <c r="T7733" s="2">
        <v>3</v>
      </c>
    </row>
    <row r="7734" spans="1:20">
      <c r="A7734" t="s">
        <v>1638</v>
      </c>
      <c r="B7734" t="s">
        <v>1671</v>
      </c>
      <c r="C7734" s="219" t="s">
        <v>123</v>
      </c>
      <c r="D7734" s="1" t="s">
        <v>44</v>
      </c>
      <c r="E7734" s="1" t="s">
        <v>73</v>
      </c>
      <c r="F7734" s="38" t="s">
        <v>73</v>
      </c>
      <c r="G7734">
        <v>12</v>
      </c>
      <c r="H7734" s="123">
        <f t="shared" si="547"/>
        <v>0.66666666666666663</v>
      </c>
      <c r="I7734"/>
      <c r="K7734" t="s">
        <v>100</v>
      </c>
      <c r="M7734" s="2">
        <v>0</v>
      </c>
      <c r="N7734">
        <v>0</v>
      </c>
      <c r="O7734">
        <v>0</v>
      </c>
      <c r="P7734" s="2">
        <v>3</v>
      </c>
      <c r="Q7734" s="2">
        <v>0</v>
      </c>
      <c r="R7734">
        <v>0</v>
      </c>
      <c r="S7734">
        <v>0</v>
      </c>
      <c r="T7734" s="2">
        <v>3</v>
      </c>
    </row>
    <row r="7735" spans="1:20">
      <c r="A7735" t="s">
        <v>1638</v>
      </c>
      <c r="B7735" t="s">
        <v>1672</v>
      </c>
      <c r="C7735" s="219" t="s">
        <v>123</v>
      </c>
      <c r="D7735" s="1" t="s">
        <v>44</v>
      </c>
      <c r="E7735" s="1" t="s">
        <v>73</v>
      </c>
      <c r="F7735" s="38" t="s">
        <v>73</v>
      </c>
      <c r="G7735">
        <v>12</v>
      </c>
      <c r="H7735" s="123">
        <f t="shared" si="547"/>
        <v>0.66666666666666663</v>
      </c>
      <c r="I7735"/>
      <c r="K7735" t="s">
        <v>100</v>
      </c>
      <c r="M7735" s="2">
        <v>0</v>
      </c>
      <c r="N7735">
        <v>0</v>
      </c>
      <c r="O7735">
        <v>0</v>
      </c>
      <c r="P7735" s="2">
        <v>3</v>
      </c>
      <c r="Q7735" s="2">
        <v>0</v>
      </c>
      <c r="R7735">
        <v>0</v>
      </c>
      <c r="S7735">
        <v>0</v>
      </c>
      <c r="T7735" s="2">
        <v>3</v>
      </c>
    </row>
    <row r="7736" spans="1:20">
      <c r="A7736" t="s">
        <v>1638</v>
      </c>
      <c r="B7736" t="s">
        <v>1673</v>
      </c>
      <c r="C7736" s="219" t="s">
        <v>123</v>
      </c>
      <c r="D7736" s="1" t="s">
        <v>44</v>
      </c>
      <c r="E7736" s="1" t="s">
        <v>73</v>
      </c>
      <c r="F7736" s="38" t="s">
        <v>73</v>
      </c>
      <c r="G7736">
        <v>12</v>
      </c>
      <c r="H7736" s="123">
        <f t="shared" si="547"/>
        <v>0.66666666666666663</v>
      </c>
      <c r="I7736"/>
      <c r="K7736" t="s">
        <v>100</v>
      </c>
      <c r="M7736" s="2">
        <v>1639.65599236667</v>
      </c>
      <c r="N7736">
        <v>1304.17402876149</v>
      </c>
      <c r="O7736">
        <v>2258.8956797266901</v>
      </c>
      <c r="P7736" s="2">
        <v>3</v>
      </c>
      <c r="Q7736" s="2">
        <v>3279.3119849999998</v>
      </c>
      <c r="R7736">
        <v>3279.3119849999998</v>
      </c>
      <c r="S7736">
        <v>5679.9349718895501</v>
      </c>
      <c r="T7736" s="2">
        <v>3</v>
      </c>
    </row>
    <row r="7737" spans="1:20">
      <c r="A7737" t="s">
        <v>1638</v>
      </c>
      <c r="B7737" t="s">
        <v>1674</v>
      </c>
      <c r="C7737" s="219" t="s">
        <v>123</v>
      </c>
      <c r="D7737" s="1" t="s">
        <v>44</v>
      </c>
      <c r="E7737" s="1" t="s">
        <v>73</v>
      </c>
      <c r="F7737" s="38" t="s">
        <v>73</v>
      </c>
      <c r="G7737">
        <v>12</v>
      </c>
      <c r="H7737" s="123">
        <f t="shared" si="547"/>
        <v>0.66666666666666663</v>
      </c>
      <c r="I7737"/>
      <c r="K7737" t="s">
        <v>100</v>
      </c>
      <c r="M7737" s="2">
        <v>7732.3899596666697</v>
      </c>
      <c r="N7737">
        <v>5286.6911747704899</v>
      </c>
      <c r="O7737">
        <v>9156.8177186284793</v>
      </c>
      <c r="P7737" s="2">
        <v>3</v>
      </c>
      <c r="Q7737" s="2">
        <v>13680.382234333299</v>
      </c>
      <c r="R7737">
        <v>3361.40509927724</v>
      </c>
      <c r="S7737">
        <v>5822.1244167692803</v>
      </c>
      <c r="T7737" s="2">
        <v>3</v>
      </c>
    </row>
    <row r="7738" spans="1:20">
      <c r="A7738" t="s">
        <v>1638</v>
      </c>
      <c r="B7738" t="s">
        <v>1675</v>
      </c>
      <c r="C7738" s="219" t="s">
        <v>123</v>
      </c>
      <c r="D7738" s="1" t="s">
        <v>44</v>
      </c>
      <c r="E7738" s="1" t="s">
        <v>73</v>
      </c>
      <c r="F7738" s="38" t="s">
        <v>73</v>
      </c>
      <c r="G7738">
        <v>12</v>
      </c>
      <c r="H7738" s="123">
        <f t="shared" si="547"/>
        <v>0.66666666666666663</v>
      </c>
      <c r="I7738"/>
      <c r="K7738" t="s">
        <v>100</v>
      </c>
      <c r="M7738" s="2">
        <v>3182.0875759999999</v>
      </c>
      <c r="N7738">
        <v>3182.0875759999999</v>
      </c>
      <c r="O7738">
        <v>5511.5373557656903</v>
      </c>
      <c r="P7738" s="2">
        <v>3</v>
      </c>
      <c r="Q7738" s="2">
        <v>3054.8040729999998</v>
      </c>
      <c r="R7738">
        <v>1664.44778084411</v>
      </c>
      <c r="S7738">
        <v>2882.9081229672602</v>
      </c>
      <c r="T7738" s="2">
        <v>3</v>
      </c>
    </row>
    <row r="7739" spans="1:20">
      <c r="A7739" t="s">
        <v>1638</v>
      </c>
      <c r="B7739" t="s">
        <v>1676</v>
      </c>
      <c r="C7739" s="219" t="s">
        <v>123</v>
      </c>
      <c r="D7739" s="1" t="s">
        <v>44</v>
      </c>
      <c r="E7739" s="1" t="s">
        <v>73</v>
      </c>
      <c r="F7739" s="38" t="s">
        <v>73</v>
      </c>
      <c r="G7739">
        <v>12</v>
      </c>
      <c r="H7739" s="123">
        <f t="shared" si="547"/>
        <v>0.66666666666666663</v>
      </c>
      <c r="I7739"/>
      <c r="K7739" t="s">
        <v>100</v>
      </c>
      <c r="M7739" s="2">
        <v>12607.020839999999</v>
      </c>
      <c r="N7739">
        <v>7278.6668756532199</v>
      </c>
      <c r="O7739">
        <v>12607.020839999999</v>
      </c>
      <c r="P7739" s="2">
        <v>3</v>
      </c>
      <c r="Q7739" s="2">
        <v>16809.361120000001</v>
      </c>
      <c r="R7739">
        <v>8404.6805600000007</v>
      </c>
      <c r="S7739">
        <v>14557.3337513064</v>
      </c>
      <c r="T7739" s="2">
        <v>3</v>
      </c>
    </row>
    <row r="7740" spans="1:20">
      <c r="A7740" t="s">
        <v>1638</v>
      </c>
      <c r="B7740" t="s">
        <v>1677</v>
      </c>
      <c r="C7740" s="219" t="s">
        <v>123</v>
      </c>
      <c r="D7740" s="1" t="s">
        <v>44</v>
      </c>
      <c r="E7740" s="1" t="s">
        <v>73</v>
      </c>
      <c r="F7740" s="38" t="s">
        <v>73</v>
      </c>
      <c r="G7740">
        <v>12</v>
      </c>
      <c r="H7740" s="123">
        <f t="shared" si="547"/>
        <v>0.66666666666666663</v>
      </c>
      <c r="I7740"/>
      <c r="K7740" t="s">
        <v>100</v>
      </c>
      <c r="M7740" s="2">
        <v>868.76476600000001</v>
      </c>
      <c r="N7740">
        <v>868.76476600000001</v>
      </c>
      <c r="O7740">
        <v>1504.74471453769</v>
      </c>
      <c r="P7740" s="2">
        <v>3</v>
      </c>
      <c r="Q7740" s="2">
        <v>0</v>
      </c>
      <c r="R7740">
        <v>0</v>
      </c>
      <c r="S7740">
        <v>0</v>
      </c>
      <c r="T7740" s="2">
        <v>3</v>
      </c>
    </row>
    <row r="7741" spans="1:20">
      <c r="A7741" t="s">
        <v>1638</v>
      </c>
      <c r="B7741" t="s">
        <v>1678</v>
      </c>
      <c r="C7741" s="219" t="s">
        <v>123</v>
      </c>
      <c r="D7741" s="1" t="s">
        <v>44</v>
      </c>
      <c r="E7741" s="1" t="s">
        <v>73</v>
      </c>
      <c r="F7741" s="38" t="s">
        <v>73</v>
      </c>
      <c r="G7741">
        <v>12</v>
      </c>
      <c r="H7741" s="123">
        <f t="shared" si="547"/>
        <v>0.66666666666666663</v>
      </c>
      <c r="I7741"/>
      <c r="K7741" t="s">
        <v>100</v>
      </c>
      <c r="M7741" s="2">
        <v>723.970638333333</v>
      </c>
      <c r="N7741">
        <v>522.06265168824598</v>
      </c>
      <c r="O7741">
        <v>904.23903745817495</v>
      </c>
      <c r="P7741" s="2">
        <v>3</v>
      </c>
      <c r="Q7741" s="2">
        <v>1447.9412766666701</v>
      </c>
      <c r="R7741">
        <v>289.588255333333</v>
      </c>
      <c r="S7741">
        <v>501.58157151256199</v>
      </c>
      <c r="T7741" s="2">
        <v>3</v>
      </c>
    </row>
    <row r="7742" spans="1:20">
      <c r="A7742" t="s">
        <v>1638</v>
      </c>
      <c r="B7742" t="s">
        <v>1679</v>
      </c>
      <c r="C7742" s="219" t="s">
        <v>123</v>
      </c>
      <c r="D7742" s="1" t="s">
        <v>44</v>
      </c>
      <c r="E7742" s="1" t="s">
        <v>73</v>
      </c>
      <c r="F7742" s="38" t="s">
        <v>73</v>
      </c>
      <c r="G7742">
        <v>12</v>
      </c>
      <c r="H7742" s="123">
        <f t="shared" si="547"/>
        <v>0.66666666666666663</v>
      </c>
      <c r="I7742"/>
      <c r="K7742" t="s">
        <v>100</v>
      </c>
      <c r="M7742" s="2">
        <v>65499.513859999999</v>
      </c>
      <c r="N7742">
        <v>7616.2225399999998</v>
      </c>
      <c r="O7742">
        <v>13191.6844010313</v>
      </c>
      <c r="P7742" s="2">
        <v>3</v>
      </c>
      <c r="Q7742" s="2">
        <v>240672.6323</v>
      </c>
      <c r="R7742">
        <v>57581.8661290499</v>
      </c>
      <c r="S7742">
        <v>99734.717730143806</v>
      </c>
      <c r="T7742" s="2">
        <v>3</v>
      </c>
    </row>
    <row r="7743" spans="1:20">
      <c r="A7743" t="s">
        <v>1638</v>
      </c>
      <c r="B7743" t="s">
        <v>1680</v>
      </c>
      <c r="C7743" s="219" t="s">
        <v>123</v>
      </c>
      <c r="D7743" s="1" t="s">
        <v>44</v>
      </c>
      <c r="E7743" s="1" t="s">
        <v>73</v>
      </c>
      <c r="F7743" s="38" t="s">
        <v>73</v>
      </c>
      <c r="G7743">
        <v>12</v>
      </c>
      <c r="H7743" s="123">
        <f t="shared" si="547"/>
        <v>0.66666666666666663</v>
      </c>
      <c r="I7743"/>
      <c r="K7743" t="s">
        <v>100</v>
      </c>
      <c r="M7743" s="2">
        <v>876844.40603333304</v>
      </c>
      <c r="N7743">
        <v>145810.020987881</v>
      </c>
      <c r="O7743">
        <v>252550.36460369499</v>
      </c>
      <c r="P7743" s="2">
        <v>3</v>
      </c>
      <c r="Q7743" s="2">
        <v>1299187.5549999999</v>
      </c>
      <c r="R7743">
        <v>56215.401681296898</v>
      </c>
      <c r="S7743">
        <v>97367.931879898999</v>
      </c>
      <c r="T7743" s="2">
        <v>3</v>
      </c>
    </row>
    <row r="7744" spans="1:20">
      <c r="A7744" t="s">
        <v>1638</v>
      </c>
      <c r="B7744" t="s">
        <v>1681</v>
      </c>
      <c r="C7744" s="219" t="s">
        <v>123</v>
      </c>
      <c r="D7744" s="1" t="s">
        <v>44</v>
      </c>
      <c r="E7744" s="1" t="s">
        <v>73</v>
      </c>
      <c r="F7744" s="38" t="s">
        <v>73</v>
      </c>
      <c r="G7744">
        <v>12</v>
      </c>
      <c r="H7744" s="123">
        <f t="shared" si="547"/>
        <v>0.66666666666666663</v>
      </c>
      <c r="I7744"/>
      <c r="K7744" t="s">
        <v>100</v>
      </c>
      <c r="M7744" s="2">
        <v>4404.9854733333304</v>
      </c>
      <c r="N7744">
        <v>4404.9854733333304</v>
      </c>
      <c r="O7744">
        <v>7629.6586464161701</v>
      </c>
      <c r="P7744" s="2">
        <v>3</v>
      </c>
      <c r="Q7744" s="2">
        <v>0</v>
      </c>
      <c r="R7744">
        <v>0</v>
      </c>
      <c r="S7744">
        <v>0</v>
      </c>
      <c r="T7744" s="2">
        <v>3</v>
      </c>
    </row>
    <row r="7745" spans="1:20">
      <c r="A7745" t="s">
        <v>1638</v>
      </c>
      <c r="B7745" t="s">
        <v>1682</v>
      </c>
      <c r="C7745" s="219" t="s">
        <v>123</v>
      </c>
      <c r="D7745" s="1" t="s">
        <v>44</v>
      </c>
      <c r="E7745" s="1" t="s">
        <v>73</v>
      </c>
      <c r="F7745" s="38" t="s">
        <v>73</v>
      </c>
      <c r="G7745">
        <v>12</v>
      </c>
      <c r="H7745" s="123">
        <f t="shared" si="547"/>
        <v>0.66666666666666663</v>
      </c>
      <c r="I7745"/>
      <c r="K7745" t="s">
        <v>100</v>
      </c>
      <c r="M7745" s="2">
        <v>107084.744533333</v>
      </c>
      <c r="N7745">
        <v>107084.744533333</v>
      </c>
      <c r="O7745">
        <v>185476.21824726701</v>
      </c>
      <c r="P7745" s="2">
        <v>3</v>
      </c>
      <c r="Q7745" s="2">
        <v>187398.30293333301</v>
      </c>
      <c r="R7745">
        <v>116692.894953917</v>
      </c>
      <c r="S7745">
        <v>202118.02294248299</v>
      </c>
      <c r="T7745" s="2">
        <v>3</v>
      </c>
    </row>
    <row r="7746" spans="1:20">
      <c r="A7746" t="s">
        <v>1638</v>
      </c>
      <c r="B7746" t="s">
        <v>1683</v>
      </c>
      <c r="C7746" s="219" t="s">
        <v>123</v>
      </c>
      <c r="D7746" s="1" t="s">
        <v>44</v>
      </c>
      <c r="E7746" s="1" t="s">
        <v>73</v>
      </c>
      <c r="F7746" s="38" t="s">
        <v>73</v>
      </c>
      <c r="G7746">
        <v>12</v>
      </c>
      <c r="H7746" s="123">
        <f t="shared" si="547"/>
        <v>0.66666666666666663</v>
      </c>
      <c r="I7746"/>
      <c r="K7746" t="s">
        <v>100</v>
      </c>
      <c r="M7746" s="2">
        <v>22197.401140000002</v>
      </c>
      <c r="N7746">
        <v>6895.2881557297696</v>
      </c>
      <c r="O7746">
        <v>11942.989418551901</v>
      </c>
      <c r="P7746" s="2">
        <v>3</v>
      </c>
      <c r="Q7746" s="2">
        <v>20999.245963333298</v>
      </c>
      <c r="R7746">
        <v>1913.7679708564101</v>
      </c>
      <c r="S7746">
        <v>3314.7433594212998</v>
      </c>
      <c r="T7746" s="2">
        <v>3</v>
      </c>
    </row>
    <row r="7747" spans="1:20">
      <c r="A7747" t="s">
        <v>1638</v>
      </c>
      <c r="B7747" t="s">
        <v>1684</v>
      </c>
      <c r="C7747" s="219" t="s">
        <v>123</v>
      </c>
      <c r="D7747" s="1" t="s">
        <v>44</v>
      </c>
      <c r="E7747" s="1" t="s">
        <v>73</v>
      </c>
      <c r="F7747" s="38" t="s">
        <v>73</v>
      </c>
      <c r="G7747">
        <v>12</v>
      </c>
      <c r="H7747" s="123">
        <f t="shared" si="547"/>
        <v>0.66666666666666663</v>
      </c>
      <c r="I7747"/>
      <c r="K7747" t="s">
        <v>100</v>
      </c>
      <c r="M7747" s="2">
        <v>10914.6208113333</v>
      </c>
      <c r="N7747">
        <v>4425.6492199526801</v>
      </c>
      <c r="O7747">
        <v>7665.4493054356099</v>
      </c>
      <c r="P7747" s="2">
        <v>3</v>
      </c>
      <c r="Q7747" s="2">
        <v>9645.4788580000004</v>
      </c>
      <c r="R7747">
        <v>1830.3825581153901</v>
      </c>
      <c r="S7747">
        <v>3170.31558794376</v>
      </c>
      <c r="T7747" s="2">
        <v>3</v>
      </c>
    </row>
    <row r="7748" spans="1:20">
      <c r="A7748" t="s">
        <v>1638</v>
      </c>
      <c r="B7748" t="s">
        <v>1685</v>
      </c>
      <c r="C7748" s="219" t="s">
        <v>123</v>
      </c>
      <c r="D7748" s="1" t="s">
        <v>44</v>
      </c>
      <c r="E7748" s="1" t="s">
        <v>73</v>
      </c>
      <c r="F7748" s="38" t="s">
        <v>73</v>
      </c>
      <c r="G7748">
        <v>12</v>
      </c>
      <c r="H7748" s="123">
        <f t="shared" si="547"/>
        <v>0.66666666666666663</v>
      </c>
      <c r="I7748"/>
      <c r="K7748" t="s">
        <v>100</v>
      </c>
      <c r="M7748" s="2">
        <v>0</v>
      </c>
      <c r="N7748">
        <v>0</v>
      </c>
      <c r="O7748">
        <v>0</v>
      </c>
      <c r="P7748" s="2">
        <v>3</v>
      </c>
      <c r="Q7748" s="2">
        <v>0</v>
      </c>
      <c r="R7748">
        <v>0</v>
      </c>
      <c r="S7748">
        <v>0</v>
      </c>
      <c r="T7748" s="2">
        <v>3</v>
      </c>
    </row>
    <row r="7749" spans="1:20">
      <c r="A7749" t="s">
        <v>1638</v>
      </c>
      <c r="B7749" t="s">
        <v>1686</v>
      </c>
      <c r="C7749" s="219" t="s">
        <v>123</v>
      </c>
      <c r="D7749" s="1" t="s">
        <v>44</v>
      </c>
      <c r="E7749" s="1" t="s">
        <v>73</v>
      </c>
      <c r="F7749" s="38" t="s">
        <v>73</v>
      </c>
      <c r="G7749">
        <v>12</v>
      </c>
      <c r="H7749" s="123">
        <f t="shared" si="547"/>
        <v>0.66666666666666663</v>
      </c>
      <c r="I7749"/>
      <c r="K7749" t="s">
        <v>100</v>
      </c>
      <c r="M7749" s="2">
        <v>919.56697910000003</v>
      </c>
      <c r="N7749">
        <v>0</v>
      </c>
      <c r="O7749">
        <v>0</v>
      </c>
      <c r="P7749" s="2">
        <v>3</v>
      </c>
      <c r="Q7749" s="2">
        <v>3678.26791633333</v>
      </c>
      <c r="R7749">
        <v>957.11565736817204</v>
      </c>
      <c r="S7749">
        <v>1657.7729472813601</v>
      </c>
      <c r="T7749" s="2">
        <v>3</v>
      </c>
    </row>
    <row r="7750" spans="1:20">
      <c r="A7750" t="s">
        <v>1638</v>
      </c>
      <c r="B7750" t="s">
        <v>1687</v>
      </c>
      <c r="C7750" s="219" t="s">
        <v>123</v>
      </c>
      <c r="D7750" s="1" t="s">
        <v>44</v>
      </c>
      <c r="E7750" s="1" t="s">
        <v>73</v>
      </c>
      <c r="F7750" s="38" t="s">
        <v>73</v>
      </c>
      <c r="G7750">
        <v>12</v>
      </c>
      <c r="H7750" s="123">
        <f t="shared" si="547"/>
        <v>0.66666666666666663</v>
      </c>
      <c r="I7750"/>
      <c r="K7750" t="s">
        <v>100</v>
      </c>
      <c r="M7750" s="2">
        <v>5092.6748729999999</v>
      </c>
      <c r="N7750">
        <v>2690.0422765261801</v>
      </c>
      <c r="O7750">
        <v>4659.2898974516002</v>
      </c>
      <c r="P7750" s="2">
        <v>3</v>
      </c>
      <c r="Q7750" s="2">
        <v>14723.899373333301</v>
      </c>
      <c r="R7750">
        <v>3216.4990923045002</v>
      </c>
      <c r="S7750">
        <v>5571.1398503705796</v>
      </c>
      <c r="T7750" s="2">
        <v>3</v>
      </c>
    </row>
    <row r="7751" spans="1:20">
      <c r="A7751" t="s">
        <v>1638</v>
      </c>
      <c r="B7751" t="s">
        <v>1688</v>
      </c>
      <c r="C7751" s="219" t="s">
        <v>123</v>
      </c>
      <c r="D7751" s="1" t="s">
        <v>44</v>
      </c>
      <c r="E7751" s="1" t="s">
        <v>73</v>
      </c>
      <c r="F7751" s="38" t="s">
        <v>73</v>
      </c>
      <c r="G7751">
        <v>12</v>
      </c>
      <c r="H7751" s="123">
        <f t="shared" si="547"/>
        <v>0.66666666666666663</v>
      </c>
      <c r="I7751"/>
      <c r="K7751" t="s">
        <v>100</v>
      </c>
      <c r="M7751" s="2">
        <v>191523.7689</v>
      </c>
      <c r="N7751">
        <v>121632.894771206</v>
      </c>
      <c r="O7751">
        <v>210674.35361540699</v>
      </c>
      <c r="P7751" s="2">
        <v>3</v>
      </c>
      <c r="Q7751" s="2">
        <v>223760.442866667</v>
      </c>
      <c r="R7751">
        <v>29028.081980884799</v>
      </c>
      <c r="S7751">
        <v>50278.1128371671</v>
      </c>
      <c r="T7751" s="2">
        <v>3</v>
      </c>
    </row>
    <row r="7752" spans="1:20">
      <c r="A7752" t="s">
        <v>1638</v>
      </c>
      <c r="B7752" t="s">
        <v>1689</v>
      </c>
      <c r="C7752" s="219" t="s">
        <v>123</v>
      </c>
      <c r="D7752" s="1" t="s">
        <v>44</v>
      </c>
      <c r="E7752" s="1" t="s">
        <v>73</v>
      </c>
      <c r="F7752" s="38" t="s">
        <v>73</v>
      </c>
      <c r="G7752">
        <v>12</v>
      </c>
      <c r="H7752" s="123">
        <f t="shared" si="547"/>
        <v>0.66666666666666663</v>
      </c>
      <c r="I7752"/>
      <c r="K7752" t="s">
        <v>100</v>
      </c>
      <c r="M7752" s="2">
        <v>0</v>
      </c>
      <c r="N7752">
        <v>0</v>
      </c>
      <c r="O7752">
        <v>0</v>
      </c>
      <c r="P7752" s="2">
        <v>3</v>
      </c>
      <c r="Q7752" s="2">
        <v>189.182396066667</v>
      </c>
      <c r="R7752">
        <v>189.182396066667</v>
      </c>
      <c r="S7752">
        <v>327.67352188508499</v>
      </c>
      <c r="T7752" s="2">
        <v>3</v>
      </c>
    </row>
    <row r="7753" spans="1:20">
      <c r="A7753" t="s">
        <v>1638</v>
      </c>
      <c r="B7753" t="s">
        <v>1690</v>
      </c>
      <c r="C7753" s="219" t="s">
        <v>123</v>
      </c>
      <c r="D7753" s="1" t="s">
        <v>44</v>
      </c>
      <c r="E7753" s="1" t="s">
        <v>73</v>
      </c>
      <c r="F7753" s="38" t="s">
        <v>73</v>
      </c>
      <c r="G7753">
        <v>12</v>
      </c>
      <c r="H7753" s="123">
        <f t="shared" si="547"/>
        <v>0.66666666666666663</v>
      </c>
      <c r="I7753"/>
      <c r="K7753" t="s">
        <v>100</v>
      </c>
      <c r="M7753" s="2">
        <v>1848.1523810000001</v>
      </c>
      <c r="N7753">
        <v>0</v>
      </c>
      <c r="O7753">
        <v>0</v>
      </c>
      <c r="P7753" s="2">
        <v>3</v>
      </c>
      <c r="Q7753" s="2">
        <v>0</v>
      </c>
      <c r="R7753">
        <v>0</v>
      </c>
      <c r="S7753">
        <v>0</v>
      </c>
      <c r="T7753" s="2">
        <v>3</v>
      </c>
    </row>
    <row r="7754" spans="1:20">
      <c r="A7754" t="s">
        <v>1638</v>
      </c>
      <c r="B7754" t="s">
        <v>1691</v>
      </c>
      <c r="C7754" s="219" t="s">
        <v>123</v>
      </c>
      <c r="D7754" s="1" t="s">
        <v>44</v>
      </c>
      <c r="E7754" s="1" t="s">
        <v>73</v>
      </c>
      <c r="F7754" s="38" t="s">
        <v>73</v>
      </c>
      <c r="G7754">
        <v>12</v>
      </c>
      <c r="H7754" s="123">
        <f t="shared" si="547"/>
        <v>0.66666666666666663</v>
      </c>
      <c r="I7754"/>
      <c r="K7754" t="s">
        <v>100</v>
      </c>
      <c r="M7754" s="2">
        <v>2349.7142856666701</v>
      </c>
      <c r="N7754">
        <v>2349.7142856666701</v>
      </c>
      <c r="O7754">
        <v>4069.8245260450799</v>
      </c>
      <c r="P7754" s="2">
        <v>3</v>
      </c>
      <c r="Q7754" s="2">
        <v>11161.1428566667</v>
      </c>
      <c r="R7754">
        <v>3014.4493022696702</v>
      </c>
      <c r="S7754">
        <v>5221.1793483716101</v>
      </c>
      <c r="T7754" s="2">
        <v>3</v>
      </c>
    </row>
    <row r="7755" spans="1:20">
      <c r="A7755" t="s">
        <v>1638</v>
      </c>
      <c r="B7755" t="s">
        <v>1692</v>
      </c>
      <c r="C7755" s="219" t="s">
        <v>123</v>
      </c>
      <c r="D7755" s="1" t="s">
        <v>44</v>
      </c>
      <c r="E7755" s="1" t="s">
        <v>73</v>
      </c>
      <c r="F7755" s="38" t="s">
        <v>73</v>
      </c>
      <c r="G7755">
        <v>12</v>
      </c>
      <c r="H7755" s="123">
        <f t="shared" si="547"/>
        <v>0.66666666666666663</v>
      </c>
      <c r="I7755"/>
      <c r="K7755" t="s">
        <v>100</v>
      </c>
      <c r="M7755" s="2">
        <v>0</v>
      </c>
      <c r="N7755">
        <v>0</v>
      </c>
      <c r="O7755">
        <v>0</v>
      </c>
      <c r="P7755" s="2">
        <v>3</v>
      </c>
      <c r="Q7755" s="2">
        <v>0</v>
      </c>
      <c r="R7755">
        <v>0</v>
      </c>
      <c r="S7755">
        <v>0</v>
      </c>
      <c r="T7755" s="2">
        <v>3</v>
      </c>
    </row>
    <row r="7756" spans="1:20">
      <c r="A7756" t="s">
        <v>1638</v>
      </c>
      <c r="B7756" t="s">
        <v>1693</v>
      </c>
      <c r="C7756" s="219" t="s">
        <v>123</v>
      </c>
      <c r="D7756" s="1" t="s">
        <v>44</v>
      </c>
      <c r="E7756" s="1" t="s">
        <v>73</v>
      </c>
      <c r="F7756" s="38" t="s">
        <v>73</v>
      </c>
      <c r="G7756">
        <v>12</v>
      </c>
      <c r="H7756" s="123">
        <f t="shared" si="547"/>
        <v>0.66666666666666663</v>
      </c>
      <c r="I7756"/>
      <c r="K7756" t="s">
        <v>100</v>
      </c>
      <c r="M7756" s="2">
        <v>0</v>
      </c>
      <c r="N7756">
        <v>0</v>
      </c>
      <c r="O7756">
        <v>0</v>
      </c>
      <c r="P7756" s="2">
        <v>3</v>
      </c>
      <c r="Q7756" s="2">
        <v>0</v>
      </c>
      <c r="R7756">
        <v>0</v>
      </c>
      <c r="S7756">
        <v>0</v>
      </c>
      <c r="T7756" s="2">
        <v>3</v>
      </c>
    </row>
    <row r="7757" spans="1:20">
      <c r="A7757" t="s">
        <v>1638</v>
      </c>
      <c r="B7757" t="s">
        <v>1694</v>
      </c>
      <c r="C7757" s="219" t="s">
        <v>123</v>
      </c>
      <c r="D7757" s="1" t="s">
        <v>44</v>
      </c>
      <c r="E7757" s="1" t="s">
        <v>73</v>
      </c>
      <c r="F7757" s="38" t="s">
        <v>73</v>
      </c>
      <c r="G7757">
        <v>12</v>
      </c>
      <c r="H7757" s="123">
        <f t="shared" si="547"/>
        <v>0.66666666666666663</v>
      </c>
      <c r="I7757"/>
      <c r="K7757" t="s">
        <v>100</v>
      </c>
      <c r="M7757" s="2">
        <v>0</v>
      </c>
      <c r="N7757">
        <v>0</v>
      </c>
      <c r="O7757">
        <v>0</v>
      </c>
      <c r="P7757" s="2">
        <v>3</v>
      </c>
      <c r="Q7757" s="2">
        <v>0</v>
      </c>
      <c r="R7757">
        <v>0</v>
      </c>
      <c r="S7757">
        <v>0</v>
      </c>
      <c r="T7757" s="2">
        <v>3</v>
      </c>
    </row>
    <row r="7758" spans="1:20">
      <c r="A7758" t="s">
        <v>1638</v>
      </c>
      <c r="B7758" t="s">
        <v>1695</v>
      </c>
      <c r="C7758" s="219" t="s">
        <v>123</v>
      </c>
      <c r="D7758" s="1" t="s">
        <v>44</v>
      </c>
      <c r="E7758" s="1" t="s">
        <v>73</v>
      </c>
      <c r="F7758" s="38" t="s">
        <v>73</v>
      </c>
      <c r="G7758">
        <v>12</v>
      </c>
      <c r="H7758" s="123">
        <f t="shared" si="547"/>
        <v>0.66666666666666663</v>
      </c>
      <c r="I7758"/>
      <c r="K7758" t="s">
        <v>100</v>
      </c>
      <c r="M7758" s="2">
        <v>0</v>
      </c>
      <c r="N7758">
        <v>0</v>
      </c>
      <c r="O7758">
        <v>0</v>
      </c>
      <c r="P7758" s="2">
        <v>3</v>
      </c>
      <c r="Q7758" s="2">
        <v>0</v>
      </c>
      <c r="R7758">
        <v>0</v>
      </c>
      <c r="S7758">
        <v>0</v>
      </c>
      <c r="T7758" s="2">
        <v>3</v>
      </c>
    </row>
    <row r="7759" spans="1:20">
      <c r="A7759" t="s">
        <v>1638</v>
      </c>
      <c r="B7759" t="s">
        <v>1696</v>
      </c>
      <c r="C7759" s="219" t="s">
        <v>123</v>
      </c>
      <c r="D7759" s="1" t="s">
        <v>44</v>
      </c>
      <c r="E7759" s="1" t="s">
        <v>73</v>
      </c>
      <c r="F7759" s="38" t="s">
        <v>73</v>
      </c>
      <c r="G7759">
        <v>12</v>
      </c>
      <c r="H7759" s="123">
        <f t="shared" si="547"/>
        <v>0.66666666666666663</v>
      </c>
      <c r="I7759"/>
      <c r="K7759" t="s">
        <v>100</v>
      </c>
      <c r="M7759" s="2">
        <v>5513.5393726666698</v>
      </c>
      <c r="N7759">
        <v>2083.92200359456</v>
      </c>
      <c r="O7759">
        <v>3609.4587892365198</v>
      </c>
      <c r="P7759" s="2">
        <v>3</v>
      </c>
      <c r="Q7759" s="2">
        <v>8467.2211786666703</v>
      </c>
      <c r="R7759">
        <v>2979.8210924442601</v>
      </c>
      <c r="S7759">
        <v>5161.2015295788597</v>
      </c>
      <c r="T7759" s="2">
        <v>3</v>
      </c>
    </row>
    <row r="7760" spans="1:20">
      <c r="A7760" t="s">
        <v>1638</v>
      </c>
      <c r="B7760" t="s">
        <v>1697</v>
      </c>
      <c r="C7760" s="219" t="s">
        <v>123</v>
      </c>
      <c r="D7760" s="1" t="s">
        <v>44</v>
      </c>
      <c r="E7760" s="1" t="s">
        <v>73</v>
      </c>
      <c r="F7760" s="38" t="s">
        <v>73</v>
      </c>
      <c r="G7760">
        <v>12</v>
      </c>
      <c r="H7760" s="123">
        <f t="shared" si="547"/>
        <v>0.66666666666666663</v>
      </c>
      <c r="I7760"/>
      <c r="K7760" t="s">
        <v>100</v>
      </c>
      <c r="M7760" s="2">
        <v>7732.8139870000005</v>
      </c>
      <c r="N7760">
        <v>6374.3466646803299</v>
      </c>
      <c r="O7760">
        <v>11040.692288283501</v>
      </c>
      <c r="P7760" s="2">
        <v>3</v>
      </c>
      <c r="Q7760" s="2">
        <v>3657.4120216666702</v>
      </c>
      <c r="R7760">
        <v>581.81738041205097</v>
      </c>
      <c r="S7760">
        <v>1007.7372636003</v>
      </c>
      <c r="T7760" s="2">
        <v>3</v>
      </c>
    </row>
    <row r="7761" spans="1:20">
      <c r="A7761" t="s">
        <v>1638</v>
      </c>
      <c r="B7761" t="s">
        <v>1698</v>
      </c>
      <c r="C7761" s="219" t="s">
        <v>123</v>
      </c>
      <c r="D7761" s="1" t="s">
        <v>44</v>
      </c>
      <c r="E7761" s="1" t="s">
        <v>73</v>
      </c>
      <c r="F7761" s="38" t="s">
        <v>73</v>
      </c>
      <c r="G7761">
        <v>12</v>
      </c>
      <c r="H7761" s="123">
        <f t="shared" si="547"/>
        <v>0.66666666666666663</v>
      </c>
      <c r="I7761"/>
      <c r="K7761" t="s">
        <v>100</v>
      </c>
      <c r="M7761" s="2">
        <v>0</v>
      </c>
      <c r="N7761">
        <v>0</v>
      </c>
      <c r="O7761">
        <v>0</v>
      </c>
      <c r="P7761" s="2">
        <v>3</v>
      </c>
      <c r="Q7761" s="2">
        <v>0</v>
      </c>
      <c r="R7761">
        <v>0</v>
      </c>
      <c r="S7761">
        <v>0</v>
      </c>
      <c r="T7761" s="2">
        <v>3</v>
      </c>
    </row>
    <row r="7762" spans="1:20">
      <c r="A7762" t="s">
        <v>1638</v>
      </c>
      <c r="B7762" t="s">
        <v>1699</v>
      </c>
      <c r="C7762" s="219" t="s">
        <v>123</v>
      </c>
      <c r="D7762" s="1" t="s">
        <v>44</v>
      </c>
      <c r="E7762" s="1" t="s">
        <v>73</v>
      </c>
      <c r="F7762" s="38" t="s">
        <v>73</v>
      </c>
      <c r="G7762">
        <v>12</v>
      </c>
      <c r="H7762" s="123">
        <f t="shared" si="547"/>
        <v>0.66666666666666663</v>
      </c>
      <c r="I7762"/>
      <c r="K7762" t="s">
        <v>100</v>
      </c>
      <c r="M7762" s="2">
        <v>19220.054513999999</v>
      </c>
      <c r="N7762">
        <v>8480.9673542135097</v>
      </c>
      <c r="O7762">
        <v>14689.4663548308</v>
      </c>
      <c r="P7762" s="2">
        <v>3</v>
      </c>
      <c r="Q7762" s="2">
        <v>2506.9636323333302</v>
      </c>
      <c r="R7762">
        <v>2506.9636323333302</v>
      </c>
      <c r="S7762">
        <v>4342.1883839287602</v>
      </c>
      <c r="T7762" s="2">
        <v>3</v>
      </c>
    </row>
    <row r="7763" spans="1:20">
      <c r="A7763" t="s">
        <v>1638</v>
      </c>
      <c r="B7763" t="s">
        <v>1700</v>
      </c>
      <c r="C7763" s="219" t="s">
        <v>123</v>
      </c>
      <c r="D7763" s="1" t="s">
        <v>44</v>
      </c>
      <c r="E7763" s="1" t="s">
        <v>73</v>
      </c>
      <c r="F7763" s="38" t="s">
        <v>73</v>
      </c>
      <c r="G7763">
        <v>12</v>
      </c>
      <c r="H7763" s="123">
        <f t="shared" si="547"/>
        <v>0.66666666666666663</v>
      </c>
      <c r="I7763"/>
      <c r="K7763" t="s">
        <v>100</v>
      </c>
      <c r="M7763" s="2">
        <v>0</v>
      </c>
      <c r="N7763">
        <v>0</v>
      </c>
      <c r="O7763">
        <v>0</v>
      </c>
      <c r="P7763" s="2">
        <v>3</v>
      </c>
      <c r="Q7763" s="2">
        <v>0</v>
      </c>
      <c r="R7763">
        <v>0</v>
      </c>
      <c r="S7763">
        <v>0</v>
      </c>
      <c r="T7763" s="2">
        <v>3</v>
      </c>
    </row>
    <row r="7764" spans="1:20">
      <c r="A7764" t="s">
        <v>1638</v>
      </c>
      <c r="B7764" t="s">
        <v>1701</v>
      </c>
      <c r="C7764" s="219" t="s">
        <v>123</v>
      </c>
      <c r="D7764" s="1" t="s">
        <v>44</v>
      </c>
      <c r="E7764" s="1" t="s">
        <v>73</v>
      </c>
      <c r="F7764" s="38" t="s">
        <v>73</v>
      </c>
      <c r="G7764">
        <v>12</v>
      </c>
      <c r="H7764" s="123">
        <f t="shared" si="547"/>
        <v>0.66666666666666663</v>
      </c>
      <c r="I7764"/>
      <c r="K7764" t="s">
        <v>100</v>
      </c>
      <c r="M7764" s="2">
        <v>957.02693606666696</v>
      </c>
      <c r="N7764">
        <v>313.691789901888</v>
      </c>
      <c r="O7764">
        <v>543.33011802729095</v>
      </c>
      <c r="P7764" s="2">
        <v>3</v>
      </c>
      <c r="Q7764" s="2">
        <v>2175.0612186666699</v>
      </c>
      <c r="R7764">
        <v>570.51320912915196</v>
      </c>
      <c r="S7764">
        <v>988.15786460085997</v>
      </c>
      <c r="T7764" s="2">
        <v>3</v>
      </c>
    </row>
    <row r="7765" spans="1:20">
      <c r="A7765" t="s">
        <v>1638</v>
      </c>
      <c r="B7765" t="s">
        <v>1702</v>
      </c>
      <c r="C7765" s="219" t="s">
        <v>123</v>
      </c>
      <c r="D7765" s="1" t="s">
        <v>44</v>
      </c>
      <c r="E7765" s="1" t="s">
        <v>73</v>
      </c>
      <c r="F7765" s="38" t="s">
        <v>73</v>
      </c>
      <c r="G7765">
        <v>12</v>
      </c>
      <c r="H7765" s="123">
        <f t="shared" si="547"/>
        <v>0.66666666666666663</v>
      </c>
      <c r="I7765"/>
      <c r="K7765" t="s">
        <v>100</v>
      </c>
      <c r="M7765" s="2">
        <v>0</v>
      </c>
      <c r="N7765">
        <v>0</v>
      </c>
      <c r="O7765">
        <v>0</v>
      </c>
      <c r="P7765" s="2">
        <v>3</v>
      </c>
      <c r="Q7765" s="2">
        <v>0</v>
      </c>
      <c r="R7765">
        <v>0</v>
      </c>
      <c r="S7765">
        <v>0</v>
      </c>
      <c r="T7765" s="2">
        <v>3</v>
      </c>
    </row>
    <row r="7766" spans="1:20">
      <c r="A7766" t="s">
        <v>1638</v>
      </c>
      <c r="B7766" t="s">
        <v>1703</v>
      </c>
      <c r="C7766" s="219" t="s">
        <v>123</v>
      </c>
      <c r="D7766" s="1" t="s">
        <v>44</v>
      </c>
      <c r="E7766" s="1" t="s">
        <v>73</v>
      </c>
      <c r="F7766" s="38" t="s">
        <v>73</v>
      </c>
      <c r="G7766">
        <v>12</v>
      </c>
      <c r="H7766" s="123">
        <f t="shared" si="547"/>
        <v>0.66666666666666663</v>
      </c>
      <c r="I7766"/>
      <c r="K7766" t="s">
        <v>100</v>
      </c>
      <c r="M7766" s="2">
        <v>174.00489746666699</v>
      </c>
      <c r="N7766">
        <v>87.002448733333296</v>
      </c>
      <c r="O7766">
        <v>150.69266158904</v>
      </c>
      <c r="P7766" s="2">
        <v>3</v>
      </c>
      <c r="Q7766" s="2">
        <v>0</v>
      </c>
      <c r="R7766">
        <v>0</v>
      </c>
      <c r="S7766">
        <v>0</v>
      </c>
      <c r="T7766" s="2">
        <v>3</v>
      </c>
    </row>
    <row r="7767" spans="1:20">
      <c r="A7767" t="s">
        <v>1638</v>
      </c>
      <c r="B7767" t="s">
        <v>1704</v>
      </c>
      <c r="C7767" s="219" t="s">
        <v>123</v>
      </c>
      <c r="D7767" s="1" t="s">
        <v>44</v>
      </c>
      <c r="E7767" s="1" t="s">
        <v>73</v>
      </c>
      <c r="F7767" s="38" t="s">
        <v>73</v>
      </c>
      <c r="G7767">
        <v>12</v>
      </c>
      <c r="H7767" s="123">
        <f t="shared" ref="H7767:H7830" si="548">G7767/18</f>
        <v>0.66666666666666663</v>
      </c>
      <c r="I7767"/>
      <c r="K7767" t="s">
        <v>100</v>
      </c>
      <c r="M7767" s="2">
        <v>3336.8842300000001</v>
      </c>
      <c r="N7767">
        <v>3336.8842300000001</v>
      </c>
      <c r="O7767">
        <v>5779.6530253353503</v>
      </c>
      <c r="P7767" s="2">
        <v>3</v>
      </c>
      <c r="Q7767" s="2">
        <v>0</v>
      </c>
      <c r="R7767">
        <v>0</v>
      </c>
      <c r="S7767">
        <v>0</v>
      </c>
      <c r="T7767" s="2">
        <v>3</v>
      </c>
    </row>
    <row r="7768" spans="1:20">
      <c r="A7768" t="s">
        <v>1638</v>
      </c>
      <c r="B7768" t="s">
        <v>1705</v>
      </c>
      <c r="C7768" s="219" t="s">
        <v>123</v>
      </c>
      <c r="D7768" s="1" t="s">
        <v>44</v>
      </c>
      <c r="E7768" s="1" t="s">
        <v>73</v>
      </c>
      <c r="F7768" s="38" t="s">
        <v>73</v>
      </c>
      <c r="G7768">
        <v>12</v>
      </c>
      <c r="H7768" s="123">
        <f t="shared" si="548"/>
        <v>0.66666666666666663</v>
      </c>
      <c r="I7768"/>
      <c r="K7768" t="s">
        <v>100</v>
      </c>
      <c r="M7768" s="2">
        <v>0</v>
      </c>
      <c r="N7768">
        <v>0</v>
      </c>
      <c r="O7768">
        <v>0</v>
      </c>
      <c r="P7768" s="2">
        <v>3</v>
      </c>
      <c r="Q7768" s="2">
        <v>0</v>
      </c>
      <c r="R7768">
        <v>0</v>
      </c>
      <c r="S7768">
        <v>0</v>
      </c>
      <c r="T7768" s="2">
        <v>3</v>
      </c>
    </row>
    <row r="7769" spans="1:20">
      <c r="A7769" t="s">
        <v>1638</v>
      </c>
      <c r="B7769" t="s">
        <v>1706</v>
      </c>
      <c r="C7769" s="219" t="s">
        <v>123</v>
      </c>
      <c r="D7769" s="1" t="s">
        <v>44</v>
      </c>
      <c r="E7769" s="1" t="s">
        <v>73</v>
      </c>
      <c r="F7769" s="38" t="s">
        <v>73</v>
      </c>
      <c r="G7769">
        <v>12</v>
      </c>
      <c r="H7769" s="123">
        <f t="shared" si="548"/>
        <v>0.66666666666666663</v>
      </c>
      <c r="I7769"/>
      <c r="K7769" t="s">
        <v>100</v>
      </c>
      <c r="M7769" s="2">
        <v>54945.869299999998</v>
      </c>
      <c r="N7769">
        <v>54945.869299999998</v>
      </c>
      <c r="O7769">
        <v>95169.037293639005</v>
      </c>
      <c r="P7769" s="2">
        <v>3</v>
      </c>
      <c r="Q7769" s="2">
        <v>12210.193182000001</v>
      </c>
      <c r="R7769">
        <v>8076.2836550960901</v>
      </c>
      <c r="S7769">
        <v>13988.533626964499</v>
      </c>
      <c r="T7769" s="2">
        <v>3</v>
      </c>
    </row>
    <row r="7770" spans="1:20">
      <c r="A7770" t="s">
        <v>1638</v>
      </c>
      <c r="B7770" t="s">
        <v>1707</v>
      </c>
      <c r="C7770" s="219" t="s">
        <v>123</v>
      </c>
      <c r="D7770" s="1" t="s">
        <v>44</v>
      </c>
      <c r="E7770" s="1" t="s">
        <v>73</v>
      </c>
      <c r="F7770" s="38" t="s">
        <v>73</v>
      </c>
      <c r="G7770">
        <v>12</v>
      </c>
      <c r="H7770" s="123">
        <f t="shared" si="548"/>
        <v>0.66666666666666663</v>
      </c>
      <c r="I7770"/>
      <c r="K7770" t="s">
        <v>100</v>
      </c>
      <c r="M7770" s="2">
        <v>7134.2007956666703</v>
      </c>
      <c r="N7770">
        <v>2180.27511491819</v>
      </c>
      <c r="O7770">
        <v>3776.34727351638</v>
      </c>
      <c r="P7770" s="2">
        <v>3</v>
      </c>
      <c r="Q7770" s="2">
        <v>9918.2791573333307</v>
      </c>
      <c r="R7770">
        <v>1594.78122861</v>
      </c>
      <c r="S7770">
        <v>2762.2421149096399</v>
      </c>
      <c r="T7770" s="2">
        <v>3</v>
      </c>
    </row>
    <row r="7771" spans="1:20">
      <c r="A7771" t="s">
        <v>1638</v>
      </c>
      <c r="B7771" t="s">
        <v>1708</v>
      </c>
      <c r="C7771" s="219" t="s">
        <v>123</v>
      </c>
      <c r="D7771" s="1" t="s">
        <v>44</v>
      </c>
      <c r="E7771" s="1" t="s">
        <v>73</v>
      </c>
      <c r="F7771" s="38" t="s">
        <v>73</v>
      </c>
      <c r="G7771">
        <v>12</v>
      </c>
      <c r="H7771" s="123">
        <f t="shared" si="548"/>
        <v>0.66666666666666663</v>
      </c>
      <c r="I7771"/>
      <c r="K7771" t="s">
        <v>100</v>
      </c>
      <c r="M7771" s="2">
        <v>0</v>
      </c>
      <c r="N7771">
        <v>0</v>
      </c>
      <c r="O7771">
        <v>0</v>
      </c>
      <c r="P7771" s="2">
        <v>3</v>
      </c>
      <c r="Q7771" s="2">
        <v>0</v>
      </c>
      <c r="R7771">
        <v>0</v>
      </c>
      <c r="S7771">
        <v>0</v>
      </c>
      <c r="T7771" s="2">
        <v>3</v>
      </c>
    </row>
    <row r="7772" spans="1:20">
      <c r="A7772" t="s">
        <v>1638</v>
      </c>
      <c r="B7772" t="s">
        <v>1709</v>
      </c>
      <c r="C7772" s="219" t="s">
        <v>123</v>
      </c>
      <c r="D7772" s="1" t="s">
        <v>44</v>
      </c>
      <c r="E7772" s="1" t="s">
        <v>73</v>
      </c>
      <c r="F7772" s="38" t="s">
        <v>73</v>
      </c>
      <c r="G7772">
        <v>12</v>
      </c>
      <c r="H7772" s="123">
        <f t="shared" si="548"/>
        <v>0.66666666666666663</v>
      </c>
      <c r="I7772"/>
      <c r="K7772" t="s">
        <v>100</v>
      </c>
      <c r="M7772" s="2">
        <v>77432.0095733333</v>
      </c>
      <c r="N7772">
        <v>45443.610997873802</v>
      </c>
      <c r="O7772">
        <v>78710.643127713207</v>
      </c>
      <c r="P7772" s="2">
        <v>3</v>
      </c>
      <c r="Q7772" s="2">
        <v>59947.362256666704</v>
      </c>
      <c r="R7772">
        <v>17305.3128661228</v>
      </c>
      <c r="S7772">
        <v>29973.681124999999</v>
      </c>
      <c r="T7772" s="2">
        <v>3</v>
      </c>
    </row>
    <row r="7773" spans="1:20">
      <c r="A7773" t="s">
        <v>1638</v>
      </c>
      <c r="B7773" t="s">
        <v>1710</v>
      </c>
      <c r="C7773" s="219" t="s">
        <v>123</v>
      </c>
      <c r="D7773" s="1" t="s">
        <v>44</v>
      </c>
      <c r="E7773" s="1" t="s">
        <v>73</v>
      </c>
      <c r="F7773" s="38" t="s">
        <v>73</v>
      </c>
      <c r="G7773">
        <v>12</v>
      </c>
      <c r="H7773" s="123">
        <f t="shared" si="548"/>
        <v>0.66666666666666663</v>
      </c>
      <c r="I7773"/>
      <c r="K7773" t="s">
        <v>100</v>
      </c>
      <c r="M7773" s="2">
        <v>25284.7618966667</v>
      </c>
      <c r="N7773">
        <v>10113.9047566667</v>
      </c>
      <c r="O7773">
        <v>17517.796901459202</v>
      </c>
      <c r="P7773" s="2">
        <v>3</v>
      </c>
      <c r="Q7773" s="2">
        <v>10113.904759999999</v>
      </c>
      <c r="R7773">
        <v>10113.904759999999</v>
      </c>
      <c r="S7773">
        <v>17517.7969072327</v>
      </c>
      <c r="T7773" s="2">
        <v>3</v>
      </c>
    </row>
    <row r="7774" spans="1:20">
      <c r="A7774" t="s">
        <v>1638</v>
      </c>
      <c r="B7774" t="s">
        <v>1711</v>
      </c>
      <c r="C7774" s="219" t="s">
        <v>123</v>
      </c>
      <c r="D7774" s="1" t="s">
        <v>44</v>
      </c>
      <c r="E7774" s="1" t="s">
        <v>73</v>
      </c>
      <c r="F7774" s="38" t="s">
        <v>73</v>
      </c>
      <c r="G7774">
        <v>12</v>
      </c>
      <c r="H7774" s="123">
        <f t="shared" si="548"/>
        <v>0.66666666666666663</v>
      </c>
      <c r="I7774"/>
      <c r="K7774" t="s">
        <v>100</v>
      </c>
      <c r="M7774" s="2">
        <v>0</v>
      </c>
      <c r="N7774">
        <v>0</v>
      </c>
      <c r="O7774">
        <v>0</v>
      </c>
      <c r="P7774" s="2">
        <v>3</v>
      </c>
      <c r="Q7774" s="2">
        <v>0</v>
      </c>
      <c r="R7774">
        <v>0</v>
      </c>
      <c r="S7774">
        <v>0</v>
      </c>
      <c r="T7774" s="2">
        <v>3</v>
      </c>
    </row>
    <row r="7775" spans="1:20">
      <c r="A7775" t="s">
        <v>1638</v>
      </c>
      <c r="B7775" t="s">
        <v>1712</v>
      </c>
      <c r="C7775" s="219" t="s">
        <v>123</v>
      </c>
      <c r="D7775" s="1" t="s">
        <v>44</v>
      </c>
      <c r="E7775" s="1" t="s">
        <v>73</v>
      </c>
      <c r="F7775" s="38" t="s">
        <v>73</v>
      </c>
      <c r="G7775">
        <v>12</v>
      </c>
      <c r="H7775" s="123">
        <f t="shared" si="548"/>
        <v>0.66666666666666663</v>
      </c>
      <c r="I7775"/>
      <c r="K7775" t="s">
        <v>100</v>
      </c>
      <c r="M7775" s="2">
        <v>0</v>
      </c>
      <c r="N7775">
        <v>0</v>
      </c>
      <c r="O7775">
        <v>0</v>
      </c>
      <c r="P7775" s="2">
        <v>3</v>
      </c>
      <c r="Q7775" s="2">
        <v>0</v>
      </c>
      <c r="R7775">
        <v>0</v>
      </c>
      <c r="S7775">
        <v>0</v>
      </c>
      <c r="T7775" s="2">
        <v>3</v>
      </c>
    </row>
    <row r="7776" spans="1:20">
      <c r="A7776" t="s">
        <v>1638</v>
      </c>
      <c r="B7776" t="s">
        <v>1713</v>
      </c>
      <c r="C7776" s="219" t="s">
        <v>123</v>
      </c>
      <c r="D7776" s="1" t="s">
        <v>44</v>
      </c>
      <c r="E7776" s="1" t="s">
        <v>73</v>
      </c>
      <c r="F7776" s="38" t="s">
        <v>73</v>
      </c>
      <c r="G7776">
        <v>12</v>
      </c>
      <c r="H7776" s="123">
        <f t="shared" si="548"/>
        <v>0.66666666666666663</v>
      </c>
      <c r="I7776"/>
      <c r="K7776" t="s">
        <v>100</v>
      </c>
      <c r="M7776" s="2">
        <v>0</v>
      </c>
      <c r="N7776">
        <v>0</v>
      </c>
      <c r="O7776">
        <v>0</v>
      </c>
      <c r="P7776" s="2">
        <v>3</v>
      </c>
      <c r="Q7776" s="2">
        <v>0</v>
      </c>
      <c r="R7776">
        <v>0</v>
      </c>
      <c r="S7776">
        <v>0</v>
      </c>
      <c r="T7776" s="2">
        <v>3</v>
      </c>
    </row>
    <row r="7777" spans="1:20">
      <c r="A7777" t="s">
        <v>1638</v>
      </c>
      <c r="B7777" t="s">
        <v>1714</v>
      </c>
      <c r="C7777" s="219" t="s">
        <v>123</v>
      </c>
      <c r="D7777" s="1" t="s">
        <v>44</v>
      </c>
      <c r="E7777" s="1" t="s">
        <v>73</v>
      </c>
      <c r="F7777" s="38" t="s">
        <v>73</v>
      </c>
      <c r="G7777">
        <v>12</v>
      </c>
      <c r="H7777" s="123">
        <f t="shared" si="548"/>
        <v>0.66666666666666663</v>
      </c>
      <c r="I7777"/>
      <c r="K7777" t="s">
        <v>100</v>
      </c>
      <c r="M7777" s="2">
        <v>13587.6170415333</v>
      </c>
      <c r="N7777">
        <v>12851.7210215672</v>
      </c>
      <c r="O7777">
        <v>22259.8337740555</v>
      </c>
      <c r="P7777" s="2">
        <v>3</v>
      </c>
      <c r="Q7777" s="2">
        <v>1473.35606446667</v>
      </c>
      <c r="R7777">
        <v>1022.34507480025</v>
      </c>
      <c r="S7777">
        <v>1770.75361242183</v>
      </c>
      <c r="T7777" s="2">
        <v>3</v>
      </c>
    </row>
    <row r="7778" spans="1:20">
      <c r="A7778" t="s">
        <v>1638</v>
      </c>
      <c r="B7778" t="s">
        <v>1715</v>
      </c>
      <c r="C7778" s="219" t="s">
        <v>123</v>
      </c>
      <c r="D7778" s="1" t="s">
        <v>44</v>
      </c>
      <c r="E7778" s="1" t="s">
        <v>73</v>
      </c>
      <c r="F7778" s="38" t="s">
        <v>73</v>
      </c>
      <c r="G7778">
        <v>12</v>
      </c>
      <c r="H7778" s="123">
        <f t="shared" si="548"/>
        <v>0.66666666666666663</v>
      </c>
      <c r="I7778"/>
      <c r="K7778" t="s">
        <v>100</v>
      </c>
      <c r="M7778" s="2">
        <v>0</v>
      </c>
      <c r="N7778">
        <v>0</v>
      </c>
      <c r="O7778">
        <v>0</v>
      </c>
      <c r="P7778" s="2">
        <v>3</v>
      </c>
      <c r="Q7778" s="2">
        <v>0</v>
      </c>
      <c r="R7778">
        <v>0</v>
      </c>
      <c r="S7778">
        <v>0</v>
      </c>
      <c r="T7778" s="2">
        <v>3</v>
      </c>
    </row>
    <row r="7779" spans="1:20">
      <c r="A7779" t="s">
        <v>1638</v>
      </c>
      <c r="B7779" t="s">
        <v>1716</v>
      </c>
      <c r="C7779" s="219" t="s">
        <v>123</v>
      </c>
      <c r="D7779" s="1" t="s">
        <v>44</v>
      </c>
      <c r="E7779" s="1" t="s">
        <v>73</v>
      </c>
      <c r="F7779" s="38" t="s">
        <v>73</v>
      </c>
      <c r="G7779">
        <v>12</v>
      </c>
      <c r="H7779" s="123">
        <f t="shared" si="548"/>
        <v>0.66666666666666663</v>
      </c>
      <c r="I7779"/>
      <c r="K7779" t="s">
        <v>100</v>
      </c>
      <c r="M7779" s="2">
        <v>87762.603983333305</v>
      </c>
      <c r="N7779">
        <v>17741.709387585099</v>
      </c>
      <c r="O7779">
        <v>30729.542072419099</v>
      </c>
      <c r="P7779" s="2">
        <v>3</v>
      </c>
      <c r="Q7779" s="2">
        <v>142658.64577999999</v>
      </c>
      <c r="R7779">
        <v>38686.438250318599</v>
      </c>
      <c r="S7779">
        <v>67006.876613427798</v>
      </c>
      <c r="T7779" s="2">
        <v>3</v>
      </c>
    </row>
    <row r="7780" spans="1:20">
      <c r="A7780" t="s">
        <v>1638</v>
      </c>
      <c r="B7780" t="s">
        <v>1717</v>
      </c>
      <c r="C7780" s="219" t="s">
        <v>123</v>
      </c>
      <c r="D7780" s="1" t="s">
        <v>44</v>
      </c>
      <c r="E7780" s="1" t="s">
        <v>73</v>
      </c>
      <c r="F7780" s="38" t="s">
        <v>73</v>
      </c>
      <c r="G7780">
        <v>12</v>
      </c>
      <c r="H7780" s="123">
        <f t="shared" si="548"/>
        <v>0.66666666666666663</v>
      </c>
      <c r="I7780"/>
      <c r="K7780" t="s">
        <v>100</v>
      </c>
      <c r="M7780" s="2">
        <v>10259.046374</v>
      </c>
      <c r="N7780">
        <v>3170.53009266354</v>
      </c>
      <c r="O7780">
        <v>5491.5192074193201</v>
      </c>
      <c r="P7780" s="2">
        <v>3</v>
      </c>
      <c r="Q7780" s="2">
        <v>17586.93664</v>
      </c>
      <c r="R7780">
        <v>6101.6880077099304</v>
      </c>
      <c r="S7780">
        <v>10568.4336412873</v>
      </c>
      <c r="T7780" s="2">
        <v>3</v>
      </c>
    </row>
    <row r="7781" spans="1:20">
      <c r="A7781" t="s">
        <v>1638</v>
      </c>
      <c r="B7781" t="s">
        <v>1718</v>
      </c>
      <c r="C7781" s="219" t="s">
        <v>123</v>
      </c>
      <c r="D7781" s="1" t="s">
        <v>44</v>
      </c>
      <c r="E7781" s="1" t="s">
        <v>73</v>
      </c>
      <c r="F7781" s="38" t="s">
        <v>73</v>
      </c>
      <c r="G7781">
        <v>12</v>
      </c>
      <c r="H7781" s="123">
        <f t="shared" si="548"/>
        <v>0.66666666666666663</v>
      </c>
      <c r="I7781"/>
      <c r="K7781" t="s">
        <v>100</v>
      </c>
      <c r="M7781" s="2">
        <v>0</v>
      </c>
      <c r="N7781">
        <v>0</v>
      </c>
      <c r="O7781">
        <v>0</v>
      </c>
      <c r="P7781" s="2">
        <v>3</v>
      </c>
      <c r="Q7781" s="2">
        <v>0</v>
      </c>
      <c r="R7781">
        <v>0</v>
      </c>
      <c r="S7781">
        <v>0</v>
      </c>
      <c r="T7781" s="2">
        <v>3</v>
      </c>
    </row>
    <row r="7782" spans="1:20">
      <c r="A7782" t="s">
        <v>1638</v>
      </c>
      <c r="B7782" t="s">
        <v>1719</v>
      </c>
      <c r="C7782" s="219" t="s">
        <v>123</v>
      </c>
      <c r="D7782" s="1" t="s">
        <v>44</v>
      </c>
      <c r="E7782" s="1" t="s">
        <v>73</v>
      </c>
      <c r="F7782" s="38" t="s">
        <v>73</v>
      </c>
      <c r="G7782">
        <v>12</v>
      </c>
      <c r="H7782" s="123">
        <f t="shared" si="548"/>
        <v>0.66666666666666663</v>
      </c>
      <c r="I7782"/>
      <c r="K7782" t="s">
        <v>100</v>
      </c>
      <c r="M7782" s="2">
        <v>12171.471310000001</v>
      </c>
      <c r="N7782">
        <v>12171.471310000001</v>
      </c>
      <c r="O7782">
        <v>21081.606711786899</v>
      </c>
      <c r="P7782" s="2">
        <v>3</v>
      </c>
      <c r="Q7782" s="2">
        <v>0</v>
      </c>
      <c r="R7782">
        <v>0</v>
      </c>
      <c r="S7782">
        <v>0</v>
      </c>
      <c r="T7782" s="2">
        <v>3</v>
      </c>
    </row>
    <row r="7783" spans="1:20">
      <c r="A7783" t="s">
        <v>1638</v>
      </c>
      <c r="B7783" t="s">
        <v>1720</v>
      </c>
      <c r="C7783" s="219" t="s">
        <v>123</v>
      </c>
      <c r="D7783" s="1" t="s">
        <v>44</v>
      </c>
      <c r="E7783" s="1" t="s">
        <v>73</v>
      </c>
      <c r="F7783" s="38" t="s">
        <v>73</v>
      </c>
      <c r="G7783">
        <v>12</v>
      </c>
      <c r="H7783" s="123">
        <f t="shared" si="548"/>
        <v>0.66666666666666663</v>
      </c>
      <c r="I7783"/>
      <c r="K7783" t="s">
        <v>100</v>
      </c>
      <c r="M7783" s="2">
        <v>0</v>
      </c>
      <c r="N7783">
        <v>0</v>
      </c>
      <c r="O7783">
        <v>0</v>
      </c>
      <c r="P7783" s="2">
        <v>3</v>
      </c>
      <c r="Q7783" s="2">
        <v>0</v>
      </c>
      <c r="R7783">
        <v>0</v>
      </c>
      <c r="S7783">
        <v>0</v>
      </c>
      <c r="T7783" s="2">
        <v>3</v>
      </c>
    </row>
    <row r="7784" spans="1:20">
      <c r="A7784" t="s">
        <v>1638</v>
      </c>
      <c r="B7784" t="s">
        <v>1721</v>
      </c>
      <c r="C7784" s="219" t="s">
        <v>123</v>
      </c>
      <c r="D7784" s="1" t="s">
        <v>44</v>
      </c>
      <c r="E7784" s="1" t="s">
        <v>73</v>
      </c>
      <c r="F7784" s="38" t="s">
        <v>73</v>
      </c>
      <c r="G7784">
        <v>12</v>
      </c>
      <c r="H7784" s="123">
        <f t="shared" si="548"/>
        <v>0.66666666666666663</v>
      </c>
      <c r="I7784"/>
      <c r="K7784" t="s">
        <v>100</v>
      </c>
      <c r="M7784" s="2">
        <v>3336.8842300000001</v>
      </c>
      <c r="N7784">
        <v>3336.8842300000001</v>
      </c>
      <c r="O7784">
        <v>5779.6530253353503</v>
      </c>
      <c r="P7784" s="2">
        <v>3</v>
      </c>
      <c r="Q7784" s="2">
        <v>3336.8842300000001</v>
      </c>
      <c r="R7784">
        <v>3336.8842300000001</v>
      </c>
      <c r="S7784">
        <v>5779.6530253353503</v>
      </c>
      <c r="T7784" s="2">
        <v>3</v>
      </c>
    </row>
    <row r="7785" spans="1:20">
      <c r="A7785" t="s">
        <v>1638</v>
      </c>
      <c r="B7785" t="s">
        <v>1722</v>
      </c>
      <c r="C7785" s="219" t="s">
        <v>123</v>
      </c>
      <c r="D7785" s="1" t="s">
        <v>44</v>
      </c>
      <c r="E7785" s="1" t="s">
        <v>73</v>
      </c>
      <c r="F7785" s="38" t="s">
        <v>73</v>
      </c>
      <c r="G7785">
        <v>12</v>
      </c>
      <c r="H7785" s="123">
        <f t="shared" si="548"/>
        <v>0.66666666666666663</v>
      </c>
      <c r="I7785"/>
      <c r="K7785" t="s">
        <v>100</v>
      </c>
      <c r="M7785" s="2">
        <v>0</v>
      </c>
      <c r="N7785">
        <v>0</v>
      </c>
      <c r="O7785">
        <v>0</v>
      </c>
      <c r="P7785" s="2">
        <v>3</v>
      </c>
      <c r="Q7785" s="2">
        <v>0</v>
      </c>
      <c r="R7785">
        <v>0</v>
      </c>
      <c r="S7785">
        <v>0</v>
      </c>
      <c r="T7785" s="2">
        <v>3</v>
      </c>
    </row>
    <row r="7786" spans="1:20">
      <c r="A7786" t="s">
        <v>1638</v>
      </c>
      <c r="B7786" t="s">
        <v>1723</v>
      </c>
      <c r="C7786" s="219" t="s">
        <v>123</v>
      </c>
      <c r="D7786" s="1" t="s">
        <v>44</v>
      </c>
      <c r="E7786" s="1" t="s">
        <v>73</v>
      </c>
      <c r="F7786" s="38" t="s">
        <v>73</v>
      </c>
      <c r="G7786">
        <v>12</v>
      </c>
      <c r="H7786" s="123">
        <f t="shared" si="548"/>
        <v>0.66666666666666663</v>
      </c>
      <c r="I7786"/>
      <c r="K7786" t="s">
        <v>100</v>
      </c>
      <c r="M7786" s="2">
        <v>6105.0965900000001</v>
      </c>
      <c r="N7786">
        <v>6105.0965900000001</v>
      </c>
      <c r="O7786">
        <v>10574.3374789955</v>
      </c>
      <c r="P7786" s="2">
        <v>3</v>
      </c>
      <c r="Q7786" s="2">
        <v>54945.869318666701</v>
      </c>
      <c r="R7786">
        <v>41294.107942257499</v>
      </c>
      <c r="S7786">
        <v>71523.493009223501</v>
      </c>
      <c r="T7786" s="2">
        <v>3</v>
      </c>
    </row>
    <row r="7787" spans="1:20">
      <c r="A7787" t="s">
        <v>1638</v>
      </c>
      <c r="B7787" t="s">
        <v>1724</v>
      </c>
      <c r="C7787" s="219" t="s">
        <v>123</v>
      </c>
      <c r="D7787" s="1" t="s">
        <v>44</v>
      </c>
      <c r="E7787" s="1" t="s">
        <v>73</v>
      </c>
      <c r="F7787" s="38" t="s">
        <v>73</v>
      </c>
      <c r="G7787">
        <v>12</v>
      </c>
      <c r="H7787" s="123">
        <f t="shared" si="548"/>
        <v>0.66666666666666663</v>
      </c>
      <c r="I7787"/>
      <c r="K7787" t="s">
        <v>100</v>
      </c>
      <c r="M7787" s="2">
        <v>53710.620199999998</v>
      </c>
      <c r="N7787">
        <v>19218.173414254401</v>
      </c>
      <c r="O7787">
        <v>33286.852782157999</v>
      </c>
      <c r="P7787" s="2">
        <v>3</v>
      </c>
      <c r="Q7787" s="2">
        <v>78986.206139999995</v>
      </c>
      <c r="R7787">
        <v>25275.58596</v>
      </c>
      <c r="S7787">
        <v>43778.599073794598</v>
      </c>
      <c r="T7787" s="2">
        <v>3</v>
      </c>
    </row>
    <row r="7788" spans="1:20">
      <c r="A7788" t="s">
        <v>1638</v>
      </c>
      <c r="B7788" t="s">
        <v>1725</v>
      </c>
      <c r="C7788" s="219" t="s">
        <v>123</v>
      </c>
      <c r="D7788" s="1" t="s">
        <v>44</v>
      </c>
      <c r="E7788" s="1" t="s">
        <v>73</v>
      </c>
      <c r="F7788" s="38" t="s">
        <v>73</v>
      </c>
      <c r="G7788">
        <v>12</v>
      </c>
      <c r="H7788" s="123">
        <f t="shared" si="548"/>
        <v>0.66666666666666663</v>
      </c>
      <c r="I7788"/>
      <c r="K7788" t="s">
        <v>100</v>
      </c>
      <c r="M7788" s="2">
        <v>0</v>
      </c>
      <c r="N7788">
        <v>0</v>
      </c>
      <c r="O7788">
        <v>0</v>
      </c>
      <c r="P7788" s="2">
        <v>3</v>
      </c>
      <c r="Q7788" s="2">
        <v>0</v>
      </c>
      <c r="R7788">
        <v>0</v>
      </c>
      <c r="S7788">
        <v>0</v>
      </c>
      <c r="T7788" s="2">
        <v>3</v>
      </c>
    </row>
    <row r="7789" spans="1:20">
      <c r="A7789" t="s">
        <v>1638</v>
      </c>
      <c r="B7789" t="s">
        <v>1726</v>
      </c>
      <c r="C7789" s="219" t="s">
        <v>123</v>
      </c>
      <c r="D7789" s="1" t="s">
        <v>44</v>
      </c>
      <c r="E7789" s="1" t="s">
        <v>73</v>
      </c>
      <c r="F7789" s="38" t="s">
        <v>73</v>
      </c>
      <c r="G7789">
        <v>12</v>
      </c>
      <c r="H7789" s="123">
        <f t="shared" si="548"/>
        <v>0.66666666666666663</v>
      </c>
      <c r="I7789"/>
      <c r="K7789" t="s">
        <v>100</v>
      </c>
      <c r="M7789" s="2">
        <v>58340.187776333303</v>
      </c>
      <c r="N7789">
        <v>55008.741684824403</v>
      </c>
      <c r="O7789">
        <v>95277.935458547901</v>
      </c>
      <c r="P7789" s="2">
        <v>3</v>
      </c>
      <c r="Q7789" s="2">
        <v>11219.266883</v>
      </c>
      <c r="R7789">
        <v>8090.3284042871301</v>
      </c>
      <c r="S7789">
        <v>14012.859846142899</v>
      </c>
      <c r="T7789" s="2">
        <v>3</v>
      </c>
    </row>
    <row r="7790" spans="1:20">
      <c r="A7790" t="s">
        <v>1638</v>
      </c>
      <c r="B7790" t="s">
        <v>1727</v>
      </c>
      <c r="C7790" s="219" t="s">
        <v>123</v>
      </c>
      <c r="D7790" s="1" t="s">
        <v>44</v>
      </c>
      <c r="E7790" s="1" t="s">
        <v>73</v>
      </c>
      <c r="F7790" s="38" t="s">
        <v>73</v>
      </c>
      <c r="G7790">
        <v>12</v>
      </c>
      <c r="H7790" s="123">
        <f t="shared" si="548"/>
        <v>0.66666666666666663</v>
      </c>
      <c r="I7790"/>
      <c r="K7790" t="s">
        <v>100</v>
      </c>
      <c r="M7790" s="2">
        <v>2546.3702776666701</v>
      </c>
      <c r="N7790">
        <v>1684.26562524261</v>
      </c>
      <c r="O7790">
        <v>2917.2336363619702</v>
      </c>
      <c r="P7790" s="2">
        <v>3</v>
      </c>
      <c r="Q7790" s="2">
        <v>3819.5554166666702</v>
      </c>
      <c r="R7790">
        <v>1909.7777083333301</v>
      </c>
      <c r="S7790">
        <v>3307.83202199579</v>
      </c>
      <c r="T7790" s="2">
        <v>3</v>
      </c>
    </row>
    <row r="7791" spans="1:20">
      <c r="A7791" t="s">
        <v>1638</v>
      </c>
      <c r="B7791" t="s">
        <v>1728</v>
      </c>
      <c r="C7791" s="219" t="s">
        <v>123</v>
      </c>
      <c r="D7791" s="1" t="s">
        <v>44</v>
      </c>
      <c r="E7791" s="1" t="s">
        <v>73</v>
      </c>
      <c r="F7791" s="38" t="s">
        <v>73</v>
      </c>
      <c r="G7791">
        <v>12</v>
      </c>
      <c r="H7791" s="123">
        <f t="shared" si="548"/>
        <v>0.66666666666666663</v>
      </c>
      <c r="I7791"/>
      <c r="K7791" t="s">
        <v>100</v>
      </c>
      <c r="M7791" s="2">
        <v>90.461612866666698</v>
      </c>
      <c r="N7791">
        <v>45.230806433333299</v>
      </c>
      <c r="O7791">
        <v>78.342054809846601</v>
      </c>
      <c r="P7791" s="2">
        <v>3</v>
      </c>
      <c r="Q7791" s="2">
        <v>90.461612866666698</v>
      </c>
      <c r="R7791">
        <v>90.461612866666698</v>
      </c>
      <c r="S7791">
        <v>156.684109619693</v>
      </c>
      <c r="T7791" s="2">
        <v>3</v>
      </c>
    </row>
    <row r="7792" spans="1:20">
      <c r="A7792" t="s">
        <v>1638</v>
      </c>
      <c r="B7792" t="s">
        <v>1729</v>
      </c>
      <c r="C7792" s="219" t="s">
        <v>123</v>
      </c>
      <c r="D7792" s="1" t="s">
        <v>44</v>
      </c>
      <c r="E7792" s="1" t="s">
        <v>73</v>
      </c>
      <c r="F7792" s="38" t="s">
        <v>73</v>
      </c>
      <c r="G7792">
        <v>12</v>
      </c>
      <c r="H7792" s="123">
        <f t="shared" si="548"/>
        <v>0.66666666666666663</v>
      </c>
      <c r="I7792"/>
      <c r="K7792" t="s">
        <v>100</v>
      </c>
      <c r="M7792" s="2">
        <v>0</v>
      </c>
      <c r="N7792">
        <v>0</v>
      </c>
      <c r="O7792">
        <v>0</v>
      </c>
      <c r="P7792" s="2">
        <v>3</v>
      </c>
      <c r="Q7792" s="2">
        <v>63.060798699999999</v>
      </c>
      <c r="R7792">
        <v>63.060798699999999</v>
      </c>
      <c r="S7792">
        <v>109.224507314273</v>
      </c>
      <c r="T7792" s="2">
        <v>3</v>
      </c>
    </row>
    <row r="7793" spans="1:20">
      <c r="A7793" t="s">
        <v>1638</v>
      </c>
      <c r="B7793" t="s">
        <v>1730</v>
      </c>
      <c r="C7793" s="219" t="s">
        <v>123</v>
      </c>
      <c r="D7793" s="1" t="s">
        <v>44</v>
      </c>
      <c r="E7793" s="1" t="s">
        <v>73</v>
      </c>
      <c r="F7793" s="38" t="s">
        <v>73</v>
      </c>
      <c r="G7793">
        <v>12</v>
      </c>
      <c r="H7793" s="123">
        <f t="shared" si="548"/>
        <v>0.66666666666666663</v>
      </c>
      <c r="I7793"/>
      <c r="K7793" t="s">
        <v>100</v>
      </c>
      <c r="M7793" s="2">
        <v>0</v>
      </c>
      <c r="N7793">
        <v>0</v>
      </c>
      <c r="O7793">
        <v>0</v>
      </c>
      <c r="P7793" s="2">
        <v>3</v>
      </c>
      <c r="Q7793" s="2">
        <v>0</v>
      </c>
      <c r="R7793">
        <v>0</v>
      </c>
      <c r="S7793">
        <v>0</v>
      </c>
      <c r="T7793" s="2">
        <v>3</v>
      </c>
    </row>
    <row r="7794" spans="1:20">
      <c r="A7794" t="s">
        <v>1638</v>
      </c>
      <c r="B7794" t="s">
        <v>1731</v>
      </c>
      <c r="C7794" s="219" t="s">
        <v>123</v>
      </c>
      <c r="D7794" s="1" t="s">
        <v>44</v>
      </c>
      <c r="E7794" s="1" t="s">
        <v>73</v>
      </c>
      <c r="F7794" s="38" t="s">
        <v>73</v>
      </c>
      <c r="G7794">
        <v>12</v>
      </c>
      <c r="H7794" s="123">
        <f t="shared" si="548"/>
        <v>0.66666666666666663</v>
      </c>
      <c r="I7794"/>
      <c r="K7794" t="s">
        <v>100</v>
      </c>
      <c r="M7794" s="2">
        <v>0</v>
      </c>
      <c r="N7794">
        <v>0</v>
      </c>
      <c r="O7794">
        <v>0</v>
      </c>
      <c r="P7794" s="2">
        <v>3</v>
      </c>
      <c r="Q7794" s="2">
        <v>0</v>
      </c>
      <c r="R7794">
        <v>0</v>
      </c>
      <c r="S7794">
        <v>0</v>
      </c>
      <c r="T7794" s="2">
        <v>3</v>
      </c>
    </row>
    <row r="7795" spans="1:20">
      <c r="A7795" t="s">
        <v>1638</v>
      </c>
      <c r="B7795" t="s">
        <v>1732</v>
      </c>
      <c r="C7795" s="219" t="s">
        <v>123</v>
      </c>
      <c r="D7795" s="1" t="s">
        <v>44</v>
      </c>
      <c r="E7795" s="1" t="s">
        <v>73</v>
      </c>
      <c r="F7795" s="38" t="s">
        <v>73</v>
      </c>
      <c r="G7795">
        <v>12</v>
      </c>
      <c r="H7795" s="123">
        <f t="shared" si="548"/>
        <v>0.66666666666666663</v>
      </c>
      <c r="I7795"/>
      <c r="K7795" t="s">
        <v>100</v>
      </c>
      <c r="M7795" s="2">
        <v>0</v>
      </c>
      <c r="N7795">
        <v>0</v>
      </c>
      <c r="O7795">
        <v>0</v>
      </c>
      <c r="P7795" s="2">
        <v>3</v>
      </c>
      <c r="Q7795" s="2">
        <v>0</v>
      </c>
      <c r="R7795">
        <v>0</v>
      </c>
      <c r="S7795">
        <v>0</v>
      </c>
      <c r="T7795" s="2">
        <v>3</v>
      </c>
    </row>
    <row r="7796" spans="1:20">
      <c r="A7796" t="s">
        <v>1638</v>
      </c>
      <c r="B7796" t="s">
        <v>1733</v>
      </c>
      <c r="C7796" s="219" t="s">
        <v>123</v>
      </c>
      <c r="D7796" s="1" t="s">
        <v>44</v>
      </c>
      <c r="E7796" s="1" t="s">
        <v>73</v>
      </c>
      <c r="F7796" s="38" t="s">
        <v>73</v>
      </c>
      <c r="G7796">
        <v>12</v>
      </c>
      <c r="H7796" s="123">
        <f t="shared" si="548"/>
        <v>0.66666666666666663</v>
      </c>
      <c r="I7796"/>
      <c r="K7796" t="s">
        <v>100</v>
      </c>
      <c r="M7796" s="2">
        <v>0</v>
      </c>
      <c r="N7796">
        <v>0</v>
      </c>
      <c r="O7796">
        <v>0</v>
      </c>
      <c r="P7796" s="2">
        <v>3</v>
      </c>
      <c r="Q7796" s="2">
        <v>0</v>
      </c>
      <c r="R7796">
        <v>0</v>
      </c>
      <c r="S7796">
        <v>0</v>
      </c>
      <c r="T7796" s="2">
        <v>3</v>
      </c>
    </row>
    <row r="7797" spans="1:20">
      <c r="A7797" t="s">
        <v>1638</v>
      </c>
      <c r="B7797" t="s">
        <v>1664</v>
      </c>
      <c r="C7797" s="219" t="s">
        <v>123</v>
      </c>
      <c r="D7797" s="1" t="s">
        <v>44</v>
      </c>
      <c r="E7797" s="1" t="s">
        <v>73</v>
      </c>
      <c r="F7797" s="38" t="s">
        <v>73</v>
      </c>
      <c r="G7797">
        <v>18</v>
      </c>
      <c r="H7797" s="123">
        <f t="shared" si="548"/>
        <v>1</v>
      </c>
      <c r="I7797"/>
      <c r="L7797" t="s">
        <v>100</v>
      </c>
      <c r="M7797" s="2">
        <v>27897.637699999999</v>
      </c>
      <c r="N7797">
        <v>2729.95061653927</v>
      </c>
      <c r="O7797">
        <v>4728.4131699999998</v>
      </c>
      <c r="P7797" s="2">
        <v>3</v>
      </c>
      <c r="Q7797" s="2">
        <v>0</v>
      </c>
      <c r="R7797">
        <v>0</v>
      </c>
      <c r="S7797">
        <v>0</v>
      </c>
      <c r="T7797" s="2">
        <v>3</v>
      </c>
    </row>
    <row r="7798" spans="1:20">
      <c r="A7798" t="s">
        <v>1638</v>
      </c>
      <c r="B7798" t="s">
        <v>1665</v>
      </c>
      <c r="C7798" s="219" t="s">
        <v>123</v>
      </c>
      <c r="D7798" s="1" t="s">
        <v>44</v>
      </c>
      <c r="E7798" s="1" t="s">
        <v>73</v>
      </c>
      <c r="F7798" s="38" t="s">
        <v>73</v>
      </c>
      <c r="G7798">
        <v>18</v>
      </c>
      <c r="H7798" s="123">
        <f t="shared" si="548"/>
        <v>1</v>
      </c>
      <c r="I7798"/>
      <c r="L7798" t="s">
        <v>100</v>
      </c>
      <c r="M7798" s="2">
        <v>0</v>
      </c>
      <c r="N7798">
        <v>0</v>
      </c>
      <c r="O7798">
        <v>0</v>
      </c>
      <c r="P7798" s="2">
        <v>3</v>
      </c>
      <c r="Q7798" s="2">
        <v>0</v>
      </c>
      <c r="R7798">
        <v>0</v>
      </c>
      <c r="S7798">
        <v>0</v>
      </c>
      <c r="T7798" s="2">
        <v>3</v>
      </c>
    </row>
    <row r="7799" spans="1:20">
      <c r="A7799" t="s">
        <v>1638</v>
      </c>
      <c r="B7799" t="s">
        <v>1666</v>
      </c>
      <c r="C7799" s="219" t="s">
        <v>123</v>
      </c>
      <c r="D7799" s="1" t="s">
        <v>44</v>
      </c>
      <c r="E7799" s="1" t="s">
        <v>73</v>
      </c>
      <c r="F7799" s="38" t="s">
        <v>73</v>
      </c>
      <c r="G7799">
        <v>18</v>
      </c>
      <c r="H7799" s="123">
        <f t="shared" si="548"/>
        <v>1</v>
      </c>
      <c r="I7799"/>
      <c r="L7799" t="s">
        <v>100</v>
      </c>
      <c r="M7799" s="2">
        <v>0</v>
      </c>
      <c r="N7799">
        <v>0</v>
      </c>
      <c r="O7799">
        <v>0</v>
      </c>
      <c r="P7799" s="2">
        <v>3</v>
      </c>
      <c r="Q7799" s="2">
        <v>0</v>
      </c>
      <c r="R7799">
        <v>0</v>
      </c>
      <c r="S7799">
        <v>0</v>
      </c>
      <c r="T7799" s="2">
        <v>3</v>
      </c>
    </row>
    <row r="7800" spans="1:20">
      <c r="A7800" t="s">
        <v>1638</v>
      </c>
      <c r="B7800" t="s">
        <v>1667</v>
      </c>
      <c r="C7800" s="219" t="s">
        <v>123</v>
      </c>
      <c r="D7800" s="1" t="s">
        <v>44</v>
      </c>
      <c r="E7800" s="1" t="s">
        <v>73</v>
      </c>
      <c r="F7800" s="38" t="s">
        <v>73</v>
      </c>
      <c r="G7800">
        <v>18</v>
      </c>
      <c r="H7800" s="123">
        <f t="shared" si="548"/>
        <v>1</v>
      </c>
      <c r="I7800"/>
      <c r="L7800" t="s">
        <v>100</v>
      </c>
      <c r="M7800" s="2">
        <v>0</v>
      </c>
      <c r="N7800">
        <v>0</v>
      </c>
      <c r="O7800">
        <v>0</v>
      </c>
      <c r="P7800" s="2">
        <v>3</v>
      </c>
      <c r="Q7800" s="2">
        <v>0</v>
      </c>
      <c r="R7800">
        <v>0</v>
      </c>
      <c r="S7800">
        <v>0</v>
      </c>
      <c r="T7800" s="2">
        <v>3</v>
      </c>
    </row>
    <row r="7801" spans="1:20">
      <c r="A7801" t="s">
        <v>1638</v>
      </c>
      <c r="B7801" t="s">
        <v>1668</v>
      </c>
      <c r="C7801" s="219" t="s">
        <v>123</v>
      </c>
      <c r="D7801" s="1" t="s">
        <v>44</v>
      </c>
      <c r="E7801" s="1" t="s">
        <v>73</v>
      </c>
      <c r="F7801" s="38" t="s">
        <v>73</v>
      </c>
      <c r="G7801">
        <v>18</v>
      </c>
      <c r="H7801" s="123">
        <f t="shared" si="548"/>
        <v>1</v>
      </c>
      <c r="I7801"/>
      <c r="L7801" t="s">
        <v>100</v>
      </c>
      <c r="M7801" s="2">
        <v>1847.45863386667</v>
      </c>
      <c r="N7801">
        <v>1442.2813343295099</v>
      </c>
      <c r="O7801">
        <v>2498.10454986694</v>
      </c>
      <c r="P7801" s="2">
        <v>3</v>
      </c>
      <c r="Q7801" s="2">
        <v>78161.711443333304</v>
      </c>
      <c r="R7801">
        <v>11818.404862359501</v>
      </c>
      <c r="S7801">
        <v>20470.077686025699</v>
      </c>
      <c r="T7801" s="2">
        <v>3</v>
      </c>
    </row>
    <row r="7802" spans="1:20">
      <c r="A7802" t="s">
        <v>1638</v>
      </c>
      <c r="B7802" t="s">
        <v>1669</v>
      </c>
      <c r="C7802" s="219" t="s">
        <v>123</v>
      </c>
      <c r="D7802" s="1" t="s">
        <v>44</v>
      </c>
      <c r="E7802" s="1" t="s">
        <v>73</v>
      </c>
      <c r="F7802" s="38" t="s">
        <v>73</v>
      </c>
      <c r="G7802">
        <v>18</v>
      </c>
      <c r="H7802" s="123">
        <f t="shared" si="548"/>
        <v>1</v>
      </c>
      <c r="I7802"/>
      <c r="L7802" t="s">
        <v>100</v>
      </c>
      <c r="M7802" s="2">
        <v>0</v>
      </c>
      <c r="N7802">
        <v>0</v>
      </c>
      <c r="O7802">
        <v>0</v>
      </c>
      <c r="P7802" s="2">
        <v>3</v>
      </c>
      <c r="Q7802" s="2">
        <v>0</v>
      </c>
      <c r="R7802">
        <v>0</v>
      </c>
      <c r="S7802">
        <v>0</v>
      </c>
      <c r="T7802" s="2">
        <v>3</v>
      </c>
    </row>
    <row r="7803" spans="1:20">
      <c r="A7803" t="s">
        <v>1638</v>
      </c>
      <c r="B7803" t="s">
        <v>1670</v>
      </c>
      <c r="C7803" s="219" t="s">
        <v>123</v>
      </c>
      <c r="D7803" s="1" t="s">
        <v>44</v>
      </c>
      <c r="E7803" s="1" t="s">
        <v>73</v>
      </c>
      <c r="F7803" s="38" t="s">
        <v>73</v>
      </c>
      <c r="G7803">
        <v>18</v>
      </c>
      <c r="H7803" s="123">
        <f t="shared" si="548"/>
        <v>1</v>
      </c>
      <c r="I7803"/>
      <c r="L7803" t="s">
        <v>100</v>
      </c>
      <c r="M7803" s="2">
        <v>0</v>
      </c>
      <c r="N7803">
        <v>0</v>
      </c>
      <c r="O7803">
        <v>0</v>
      </c>
      <c r="P7803" s="2">
        <v>3</v>
      </c>
      <c r="Q7803" s="2">
        <v>0</v>
      </c>
      <c r="R7803">
        <v>0</v>
      </c>
      <c r="S7803">
        <v>0</v>
      </c>
      <c r="T7803" s="2">
        <v>3</v>
      </c>
    </row>
    <row r="7804" spans="1:20">
      <c r="A7804" t="s">
        <v>1638</v>
      </c>
      <c r="B7804" t="s">
        <v>1671</v>
      </c>
      <c r="C7804" s="219" t="s">
        <v>123</v>
      </c>
      <c r="D7804" s="1" t="s">
        <v>44</v>
      </c>
      <c r="E7804" s="1" t="s">
        <v>73</v>
      </c>
      <c r="F7804" s="38" t="s">
        <v>73</v>
      </c>
      <c r="G7804">
        <v>18</v>
      </c>
      <c r="H7804" s="123">
        <f t="shared" si="548"/>
        <v>1</v>
      </c>
      <c r="I7804"/>
      <c r="L7804" t="s">
        <v>100</v>
      </c>
      <c r="M7804" s="2">
        <v>0</v>
      </c>
      <c r="N7804">
        <v>0</v>
      </c>
      <c r="O7804">
        <v>0</v>
      </c>
      <c r="P7804" s="2">
        <v>3</v>
      </c>
      <c r="Q7804" s="2">
        <v>0</v>
      </c>
      <c r="R7804">
        <v>0</v>
      </c>
      <c r="S7804">
        <v>0</v>
      </c>
      <c r="T7804" s="2">
        <v>3</v>
      </c>
    </row>
    <row r="7805" spans="1:20">
      <c r="A7805" t="s">
        <v>1638</v>
      </c>
      <c r="B7805" t="s">
        <v>1672</v>
      </c>
      <c r="C7805" s="219" t="s">
        <v>123</v>
      </c>
      <c r="D7805" s="1" t="s">
        <v>44</v>
      </c>
      <c r="E7805" s="1" t="s">
        <v>73</v>
      </c>
      <c r="F7805" s="38" t="s">
        <v>73</v>
      </c>
      <c r="G7805">
        <v>18</v>
      </c>
      <c r="H7805" s="123">
        <f t="shared" si="548"/>
        <v>1</v>
      </c>
      <c r="I7805"/>
      <c r="L7805" t="s">
        <v>100</v>
      </c>
      <c r="M7805" s="2">
        <v>0</v>
      </c>
      <c r="N7805">
        <v>0</v>
      </c>
      <c r="O7805">
        <v>0</v>
      </c>
      <c r="P7805" s="2">
        <v>3</v>
      </c>
      <c r="Q7805" s="2">
        <v>0</v>
      </c>
      <c r="R7805">
        <v>0</v>
      </c>
      <c r="S7805">
        <v>0</v>
      </c>
      <c r="T7805" s="2">
        <v>3</v>
      </c>
    </row>
    <row r="7806" spans="1:20">
      <c r="A7806" t="s">
        <v>1638</v>
      </c>
      <c r="B7806" t="s">
        <v>1673</v>
      </c>
      <c r="C7806" s="219" t="s">
        <v>123</v>
      </c>
      <c r="D7806" s="1" t="s">
        <v>44</v>
      </c>
      <c r="E7806" s="1" t="s">
        <v>73</v>
      </c>
      <c r="F7806" s="38" t="s">
        <v>73</v>
      </c>
      <c r="G7806">
        <v>18</v>
      </c>
      <c r="H7806" s="123">
        <f t="shared" si="548"/>
        <v>1</v>
      </c>
      <c r="I7806"/>
      <c r="L7806" t="s">
        <v>100</v>
      </c>
      <c r="M7806" s="2">
        <v>0</v>
      </c>
      <c r="N7806">
        <v>0</v>
      </c>
      <c r="O7806">
        <v>0</v>
      </c>
      <c r="P7806" s="2">
        <v>3</v>
      </c>
      <c r="Q7806" s="2">
        <v>0</v>
      </c>
      <c r="R7806">
        <v>0</v>
      </c>
      <c r="S7806">
        <v>0</v>
      </c>
      <c r="T7806" s="2">
        <v>3</v>
      </c>
    </row>
    <row r="7807" spans="1:20">
      <c r="A7807" t="s">
        <v>1638</v>
      </c>
      <c r="B7807" t="s">
        <v>1674</v>
      </c>
      <c r="C7807" s="219" t="s">
        <v>123</v>
      </c>
      <c r="D7807" s="1" t="s">
        <v>44</v>
      </c>
      <c r="E7807" s="1" t="s">
        <v>73</v>
      </c>
      <c r="F7807" s="38" t="s">
        <v>73</v>
      </c>
      <c r="G7807">
        <v>18</v>
      </c>
      <c r="H7807" s="123">
        <f t="shared" si="548"/>
        <v>1</v>
      </c>
      <c r="I7807"/>
      <c r="L7807" t="s">
        <v>100</v>
      </c>
      <c r="M7807" s="2">
        <v>1655.0288511666699</v>
      </c>
      <c r="N7807">
        <v>626.87683618183496</v>
      </c>
      <c r="O7807">
        <v>1085.78253035497</v>
      </c>
      <c r="P7807" s="2">
        <v>3</v>
      </c>
      <c r="Q7807" s="2">
        <v>1623.8018915666701</v>
      </c>
      <c r="R7807">
        <v>736.32084457786198</v>
      </c>
      <c r="S7807">
        <v>1275.3451134808799</v>
      </c>
      <c r="T7807" s="2">
        <v>3</v>
      </c>
    </row>
    <row r="7808" spans="1:20">
      <c r="A7808" t="s">
        <v>1638</v>
      </c>
      <c r="B7808" t="s">
        <v>1675</v>
      </c>
      <c r="C7808" s="219" t="s">
        <v>123</v>
      </c>
      <c r="D7808" s="1" t="s">
        <v>44</v>
      </c>
      <c r="E7808" s="1" t="s">
        <v>73</v>
      </c>
      <c r="F7808" s="38" t="s">
        <v>73</v>
      </c>
      <c r="G7808">
        <v>18</v>
      </c>
      <c r="H7808" s="123">
        <f t="shared" si="548"/>
        <v>1</v>
      </c>
      <c r="I7808"/>
      <c r="L7808" t="s">
        <v>100</v>
      </c>
      <c r="M7808" s="2">
        <v>0</v>
      </c>
      <c r="N7808">
        <v>0</v>
      </c>
      <c r="O7808">
        <v>0</v>
      </c>
      <c r="P7808" s="2">
        <v>3</v>
      </c>
      <c r="Q7808" s="2">
        <v>0</v>
      </c>
      <c r="R7808">
        <v>0</v>
      </c>
      <c r="S7808">
        <v>0</v>
      </c>
      <c r="T7808" s="2">
        <v>3</v>
      </c>
    </row>
    <row r="7809" spans="1:20">
      <c r="A7809" t="s">
        <v>1638</v>
      </c>
      <c r="B7809" t="s">
        <v>1676</v>
      </c>
      <c r="C7809" s="219" t="s">
        <v>123</v>
      </c>
      <c r="D7809" s="1" t="s">
        <v>44</v>
      </c>
      <c r="E7809" s="1" t="s">
        <v>73</v>
      </c>
      <c r="F7809" s="38" t="s">
        <v>73</v>
      </c>
      <c r="G7809">
        <v>18</v>
      </c>
      <c r="H7809" s="123">
        <f t="shared" si="548"/>
        <v>1</v>
      </c>
      <c r="I7809"/>
      <c r="L7809" t="s">
        <v>100</v>
      </c>
      <c r="M7809" s="2">
        <v>0</v>
      </c>
      <c r="N7809">
        <v>0</v>
      </c>
      <c r="O7809">
        <v>0</v>
      </c>
      <c r="P7809" s="2">
        <v>3</v>
      </c>
      <c r="Q7809" s="2">
        <v>0</v>
      </c>
      <c r="R7809">
        <v>0</v>
      </c>
      <c r="S7809">
        <v>0</v>
      </c>
      <c r="T7809" s="2">
        <v>3</v>
      </c>
    </row>
    <row r="7810" spans="1:20">
      <c r="A7810" t="s">
        <v>1638</v>
      </c>
      <c r="B7810" t="s">
        <v>1677</v>
      </c>
      <c r="C7810" s="219" t="s">
        <v>123</v>
      </c>
      <c r="D7810" s="1" t="s">
        <v>44</v>
      </c>
      <c r="E7810" s="1" t="s">
        <v>73</v>
      </c>
      <c r="F7810" s="38" t="s">
        <v>73</v>
      </c>
      <c r="G7810">
        <v>18</v>
      </c>
      <c r="H7810" s="123">
        <f t="shared" si="548"/>
        <v>1</v>
      </c>
      <c r="I7810"/>
      <c r="L7810" t="s">
        <v>100</v>
      </c>
      <c r="M7810" s="2">
        <v>0</v>
      </c>
      <c r="N7810">
        <v>0</v>
      </c>
      <c r="O7810">
        <v>0</v>
      </c>
      <c r="P7810" s="2">
        <v>3</v>
      </c>
      <c r="Q7810" s="2">
        <v>0</v>
      </c>
      <c r="R7810">
        <v>0</v>
      </c>
      <c r="S7810">
        <v>0</v>
      </c>
      <c r="T7810" s="2">
        <v>3</v>
      </c>
    </row>
    <row r="7811" spans="1:20">
      <c r="A7811" t="s">
        <v>1638</v>
      </c>
      <c r="B7811" t="s">
        <v>1678</v>
      </c>
      <c r="C7811" s="219" t="s">
        <v>123</v>
      </c>
      <c r="D7811" s="1" t="s">
        <v>44</v>
      </c>
      <c r="E7811" s="1" t="s">
        <v>73</v>
      </c>
      <c r="F7811" s="38" t="s">
        <v>73</v>
      </c>
      <c r="G7811">
        <v>18</v>
      </c>
      <c r="H7811" s="123">
        <f t="shared" si="548"/>
        <v>1</v>
      </c>
      <c r="I7811"/>
      <c r="L7811" t="s">
        <v>100</v>
      </c>
      <c r="M7811" s="2">
        <v>0</v>
      </c>
      <c r="N7811">
        <v>0</v>
      </c>
      <c r="O7811">
        <v>0</v>
      </c>
      <c r="P7811" s="2">
        <v>3</v>
      </c>
      <c r="Q7811" s="2">
        <v>0</v>
      </c>
      <c r="R7811">
        <v>0</v>
      </c>
      <c r="S7811">
        <v>0</v>
      </c>
      <c r="T7811" s="2">
        <v>3</v>
      </c>
    </row>
    <row r="7812" spans="1:20">
      <c r="A7812" t="s">
        <v>1638</v>
      </c>
      <c r="B7812" t="s">
        <v>1679</v>
      </c>
      <c r="C7812" s="219" t="s">
        <v>123</v>
      </c>
      <c r="D7812" s="1" t="s">
        <v>44</v>
      </c>
      <c r="E7812" s="1" t="s">
        <v>73</v>
      </c>
      <c r="F7812" s="38" t="s">
        <v>73</v>
      </c>
      <c r="G7812">
        <v>18</v>
      </c>
      <c r="H7812" s="123">
        <f t="shared" si="548"/>
        <v>1</v>
      </c>
      <c r="I7812"/>
      <c r="L7812" t="s">
        <v>100</v>
      </c>
      <c r="M7812" s="2">
        <v>49581.608746666701</v>
      </c>
      <c r="N7812">
        <v>15830.087245463301</v>
      </c>
      <c r="O7812">
        <v>27418.5153973905</v>
      </c>
      <c r="P7812" s="2">
        <v>3</v>
      </c>
      <c r="Q7812" s="2">
        <v>37745.998919999998</v>
      </c>
      <c r="R7812">
        <v>11848.5708959278</v>
      </c>
      <c r="S7812">
        <v>20522.326788828901</v>
      </c>
      <c r="T7812" s="2">
        <v>3</v>
      </c>
    </row>
    <row r="7813" spans="1:20">
      <c r="A7813" t="s">
        <v>1638</v>
      </c>
      <c r="B7813" t="s">
        <v>1680</v>
      </c>
      <c r="C7813" s="219" t="s">
        <v>123</v>
      </c>
      <c r="D7813" s="1" t="s">
        <v>44</v>
      </c>
      <c r="E7813" s="1" t="s">
        <v>73</v>
      </c>
      <c r="F7813" s="38" t="s">
        <v>73</v>
      </c>
      <c r="G7813">
        <v>18</v>
      </c>
      <c r="H7813" s="123">
        <f t="shared" si="548"/>
        <v>1</v>
      </c>
      <c r="I7813"/>
      <c r="L7813" t="s">
        <v>100</v>
      </c>
      <c r="M7813" s="2">
        <v>0</v>
      </c>
      <c r="N7813">
        <v>0</v>
      </c>
      <c r="O7813">
        <v>0</v>
      </c>
      <c r="P7813" s="2">
        <v>3</v>
      </c>
      <c r="Q7813" s="2">
        <v>12155.764748</v>
      </c>
      <c r="R7813">
        <v>9135.5631975610304</v>
      </c>
      <c r="S7813">
        <v>15823.259613932099</v>
      </c>
      <c r="T7813" s="2">
        <v>3</v>
      </c>
    </row>
    <row r="7814" spans="1:20">
      <c r="A7814" t="s">
        <v>1638</v>
      </c>
      <c r="B7814" t="s">
        <v>1681</v>
      </c>
      <c r="C7814" s="219" t="s">
        <v>123</v>
      </c>
      <c r="D7814" s="1" t="s">
        <v>44</v>
      </c>
      <c r="E7814" s="1" t="s">
        <v>73</v>
      </c>
      <c r="F7814" s="38" t="s">
        <v>73</v>
      </c>
      <c r="G7814">
        <v>18</v>
      </c>
      <c r="H7814" s="123">
        <f t="shared" si="548"/>
        <v>1</v>
      </c>
      <c r="I7814"/>
      <c r="L7814" t="s">
        <v>100</v>
      </c>
      <c r="M7814" s="2">
        <v>0</v>
      </c>
      <c r="N7814">
        <v>0</v>
      </c>
      <c r="O7814">
        <v>0</v>
      </c>
      <c r="P7814" s="2">
        <v>3</v>
      </c>
      <c r="Q7814" s="2">
        <v>0</v>
      </c>
      <c r="R7814">
        <v>0</v>
      </c>
      <c r="S7814">
        <v>0</v>
      </c>
      <c r="T7814" s="2">
        <v>3</v>
      </c>
    </row>
    <row r="7815" spans="1:20">
      <c r="A7815" t="s">
        <v>1638</v>
      </c>
      <c r="B7815" t="s">
        <v>1682</v>
      </c>
      <c r="C7815" s="219" t="s">
        <v>123</v>
      </c>
      <c r="D7815" s="1" t="s">
        <v>44</v>
      </c>
      <c r="E7815" s="1" t="s">
        <v>73</v>
      </c>
      <c r="F7815" s="38" t="s">
        <v>73</v>
      </c>
      <c r="G7815">
        <v>18</v>
      </c>
      <c r="H7815" s="123">
        <f t="shared" si="548"/>
        <v>1</v>
      </c>
      <c r="I7815"/>
      <c r="L7815" t="s">
        <v>100</v>
      </c>
      <c r="M7815" s="2">
        <v>28109.745439999999</v>
      </c>
      <c r="N7815">
        <v>28109.745439999999</v>
      </c>
      <c r="O7815">
        <v>48687.507289907597</v>
      </c>
      <c r="P7815" s="2">
        <v>3</v>
      </c>
      <c r="Q7815" s="2">
        <v>22487.796353333299</v>
      </c>
      <c r="R7815">
        <v>11243.8981766667</v>
      </c>
      <c r="S7815">
        <v>19475.002917117701</v>
      </c>
      <c r="T7815" s="2">
        <v>3</v>
      </c>
    </row>
    <row r="7816" spans="1:20">
      <c r="A7816" t="s">
        <v>1638</v>
      </c>
      <c r="B7816" t="s">
        <v>1683</v>
      </c>
      <c r="C7816" s="219" t="s">
        <v>123</v>
      </c>
      <c r="D7816" s="1" t="s">
        <v>44</v>
      </c>
      <c r="E7816" s="1" t="s">
        <v>73</v>
      </c>
      <c r="F7816" s="38" t="s">
        <v>73</v>
      </c>
      <c r="G7816">
        <v>18</v>
      </c>
      <c r="H7816" s="123">
        <f t="shared" si="548"/>
        <v>1</v>
      </c>
      <c r="I7816"/>
      <c r="L7816" t="s">
        <v>100</v>
      </c>
      <c r="M7816" s="2">
        <v>8409.1575056666697</v>
      </c>
      <c r="N7816">
        <v>1276.3307807830099</v>
      </c>
      <c r="O7816">
        <v>2210.6697595802202</v>
      </c>
      <c r="P7816" s="2">
        <v>3</v>
      </c>
      <c r="Q7816" s="2">
        <v>185.39874816666699</v>
      </c>
      <c r="R7816">
        <v>185.39874816666699</v>
      </c>
      <c r="S7816">
        <v>321.120051484334</v>
      </c>
      <c r="T7816" s="2">
        <v>3</v>
      </c>
    </row>
    <row r="7817" spans="1:20">
      <c r="A7817" t="s">
        <v>1638</v>
      </c>
      <c r="B7817" t="s">
        <v>1684</v>
      </c>
      <c r="C7817" s="219" t="s">
        <v>123</v>
      </c>
      <c r="D7817" s="1" t="s">
        <v>44</v>
      </c>
      <c r="E7817" s="1" t="s">
        <v>73</v>
      </c>
      <c r="F7817" s="38" t="s">
        <v>73</v>
      </c>
      <c r="G7817">
        <v>18</v>
      </c>
      <c r="H7817" s="123">
        <f t="shared" si="548"/>
        <v>1</v>
      </c>
      <c r="I7817"/>
      <c r="L7817" t="s">
        <v>100</v>
      </c>
      <c r="M7817" s="2">
        <v>53.3039621</v>
      </c>
      <c r="N7817">
        <v>53.3039621</v>
      </c>
      <c r="O7817">
        <v>92.325170601925805</v>
      </c>
      <c r="P7817" s="2">
        <v>3</v>
      </c>
      <c r="Q7817" s="2">
        <v>77503.960903333296</v>
      </c>
      <c r="R7817">
        <v>22308.583787968699</v>
      </c>
      <c r="S7817">
        <v>38639.600565669098</v>
      </c>
      <c r="T7817" s="2">
        <v>3</v>
      </c>
    </row>
    <row r="7818" spans="1:20">
      <c r="A7818" t="s">
        <v>1638</v>
      </c>
      <c r="B7818" t="s">
        <v>1685</v>
      </c>
      <c r="C7818" s="219" t="s">
        <v>123</v>
      </c>
      <c r="D7818" s="1" t="s">
        <v>44</v>
      </c>
      <c r="E7818" s="1" t="s">
        <v>73</v>
      </c>
      <c r="F7818" s="38" t="s">
        <v>73</v>
      </c>
      <c r="G7818">
        <v>18</v>
      </c>
      <c r="H7818" s="123">
        <f t="shared" si="548"/>
        <v>1</v>
      </c>
      <c r="I7818"/>
      <c r="L7818" t="s">
        <v>100</v>
      </c>
      <c r="M7818" s="2">
        <v>0</v>
      </c>
      <c r="N7818">
        <v>0</v>
      </c>
      <c r="O7818">
        <v>0</v>
      </c>
      <c r="P7818" s="2">
        <v>3</v>
      </c>
      <c r="Q7818" s="2">
        <v>1665.83422033333</v>
      </c>
      <c r="R7818">
        <v>1665.83422033333</v>
      </c>
      <c r="S7818">
        <v>2885.3095066042201</v>
      </c>
      <c r="T7818" s="2">
        <v>3</v>
      </c>
    </row>
    <row r="7819" spans="1:20">
      <c r="A7819" t="s">
        <v>1638</v>
      </c>
      <c r="B7819" t="s">
        <v>1686</v>
      </c>
      <c r="C7819" s="219" t="s">
        <v>123</v>
      </c>
      <c r="D7819" s="1" t="s">
        <v>44</v>
      </c>
      <c r="E7819" s="1" t="s">
        <v>73</v>
      </c>
      <c r="F7819" s="38" t="s">
        <v>73</v>
      </c>
      <c r="G7819">
        <v>18</v>
      </c>
      <c r="H7819" s="123">
        <f t="shared" si="548"/>
        <v>1</v>
      </c>
      <c r="I7819"/>
      <c r="L7819" t="s">
        <v>100</v>
      </c>
      <c r="M7819" s="2">
        <v>0</v>
      </c>
      <c r="N7819">
        <v>0</v>
      </c>
      <c r="O7819">
        <v>0</v>
      </c>
      <c r="P7819" s="2">
        <v>3</v>
      </c>
      <c r="Q7819" s="2">
        <v>0</v>
      </c>
      <c r="R7819">
        <v>0</v>
      </c>
      <c r="S7819">
        <v>0</v>
      </c>
      <c r="T7819" s="2">
        <v>3</v>
      </c>
    </row>
    <row r="7820" spans="1:20">
      <c r="A7820" t="s">
        <v>1638</v>
      </c>
      <c r="B7820" t="s">
        <v>1687</v>
      </c>
      <c r="C7820" s="219" t="s">
        <v>123</v>
      </c>
      <c r="D7820" s="1" t="s">
        <v>44</v>
      </c>
      <c r="E7820" s="1" t="s">
        <v>73</v>
      </c>
      <c r="F7820" s="38" t="s">
        <v>73</v>
      </c>
      <c r="G7820">
        <v>18</v>
      </c>
      <c r="H7820" s="123">
        <f t="shared" si="548"/>
        <v>1</v>
      </c>
      <c r="I7820"/>
      <c r="L7820" t="s">
        <v>100</v>
      </c>
      <c r="M7820" s="2">
        <v>1684.5407453333301</v>
      </c>
      <c r="N7820">
        <v>442.88440735817898</v>
      </c>
      <c r="O7820">
        <v>767.09829542439695</v>
      </c>
      <c r="P7820" s="2">
        <v>3</v>
      </c>
      <c r="Q7820" s="2">
        <v>10805.442282333301</v>
      </c>
      <c r="R7820">
        <v>6746.5698690386598</v>
      </c>
      <c r="S7820">
        <v>11685.4017899883</v>
      </c>
      <c r="T7820" s="2">
        <v>3</v>
      </c>
    </row>
    <row r="7821" spans="1:20">
      <c r="A7821" t="s">
        <v>1638</v>
      </c>
      <c r="B7821" t="s">
        <v>1688</v>
      </c>
      <c r="C7821" s="219" t="s">
        <v>123</v>
      </c>
      <c r="D7821" s="1" t="s">
        <v>44</v>
      </c>
      <c r="E7821" s="1" t="s">
        <v>73</v>
      </c>
      <c r="F7821" s="38" t="s">
        <v>73</v>
      </c>
      <c r="G7821">
        <v>18</v>
      </c>
      <c r="H7821" s="123">
        <f t="shared" si="548"/>
        <v>1</v>
      </c>
      <c r="I7821"/>
      <c r="L7821" t="s">
        <v>100</v>
      </c>
      <c r="M7821" s="2">
        <v>1327.3924575333299</v>
      </c>
      <c r="N7821">
        <v>957.19631362683594</v>
      </c>
      <c r="O7821">
        <v>1657.9126480193099</v>
      </c>
      <c r="P7821" s="2">
        <v>3</v>
      </c>
      <c r="Q7821" s="2">
        <v>44600.3865766667</v>
      </c>
      <c r="R7821">
        <v>2004.3186575464699</v>
      </c>
      <c r="S7821">
        <v>3471.5817494287398</v>
      </c>
      <c r="T7821" s="2">
        <v>3</v>
      </c>
    </row>
    <row r="7822" spans="1:20">
      <c r="A7822" t="s">
        <v>1638</v>
      </c>
      <c r="B7822" t="s">
        <v>1689</v>
      </c>
      <c r="C7822" s="219" t="s">
        <v>123</v>
      </c>
      <c r="D7822" s="1" t="s">
        <v>44</v>
      </c>
      <c r="E7822" s="1" t="s">
        <v>73</v>
      </c>
      <c r="F7822" s="38" t="s">
        <v>73</v>
      </c>
      <c r="G7822">
        <v>18</v>
      </c>
      <c r="H7822" s="123">
        <f t="shared" si="548"/>
        <v>1</v>
      </c>
      <c r="I7822"/>
      <c r="L7822" t="s">
        <v>100</v>
      </c>
      <c r="M7822" s="2">
        <v>22459.734063333301</v>
      </c>
      <c r="N7822">
        <v>610.89219247670906</v>
      </c>
      <c r="O7822">
        <v>1058.09631531681</v>
      </c>
      <c r="P7822" s="2">
        <v>3</v>
      </c>
      <c r="Q7822" s="2">
        <v>0</v>
      </c>
      <c r="R7822">
        <v>0</v>
      </c>
      <c r="S7822">
        <v>0</v>
      </c>
      <c r="T7822" s="2">
        <v>3</v>
      </c>
    </row>
    <row r="7823" spans="1:20">
      <c r="A7823" t="s">
        <v>1638</v>
      </c>
      <c r="B7823" t="s">
        <v>1690</v>
      </c>
      <c r="C7823" s="219" t="s">
        <v>123</v>
      </c>
      <c r="D7823" s="1" t="s">
        <v>44</v>
      </c>
      <c r="E7823" s="1" t="s">
        <v>73</v>
      </c>
      <c r="F7823" s="38" t="s">
        <v>73</v>
      </c>
      <c r="G7823">
        <v>18</v>
      </c>
      <c r="H7823" s="123">
        <f t="shared" si="548"/>
        <v>1</v>
      </c>
      <c r="I7823"/>
      <c r="L7823" t="s">
        <v>100</v>
      </c>
      <c r="M7823" s="2">
        <v>0</v>
      </c>
      <c r="N7823">
        <v>0</v>
      </c>
      <c r="O7823">
        <v>0</v>
      </c>
      <c r="P7823" s="2">
        <v>3</v>
      </c>
      <c r="Q7823" s="2">
        <v>0</v>
      </c>
      <c r="R7823">
        <v>0</v>
      </c>
      <c r="S7823">
        <v>0</v>
      </c>
      <c r="T7823" s="2">
        <v>3</v>
      </c>
    </row>
    <row r="7824" spans="1:20">
      <c r="A7824" t="s">
        <v>1638</v>
      </c>
      <c r="B7824" t="s">
        <v>1691</v>
      </c>
      <c r="C7824" s="219" t="s">
        <v>123</v>
      </c>
      <c r="D7824" s="1" t="s">
        <v>44</v>
      </c>
      <c r="E7824" s="1" t="s">
        <v>73</v>
      </c>
      <c r="F7824" s="38" t="s">
        <v>73</v>
      </c>
      <c r="G7824">
        <v>18</v>
      </c>
      <c r="H7824" s="123">
        <f t="shared" si="548"/>
        <v>1</v>
      </c>
      <c r="I7824"/>
      <c r="L7824" t="s">
        <v>100</v>
      </c>
      <c r="M7824" s="2">
        <v>0</v>
      </c>
      <c r="N7824">
        <v>0</v>
      </c>
      <c r="O7824">
        <v>0</v>
      </c>
      <c r="P7824" s="2">
        <v>3</v>
      </c>
      <c r="Q7824" s="2">
        <v>0</v>
      </c>
      <c r="R7824">
        <v>0</v>
      </c>
      <c r="S7824">
        <v>0</v>
      </c>
      <c r="T7824" s="2">
        <v>3</v>
      </c>
    </row>
    <row r="7825" spans="1:20">
      <c r="A7825" t="s">
        <v>1638</v>
      </c>
      <c r="B7825" t="s">
        <v>1692</v>
      </c>
      <c r="C7825" s="219" t="s">
        <v>123</v>
      </c>
      <c r="D7825" s="1" t="s">
        <v>44</v>
      </c>
      <c r="E7825" s="1" t="s">
        <v>73</v>
      </c>
      <c r="F7825" s="38" t="s">
        <v>73</v>
      </c>
      <c r="G7825">
        <v>18</v>
      </c>
      <c r="H7825" s="123">
        <f t="shared" si="548"/>
        <v>1</v>
      </c>
      <c r="I7825"/>
      <c r="L7825" t="s">
        <v>100</v>
      </c>
      <c r="M7825" s="2">
        <v>0</v>
      </c>
      <c r="N7825">
        <v>0</v>
      </c>
      <c r="O7825">
        <v>0</v>
      </c>
      <c r="P7825" s="2">
        <v>3</v>
      </c>
      <c r="Q7825" s="2">
        <v>0</v>
      </c>
      <c r="R7825">
        <v>0</v>
      </c>
      <c r="S7825">
        <v>0</v>
      </c>
      <c r="T7825" s="2">
        <v>3</v>
      </c>
    </row>
    <row r="7826" spans="1:20">
      <c r="A7826" t="s">
        <v>1638</v>
      </c>
      <c r="B7826" t="s">
        <v>1693</v>
      </c>
      <c r="C7826" s="219" t="s">
        <v>123</v>
      </c>
      <c r="D7826" s="1" t="s">
        <v>44</v>
      </c>
      <c r="E7826" s="1" t="s">
        <v>73</v>
      </c>
      <c r="F7826" s="38" t="s">
        <v>73</v>
      </c>
      <c r="G7826">
        <v>18</v>
      </c>
      <c r="H7826" s="123">
        <f t="shared" si="548"/>
        <v>1</v>
      </c>
      <c r="I7826"/>
      <c r="L7826" t="s">
        <v>100</v>
      </c>
      <c r="M7826" s="2">
        <v>0</v>
      </c>
      <c r="N7826">
        <v>0</v>
      </c>
      <c r="O7826">
        <v>0</v>
      </c>
      <c r="P7826" s="2">
        <v>3</v>
      </c>
      <c r="Q7826" s="2">
        <v>0</v>
      </c>
      <c r="R7826">
        <v>0</v>
      </c>
      <c r="S7826">
        <v>0</v>
      </c>
      <c r="T7826" s="2">
        <v>3</v>
      </c>
    </row>
    <row r="7827" spans="1:20">
      <c r="A7827" t="s">
        <v>1638</v>
      </c>
      <c r="B7827" t="s">
        <v>1694</v>
      </c>
      <c r="C7827" s="219" t="s">
        <v>123</v>
      </c>
      <c r="D7827" s="1" t="s">
        <v>44</v>
      </c>
      <c r="E7827" s="1" t="s">
        <v>73</v>
      </c>
      <c r="F7827" s="38" t="s">
        <v>73</v>
      </c>
      <c r="G7827">
        <v>18</v>
      </c>
      <c r="H7827" s="123">
        <f t="shared" si="548"/>
        <v>1</v>
      </c>
      <c r="I7827"/>
      <c r="L7827" t="s">
        <v>100</v>
      </c>
      <c r="M7827" s="2">
        <v>0</v>
      </c>
      <c r="N7827">
        <v>0</v>
      </c>
      <c r="O7827">
        <v>0</v>
      </c>
      <c r="P7827" s="2">
        <v>3</v>
      </c>
      <c r="Q7827" s="2">
        <v>0</v>
      </c>
      <c r="R7827">
        <v>0</v>
      </c>
      <c r="S7827">
        <v>0</v>
      </c>
      <c r="T7827" s="2">
        <v>3</v>
      </c>
    </row>
    <row r="7828" spans="1:20">
      <c r="A7828" t="s">
        <v>1638</v>
      </c>
      <c r="B7828" t="s">
        <v>1695</v>
      </c>
      <c r="C7828" s="219" t="s">
        <v>123</v>
      </c>
      <c r="D7828" s="1" t="s">
        <v>44</v>
      </c>
      <c r="E7828" s="1" t="s">
        <v>73</v>
      </c>
      <c r="F7828" s="38" t="s">
        <v>73</v>
      </c>
      <c r="G7828">
        <v>18</v>
      </c>
      <c r="H7828" s="123">
        <f t="shared" si="548"/>
        <v>1</v>
      </c>
      <c r="I7828"/>
      <c r="L7828" t="s">
        <v>100</v>
      </c>
      <c r="M7828" s="2">
        <v>0</v>
      </c>
      <c r="N7828">
        <v>0</v>
      </c>
      <c r="O7828">
        <v>0</v>
      </c>
      <c r="P7828" s="2">
        <v>3</v>
      </c>
      <c r="Q7828" s="2">
        <v>0</v>
      </c>
      <c r="R7828">
        <v>0</v>
      </c>
      <c r="S7828">
        <v>0</v>
      </c>
      <c r="T7828" s="2">
        <v>3</v>
      </c>
    </row>
    <row r="7829" spans="1:20">
      <c r="A7829" t="s">
        <v>1638</v>
      </c>
      <c r="B7829" t="s">
        <v>1696</v>
      </c>
      <c r="C7829" s="219" t="s">
        <v>123</v>
      </c>
      <c r="D7829" s="1" t="s">
        <v>44</v>
      </c>
      <c r="E7829" s="1" t="s">
        <v>73</v>
      </c>
      <c r="F7829" s="38" t="s">
        <v>73</v>
      </c>
      <c r="G7829">
        <v>18</v>
      </c>
      <c r="H7829" s="123">
        <f t="shared" si="548"/>
        <v>1</v>
      </c>
      <c r="I7829"/>
      <c r="L7829" t="s">
        <v>100</v>
      </c>
      <c r="M7829" s="2">
        <v>0</v>
      </c>
      <c r="N7829">
        <v>0</v>
      </c>
      <c r="O7829">
        <v>0</v>
      </c>
      <c r="P7829" s="2">
        <v>3</v>
      </c>
      <c r="Q7829" s="2">
        <v>0</v>
      </c>
      <c r="R7829">
        <v>0</v>
      </c>
      <c r="S7829">
        <v>0</v>
      </c>
      <c r="T7829" s="2">
        <v>3</v>
      </c>
    </row>
    <row r="7830" spans="1:20">
      <c r="A7830" t="s">
        <v>1638</v>
      </c>
      <c r="B7830" t="s">
        <v>1697</v>
      </c>
      <c r="C7830" s="219" t="s">
        <v>123</v>
      </c>
      <c r="D7830" s="1" t="s">
        <v>44</v>
      </c>
      <c r="E7830" s="1" t="s">
        <v>73</v>
      </c>
      <c r="F7830" s="38" t="s">
        <v>73</v>
      </c>
      <c r="G7830">
        <v>18</v>
      </c>
      <c r="H7830" s="123">
        <f t="shared" si="548"/>
        <v>1</v>
      </c>
      <c r="I7830"/>
      <c r="L7830" t="s">
        <v>100</v>
      </c>
      <c r="M7830" s="2">
        <v>0</v>
      </c>
      <c r="N7830">
        <v>0</v>
      </c>
      <c r="O7830">
        <v>0</v>
      </c>
      <c r="P7830" s="2">
        <v>3</v>
      </c>
      <c r="Q7830" s="2">
        <v>0</v>
      </c>
      <c r="R7830">
        <v>0</v>
      </c>
      <c r="S7830">
        <v>0</v>
      </c>
      <c r="T7830" s="2">
        <v>3</v>
      </c>
    </row>
    <row r="7831" spans="1:20">
      <c r="A7831" t="s">
        <v>1638</v>
      </c>
      <c r="B7831" t="s">
        <v>1698</v>
      </c>
      <c r="C7831" s="219" t="s">
        <v>123</v>
      </c>
      <c r="D7831" s="1" t="s">
        <v>44</v>
      </c>
      <c r="E7831" s="1" t="s">
        <v>73</v>
      </c>
      <c r="F7831" s="38" t="s">
        <v>73</v>
      </c>
      <c r="G7831">
        <v>18</v>
      </c>
      <c r="H7831" s="123">
        <f t="shared" ref="H7831:H7894" si="549">G7831/18</f>
        <v>1</v>
      </c>
      <c r="I7831"/>
      <c r="L7831" t="s">
        <v>100</v>
      </c>
      <c r="M7831" s="2">
        <v>0</v>
      </c>
      <c r="N7831">
        <v>0</v>
      </c>
      <c r="O7831">
        <v>0</v>
      </c>
      <c r="P7831" s="2">
        <v>3</v>
      </c>
      <c r="Q7831" s="2">
        <v>0</v>
      </c>
      <c r="R7831">
        <v>0</v>
      </c>
      <c r="S7831">
        <v>0</v>
      </c>
      <c r="T7831" s="2">
        <v>3</v>
      </c>
    </row>
    <row r="7832" spans="1:20">
      <c r="A7832" t="s">
        <v>1638</v>
      </c>
      <c r="B7832" t="s">
        <v>1699</v>
      </c>
      <c r="C7832" s="219" t="s">
        <v>123</v>
      </c>
      <c r="D7832" s="1" t="s">
        <v>44</v>
      </c>
      <c r="E7832" s="1" t="s">
        <v>73</v>
      </c>
      <c r="F7832" s="38" t="s">
        <v>73</v>
      </c>
      <c r="G7832">
        <v>18</v>
      </c>
      <c r="H7832" s="123">
        <f t="shared" si="549"/>
        <v>1</v>
      </c>
      <c r="I7832"/>
      <c r="L7832" t="s">
        <v>100</v>
      </c>
      <c r="M7832" s="2">
        <v>0</v>
      </c>
      <c r="N7832">
        <v>0</v>
      </c>
      <c r="O7832">
        <v>0</v>
      </c>
      <c r="P7832" s="2">
        <v>3</v>
      </c>
      <c r="Q7832" s="2">
        <v>3860.7239936666701</v>
      </c>
      <c r="R7832">
        <v>2134.89702263565</v>
      </c>
      <c r="S7832">
        <v>3697.7501121324599</v>
      </c>
      <c r="T7832" s="2">
        <v>3</v>
      </c>
    </row>
    <row r="7833" spans="1:20">
      <c r="A7833" t="s">
        <v>1638</v>
      </c>
      <c r="B7833" t="s">
        <v>1700</v>
      </c>
      <c r="C7833" s="219" t="s">
        <v>123</v>
      </c>
      <c r="D7833" s="1" t="s">
        <v>44</v>
      </c>
      <c r="E7833" s="1" t="s">
        <v>73</v>
      </c>
      <c r="F7833" s="38" t="s">
        <v>73</v>
      </c>
      <c r="G7833">
        <v>18</v>
      </c>
      <c r="H7833" s="123">
        <f t="shared" si="549"/>
        <v>1</v>
      </c>
      <c r="I7833"/>
      <c r="L7833" t="s">
        <v>100</v>
      </c>
      <c r="M7833" s="2">
        <v>6043.435555</v>
      </c>
      <c r="N7833">
        <v>3124.03902172478</v>
      </c>
      <c r="O7833">
        <v>5410.9943104551003</v>
      </c>
      <c r="P7833" s="2">
        <v>3</v>
      </c>
      <c r="Q7833" s="2">
        <v>0</v>
      </c>
      <c r="R7833">
        <v>0</v>
      </c>
      <c r="S7833">
        <v>0</v>
      </c>
      <c r="T7833" s="2">
        <v>3</v>
      </c>
    </row>
    <row r="7834" spans="1:20">
      <c r="A7834" t="s">
        <v>1638</v>
      </c>
      <c r="B7834" t="s">
        <v>1701</v>
      </c>
      <c r="C7834" s="219" t="s">
        <v>123</v>
      </c>
      <c r="D7834" s="1" t="s">
        <v>44</v>
      </c>
      <c r="E7834" s="1" t="s">
        <v>73</v>
      </c>
      <c r="F7834" s="38" t="s">
        <v>73</v>
      </c>
      <c r="G7834">
        <v>18</v>
      </c>
      <c r="H7834" s="123">
        <f t="shared" si="549"/>
        <v>1</v>
      </c>
      <c r="I7834"/>
      <c r="L7834" t="s">
        <v>100</v>
      </c>
      <c r="M7834" s="2">
        <v>0</v>
      </c>
      <c r="N7834">
        <v>0</v>
      </c>
      <c r="O7834">
        <v>0</v>
      </c>
      <c r="P7834" s="2">
        <v>3</v>
      </c>
      <c r="Q7834" s="2">
        <v>0</v>
      </c>
      <c r="R7834">
        <v>0</v>
      </c>
      <c r="S7834">
        <v>0</v>
      </c>
      <c r="T7834" s="2">
        <v>3</v>
      </c>
    </row>
    <row r="7835" spans="1:20">
      <c r="A7835" t="s">
        <v>1638</v>
      </c>
      <c r="B7835" t="s">
        <v>1702</v>
      </c>
      <c r="C7835" s="219" t="s">
        <v>123</v>
      </c>
      <c r="D7835" s="1" t="s">
        <v>44</v>
      </c>
      <c r="E7835" s="1" t="s">
        <v>73</v>
      </c>
      <c r="F7835" s="38" t="s">
        <v>73</v>
      </c>
      <c r="G7835">
        <v>18</v>
      </c>
      <c r="H7835" s="123">
        <f t="shared" si="549"/>
        <v>1</v>
      </c>
      <c r="I7835"/>
      <c r="L7835" t="s">
        <v>100</v>
      </c>
      <c r="M7835" s="2">
        <v>1654.0618116666701</v>
      </c>
      <c r="N7835">
        <v>839.34469840361601</v>
      </c>
      <c r="O7835">
        <v>1453.7876626986399</v>
      </c>
      <c r="P7835" s="2">
        <v>3</v>
      </c>
      <c r="Q7835" s="2">
        <v>909.73399659999995</v>
      </c>
      <c r="R7835">
        <v>788.93720201677297</v>
      </c>
      <c r="S7835">
        <v>1366.47931787428</v>
      </c>
      <c r="T7835" s="2">
        <v>3</v>
      </c>
    </row>
    <row r="7836" spans="1:20">
      <c r="A7836" t="s">
        <v>1638</v>
      </c>
      <c r="B7836" t="s">
        <v>1703</v>
      </c>
      <c r="C7836" s="219" t="s">
        <v>123</v>
      </c>
      <c r="D7836" s="1" t="s">
        <v>44</v>
      </c>
      <c r="E7836" s="1" t="s">
        <v>73</v>
      </c>
      <c r="F7836" s="38" t="s">
        <v>73</v>
      </c>
      <c r="G7836">
        <v>18</v>
      </c>
      <c r="H7836" s="123">
        <f t="shared" si="549"/>
        <v>1</v>
      </c>
      <c r="I7836"/>
      <c r="L7836" t="s">
        <v>100</v>
      </c>
      <c r="M7836" s="2">
        <v>0</v>
      </c>
      <c r="N7836">
        <v>0</v>
      </c>
      <c r="O7836">
        <v>0</v>
      </c>
      <c r="P7836" s="2">
        <v>3</v>
      </c>
      <c r="Q7836" s="2">
        <v>0</v>
      </c>
      <c r="R7836">
        <v>0</v>
      </c>
      <c r="S7836">
        <v>0</v>
      </c>
      <c r="T7836" s="2">
        <v>3</v>
      </c>
    </row>
    <row r="7837" spans="1:20">
      <c r="A7837" t="s">
        <v>1638</v>
      </c>
      <c r="B7837" t="s">
        <v>1704</v>
      </c>
      <c r="C7837" s="219" t="s">
        <v>123</v>
      </c>
      <c r="D7837" s="1" t="s">
        <v>44</v>
      </c>
      <c r="E7837" s="1" t="s">
        <v>73</v>
      </c>
      <c r="F7837" s="38" t="s">
        <v>73</v>
      </c>
      <c r="G7837">
        <v>18</v>
      </c>
      <c r="H7837" s="123">
        <f t="shared" si="549"/>
        <v>1</v>
      </c>
      <c r="I7837"/>
      <c r="L7837" t="s">
        <v>100</v>
      </c>
      <c r="M7837" s="2">
        <v>0</v>
      </c>
      <c r="N7837">
        <v>0</v>
      </c>
      <c r="O7837">
        <v>0</v>
      </c>
      <c r="P7837" s="2">
        <v>3</v>
      </c>
      <c r="Q7837" s="2">
        <v>1401.4913773333301</v>
      </c>
      <c r="R7837">
        <v>1401.4913773333301</v>
      </c>
      <c r="S7837">
        <v>2427.45427191102</v>
      </c>
      <c r="T7837" s="2">
        <v>3</v>
      </c>
    </row>
    <row r="7838" spans="1:20">
      <c r="A7838" t="s">
        <v>1638</v>
      </c>
      <c r="B7838" t="s">
        <v>1705</v>
      </c>
      <c r="C7838" s="219" t="s">
        <v>123</v>
      </c>
      <c r="D7838" s="1" t="s">
        <v>44</v>
      </c>
      <c r="E7838" s="1" t="s">
        <v>73</v>
      </c>
      <c r="F7838" s="38" t="s">
        <v>73</v>
      </c>
      <c r="G7838">
        <v>18</v>
      </c>
      <c r="H7838" s="123">
        <f t="shared" si="549"/>
        <v>1</v>
      </c>
      <c r="I7838"/>
      <c r="L7838" t="s">
        <v>100</v>
      </c>
      <c r="M7838" s="2">
        <v>0</v>
      </c>
      <c r="N7838">
        <v>0</v>
      </c>
      <c r="O7838">
        <v>0</v>
      </c>
      <c r="P7838" s="2">
        <v>3</v>
      </c>
      <c r="Q7838" s="2">
        <v>0</v>
      </c>
      <c r="R7838">
        <v>0</v>
      </c>
      <c r="S7838">
        <v>0</v>
      </c>
      <c r="T7838" s="2">
        <v>3</v>
      </c>
    </row>
    <row r="7839" spans="1:20">
      <c r="A7839" t="s">
        <v>1638</v>
      </c>
      <c r="B7839" t="s">
        <v>1706</v>
      </c>
      <c r="C7839" s="219" t="s">
        <v>123</v>
      </c>
      <c r="D7839" s="1" t="s">
        <v>44</v>
      </c>
      <c r="E7839" s="1" t="s">
        <v>73</v>
      </c>
      <c r="F7839" s="38" t="s">
        <v>73</v>
      </c>
      <c r="G7839">
        <v>18</v>
      </c>
      <c r="H7839" s="123">
        <f t="shared" si="549"/>
        <v>1</v>
      </c>
      <c r="I7839"/>
      <c r="L7839" t="s">
        <v>100</v>
      </c>
      <c r="M7839" s="2">
        <v>641.03514199999995</v>
      </c>
      <c r="N7839">
        <v>641.03514199999995</v>
      </c>
      <c r="O7839">
        <v>1110.3054353811301</v>
      </c>
      <c r="P7839" s="2">
        <v>3</v>
      </c>
      <c r="Q7839" s="2">
        <v>0</v>
      </c>
      <c r="R7839">
        <v>0</v>
      </c>
      <c r="S7839">
        <v>0</v>
      </c>
      <c r="T7839" s="2">
        <v>3</v>
      </c>
    </row>
    <row r="7840" spans="1:20">
      <c r="A7840" t="s">
        <v>1638</v>
      </c>
      <c r="B7840" t="s">
        <v>1707</v>
      </c>
      <c r="C7840" s="219" t="s">
        <v>123</v>
      </c>
      <c r="D7840" s="1" t="s">
        <v>44</v>
      </c>
      <c r="E7840" s="1" t="s">
        <v>73</v>
      </c>
      <c r="F7840" s="38" t="s">
        <v>73</v>
      </c>
      <c r="G7840">
        <v>18</v>
      </c>
      <c r="H7840" s="123">
        <f t="shared" si="549"/>
        <v>1</v>
      </c>
      <c r="I7840"/>
      <c r="L7840" t="s">
        <v>100</v>
      </c>
      <c r="M7840" s="2">
        <v>0</v>
      </c>
      <c r="N7840">
        <v>0</v>
      </c>
      <c r="O7840">
        <v>0</v>
      </c>
      <c r="P7840" s="2">
        <v>3</v>
      </c>
      <c r="Q7840" s="2">
        <v>0</v>
      </c>
      <c r="R7840">
        <v>0</v>
      </c>
      <c r="S7840">
        <v>0</v>
      </c>
      <c r="T7840" s="2">
        <v>3</v>
      </c>
    </row>
    <row r="7841" spans="1:20">
      <c r="A7841" t="s">
        <v>1638</v>
      </c>
      <c r="B7841" t="s">
        <v>1708</v>
      </c>
      <c r="C7841" s="219" t="s">
        <v>123</v>
      </c>
      <c r="D7841" s="1" t="s">
        <v>44</v>
      </c>
      <c r="E7841" s="1" t="s">
        <v>73</v>
      </c>
      <c r="F7841" s="38" t="s">
        <v>73</v>
      </c>
      <c r="G7841">
        <v>18</v>
      </c>
      <c r="H7841" s="123">
        <f t="shared" si="549"/>
        <v>1</v>
      </c>
      <c r="I7841"/>
      <c r="L7841" t="s">
        <v>100</v>
      </c>
      <c r="M7841" s="2">
        <v>0</v>
      </c>
      <c r="N7841">
        <v>0</v>
      </c>
      <c r="O7841">
        <v>0</v>
      </c>
      <c r="P7841" s="2">
        <v>3</v>
      </c>
      <c r="Q7841" s="2">
        <v>0</v>
      </c>
      <c r="R7841">
        <v>0</v>
      </c>
      <c r="S7841">
        <v>0</v>
      </c>
      <c r="T7841" s="2">
        <v>3</v>
      </c>
    </row>
    <row r="7842" spans="1:20">
      <c r="A7842" t="s">
        <v>1638</v>
      </c>
      <c r="B7842" t="s">
        <v>1709</v>
      </c>
      <c r="C7842" s="219" t="s">
        <v>123</v>
      </c>
      <c r="D7842" s="1" t="s">
        <v>44</v>
      </c>
      <c r="E7842" s="1" t="s">
        <v>73</v>
      </c>
      <c r="F7842" s="38" t="s">
        <v>73</v>
      </c>
      <c r="G7842">
        <v>18</v>
      </c>
      <c r="H7842" s="123">
        <f t="shared" si="549"/>
        <v>1</v>
      </c>
      <c r="I7842"/>
      <c r="L7842" t="s">
        <v>100</v>
      </c>
      <c r="M7842" s="2">
        <v>524.53941966666696</v>
      </c>
      <c r="N7842">
        <v>524.53941966666696</v>
      </c>
      <c r="O7842">
        <v>908.52892543535995</v>
      </c>
      <c r="P7842" s="2">
        <v>3</v>
      </c>
      <c r="Q7842" s="2">
        <v>1049.0788393333301</v>
      </c>
      <c r="R7842">
        <v>1049.0788393333301</v>
      </c>
      <c r="S7842">
        <v>1817.0578508707199</v>
      </c>
      <c r="T7842" s="2">
        <v>3</v>
      </c>
    </row>
    <row r="7843" spans="1:20">
      <c r="A7843" t="s">
        <v>1638</v>
      </c>
      <c r="B7843" t="s">
        <v>1710</v>
      </c>
      <c r="C7843" s="219" t="s">
        <v>123</v>
      </c>
      <c r="D7843" s="1" t="s">
        <v>44</v>
      </c>
      <c r="E7843" s="1" t="s">
        <v>73</v>
      </c>
      <c r="F7843" s="38" t="s">
        <v>73</v>
      </c>
      <c r="G7843">
        <v>18</v>
      </c>
      <c r="H7843" s="123">
        <f t="shared" si="549"/>
        <v>1</v>
      </c>
      <c r="I7843"/>
      <c r="L7843" t="s">
        <v>100</v>
      </c>
      <c r="M7843" s="2">
        <v>326021.71990000003</v>
      </c>
      <c r="N7843">
        <v>61895.052018034497</v>
      </c>
      <c r="O7843">
        <v>107205.37483235401</v>
      </c>
      <c r="P7843" s="2">
        <v>3</v>
      </c>
      <c r="Q7843" s="2">
        <v>0</v>
      </c>
      <c r="R7843">
        <v>0</v>
      </c>
      <c r="S7843">
        <v>0</v>
      </c>
      <c r="T7843" s="2">
        <v>3</v>
      </c>
    </row>
    <row r="7844" spans="1:20">
      <c r="A7844" t="s">
        <v>1638</v>
      </c>
      <c r="B7844" t="s">
        <v>1711</v>
      </c>
      <c r="C7844" s="219" t="s">
        <v>123</v>
      </c>
      <c r="D7844" s="1" t="s">
        <v>44</v>
      </c>
      <c r="E7844" s="1" t="s">
        <v>73</v>
      </c>
      <c r="F7844" s="38" t="s">
        <v>73</v>
      </c>
      <c r="G7844">
        <v>18</v>
      </c>
      <c r="H7844" s="123">
        <f t="shared" si="549"/>
        <v>1</v>
      </c>
      <c r="I7844"/>
      <c r="L7844" t="s">
        <v>100</v>
      </c>
      <c r="M7844" s="2">
        <v>3288.6925626666698</v>
      </c>
      <c r="N7844">
        <v>2758.7871508407502</v>
      </c>
      <c r="O7844">
        <v>4778.3595125243701</v>
      </c>
      <c r="P7844" s="2">
        <v>3</v>
      </c>
      <c r="Q7844" s="2">
        <v>60658.107266666702</v>
      </c>
      <c r="R7844">
        <v>5456.7392109693801</v>
      </c>
      <c r="S7844">
        <v>9451.34955705227</v>
      </c>
      <c r="T7844" s="2">
        <v>3</v>
      </c>
    </row>
    <row r="7845" spans="1:20">
      <c r="A7845" t="s">
        <v>1638</v>
      </c>
      <c r="B7845" t="s">
        <v>1712</v>
      </c>
      <c r="C7845" s="219" t="s">
        <v>123</v>
      </c>
      <c r="D7845" s="1" t="s">
        <v>44</v>
      </c>
      <c r="E7845" s="1" t="s">
        <v>73</v>
      </c>
      <c r="F7845" s="38" t="s">
        <v>73</v>
      </c>
      <c r="G7845">
        <v>18</v>
      </c>
      <c r="H7845" s="123">
        <f t="shared" si="549"/>
        <v>1</v>
      </c>
      <c r="I7845"/>
      <c r="L7845" t="s">
        <v>100</v>
      </c>
      <c r="M7845" s="2">
        <v>0</v>
      </c>
      <c r="N7845">
        <v>0</v>
      </c>
      <c r="O7845">
        <v>0</v>
      </c>
      <c r="P7845" s="2">
        <v>3</v>
      </c>
      <c r="Q7845" s="2">
        <v>0</v>
      </c>
      <c r="R7845">
        <v>0</v>
      </c>
      <c r="S7845">
        <v>0</v>
      </c>
      <c r="T7845" s="2">
        <v>3</v>
      </c>
    </row>
    <row r="7846" spans="1:20">
      <c r="A7846" t="s">
        <v>1638</v>
      </c>
      <c r="B7846" t="s">
        <v>1713</v>
      </c>
      <c r="C7846" s="219" t="s">
        <v>123</v>
      </c>
      <c r="D7846" s="1" t="s">
        <v>44</v>
      </c>
      <c r="E7846" s="1" t="s">
        <v>73</v>
      </c>
      <c r="F7846" s="38" t="s">
        <v>73</v>
      </c>
      <c r="G7846">
        <v>18</v>
      </c>
      <c r="H7846" s="123">
        <f t="shared" si="549"/>
        <v>1</v>
      </c>
      <c r="I7846"/>
      <c r="L7846" t="s">
        <v>100</v>
      </c>
      <c r="M7846" s="2">
        <v>0</v>
      </c>
      <c r="N7846">
        <v>0</v>
      </c>
      <c r="O7846">
        <v>0</v>
      </c>
      <c r="P7846" s="2">
        <v>3</v>
      </c>
      <c r="Q7846" s="2">
        <v>0</v>
      </c>
      <c r="R7846">
        <v>0</v>
      </c>
      <c r="S7846">
        <v>0</v>
      </c>
      <c r="T7846" s="2">
        <v>3</v>
      </c>
    </row>
    <row r="7847" spans="1:20">
      <c r="A7847" t="s">
        <v>1638</v>
      </c>
      <c r="B7847" t="s">
        <v>1714</v>
      </c>
      <c r="C7847" s="219" t="s">
        <v>123</v>
      </c>
      <c r="D7847" s="1" t="s">
        <v>44</v>
      </c>
      <c r="E7847" s="1" t="s">
        <v>73</v>
      </c>
      <c r="F7847" s="38" t="s">
        <v>73</v>
      </c>
      <c r="G7847">
        <v>18</v>
      </c>
      <c r="H7847" s="123">
        <f t="shared" si="549"/>
        <v>1</v>
      </c>
      <c r="I7847"/>
      <c r="L7847" t="s">
        <v>100</v>
      </c>
      <c r="M7847" s="2">
        <v>0</v>
      </c>
      <c r="N7847">
        <v>0</v>
      </c>
      <c r="O7847">
        <v>0</v>
      </c>
      <c r="P7847" s="2">
        <v>3</v>
      </c>
      <c r="Q7847" s="2">
        <v>0</v>
      </c>
      <c r="R7847">
        <v>0</v>
      </c>
      <c r="S7847">
        <v>0</v>
      </c>
      <c r="T7847" s="2">
        <v>3</v>
      </c>
    </row>
    <row r="7848" spans="1:20">
      <c r="A7848" t="s">
        <v>1638</v>
      </c>
      <c r="B7848" t="s">
        <v>1715</v>
      </c>
      <c r="C7848" s="219" t="s">
        <v>123</v>
      </c>
      <c r="D7848" s="1" t="s">
        <v>44</v>
      </c>
      <c r="E7848" s="1" t="s">
        <v>73</v>
      </c>
      <c r="F7848" s="38" t="s">
        <v>73</v>
      </c>
      <c r="G7848">
        <v>18</v>
      </c>
      <c r="H7848" s="123">
        <f t="shared" si="549"/>
        <v>1</v>
      </c>
      <c r="I7848"/>
      <c r="L7848" t="s">
        <v>100</v>
      </c>
      <c r="M7848" s="2">
        <v>0</v>
      </c>
      <c r="N7848">
        <v>0</v>
      </c>
      <c r="O7848">
        <v>0</v>
      </c>
      <c r="P7848" s="2">
        <v>3</v>
      </c>
      <c r="Q7848" s="2">
        <v>0</v>
      </c>
      <c r="R7848">
        <v>0</v>
      </c>
      <c r="S7848">
        <v>0</v>
      </c>
      <c r="T7848" s="2">
        <v>3</v>
      </c>
    </row>
    <row r="7849" spans="1:20">
      <c r="A7849" t="s">
        <v>1638</v>
      </c>
      <c r="B7849" t="s">
        <v>1716</v>
      </c>
      <c r="C7849" s="219" t="s">
        <v>123</v>
      </c>
      <c r="D7849" s="1" t="s">
        <v>44</v>
      </c>
      <c r="E7849" s="1" t="s">
        <v>73</v>
      </c>
      <c r="F7849" s="38" t="s">
        <v>73</v>
      </c>
      <c r="G7849">
        <v>18</v>
      </c>
      <c r="H7849" s="123">
        <f t="shared" si="549"/>
        <v>1</v>
      </c>
      <c r="I7849"/>
      <c r="L7849" t="s">
        <v>100</v>
      </c>
      <c r="M7849" s="2">
        <v>1566.93556133333</v>
      </c>
      <c r="N7849">
        <v>1566.93556133333</v>
      </c>
      <c r="O7849">
        <v>2714.0120044157902</v>
      </c>
      <c r="P7849" s="2">
        <v>3</v>
      </c>
      <c r="Q7849" s="2">
        <v>6640.8221388666698</v>
      </c>
      <c r="R7849">
        <v>6081.5456109332799</v>
      </c>
      <c r="S7849">
        <v>10533.545986683899</v>
      </c>
      <c r="T7849" s="2">
        <v>3</v>
      </c>
    </row>
    <row r="7850" spans="1:20">
      <c r="A7850" t="s">
        <v>1638</v>
      </c>
      <c r="B7850" t="s">
        <v>1717</v>
      </c>
      <c r="C7850" s="219" t="s">
        <v>123</v>
      </c>
      <c r="D7850" s="1" t="s">
        <v>44</v>
      </c>
      <c r="E7850" s="1" t="s">
        <v>73</v>
      </c>
      <c r="F7850" s="38" t="s">
        <v>73</v>
      </c>
      <c r="G7850">
        <v>18</v>
      </c>
      <c r="H7850" s="123">
        <f t="shared" si="549"/>
        <v>1</v>
      </c>
      <c r="I7850"/>
      <c r="L7850" t="s">
        <v>100</v>
      </c>
      <c r="M7850" s="2">
        <v>0</v>
      </c>
      <c r="N7850">
        <v>0</v>
      </c>
      <c r="O7850">
        <v>0</v>
      </c>
      <c r="P7850" s="2">
        <v>3</v>
      </c>
      <c r="Q7850" s="2">
        <v>1107.9770083666699</v>
      </c>
      <c r="R7850">
        <v>309.81640644628499</v>
      </c>
      <c r="S7850">
        <v>536.61775698337499</v>
      </c>
      <c r="T7850" s="2">
        <v>3</v>
      </c>
    </row>
    <row r="7851" spans="1:20">
      <c r="A7851" t="s">
        <v>1638</v>
      </c>
      <c r="B7851" t="s">
        <v>1718</v>
      </c>
      <c r="C7851" s="219" t="s">
        <v>123</v>
      </c>
      <c r="D7851" s="1" t="s">
        <v>44</v>
      </c>
      <c r="E7851" s="1" t="s">
        <v>73</v>
      </c>
      <c r="F7851" s="38" t="s">
        <v>73</v>
      </c>
      <c r="G7851">
        <v>18</v>
      </c>
      <c r="H7851" s="123">
        <f t="shared" si="549"/>
        <v>1</v>
      </c>
      <c r="I7851"/>
      <c r="L7851" t="s">
        <v>100</v>
      </c>
      <c r="M7851" s="2">
        <v>0</v>
      </c>
      <c r="N7851">
        <v>0</v>
      </c>
      <c r="O7851">
        <v>0</v>
      </c>
      <c r="P7851" s="2">
        <v>3</v>
      </c>
      <c r="Q7851" s="2">
        <v>0</v>
      </c>
      <c r="R7851">
        <v>0</v>
      </c>
      <c r="S7851">
        <v>0</v>
      </c>
      <c r="T7851" s="2">
        <v>3</v>
      </c>
    </row>
    <row r="7852" spans="1:20">
      <c r="A7852" t="s">
        <v>1638</v>
      </c>
      <c r="B7852" t="s">
        <v>1719</v>
      </c>
      <c r="C7852" s="219" t="s">
        <v>123</v>
      </c>
      <c r="D7852" s="1" t="s">
        <v>44</v>
      </c>
      <c r="E7852" s="1" t="s">
        <v>73</v>
      </c>
      <c r="F7852" s="38" t="s">
        <v>73</v>
      </c>
      <c r="G7852">
        <v>18</v>
      </c>
      <c r="H7852" s="123">
        <f t="shared" si="549"/>
        <v>1</v>
      </c>
      <c r="I7852"/>
      <c r="L7852" t="s">
        <v>100</v>
      </c>
      <c r="M7852" s="2">
        <v>2556.0089750000002</v>
      </c>
      <c r="N7852">
        <v>2556.0089750000002</v>
      </c>
      <c r="O7852">
        <v>4427.1374093020504</v>
      </c>
      <c r="P7852" s="2">
        <v>3</v>
      </c>
      <c r="Q7852" s="2">
        <v>0</v>
      </c>
      <c r="R7852">
        <v>0</v>
      </c>
      <c r="S7852">
        <v>0</v>
      </c>
      <c r="T7852" s="2">
        <v>3</v>
      </c>
    </row>
    <row r="7853" spans="1:20">
      <c r="A7853" t="s">
        <v>1638</v>
      </c>
      <c r="B7853" t="s">
        <v>1720</v>
      </c>
      <c r="C7853" s="219" t="s">
        <v>123</v>
      </c>
      <c r="D7853" s="1" t="s">
        <v>44</v>
      </c>
      <c r="E7853" s="1" t="s">
        <v>73</v>
      </c>
      <c r="F7853" s="38" t="s">
        <v>73</v>
      </c>
      <c r="G7853">
        <v>18</v>
      </c>
      <c r="H7853" s="123">
        <f t="shared" si="549"/>
        <v>1</v>
      </c>
      <c r="I7853"/>
      <c r="L7853" t="s">
        <v>100</v>
      </c>
      <c r="M7853" s="2">
        <v>0</v>
      </c>
      <c r="N7853">
        <v>0</v>
      </c>
      <c r="O7853">
        <v>0</v>
      </c>
      <c r="P7853" s="2">
        <v>3</v>
      </c>
      <c r="Q7853" s="2">
        <v>0</v>
      </c>
      <c r="R7853">
        <v>0</v>
      </c>
      <c r="S7853">
        <v>0</v>
      </c>
      <c r="T7853" s="2">
        <v>3</v>
      </c>
    </row>
    <row r="7854" spans="1:20">
      <c r="A7854" t="s">
        <v>1638</v>
      </c>
      <c r="B7854" t="s">
        <v>1721</v>
      </c>
      <c r="C7854" s="219" t="s">
        <v>123</v>
      </c>
      <c r="D7854" s="1" t="s">
        <v>44</v>
      </c>
      <c r="E7854" s="1" t="s">
        <v>73</v>
      </c>
      <c r="F7854" s="38" t="s">
        <v>73</v>
      </c>
      <c r="G7854">
        <v>18</v>
      </c>
      <c r="H7854" s="123">
        <f t="shared" si="549"/>
        <v>1</v>
      </c>
      <c r="I7854"/>
      <c r="L7854" t="s">
        <v>100</v>
      </c>
      <c r="M7854" s="2">
        <v>0</v>
      </c>
      <c r="N7854">
        <v>0</v>
      </c>
      <c r="O7854">
        <v>0</v>
      </c>
      <c r="P7854" s="2">
        <v>3</v>
      </c>
      <c r="Q7854" s="2">
        <v>0</v>
      </c>
      <c r="R7854">
        <v>0</v>
      </c>
      <c r="S7854">
        <v>0</v>
      </c>
      <c r="T7854" s="2">
        <v>3</v>
      </c>
    </row>
    <row r="7855" spans="1:20">
      <c r="A7855" t="s">
        <v>1638</v>
      </c>
      <c r="B7855" t="s">
        <v>1722</v>
      </c>
      <c r="C7855" s="219" t="s">
        <v>123</v>
      </c>
      <c r="D7855" s="1" t="s">
        <v>44</v>
      </c>
      <c r="E7855" s="1" t="s">
        <v>73</v>
      </c>
      <c r="F7855" s="38" t="s">
        <v>73</v>
      </c>
      <c r="G7855">
        <v>18</v>
      </c>
      <c r="H7855" s="123">
        <f t="shared" si="549"/>
        <v>1</v>
      </c>
      <c r="I7855"/>
      <c r="L7855" t="s">
        <v>100</v>
      </c>
      <c r="M7855" s="2">
        <v>0</v>
      </c>
      <c r="N7855">
        <v>0</v>
      </c>
      <c r="O7855">
        <v>0</v>
      </c>
      <c r="P7855" s="2">
        <v>3</v>
      </c>
      <c r="Q7855" s="2">
        <v>0</v>
      </c>
      <c r="R7855">
        <v>0</v>
      </c>
      <c r="S7855">
        <v>0</v>
      </c>
      <c r="T7855" s="2">
        <v>3</v>
      </c>
    </row>
    <row r="7856" spans="1:20">
      <c r="A7856" t="s">
        <v>1638</v>
      </c>
      <c r="B7856" t="s">
        <v>1723</v>
      </c>
      <c r="C7856" s="219" t="s">
        <v>123</v>
      </c>
      <c r="D7856" s="1" t="s">
        <v>44</v>
      </c>
      <c r="E7856" s="1" t="s">
        <v>73</v>
      </c>
      <c r="F7856" s="38" t="s">
        <v>73</v>
      </c>
      <c r="G7856">
        <v>18</v>
      </c>
      <c r="H7856" s="123">
        <f t="shared" si="549"/>
        <v>1</v>
      </c>
      <c r="I7856"/>
      <c r="L7856" t="s">
        <v>100</v>
      </c>
      <c r="M7856" s="2">
        <v>0</v>
      </c>
      <c r="N7856">
        <v>0</v>
      </c>
      <c r="O7856">
        <v>0</v>
      </c>
      <c r="P7856" s="2">
        <v>3</v>
      </c>
      <c r="Q7856" s="2">
        <v>15384.8434086667</v>
      </c>
      <c r="R7856">
        <v>9679.4183792428194</v>
      </c>
      <c r="S7856">
        <v>16765.244420564599</v>
      </c>
      <c r="T7856" s="2">
        <v>3</v>
      </c>
    </row>
    <row r="7857" spans="1:20">
      <c r="A7857" t="s">
        <v>1638</v>
      </c>
      <c r="B7857" t="s">
        <v>1724</v>
      </c>
      <c r="C7857" s="219" t="s">
        <v>123</v>
      </c>
      <c r="D7857" s="1" t="s">
        <v>44</v>
      </c>
      <c r="E7857" s="1" t="s">
        <v>73</v>
      </c>
      <c r="F7857" s="38" t="s">
        <v>73</v>
      </c>
      <c r="G7857">
        <v>18</v>
      </c>
      <c r="H7857" s="123">
        <f t="shared" si="549"/>
        <v>1</v>
      </c>
      <c r="I7857"/>
      <c r="L7857" t="s">
        <v>100</v>
      </c>
      <c r="M7857" s="2">
        <v>0</v>
      </c>
      <c r="N7857">
        <v>0</v>
      </c>
      <c r="O7857">
        <v>0</v>
      </c>
      <c r="P7857" s="2">
        <v>3</v>
      </c>
      <c r="Q7857" s="2">
        <v>0</v>
      </c>
      <c r="R7857">
        <v>0</v>
      </c>
      <c r="S7857">
        <v>0</v>
      </c>
      <c r="T7857" s="2">
        <v>3</v>
      </c>
    </row>
    <row r="7858" spans="1:20">
      <c r="A7858" t="s">
        <v>1638</v>
      </c>
      <c r="B7858" t="s">
        <v>1725</v>
      </c>
      <c r="C7858" s="219" t="s">
        <v>123</v>
      </c>
      <c r="D7858" s="1" t="s">
        <v>44</v>
      </c>
      <c r="E7858" s="1" t="s">
        <v>73</v>
      </c>
      <c r="F7858" s="38" t="s">
        <v>73</v>
      </c>
      <c r="G7858">
        <v>18</v>
      </c>
      <c r="H7858" s="123">
        <f t="shared" si="549"/>
        <v>1</v>
      </c>
      <c r="I7858"/>
      <c r="L7858" t="s">
        <v>100</v>
      </c>
      <c r="M7858" s="2">
        <v>1134.93333333333</v>
      </c>
      <c r="N7858">
        <v>1134.93333333333</v>
      </c>
      <c r="O7858">
        <v>1965.7621965368401</v>
      </c>
      <c r="P7858" s="2">
        <v>3</v>
      </c>
      <c r="Q7858" s="2">
        <v>567.46666666666704</v>
      </c>
      <c r="R7858">
        <v>567.46666666666704</v>
      </c>
      <c r="S7858">
        <v>982.88109826841901</v>
      </c>
      <c r="T7858" s="2">
        <v>3</v>
      </c>
    </row>
    <row r="7859" spans="1:20">
      <c r="A7859" t="s">
        <v>1638</v>
      </c>
      <c r="B7859" t="s">
        <v>1726</v>
      </c>
      <c r="C7859" s="219" t="s">
        <v>123</v>
      </c>
      <c r="D7859" s="1" t="s">
        <v>44</v>
      </c>
      <c r="E7859" s="1" t="s">
        <v>73</v>
      </c>
      <c r="F7859" s="38" t="s">
        <v>73</v>
      </c>
      <c r="G7859">
        <v>18</v>
      </c>
      <c r="H7859" s="123">
        <f t="shared" si="549"/>
        <v>1</v>
      </c>
      <c r="I7859"/>
      <c r="L7859" t="s">
        <v>100</v>
      </c>
      <c r="M7859" s="2">
        <v>0</v>
      </c>
      <c r="N7859">
        <v>0</v>
      </c>
      <c r="O7859">
        <v>0</v>
      </c>
      <c r="P7859" s="2">
        <v>3</v>
      </c>
      <c r="Q7859" s="2">
        <v>731316.69250266696</v>
      </c>
      <c r="R7859">
        <v>728491.26600138599</v>
      </c>
      <c r="S7859">
        <v>1261783.88558458</v>
      </c>
      <c r="T7859" s="2">
        <v>3</v>
      </c>
    </row>
    <row r="7860" spans="1:20">
      <c r="A7860" t="s">
        <v>1638</v>
      </c>
      <c r="B7860" t="s">
        <v>1727</v>
      </c>
      <c r="C7860" s="219" t="s">
        <v>123</v>
      </c>
      <c r="D7860" s="1" t="s">
        <v>44</v>
      </c>
      <c r="E7860" s="1" t="s">
        <v>73</v>
      </c>
      <c r="F7860" s="38" t="s">
        <v>73</v>
      </c>
      <c r="G7860">
        <v>18</v>
      </c>
      <c r="H7860" s="123">
        <f t="shared" si="549"/>
        <v>1</v>
      </c>
      <c r="I7860"/>
      <c r="L7860" t="s">
        <v>100</v>
      </c>
      <c r="M7860" s="2">
        <v>267.368879166667</v>
      </c>
      <c r="N7860">
        <v>267.368879166667</v>
      </c>
      <c r="O7860">
        <v>463.09648307941097</v>
      </c>
      <c r="P7860" s="2">
        <v>3</v>
      </c>
      <c r="Q7860" s="2">
        <v>0</v>
      </c>
      <c r="R7860">
        <v>0</v>
      </c>
      <c r="S7860">
        <v>0</v>
      </c>
      <c r="T7860" s="2">
        <v>3</v>
      </c>
    </row>
    <row r="7861" spans="1:20">
      <c r="A7861" t="s">
        <v>1638</v>
      </c>
      <c r="B7861" t="s">
        <v>1728</v>
      </c>
      <c r="C7861" s="219" t="s">
        <v>123</v>
      </c>
      <c r="D7861" s="1" t="s">
        <v>44</v>
      </c>
      <c r="E7861" s="1" t="s">
        <v>73</v>
      </c>
      <c r="F7861" s="38" t="s">
        <v>73</v>
      </c>
      <c r="G7861">
        <v>18</v>
      </c>
      <c r="H7861" s="123">
        <f t="shared" si="549"/>
        <v>1</v>
      </c>
      <c r="I7861"/>
      <c r="L7861" t="s">
        <v>100</v>
      </c>
      <c r="M7861" s="2">
        <v>0</v>
      </c>
      <c r="N7861">
        <v>0</v>
      </c>
      <c r="O7861">
        <v>0</v>
      </c>
      <c r="P7861" s="2">
        <v>3</v>
      </c>
      <c r="Q7861" s="2">
        <v>0</v>
      </c>
      <c r="R7861">
        <v>0</v>
      </c>
      <c r="S7861">
        <v>0</v>
      </c>
      <c r="T7861" s="2">
        <v>3</v>
      </c>
    </row>
    <row r="7862" spans="1:20">
      <c r="A7862" t="s">
        <v>1638</v>
      </c>
      <c r="B7862" t="s">
        <v>1729</v>
      </c>
      <c r="C7862" s="219" t="s">
        <v>123</v>
      </c>
      <c r="D7862" s="1" t="s">
        <v>44</v>
      </c>
      <c r="E7862" s="1" t="s">
        <v>73</v>
      </c>
      <c r="F7862" s="38" t="s">
        <v>73</v>
      </c>
      <c r="G7862">
        <v>18</v>
      </c>
      <c r="H7862" s="123">
        <f t="shared" si="549"/>
        <v>1</v>
      </c>
      <c r="I7862"/>
      <c r="L7862" t="s">
        <v>100</v>
      </c>
      <c r="M7862" s="2">
        <v>0</v>
      </c>
      <c r="N7862">
        <v>0</v>
      </c>
      <c r="O7862">
        <v>0</v>
      </c>
      <c r="P7862" s="2">
        <v>3</v>
      </c>
      <c r="Q7862" s="2">
        <v>0</v>
      </c>
      <c r="R7862">
        <v>0</v>
      </c>
      <c r="S7862">
        <v>0</v>
      </c>
      <c r="T7862" s="2">
        <v>3</v>
      </c>
    </row>
    <row r="7863" spans="1:20">
      <c r="A7863" t="s">
        <v>1638</v>
      </c>
      <c r="B7863" t="s">
        <v>1730</v>
      </c>
      <c r="C7863" s="219" t="s">
        <v>123</v>
      </c>
      <c r="D7863" s="1" t="s">
        <v>44</v>
      </c>
      <c r="E7863" s="1" t="s">
        <v>73</v>
      </c>
      <c r="F7863" s="38" t="s">
        <v>73</v>
      </c>
      <c r="G7863">
        <v>18</v>
      </c>
      <c r="H7863" s="123">
        <f t="shared" si="549"/>
        <v>1</v>
      </c>
      <c r="I7863"/>
      <c r="L7863" t="s">
        <v>100</v>
      </c>
      <c r="M7863" s="2">
        <v>0</v>
      </c>
      <c r="N7863">
        <v>0</v>
      </c>
      <c r="O7863">
        <v>0</v>
      </c>
      <c r="P7863" s="2">
        <v>3</v>
      </c>
      <c r="Q7863" s="2">
        <v>0</v>
      </c>
      <c r="R7863">
        <v>0</v>
      </c>
      <c r="S7863">
        <v>0</v>
      </c>
      <c r="T7863" s="2">
        <v>3</v>
      </c>
    </row>
    <row r="7864" spans="1:20">
      <c r="A7864" t="s">
        <v>1638</v>
      </c>
      <c r="B7864" t="s">
        <v>1731</v>
      </c>
      <c r="C7864" s="219" t="s">
        <v>123</v>
      </c>
      <c r="D7864" s="1" t="s">
        <v>44</v>
      </c>
      <c r="E7864" s="1" t="s">
        <v>73</v>
      </c>
      <c r="F7864" s="38" t="s">
        <v>73</v>
      </c>
      <c r="G7864">
        <v>18</v>
      </c>
      <c r="H7864" s="123">
        <f t="shared" si="549"/>
        <v>1</v>
      </c>
      <c r="I7864"/>
      <c r="L7864" t="s">
        <v>100</v>
      </c>
      <c r="M7864" s="2">
        <v>0</v>
      </c>
      <c r="N7864">
        <v>0</v>
      </c>
      <c r="O7864">
        <v>0</v>
      </c>
      <c r="P7864" s="2">
        <v>3</v>
      </c>
      <c r="Q7864" s="2">
        <v>0</v>
      </c>
      <c r="R7864">
        <v>0</v>
      </c>
      <c r="S7864">
        <v>0</v>
      </c>
      <c r="T7864" s="2">
        <v>3</v>
      </c>
    </row>
    <row r="7865" spans="1:20">
      <c r="A7865" t="s">
        <v>1638</v>
      </c>
      <c r="B7865" t="s">
        <v>1732</v>
      </c>
      <c r="C7865" s="219" t="s">
        <v>123</v>
      </c>
      <c r="D7865" s="1" t="s">
        <v>44</v>
      </c>
      <c r="E7865" s="1" t="s">
        <v>73</v>
      </c>
      <c r="F7865" s="38" t="s">
        <v>73</v>
      </c>
      <c r="G7865">
        <v>18</v>
      </c>
      <c r="H7865" s="123">
        <f t="shared" si="549"/>
        <v>1</v>
      </c>
      <c r="I7865"/>
      <c r="L7865" t="s">
        <v>100</v>
      </c>
      <c r="M7865" s="2">
        <v>0</v>
      </c>
      <c r="N7865">
        <v>0</v>
      </c>
      <c r="O7865">
        <v>0</v>
      </c>
      <c r="P7865" s="2">
        <v>3</v>
      </c>
      <c r="Q7865" s="2">
        <v>0</v>
      </c>
      <c r="R7865">
        <v>0</v>
      </c>
      <c r="S7865">
        <v>0</v>
      </c>
      <c r="T7865" s="2">
        <v>3</v>
      </c>
    </row>
    <row r="7866" spans="1:20">
      <c r="A7866" t="s">
        <v>1638</v>
      </c>
      <c r="B7866" t="s">
        <v>1733</v>
      </c>
      <c r="C7866" s="219" t="s">
        <v>123</v>
      </c>
      <c r="D7866" s="1" t="s">
        <v>44</v>
      </c>
      <c r="E7866" s="1" t="s">
        <v>73</v>
      </c>
      <c r="F7866" s="38" t="s">
        <v>73</v>
      </c>
      <c r="G7866">
        <v>18</v>
      </c>
      <c r="H7866" s="123">
        <f t="shared" si="549"/>
        <v>1</v>
      </c>
      <c r="I7866"/>
      <c r="L7866" t="s">
        <v>100</v>
      </c>
      <c r="M7866" s="2">
        <v>0</v>
      </c>
      <c r="N7866">
        <v>0</v>
      </c>
      <c r="O7866">
        <v>0</v>
      </c>
      <c r="P7866" s="2">
        <v>3</v>
      </c>
      <c r="Q7866" s="2">
        <v>0</v>
      </c>
      <c r="R7866">
        <v>0</v>
      </c>
      <c r="S7866">
        <v>0</v>
      </c>
      <c r="T7866" s="2">
        <v>3</v>
      </c>
    </row>
    <row r="7867" spans="1:20">
      <c r="A7867" t="s">
        <v>1640</v>
      </c>
      <c r="B7867" t="s">
        <v>1664</v>
      </c>
      <c r="C7867" s="219" t="s">
        <v>123</v>
      </c>
      <c r="D7867" s="1" t="s">
        <v>44</v>
      </c>
      <c r="E7867" s="1" t="s">
        <v>73</v>
      </c>
      <c r="F7867" s="38" t="s">
        <v>73</v>
      </c>
      <c r="G7867">
        <v>6</v>
      </c>
      <c r="H7867" s="123">
        <f t="shared" si="549"/>
        <v>0.33333333333333331</v>
      </c>
      <c r="I7867"/>
      <c r="J7867" t="s">
        <v>100</v>
      </c>
      <c r="M7867" s="2">
        <v>0</v>
      </c>
      <c r="N7867">
        <v>0</v>
      </c>
      <c r="O7867">
        <v>0</v>
      </c>
      <c r="P7867" s="2">
        <v>3</v>
      </c>
      <c r="Q7867" s="2">
        <v>0</v>
      </c>
      <c r="R7867">
        <v>0</v>
      </c>
      <c r="S7867">
        <v>0</v>
      </c>
      <c r="T7867" s="2">
        <v>3</v>
      </c>
    </row>
    <row r="7868" spans="1:20">
      <c r="A7868" t="s">
        <v>1640</v>
      </c>
      <c r="B7868" t="s">
        <v>1665</v>
      </c>
      <c r="C7868" s="219" t="s">
        <v>123</v>
      </c>
      <c r="D7868" s="1" t="s">
        <v>44</v>
      </c>
      <c r="E7868" s="1" t="s">
        <v>73</v>
      </c>
      <c r="F7868" s="38" t="s">
        <v>73</v>
      </c>
      <c r="G7868">
        <v>6</v>
      </c>
      <c r="H7868" s="123">
        <f t="shared" si="549"/>
        <v>0.33333333333333331</v>
      </c>
      <c r="I7868"/>
      <c r="J7868" t="s">
        <v>100</v>
      </c>
      <c r="M7868" s="2">
        <v>0</v>
      </c>
      <c r="N7868">
        <v>0</v>
      </c>
      <c r="O7868">
        <v>0</v>
      </c>
      <c r="P7868" s="2">
        <v>3</v>
      </c>
      <c r="Q7868" s="2">
        <v>0</v>
      </c>
      <c r="R7868">
        <v>0</v>
      </c>
      <c r="S7868">
        <v>0</v>
      </c>
      <c r="T7868" s="2">
        <v>3</v>
      </c>
    </row>
    <row r="7869" spans="1:20">
      <c r="A7869" t="s">
        <v>1640</v>
      </c>
      <c r="B7869" t="s">
        <v>1666</v>
      </c>
      <c r="C7869" s="219" t="s">
        <v>123</v>
      </c>
      <c r="D7869" s="1" t="s">
        <v>44</v>
      </c>
      <c r="E7869" s="1" t="s">
        <v>73</v>
      </c>
      <c r="F7869" s="38" t="s">
        <v>73</v>
      </c>
      <c r="G7869">
        <v>6</v>
      </c>
      <c r="H7869" s="123">
        <f t="shared" si="549"/>
        <v>0.33333333333333331</v>
      </c>
      <c r="I7869"/>
      <c r="J7869" t="s">
        <v>100</v>
      </c>
      <c r="M7869" s="2">
        <v>0</v>
      </c>
      <c r="N7869">
        <v>0</v>
      </c>
      <c r="O7869">
        <v>0</v>
      </c>
      <c r="P7869" s="2">
        <v>3</v>
      </c>
      <c r="Q7869" s="2">
        <v>1985.4522403333301</v>
      </c>
      <c r="R7869">
        <v>1405.8698949928901</v>
      </c>
      <c r="S7869">
        <v>2435.03808695921</v>
      </c>
      <c r="T7869" s="2">
        <v>3</v>
      </c>
    </row>
    <row r="7870" spans="1:20">
      <c r="A7870" t="s">
        <v>1640</v>
      </c>
      <c r="B7870" t="s">
        <v>1667</v>
      </c>
      <c r="C7870" s="219" t="s">
        <v>123</v>
      </c>
      <c r="D7870" s="1" t="s">
        <v>44</v>
      </c>
      <c r="E7870" s="1" t="s">
        <v>73</v>
      </c>
      <c r="F7870" s="38" t="s">
        <v>73</v>
      </c>
      <c r="G7870">
        <v>6</v>
      </c>
      <c r="H7870" s="123">
        <f t="shared" si="549"/>
        <v>0.33333333333333331</v>
      </c>
      <c r="I7870"/>
      <c r="J7870" t="s">
        <v>100</v>
      </c>
      <c r="M7870" s="2">
        <v>0</v>
      </c>
      <c r="N7870">
        <v>0</v>
      </c>
      <c r="O7870">
        <v>0</v>
      </c>
      <c r="P7870" s="2">
        <v>3</v>
      </c>
      <c r="Q7870" s="2">
        <v>1535.8913893333299</v>
      </c>
      <c r="R7870">
        <v>956.39933623857701</v>
      </c>
      <c r="S7870">
        <v>1656.5322426903599</v>
      </c>
      <c r="T7870" s="2">
        <v>3</v>
      </c>
    </row>
    <row r="7871" spans="1:20">
      <c r="A7871" t="s">
        <v>1640</v>
      </c>
      <c r="B7871" t="s">
        <v>1668</v>
      </c>
      <c r="C7871" s="219" t="s">
        <v>123</v>
      </c>
      <c r="D7871" s="1" t="s">
        <v>44</v>
      </c>
      <c r="E7871" s="1" t="s">
        <v>73</v>
      </c>
      <c r="F7871" s="38" t="s">
        <v>73</v>
      </c>
      <c r="G7871">
        <v>6</v>
      </c>
      <c r="H7871" s="123">
        <f t="shared" si="549"/>
        <v>0.33333333333333331</v>
      </c>
      <c r="I7871"/>
      <c r="J7871" t="s">
        <v>100</v>
      </c>
      <c r="M7871" s="2">
        <v>6090.5229686666698</v>
      </c>
      <c r="N7871">
        <v>1172.12169159724</v>
      </c>
      <c r="O7871">
        <v>2030.1743225</v>
      </c>
      <c r="P7871" s="2">
        <v>3</v>
      </c>
      <c r="Q7871" s="2">
        <v>547470.34239999996</v>
      </c>
      <c r="R7871">
        <v>126590.95152076799</v>
      </c>
      <c r="S7871">
        <v>219261.95981245799</v>
      </c>
      <c r="T7871" s="2">
        <v>3</v>
      </c>
    </row>
    <row r="7872" spans="1:20">
      <c r="A7872" t="s">
        <v>1640</v>
      </c>
      <c r="B7872" t="s">
        <v>1669</v>
      </c>
      <c r="C7872" s="219" t="s">
        <v>123</v>
      </c>
      <c r="D7872" s="1" t="s">
        <v>44</v>
      </c>
      <c r="E7872" s="1" t="s">
        <v>73</v>
      </c>
      <c r="F7872" s="38" t="s">
        <v>73</v>
      </c>
      <c r="G7872">
        <v>6</v>
      </c>
      <c r="H7872" s="123">
        <f t="shared" si="549"/>
        <v>0.33333333333333331</v>
      </c>
      <c r="I7872"/>
      <c r="J7872" t="s">
        <v>100</v>
      </c>
      <c r="M7872" s="2">
        <v>19044.361204000001</v>
      </c>
      <c r="N7872">
        <v>7266.7823452136799</v>
      </c>
      <c r="O7872">
        <v>12586.436229454601</v>
      </c>
      <c r="P7872" s="2">
        <v>3</v>
      </c>
      <c r="Q7872" s="2">
        <v>0</v>
      </c>
      <c r="R7872">
        <v>0</v>
      </c>
      <c r="S7872">
        <v>0</v>
      </c>
      <c r="T7872" s="2">
        <v>3</v>
      </c>
    </row>
    <row r="7873" spans="1:20">
      <c r="A7873" t="s">
        <v>1640</v>
      </c>
      <c r="B7873" t="s">
        <v>1670</v>
      </c>
      <c r="C7873" s="219" t="s">
        <v>123</v>
      </c>
      <c r="D7873" s="1" t="s">
        <v>44</v>
      </c>
      <c r="E7873" s="1" t="s">
        <v>73</v>
      </c>
      <c r="F7873" s="38" t="s">
        <v>73</v>
      </c>
      <c r="G7873">
        <v>6</v>
      </c>
      <c r="H7873" s="123">
        <f t="shared" si="549"/>
        <v>0.33333333333333331</v>
      </c>
      <c r="I7873"/>
      <c r="J7873" t="s">
        <v>100</v>
      </c>
      <c r="M7873" s="2">
        <v>2413.5436113333299</v>
      </c>
      <c r="N7873">
        <v>2413.5436113333299</v>
      </c>
      <c r="O7873">
        <v>4180.3801611126</v>
      </c>
      <c r="P7873" s="2">
        <v>3</v>
      </c>
      <c r="Q7873" s="2">
        <v>0</v>
      </c>
      <c r="R7873">
        <v>0</v>
      </c>
      <c r="S7873">
        <v>0</v>
      </c>
      <c r="T7873" s="2">
        <v>3</v>
      </c>
    </row>
    <row r="7874" spans="1:20">
      <c r="A7874" t="s">
        <v>1640</v>
      </c>
      <c r="B7874" t="s">
        <v>1671</v>
      </c>
      <c r="C7874" s="219" t="s">
        <v>123</v>
      </c>
      <c r="D7874" s="1" t="s">
        <v>44</v>
      </c>
      <c r="E7874" s="1" t="s">
        <v>73</v>
      </c>
      <c r="F7874" s="38" t="s">
        <v>73</v>
      </c>
      <c r="G7874">
        <v>6</v>
      </c>
      <c r="H7874" s="123">
        <f t="shared" si="549"/>
        <v>0.33333333333333331</v>
      </c>
      <c r="I7874"/>
      <c r="J7874" t="s">
        <v>100</v>
      </c>
      <c r="M7874" s="2">
        <v>0</v>
      </c>
      <c r="N7874">
        <v>0</v>
      </c>
      <c r="O7874">
        <v>0</v>
      </c>
      <c r="P7874" s="2">
        <v>3</v>
      </c>
      <c r="Q7874" s="2">
        <v>0</v>
      </c>
      <c r="R7874">
        <v>0</v>
      </c>
      <c r="S7874">
        <v>0</v>
      </c>
      <c r="T7874" s="2">
        <v>3</v>
      </c>
    </row>
    <row r="7875" spans="1:20">
      <c r="A7875" t="s">
        <v>1640</v>
      </c>
      <c r="B7875" t="s">
        <v>1672</v>
      </c>
      <c r="C7875" s="219" t="s">
        <v>123</v>
      </c>
      <c r="D7875" s="1" t="s">
        <v>44</v>
      </c>
      <c r="E7875" s="1" t="s">
        <v>73</v>
      </c>
      <c r="F7875" s="38" t="s">
        <v>73</v>
      </c>
      <c r="G7875">
        <v>6</v>
      </c>
      <c r="H7875" s="123">
        <f t="shared" si="549"/>
        <v>0.33333333333333331</v>
      </c>
      <c r="I7875"/>
      <c r="J7875" t="s">
        <v>100</v>
      </c>
      <c r="M7875" s="2">
        <v>0</v>
      </c>
      <c r="N7875">
        <v>0</v>
      </c>
      <c r="O7875">
        <v>0</v>
      </c>
      <c r="P7875" s="2">
        <v>3</v>
      </c>
      <c r="Q7875" s="2">
        <v>606.89907823333294</v>
      </c>
      <c r="R7875">
        <v>343.02991377820501</v>
      </c>
      <c r="S7875">
        <v>594.14523917982297</v>
      </c>
      <c r="T7875" s="2">
        <v>3</v>
      </c>
    </row>
    <row r="7876" spans="1:20">
      <c r="A7876" t="s">
        <v>1640</v>
      </c>
      <c r="B7876" t="s">
        <v>1673</v>
      </c>
      <c r="C7876" s="219" t="s">
        <v>123</v>
      </c>
      <c r="D7876" s="1" t="s">
        <v>44</v>
      </c>
      <c r="E7876" s="1" t="s">
        <v>73</v>
      </c>
      <c r="F7876" s="38" t="s">
        <v>73</v>
      </c>
      <c r="G7876">
        <v>6</v>
      </c>
      <c r="H7876" s="123">
        <f t="shared" si="549"/>
        <v>0.33333333333333331</v>
      </c>
      <c r="I7876"/>
      <c r="J7876" t="s">
        <v>100</v>
      </c>
      <c r="M7876" s="2">
        <v>0</v>
      </c>
      <c r="N7876">
        <v>0</v>
      </c>
      <c r="O7876">
        <v>0</v>
      </c>
      <c r="P7876" s="2">
        <v>3</v>
      </c>
      <c r="Q7876" s="2">
        <v>12414.538228666701</v>
      </c>
      <c r="R7876">
        <v>4063.8526099427299</v>
      </c>
      <c r="S7876">
        <v>7038.7991948921899</v>
      </c>
      <c r="T7876" s="2">
        <v>3</v>
      </c>
    </row>
    <row r="7877" spans="1:20">
      <c r="A7877" t="s">
        <v>1640</v>
      </c>
      <c r="B7877" t="s">
        <v>1674</v>
      </c>
      <c r="C7877" s="219" t="s">
        <v>123</v>
      </c>
      <c r="D7877" s="1" t="s">
        <v>44</v>
      </c>
      <c r="E7877" s="1" t="s">
        <v>73</v>
      </c>
      <c r="F7877" s="38" t="s">
        <v>73</v>
      </c>
      <c r="G7877">
        <v>6</v>
      </c>
      <c r="H7877" s="123">
        <f t="shared" si="549"/>
        <v>0.33333333333333331</v>
      </c>
      <c r="I7877"/>
      <c r="J7877" t="s">
        <v>100</v>
      </c>
      <c r="M7877" s="2">
        <v>12490.783781333301</v>
      </c>
      <c r="N7877">
        <v>2245.3178457538002</v>
      </c>
      <c r="O7877">
        <v>3889.0045879866898</v>
      </c>
      <c r="P7877" s="2">
        <v>3</v>
      </c>
      <c r="Q7877" s="2">
        <v>0</v>
      </c>
      <c r="R7877">
        <v>0</v>
      </c>
      <c r="S7877">
        <v>0</v>
      </c>
      <c r="T7877" s="2">
        <v>3</v>
      </c>
    </row>
    <row r="7878" spans="1:20">
      <c r="A7878" t="s">
        <v>1640</v>
      </c>
      <c r="B7878" t="s">
        <v>1675</v>
      </c>
      <c r="C7878" s="219" t="s">
        <v>123</v>
      </c>
      <c r="D7878" s="1" t="s">
        <v>44</v>
      </c>
      <c r="E7878" s="1" t="s">
        <v>73</v>
      </c>
      <c r="F7878" s="38" t="s">
        <v>73</v>
      </c>
      <c r="G7878">
        <v>6</v>
      </c>
      <c r="H7878" s="123">
        <f t="shared" si="549"/>
        <v>0.33333333333333331</v>
      </c>
      <c r="I7878"/>
      <c r="J7878" t="s">
        <v>100</v>
      </c>
      <c r="M7878" s="2">
        <v>0</v>
      </c>
      <c r="N7878">
        <v>0</v>
      </c>
      <c r="O7878">
        <v>0</v>
      </c>
      <c r="P7878" s="2">
        <v>3</v>
      </c>
      <c r="Q7878" s="2">
        <v>0</v>
      </c>
      <c r="R7878">
        <v>0</v>
      </c>
      <c r="S7878">
        <v>0</v>
      </c>
      <c r="T7878" s="2">
        <v>3</v>
      </c>
    </row>
    <row r="7879" spans="1:20">
      <c r="A7879" t="s">
        <v>1640</v>
      </c>
      <c r="B7879" t="s">
        <v>1676</v>
      </c>
      <c r="C7879" s="219" t="s">
        <v>123</v>
      </c>
      <c r="D7879" s="1" t="s">
        <v>44</v>
      </c>
      <c r="E7879" s="1" t="s">
        <v>73</v>
      </c>
      <c r="F7879" s="38" t="s">
        <v>73</v>
      </c>
      <c r="G7879">
        <v>6</v>
      </c>
      <c r="H7879" s="123">
        <f t="shared" si="549"/>
        <v>0.33333333333333331</v>
      </c>
      <c r="I7879"/>
      <c r="J7879" t="s">
        <v>100</v>
      </c>
      <c r="M7879" s="2">
        <v>0</v>
      </c>
      <c r="N7879">
        <v>0</v>
      </c>
      <c r="O7879">
        <v>0</v>
      </c>
      <c r="P7879" s="2">
        <v>3</v>
      </c>
      <c r="Q7879" s="2">
        <v>46225.7431</v>
      </c>
      <c r="R7879">
        <v>46225.7431</v>
      </c>
      <c r="S7879">
        <v>80065.335666826504</v>
      </c>
      <c r="T7879" s="2">
        <v>3</v>
      </c>
    </row>
    <row r="7880" spans="1:20">
      <c r="A7880" t="s">
        <v>1640</v>
      </c>
      <c r="B7880" t="s">
        <v>1677</v>
      </c>
      <c r="C7880" s="219" t="s">
        <v>123</v>
      </c>
      <c r="D7880" s="1" t="s">
        <v>44</v>
      </c>
      <c r="E7880" s="1" t="s">
        <v>73</v>
      </c>
      <c r="F7880" s="38" t="s">
        <v>73</v>
      </c>
      <c r="G7880">
        <v>6</v>
      </c>
      <c r="H7880" s="123">
        <f t="shared" si="549"/>
        <v>0.33333333333333331</v>
      </c>
      <c r="I7880"/>
      <c r="J7880" t="s">
        <v>100</v>
      </c>
      <c r="M7880" s="2">
        <v>0</v>
      </c>
      <c r="N7880">
        <v>0</v>
      </c>
      <c r="O7880">
        <v>0</v>
      </c>
      <c r="P7880" s="2">
        <v>3</v>
      </c>
      <c r="Q7880" s="2">
        <v>3402.6620003333301</v>
      </c>
      <c r="R7880">
        <v>796.367702333333</v>
      </c>
      <c r="S7880">
        <v>1379.34932194822</v>
      </c>
      <c r="T7880" s="2">
        <v>3</v>
      </c>
    </row>
    <row r="7881" spans="1:20">
      <c r="A7881" t="s">
        <v>1640</v>
      </c>
      <c r="B7881" t="s">
        <v>1678</v>
      </c>
      <c r="C7881" s="219" t="s">
        <v>123</v>
      </c>
      <c r="D7881" s="1" t="s">
        <v>44</v>
      </c>
      <c r="E7881" s="1" t="s">
        <v>73</v>
      </c>
      <c r="F7881" s="38" t="s">
        <v>73</v>
      </c>
      <c r="G7881">
        <v>6</v>
      </c>
      <c r="H7881" s="123">
        <f t="shared" si="549"/>
        <v>0.33333333333333331</v>
      </c>
      <c r="I7881"/>
      <c r="J7881" t="s">
        <v>100</v>
      </c>
      <c r="M7881" s="2">
        <v>2316.7060426666699</v>
      </c>
      <c r="N7881">
        <v>766.17850621707396</v>
      </c>
      <c r="O7881">
        <v>1327.0601004352</v>
      </c>
      <c r="P7881" s="2">
        <v>3</v>
      </c>
      <c r="Q7881" s="2">
        <v>4850.6032770000002</v>
      </c>
      <c r="R7881">
        <v>2136.6334864646701</v>
      </c>
      <c r="S7881">
        <v>3700.7577557098398</v>
      </c>
      <c r="T7881" s="2">
        <v>3</v>
      </c>
    </row>
    <row r="7882" spans="1:20">
      <c r="A7882" t="s">
        <v>1640</v>
      </c>
      <c r="B7882" t="s">
        <v>1679</v>
      </c>
      <c r="C7882" s="219" t="s">
        <v>123</v>
      </c>
      <c r="D7882" s="1" t="s">
        <v>44</v>
      </c>
      <c r="E7882" s="1" t="s">
        <v>73</v>
      </c>
      <c r="F7882" s="38" t="s">
        <v>73</v>
      </c>
      <c r="G7882">
        <v>6</v>
      </c>
      <c r="H7882" s="123">
        <f t="shared" si="549"/>
        <v>0.33333333333333331</v>
      </c>
      <c r="I7882"/>
      <c r="J7882" t="s">
        <v>100</v>
      </c>
      <c r="M7882" s="2">
        <v>368625.17106666701</v>
      </c>
      <c r="N7882">
        <v>135697.06382999799</v>
      </c>
      <c r="O7882">
        <v>235034.20899147299</v>
      </c>
      <c r="P7882" s="2">
        <v>3</v>
      </c>
      <c r="Q7882" s="2">
        <v>1212502.6288999999</v>
      </c>
      <c r="R7882">
        <v>137960.88675375699</v>
      </c>
      <c r="S7882">
        <v>238955.265314763</v>
      </c>
      <c r="T7882" s="2">
        <v>3</v>
      </c>
    </row>
    <row r="7883" spans="1:20">
      <c r="A7883" t="s">
        <v>1640</v>
      </c>
      <c r="B7883" t="s">
        <v>1680</v>
      </c>
      <c r="C7883" s="219" t="s">
        <v>123</v>
      </c>
      <c r="D7883" s="1" t="s">
        <v>44</v>
      </c>
      <c r="E7883" s="1" t="s">
        <v>73</v>
      </c>
      <c r="F7883" s="38" t="s">
        <v>73</v>
      </c>
      <c r="G7883">
        <v>6</v>
      </c>
      <c r="H7883" s="123">
        <f t="shared" si="549"/>
        <v>0.33333333333333331</v>
      </c>
      <c r="I7883"/>
      <c r="J7883" t="s">
        <v>100</v>
      </c>
      <c r="M7883" s="2">
        <v>383217.45130000002</v>
      </c>
      <c r="N7883">
        <v>93019.484706667994</v>
      </c>
      <c r="O7883">
        <v>161114.47360582501</v>
      </c>
      <c r="P7883" s="2">
        <v>3</v>
      </c>
      <c r="Q7883" s="2">
        <v>0</v>
      </c>
      <c r="R7883">
        <v>0</v>
      </c>
      <c r="S7883">
        <v>0</v>
      </c>
      <c r="T7883" s="2">
        <v>3</v>
      </c>
    </row>
    <row r="7884" spans="1:20">
      <c r="A7884" t="s">
        <v>1640</v>
      </c>
      <c r="B7884" t="s">
        <v>1681</v>
      </c>
      <c r="C7884" s="219" t="s">
        <v>123</v>
      </c>
      <c r="D7884" s="1" t="s">
        <v>44</v>
      </c>
      <c r="E7884" s="1" t="s">
        <v>73</v>
      </c>
      <c r="F7884" s="38" t="s">
        <v>73</v>
      </c>
      <c r="G7884">
        <v>6</v>
      </c>
      <c r="H7884" s="123">
        <f t="shared" si="549"/>
        <v>0.33333333333333331</v>
      </c>
      <c r="I7884"/>
      <c r="J7884" t="s">
        <v>100</v>
      </c>
      <c r="M7884" s="2">
        <v>0</v>
      </c>
      <c r="N7884">
        <v>0</v>
      </c>
      <c r="O7884">
        <v>0</v>
      </c>
      <c r="P7884" s="2">
        <v>3</v>
      </c>
      <c r="Q7884" s="2">
        <v>0</v>
      </c>
      <c r="R7884">
        <v>0</v>
      </c>
      <c r="S7884">
        <v>0</v>
      </c>
      <c r="T7884" s="2">
        <v>3</v>
      </c>
    </row>
    <row r="7885" spans="1:20">
      <c r="A7885" t="s">
        <v>1640</v>
      </c>
      <c r="B7885" t="s">
        <v>1682</v>
      </c>
      <c r="C7885" s="219" t="s">
        <v>123</v>
      </c>
      <c r="D7885" s="1" t="s">
        <v>44</v>
      </c>
      <c r="E7885" s="1" t="s">
        <v>73</v>
      </c>
      <c r="F7885" s="38" t="s">
        <v>73</v>
      </c>
      <c r="G7885">
        <v>6</v>
      </c>
      <c r="H7885" s="123">
        <f t="shared" si="549"/>
        <v>0.33333333333333331</v>
      </c>
      <c r="I7885"/>
      <c r="J7885" t="s">
        <v>100</v>
      </c>
      <c r="M7885" s="2">
        <v>414953.38506666699</v>
      </c>
      <c r="N7885">
        <v>302585.46890491602</v>
      </c>
      <c r="O7885">
        <v>524093.40577536699</v>
      </c>
      <c r="P7885" s="2">
        <v>3</v>
      </c>
      <c r="Q7885" s="2">
        <v>174012.70986666699</v>
      </c>
      <c r="R7885">
        <v>87775.203645989794</v>
      </c>
      <c r="S7885">
        <v>152031.11235955899</v>
      </c>
      <c r="T7885" s="2">
        <v>3</v>
      </c>
    </row>
    <row r="7886" spans="1:20">
      <c r="A7886" t="s">
        <v>1640</v>
      </c>
      <c r="B7886" t="s">
        <v>1683</v>
      </c>
      <c r="C7886" s="219" t="s">
        <v>123</v>
      </c>
      <c r="D7886" s="1" t="s">
        <v>44</v>
      </c>
      <c r="E7886" s="1" t="s">
        <v>73</v>
      </c>
      <c r="F7886" s="38" t="s">
        <v>73</v>
      </c>
      <c r="G7886">
        <v>6</v>
      </c>
      <c r="H7886" s="123">
        <f t="shared" si="549"/>
        <v>0.33333333333333331</v>
      </c>
      <c r="I7886"/>
      <c r="J7886" t="s">
        <v>100</v>
      </c>
      <c r="M7886" s="2">
        <v>142202.10102666699</v>
      </c>
      <c r="N7886">
        <v>52346.958523642701</v>
      </c>
      <c r="O7886">
        <v>90667.591784649805</v>
      </c>
      <c r="P7886" s="2">
        <v>3</v>
      </c>
      <c r="Q7886" s="2">
        <v>37521.175223333303</v>
      </c>
      <c r="R7886">
        <v>8618.5911293645495</v>
      </c>
      <c r="S7886">
        <v>14927.8377257218</v>
      </c>
      <c r="T7886" s="2">
        <v>3</v>
      </c>
    </row>
    <row r="7887" spans="1:20">
      <c r="A7887" t="s">
        <v>1640</v>
      </c>
      <c r="B7887" t="s">
        <v>1684</v>
      </c>
      <c r="C7887" s="219" t="s">
        <v>123</v>
      </c>
      <c r="D7887" s="1" t="s">
        <v>44</v>
      </c>
      <c r="E7887" s="1" t="s">
        <v>73</v>
      </c>
      <c r="F7887" s="38" t="s">
        <v>73</v>
      </c>
      <c r="G7887">
        <v>6</v>
      </c>
      <c r="H7887" s="123">
        <f t="shared" si="549"/>
        <v>0.33333333333333331</v>
      </c>
      <c r="I7887"/>
      <c r="J7887" t="s">
        <v>100</v>
      </c>
      <c r="M7887" s="2">
        <v>319062.28746666701</v>
      </c>
      <c r="N7887">
        <v>54939.629228028003</v>
      </c>
      <c r="O7887">
        <v>95158.229171940606</v>
      </c>
      <c r="P7887" s="2">
        <v>3</v>
      </c>
      <c r="Q7887" s="2">
        <v>351552.32150000002</v>
      </c>
      <c r="R7887">
        <v>57258.981778594301</v>
      </c>
      <c r="S7887">
        <v>99175.465630185994</v>
      </c>
      <c r="T7887" s="2">
        <v>3</v>
      </c>
    </row>
    <row r="7888" spans="1:20">
      <c r="A7888" t="s">
        <v>1640</v>
      </c>
      <c r="B7888" t="s">
        <v>1685</v>
      </c>
      <c r="C7888" s="219" t="s">
        <v>123</v>
      </c>
      <c r="D7888" s="1" t="s">
        <v>44</v>
      </c>
      <c r="E7888" s="1" t="s">
        <v>73</v>
      </c>
      <c r="F7888" s="38" t="s">
        <v>73</v>
      </c>
      <c r="G7888">
        <v>6</v>
      </c>
      <c r="H7888" s="123">
        <f t="shared" si="549"/>
        <v>0.33333333333333331</v>
      </c>
      <c r="I7888"/>
      <c r="J7888" t="s">
        <v>100</v>
      </c>
      <c r="M7888" s="2">
        <v>0</v>
      </c>
      <c r="N7888">
        <v>0</v>
      </c>
      <c r="O7888">
        <v>0</v>
      </c>
      <c r="P7888" s="2">
        <v>3</v>
      </c>
      <c r="Q7888" s="2">
        <v>0</v>
      </c>
      <c r="R7888">
        <v>0</v>
      </c>
      <c r="S7888">
        <v>0</v>
      </c>
      <c r="T7888" s="2">
        <v>3</v>
      </c>
    </row>
    <row r="7889" spans="1:20">
      <c r="A7889" t="s">
        <v>1640</v>
      </c>
      <c r="B7889" t="s">
        <v>1686</v>
      </c>
      <c r="C7889" s="219" t="s">
        <v>123</v>
      </c>
      <c r="D7889" s="1" t="s">
        <v>44</v>
      </c>
      <c r="E7889" s="1" t="s">
        <v>73</v>
      </c>
      <c r="F7889" s="38" t="s">
        <v>73</v>
      </c>
      <c r="G7889">
        <v>6</v>
      </c>
      <c r="H7889" s="123">
        <f t="shared" si="549"/>
        <v>0.33333333333333331</v>
      </c>
      <c r="I7889"/>
      <c r="J7889" t="s">
        <v>100</v>
      </c>
      <c r="M7889" s="2">
        <v>153.26116316666699</v>
      </c>
      <c r="N7889">
        <v>153.26116316666699</v>
      </c>
      <c r="O7889">
        <v>265.45612143176999</v>
      </c>
      <c r="P7889" s="2">
        <v>3</v>
      </c>
      <c r="Q7889" s="2">
        <v>1839.1339579999999</v>
      </c>
      <c r="R7889">
        <v>1061.8244857270799</v>
      </c>
      <c r="S7889">
        <v>1839.1339579999999</v>
      </c>
      <c r="T7889" s="2">
        <v>3</v>
      </c>
    </row>
    <row r="7890" spans="1:20">
      <c r="A7890" t="s">
        <v>1640</v>
      </c>
      <c r="B7890" t="s">
        <v>1687</v>
      </c>
      <c r="C7890" s="219" t="s">
        <v>123</v>
      </c>
      <c r="D7890" s="1" t="s">
        <v>44</v>
      </c>
      <c r="E7890" s="1" t="s">
        <v>73</v>
      </c>
      <c r="F7890" s="38" t="s">
        <v>73</v>
      </c>
      <c r="G7890">
        <v>6</v>
      </c>
      <c r="H7890" s="123">
        <f t="shared" si="549"/>
        <v>0.33333333333333331</v>
      </c>
      <c r="I7890"/>
      <c r="J7890" t="s">
        <v>100</v>
      </c>
      <c r="M7890" s="2">
        <v>3667.7813856666698</v>
      </c>
      <c r="N7890">
        <v>505.50059823317702</v>
      </c>
      <c r="O7890">
        <v>875.55271939632598</v>
      </c>
      <c r="P7890" s="2">
        <v>3</v>
      </c>
      <c r="Q7890" s="2">
        <v>11346.374071333301</v>
      </c>
      <c r="R7890">
        <v>2359.5274523118101</v>
      </c>
      <c r="S7890">
        <v>4086.8214292575999</v>
      </c>
      <c r="T7890" s="2">
        <v>3</v>
      </c>
    </row>
    <row r="7891" spans="1:20">
      <c r="A7891" t="s">
        <v>1640</v>
      </c>
      <c r="B7891" t="s">
        <v>1688</v>
      </c>
      <c r="C7891" s="219" t="s">
        <v>123</v>
      </c>
      <c r="D7891" s="1" t="s">
        <v>44</v>
      </c>
      <c r="E7891" s="1" t="s">
        <v>73</v>
      </c>
      <c r="F7891" s="38" t="s">
        <v>73</v>
      </c>
      <c r="G7891">
        <v>6</v>
      </c>
      <c r="H7891" s="123">
        <f t="shared" si="549"/>
        <v>0.33333333333333331</v>
      </c>
      <c r="I7891"/>
      <c r="J7891" t="s">
        <v>100</v>
      </c>
      <c r="M7891" s="2">
        <v>61312.8897</v>
      </c>
      <c r="N7891">
        <v>31242.212662839502</v>
      </c>
      <c r="O7891">
        <v>54113.099672909797</v>
      </c>
      <c r="P7891" s="2">
        <v>3</v>
      </c>
      <c r="Q7891" s="2">
        <v>51199.423366666699</v>
      </c>
      <c r="R7891">
        <v>13674.233053858999</v>
      </c>
      <c r="S7891">
        <v>23684.4664038216</v>
      </c>
      <c r="T7891" s="2">
        <v>3</v>
      </c>
    </row>
    <row r="7892" spans="1:20">
      <c r="A7892" t="s">
        <v>1640</v>
      </c>
      <c r="B7892" t="s">
        <v>1689</v>
      </c>
      <c r="C7892" s="219" t="s">
        <v>123</v>
      </c>
      <c r="D7892" s="1" t="s">
        <v>44</v>
      </c>
      <c r="E7892" s="1" t="s">
        <v>73</v>
      </c>
      <c r="F7892" s="38" t="s">
        <v>73</v>
      </c>
      <c r="G7892">
        <v>6</v>
      </c>
      <c r="H7892" s="123">
        <f t="shared" si="549"/>
        <v>0.33333333333333331</v>
      </c>
      <c r="I7892"/>
      <c r="J7892" t="s">
        <v>100</v>
      </c>
      <c r="M7892" s="2">
        <v>14819.287693333299</v>
      </c>
      <c r="N7892">
        <v>2130.1112661827101</v>
      </c>
      <c r="O7892">
        <v>3689.46093880333</v>
      </c>
      <c r="P7892" s="2">
        <v>3</v>
      </c>
      <c r="Q7892" s="2">
        <v>8387.0862253333307</v>
      </c>
      <c r="R7892">
        <v>1795.8493169579699</v>
      </c>
      <c r="S7892">
        <v>3110.5022597090701</v>
      </c>
      <c r="T7892" s="2">
        <v>3</v>
      </c>
    </row>
    <row r="7893" spans="1:20">
      <c r="A7893" t="s">
        <v>1640</v>
      </c>
      <c r="B7893" t="s">
        <v>1690</v>
      </c>
      <c r="C7893" s="219" t="s">
        <v>123</v>
      </c>
      <c r="D7893" s="1" t="s">
        <v>44</v>
      </c>
      <c r="E7893" s="1" t="s">
        <v>73</v>
      </c>
      <c r="F7893" s="38" t="s">
        <v>73</v>
      </c>
      <c r="G7893">
        <v>6</v>
      </c>
      <c r="H7893" s="123">
        <f t="shared" si="549"/>
        <v>0.33333333333333331</v>
      </c>
      <c r="I7893"/>
      <c r="J7893" t="s">
        <v>100</v>
      </c>
      <c r="M7893" s="2">
        <v>1848.1523810000001</v>
      </c>
      <c r="N7893">
        <v>1848.1523810000001</v>
      </c>
      <c r="O7893">
        <v>3201.09382402139</v>
      </c>
      <c r="P7893" s="2">
        <v>3</v>
      </c>
      <c r="Q7893" s="2">
        <v>0</v>
      </c>
      <c r="R7893">
        <v>0</v>
      </c>
      <c r="S7893">
        <v>0</v>
      </c>
      <c r="T7893" s="2">
        <v>3</v>
      </c>
    </row>
    <row r="7894" spans="1:20">
      <c r="A7894" t="s">
        <v>1640</v>
      </c>
      <c r="B7894" t="s">
        <v>1691</v>
      </c>
      <c r="C7894" s="219" t="s">
        <v>123</v>
      </c>
      <c r="D7894" s="1" t="s">
        <v>44</v>
      </c>
      <c r="E7894" s="1" t="s">
        <v>73</v>
      </c>
      <c r="F7894" s="38" t="s">
        <v>73</v>
      </c>
      <c r="G7894">
        <v>6</v>
      </c>
      <c r="H7894" s="123">
        <f t="shared" si="549"/>
        <v>0.33333333333333331</v>
      </c>
      <c r="I7894"/>
      <c r="J7894" t="s">
        <v>100</v>
      </c>
      <c r="M7894" s="2">
        <v>12531.809522</v>
      </c>
      <c r="N7894">
        <v>3397.1682685865799</v>
      </c>
      <c r="O7894">
        <v>5884.06804305275</v>
      </c>
      <c r="P7894" s="2">
        <v>3</v>
      </c>
      <c r="Q7894" s="2">
        <v>11748.5714293333</v>
      </c>
      <c r="R7894">
        <v>5874.2857153333298</v>
      </c>
      <c r="S7894">
        <v>10174.561317133401</v>
      </c>
      <c r="T7894" s="2">
        <v>3</v>
      </c>
    </row>
    <row r="7895" spans="1:20">
      <c r="A7895" t="s">
        <v>1640</v>
      </c>
      <c r="B7895" t="s">
        <v>1692</v>
      </c>
      <c r="C7895" s="219" t="s">
        <v>123</v>
      </c>
      <c r="D7895" s="1" t="s">
        <v>44</v>
      </c>
      <c r="E7895" s="1" t="s">
        <v>73</v>
      </c>
      <c r="F7895" s="38" t="s">
        <v>73</v>
      </c>
      <c r="G7895">
        <v>6</v>
      </c>
      <c r="H7895" s="123">
        <f t="shared" ref="H7895:H7958" si="550">G7895/18</f>
        <v>0.33333333333333331</v>
      </c>
      <c r="I7895"/>
      <c r="J7895" t="s">
        <v>100</v>
      </c>
      <c r="M7895" s="2">
        <v>0</v>
      </c>
      <c r="N7895">
        <v>0</v>
      </c>
      <c r="O7895">
        <v>0</v>
      </c>
      <c r="P7895" s="2">
        <v>3</v>
      </c>
      <c r="Q7895" s="2">
        <v>0</v>
      </c>
      <c r="R7895">
        <v>0</v>
      </c>
      <c r="S7895">
        <v>0</v>
      </c>
      <c r="T7895" s="2">
        <v>3</v>
      </c>
    </row>
    <row r="7896" spans="1:20">
      <c r="A7896" t="s">
        <v>1640</v>
      </c>
      <c r="B7896" t="s">
        <v>1693</v>
      </c>
      <c r="C7896" s="219" t="s">
        <v>123</v>
      </c>
      <c r="D7896" s="1" t="s">
        <v>44</v>
      </c>
      <c r="E7896" s="1" t="s">
        <v>73</v>
      </c>
      <c r="F7896" s="38" t="s">
        <v>73</v>
      </c>
      <c r="G7896">
        <v>6</v>
      </c>
      <c r="H7896" s="123">
        <f t="shared" si="550"/>
        <v>0.33333333333333331</v>
      </c>
      <c r="I7896"/>
      <c r="J7896" t="s">
        <v>100</v>
      </c>
      <c r="M7896" s="2">
        <v>0</v>
      </c>
      <c r="N7896">
        <v>0</v>
      </c>
      <c r="O7896">
        <v>0</v>
      </c>
      <c r="P7896" s="2">
        <v>3</v>
      </c>
      <c r="Q7896" s="2">
        <v>0</v>
      </c>
      <c r="R7896">
        <v>0</v>
      </c>
      <c r="S7896">
        <v>0</v>
      </c>
      <c r="T7896" s="2">
        <v>3</v>
      </c>
    </row>
    <row r="7897" spans="1:20">
      <c r="A7897" t="s">
        <v>1640</v>
      </c>
      <c r="B7897" t="s">
        <v>1694</v>
      </c>
      <c r="C7897" s="219" t="s">
        <v>123</v>
      </c>
      <c r="D7897" s="1" t="s">
        <v>44</v>
      </c>
      <c r="E7897" s="1" t="s">
        <v>73</v>
      </c>
      <c r="F7897" s="38" t="s">
        <v>73</v>
      </c>
      <c r="G7897">
        <v>6</v>
      </c>
      <c r="H7897" s="123">
        <f t="shared" si="550"/>
        <v>0.33333333333333331</v>
      </c>
      <c r="I7897"/>
      <c r="J7897" t="s">
        <v>100</v>
      </c>
      <c r="M7897" s="2">
        <v>0</v>
      </c>
      <c r="N7897">
        <v>0</v>
      </c>
      <c r="O7897">
        <v>0</v>
      </c>
      <c r="P7897" s="2">
        <v>3</v>
      </c>
      <c r="Q7897" s="2">
        <v>48467.963559999997</v>
      </c>
      <c r="R7897">
        <v>10166.176297690899</v>
      </c>
      <c r="S7897">
        <v>17608.333866303099</v>
      </c>
      <c r="T7897" s="2">
        <v>3</v>
      </c>
    </row>
    <row r="7898" spans="1:20">
      <c r="A7898" t="s">
        <v>1640</v>
      </c>
      <c r="B7898" t="s">
        <v>1695</v>
      </c>
      <c r="C7898" s="219" t="s">
        <v>123</v>
      </c>
      <c r="D7898" s="1" t="s">
        <v>44</v>
      </c>
      <c r="E7898" s="1" t="s">
        <v>73</v>
      </c>
      <c r="F7898" s="38" t="s">
        <v>73</v>
      </c>
      <c r="G7898">
        <v>6</v>
      </c>
      <c r="H7898" s="123">
        <f t="shared" si="550"/>
        <v>0.33333333333333331</v>
      </c>
      <c r="I7898"/>
      <c r="J7898" t="s">
        <v>100</v>
      </c>
      <c r="M7898" s="2">
        <v>0</v>
      </c>
      <c r="N7898">
        <v>0</v>
      </c>
      <c r="O7898">
        <v>0</v>
      </c>
      <c r="P7898" s="2">
        <v>3</v>
      </c>
      <c r="Q7898" s="2">
        <v>0</v>
      </c>
      <c r="R7898">
        <v>0</v>
      </c>
      <c r="S7898">
        <v>0</v>
      </c>
      <c r="T7898" s="2">
        <v>3</v>
      </c>
    </row>
    <row r="7899" spans="1:20">
      <c r="A7899" t="s">
        <v>1640</v>
      </c>
      <c r="B7899" t="s">
        <v>1696</v>
      </c>
      <c r="C7899" s="219" t="s">
        <v>123</v>
      </c>
      <c r="D7899" s="1" t="s">
        <v>44</v>
      </c>
      <c r="E7899" s="1" t="s">
        <v>73</v>
      </c>
      <c r="F7899" s="38" t="s">
        <v>73</v>
      </c>
      <c r="G7899">
        <v>6</v>
      </c>
      <c r="H7899" s="123">
        <f t="shared" si="550"/>
        <v>0.33333333333333331</v>
      </c>
      <c r="I7899"/>
      <c r="J7899" t="s">
        <v>100</v>
      </c>
      <c r="M7899" s="2">
        <v>40563.896814666703</v>
      </c>
      <c r="N7899">
        <v>17660.723041035701</v>
      </c>
      <c r="O7899">
        <v>30589.269605476198</v>
      </c>
      <c r="P7899" s="2">
        <v>3</v>
      </c>
      <c r="Q7899" s="2">
        <v>14768.409035000001</v>
      </c>
      <c r="R7899">
        <v>6205.0755440974399</v>
      </c>
      <c r="S7899">
        <v>10747.506107179899</v>
      </c>
      <c r="T7899" s="2">
        <v>3</v>
      </c>
    </row>
    <row r="7900" spans="1:20">
      <c r="A7900" t="s">
        <v>1640</v>
      </c>
      <c r="B7900" t="s">
        <v>1697</v>
      </c>
      <c r="C7900" s="219" t="s">
        <v>123</v>
      </c>
      <c r="D7900" s="1" t="s">
        <v>44</v>
      </c>
      <c r="E7900" s="1" t="s">
        <v>73</v>
      </c>
      <c r="F7900" s="38" t="s">
        <v>73</v>
      </c>
      <c r="G7900">
        <v>6</v>
      </c>
      <c r="H7900" s="123">
        <f t="shared" si="550"/>
        <v>0.33333333333333331</v>
      </c>
      <c r="I7900"/>
      <c r="J7900" t="s">
        <v>100</v>
      </c>
      <c r="M7900" s="2">
        <v>0</v>
      </c>
      <c r="N7900">
        <v>0</v>
      </c>
      <c r="O7900">
        <v>0</v>
      </c>
      <c r="P7900" s="2">
        <v>3</v>
      </c>
      <c r="Q7900" s="2">
        <v>104.497486333333</v>
      </c>
      <c r="R7900">
        <v>104.497486333333</v>
      </c>
      <c r="S7900">
        <v>180.994955592568</v>
      </c>
      <c r="T7900" s="2">
        <v>3</v>
      </c>
    </row>
    <row r="7901" spans="1:20">
      <c r="A7901" t="s">
        <v>1640</v>
      </c>
      <c r="B7901" t="s">
        <v>1698</v>
      </c>
      <c r="C7901" s="219" t="s">
        <v>123</v>
      </c>
      <c r="D7901" s="1" t="s">
        <v>44</v>
      </c>
      <c r="E7901" s="1" t="s">
        <v>73</v>
      </c>
      <c r="F7901" s="38" t="s">
        <v>73</v>
      </c>
      <c r="G7901">
        <v>6</v>
      </c>
      <c r="H7901" s="123">
        <f t="shared" si="550"/>
        <v>0.33333333333333331</v>
      </c>
      <c r="I7901"/>
      <c r="J7901" t="s">
        <v>100</v>
      </c>
      <c r="M7901" s="2">
        <v>0</v>
      </c>
      <c r="N7901">
        <v>0</v>
      </c>
      <c r="O7901">
        <v>0</v>
      </c>
      <c r="P7901" s="2">
        <v>3</v>
      </c>
      <c r="Q7901" s="2">
        <v>0</v>
      </c>
      <c r="R7901">
        <v>0</v>
      </c>
      <c r="S7901">
        <v>0</v>
      </c>
      <c r="T7901" s="2">
        <v>3</v>
      </c>
    </row>
    <row r="7902" spans="1:20">
      <c r="A7902" t="s">
        <v>1640</v>
      </c>
      <c r="B7902" t="s">
        <v>1699</v>
      </c>
      <c r="C7902" s="219" t="s">
        <v>123</v>
      </c>
      <c r="D7902" s="1" t="s">
        <v>44</v>
      </c>
      <c r="E7902" s="1" t="s">
        <v>73</v>
      </c>
      <c r="F7902" s="38" t="s">
        <v>73</v>
      </c>
      <c r="G7902">
        <v>6</v>
      </c>
      <c r="H7902" s="123">
        <f t="shared" si="550"/>
        <v>0.33333333333333331</v>
      </c>
      <c r="I7902"/>
      <c r="J7902" t="s">
        <v>100</v>
      </c>
      <c r="M7902" s="2">
        <v>4178.2727199999999</v>
      </c>
      <c r="N7902">
        <v>4178.2727199999999</v>
      </c>
      <c r="O7902">
        <v>7236.9806389190098</v>
      </c>
      <c r="P7902" s="2">
        <v>3</v>
      </c>
      <c r="Q7902" s="2">
        <v>0</v>
      </c>
      <c r="R7902">
        <v>0</v>
      </c>
      <c r="S7902">
        <v>0</v>
      </c>
      <c r="T7902" s="2">
        <v>3</v>
      </c>
    </row>
    <row r="7903" spans="1:20">
      <c r="A7903" t="s">
        <v>1640</v>
      </c>
      <c r="B7903" t="s">
        <v>1700</v>
      </c>
      <c r="C7903" s="219" t="s">
        <v>123</v>
      </c>
      <c r="D7903" s="1" t="s">
        <v>44</v>
      </c>
      <c r="E7903" s="1" t="s">
        <v>73</v>
      </c>
      <c r="F7903" s="38" t="s">
        <v>73</v>
      </c>
      <c r="G7903">
        <v>6</v>
      </c>
      <c r="H7903" s="123">
        <f t="shared" si="550"/>
        <v>0.33333333333333331</v>
      </c>
      <c r="I7903"/>
      <c r="J7903" t="s">
        <v>100</v>
      </c>
      <c r="M7903" s="2">
        <v>0</v>
      </c>
      <c r="N7903">
        <v>0</v>
      </c>
      <c r="O7903">
        <v>0</v>
      </c>
      <c r="P7903" s="2">
        <v>3</v>
      </c>
      <c r="Q7903" s="2">
        <v>0</v>
      </c>
      <c r="R7903">
        <v>0</v>
      </c>
      <c r="S7903">
        <v>0</v>
      </c>
      <c r="T7903" s="2">
        <v>3</v>
      </c>
    </row>
    <row r="7904" spans="1:20">
      <c r="A7904" t="s">
        <v>1640</v>
      </c>
      <c r="B7904" t="s">
        <v>1701</v>
      </c>
      <c r="C7904" s="219" t="s">
        <v>123</v>
      </c>
      <c r="D7904" s="1" t="s">
        <v>44</v>
      </c>
      <c r="E7904" s="1" t="s">
        <v>73</v>
      </c>
      <c r="F7904" s="38" t="s">
        <v>73</v>
      </c>
      <c r="G7904">
        <v>6</v>
      </c>
      <c r="H7904" s="123">
        <f t="shared" si="550"/>
        <v>0.33333333333333331</v>
      </c>
      <c r="I7904"/>
      <c r="J7904" t="s">
        <v>100</v>
      </c>
      <c r="M7904" s="2">
        <v>0</v>
      </c>
      <c r="N7904">
        <v>0</v>
      </c>
      <c r="O7904">
        <v>0</v>
      </c>
      <c r="P7904" s="2">
        <v>3</v>
      </c>
      <c r="Q7904" s="2">
        <v>87.002448733333296</v>
      </c>
      <c r="R7904">
        <v>87.002448733333296</v>
      </c>
      <c r="S7904">
        <v>150.69266158904</v>
      </c>
      <c r="T7904" s="2">
        <v>3</v>
      </c>
    </row>
    <row r="7905" spans="1:20">
      <c r="A7905" t="s">
        <v>1640</v>
      </c>
      <c r="B7905" t="s">
        <v>1702</v>
      </c>
      <c r="C7905" s="219" t="s">
        <v>123</v>
      </c>
      <c r="D7905" s="1" t="s">
        <v>44</v>
      </c>
      <c r="E7905" s="1" t="s">
        <v>73</v>
      </c>
      <c r="F7905" s="38" t="s">
        <v>73</v>
      </c>
      <c r="G7905">
        <v>6</v>
      </c>
      <c r="H7905" s="123">
        <f t="shared" si="550"/>
        <v>0.33333333333333331</v>
      </c>
      <c r="I7905"/>
      <c r="J7905" t="s">
        <v>100</v>
      </c>
      <c r="M7905" s="2">
        <v>0</v>
      </c>
      <c r="N7905">
        <v>0</v>
      </c>
      <c r="O7905">
        <v>0</v>
      </c>
      <c r="P7905" s="2">
        <v>3</v>
      </c>
      <c r="Q7905" s="2">
        <v>0</v>
      </c>
      <c r="R7905">
        <v>0</v>
      </c>
      <c r="S7905">
        <v>0</v>
      </c>
      <c r="T7905" s="2">
        <v>3</v>
      </c>
    </row>
    <row r="7906" spans="1:20">
      <c r="A7906" t="s">
        <v>1640</v>
      </c>
      <c r="B7906" t="s">
        <v>1703</v>
      </c>
      <c r="C7906" s="219" t="s">
        <v>123</v>
      </c>
      <c r="D7906" s="1" t="s">
        <v>44</v>
      </c>
      <c r="E7906" s="1" t="s">
        <v>73</v>
      </c>
      <c r="F7906" s="38" t="s">
        <v>73</v>
      </c>
      <c r="G7906">
        <v>6</v>
      </c>
      <c r="H7906" s="123">
        <f t="shared" si="550"/>
        <v>0.33333333333333331</v>
      </c>
      <c r="I7906"/>
      <c r="J7906" t="s">
        <v>100</v>
      </c>
      <c r="M7906" s="2">
        <v>0</v>
      </c>
      <c r="N7906">
        <v>0</v>
      </c>
      <c r="O7906">
        <v>0</v>
      </c>
      <c r="P7906" s="2">
        <v>3</v>
      </c>
      <c r="Q7906" s="2">
        <v>0</v>
      </c>
      <c r="R7906">
        <v>0</v>
      </c>
      <c r="S7906">
        <v>0</v>
      </c>
      <c r="T7906" s="2">
        <v>3</v>
      </c>
    </row>
    <row r="7907" spans="1:20">
      <c r="A7907" t="s">
        <v>1640</v>
      </c>
      <c r="B7907" t="s">
        <v>1704</v>
      </c>
      <c r="C7907" s="219" t="s">
        <v>123</v>
      </c>
      <c r="D7907" s="1" t="s">
        <v>44</v>
      </c>
      <c r="E7907" s="1" t="s">
        <v>73</v>
      </c>
      <c r="F7907" s="38" t="s">
        <v>73</v>
      </c>
      <c r="G7907">
        <v>6</v>
      </c>
      <c r="H7907" s="123">
        <f t="shared" si="550"/>
        <v>0.33333333333333331</v>
      </c>
      <c r="I7907"/>
      <c r="J7907" t="s">
        <v>100</v>
      </c>
      <c r="M7907" s="2">
        <v>76748.337316666701</v>
      </c>
      <c r="N7907">
        <v>32864.4982902794</v>
      </c>
      <c r="O7907">
        <v>56922.980804024497</v>
      </c>
      <c r="P7907" s="2">
        <v>3</v>
      </c>
      <c r="Q7907" s="2">
        <v>56727.031936666703</v>
      </c>
      <c r="R7907">
        <v>8828.5658295429603</v>
      </c>
      <c r="S7907">
        <v>15291.5245747349</v>
      </c>
      <c r="T7907" s="2">
        <v>3</v>
      </c>
    </row>
    <row r="7908" spans="1:20">
      <c r="A7908" t="s">
        <v>1640</v>
      </c>
      <c r="B7908" t="s">
        <v>1705</v>
      </c>
      <c r="C7908" s="219" t="s">
        <v>123</v>
      </c>
      <c r="D7908" s="1" t="s">
        <v>44</v>
      </c>
      <c r="E7908" s="1" t="s">
        <v>73</v>
      </c>
      <c r="F7908" s="38" t="s">
        <v>73</v>
      </c>
      <c r="G7908">
        <v>6</v>
      </c>
      <c r="H7908" s="123">
        <f t="shared" si="550"/>
        <v>0.33333333333333331</v>
      </c>
      <c r="I7908"/>
      <c r="J7908" t="s">
        <v>100</v>
      </c>
      <c r="M7908" s="2">
        <v>0</v>
      </c>
      <c r="N7908">
        <v>0</v>
      </c>
      <c r="O7908">
        <v>0</v>
      </c>
      <c r="P7908" s="2">
        <v>3</v>
      </c>
      <c r="Q7908" s="2">
        <v>0</v>
      </c>
      <c r="R7908">
        <v>0</v>
      </c>
      <c r="S7908">
        <v>0</v>
      </c>
      <c r="T7908" s="2">
        <v>3</v>
      </c>
    </row>
    <row r="7909" spans="1:20">
      <c r="A7909" t="s">
        <v>1640</v>
      </c>
      <c r="B7909" t="s">
        <v>1706</v>
      </c>
      <c r="C7909" s="219" t="s">
        <v>123</v>
      </c>
      <c r="D7909" s="1" t="s">
        <v>44</v>
      </c>
      <c r="E7909" s="1" t="s">
        <v>73</v>
      </c>
      <c r="F7909" s="38" t="s">
        <v>73</v>
      </c>
      <c r="G7909">
        <v>6</v>
      </c>
      <c r="H7909" s="123">
        <f t="shared" si="550"/>
        <v>0.33333333333333331</v>
      </c>
      <c r="I7909"/>
      <c r="J7909" t="s">
        <v>100</v>
      </c>
      <c r="M7909" s="2">
        <v>0</v>
      </c>
      <c r="N7909">
        <v>0</v>
      </c>
      <c r="O7909">
        <v>0</v>
      </c>
      <c r="P7909" s="2">
        <v>3</v>
      </c>
      <c r="Q7909" s="2">
        <v>88523.900566666707</v>
      </c>
      <c r="R7909">
        <v>44340.825220412204</v>
      </c>
      <c r="S7909">
        <v>76800.562131285493</v>
      </c>
      <c r="T7909" s="2">
        <v>3</v>
      </c>
    </row>
    <row r="7910" spans="1:20">
      <c r="A7910" t="s">
        <v>1640</v>
      </c>
      <c r="B7910" t="s">
        <v>1707</v>
      </c>
      <c r="C7910" s="219" t="s">
        <v>123</v>
      </c>
      <c r="D7910" s="1" t="s">
        <v>44</v>
      </c>
      <c r="E7910" s="1" t="s">
        <v>73</v>
      </c>
      <c r="F7910" s="38" t="s">
        <v>73</v>
      </c>
      <c r="G7910">
        <v>6</v>
      </c>
      <c r="H7910" s="123">
        <f t="shared" si="550"/>
        <v>0.33333333333333331</v>
      </c>
      <c r="I7910"/>
      <c r="J7910" t="s">
        <v>100</v>
      </c>
      <c r="M7910" s="2">
        <v>3480.0979499999999</v>
      </c>
      <c r="N7910">
        <v>1841.49474276914</v>
      </c>
      <c r="O7910">
        <v>3189.5624563471301</v>
      </c>
      <c r="P7910" s="2">
        <v>3</v>
      </c>
      <c r="Q7910" s="2">
        <v>5394.1518223333296</v>
      </c>
      <c r="R7910">
        <v>460.37368581827297</v>
      </c>
      <c r="S7910">
        <v>797.39061430499999</v>
      </c>
      <c r="T7910" s="2">
        <v>3</v>
      </c>
    </row>
    <row r="7911" spans="1:20">
      <c r="A7911" t="s">
        <v>1640</v>
      </c>
      <c r="B7911" t="s">
        <v>1708</v>
      </c>
      <c r="C7911" s="219" t="s">
        <v>123</v>
      </c>
      <c r="D7911" s="1" t="s">
        <v>44</v>
      </c>
      <c r="E7911" s="1" t="s">
        <v>73</v>
      </c>
      <c r="F7911" s="38" t="s">
        <v>73</v>
      </c>
      <c r="G7911">
        <v>6</v>
      </c>
      <c r="H7911" s="123">
        <f t="shared" si="550"/>
        <v>0.33333333333333331</v>
      </c>
      <c r="I7911"/>
      <c r="J7911" t="s">
        <v>100</v>
      </c>
      <c r="M7911" s="2">
        <v>0</v>
      </c>
      <c r="N7911">
        <v>0</v>
      </c>
      <c r="O7911">
        <v>0</v>
      </c>
      <c r="P7911" s="2">
        <v>3</v>
      </c>
      <c r="Q7911" s="2">
        <v>237846.60149999999</v>
      </c>
      <c r="R7911">
        <v>137320.79940186301</v>
      </c>
      <c r="S7911">
        <v>237846.60149999999</v>
      </c>
      <c r="T7911" s="2">
        <v>3</v>
      </c>
    </row>
    <row r="7912" spans="1:20">
      <c r="A7912" t="s">
        <v>1640</v>
      </c>
      <c r="B7912" t="s">
        <v>1709</v>
      </c>
      <c r="C7912" s="219" t="s">
        <v>123</v>
      </c>
      <c r="D7912" s="1" t="s">
        <v>44</v>
      </c>
      <c r="E7912" s="1" t="s">
        <v>73</v>
      </c>
      <c r="F7912" s="38" t="s">
        <v>73</v>
      </c>
      <c r="G7912">
        <v>6</v>
      </c>
      <c r="H7912" s="123">
        <f t="shared" si="550"/>
        <v>0.33333333333333331</v>
      </c>
      <c r="I7912"/>
      <c r="J7912" t="s">
        <v>100</v>
      </c>
      <c r="M7912" s="2">
        <v>62445.169016666703</v>
      </c>
      <c r="N7912">
        <v>14724.3536973184</v>
      </c>
      <c r="O7912">
        <v>25503.328712370101</v>
      </c>
      <c r="P7912" s="2">
        <v>3</v>
      </c>
      <c r="Q7912" s="2">
        <v>7493.4202806666699</v>
      </c>
      <c r="R7912">
        <v>4326.3282158089996</v>
      </c>
      <c r="S7912">
        <v>7493.4202800000003</v>
      </c>
      <c r="T7912" s="2">
        <v>3</v>
      </c>
    </row>
    <row r="7913" spans="1:20">
      <c r="A7913" t="s">
        <v>1640</v>
      </c>
      <c r="B7913" t="s">
        <v>1710</v>
      </c>
      <c r="C7913" s="219" t="s">
        <v>123</v>
      </c>
      <c r="D7913" s="1" t="s">
        <v>44</v>
      </c>
      <c r="E7913" s="1" t="s">
        <v>73</v>
      </c>
      <c r="F7913" s="38" t="s">
        <v>73</v>
      </c>
      <c r="G7913">
        <v>6</v>
      </c>
      <c r="H7913" s="123">
        <f t="shared" si="550"/>
        <v>0.33333333333333331</v>
      </c>
      <c r="I7913"/>
      <c r="J7913" t="s">
        <v>100</v>
      </c>
      <c r="M7913" s="2">
        <v>0</v>
      </c>
      <c r="N7913">
        <v>0</v>
      </c>
      <c r="O7913">
        <v>0</v>
      </c>
      <c r="P7913" s="2">
        <v>3</v>
      </c>
      <c r="Q7913" s="2">
        <v>70797.333323333296</v>
      </c>
      <c r="R7913">
        <v>28155.919248885901</v>
      </c>
      <c r="S7913">
        <v>48767.482672876897</v>
      </c>
      <c r="T7913" s="2">
        <v>3</v>
      </c>
    </row>
    <row r="7914" spans="1:20">
      <c r="A7914" t="s">
        <v>1640</v>
      </c>
      <c r="B7914" t="s">
        <v>1711</v>
      </c>
      <c r="C7914" s="219" t="s">
        <v>123</v>
      </c>
      <c r="D7914" s="1" t="s">
        <v>44</v>
      </c>
      <c r="E7914" s="1" t="s">
        <v>73</v>
      </c>
      <c r="F7914" s="38" t="s">
        <v>73</v>
      </c>
      <c r="G7914">
        <v>6</v>
      </c>
      <c r="H7914" s="123">
        <f t="shared" si="550"/>
        <v>0.33333333333333331</v>
      </c>
      <c r="I7914"/>
      <c r="J7914" t="s">
        <v>100</v>
      </c>
      <c r="M7914" s="2">
        <v>48721.371299999999</v>
      </c>
      <c r="N7914">
        <v>48721.371299999999</v>
      </c>
      <c r="O7914">
        <v>84387.890506028096</v>
      </c>
      <c r="P7914" s="2">
        <v>3</v>
      </c>
      <c r="Q7914" s="2">
        <v>0</v>
      </c>
      <c r="R7914">
        <v>0</v>
      </c>
      <c r="S7914">
        <v>0</v>
      </c>
      <c r="T7914" s="2">
        <v>3</v>
      </c>
    </row>
    <row r="7915" spans="1:20">
      <c r="A7915" t="s">
        <v>1640</v>
      </c>
      <c r="B7915" t="s">
        <v>1712</v>
      </c>
      <c r="C7915" s="219" t="s">
        <v>123</v>
      </c>
      <c r="D7915" s="1" t="s">
        <v>44</v>
      </c>
      <c r="E7915" s="1" t="s">
        <v>73</v>
      </c>
      <c r="F7915" s="38" t="s">
        <v>73</v>
      </c>
      <c r="G7915">
        <v>6</v>
      </c>
      <c r="H7915" s="123">
        <f t="shared" si="550"/>
        <v>0.33333333333333331</v>
      </c>
      <c r="I7915"/>
      <c r="J7915" t="s">
        <v>100</v>
      </c>
      <c r="M7915" s="2">
        <v>16364.857410000001</v>
      </c>
      <c r="N7915">
        <v>16364.857410000001</v>
      </c>
      <c r="O7915">
        <v>28344.76449274</v>
      </c>
      <c r="P7915" s="2">
        <v>3</v>
      </c>
      <c r="Q7915" s="2">
        <v>2887.9160133333298</v>
      </c>
      <c r="R7915">
        <v>2887.9160133333298</v>
      </c>
      <c r="S7915">
        <v>5002.0172630850902</v>
      </c>
      <c r="T7915" s="2">
        <v>3</v>
      </c>
    </row>
    <row r="7916" spans="1:20">
      <c r="A7916" t="s">
        <v>1640</v>
      </c>
      <c r="B7916" t="s">
        <v>1713</v>
      </c>
      <c r="C7916" s="219" t="s">
        <v>123</v>
      </c>
      <c r="D7916" s="1" t="s">
        <v>44</v>
      </c>
      <c r="E7916" s="1" t="s">
        <v>73</v>
      </c>
      <c r="F7916" s="38" t="s">
        <v>73</v>
      </c>
      <c r="G7916">
        <v>6</v>
      </c>
      <c r="H7916" s="123">
        <f t="shared" si="550"/>
        <v>0.33333333333333331</v>
      </c>
      <c r="I7916"/>
      <c r="J7916" t="s">
        <v>100</v>
      </c>
      <c r="M7916" s="2">
        <v>0</v>
      </c>
      <c r="N7916">
        <v>0</v>
      </c>
      <c r="O7916">
        <v>0</v>
      </c>
      <c r="P7916" s="2">
        <v>3</v>
      </c>
      <c r="Q7916" s="2">
        <v>0</v>
      </c>
      <c r="R7916">
        <v>0</v>
      </c>
      <c r="S7916">
        <v>0</v>
      </c>
      <c r="T7916" s="2">
        <v>3</v>
      </c>
    </row>
    <row r="7917" spans="1:20">
      <c r="A7917" t="s">
        <v>1640</v>
      </c>
      <c r="B7917" t="s">
        <v>1714</v>
      </c>
      <c r="C7917" s="219" t="s">
        <v>123</v>
      </c>
      <c r="D7917" s="1" t="s">
        <v>44</v>
      </c>
      <c r="E7917" s="1" t="s">
        <v>73</v>
      </c>
      <c r="F7917" s="38" t="s">
        <v>73</v>
      </c>
      <c r="G7917">
        <v>6</v>
      </c>
      <c r="H7917" s="123">
        <f t="shared" si="550"/>
        <v>0.33333333333333331</v>
      </c>
      <c r="I7917"/>
      <c r="J7917" t="s">
        <v>100</v>
      </c>
      <c r="M7917" s="2">
        <v>327.41245880000002</v>
      </c>
      <c r="N7917">
        <v>327.41245880000002</v>
      </c>
      <c r="O7917">
        <v>567.09501367265204</v>
      </c>
      <c r="P7917" s="2">
        <v>3</v>
      </c>
      <c r="Q7917" s="2">
        <v>24883.346869333302</v>
      </c>
      <c r="R7917">
        <v>22002.507005366399</v>
      </c>
      <c r="S7917">
        <v>38109.460027184803</v>
      </c>
      <c r="T7917" s="2">
        <v>3</v>
      </c>
    </row>
    <row r="7918" spans="1:20">
      <c r="A7918" t="s">
        <v>1640</v>
      </c>
      <c r="B7918" t="s">
        <v>1715</v>
      </c>
      <c r="C7918" s="219" t="s">
        <v>123</v>
      </c>
      <c r="D7918" s="1" t="s">
        <v>44</v>
      </c>
      <c r="E7918" s="1" t="s">
        <v>73</v>
      </c>
      <c r="F7918" s="38" t="s">
        <v>73</v>
      </c>
      <c r="G7918">
        <v>6</v>
      </c>
      <c r="H7918" s="123">
        <f t="shared" si="550"/>
        <v>0.33333333333333331</v>
      </c>
      <c r="I7918"/>
      <c r="J7918" t="s">
        <v>100</v>
      </c>
      <c r="M7918" s="2">
        <v>0</v>
      </c>
      <c r="N7918">
        <v>0</v>
      </c>
      <c r="O7918">
        <v>0</v>
      </c>
      <c r="P7918" s="2">
        <v>3</v>
      </c>
      <c r="Q7918" s="2">
        <v>0</v>
      </c>
      <c r="R7918">
        <v>0</v>
      </c>
      <c r="S7918">
        <v>0</v>
      </c>
      <c r="T7918" s="2">
        <v>3</v>
      </c>
    </row>
    <row r="7919" spans="1:20">
      <c r="A7919" t="s">
        <v>1640</v>
      </c>
      <c r="B7919" t="s">
        <v>1716</v>
      </c>
      <c r="C7919" s="219" t="s">
        <v>123</v>
      </c>
      <c r="D7919" s="1" t="s">
        <v>44</v>
      </c>
      <c r="E7919" s="1" t="s">
        <v>73</v>
      </c>
      <c r="F7919" s="38" t="s">
        <v>73</v>
      </c>
      <c r="G7919">
        <v>6</v>
      </c>
      <c r="H7919" s="123">
        <f t="shared" si="550"/>
        <v>0.33333333333333331</v>
      </c>
      <c r="I7919"/>
      <c r="J7919" t="s">
        <v>100</v>
      </c>
      <c r="M7919" s="2">
        <v>125781.22192</v>
      </c>
      <c r="N7919">
        <v>31730.074081850998</v>
      </c>
      <c r="O7919">
        <v>54958.1004376903</v>
      </c>
      <c r="P7919" s="2">
        <v>3</v>
      </c>
      <c r="Q7919" s="2">
        <v>95224.201883333299</v>
      </c>
      <c r="R7919">
        <v>37333.783205663101</v>
      </c>
      <c r="S7919">
        <v>64664.009350970096</v>
      </c>
      <c r="T7919" s="2">
        <v>3</v>
      </c>
    </row>
    <row r="7920" spans="1:20">
      <c r="A7920" t="s">
        <v>1640</v>
      </c>
      <c r="B7920" t="s">
        <v>1717</v>
      </c>
      <c r="C7920" s="219" t="s">
        <v>123</v>
      </c>
      <c r="D7920" s="1" t="s">
        <v>44</v>
      </c>
      <c r="E7920" s="1" t="s">
        <v>73</v>
      </c>
      <c r="F7920" s="38" t="s">
        <v>73</v>
      </c>
      <c r="G7920">
        <v>6</v>
      </c>
      <c r="H7920" s="123">
        <f t="shared" si="550"/>
        <v>0.33333333333333331</v>
      </c>
      <c r="I7920"/>
      <c r="J7920" t="s">
        <v>100</v>
      </c>
      <c r="M7920" s="2">
        <v>28334.509030000001</v>
      </c>
      <c r="N7920">
        <v>2878.5750496475698</v>
      </c>
      <c r="O7920">
        <v>4985.83823938969</v>
      </c>
      <c r="P7920" s="2">
        <v>3</v>
      </c>
      <c r="Q7920" s="2">
        <v>14948.896143333301</v>
      </c>
      <c r="R7920">
        <v>7532.1777272158897</v>
      </c>
      <c r="S7920">
        <v>13046.1145151766</v>
      </c>
      <c r="T7920" s="2">
        <v>3</v>
      </c>
    </row>
    <row r="7921" spans="1:20">
      <c r="A7921" t="s">
        <v>1640</v>
      </c>
      <c r="B7921" t="s">
        <v>1718</v>
      </c>
      <c r="C7921" s="219" t="s">
        <v>123</v>
      </c>
      <c r="D7921" s="1" t="s">
        <v>44</v>
      </c>
      <c r="E7921" s="1" t="s">
        <v>73</v>
      </c>
      <c r="F7921" s="38" t="s">
        <v>73</v>
      </c>
      <c r="G7921">
        <v>6</v>
      </c>
      <c r="H7921" s="123">
        <f t="shared" si="550"/>
        <v>0.33333333333333331</v>
      </c>
      <c r="I7921"/>
      <c r="J7921" t="s">
        <v>100</v>
      </c>
      <c r="M7921" s="2">
        <v>0</v>
      </c>
      <c r="N7921">
        <v>0</v>
      </c>
      <c r="O7921">
        <v>0</v>
      </c>
      <c r="P7921" s="2">
        <v>3</v>
      </c>
      <c r="Q7921" s="2">
        <v>170678.00823333301</v>
      </c>
      <c r="R7921">
        <v>170678.00823333301</v>
      </c>
      <c r="S7921">
        <v>295622.981994792</v>
      </c>
      <c r="T7921" s="2">
        <v>3</v>
      </c>
    </row>
    <row r="7922" spans="1:20">
      <c r="A7922" t="s">
        <v>1640</v>
      </c>
      <c r="B7922" t="s">
        <v>1719</v>
      </c>
      <c r="C7922" s="219" t="s">
        <v>123</v>
      </c>
      <c r="D7922" s="1" t="s">
        <v>44</v>
      </c>
      <c r="E7922" s="1" t="s">
        <v>73</v>
      </c>
      <c r="F7922" s="38" t="s">
        <v>73</v>
      </c>
      <c r="G7922">
        <v>6</v>
      </c>
      <c r="H7922" s="123">
        <f t="shared" si="550"/>
        <v>0.33333333333333331</v>
      </c>
      <c r="I7922"/>
      <c r="J7922" t="s">
        <v>100</v>
      </c>
      <c r="M7922" s="2">
        <v>6085.7356533333304</v>
      </c>
      <c r="N7922">
        <v>6085.7356533333304</v>
      </c>
      <c r="O7922">
        <v>10540.8033530067</v>
      </c>
      <c r="P7922" s="2">
        <v>3</v>
      </c>
      <c r="Q7922" s="2">
        <v>97371.770476666701</v>
      </c>
      <c r="R7922">
        <v>32202.686171607998</v>
      </c>
      <c r="S7922">
        <v>55776.688589420701</v>
      </c>
      <c r="T7922" s="2">
        <v>3</v>
      </c>
    </row>
    <row r="7923" spans="1:20">
      <c r="A7923" t="s">
        <v>1640</v>
      </c>
      <c r="B7923" t="s">
        <v>1720</v>
      </c>
      <c r="C7923" s="219" t="s">
        <v>123</v>
      </c>
      <c r="D7923" s="1" t="s">
        <v>44</v>
      </c>
      <c r="E7923" s="1" t="s">
        <v>73</v>
      </c>
      <c r="F7923" s="38" t="s">
        <v>73</v>
      </c>
      <c r="G7923">
        <v>6</v>
      </c>
      <c r="H7923" s="123">
        <f t="shared" si="550"/>
        <v>0.33333333333333331</v>
      </c>
      <c r="I7923"/>
      <c r="J7923" t="s">
        <v>100</v>
      </c>
      <c r="M7923" s="2">
        <v>0</v>
      </c>
      <c r="N7923">
        <v>0</v>
      </c>
      <c r="O7923">
        <v>0</v>
      </c>
      <c r="P7923" s="2">
        <v>3</v>
      </c>
      <c r="Q7923" s="2">
        <v>0</v>
      </c>
      <c r="R7923">
        <v>0</v>
      </c>
      <c r="S7923">
        <v>0</v>
      </c>
      <c r="T7923" s="2">
        <v>3</v>
      </c>
    </row>
    <row r="7924" spans="1:20">
      <c r="A7924" t="s">
        <v>1640</v>
      </c>
      <c r="B7924" t="s">
        <v>1721</v>
      </c>
      <c r="C7924" s="219" t="s">
        <v>123</v>
      </c>
      <c r="D7924" s="1" t="s">
        <v>44</v>
      </c>
      <c r="E7924" s="1" t="s">
        <v>73</v>
      </c>
      <c r="F7924" s="38" t="s">
        <v>73</v>
      </c>
      <c r="G7924">
        <v>6</v>
      </c>
      <c r="H7924" s="123">
        <f t="shared" si="550"/>
        <v>0.33333333333333331</v>
      </c>
      <c r="I7924"/>
      <c r="J7924" t="s">
        <v>100</v>
      </c>
      <c r="M7924" s="2">
        <v>0</v>
      </c>
      <c r="N7924">
        <v>0</v>
      </c>
      <c r="O7924">
        <v>0</v>
      </c>
      <c r="P7924" s="2">
        <v>3</v>
      </c>
      <c r="Q7924" s="2">
        <v>3336.8842300000001</v>
      </c>
      <c r="R7924">
        <v>3336.8842300000001</v>
      </c>
      <c r="S7924">
        <v>5779.6530253353503</v>
      </c>
      <c r="T7924" s="2">
        <v>3</v>
      </c>
    </row>
    <row r="7925" spans="1:20">
      <c r="A7925" t="s">
        <v>1640</v>
      </c>
      <c r="B7925" t="s">
        <v>1722</v>
      </c>
      <c r="C7925" s="219" t="s">
        <v>123</v>
      </c>
      <c r="D7925" s="1" t="s">
        <v>44</v>
      </c>
      <c r="E7925" s="1" t="s">
        <v>73</v>
      </c>
      <c r="F7925" s="38" t="s">
        <v>73</v>
      </c>
      <c r="G7925">
        <v>6</v>
      </c>
      <c r="H7925" s="123">
        <f t="shared" si="550"/>
        <v>0.33333333333333331</v>
      </c>
      <c r="I7925"/>
      <c r="J7925" t="s">
        <v>100</v>
      </c>
      <c r="M7925" s="2">
        <v>0</v>
      </c>
      <c r="N7925">
        <v>0</v>
      </c>
      <c r="O7925">
        <v>0</v>
      </c>
      <c r="P7925" s="2">
        <v>3</v>
      </c>
      <c r="Q7925" s="2">
        <v>80400.3704</v>
      </c>
      <c r="R7925">
        <v>80400.3704</v>
      </c>
      <c r="S7925">
        <v>139257.52648015699</v>
      </c>
      <c r="T7925" s="2">
        <v>3</v>
      </c>
    </row>
    <row r="7926" spans="1:20">
      <c r="A7926" t="s">
        <v>1640</v>
      </c>
      <c r="B7926" t="s">
        <v>1723</v>
      </c>
      <c r="C7926" s="219" t="s">
        <v>123</v>
      </c>
      <c r="D7926" s="1" t="s">
        <v>44</v>
      </c>
      <c r="E7926" s="1" t="s">
        <v>73</v>
      </c>
      <c r="F7926" s="38" t="s">
        <v>73</v>
      </c>
      <c r="G7926">
        <v>6</v>
      </c>
      <c r="H7926" s="123">
        <f t="shared" si="550"/>
        <v>0.33333333333333331</v>
      </c>
      <c r="I7926"/>
      <c r="J7926" t="s">
        <v>100</v>
      </c>
      <c r="M7926" s="2">
        <v>381568.53690000001</v>
      </c>
      <c r="N7926">
        <v>176494.319506731</v>
      </c>
      <c r="O7926">
        <v>305697.12863295397</v>
      </c>
      <c r="P7926" s="2">
        <v>3</v>
      </c>
      <c r="Q7926" s="2">
        <v>247256.411933333</v>
      </c>
      <c r="R7926">
        <v>45788.2244333333</v>
      </c>
      <c r="S7926">
        <v>79307.531106900002</v>
      </c>
      <c r="T7926" s="2">
        <v>3</v>
      </c>
    </row>
    <row r="7927" spans="1:20">
      <c r="A7927" t="s">
        <v>1640</v>
      </c>
      <c r="B7927" t="s">
        <v>1724</v>
      </c>
      <c r="C7927" s="219" t="s">
        <v>123</v>
      </c>
      <c r="D7927" s="1" t="s">
        <v>44</v>
      </c>
      <c r="E7927" s="1" t="s">
        <v>73</v>
      </c>
      <c r="F7927" s="38" t="s">
        <v>73</v>
      </c>
      <c r="G7927">
        <v>6</v>
      </c>
      <c r="H7927" s="123">
        <f t="shared" si="550"/>
        <v>0.33333333333333331</v>
      </c>
      <c r="I7927"/>
      <c r="J7927" t="s">
        <v>100</v>
      </c>
      <c r="M7927" s="2">
        <v>0</v>
      </c>
      <c r="N7927">
        <v>0</v>
      </c>
      <c r="O7927">
        <v>0</v>
      </c>
      <c r="P7927" s="2">
        <v>3</v>
      </c>
      <c r="Q7927" s="2">
        <v>25275.585973333302</v>
      </c>
      <c r="R7927">
        <v>13771.715624566799</v>
      </c>
      <c r="S7927">
        <v>23853.311169139801</v>
      </c>
      <c r="T7927" s="2">
        <v>3</v>
      </c>
    </row>
    <row r="7928" spans="1:20">
      <c r="A7928" t="s">
        <v>1640</v>
      </c>
      <c r="B7928" t="s">
        <v>1725</v>
      </c>
      <c r="C7928" s="219" t="s">
        <v>123</v>
      </c>
      <c r="D7928" s="1" t="s">
        <v>44</v>
      </c>
      <c r="E7928" s="1" t="s">
        <v>73</v>
      </c>
      <c r="F7928" s="38" t="s">
        <v>73</v>
      </c>
      <c r="G7928">
        <v>6</v>
      </c>
      <c r="H7928" s="123">
        <f t="shared" si="550"/>
        <v>0.33333333333333331</v>
      </c>
      <c r="I7928"/>
      <c r="J7928" t="s">
        <v>100</v>
      </c>
      <c r="M7928" s="2">
        <v>0</v>
      </c>
      <c r="N7928">
        <v>0</v>
      </c>
      <c r="O7928">
        <v>0</v>
      </c>
      <c r="P7928" s="2">
        <v>3</v>
      </c>
      <c r="Q7928" s="2">
        <v>12160</v>
      </c>
      <c r="R7928">
        <v>12160</v>
      </c>
      <c r="S7928">
        <v>21061.737820037499</v>
      </c>
      <c r="T7928" s="2">
        <v>3</v>
      </c>
    </row>
    <row r="7929" spans="1:20">
      <c r="A7929" t="s">
        <v>1640</v>
      </c>
      <c r="B7929" t="s">
        <v>1726</v>
      </c>
      <c r="C7929" s="219" t="s">
        <v>123</v>
      </c>
      <c r="D7929" s="1" t="s">
        <v>44</v>
      </c>
      <c r="E7929" s="1" t="s">
        <v>73</v>
      </c>
      <c r="F7929" s="38" t="s">
        <v>73</v>
      </c>
      <c r="G7929">
        <v>6</v>
      </c>
      <c r="H7929" s="123">
        <f t="shared" si="550"/>
        <v>0.33333333333333331</v>
      </c>
      <c r="I7929"/>
      <c r="J7929" t="s">
        <v>100</v>
      </c>
      <c r="M7929" s="2">
        <v>69559.454663333294</v>
      </c>
      <c r="N7929">
        <v>11873.3560237853</v>
      </c>
      <c r="O7929">
        <v>20565.255889550201</v>
      </c>
      <c r="P7929" s="2">
        <v>3</v>
      </c>
      <c r="Q7929" s="2">
        <v>67315.601283333293</v>
      </c>
      <c r="R7929">
        <v>35620.068068206303</v>
      </c>
      <c r="S7929">
        <v>61695.767663195002</v>
      </c>
      <c r="T7929" s="2">
        <v>3</v>
      </c>
    </row>
    <row r="7930" spans="1:20">
      <c r="A7930" t="s">
        <v>1640</v>
      </c>
      <c r="B7930" t="s">
        <v>1727</v>
      </c>
      <c r="C7930" s="219" t="s">
        <v>123</v>
      </c>
      <c r="D7930" s="1" t="s">
        <v>44</v>
      </c>
      <c r="E7930" s="1" t="s">
        <v>73</v>
      </c>
      <c r="F7930" s="38" t="s">
        <v>73</v>
      </c>
      <c r="G7930">
        <v>6</v>
      </c>
      <c r="H7930" s="123">
        <f t="shared" si="550"/>
        <v>0.33333333333333331</v>
      </c>
      <c r="I7930"/>
      <c r="J7930" t="s">
        <v>100</v>
      </c>
      <c r="M7930" s="2">
        <v>0</v>
      </c>
      <c r="N7930">
        <v>0</v>
      </c>
      <c r="O7930">
        <v>0</v>
      </c>
      <c r="P7930" s="2">
        <v>3</v>
      </c>
      <c r="Q7930" s="2">
        <v>0</v>
      </c>
      <c r="R7930">
        <v>0</v>
      </c>
      <c r="S7930">
        <v>0</v>
      </c>
      <c r="T7930" s="2">
        <v>3</v>
      </c>
    </row>
    <row r="7931" spans="1:20">
      <c r="A7931" t="s">
        <v>1640</v>
      </c>
      <c r="B7931" t="s">
        <v>1728</v>
      </c>
      <c r="C7931" s="219" t="s">
        <v>123</v>
      </c>
      <c r="D7931" s="1" t="s">
        <v>44</v>
      </c>
      <c r="E7931" s="1" t="s">
        <v>73</v>
      </c>
      <c r="F7931" s="38" t="s">
        <v>73</v>
      </c>
      <c r="G7931">
        <v>6</v>
      </c>
      <c r="H7931" s="123">
        <f t="shared" si="550"/>
        <v>0.33333333333333331</v>
      </c>
      <c r="I7931"/>
      <c r="J7931" t="s">
        <v>100</v>
      </c>
      <c r="M7931" s="2">
        <v>45.230806433333299</v>
      </c>
      <c r="N7931">
        <v>45.230806433333299</v>
      </c>
      <c r="O7931">
        <v>78.342054809846601</v>
      </c>
      <c r="P7931" s="2">
        <v>3</v>
      </c>
      <c r="Q7931" s="2">
        <v>0</v>
      </c>
      <c r="R7931">
        <v>0</v>
      </c>
      <c r="S7931">
        <v>0</v>
      </c>
      <c r="T7931" s="2">
        <v>3</v>
      </c>
    </row>
    <row r="7932" spans="1:20">
      <c r="A7932" t="s">
        <v>1640</v>
      </c>
      <c r="B7932" t="s">
        <v>1729</v>
      </c>
      <c r="C7932" s="219" t="s">
        <v>123</v>
      </c>
      <c r="D7932" s="1" t="s">
        <v>44</v>
      </c>
      <c r="E7932" s="1" t="s">
        <v>73</v>
      </c>
      <c r="F7932" s="38" t="s">
        <v>73</v>
      </c>
      <c r="G7932">
        <v>6</v>
      </c>
      <c r="H7932" s="123">
        <f t="shared" si="550"/>
        <v>0.33333333333333331</v>
      </c>
      <c r="I7932"/>
      <c r="J7932" t="s">
        <v>100</v>
      </c>
      <c r="M7932" s="2">
        <v>0</v>
      </c>
      <c r="N7932">
        <v>0</v>
      </c>
      <c r="O7932">
        <v>0</v>
      </c>
      <c r="P7932" s="2">
        <v>3</v>
      </c>
      <c r="Q7932" s="2">
        <v>0</v>
      </c>
      <c r="R7932">
        <v>0</v>
      </c>
      <c r="S7932">
        <v>0</v>
      </c>
      <c r="T7932" s="2">
        <v>3</v>
      </c>
    </row>
    <row r="7933" spans="1:20">
      <c r="A7933" t="s">
        <v>1640</v>
      </c>
      <c r="B7933" t="s">
        <v>1730</v>
      </c>
      <c r="C7933" s="219" t="s">
        <v>123</v>
      </c>
      <c r="D7933" s="1" t="s">
        <v>44</v>
      </c>
      <c r="E7933" s="1" t="s">
        <v>73</v>
      </c>
      <c r="F7933" s="38" t="s">
        <v>73</v>
      </c>
      <c r="G7933">
        <v>6</v>
      </c>
      <c r="H7933" s="123">
        <f t="shared" si="550"/>
        <v>0.33333333333333331</v>
      </c>
      <c r="I7933"/>
      <c r="J7933" t="s">
        <v>100</v>
      </c>
      <c r="M7933" s="2">
        <v>1024068.04933333</v>
      </c>
      <c r="N7933">
        <v>1024068.04933333</v>
      </c>
      <c r="O7933">
        <v>1773737.8918532799</v>
      </c>
      <c r="P7933" s="2">
        <v>3</v>
      </c>
      <c r="Q7933" s="2">
        <v>0</v>
      </c>
      <c r="R7933">
        <v>0</v>
      </c>
      <c r="S7933">
        <v>0</v>
      </c>
      <c r="T7933" s="2">
        <v>3</v>
      </c>
    </row>
    <row r="7934" spans="1:20">
      <c r="A7934" t="s">
        <v>1640</v>
      </c>
      <c r="B7934" t="s">
        <v>1731</v>
      </c>
      <c r="C7934" s="219" t="s">
        <v>123</v>
      </c>
      <c r="D7934" s="1" t="s">
        <v>44</v>
      </c>
      <c r="E7934" s="1" t="s">
        <v>73</v>
      </c>
      <c r="F7934" s="38" t="s">
        <v>73</v>
      </c>
      <c r="G7934">
        <v>6</v>
      </c>
      <c r="H7934" s="123">
        <f t="shared" si="550"/>
        <v>0.33333333333333331</v>
      </c>
      <c r="I7934"/>
      <c r="J7934" t="s">
        <v>100</v>
      </c>
      <c r="M7934" s="2">
        <v>0</v>
      </c>
      <c r="N7934">
        <v>0</v>
      </c>
      <c r="O7934">
        <v>0</v>
      </c>
      <c r="P7934" s="2">
        <v>3</v>
      </c>
      <c r="Q7934" s="2">
        <v>0</v>
      </c>
      <c r="R7934">
        <v>0</v>
      </c>
      <c r="S7934">
        <v>0</v>
      </c>
      <c r="T7934" s="2">
        <v>3</v>
      </c>
    </row>
    <row r="7935" spans="1:20">
      <c r="A7935" t="s">
        <v>1640</v>
      </c>
      <c r="B7935" t="s">
        <v>1732</v>
      </c>
      <c r="C7935" s="219" t="s">
        <v>123</v>
      </c>
      <c r="D7935" s="1" t="s">
        <v>44</v>
      </c>
      <c r="E7935" s="1" t="s">
        <v>73</v>
      </c>
      <c r="F7935" s="38" t="s">
        <v>73</v>
      </c>
      <c r="G7935">
        <v>6</v>
      </c>
      <c r="H7935" s="123">
        <f t="shared" si="550"/>
        <v>0.33333333333333331</v>
      </c>
      <c r="I7935"/>
      <c r="J7935" t="s">
        <v>100</v>
      </c>
      <c r="M7935" s="2">
        <v>0</v>
      </c>
      <c r="N7935">
        <v>0</v>
      </c>
      <c r="O7935">
        <v>0</v>
      </c>
      <c r="P7935" s="2">
        <v>3</v>
      </c>
      <c r="Q7935" s="2">
        <v>0</v>
      </c>
      <c r="R7935">
        <v>0</v>
      </c>
      <c r="S7935">
        <v>0</v>
      </c>
      <c r="T7935" s="2">
        <v>3</v>
      </c>
    </row>
    <row r="7936" spans="1:20">
      <c r="A7936" t="s">
        <v>1640</v>
      </c>
      <c r="B7936" t="s">
        <v>1733</v>
      </c>
      <c r="C7936" s="219" t="s">
        <v>123</v>
      </c>
      <c r="D7936" s="1" t="s">
        <v>44</v>
      </c>
      <c r="E7936" s="1" t="s">
        <v>73</v>
      </c>
      <c r="F7936" s="38" t="s">
        <v>73</v>
      </c>
      <c r="G7936">
        <v>6</v>
      </c>
      <c r="H7936" s="123">
        <f t="shared" si="550"/>
        <v>0.33333333333333331</v>
      </c>
      <c r="I7936"/>
      <c r="J7936" t="s">
        <v>100</v>
      </c>
      <c r="M7936" s="2">
        <v>0</v>
      </c>
      <c r="N7936">
        <v>0</v>
      </c>
      <c r="O7936">
        <v>0</v>
      </c>
      <c r="P7936" s="2">
        <v>3</v>
      </c>
      <c r="Q7936" s="2">
        <v>0</v>
      </c>
      <c r="R7936">
        <v>0</v>
      </c>
      <c r="S7936">
        <v>0</v>
      </c>
      <c r="T7936" s="2">
        <v>3</v>
      </c>
    </row>
    <row r="7937" spans="1:20">
      <c r="A7937" t="s">
        <v>1640</v>
      </c>
      <c r="B7937" t="s">
        <v>1664</v>
      </c>
      <c r="C7937" s="219" t="s">
        <v>123</v>
      </c>
      <c r="D7937" s="1" t="s">
        <v>44</v>
      </c>
      <c r="E7937" s="1" t="s">
        <v>73</v>
      </c>
      <c r="F7937" s="38" t="s">
        <v>73</v>
      </c>
      <c r="G7937">
        <v>12</v>
      </c>
      <c r="H7937" s="123">
        <f t="shared" si="550"/>
        <v>0.66666666666666663</v>
      </c>
      <c r="I7937"/>
      <c r="K7937" t="s">
        <v>100</v>
      </c>
      <c r="M7937" s="2">
        <v>1651.1919006666701</v>
      </c>
      <c r="N7937">
        <v>835.76794734683995</v>
      </c>
      <c r="O7937">
        <v>1447.5925481422801</v>
      </c>
      <c r="P7937" s="2">
        <v>3</v>
      </c>
      <c r="Q7937" s="2">
        <v>2251.62531866667</v>
      </c>
      <c r="R7937">
        <v>2251.62531866667</v>
      </c>
      <c r="S7937">
        <v>3899.9294515391298</v>
      </c>
      <c r="T7937" s="2">
        <v>3</v>
      </c>
    </row>
    <row r="7938" spans="1:20">
      <c r="A7938" t="s">
        <v>1640</v>
      </c>
      <c r="B7938" t="s">
        <v>1665</v>
      </c>
      <c r="C7938" s="219" t="s">
        <v>123</v>
      </c>
      <c r="D7938" s="1" t="s">
        <v>44</v>
      </c>
      <c r="E7938" s="1" t="s">
        <v>73</v>
      </c>
      <c r="F7938" s="38" t="s">
        <v>73</v>
      </c>
      <c r="G7938">
        <v>12</v>
      </c>
      <c r="H7938" s="123">
        <f t="shared" si="550"/>
        <v>0.66666666666666663</v>
      </c>
      <c r="I7938"/>
      <c r="K7938" t="s">
        <v>100</v>
      </c>
      <c r="M7938" s="2">
        <v>0</v>
      </c>
      <c r="N7938">
        <v>0</v>
      </c>
      <c r="O7938">
        <v>0</v>
      </c>
      <c r="P7938" s="2">
        <v>3</v>
      </c>
      <c r="Q7938" s="2">
        <v>0</v>
      </c>
      <c r="R7938">
        <v>0</v>
      </c>
      <c r="S7938">
        <v>0</v>
      </c>
      <c r="T7938" s="2">
        <v>3</v>
      </c>
    </row>
    <row r="7939" spans="1:20">
      <c r="A7939" t="s">
        <v>1640</v>
      </c>
      <c r="B7939" t="s">
        <v>1666</v>
      </c>
      <c r="C7939" s="219" t="s">
        <v>123</v>
      </c>
      <c r="D7939" s="1" t="s">
        <v>44</v>
      </c>
      <c r="E7939" s="1" t="s">
        <v>73</v>
      </c>
      <c r="F7939" s="38" t="s">
        <v>73</v>
      </c>
      <c r="G7939">
        <v>12</v>
      </c>
      <c r="H7939" s="123">
        <f t="shared" si="550"/>
        <v>0.66666666666666663</v>
      </c>
      <c r="I7939"/>
      <c r="K7939" t="s">
        <v>100</v>
      </c>
      <c r="M7939" s="2">
        <v>0</v>
      </c>
      <c r="N7939">
        <v>0</v>
      </c>
      <c r="O7939">
        <v>0</v>
      </c>
      <c r="P7939" s="2">
        <v>3</v>
      </c>
      <c r="Q7939" s="2">
        <v>0</v>
      </c>
      <c r="R7939">
        <v>0</v>
      </c>
      <c r="S7939">
        <v>0</v>
      </c>
      <c r="T7939" s="2">
        <v>3</v>
      </c>
    </row>
    <row r="7940" spans="1:20">
      <c r="A7940" t="s">
        <v>1640</v>
      </c>
      <c r="B7940" t="s">
        <v>1667</v>
      </c>
      <c r="C7940" s="219" t="s">
        <v>123</v>
      </c>
      <c r="D7940" s="1" t="s">
        <v>44</v>
      </c>
      <c r="E7940" s="1" t="s">
        <v>73</v>
      </c>
      <c r="F7940" s="38" t="s">
        <v>73</v>
      </c>
      <c r="G7940">
        <v>12</v>
      </c>
      <c r="H7940" s="123">
        <f t="shared" si="550"/>
        <v>0.66666666666666663</v>
      </c>
      <c r="I7940"/>
      <c r="K7940" t="s">
        <v>100</v>
      </c>
      <c r="M7940" s="2">
        <v>0</v>
      </c>
      <c r="N7940">
        <v>0</v>
      </c>
      <c r="O7940">
        <v>0</v>
      </c>
      <c r="P7940" s="2">
        <v>3</v>
      </c>
      <c r="Q7940" s="2">
        <v>0</v>
      </c>
      <c r="R7940">
        <v>0</v>
      </c>
      <c r="S7940">
        <v>0</v>
      </c>
      <c r="T7940" s="2">
        <v>3</v>
      </c>
    </row>
    <row r="7941" spans="1:20">
      <c r="A7941" t="s">
        <v>1640</v>
      </c>
      <c r="B7941" t="s">
        <v>1668</v>
      </c>
      <c r="C7941" s="219" t="s">
        <v>123</v>
      </c>
      <c r="D7941" s="1" t="s">
        <v>44</v>
      </c>
      <c r="E7941" s="1" t="s">
        <v>73</v>
      </c>
      <c r="F7941" s="38" t="s">
        <v>73</v>
      </c>
      <c r="G7941">
        <v>12</v>
      </c>
      <c r="H7941" s="123">
        <f t="shared" si="550"/>
        <v>0.66666666666666663</v>
      </c>
      <c r="I7941"/>
      <c r="K7941" t="s">
        <v>100</v>
      </c>
      <c r="M7941" s="2">
        <v>15158.634945</v>
      </c>
      <c r="N7941">
        <v>6959.4159948834904</v>
      </c>
      <c r="O7941">
        <v>12054.0620941457</v>
      </c>
      <c r="P7941" s="2">
        <v>3</v>
      </c>
      <c r="Q7941" s="2">
        <v>13534.495486666699</v>
      </c>
      <c r="R7941">
        <v>7626.3008968316999</v>
      </c>
      <c r="S7941">
        <v>13209.1406271206</v>
      </c>
      <c r="T7941" s="2">
        <v>3</v>
      </c>
    </row>
    <row r="7942" spans="1:20">
      <c r="A7942" t="s">
        <v>1640</v>
      </c>
      <c r="B7942" t="s">
        <v>1669</v>
      </c>
      <c r="C7942" s="219" t="s">
        <v>123</v>
      </c>
      <c r="D7942" s="1" t="s">
        <v>44</v>
      </c>
      <c r="E7942" s="1" t="s">
        <v>73</v>
      </c>
      <c r="F7942" s="38" t="s">
        <v>73</v>
      </c>
      <c r="G7942">
        <v>12</v>
      </c>
      <c r="H7942" s="123">
        <f t="shared" si="550"/>
        <v>0.66666666666666663</v>
      </c>
      <c r="I7942"/>
      <c r="K7942" t="s">
        <v>100</v>
      </c>
      <c r="M7942" s="2">
        <v>20116.3947823333</v>
      </c>
      <c r="N7942">
        <v>15967.8360132538</v>
      </c>
      <c r="O7942">
        <v>27657.1032618836</v>
      </c>
      <c r="P7942" s="2">
        <v>3</v>
      </c>
      <c r="Q7942" s="2">
        <v>25539.623469999999</v>
      </c>
      <c r="R7942">
        <v>12147.5134634796</v>
      </c>
      <c r="S7942">
        <v>21040.110504373701</v>
      </c>
      <c r="T7942" s="2">
        <v>3</v>
      </c>
    </row>
    <row r="7943" spans="1:20">
      <c r="A7943" t="s">
        <v>1640</v>
      </c>
      <c r="B7943" t="s">
        <v>1670</v>
      </c>
      <c r="C7943" s="219" t="s">
        <v>123</v>
      </c>
      <c r="D7943" s="1" t="s">
        <v>44</v>
      </c>
      <c r="E7943" s="1" t="s">
        <v>73</v>
      </c>
      <c r="F7943" s="38" t="s">
        <v>73</v>
      </c>
      <c r="G7943">
        <v>12</v>
      </c>
      <c r="H7943" s="123">
        <f t="shared" si="550"/>
        <v>0.66666666666666663</v>
      </c>
      <c r="I7943"/>
      <c r="K7943" t="s">
        <v>100</v>
      </c>
      <c r="M7943" s="2">
        <v>5485.3263896666704</v>
      </c>
      <c r="N7943">
        <v>2749.2377065363298</v>
      </c>
      <c r="O7943">
        <v>4761.8193898050504</v>
      </c>
      <c r="P7943" s="2">
        <v>3</v>
      </c>
      <c r="Q7943" s="2">
        <v>5046.5002783333302</v>
      </c>
      <c r="R7943">
        <v>1912.7986725153901</v>
      </c>
      <c r="S7943">
        <v>3313.0644854469601</v>
      </c>
      <c r="T7943" s="2">
        <v>3</v>
      </c>
    </row>
    <row r="7944" spans="1:20">
      <c r="A7944" t="s">
        <v>1640</v>
      </c>
      <c r="B7944" t="s">
        <v>1671</v>
      </c>
      <c r="C7944" s="219" t="s">
        <v>123</v>
      </c>
      <c r="D7944" s="1" t="s">
        <v>44</v>
      </c>
      <c r="E7944" s="1" t="s">
        <v>73</v>
      </c>
      <c r="F7944" s="38" t="s">
        <v>73</v>
      </c>
      <c r="G7944">
        <v>12</v>
      </c>
      <c r="H7944" s="123">
        <f t="shared" si="550"/>
        <v>0.66666666666666663</v>
      </c>
      <c r="I7944"/>
      <c r="K7944" t="s">
        <v>100</v>
      </c>
      <c r="M7944" s="2">
        <v>85.437211133333307</v>
      </c>
      <c r="N7944">
        <v>85.437211133333307</v>
      </c>
      <c r="O7944">
        <v>147.98159053992299</v>
      </c>
      <c r="P7944" s="2">
        <v>3</v>
      </c>
      <c r="Q7944" s="2">
        <v>0</v>
      </c>
      <c r="R7944">
        <v>0</v>
      </c>
      <c r="S7944">
        <v>0</v>
      </c>
      <c r="T7944" s="2">
        <v>3</v>
      </c>
    </row>
    <row r="7945" spans="1:20">
      <c r="A7945" t="s">
        <v>1640</v>
      </c>
      <c r="B7945" t="s">
        <v>1672</v>
      </c>
      <c r="C7945" s="219" t="s">
        <v>123</v>
      </c>
      <c r="D7945" s="1" t="s">
        <v>44</v>
      </c>
      <c r="E7945" s="1" t="s">
        <v>73</v>
      </c>
      <c r="F7945" s="38" t="s">
        <v>73</v>
      </c>
      <c r="G7945">
        <v>12</v>
      </c>
      <c r="H7945" s="123">
        <f t="shared" si="550"/>
        <v>0.66666666666666663</v>
      </c>
      <c r="I7945"/>
      <c r="K7945" t="s">
        <v>100</v>
      </c>
      <c r="M7945" s="2">
        <v>0</v>
      </c>
      <c r="N7945">
        <v>0</v>
      </c>
      <c r="O7945">
        <v>0</v>
      </c>
      <c r="P7945" s="2">
        <v>3</v>
      </c>
      <c r="Q7945" s="2">
        <v>0</v>
      </c>
      <c r="R7945">
        <v>0</v>
      </c>
      <c r="S7945">
        <v>0</v>
      </c>
      <c r="T7945" s="2">
        <v>3</v>
      </c>
    </row>
    <row r="7946" spans="1:20">
      <c r="A7946" t="s">
        <v>1640</v>
      </c>
      <c r="B7946" t="s">
        <v>1673</v>
      </c>
      <c r="C7946" s="219" t="s">
        <v>123</v>
      </c>
      <c r="D7946" s="1" t="s">
        <v>44</v>
      </c>
      <c r="E7946" s="1" t="s">
        <v>73</v>
      </c>
      <c r="F7946" s="38" t="s">
        <v>73</v>
      </c>
      <c r="G7946">
        <v>12</v>
      </c>
      <c r="H7946" s="123">
        <f t="shared" si="550"/>
        <v>0.66666666666666663</v>
      </c>
      <c r="I7946"/>
      <c r="K7946" t="s">
        <v>100</v>
      </c>
      <c r="M7946" s="2">
        <v>2810.8388443333301</v>
      </c>
      <c r="N7946">
        <v>2810.8388443333301</v>
      </c>
      <c r="O7946">
        <v>4868.5156902735198</v>
      </c>
      <c r="P7946" s="2">
        <v>3</v>
      </c>
      <c r="Q7946" s="2">
        <v>3747.78512566667</v>
      </c>
      <c r="R7946">
        <v>2478.92685254973</v>
      </c>
      <c r="S7946">
        <v>4293.6272568629302</v>
      </c>
      <c r="T7946" s="2">
        <v>3</v>
      </c>
    </row>
    <row r="7947" spans="1:20">
      <c r="A7947" t="s">
        <v>1640</v>
      </c>
      <c r="B7947" t="s">
        <v>1674</v>
      </c>
      <c r="C7947" s="219" t="s">
        <v>123</v>
      </c>
      <c r="D7947" s="1" t="s">
        <v>44</v>
      </c>
      <c r="E7947" s="1" t="s">
        <v>73</v>
      </c>
      <c r="F7947" s="38" t="s">
        <v>73</v>
      </c>
      <c r="G7947">
        <v>12</v>
      </c>
      <c r="H7947" s="123">
        <f t="shared" si="550"/>
        <v>0.66666666666666663</v>
      </c>
      <c r="I7947"/>
      <c r="K7947" t="s">
        <v>100</v>
      </c>
      <c r="M7947" s="2">
        <v>1546.4779920000001</v>
      </c>
      <c r="N7947">
        <v>1057.3382349390999</v>
      </c>
      <c r="O7947">
        <v>1831.3635436997099</v>
      </c>
      <c r="P7947" s="2">
        <v>3</v>
      </c>
      <c r="Q7947" s="2">
        <v>7732.3899596666697</v>
      </c>
      <c r="R7947">
        <v>5286.6911747704899</v>
      </c>
      <c r="S7947">
        <v>9156.8177186284793</v>
      </c>
      <c r="T7947" s="2">
        <v>3</v>
      </c>
    </row>
    <row r="7948" spans="1:20">
      <c r="A7948" t="s">
        <v>1640</v>
      </c>
      <c r="B7948" t="s">
        <v>1675</v>
      </c>
      <c r="C7948" s="219" t="s">
        <v>123</v>
      </c>
      <c r="D7948" s="1" t="s">
        <v>44</v>
      </c>
      <c r="E7948" s="1" t="s">
        <v>73</v>
      </c>
      <c r="F7948" s="38" t="s">
        <v>73</v>
      </c>
      <c r="G7948">
        <v>12</v>
      </c>
      <c r="H7948" s="123">
        <f t="shared" si="550"/>
        <v>0.66666666666666663</v>
      </c>
      <c r="I7948"/>
      <c r="K7948" t="s">
        <v>100</v>
      </c>
      <c r="M7948" s="2">
        <v>0</v>
      </c>
      <c r="N7948">
        <v>0</v>
      </c>
      <c r="O7948">
        <v>0</v>
      </c>
      <c r="P7948" s="2">
        <v>3</v>
      </c>
      <c r="Q7948" s="2">
        <v>0</v>
      </c>
      <c r="R7948">
        <v>0</v>
      </c>
      <c r="S7948">
        <v>0</v>
      </c>
      <c r="T7948" s="2">
        <v>3</v>
      </c>
    </row>
    <row r="7949" spans="1:20">
      <c r="A7949" t="s">
        <v>1640</v>
      </c>
      <c r="B7949" t="s">
        <v>1676</v>
      </c>
      <c r="C7949" s="219" t="s">
        <v>123</v>
      </c>
      <c r="D7949" s="1" t="s">
        <v>44</v>
      </c>
      <c r="E7949" s="1" t="s">
        <v>73</v>
      </c>
      <c r="F7949" s="38" t="s">
        <v>73</v>
      </c>
      <c r="G7949">
        <v>12</v>
      </c>
      <c r="H7949" s="123">
        <f t="shared" si="550"/>
        <v>0.66666666666666663</v>
      </c>
      <c r="I7949"/>
      <c r="K7949" t="s">
        <v>100</v>
      </c>
      <c r="M7949" s="2">
        <v>11766.5527833333</v>
      </c>
      <c r="N7949">
        <v>7327.0306428326403</v>
      </c>
      <c r="O7949">
        <v>12690.7893420002</v>
      </c>
      <c r="P7949" s="2">
        <v>3</v>
      </c>
      <c r="Q7949" s="2">
        <v>20171.233343333301</v>
      </c>
      <c r="R7949">
        <v>15406.033943467801</v>
      </c>
      <c r="S7949">
        <v>26684.033533216902</v>
      </c>
      <c r="T7949" s="2">
        <v>3</v>
      </c>
    </row>
    <row r="7950" spans="1:20">
      <c r="A7950" t="s">
        <v>1640</v>
      </c>
      <c r="B7950" t="s">
        <v>1677</v>
      </c>
      <c r="C7950" s="219" t="s">
        <v>123</v>
      </c>
      <c r="D7950" s="1" t="s">
        <v>44</v>
      </c>
      <c r="E7950" s="1" t="s">
        <v>73</v>
      </c>
      <c r="F7950" s="38" t="s">
        <v>73</v>
      </c>
      <c r="G7950">
        <v>12</v>
      </c>
      <c r="H7950" s="123">
        <f t="shared" si="550"/>
        <v>0.66666666666666663</v>
      </c>
      <c r="I7950"/>
      <c r="K7950" t="s">
        <v>100</v>
      </c>
      <c r="M7950" s="2">
        <v>579.17651066666701</v>
      </c>
      <c r="N7950">
        <v>579.17651066666701</v>
      </c>
      <c r="O7950">
        <v>1003.16314302512</v>
      </c>
      <c r="P7950" s="2">
        <v>3</v>
      </c>
      <c r="Q7950" s="2">
        <v>3243.3884597333299</v>
      </c>
      <c r="R7950">
        <v>1459.1915124991699</v>
      </c>
      <c r="S7950">
        <v>2527.3938376218498</v>
      </c>
      <c r="T7950" s="2">
        <v>3</v>
      </c>
    </row>
    <row r="7951" spans="1:20">
      <c r="A7951" t="s">
        <v>1640</v>
      </c>
      <c r="B7951" t="s">
        <v>1678</v>
      </c>
      <c r="C7951" s="219" t="s">
        <v>123</v>
      </c>
      <c r="D7951" s="1" t="s">
        <v>44</v>
      </c>
      <c r="E7951" s="1" t="s">
        <v>73</v>
      </c>
      <c r="F7951" s="38" t="s">
        <v>73</v>
      </c>
      <c r="G7951">
        <v>12</v>
      </c>
      <c r="H7951" s="123">
        <f t="shared" si="550"/>
        <v>0.66666666666666663</v>
      </c>
      <c r="I7951"/>
      <c r="K7951" t="s">
        <v>100</v>
      </c>
      <c r="M7951" s="2">
        <v>1447.9412769999999</v>
      </c>
      <c r="N7951">
        <v>565.43914449026101</v>
      </c>
      <c r="O7951">
        <v>979.36932684541205</v>
      </c>
      <c r="P7951" s="2">
        <v>3</v>
      </c>
      <c r="Q7951" s="2">
        <v>1085.95595766667</v>
      </c>
      <c r="R7951">
        <v>434.38238316666701</v>
      </c>
      <c r="S7951">
        <v>752.37235755751897</v>
      </c>
      <c r="T7951" s="2">
        <v>3</v>
      </c>
    </row>
    <row r="7952" spans="1:20">
      <c r="A7952" t="s">
        <v>1640</v>
      </c>
      <c r="B7952" t="s">
        <v>1679</v>
      </c>
      <c r="C7952" s="219" t="s">
        <v>123</v>
      </c>
      <c r="D7952" s="1" t="s">
        <v>44</v>
      </c>
      <c r="E7952" s="1" t="s">
        <v>73</v>
      </c>
      <c r="F7952" s="38" t="s">
        <v>73</v>
      </c>
      <c r="G7952">
        <v>12</v>
      </c>
      <c r="H7952" s="123">
        <f t="shared" si="550"/>
        <v>0.66666666666666663</v>
      </c>
      <c r="I7952"/>
      <c r="K7952" t="s">
        <v>100</v>
      </c>
      <c r="M7952" s="2">
        <v>230009.92079999999</v>
      </c>
      <c r="N7952">
        <v>65711.715854726805</v>
      </c>
      <c r="O7952">
        <v>113816.030512916</v>
      </c>
      <c r="P7952" s="2">
        <v>3</v>
      </c>
      <c r="Q7952" s="2">
        <v>105103.871086667</v>
      </c>
      <c r="R7952">
        <v>45697.335256666702</v>
      </c>
      <c r="S7952">
        <v>79150.106435055204</v>
      </c>
      <c r="T7952" s="2">
        <v>3</v>
      </c>
    </row>
    <row r="7953" spans="1:20">
      <c r="A7953" t="s">
        <v>1640</v>
      </c>
      <c r="B7953" t="s">
        <v>1680</v>
      </c>
      <c r="C7953" s="219" t="s">
        <v>123</v>
      </c>
      <c r="D7953" s="1" t="s">
        <v>44</v>
      </c>
      <c r="E7953" s="1" t="s">
        <v>73</v>
      </c>
      <c r="F7953" s="38" t="s">
        <v>73</v>
      </c>
      <c r="G7953">
        <v>12</v>
      </c>
      <c r="H7953" s="123">
        <f t="shared" si="550"/>
        <v>0.66666666666666663</v>
      </c>
      <c r="I7953"/>
      <c r="K7953" t="s">
        <v>100</v>
      </c>
      <c r="M7953" s="2">
        <v>453643.70750000002</v>
      </c>
      <c r="N7953">
        <v>299157.20156401303</v>
      </c>
      <c r="O7953">
        <v>518155.47255899501</v>
      </c>
      <c r="P7953" s="2">
        <v>3</v>
      </c>
      <c r="Q7953" s="2">
        <v>1006548.77416667</v>
      </c>
      <c r="R7953">
        <v>372341.50006809999</v>
      </c>
      <c r="S7953">
        <v>644914.39588435902</v>
      </c>
      <c r="T7953" s="2">
        <v>3</v>
      </c>
    </row>
    <row r="7954" spans="1:20">
      <c r="A7954" t="s">
        <v>1640</v>
      </c>
      <c r="B7954" t="s">
        <v>1681</v>
      </c>
      <c r="C7954" s="219" t="s">
        <v>123</v>
      </c>
      <c r="D7954" s="1" t="s">
        <v>44</v>
      </c>
      <c r="E7954" s="1" t="s">
        <v>73</v>
      </c>
      <c r="F7954" s="38" t="s">
        <v>73</v>
      </c>
      <c r="G7954">
        <v>12</v>
      </c>
      <c r="H7954" s="123">
        <f t="shared" si="550"/>
        <v>0.66666666666666663</v>
      </c>
      <c r="I7954"/>
      <c r="K7954" t="s">
        <v>100</v>
      </c>
      <c r="M7954" s="2">
        <v>0</v>
      </c>
      <c r="N7954">
        <v>0</v>
      </c>
      <c r="O7954">
        <v>0</v>
      </c>
      <c r="P7954" s="2">
        <v>3</v>
      </c>
      <c r="Q7954" s="2">
        <v>0</v>
      </c>
      <c r="R7954">
        <v>0</v>
      </c>
      <c r="S7954">
        <v>0</v>
      </c>
      <c r="T7954" s="2">
        <v>3</v>
      </c>
    </row>
    <row r="7955" spans="1:20">
      <c r="A7955" t="s">
        <v>1640</v>
      </c>
      <c r="B7955" t="s">
        <v>1682</v>
      </c>
      <c r="C7955" s="219" t="s">
        <v>123</v>
      </c>
      <c r="D7955" s="1" t="s">
        <v>44</v>
      </c>
      <c r="E7955" s="1" t="s">
        <v>73</v>
      </c>
      <c r="F7955" s="38" t="s">
        <v>73</v>
      </c>
      <c r="G7955">
        <v>12</v>
      </c>
      <c r="H7955" s="123">
        <f t="shared" si="550"/>
        <v>0.66666666666666663</v>
      </c>
      <c r="I7955"/>
      <c r="K7955" t="s">
        <v>100</v>
      </c>
      <c r="M7955" s="2">
        <v>307868.640533333</v>
      </c>
      <c r="N7955">
        <v>307868.640533333</v>
      </c>
      <c r="O7955">
        <v>533244.12746089196</v>
      </c>
      <c r="P7955" s="2">
        <v>3</v>
      </c>
      <c r="Q7955" s="2">
        <v>0</v>
      </c>
      <c r="R7955">
        <v>0</v>
      </c>
      <c r="S7955">
        <v>0</v>
      </c>
      <c r="T7955" s="2">
        <v>3</v>
      </c>
    </row>
    <row r="7956" spans="1:20">
      <c r="A7956" t="s">
        <v>1640</v>
      </c>
      <c r="B7956" t="s">
        <v>1683</v>
      </c>
      <c r="C7956" s="219" t="s">
        <v>123</v>
      </c>
      <c r="D7956" s="1" t="s">
        <v>44</v>
      </c>
      <c r="E7956" s="1" t="s">
        <v>73</v>
      </c>
      <c r="F7956" s="38" t="s">
        <v>73</v>
      </c>
      <c r="G7956">
        <v>12</v>
      </c>
      <c r="H7956" s="123">
        <f t="shared" si="550"/>
        <v>0.66666666666666663</v>
      </c>
      <c r="I7956"/>
      <c r="K7956" t="s">
        <v>100</v>
      </c>
      <c r="M7956" s="2">
        <v>43928.152373333302</v>
      </c>
      <c r="N7956">
        <v>16101.3817860619</v>
      </c>
      <c r="O7956">
        <v>27888.411325523401</v>
      </c>
      <c r="P7956" s="2">
        <v>3</v>
      </c>
      <c r="Q7956" s="2">
        <v>35566.290459999997</v>
      </c>
      <c r="R7956">
        <v>10762.355782701399</v>
      </c>
      <c r="S7956">
        <v>18640.9470247715</v>
      </c>
      <c r="T7956" s="2">
        <v>3</v>
      </c>
    </row>
    <row r="7957" spans="1:20">
      <c r="A7957" t="s">
        <v>1640</v>
      </c>
      <c r="B7957" t="s">
        <v>1684</v>
      </c>
      <c r="C7957" s="219" t="s">
        <v>123</v>
      </c>
      <c r="D7957" s="1" t="s">
        <v>44</v>
      </c>
      <c r="E7957" s="1" t="s">
        <v>73</v>
      </c>
      <c r="F7957" s="38" t="s">
        <v>73</v>
      </c>
      <c r="G7957">
        <v>12</v>
      </c>
      <c r="H7957" s="123">
        <f t="shared" si="550"/>
        <v>0.66666666666666663</v>
      </c>
      <c r="I7957"/>
      <c r="K7957" t="s">
        <v>100</v>
      </c>
      <c r="M7957" s="2">
        <v>411963.47859999997</v>
      </c>
      <c r="N7957">
        <v>149954.586754508</v>
      </c>
      <c r="O7957">
        <v>259728.96308680199</v>
      </c>
      <c r="P7957" s="2">
        <v>3</v>
      </c>
      <c r="Q7957" s="2">
        <v>368304.99533333298</v>
      </c>
      <c r="R7957">
        <v>100599.015606042</v>
      </c>
      <c r="S7957">
        <v>174242.60622107901</v>
      </c>
      <c r="T7957" s="2">
        <v>3</v>
      </c>
    </row>
    <row r="7958" spans="1:20">
      <c r="A7958" t="s">
        <v>1640</v>
      </c>
      <c r="B7958" t="s">
        <v>1685</v>
      </c>
      <c r="C7958" s="219" t="s">
        <v>123</v>
      </c>
      <c r="D7958" s="1" t="s">
        <v>44</v>
      </c>
      <c r="E7958" s="1" t="s">
        <v>73</v>
      </c>
      <c r="F7958" s="38" t="s">
        <v>73</v>
      </c>
      <c r="G7958">
        <v>12</v>
      </c>
      <c r="H7958" s="123">
        <f t="shared" si="550"/>
        <v>0.66666666666666663</v>
      </c>
      <c r="I7958"/>
      <c r="K7958" t="s">
        <v>100</v>
      </c>
      <c r="M7958" s="2">
        <v>0</v>
      </c>
      <c r="N7958">
        <v>0</v>
      </c>
      <c r="O7958">
        <v>0</v>
      </c>
      <c r="P7958" s="2">
        <v>3</v>
      </c>
      <c r="Q7958" s="2">
        <v>0</v>
      </c>
      <c r="R7958">
        <v>0</v>
      </c>
      <c r="S7958">
        <v>0</v>
      </c>
      <c r="T7958" s="2">
        <v>3</v>
      </c>
    </row>
    <row r="7959" spans="1:20">
      <c r="A7959" t="s">
        <v>1640</v>
      </c>
      <c r="B7959" t="s">
        <v>1686</v>
      </c>
      <c r="C7959" s="219" t="s">
        <v>123</v>
      </c>
      <c r="D7959" s="1" t="s">
        <v>44</v>
      </c>
      <c r="E7959" s="1" t="s">
        <v>73</v>
      </c>
      <c r="F7959" s="38" t="s">
        <v>73</v>
      </c>
      <c r="G7959">
        <v>12</v>
      </c>
      <c r="H7959" s="123">
        <f t="shared" ref="H7959:H8022" si="551">G7959/18</f>
        <v>0.66666666666666663</v>
      </c>
      <c r="I7959"/>
      <c r="K7959" t="s">
        <v>100</v>
      </c>
      <c r="M7959" s="2">
        <v>4107.3991733333296</v>
      </c>
      <c r="N7959">
        <v>722.76898626466902</v>
      </c>
      <c r="O7959">
        <v>1251.8726063454601</v>
      </c>
      <c r="P7959" s="2">
        <v>3</v>
      </c>
      <c r="Q7959" s="2">
        <v>4291.3125689999997</v>
      </c>
      <c r="R7959">
        <v>2522.9971663389401</v>
      </c>
      <c r="S7959">
        <v>4369.9592794513501</v>
      </c>
      <c r="T7959" s="2">
        <v>3</v>
      </c>
    </row>
    <row r="7960" spans="1:20">
      <c r="A7960" t="s">
        <v>1640</v>
      </c>
      <c r="B7960" t="s">
        <v>1687</v>
      </c>
      <c r="C7960" s="219" t="s">
        <v>123</v>
      </c>
      <c r="D7960" s="1" t="s">
        <v>44</v>
      </c>
      <c r="E7960" s="1" t="s">
        <v>73</v>
      </c>
      <c r="F7960" s="38" t="s">
        <v>73</v>
      </c>
      <c r="G7960">
        <v>12</v>
      </c>
      <c r="H7960" s="123">
        <f t="shared" si="551"/>
        <v>0.66666666666666663</v>
      </c>
      <c r="I7960"/>
      <c r="K7960" t="s">
        <v>100</v>
      </c>
      <c r="M7960" s="2">
        <v>11926.8862323333</v>
      </c>
      <c r="N7960">
        <v>4768.15303753016</v>
      </c>
      <c r="O7960">
        <v>8258.6833192661106</v>
      </c>
      <c r="P7960" s="2">
        <v>3</v>
      </c>
      <c r="Q7960" s="2">
        <v>15436.346117999999</v>
      </c>
      <c r="R7960">
        <v>3967.7886134514602</v>
      </c>
      <c r="S7960">
        <v>6872.4114721912001</v>
      </c>
      <c r="T7960" s="2">
        <v>3</v>
      </c>
    </row>
    <row r="7961" spans="1:20">
      <c r="A7961" t="s">
        <v>1640</v>
      </c>
      <c r="B7961" t="s">
        <v>1688</v>
      </c>
      <c r="C7961" s="219" t="s">
        <v>123</v>
      </c>
      <c r="D7961" s="1" t="s">
        <v>44</v>
      </c>
      <c r="E7961" s="1" t="s">
        <v>73</v>
      </c>
      <c r="F7961" s="38" t="s">
        <v>73</v>
      </c>
      <c r="G7961">
        <v>12</v>
      </c>
      <c r="H7961" s="123">
        <f t="shared" si="551"/>
        <v>0.66666666666666663</v>
      </c>
      <c r="I7961"/>
      <c r="K7961" t="s">
        <v>100</v>
      </c>
      <c r="M7961" s="2">
        <v>379887.07956666697</v>
      </c>
      <c r="N7961">
        <v>253615.30272147499</v>
      </c>
      <c r="O7961">
        <v>439274.589890556</v>
      </c>
      <c r="P7961" s="2">
        <v>3</v>
      </c>
      <c r="Q7961" s="2">
        <v>331216.02279999998</v>
      </c>
      <c r="R7961">
        <v>91187.846501946304</v>
      </c>
      <c r="S7961">
        <v>157941.983174163</v>
      </c>
      <c r="T7961" s="2">
        <v>3</v>
      </c>
    </row>
    <row r="7962" spans="1:20">
      <c r="A7962" t="s">
        <v>1640</v>
      </c>
      <c r="B7962" t="s">
        <v>1689</v>
      </c>
      <c r="C7962" s="219" t="s">
        <v>123</v>
      </c>
      <c r="D7962" s="1" t="s">
        <v>44</v>
      </c>
      <c r="E7962" s="1" t="s">
        <v>73</v>
      </c>
      <c r="F7962" s="38" t="s">
        <v>73</v>
      </c>
      <c r="G7962">
        <v>12</v>
      </c>
      <c r="H7962" s="123">
        <f t="shared" si="551"/>
        <v>0.66666666666666663</v>
      </c>
      <c r="I7962"/>
      <c r="K7962" t="s">
        <v>100</v>
      </c>
      <c r="M7962" s="2">
        <v>1008.9727789999999</v>
      </c>
      <c r="N7962">
        <v>1008.9727789999999</v>
      </c>
      <c r="O7962">
        <v>1747.5921166819601</v>
      </c>
      <c r="P7962" s="2">
        <v>3</v>
      </c>
      <c r="Q7962" s="2">
        <v>0</v>
      </c>
      <c r="R7962">
        <v>0</v>
      </c>
      <c r="S7962">
        <v>0</v>
      </c>
      <c r="T7962" s="2">
        <v>3</v>
      </c>
    </row>
    <row r="7963" spans="1:20">
      <c r="A7963" t="s">
        <v>1640</v>
      </c>
      <c r="B7963" t="s">
        <v>1690</v>
      </c>
      <c r="C7963" s="219" t="s">
        <v>123</v>
      </c>
      <c r="D7963" s="1" t="s">
        <v>44</v>
      </c>
      <c r="E7963" s="1" t="s">
        <v>73</v>
      </c>
      <c r="F7963" s="38" t="s">
        <v>73</v>
      </c>
      <c r="G7963">
        <v>12</v>
      </c>
      <c r="H7963" s="123">
        <f t="shared" si="551"/>
        <v>0.66666666666666663</v>
      </c>
      <c r="I7963"/>
      <c r="K7963" t="s">
        <v>100</v>
      </c>
      <c r="M7963" s="2">
        <v>616.050793666667</v>
      </c>
      <c r="N7963">
        <v>616.050793666667</v>
      </c>
      <c r="O7963">
        <v>1067.0312746738</v>
      </c>
      <c r="P7963" s="2">
        <v>3</v>
      </c>
      <c r="Q7963" s="2">
        <v>616.050793666667</v>
      </c>
      <c r="R7963">
        <v>616.050793666667</v>
      </c>
      <c r="S7963">
        <v>1067.0312746738</v>
      </c>
      <c r="T7963" s="2">
        <v>3</v>
      </c>
    </row>
    <row r="7964" spans="1:20">
      <c r="A7964" t="s">
        <v>1640</v>
      </c>
      <c r="B7964" t="s">
        <v>1691</v>
      </c>
      <c r="C7964" s="219" t="s">
        <v>123</v>
      </c>
      <c r="D7964" s="1" t="s">
        <v>44</v>
      </c>
      <c r="E7964" s="1" t="s">
        <v>73</v>
      </c>
      <c r="F7964" s="38" t="s">
        <v>73</v>
      </c>
      <c r="G7964">
        <v>12</v>
      </c>
      <c r="H7964" s="123">
        <f t="shared" si="551"/>
        <v>0.66666666666666663</v>
      </c>
      <c r="I7964"/>
      <c r="K7964" t="s">
        <v>100</v>
      </c>
      <c r="M7964" s="2">
        <v>1566.4761903333299</v>
      </c>
      <c r="N7964">
        <v>1566.4761903333299</v>
      </c>
      <c r="O7964">
        <v>2713.2163505042699</v>
      </c>
      <c r="P7964" s="2">
        <v>3</v>
      </c>
      <c r="Q7964" s="2">
        <v>0</v>
      </c>
      <c r="R7964">
        <v>0</v>
      </c>
      <c r="S7964">
        <v>0</v>
      </c>
      <c r="T7964" s="2">
        <v>3</v>
      </c>
    </row>
    <row r="7965" spans="1:20">
      <c r="A7965" t="s">
        <v>1640</v>
      </c>
      <c r="B7965" t="s">
        <v>1692</v>
      </c>
      <c r="C7965" s="219" t="s">
        <v>123</v>
      </c>
      <c r="D7965" s="1" t="s">
        <v>44</v>
      </c>
      <c r="E7965" s="1" t="s">
        <v>73</v>
      </c>
      <c r="F7965" s="38" t="s">
        <v>73</v>
      </c>
      <c r="G7965">
        <v>12</v>
      </c>
      <c r="H7965" s="123">
        <f t="shared" si="551"/>
        <v>0.66666666666666663</v>
      </c>
      <c r="I7965"/>
      <c r="K7965" t="s">
        <v>100</v>
      </c>
      <c r="M7965" s="2">
        <v>0</v>
      </c>
      <c r="N7965">
        <v>0</v>
      </c>
      <c r="O7965">
        <v>0</v>
      </c>
      <c r="P7965" s="2">
        <v>3</v>
      </c>
      <c r="Q7965" s="2">
        <v>0</v>
      </c>
      <c r="R7965">
        <v>0</v>
      </c>
      <c r="S7965">
        <v>0</v>
      </c>
      <c r="T7965" s="2">
        <v>3</v>
      </c>
    </row>
    <row r="7966" spans="1:20">
      <c r="A7966" t="s">
        <v>1640</v>
      </c>
      <c r="B7966" t="s">
        <v>1693</v>
      </c>
      <c r="C7966" s="219" t="s">
        <v>123</v>
      </c>
      <c r="D7966" s="1" t="s">
        <v>44</v>
      </c>
      <c r="E7966" s="1" t="s">
        <v>73</v>
      </c>
      <c r="F7966" s="38" t="s">
        <v>73</v>
      </c>
      <c r="G7966">
        <v>12</v>
      </c>
      <c r="H7966" s="123">
        <f t="shared" si="551"/>
        <v>0.66666666666666663</v>
      </c>
      <c r="I7966"/>
      <c r="K7966" t="s">
        <v>100</v>
      </c>
      <c r="M7966" s="2">
        <v>0</v>
      </c>
      <c r="N7966">
        <v>0</v>
      </c>
      <c r="O7966">
        <v>0</v>
      </c>
      <c r="P7966" s="2">
        <v>3</v>
      </c>
      <c r="Q7966" s="2">
        <v>0</v>
      </c>
      <c r="R7966">
        <v>0</v>
      </c>
      <c r="S7966">
        <v>0</v>
      </c>
      <c r="T7966" s="2">
        <v>3</v>
      </c>
    </row>
    <row r="7967" spans="1:20">
      <c r="A7967" t="s">
        <v>1640</v>
      </c>
      <c r="B7967" t="s">
        <v>1694</v>
      </c>
      <c r="C7967" s="219" t="s">
        <v>123</v>
      </c>
      <c r="D7967" s="1" t="s">
        <v>44</v>
      </c>
      <c r="E7967" s="1" t="s">
        <v>73</v>
      </c>
      <c r="F7967" s="38" t="s">
        <v>73</v>
      </c>
      <c r="G7967">
        <v>12</v>
      </c>
      <c r="H7967" s="123">
        <f t="shared" si="551"/>
        <v>0.66666666666666663</v>
      </c>
      <c r="I7967"/>
      <c r="K7967" t="s">
        <v>100</v>
      </c>
      <c r="M7967" s="2">
        <v>0</v>
      </c>
      <c r="N7967">
        <v>0</v>
      </c>
      <c r="O7967">
        <v>0</v>
      </c>
      <c r="P7967" s="2">
        <v>3</v>
      </c>
      <c r="Q7967" s="2">
        <v>2506.9636323333302</v>
      </c>
      <c r="R7967">
        <v>2506.9636323333302</v>
      </c>
      <c r="S7967">
        <v>4342.1883839287602</v>
      </c>
      <c r="T7967" s="2">
        <v>3</v>
      </c>
    </row>
    <row r="7968" spans="1:20">
      <c r="A7968" t="s">
        <v>1640</v>
      </c>
      <c r="B7968" t="s">
        <v>1695</v>
      </c>
      <c r="C7968" s="219" t="s">
        <v>123</v>
      </c>
      <c r="D7968" s="1" t="s">
        <v>44</v>
      </c>
      <c r="E7968" s="1" t="s">
        <v>73</v>
      </c>
      <c r="F7968" s="38" t="s">
        <v>73</v>
      </c>
      <c r="G7968">
        <v>12</v>
      </c>
      <c r="H7968" s="123">
        <f t="shared" si="551"/>
        <v>0.66666666666666663</v>
      </c>
      <c r="I7968"/>
      <c r="K7968" t="s">
        <v>100</v>
      </c>
      <c r="M7968" s="2">
        <v>0</v>
      </c>
      <c r="N7968">
        <v>0</v>
      </c>
      <c r="O7968">
        <v>0</v>
      </c>
      <c r="P7968" s="2">
        <v>3</v>
      </c>
      <c r="Q7968" s="2">
        <v>0</v>
      </c>
      <c r="R7968">
        <v>0</v>
      </c>
      <c r="S7968">
        <v>0</v>
      </c>
      <c r="T7968" s="2">
        <v>3</v>
      </c>
    </row>
    <row r="7969" spans="1:20">
      <c r="A7969" t="s">
        <v>1640</v>
      </c>
      <c r="B7969" t="s">
        <v>1696</v>
      </c>
      <c r="C7969" s="219" t="s">
        <v>123</v>
      </c>
      <c r="D7969" s="1" t="s">
        <v>44</v>
      </c>
      <c r="E7969" s="1" t="s">
        <v>73</v>
      </c>
      <c r="F7969" s="38" t="s">
        <v>73</v>
      </c>
      <c r="G7969">
        <v>12</v>
      </c>
      <c r="H7969" s="123">
        <f t="shared" si="551"/>
        <v>0.66666666666666663</v>
      </c>
      <c r="I7969"/>
      <c r="K7969" t="s">
        <v>100</v>
      </c>
      <c r="M7969" s="2">
        <v>10987.696320666701</v>
      </c>
      <c r="N7969">
        <v>5166.6078178781399</v>
      </c>
      <c r="O7969">
        <v>8948.8272433474995</v>
      </c>
      <c r="P7969" s="2">
        <v>3</v>
      </c>
      <c r="Q7969" s="2">
        <v>13783.8484306667</v>
      </c>
      <c r="R7969">
        <v>9083.6054179385101</v>
      </c>
      <c r="S7969">
        <v>15733.2660997774</v>
      </c>
      <c r="T7969" s="2">
        <v>3</v>
      </c>
    </row>
    <row r="7970" spans="1:20">
      <c r="A7970" t="s">
        <v>1640</v>
      </c>
      <c r="B7970" t="s">
        <v>1697</v>
      </c>
      <c r="C7970" s="219" t="s">
        <v>123</v>
      </c>
      <c r="D7970" s="1" t="s">
        <v>44</v>
      </c>
      <c r="E7970" s="1" t="s">
        <v>73</v>
      </c>
      <c r="F7970" s="38" t="s">
        <v>73</v>
      </c>
      <c r="G7970">
        <v>12</v>
      </c>
      <c r="H7970" s="123">
        <f t="shared" si="551"/>
        <v>0.66666666666666663</v>
      </c>
      <c r="I7970"/>
      <c r="K7970" t="s">
        <v>100</v>
      </c>
      <c r="M7970" s="2">
        <v>26646.859014000001</v>
      </c>
      <c r="N7970">
        <v>10155.09131394</v>
      </c>
      <c r="O7970">
        <v>17589.134111245501</v>
      </c>
      <c r="P7970" s="2">
        <v>3</v>
      </c>
      <c r="Q7970" s="2">
        <v>33648.190593333296</v>
      </c>
      <c r="R7970">
        <v>14384.6398067594</v>
      </c>
      <c r="S7970">
        <v>24914.926993885001</v>
      </c>
      <c r="T7970" s="2">
        <v>3</v>
      </c>
    </row>
    <row r="7971" spans="1:20">
      <c r="A7971" t="s">
        <v>1640</v>
      </c>
      <c r="B7971" t="s">
        <v>1698</v>
      </c>
      <c r="C7971" s="219" t="s">
        <v>123</v>
      </c>
      <c r="D7971" s="1" t="s">
        <v>44</v>
      </c>
      <c r="E7971" s="1" t="s">
        <v>73</v>
      </c>
      <c r="F7971" s="38" t="s">
        <v>73</v>
      </c>
      <c r="G7971">
        <v>12</v>
      </c>
      <c r="H7971" s="123">
        <f t="shared" si="551"/>
        <v>0.66666666666666663</v>
      </c>
      <c r="I7971"/>
      <c r="K7971" t="s">
        <v>100</v>
      </c>
      <c r="M7971" s="2">
        <v>0</v>
      </c>
      <c r="N7971">
        <v>0</v>
      </c>
      <c r="O7971">
        <v>0</v>
      </c>
      <c r="P7971" s="2">
        <v>3</v>
      </c>
      <c r="Q7971" s="2">
        <v>0</v>
      </c>
      <c r="R7971">
        <v>0</v>
      </c>
      <c r="S7971">
        <v>0</v>
      </c>
      <c r="T7971" s="2">
        <v>3</v>
      </c>
    </row>
    <row r="7972" spans="1:20">
      <c r="A7972" t="s">
        <v>1640</v>
      </c>
      <c r="B7972" t="s">
        <v>1699</v>
      </c>
      <c r="C7972" s="219" t="s">
        <v>123</v>
      </c>
      <c r="D7972" s="1" t="s">
        <v>44</v>
      </c>
      <c r="E7972" s="1" t="s">
        <v>73</v>
      </c>
      <c r="F7972" s="38" t="s">
        <v>73</v>
      </c>
      <c r="G7972">
        <v>12</v>
      </c>
      <c r="H7972" s="123">
        <f t="shared" si="551"/>
        <v>0.66666666666666663</v>
      </c>
      <c r="I7972"/>
      <c r="K7972" t="s">
        <v>100</v>
      </c>
      <c r="M7972" s="2">
        <v>11030.639982999999</v>
      </c>
      <c r="N7972">
        <v>4521.8100560746398</v>
      </c>
      <c r="O7972">
        <v>7832.0047592971596</v>
      </c>
      <c r="P7972" s="2">
        <v>3</v>
      </c>
      <c r="Q7972" s="2">
        <v>23398.327236666701</v>
      </c>
      <c r="R7972">
        <v>8843.7364233041608</v>
      </c>
      <c r="S7972">
        <v>15317.8008139103</v>
      </c>
      <c r="T7972" s="2">
        <v>3</v>
      </c>
    </row>
    <row r="7973" spans="1:20">
      <c r="A7973" t="s">
        <v>1640</v>
      </c>
      <c r="B7973" t="s">
        <v>1700</v>
      </c>
      <c r="C7973" s="219" t="s">
        <v>123</v>
      </c>
      <c r="D7973" s="1" t="s">
        <v>44</v>
      </c>
      <c r="E7973" s="1" t="s">
        <v>73</v>
      </c>
      <c r="F7973" s="38" t="s">
        <v>73</v>
      </c>
      <c r="G7973">
        <v>12</v>
      </c>
      <c r="H7973" s="123">
        <f t="shared" si="551"/>
        <v>0.66666666666666663</v>
      </c>
      <c r="I7973"/>
      <c r="K7973" t="s">
        <v>100</v>
      </c>
      <c r="M7973" s="2">
        <v>0</v>
      </c>
      <c r="N7973">
        <v>0</v>
      </c>
      <c r="O7973">
        <v>0</v>
      </c>
      <c r="P7973" s="2">
        <v>3</v>
      </c>
      <c r="Q7973" s="2">
        <v>0</v>
      </c>
      <c r="R7973">
        <v>0</v>
      </c>
      <c r="S7973">
        <v>0</v>
      </c>
      <c r="T7973" s="2">
        <v>3</v>
      </c>
    </row>
    <row r="7974" spans="1:20">
      <c r="A7974" t="s">
        <v>1640</v>
      </c>
      <c r="B7974" t="s">
        <v>1701</v>
      </c>
      <c r="C7974" s="219" t="s">
        <v>123</v>
      </c>
      <c r="D7974" s="1" t="s">
        <v>44</v>
      </c>
      <c r="E7974" s="1" t="s">
        <v>73</v>
      </c>
      <c r="F7974" s="38" t="s">
        <v>73</v>
      </c>
      <c r="G7974">
        <v>12</v>
      </c>
      <c r="H7974" s="123">
        <f t="shared" si="551"/>
        <v>0.66666666666666663</v>
      </c>
      <c r="I7974"/>
      <c r="K7974" t="s">
        <v>100</v>
      </c>
      <c r="M7974" s="2">
        <v>435.01224373333298</v>
      </c>
      <c r="N7974">
        <v>313.691790063675</v>
      </c>
      <c r="O7974">
        <v>543.33011830751605</v>
      </c>
      <c r="P7974" s="2">
        <v>3</v>
      </c>
      <c r="Q7974" s="2">
        <v>348.009795</v>
      </c>
      <c r="R7974">
        <v>348.009795</v>
      </c>
      <c r="S7974">
        <v>602.77064647162899</v>
      </c>
      <c r="T7974" s="2">
        <v>3</v>
      </c>
    </row>
    <row r="7975" spans="1:20">
      <c r="A7975" t="s">
        <v>1640</v>
      </c>
      <c r="B7975" t="s">
        <v>1702</v>
      </c>
      <c r="C7975" s="219" t="s">
        <v>123</v>
      </c>
      <c r="D7975" s="1" t="s">
        <v>44</v>
      </c>
      <c r="E7975" s="1" t="s">
        <v>73</v>
      </c>
      <c r="F7975" s="38" t="s">
        <v>73</v>
      </c>
      <c r="G7975">
        <v>12</v>
      </c>
      <c r="H7975" s="123">
        <f t="shared" si="551"/>
        <v>0.66666666666666663</v>
      </c>
      <c r="I7975"/>
      <c r="K7975" t="s">
        <v>100</v>
      </c>
      <c r="M7975" s="2">
        <v>0</v>
      </c>
      <c r="N7975">
        <v>0</v>
      </c>
      <c r="O7975">
        <v>0</v>
      </c>
      <c r="P7975" s="2">
        <v>3</v>
      </c>
      <c r="Q7975" s="2">
        <v>0</v>
      </c>
      <c r="R7975">
        <v>0</v>
      </c>
      <c r="S7975">
        <v>0</v>
      </c>
      <c r="T7975" s="2">
        <v>3</v>
      </c>
    </row>
    <row r="7976" spans="1:20">
      <c r="A7976" t="s">
        <v>1640</v>
      </c>
      <c r="B7976" t="s">
        <v>1703</v>
      </c>
      <c r="C7976" s="219" t="s">
        <v>123</v>
      </c>
      <c r="D7976" s="1" t="s">
        <v>44</v>
      </c>
      <c r="E7976" s="1" t="s">
        <v>73</v>
      </c>
      <c r="F7976" s="38" t="s">
        <v>73</v>
      </c>
      <c r="G7976">
        <v>12</v>
      </c>
      <c r="H7976" s="123">
        <f t="shared" si="551"/>
        <v>0.66666666666666663</v>
      </c>
      <c r="I7976"/>
      <c r="K7976" t="s">
        <v>100</v>
      </c>
      <c r="M7976" s="2">
        <v>0</v>
      </c>
      <c r="N7976">
        <v>0</v>
      </c>
      <c r="O7976">
        <v>0</v>
      </c>
      <c r="P7976" s="2">
        <v>3</v>
      </c>
      <c r="Q7976" s="2">
        <v>87.002448733333296</v>
      </c>
      <c r="R7976">
        <v>87.002448733333296</v>
      </c>
      <c r="S7976">
        <v>150.69266158904</v>
      </c>
      <c r="T7976" s="2">
        <v>3</v>
      </c>
    </row>
    <row r="7977" spans="1:20">
      <c r="A7977" t="s">
        <v>1640</v>
      </c>
      <c r="B7977" t="s">
        <v>1704</v>
      </c>
      <c r="C7977" s="219" t="s">
        <v>123</v>
      </c>
      <c r="D7977" s="1" t="s">
        <v>44</v>
      </c>
      <c r="E7977" s="1" t="s">
        <v>73</v>
      </c>
      <c r="F7977" s="38" t="s">
        <v>73</v>
      </c>
      <c r="G7977">
        <v>12</v>
      </c>
      <c r="H7977" s="123">
        <f t="shared" si="551"/>
        <v>0.66666666666666663</v>
      </c>
      <c r="I7977"/>
      <c r="K7977" t="s">
        <v>100</v>
      </c>
      <c r="M7977" s="2">
        <v>153496.674653333</v>
      </c>
      <c r="N7977">
        <v>59035.508531383399</v>
      </c>
      <c r="O7977">
        <v>102252.500227022</v>
      </c>
      <c r="P7977" s="2">
        <v>3</v>
      </c>
      <c r="Q7977" s="2">
        <v>126801.60078333299</v>
      </c>
      <c r="R7977">
        <v>18578.9851007789</v>
      </c>
      <c r="S7977">
        <v>32179.746147614202</v>
      </c>
      <c r="T7977" s="2">
        <v>3</v>
      </c>
    </row>
    <row r="7978" spans="1:20">
      <c r="A7978" t="s">
        <v>1640</v>
      </c>
      <c r="B7978" t="s">
        <v>1705</v>
      </c>
      <c r="C7978" s="219" t="s">
        <v>123</v>
      </c>
      <c r="D7978" s="1" t="s">
        <v>44</v>
      </c>
      <c r="E7978" s="1" t="s">
        <v>73</v>
      </c>
      <c r="F7978" s="38" t="s">
        <v>73</v>
      </c>
      <c r="G7978">
        <v>12</v>
      </c>
      <c r="H7978" s="123">
        <f t="shared" si="551"/>
        <v>0.66666666666666663</v>
      </c>
      <c r="I7978"/>
      <c r="K7978" t="s">
        <v>100</v>
      </c>
      <c r="M7978" s="2">
        <v>0</v>
      </c>
      <c r="N7978">
        <v>0</v>
      </c>
      <c r="O7978">
        <v>0</v>
      </c>
      <c r="P7978" s="2">
        <v>3</v>
      </c>
      <c r="Q7978" s="2">
        <v>0</v>
      </c>
      <c r="R7978">
        <v>0</v>
      </c>
      <c r="S7978">
        <v>0</v>
      </c>
      <c r="T7978" s="2">
        <v>3</v>
      </c>
    </row>
    <row r="7979" spans="1:20">
      <c r="A7979" t="s">
        <v>1640</v>
      </c>
      <c r="B7979" t="s">
        <v>1706</v>
      </c>
      <c r="C7979" s="219" t="s">
        <v>123</v>
      </c>
      <c r="D7979" s="1" t="s">
        <v>44</v>
      </c>
      <c r="E7979" s="1" t="s">
        <v>73</v>
      </c>
      <c r="F7979" s="38" t="s">
        <v>73</v>
      </c>
      <c r="G7979">
        <v>12</v>
      </c>
      <c r="H7979" s="123">
        <f t="shared" si="551"/>
        <v>0.66666666666666663</v>
      </c>
      <c r="I7979"/>
      <c r="K7979" t="s">
        <v>100</v>
      </c>
      <c r="M7979" s="2">
        <v>39683.127840000001</v>
      </c>
      <c r="N7979">
        <v>20016.897789212901</v>
      </c>
      <c r="O7979">
        <v>34670.283980829801</v>
      </c>
      <c r="P7979" s="2">
        <v>3</v>
      </c>
      <c r="Q7979" s="2">
        <v>0</v>
      </c>
      <c r="R7979">
        <v>0</v>
      </c>
      <c r="S7979">
        <v>0</v>
      </c>
      <c r="T7979" s="2">
        <v>3</v>
      </c>
    </row>
    <row r="7980" spans="1:20">
      <c r="A7980" t="s">
        <v>1640</v>
      </c>
      <c r="B7980" t="s">
        <v>1707</v>
      </c>
      <c r="C7980" s="219" t="s">
        <v>123</v>
      </c>
      <c r="D7980" s="1" t="s">
        <v>44</v>
      </c>
      <c r="E7980" s="1" t="s">
        <v>73</v>
      </c>
      <c r="F7980" s="38" t="s">
        <v>73</v>
      </c>
      <c r="G7980">
        <v>12</v>
      </c>
      <c r="H7980" s="123">
        <f t="shared" si="551"/>
        <v>0.66666666666666663</v>
      </c>
      <c r="I7980"/>
      <c r="K7980" t="s">
        <v>100</v>
      </c>
      <c r="M7980" s="2">
        <v>9048.2546683333294</v>
      </c>
      <c r="N7980">
        <v>3921.8712116544998</v>
      </c>
      <c r="O7980">
        <v>6792.88019932731</v>
      </c>
      <c r="P7980" s="2">
        <v>3</v>
      </c>
      <c r="Q7980" s="2">
        <v>5742.1616169999998</v>
      </c>
      <c r="R7980">
        <v>2088.0587700000001</v>
      </c>
      <c r="S7980">
        <v>3616.6238788297801</v>
      </c>
      <c r="T7980" s="2">
        <v>3</v>
      </c>
    </row>
    <row r="7981" spans="1:20">
      <c r="A7981" t="s">
        <v>1640</v>
      </c>
      <c r="B7981" t="s">
        <v>1708</v>
      </c>
      <c r="C7981" s="219" t="s">
        <v>123</v>
      </c>
      <c r="D7981" s="1" t="s">
        <v>44</v>
      </c>
      <c r="E7981" s="1" t="s">
        <v>73</v>
      </c>
      <c r="F7981" s="38" t="s">
        <v>73</v>
      </c>
      <c r="G7981">
        <v>12</v>
      </c>
      <c r="H7981" s="123">
        <f t="shared" si="551"/>
        <v>0.66666666666666663</v>
      </c>
      <c r="I7981"/>
      <c r="K7981" t="s">
        <v>100</v>
      </c>
      <c r="M7981" s="2">
        <v>0</v>
      </c>
      <c r="N7981">
        <v>0</v>
      </c>
      <c r="O7981">
        <v>0</v>
      </c>
      <c r="P7981" s="2">
        <v>3</v>
      </c>
      <c r="Q7981" s="2">
        <v>0</v>
      </c>
      <c r="R7981">
        <v>0</v>
      </c>
      <c r="S7981">
        <v>0</v>
      </c>
      <c r="T7981" s="2">
        <v>3</v>
      </c>
    </row>
    <row r="7982" spans="1:20">
      <c r="A7982" t="s">
        <v>1640</v>
      </c>
      <c r="B7982" t="s">
        <v>1709</v>
      </c>
      <c r="C7982" s="219" t="s">
        <v>123</v>
      </c>
      <c r="D7982" s="1" t="s">
        <v>44</v>
      </c>
      <c r="E7982" s="1" t="s">
        <v>73</v>
      </c>
      <c r="F7982" s="38" t="s">
        <v>73</v>
      </c>
      <c r="G7982">
        <v>12</v>
      </c>
      <c r="H7982" s="123">
        <f t="shared" si="551"/>
        <v>0.66666666666666663</v>
      </c>
      <c r="I7982"/>
      <c r="K7982" t="s">
        <v>100</v>
      </c>
      <c r="M7982" s="2">
        <v>9991.2270433333306</v>
      </c>
      <c r="N7982">
        <v>9991.2270433333306</v>
      </c>
      <c r="O7982">
        <v>17305.3128690095</v>
      </c>
      <c r="P7982" s="2">
        <v>3</v>
      </c>
      <c r="Q7982" s="2">
        <v>31222.584510000001</v>
      </c>
      <c r="R7982">
        <v>17350.3202606431</v>
      </c>
      <c r="S7982">
        <v>30051.636219025499</v>
      </c>
      <c r="T7982" s="2">
        <v>3</v>
      </c>
    </row>
    <row r="7983" spans="1:20">
      <c r="A7983" t="s">
        <v>1640</v>
      </c>
      <c r="B7983" t="s">
        <v>1710</v>
      </c>
      <c r="C7983" s="219" t="s">
        <v>123</v>
      </c>
      <c r="D7983" s="1" t="s">
        <v>44</v>
      </c>
      <c r="E7983" s="1" t="s">
        <v>73</v>
      </c>
      <c r="F7983" s="38" t="s">
        <v>73</v>
      </c>
      <c r="G7983">
        <v>12</v>
      </c>
      <c r="H7983" s="123">
        <f t="shared" si="551"/>
        <v>0.66666666666666663</v>
      </c>
      <c r="I7983"/>
      <c r="K7983" t="s">
        <v>100</v>
      </c>
      <c r="M7983" s="2">
        <v>78888.457103333305</v>
      </c>
      <c r="N7983">
        <v>32443.413877500901</v>
      </c>
      <c r="O7983">
        <v>56193.641206816697</v>
      </c>
      <c r="P7983" s="2">
        <v>3</v>
      </c>
      <c r="Q7983" s="2">
        <v>91025.142850000004</v>
      </c>
      <c r="R7983">
        <v>15170.85715</v>
      </c>
      <c r="S7983">
        <v>26276.695378169599</v>
      </c>
      <c r="T7983" s="2">
        <v>3</v>
      </c>
    </row>
    <row r="7984" spans="1:20">
      <c r="A7984" t="s">
        <v>1640</v>
      </c>
      <c r="B7984" t="s">
        <v>1711</v>
      </c>
      <c r="C7984" s="219" t="s">
        <v>123</v>
      </c>
      <c r="D7984" s="1" t="s">
        <v>44</v>
      </c>
      <c r="E7984" s="1" t="s">
        <v>73</v>
      </c>
      <c r="F7984" s="38" t="s">
        <v>73</v>
      </c>
      <c r="G7984">
        <v>12</v>
      </c>
      <c r="H7984" s="123">
        <f t="shared" si="551"/>
        <v>0.66666666666666663</v>
      </c>
      <c r="I7984"/>
      <c r="K7984" t="s">
        <v>100</v>
      </c>
      <c r="M7984" s="2">
        <v>348.009795</v>
      </c>
      <c r="N7984">
        <v>348.009795</v>
      </c>
      <c r="O7984">
        <v>602.77064647162899</v>
      </c>
      <c r="P7984" s="2">
        <v>3</v>
      </c>
      <c r="Q7984" s="2">
        <v>0</v>
      </c>
      <c r="R7984">
        <v>0</v>
      </c>
      <c r="S7984">
        <v>0</v>
      </c>
      <c r="T7984" s="2">
        <v>3</v>
      </c>
    </row>
    <row r="7985" spans="1:20">
      <c r="A7985" t="s">
        <v>1640</v>
      </c>
      <c r="B7985" t="s">
        <v>1712</v>
      </c>
      <c r="C7985" s="219" t="s">
        <v>123</v>
      </c>
      <c r="D7985" s="1" t="s">
        <v>44</v>
      </c>
      <c r="E7985" s="1" t="s">
        <v>73</v>
      </c>
      <c r="F7985" s="38" t="s">
        <v>73</v>
      </c>
      <c r="G7985">
        <v>12</v>
      </c>
      <c r="H7985" s="123">
        <f t="shared" si="551"/>
        <v>0.66666666666666663</v>
      </c>
      <c r="I7985"/>
      <c r="K7985" t="s">
        <v>100</v>
      </c>
      <c r="M7985" s="2">
        <v>0</v>
      </c>
      <c r="N7985">
        <v>0</v>
      </c>
      <c r="O7985">
        <v>0</v>
      </c>
      <c r="P7985" s="2">
        <v>3</v>
      </c>
      <c r="Q7985" s="2">
        <v>0</v>
      </c>
      <c r="R7985">
        <v>0</v>
      </c>
      <c r="S7985">
        <v>0</v>
      </c>
      <c r="T7985" s="2">
        <v>3</v>
      </c>
    </row>
    <row r="7986" spans="1:20">
      <c r="A7986" t="s">
        <v>1640</v>
      </c>
      <c r="B7986" t="s">
        <v>1713</v>
      </c>
      <c r="C7986" s="219" t="s">
        <v>123</v>
      </c>
      <c r="D7986" s="1" t="s">
        <v>44</v>
      </c>
      <c r="E7986" s="1" t="s">
        <v>73</v>
      </c>
      <c r="F7986" s="38" t="s">
        <v>73</v>
      </c>
      <c r="G7986">
        <v>12</v>
      </c>
      <c r="H7986" s="123">
        <f t="shared" si="551"/>
        <v>0.66666666666666663</v>
      </c>
      <c r="I7986"/>
      <c r="K7986" t="s">
        <v>100</v>
      </c>
      <c r="M7986" s="2">
        <v>0</v>
      </c>
      <c r="N7986">
        <v>0</v>
      </c>
      <c r="O7986">
        <v>0</v>
      </c>
      <c r="P7986" s="2">
        <v>3</v>
      </c>
      <c r="Q7986" s="2">
        <v>0</v>
      </c>
      <c r="R7986">
        <v>0</v>
      </c>
      <c r="S7986">
        <v>0</v>
      </c>
      <c r="T7986" s="2">
        <v>3</v>
      </c>
    </row>
    <row r="7987" spans="1:20">
      <c r="A7987" t="s">
        <v>1640</v>
      </c>
      <c r="B7987" t="s">
        <v>1714</v>
      </c>
      <c r="C7987" s="219" t="s">
        <v>123</v>
      </c>
      <c r="D7987" s="1" t="s">
        <v>44</v>
      </c>
      <c r="E7987" s="1" t="s">
        <v>73</v>
      </c>
      <c r="F7987" s="38" t="s">
        <v>73</v>
      </c>
      <c r="G7987">
        <v>12</v>
      </c>
      <c r="H7987" s="123">
        <f t="shared" si="551"/>
        <v>0.66666666666666663</v>
      </c>
      <c r="I7987"/>
      <c r="K7987" t="s">
        <v>100</v>
      </c>
      <c r="M7987" s="2">
        <v>0</v>
      </c>
      <c r="N7987">
        <v>0</v>
      </c>
      <c r="O7987">
        <v>0</v>
      </c>
      <c r="P7987" s="2">
        <v>3</v>
      </c>
      <c r="Q7987" s="2">
        <v>4911.1868833333301</v>
      </c>
      <c r="R7987">
        <v>4911.1868833333301</v>
      </c>
      <c r="S7987">
        <v>8506.4252073991793</v>
      </c>
      <c r="T7987" s="2">
        <v>3</v>
      </c>
    </row>
    <row r="7988" spans="1:20">
      <c r="A7988" t="s">
        <v>1640</v>
      </c>
      <c r="B7988" t="s">
        <v>1715</v>
      </c>
      <c r="C7988" s="219" t="s">
        <v>123</v>
      </c>
      <c r="D7988" s="1" t="s">
        <v>44</v>
      </c>
      <c r="E7988" s="1" t="s">
        <v>73</v>
      </c>
      <c r="F7988" s="38" t="s">
        <v>73</v>
      </c>
      <c r="G7988">
        <v>12</v>
      </c>
      <c r="H7988" s="123">
        <f t="shared" si="551"/>
        <v>0.66666666666666663</v>
      </c>
      <c r="I7988"/>
      <c r="K7988" t="s">
        <v>100</v>
      </c>
      <c r="M7988" s="2">
        <v>152143.391366667</v>
      </c>
      <c r="N7988">
        <v>80506.715443193607</v>
      </c>
      <c r="O7988">
        <v>139441.72149810099</v>
      </c>
      <c r="P7988" s="2">
        <v>3</v>
      </c>
      <c r="Q7988" s="2">
        <v>109543.241786667</v>
      </c>
      <c r="R7988">
        <v>21081.606706013401</v>
      </c>
      <c r="S7988">
        <v>36514.413919999999</v>
      </c>
      <c r="T7988" s="2">
        <v>3</v>
      </c>
    </row>
    <row r="7989" spans="1:20">
      <c r="A7989" t="s">
        <v>1640</v>
      </c>
      <c r="B7989" t="s">
        <v>1716</v>
      </c>
      <c r="C7989" s="219" t="s">
        <v>123</v>
      </c>
      <c r="D7989" s="1" t="s">
        <v>44</v>
      </c>
      <c r="E7989" s="1" t="s">
        <v>73</v>
      </c>
      <c r="F7989" s="38" t="s">
        <v>73</v>
      </c>
      <c r="G7989">
        <v>12</v>
      </c>
      <c r="H7989" s="123">
        <f t="shared" si="551"/>
        <v>0.66666666666666663</v>
      </c>
      <c r="I7989"/>
      <c r="K7989" t="s">
        <v>100</v>
      </c>
      <c r="M7989" s="2">
        <v>83854.147946666693</v>
      </c>
      <c r="N7989">
        <v>68931.638941905694</v>
      </c>
      <c r="O7989">
        <v>119393.100896374</v>
      </c>
      <c r="P7989" s="2">
        <v>3</v>
      </c>
      <c r="Q7989" s="2">
        <v>178367.72149</v>
      </c>
      <c r="R7989">
        <v>134875.90317598401</v>
      </c>
      <c r="S7989">
        <v>233611.91701754401</v>
      </c>
      <c r="T7989" s="2">
        <v>3</v>
      </c>
    </row>
    <row r="7990" spans="1:20">
      <c r="A7990" t="s">
        <v>1640</v>
      </c>
      <c r="B7990" t="s">
        <v>1717</v>
      </c>
      <c r="C7990" s="219" t="s">
        <v>123</v>
      </c>
      <c r="D7990" s="1" t="s">
        <v>44</v>
      </c>
      <c r="E7990" s="1" t="s">
        <v>73</v>
      </c>
      <c r="F7990" s="38" t="s">
        <v>73</v>
      </c>
      <c r="G7990">
        <v>12</v>
      </c>
      <c r="H7990" s="123">
        <f t="shared" si="551"/>
        <v>0.66666666666666663</v>
      </c>
      <c r="I7990"/>
      <c r="K7990" t="s">
        <v>100</v>
      </c>
      <c r="M7990" s="2">
        <v>16121.3585873333</v>
      </c>
      <c r="N7990">
        <v>7257.2015705018503</v>
      </c>
      <c r="O7990">
        <v>12569.8418408778</v>
      </c>
      <c r="P7990" s="2">
        <v>3</v>
      </c>
      <c r="Q7990" s="2">
        <v>19150.219894666701</v>
      </c>
      <c r="R7990">
        <v>8569.6988413900108</v>
      </c>
      <c r="S7990">
        <v>14843.153798851599</v>
      </c>
      <c r="T7990" s="2">
        <v>3</v>
      </c>
    </row>
    <row r="7991" spans="1:20">
      <c r="A7991" t="s">
        <v>1640</v>
      </c>
      <c r="B7991" t="s">
        <v>1718</v>
      </c>
      <c r="C7991" s="219" t="s">
        <v>123</v>
      </c>
      <c r="D7991" s="1" t="s">
        <v>44</v>
      </c>
      <c r="E7991" s="1" t="s">
        <v>73</v>
      </c>
      <c r="F7991" s="38" t="s">
        <v>73</v>
      </c>
      <c r="G7991">
        <v>12</v>
      </c>
      <c r="H7991" s="123">
        <f t="shared" si="551"/>
        <v>0.66666666666666663</v>
      </c>
      <c r="I7991"/>
      <c r="K7991" t="s">
        <v>100</v>
      </c>
      <c r="M7991" s="2">
        <v>0</v>
      </c>
      <c r="N7991">
        <v>0</v>
      </c>
      <c r="O7991">
        <v>0</v>
      </c>
      <c r="P7991" s="2">
        <v>3</v>
      </c>
      <c r="Q7991" s="2">
        <v>0</v>
      </c>
      <c r="R7991">
        <v>0</v>
      </c>
      <c r="S7991">
        <v>0</v>
      </c>
      <c r="T7991" s="2">
        <v>3</v>
      </c>
    </row>
    <row r="7992" spans="1:20">
      <c r="A7992" t="s">
        <v>1640</v>
      </c>
      <c r="B7992" t="s">
        <v>1719</v>
      </c>
      <c r="C7992" s="219" t="s">
        <v>123</v>
      </c>
      <c r="D7992" s="1" t="s">
        <v>44</v>
      </c>
      <c r="E7992" s="1" t="s">
        <v>73</v>
      </c>
      <c r="F7992" s="38" t="s">
        <v>73</v>
      </c>
      <c r="G7992">
        <v>12</v>
      </c>
      <c r="H7992" s="123">
        <f t="shared" si="551"/>
        <v>0.66666666666666663</v>
      </c>
      <c r="I7992"/>
      <c r="K7992" t="s">
        <v>100</v>
      </c>
      <c r="M7992" s="2">
        <v>18257.206963333301</v>
      </c>
      <c r="N7992">
        <v>18257.206963333301</v>
      </c>
      <c r="O7992">
        <v>31622.410064793599</v>
      </c>
      <c r="P7992" s="2">
        <v>3</v>
      </c>
      <c r="Q7992" s="2">
        <v>12171.471310000001</v>
      </c>
      <c r="R7992">
        <v>12171.471310000001</v>
      </c>
      <c r="S7992">
        <v>21081.606711786899</v>
      </c>
      <c r="T7992" s="2">
        <v>3</v>
      </c>
    </row>
    <row r="7993" spans="1:20">
      <c r="A7993" t="s">
        <v>1640</v>
      </c>
      <c r="B7993" t="s">
        <v>1720</v>
      </c>
      <c r="C7993" s="219" t="s">
        <v>123</v>
      </c>
      <c r="D7993" s="1" t="s">
        <v>44</v>
      </c>
      <c r="E7993" s="1" t="s">
        <v>73</v>
      </c>
      <c r="F7993" s="38" t="s">
        <v>73</v>
      </c>
      <c r="G7993">
        <v>12</v>
      </c>
      <c r="H7993" s="123">
        <f t="shared" si="551"/>
        <v>0.66666666666666663</v>
      </c>
      <c r="I7993"/>
      <c r="K7993" t="s">
        <v>100</v>
      </c>
      <c r="M7993" s="2">
        <v>0</v>
      </c>
      <c r="N7993">
        <v>0</v>
      </c>
      <c r="O7993">
        <v>0</v>
      </c>
      <c r="P7993" s="2">
        <v>3</v>
      </c>
      <c r="Q7993" s="2">
        <v>0</v>
      </c>
      <c r="R7993">
        <v>0</v>
      </c>
      <c r="S7993">
        <v>0</v>
      </c>
      <c r="T7993" s="2">
        <v>3</v>
      </c>
    </row>
    <row r="7994" spans="1:20">
      <c r="A7994" t="s">
        <v>1640</v>
      </c>
      <c r="B7994" t="s">
        <v>1721</v>
      </c>
      <c r="C7994" s="219" t="s">
        <v>123</v>
      </c>
      <c r="D7994" s="1" t="s">
        <v>44</v>
      </c>
      <c r="E7994" s="1" t="s">
        <v>73</v>
      </c>
      <c r="F7994" s="38" t="s">
        <v>73</v>
      </c>
      <c r="G7994">
        <v>12</v>
      </c>
      <c r="H7994" s="123">
        <f t="shared" si="551"/>
        <v>0.66666666666666663</v>
      </c>
      <c r="I7994"/>
      <c r="K7994" t="s">
        <v>100</v>
      </c>
      <c r="M7994" s="2">
        <v>0</v>
      </c>
      <c r="N7994">
        <v>0</v>
      </c>
      <c r="O7994">
        <v>0</v>
      </c>
      <c r="P7994" s="2">
        <v>3</v>
      </c>
      <c r="Q7994" s="2">
        <v>0</v>
      </c>
      <c r="R7994">
        <v>0</v>
      </c>
      <c r="S7994">
        <v>0</v>
      </c>
      <c r="T7994" s="2">
        <v>3</v>
      </c>
    </row>
    <row r="7995" spans="1:20">
      <c r="A7995" t="s">
        <v>1640</v>
      </c>
      <c r="B7995" t="s">
        <v>1722</v>
      </c>
      <c r="C7995" s="219" t="s">
        <v>123</v>
      </c>
      <c r="D7995" s="1" t="s">
        <v>44</v>
      </c>
      <c r="E7995" s="1" t="s">
        <v>73</v>
      </c>
      <c r="F7995" s="38" t="s">
        <v>73</v>
      </c>
      <c r="G7995">
        <v>12</v>
      </c>
      <c r="H7995" s="123">
        <f t="shared" si="551"/>
        <v>0.66666666666666663</v>
      </c>
      <c r="I7995"/>
      <c r="K7995" t="s">
        <v>100</v>
      </c>
      <c r="M7995" s="2">
        <v>0</v>
      </c>
      <c r="N7995">
        <v>0</v>
      </c>
      <c r="O7995">
        <v>0</v>
      </c>
      <c r="P7995" s="2">
        <v>3</v>
      </c>
      <c r="Q7995" s="2">
        <v>0</v>
      </c>
      <c r="R7995">
        <v>0</v>
      </c>
      <c r="S7995">
        <v>0</v>
      </c>
      <c r="T7995" s="2">
        <v>3</v>
      </c>
    </row>
    <row r="7996" spans="1:20">
      <c r="A7996" t="s">
        <v>1640</v>
      </c>
      <c r="B7996" t="s">
        <v>1723</v>
      </c>
      <c r="C7996" s="219" t="s">
        <v>123</v>
      </c>
      <c r="D7996" s="1" t="s">
        <v>44</v>
      </c>
      <c r="E7996" s="1" t="s">
        <v>73</v>
      </c>
      <c r="F7996" s="38" t="s">
        <v>73</v>
      </c>
      <c r="G7996">
        <v>12</v>
      </c>
      <c r="H7996" s="123">
        <f t="shared" si="551"/>
        <v>0.66666666666666663</v>
      </c>
      <c r="I7996"/>
      <c r="K7996" t="s">
        <v>100</v>
      </c>
      <c r="M7996" s="2">
        <v>57998.417609999997</v>
      </c>
      <c r="N7996">
        <v>16995.869615412601</v>
      </c>
      <c r="O7996">
        <v>29437.7096927108</v>
      </c>
      <c r="P7996" s="2">
        <v>3</v>
      </c>
      <c r="Q7996" s="2">
        <v>9157.6448866666706</v>
      </c>
      <c r="R7996">
        <v>9157.6448866666706</v>
      </c>
      <c r="S7996">
        <v>15861.506221379999</v>
      </c>
      <c r="T7996" s="2">
        <v>3</v>
      </c>
    </row>
    <row r="7997" spans="1:20">
      <c r="A7997" t="s">
        <v>1640</v>
      </c>
      <c r="B7997" t="s">
        <v>1724</v>
      </c>
      <c r="C7997" s="219" t="s">
        <v>123</v>
      </c>
      <c r="D7997" s="1" t="s">
        <v>44</v>
      </c>
      <c r="E7997" s="1" t="s">
        <v>73</v>
      </c>
      <c r="F7997" s="38" t="s">
        <v>73</v>
      </c>
      <c r="G7997">
        <v>12</v>
      </c>
      <c r="H7997" s="123">
        <f t="shared" si="551"/>
        <v>0.66666666666666663</v>
      </c>
      <c r="I7997"/>
      <c r="K7997" t="s">
        <v>100</v>
      </c>
      <c r="M7997" s="2">
        <v>85305.102660000004</v>
      </c>
      <c r="N7997">
        <v>76023.966986262807</v>
      </c>
      <c r="O7997">
        <v>131677.37341314601</v>
      </c>
      <c r="P7997" s="2">
        <v>3</v>
      </c>
      <c r="Q7997" s="2">
        <v>63188.964953333299</v>
      </c>
      <c r="R7997">
        <v>45566.210641540398</v>
      </c>
      <c r="S7997">
        <v>78922.991939533604</v>
      </c>
      <c r="T7997" s="2">
        <v>3</v>
      </c>
    </row>
    <row r="7998" spans="1:20">
      <c r="A7998" t="s">
        <v>1640</v>
      </c>
      <c r="B7998" t="s">
        <v>1725</v>
      </c>
      <c r="C7998" s="219" t="s">
        <v>123</v>
      </c>
      <c r="D7998" s="1" t="s">
        <v>44</v>
      </c>
      <c r="E7998" s="1" t="s">
        <v>73</v>
      </c>
      <c r="F7998" s="38" t="s">
        <v>73</v>
      </c>
      <c r="G7998">
        <v>12</v>
      </c>
      <c r="H7998" s="123">
        <f t="shared" si="551"/>
        <v>0.66666666666666663</v>
      </c>
      <c r="I7998"/>
      <c r="K7998" t="s">
        <v>100</v>
      </c>
      <c r="M7998" s="2">
        <v>2702.2222223333301</v>
      </c>
      <c r="N7998">
        <v>2702.2222223333301</v>
      </c>
      <c r="O7998">
        <v>4680.3861824230198</v>
      </c>
      <c r="P7998" s="2">
        <v>3</v>
      </c>
      <c r="Q7998" s="2">
        <v>0</v>
      </c>
      <c r="R7998">
        <v>0</v>
      </c>
      <c r="S7998">
        <v>0</v>
      </c>
      <c r="T7998" s="2">
        <v>3</v>
      </c>
    </row>
    <row r="7999" spans="1:20">
      <c r="A7999" t="s">
        <v>1640</v>
      </c>
      <c r="B7999" t="s">
        <v>1726</v>
      </c>
      <c r="C7999" s="219" t="s">
        <v>123</v>
      </c>
      <c r="D7999" s="1" t="s">
        <v>44</v>
      </c>
      <c r="E7999" s="1" t="s">
        <v>73</v>
      </c>
      <c r="F7999" s="38" t="s">
        <v>73</v>
      </c>
      <c r="G7999">
        <v>12</v>
      </c>
      <c r="H7999" s="123">
        <f t="shared" si="551"/>
        <v>0.66666666666666663</v>
      </c>
      <c r="I7999"/>
      <c r="K7999" t="s">
        <v>100</v>
      </c>
      <c r="M7999" s="2">
        <v>46672.150216666698</v>
      </c>
      <c r="N7999">
        <v>27153.407335624699</v>
      </c>
      <c r="O7999">
        <v>47031.0811039154</v>
      </c>
      <c r="P7999" s="2">
        <v>3</v>
      </c>
      <c r="Q7999" s="2">
        <v>71803.308042999997</v>
      </c>
      <c r="R7999">
        <v>33054.024271142902</v>
      </c>
      <c r="S7999">
        <v>57251.249432234297</v>
      </c>
      <c r="T7999" s="2">
        <v>3</v>
      </c>
    </row>
    <row r="8000" spans="1:20">
      <c r="A8000" t="s">
        <v>1640</v>
      </c>
      <c r="B8000" t="s">
        <v>1727</v>
      </c>
      <c r="C8000" s="219" t="s">
        <v>123</v>
      </c>
      <c r="D8000" s="1" t="s">
        <v>44</v>
      </c>
      <c r="E8000" s="1" t="s">
        <v>73</v>
      </c>
      <c r="F8000" s="38" t="s">
        <v>73</v>
      </c>
      <c r="G8000">
        <v>12</v>
      </c>
      <c r="H8000" s="123">
        <f t="shared" si="551"/>
        <v>0.66666666666666663</v>
      </c>
      <c r="I8000"/>
      <c r="K8000" t="s">
        <v>100</v>
      </c>
      <c r="M8000" s="2">
        <v>32211.5840166667</v>
      </c>
      <c r="N8000">
        <v>9975.6310302900492</v>
      </c>
      <c r="O8000">
        <v>17278.299782023001</v>
      </c>
      <c r="P8000" s="2">
        <v>3</v>
      </c>
      <c r="Q8000" s="2">
        <v>17187.999377333301</v>
      </c>
      <c r="R8000">
        <v>5052.7968764207799</v>
      </c>
      <c r="S8000">
        <v>8751.7009102860993</v>
      </c>
      <c r="T8000" s="2">
        <v>3</v>
      </c>
    </row>
    <row r="8001" spans="1:20">
      <c r="A8001" t="s">
        <v>1640</v>
      </c>
      <c r="B8001" t="s">
        <v>1728</v>
      </c>
      <c r="C8001" s="219" t="s">
        <v>123</v>
      </c>
      <c r="D8001" s="1" t="s">
        <v>44</v>
      </c>
      <c r="E8001" s="1" t="s">
        <v>73</v>
      </c>
      <c r="F8001" s="38" t="s">
        <v>73</v>
      </c>
      <c r="G8001">
        <v>12</v>
      </c>
      <c r="H8001" s="123">
        <f t="shared" si="551"/>
        <v>0.66666666666666663</v>
      </c>
      <c r="I8001"/>
      <c r="K8001" t="s">
        <v>100</v>
      </c>
      <c r="M8001" s="2">
        <v>0</v>
      </c>
      <c r="N8001">
        <v>0</v>
      </c>
      <c r="O8001">
        <v>0</v>
      </c>
      <c r="P8001" s="2">
        <v>3</v>
      </c>
      <c r="Q8001" s="2">
        <v>0</v>
      </c>
      <c r="R8001">
        <v>0</v>
      </c>
      <c r="S8001">
        <v>0</v>
      </c>
      <c r="T8001" s="2">
        <v>3</v>
      </c>
    </row>
    <row r="8002" spans="1:20">
      <c r="A8002" t="s">
        <v>1640</v>
      </c>
      <c r="B8002" t="s">
        <v>1729</v>
      </c>
      <c r="C8002" s="219" t="s">
        <v>123</v>
      </c>
      <c r="D8002" s="1" t="s">
        <v>44</v>
      </c>
      <c r="E8002" s="1" t="s">
        <v>73</v>
      </c>
      <c r="F8002" s="38" t="s">
        <v>73</v>
      </c>
      <c r="G8002">
        <v>12</v>
      </c>
      <c r="H8002" s="123">
        <f t="shared" si="551"/>
        <v>0.66666666666666663</v>
      </c>
      <c r="I8002"/>
      <c r="K8002" t="s">
        <v>100</v>
      </c>
      <c r="M8002" s="2">
        <v>0</v>
      </c>
      <c r="N8002">
        <v>0</v>
      </c>
      <c r="O8002">
        <v>0</v>
      </c>
      <c r="P8002" s="2">
        <v>3</v>
      </c>
      <c r="Q8002" s="2">
        <v>0</v>
      </c>
      <c r="R8002">
        <v>0</v>
      </c>
      <c r="S8002">
        <v>0</v>
      </c>
      <c r="T8002" s="2">
        <v>3</v>
      </c>
    </row>
    <row r="8003" spans="1:20">
      <c r="A8003" t="s">
        <v>1640</v>
      </c>
      <c r="B8003" t="s">
        <v>1730</v>
      </c>
      <c r="C8003" s="219" t="s">
        <v>123</v>
      </c>
      <c r="D8003" s="1" t="s">
        <v>44</v>
      </c>
      <c r="E8003" s="1" t="s">
        <v>73</v>
      </c>
      <c r="F8003" s="38" t="s">
        <v>73</v>
      </c>
      <c r="G8003">
        <v>12</v>
      </c>
      <c r="H8003" s="123">
        <f t="shared" si="551"/>
        <v>0.66666666666666663</v>
      </c>
      <c r="I8003"/>
      <c r="K8003" t="s">
        <v>100</v>
      </c>
      <c r="M8003" s="2">
        <v>0</v>
      </c>
      <c r="N8003">
        <v>0</v>
      </c>
      <c r="O8003">
        <v>0</v>
      </c>
      <c r="P8003" s="2">
        <v>3</v>
      </c>
      <c r="Q8003" s="2">
        <v>0</v>
      </c>
      <c r="R8003">
        <v>0</v>
      </c>
      <c r="S8003">
        <v>0</v>
      </c>
      <c r="T8003" s="2">
        <v>3</v>
      </c>
    </row>
    <row r="8004" spans="1:20">
      <c r="A8004" t="s">
        <v>1640</v>
      </c>
      <c r="B8004" t="s">
        <v>1731</v>
      </c>
      <c r="C8004" s="219" t="s">
        <v>123</v>
      </c>
      <c r="D8004" s="1" t="s">
        <v>44</v>
      </c>
      <c r="E8004" s="1" t="s">
        <v>73</v>
      </c>
      <c r="F8004" s="38" t="s">
        <v>73</v>
      </c>
      <c r="G8004">
        <v>12</v>
      </c>
      <c r="H8004" s="123">
        <f t="shared" si="551"/>
        <v>0.66666666666666663</v>
      </c>
      <c r="I8004"/>
      <c r="K8004" t="s">
        <v>100</v>
      </c>
      <c r="M8004" s="2">
        <v>0</v>
      </c>
      <c r="N8004">
        <v>0</v>
      </c>
      <c r="O8004">
        <v>0</v>
      </c>
      <c r="P8004" s="2">
        <v>3</v>
      </c>
      <c r="Q8004" s="2">
        <v>0</v>
      </c>
      <c r="R8004">
        <v>0</v>
      </c>
      <c r="S8004">
        <v>0</v>
      </c>
      <c r="T8004" s="2">
        <v>3</v>
      </c>
    </row>
    <row r="8005" spans="1:20">
      <c r="A8005" t="s">
        <v>1640</v>
      </c>
      <c r="B8005" t="s">
        <v>1732</v>
      </c>
      <c r="C8005" s="219" t="s">
        <v>123</v>
      </c>
      <c r="D8005" s="1" t="s">
        <v>44</v>
      </c>
      <c r="E8005" s="1" t="s">
        <v>73</v>
      </c>
      <c r="F8005" s="38" t="s">
        <v>73</v>
      </c>
      <c r="G8005">
        <v>12</v>
      </c>
      <c r="H8005" s="123">
        <f t="shared" si="551"/>
        <v>0.66666666666666663</v>
      </c>
      <c r="I8005"/>
      <c r="K8005" t="s">
        <v>100</v>
      </c>
      <c r="M8005" s="2">
        <v>0</v>
      </c>
      <c r="N8005">
        <v>0</v>
      </c>
      <c r="O8005">
        <v>0</v>
      </c>
      <c r="P8005" s="2">
        <v>3</v>
      </c>
      <c r="Q8005" s="2">
        <v>0</v>
      </c>
      <c r="R8005">
        <v>0</v>
      </c>
      <c r="S8005">
        <v>0</v>
      </c>
      <c r="T8005" s="2">
        <v>3</v>
      </c>
    </row>
    <row r="8006" spans="1:20">
      <c r="A8006" t="s">
        <v>1640</v>
      </c>
      <c r="B8006" t="s">
        <v>1733</v>
      </c>
      <c r="C8006" s="219" t="s">
        <v>123</v>
      </c>
      <c r="D8006" s="1" t="s">
        <v>44</v>
      </c>
      <c r="E8006" s="1" t="s">
        <v>73</v>
      </c>
      <c r="F8006" s="38" t="s">
        <v>73</v>
      </c>
      <c r="G8006">
        <v>12</v>
      </c>
      <c r="H8006" s="123">
        <f t="shared" si="551"/>
        <v>0.66666666666666663</v>
      </c>
      <c r="I8006"/>
      <c r="K8006" t="s">
        <v>100</v>
      </c>
      <c r="M8006" s="2">
        <v>0</v>
      </c>
      <c r="N8006">
        <v>0</v>
      </c>
      <c r="O8006">
        <v>0</v>
      </c>
      <c r="P8006" s="2">
        <v>3</v>
      </c>
      <c r="Q8006" s="2">
        <v>0</v>
      </c>
      <c r="R8006">
        <v>0</v>
      </c>
      <c r="S8006">
        <v>0</v>
      </c>
      <c r="T8006" s="2">
        <v>3</v>
      </c>
    </row>
    <row r="8007" spans="1:20">
      <c r="A8007" t="s">
        <v>1640</v>
      </c>
      <c r="B8007" t="s">
        <v>1664</v>
      </c>
      <c r="C8007" s="219" t="s">
        <v>123</v>
      </c>
      <c r="D8007" s="1" t="s">
        <v>44</v>
      </c>
      <c r="E8007" s="1" t="s">
        <v>73</v>
      </c>
      <c r="F8007" s="38" t="s">
        <v>73</v>
      </c>
      <c r="G8007">
        <v>18</v>
      </c>
      <c r="H8007" s="123">
        <f t="shared" si="551"/>
        <v>1</v>
      </c>
      <c r="I8007"/>
      <c r="L8007" t="s">
        <v>100</v>
      </c>
      <c r="M8007" s="2">
        <v>0</v>
      </c>
      <c r="N8007">
        <v>0</v>
      </c>
      <c r="O8007">
        <v>0</v>
      </c>
      <c r="P8007" s="2">
        <v>3</v>
      </c>
      <c r="Q8007" s="2">
        <v>15130.9221406667</v>
      </c>
      <c r="R8007">
        <v>8042.93674985902</v>
      </c>
      <c r="S8007">
        <v>13930.7750928187</v>
      </c>
      <c r="T8007" s="2">
        <v>3</v>
      </c>
    </row>
    <row r="8008" spans="1:20">
      <c r="A8008" t="s">
        <v>1640</v>
      </c>
      <c r="B8008" t="s">
        <v>1665</v>
      </c>
      <c r="C8008" s="219" t="s">
        <v>123</v>
      </c>
      <c r="D8008" s="1" t="s">
        <v>44</v>
      </c>
      <c r="E8008" s="1" t="s">
        <v>73</v>
      </c>
      <c r="F8008" s="38" t="s">
        <v>73</v>
      </c>
      <c r="G8008">
        <v>18</v>
      </c>
      <c r="H8008" s="123">
        <f t="shared" si="551"/>
        <v>1</v>
      </c>
      <c r="I8008"/>
      <c r="L8008" t="s">
        <v>100</v>
      </c>
      <c r="M8008" s="2">
        <v>0</v>
      </c>
      <c r="N8008">
        <v>0</v>
      </c>
      <c r="O8008">
        <v>0</v>
      </c>
      <c r="P8008" s="2">
        <v>3</v>
      </c>
      <c r="Q8008" s="2">
        <v>0</v>
      </c>
      <c r="R8008">
        <v>0</v>
      </c>
      <c r="S8008">
        <v>0</v>
      </c>
      <c r="T8008" s="2">
        <v>3</v>
      </c>
    </row>
    <row r="8009" spans="1:20">
      <c r="A8009" t="s">
        <v>1640</v>
      </c>
      <c r="B8009" t="s">
        <v>1666</v>
      </c>
      <c r="C8009" s="219" t="s">
        <v>123</v>
      </c>
      <c r="D8009" s="1" t="s">
        <v>44</v>
      </c>
      <c r="E8009" s="1" t="s">
        <v>73</v>
      </c>
      <c r="F8009" s="38" t="s">
        <v>73</v>
      </c>
      <c r="G8009">
        <v>18</v>
      </c>
      <c r="H8009" s="123">
        <f t="shared" si="551"/>
        <v>1</v>
      </c>
      <c r="I8009"/>
      <c r="L8009" t="s">
        <v>100</v>
      </c>
      <c r="M8009" s="2">
        <v>0</v>
      </c>
      <c r="N8009">
        <v>0</v>
      </c>
      <c r="O8009">
        <v>0</v>
      </c>
      <c r="P8009" s="2">
        <v>3</v>
      </c>
      <c r="Q8009" s="2">
        <v>0</v>
      </c>
      <c r="R8009">
        <v>0</v>
      </c>
      <c r="S8009">
        <v>0</v>
      </c>
      <c r="T8009" s="2">
        <v>3</v>
      </c>
    </row>
    <row r="8010" spans="1:20">
      <c r="A8010" t="s">
        <v>1640</v>
      </c>
      <c r="B8010" t="s">
        <v>1667</v>
      </c>
      <c r="C8010" s="219" t="s">
        <v>123</v>
      </c>
      <c r="D8010" s="1" t="s">
        <v>44</v>
      </c>
      <c r="E8010" s="1" t="s">
        <v>73</v>
      </c>
      <c r="F8010" s="38" t="s">
        <v>73</v>
      </c>
      <c r="G8010">
        <v>18</v>
      </c>
      <c r="H8010" s="123">
        <f t="shared" si="551"/>
        <v>1</v>
      </c>
      <c r="I8010"/>
      <c r="L8010" t="s">
        <v>100</v>
      </c>
      <c r="M8010" s="2">
        <v>0</v>
      </c>
      <c r="N8010">
        <v>0</v>
      </c>
      <c r="O8010">
        <v>0</v>
      </c>
      <c r="P8010" s="2">
        <v>3</v>
      </c>
      <c r="Q8010" s="2">
        <v>0</v>
      </c>
      <c r="R8010">
        <v>0</v>
      </c>
      <c r="S8010">
        <v>0</v>
      </c>
      <c r="T8010" s="2">
        <v>3</v>
      </c>
    </row>
    <row r="8011" spans="1:20">
      <c r="A8011" t="s">
        <v>1640</v>
      </c>
      <c r="B8011" t="s">
        <v>1668</v>
      </c>
      <c r="C8011" s="219" t="s">
        <v>123</v>
      </c>
      <c r="D8011" s="1" t="s">
        <v>44</v>
      </c>
      <c r="E8011" s="1" t="s">
        <v>73</v>
      </c>
      <c r="F8011" s="38" t="s">
        <v>73</v>
      </c>
      <c r="G8011">
        <v>18</v>
      </c>
      <c r="H8011" s="123">
        <f t="shared" si="551"/>
        <v>1</v>
      </c>
      <c r="I8011"/>
      <c r="L8011" t="s">
        <v>100</v>
      </c>
      <c r="M8011" s="2">
        <v>39222.967916666697</v>
      </c>
      <c r="N8011">
        <v>5988.9798417032298</v>
      </c>
      <c r="O8011">
        <v>10373.217371335801</v>
      </c>
      <c r="P8011" s="2">
        <v>3</v>
      </c>
      <c r="Q8011" s="2">
        <v>27569.767304666701</v>
      </c>
      <c r="R8011">
        <v>12573.5171685184</v>
      </c>
      <c r="S8011">
        <v>21777.970565713498</v>
      </c>
      <c r="T8011" s="2">
        <v>3</v>
      </c>
    </row>
    <row r="8012" spans="1:20">
      <c r="A8012" t="s">
        <v>1640</v>
      </c>
      <c r="B8012" t="s">
        <v>1669</v>
      </c>
      <c r="C8012" s="219" t="s">
        <v>123</v>
      </c>
      <c r="D8012" s="1" t="s">
        <v>44</v>
      </c>
      <c r="E8012" s="1" t="s">
        <v>73</v>
      </c>
      <c r="F8012" s="38" t="s">
        <v>73</v>
      </c>
      <c r="G8012">
        <v>18</v>
      </c>
      <c r="H8012" s="123">
        <f t="shared" si="551"/>
        <v>1</v>
      </c>
      <c r="I8012"/>
      <c r="L8012" t="s">
        <v>100</v>
      </c>
      <c r="M8012" s="2">
        <v>0</v>
      </c>
      <c r="N8012">
        <v>0</v>
      </c>
      <c r="O8012">
        <v>0</v>
      </c>
      <c r="P8012" s="2">
        <v>3</v>
      </c>
      <c r="Q8012" s="2">
        <v>0</v>
      </c>
      <c r="R8012">
        <v>0</v>
      </c>
      <c r="S8012">
        <v>0</v>
      </c>
      <c r="T8012" s="2">
        <v>3</v>
      </c>
    </row>
    <row r="8013" spans="1:20">
      <c r="A8013" t="s">
        <v>1640</v>
      </c>
      <c r="B8013" t="s">
        <v>1670</v>
      </c>
      <c r="C8013" s="219" t="s">
        <v>123</v>
      </c>
      <c r="D8013" s="1" t="s">
        <v>44</v>
      </c>
      <c r="E8013" s="1" t="s">
        <v>73</v>
      </c>
      <c r="F8013" s="38" t="s">
        <v>73</v>
      </c>
      <c r="G8013">
        <v>18</v>
      </c>
      <c r="H8013" s="123">
        <f t="shared" si="551"/>
        <v>1</v>
      </c>
      <c r="I8013"/>
      <c r="L8013" t="s">
        <v>100</v>
      </c>
      <c r="M8013" s="2">
        <v>0</v>
      </c>
      <c r="N8013">
        <v>0</v>
      </c>
      <c r="O8013">
        <v>0</v>
      </c>
      <c r="P8013" s="2">
        <v>3</v>
      </c>
      <c r="Q8013" s="2">
        <v>0</v>
      </c>
      <c r="R8013">
        <v>0</v>
      </c>
      <c r="S8013">
        <v>0</v>
      </c>
      <c r="T8013" s="2">
        <v>3</v>
      </c>
    </row>
    <row r="8014" spans="1:20">
      <c r="A8014" t="s">
        <v>1640</v>
      </c>
      <c r="B8014" t="s">
        <v>1671</v>
      </c>
      <c r="C8014" s="219" t="s">
        <v>123</v>
      </c>
      <c r="D8014" s="1" t="s">
        <v>44</v>
      </c>
      <c r="E8014" s="1" t="s">
        <v>73</v>
      </c>
      <c r="F8014" s="38" t="s">
        <v>73</v>
      </c>
      <c r="G8014">
        <v>18</v>
      </c>
      <c r="H8014" s="123">
        <f t="shared" si="551"/>
        <v>1</v>
      </c>
      <c r="I8014"/>
      <c r="L8014" t="s">
        <v>100</v>
      </c>
      <c r="M8014" s="2">
        <v>0</v>
      </c>
      <c r="N8014">
        <v>0</v>
      </c>
      <c r="O8014">
        <v>0</v>
      </c>
      <c r="P8014" s="2">
        <v>3</v>
      </c>
      <c r="Q8014" s="2">
        <v>0</v>
      </c>
      <c r="R8014">
        <v>0</v>
      </c>
      <c r="S8014">
        <v>0</v>
      </c>
      <c r="T8014" s="2">
        <v>3</v>
      </c>
    </row>
    <row r="8015" spans="1:20">
      <c r="A8015" t="s">
        <v>1640</v>
      </c>
      <c r="B8015" t="s">
        <v>1672</v>
      </c>
      <c r="C8015" s="219" t="s">
        <v>123</v>
      </c>
      <c r="D8015" s="1" t="s">
        <v>44</v>
      </c>
      <c r="E8015" s="1" t="s">
        <v>73</v>
      </c>
      <c r="F8015" s="38" t="s">
        <v>73</v>
      </c>
      <c r="G8015">
        <v>18</v>
      </c>
      <c r="H8015" s="123">
        <f t="shared" si="551"/>
        <v>1</v>
      </c>
      <c r="I8015"/>
      <c r="L8015" t="s">
        <v>100</v>
      </c>
      <c r="M8015" s="2">
        <v>0</v>
      </c>
      <c r="N8015">
        <v>0</v>
      </c>
      <c r="O8015">
        <v>0</v>
      </c>
      <c r="P8015" s="2">
        <v>3</v>
      </c>
      <c r="Q8015" s="2">
        <v>0</v>
      </c>
      <c r="R8015">
        <v>0</v>
      </c>
      <c r="S8015">
        <v>0</v>
      </c>
      <c r="T8015" s="2">
        <v>3</v>
      </c>
    </row>
    <row r="8016" spans="1:20">
      <c r="A8016" t="s">
        <v>1640</v>
      </c>
      <c r="B8016" t="s">
        <v>1673</v>
      </c>
      <c r="C8016" s="219" t="s">
        <v>123</v>
      </c>
      <c r="D8016" s="1" t="s">
        <v>44</v>
      </c>
      <c r="E8016" s="1" t="s">
        <v>73</v>
      </c>
      <c r="F8016" s="38" t="s">
        <v>73</v>
      </c>
      <c r="G8016">
        <v>18</v>
      </c>
      <c r="H8016" s="123">
        <f t="shared" si="551"/>
        <v>1</v>
      </c>
      <c r="I8016"/>
      <c r="L8016" t="s">
        <v>100</v>
      </c>
      <c r="M8016" s="2">
        <v>0</v>
      </c>
      <c r="N8016">
        <v>0</v>
      </c>
      <c r="O8016">
        <v>0</v>
      </c>
      <c r="P8016" s="2">
        <v>3</v>
      </c>
      <c r="Q8016" s="2">
        <v>0</v>
      </c>
      <c r="R8016">
        <v>0</v>
      </c>
      <c r="S8016">
        <v>0</v>
      </c>
      <c r="T8016" s="2">
        <v>3</v>
      </c>
    </row>
    <row r="8017" spans="1:20">
      <c r="A8017" t="s">
        <v>1640</v>
      </c>
      <c r="B8017" t="s">
        <v>1674</v>
      </c>
      <c r="C8017" s="219" t="s">
        <v>123</v>
      </c>
      <c r="D8017" s="1" t="s">
        <v>44</v>
      </c>
      <c r="E8017" s="1" t="s">
        <v>73</v>
      </c>
      <c r="F8017" s="38" t="s">
        <v>73</v>
      </c>
      <c r="G8017">
        <v>18</v>
      </c>
      <c r="H8017" s="123">
        <f t="shared" si="551"/>
        <v>1</v>
      </c>
      <c r="I8017"/>
      <c r="L8017" t="s">
        <v>100</v>
      </c>
      <c r="M8017" s="2">
        <v>4121.95864766667</v>
      </c>
      <c r="N8017">
        <v>1800.3635300895801</v>
      </c>
      <c r="O8017">
        <v>3118.32110620922</v>
      </c>
      <c r="P8017" s="2">
        <v>3</v>
      </c>
      <c r="Q8017" s="2">
        <v>6901.1580389999999</v>
      </c>
      <c r="R8017">
        <v>1340.57886095908</v>
      </c>
      <c r="S8017">
        <v>2321.95069873394</v>
      </c>
      <c r="T8017" s="2">
        <v>3</v>
      </c>
    </row>
    <row r="8018" spans="1:20">
      <c r="A8018" t="s">
        <v>1640</v>
      </c>
      <c r="B8018" t="s">
        <v>1675</v>
      </c>
      <c r="C8018" s="219" t="s">
        <v>123</v>
      </c>
      <c r="D8018" s="1" t="s">
        <v>44</v>
      </c>
      <c r="E8018" s="1" t="s">
        <v>73</v>
      </c>
      <c r="F8018" s="38" t="s">
        <v>73</v>
      </c>
      <c r="G8018">
        <v>18</v>
      </c>
      <c r="H8018" s="123">
        <f t="shared" si="551"/>
        <v>1</v>
      </c>
      <c r="I8018"/>
      <c r="L8018" t="s">
        <v>100</v>
      </c>
      <c r="M8018" s="2">
        <v>0</v>
      </c>
      <c r="N8018">
        <v>0</v>
      </c>
      <c r="O8018">
        <v>0</v>
      </c>
      <c r="P8018" s="2">
        <v>3</v>
      </c>
      <c r="Q8018" s="2">
        <v>0</v>
      </c>
      <c r="R8018">
        <v>0</v>
      </c>
      <c r="S8018">
        <v>0</v>
      </c>
      <c r="T8018" s="2">
        <v>3</v>
      </c>
    </row>
    <row r="8019" spans="1:20">
      <c r="A8019" t="s">
        <v>1640</v>
      </c>
      <c r="B8019" t="s">
        <v>1676</v>
      </c>
      <c r="C8019" s="219" t="s">
        <v>123</v>
      </c>
      <c r="D8019" s="1" t="s">
        <v>44</v>
      </c>
      <c r="E8019" s="1" t="s">
        <v>73</v>
      </c>
      <c r="F8019" s="38" t="s">
        <v>73</v>
      </c>
      <c r="G8019">
        <v>18</v>
      </c>
      <c r="H8019" s="123">
        <f t="shared" si="551"/>
        <v>1</v>
      </c>
      <c r="I8019"/>
      <c r="L8019" t="s">
        <v>100</v>
      </c>
      <c r="M8019" s="2">
        <v>0</v>
      </c>
      <c r="N8019">
        <v>0</v>
      </c>
      <c r="O8019">
        <v>0</v>
      </c>
      <c r="P8019" s="2">
        <v>3</v>
      </c>
      <c r="Q8019" s="2">
        <v>0</v>
      </c>
      <c r="R8019">
        <v>0</v>
      </c>
      <c r="S8019">
        <v>0</v>
      </c>
      <c r="T8019" s="2">
        <v>3</v>
      </c>
    </row>
    <row r="8020" spans="1:20">
      <c r="A8020" t="s">
        <v>1640</v>
      </c>
      <c r="B8020" t="s">
        <v>1677</v>
      </c>
      <c r="C8020" s="219" t="s">
        <v>123</v>
      </c>
      <c r="D8020" s="1" t="s">
        <v>44</v>
      </c>
      <c r="E8020" s="1" t="s">
        <v>73</v>
      </c>
      <c r="F8020" s="38" t="s">
        <v>73</v>
      </c>
      <c r="G8020">
        <v>18</v>
      </c>
      <c r="H8020" s="123">
        <f t="shared" si="551"/>
        <v>1</v>
      </c>
      <c r="I8020"/>
      <c r="L8020" t="s">
        <v>100</v>
      </c>
      <c r="M8020" s="2">
        <v>0</v>
      </c>
      <c r="N8020">
        <v>0</v>
      </c>
      <c r="O8020">
        <v>0</v>
      </c>
      <c r="P8020" s="2">
        <v>3</v>
      </c>
      <c r="Q8020" s="2">
        <v>0</v>
      </c>
      <c r="R8020">
        <v>0</v>
      </c>
      <c r="S8020">
        <v>0</v>
      </c>
      <c r="T8020" s="2">
        <v>3</v>
      </c>
    </row>
    <row r="8021" spans="1:20">
      <c r="A8021" t="s">
        <v>1640</v>
      </c>
      <c r="B8021" t="s">
        <v>1678</v>
      </c>
      <c r="C8021" s="219" t="s">
        <v>123</v>
      </c>
      <c r="D8021" s="1" t="s">
        <v>44</v>
      </c>
      <c r="E8021" s="1" t="s">
        <v>73</v>
      </c>
      <c r="F8021" s="38" t="s">
        <v>73</v>
      </c>
      <c r="G8021">
        <v>18</v>
      </c>
      <c r="H8021" s="123">
        <f t="shared" si="551"/>
        <v>1</v>
      </c>
      <c r="I8021"/>
      <c r="L8021" t="s">
        <v>100</v>
      </c>
      <c r="M8021" s="2">
        <v>0</v>
      </c>
      <c r="N8021">
        <v>0</v>
      </c>
      <c r="O8021">
        <v>0</v>
      </c>
      <c r="P8021" s="2">
        <v>3</v>
      </c>
      <c r="Q8021" s="2">
        <v>0</v>
      </c>
      <c r="R8021">
        <v>0</v>
      </c>
      <c r="S8021">
        <v>0</v>
      </c>
      <c r="T8021" s="2">
        <v>3</v>
      </c>
    </row>
    <row r="8022" spans="1:20">
      <c r="A8022" t="s">
        <v>1640</v>
      </c>
      <c r="B8022" t="s">
        <v>1679</v>
      </c>
      <c r="C8022" s="219" t="s">
        <v>123</v>
      </c>
      <c r="D8022" s="1" t="s">
        <v>44</v>
      </c>
      <c r="E8022" s="1" t="s">
        <v>73</v>
      </c>
      <c r="F8022" s="38" t="s">
        <v>73</v>
      </c>
      <c r="G8022">
        <v>18</v>
      </c>
      <c r="H8022" s="123">
        <f t="shared" si="551"/>
        <v>1</v>
      </c>
      <c r="I8022"/>
      <c r="L8022" t="s">
        <v>100</v>
      </c>
      <c r="M8022" s="2">
        <v>133710.402966667</v>
      </c>
      <c r="N8022">
        <v>7378.1032953294198</v>
      </c>
      <c r="O8022">
        <v>12779.2497710019</v>
      </c>
      <c r="P8022" s="2">
        <v>3</v>
      </c>
      <c r="Q8022" s="2">
        <v>259103.890866667</v>
      </c>
      <c r="R8022">
        <v>56946.067630645302</v>
      </c>
      <c r="S8022">
        <v>98633.482427531198</v>
      </c>
      <c r="T8022" s="2">
        <v>3</v>
      </c>
    </row>
    <row r="8023" spans="1:20">
      <c r="A8023" t="s">
        <v>1640</v>
      </c>
      <c r="B8023" t="s">
        <v>1680</v>
      </c>
      <c r="C8023" s="219" t="s">
        <v>123</v>
      </c>
      <c r="D8023" s="1" t="s">
        <v>44</v>
      </c>
      <c r="E8023" s="1" t="s">
        <v>73</v>
      </c>
      <c r="F8023" s="38" t="s">
        <v>73</v>
      </c>
      <c r="G8023">
        <v>18</v>
      </c>
      <c r="H8023" s="123">
        <f t="shared" ref="H8023:H8086" si="552">G8023/18</f>
        <v>1</v>
      </c>
      <c r="I8023"/>
      <c r="L8023" t="s">
        <v>100</v>
      </c>
      <c r="M8023" s="2">
        <v>129211.277133333</v>
      </c>
      <c r="N8023">
        <v>18122.142336746401</v>
      </c>
      <c r="O8023">
        <v>31388.471269239799</v>
      </c>
      <c r="P8023" s="2">
        <v>3</v>
      </c>
      <c r="Q8023" s="2">
        <v>450.21350933333298</v>
      </c>
      <c r="R8023">
        <v>450.21350933333298</v>
      </c>
      <c r="S8023">
        <v>779.79267241921798</v>
      </c>
      <c r="T8023" s="2">
        <v>3</v>
      </c>
    </row>
    <row r="8024" spans="1:20">
      <c r="A8024" t="s">
        <v>1640</v>
      </c>
      <c r="B8024" t="s">
        <v>1681</v>
      </c>
      <c r="C8024" s="219" t="s">
        <v>123</v>
      </c>
      <c r="D8024" s="1" t="s">
        <v>44</v>
      </c>
      <c r="E8024" s="1" t="s">
        <v>73</v>
      </c>
      <c r="F8024" s="38" t="s">
        <v>73</v>
      </c>
      <c r="G8024">
        <v>18</v>
      </c>
      <c r="H8024" s="123">
        <f t="shared" si="552"/>
        <v>1</v>
      </c>
      <c r="I8024"/>
      <c r="L8024" t="s">
        <v>100</v>
      </c>
      <c r="M8024" s="2">
        <v>0</v>
      </c>
      <c r="N8024">
        <v>0</v>
      </c>
      <c r="O8024">
        <v>0</v>
      </c>
      <c r="P8024" s="2">
        <v>3</v>
      </c>
      <c r="Q8024" s="2">
        <v>0</v>
      </c>
      <c r="R8024">
        <v>0</v>
      </c>
      <c r="S8024">
        <v>0</v>
      </c>
      <c r="T8024" s="2">
        <v>3</v>
      </c>
    </row>
    <row r="8025" spans="1:20">
      <c r="A8025" t="s">
        <v>1640</v>
      </c>
      <c r="B8025" t="s">
        <v>1682</v>
      </c>
      <c r="C8025" s="219" t="s">
        <v>123</v>
      </c>
      <c r="D8025" s="1" t="s">
        <v>44</v>
      </c>
      <c r="E8025" s="1" t="s">
        <v>73</v>
      </c>
      <c r="F8025" s="38" t="s">
        <v>73</v>
      </c>
      <c r="G8025">
        <v>18</v>
      </c>
      <c r="H8025" s="123">
        <f t="shared" si="552"/>
        <v>1</v>
      </c>
      <c r="I8025"/>
      <c r="L8025" t="s">
        <v>100</v>
      </c>
      <c r="M8025" s="2">
        <v>0</v>
      </c>
      <c r="N8025">
        <v>0</v>
      </c>
      <c r="O8025">
        <v>0</v>
      </c>
      <c r="P8025" s="2">
        <v>3</v>
      </c>
      <c r="Q8025" s="2">
        <v>0</v>
      </c>
      <c r="R8025">
        <v>0</v>
      </c>
      <c r="S8025">
        <v>0</v>
      </c>
      <c r="T8025" s="2">
        <v>3</v>
      </c>
    </row>
    <row r="8026" spans="1:20">
      <c r="A8026" t="s">
        <v>1640</v>
      </c>
      <c r="B8026" t="s">
        <v>1683</v>
      </c>
      <c r="C8026" s="219" t="s">
        <v>123</v>
      </c>
      <c r="D8026" s="1" t="s">
        <v>44</v>
      </c>
      <c r="E8026" s="1" t="s">
        <v>73</v>
      </c>
      <c r="F8026" s="38" t="s">
        <v>73</v>
      </c>
      <c r="G8026">
        <v>18</v>
      </c>
      <c r="H8026" s="123">
        <f t="shared" si="552"/>
        <v>1</v>
      </c>
      <c r="I8026"/>
      <c r="L8026" t="s">
        <v>100</v>
      </c>
      <c r="M8026" s="2">
        <v>0</v>
      </c>
      <c r="N8026">
        <v>0</v>
      </c>
      <c r="O8026">
        <v>0</v>
      </c>
      <c r="P8026" s="2">
        <v>3</v>
      </c>
      <c r="Q8026" s="2">
        <v>27425.7719566667</v>
      </c>
      <c r="R8026">
        <v>16136.316549912301</v>
      </c>
      <c r="S8026">
        <v>27948.920111462601</v>
      </c>
      <c r="T8026" s="2">
        <v>3</v>
      </c>
    </row>
    <row r="8027" spans="1:20">
      <c r="A8027" t="s">
        <v>1640</v>
      </c>
      <c r="B8027" t="s">
        <v>1684</v>
      </c>
      <c r="C8027" s="219" t="s">
        <v>123</v>
      </c>
      <c r="D8027" s="1" t="s">
        <v>44</v>
      </c>
      <c r="E8027" s="1" t="s">
        <v>73</v>
      </c>
      <c r="F8027" s="38" t="s">
        <v>73</v>
      </c>
      <c r="G8027">
        <v>18</v>
      </c>
      <c r="H8027" s="123">
        <f t="shared" si="552"/>
        <v>1</v>
      </c>
      <c r="I8027"/>
      <c r="L8027" t="s">
        <v>100</v>
      </c>
      <c r="M8027" s="2">
        <v>118938.907456667</v>
      </c>
      <c r="N8027">
        <v>50473.958026430402</v>
      </c>
      <c r="O8027">
        <v>87423.459760876402</v>
      </c>
      <c r="P8027" s="2">
        <v>3</v>
      </c>
      <c r="Q8027" s="2">
        <v>533.03962120000006</v>
      </c>
      <c r="R8027">
        <v>384.38033726802303</v>
      </c>
      <c r="S8027">
        <v>665.76627357867699</v>
      </c>
      <c r="T8027" s="2">
        <v>3</v>
      </c>
    </row>
    <row r="8028" spans="1:20">
      <c r="A8028" t="s">
        <v>1640</v>
      </c>
      <c r="B8028" t="s">
        <v>1685</v>
      </c>
      <c r="C8028" s="219" t="s">
        <v>123</v>
      </c>
      <c r="D8028" s="1" t="s">
        <v>44</v>
      </c>
      <c r="E8028" s="1" t="s">
        <v>73</v>
      </c>
      <c r="F8028" s="38" t="s">
        <v>73</v>
      </c>
      <c r="G8028">
        <v>18</v>
      </c>
      <c r="H8028" s="123">
        <f t="shared" si="552"/>
        <v>1</v>
      </c>
      <c r="I8028"/>
      <c r="L8028" t="s">
        <v>100</v>
      </c>
      <c r="M8028" s="2">
        <v>1665.83422033333</v>
      </c>
      <c r="N8028">
        <v>1665.83422033333</v>
      </c>
      <c r="O8028">
        <v>2885.3095066042201</v>
      </c>
      <c r="P8028" s="2">
        <v>3</v>
      </c>
      <c r="Q8028" s="2">
        <v>3331.66844066667</v>
      </c>
      <c r="R8028">
        <v>3331.66844066667</v>
      </c>
      <c r="S8028">
        <v>5770.6190132084403</v>
      </c>
      <c r="T8028" s="2">
        <v>3</v>
      </c>
    </row>
    <row r="8029" spans="1:20">
      <c r="A8029" t="s">
        <v>1640</v>
      </c>
      <c r="B8029" t="s">
        <v>1686</v>
      </c>
      <c r="C8029" s="219" t="s">
        <v>123</v>
      </c>
      <c r="D8029" s="1" t="s">
        <v>44</v>
      </c>
      <c r="E8029" s="1" t="s">
        <v>73</v>
      </c>
      <c r="F8029" s="38" t="s">
        <v>73</v>
      </c>
      <c r="G8029">
        <v>18</v>
      </c>
      <c r="H8029" s="123">
        <f t="shared" si="552"/>
        <v>1</v>
      </c>
      <c r="I8029"/>
      <c r="L8029" t="s">
        <v>100</v>
      </c>
      <c r="M8029" s="2">
        <v>0</v>
      </c>
      <c r="N8029">
        <v>0</v>
      </c>
      <c r="O8029">
        <v>0</v>
      </c>
      <c r="P8029" s="2">
        <v>3</v>
      </c>
      <c r="Q8029" s="2">
        <v>0</v>
      </c>
      <c r="R8029">
        <v>0</v>
      </c>
      <c r="S8029">
        <v>0</v>
      </c>
      <c r="T8029" s="2">
        <v>3</v>
      </c>
    </row>
    <row r="8030" spans="1:20">
      <c r="A8030" t="s">
        <v>1640</v>
      </c>
      <c r="B8030" t="s">
        <v>1687</v>
      </c>
      <c r="C8030" s="219" t="s">
        <v>123</v>
      </c>
      <c r="D8030" s="1" t="s">
        <v>44</v>
      </c>
      <c r="E8030" s="1" t="s">
        <v>73</v>
      </c>
      <c r="F8030" s="38" t="s">
        <v>73</v>
      </c>
      <c r="G8030">
        <v>18</v>
      </c>
      <c r="H8030" s="123">
        <f t="shared" si="552"/>
        <v>1</v>
      </c>
      <c r="I8030"/>
      <c r="L8030" t="s">
        <v>100</v>
      </c>
      <c r="M8030" s="2">
        <v>25755.741399999999</v>
      </c>
      <c r="N8030">
        <v>2862.9780498366199</v>
      </c>
      <c r="O8030">
        <v>4958.8234432714899</v>
      </c>
      <c r="P8030" s="2">
        <v>3</v>
      </c>
      <c r="Q8030" s="2">
        <v>6189.5789904000003</v>
      </c>
      <c r="R8030">
        <v>2607.37567950941</v>
      </c>
      <c r="S8030">
        <v>4516.1071513297202</v>
      </c>
      <c r="T8030" s="2">
        <v>3</v>
      </c>
    </row>
    <row r="8031" spans="1:20">
      <c r="A8031" t="s">
        <v>1640</v>
      </c>
      <c r="B8031" t="s">
        <v>1688</v>
      </c>
      <c r="C8031" s="219" t="s">
        <v>123</v>
      </c>
      <c r="D8031" s="1" t="s">
        <v>44</v>
      </c>
      <c r="E8031" s="1" t="s">
        <v>73</v>
      </c>
      <c r="F8031" s="38" t="s">
        <v>73</v>
      </c>
      <c r="G8031">
        <v>18</v>
      </c>
      <c r="H8031" s="123">
        <f t="shared" si="552"/>
        <v>1</v>
      </c>
      <c r="I8031"/>
      <c r="L8031" t="s">
        <v>100</v>
      </c>
      <c r="M8031" s="2">
        <v>280876.24403333297</v>
      </c>
      <c r="N8031">
        <v>41389.961444966502</v>
      </c>
      <c r="O8031">
        <v>71689.516145999005</v>
      </c>
      <c r="P8031" s="2">
        <v>3</v>
      </c>
      <c r="Q8031" s="2">
        <v>4513.1343546666703</v>
      </c>
      <c r="R8031">
        <v>3389.4024832136602</v>
      </c>
      <c r="S8031">
        <v>5870.6173082261703</v>
      </c>
      <c r="T8031" s="2">
        <v>3</v>
      </c>
    </row>
    <row r="8032" spans="1:20">
      <c r="A8032" t="s">
        <v>1640</v>
      </c>
      <c r="B8032" t="s">
        <v>1689</v>
      </c>
      <c r="C8032" s="219" t="s">
        <v>123</v>
      </c>
      <c r="D8032" s="1" t="s">
        <v>44</v>
      </c>
      <c r="E8032" s="1" t="s">
        <v>73</v>
      </c>
      <c r="F8032" s="38" t="s">
        <v>73</v>
      </c>
      <c r="G8032">
        <v>18</v>
      </c>
      <c r="H8032" s="123">
        <f t="shared" si="552"/>
        <v>1</v>
      </c>
      <c r="I8032"/>
      <c r="L8032" t="s">
        <v>100</v>
      </c>
      <c r="M8032" s="2">
        <v>0</v>
      </c>
      <c r="N8032">
        <v>0</v>
      </c>
      <c r="O8032">
        <v>0</v>
      </c>
      <c r="P8032" s="2">
        <v>3</v>
      </c>
      <c r="Q8032" s="2">
        <v>59098.0581033333</v>
      </c>
      <c r="R8032">
        <v>6387.8172437064404</v>
      </c>
      <c r="S8032">
        <v>11064.0240155641</v>
      </c>
      <c r="T8032" s="2">
        <v>3</v>
      </c>
    </row>
    <row r="8033" spans="1:20">
      <c r="A8033" t="s">
        <v>1640</v>
      </c>
      <c r="B8033" t="s">
        <v>1690</v>
      </c>
      <c r="C8033" s="219" t="s">
        <v>123</v>
      </c>
      <c r="D8033" s="1" t="s">
        <v>44</v>
      </c>
      <c r="E8033" s="1" t="s">
        <v>73</v>
      </c>
      <c r="F8033" s="38" t="s">
        <v>73</v>
      </c>
      <c r="G8033">
        <v>18</v>
      </c>
      <c r="H8033" s="123">
        <f t="shared" si="552"/>
        <v>1</v>
      </c>
      <c r="I8033"/>
      <c r="L8033" t="s">
        <v>100</v>
      </c>
      <c r="M8033" s="2">
        <v>0</v>
      </c>
      <c r="N8033">
        <v>0</v>
      </c>
      <c r="O8033">
        <v>0</v>
      </c>
      <c r="P8033" s="2">
        <v>3</v>
      </c>
      <c r="Q8033" s="2">
        <v>0</v>
      </c>
      <c r="R8033">
        <v>0</v>
      </c>
      <c r="S8033">
        <v>0</v>
      </c>
      <c r="T8033" s="2">
        <v>3</v>
      </c>
    </row>
    <row r="8034" spans="1:20">
      <c r="A8034" t="s">
        <v>1640</v>
      </c>
      <c r="B8034" t="s">
        <v>1691</v>
      </c>
      <c r="C8034" s="219" t="s">
        <v>123</v>
      </c>
      <c r="D8034" s="1" t="s">
        <v>44</v>
      </c>
      <c r="E8034" s="1" t="s">
        <v>73</v>
      </c>
      <c r="F8034" s="38" t="s">
        <v>73</v>
      </c>
      <c r="G8034">
        <v>18</v>
      </c>
      <c r="H8034" s="123">
        <f t="shared" si="552"/>
        <v>1</v>
      </c>
      <c r="I8034"/>
      <c r="L8034" t="s">
        <v>100</v>
      </c>
      <c r="M8034" s="2">
        <v>0</v>
      </c>
      <c r="N8034">
        <v>0</v>
      </c>
      <c r="O8034">
        <v>0</v>
      </c>
      <c r="P8034" s="2">
        <v>3</v>
      </c>
      <c r="Q8034" s="2">
        <v>0</v>
      </c>
      <c r="R8034">
        <v>0</v>
      </c>
      <c r="S8034">
        <v>0</v>
      </c>
      <c r="T8034" s="2">
        <v>3</v>
      </c>
    </row>
    <row r="8035" spans="1:20">
      <c r="A8035" t="s">
        <v>1640</v>
      </c>
      <c r="B8035" t="s">
        <v>1692</v>
      </c>
      <c r="C8035" s="219" t="s">
        <v>123</v>
      </c>
      <c r="D8035" s="1" t="s">
        <v>44</v>
      </c>
      <c r="E8035" s="1" t="s">
        <v>73</v>
      </c>
      <c r="F8035" s="38" t="s">
        <v>73</v>
      </c>
      <c r="G8035">
        <v>18</v>
      </c>
      <c r="H8035" s="123">
        <f t="shared" si="552"/>
        <v>1</v>
      </c>
      <c r="I8035"/>
      <c r="L8035" t="s">
        <v>100</v>
      </c>
      <c r="M8035" s="2">
        <v>0</v>
      </c>
      <c r="N8035">
        <v>0</v>
      </c>
      <c r="O8035">
        <v>0</v>
      </c>
      <c r="P8035" s="2">
        <v>3</v>
      </c>
      <c r="Q8035" s="2">
        <v>0</v>
      </c>
      <c r="R8035">
        <v>0</v>
      </c>
      <c r="S8035">
        <v>0</v>
      </c>
      <c r="T8035" s="2">
        <v>3</v>
      </c>
    </row>
    <row r="8036" spans="1:20">
      <c r="A8036" t="s">
        <v>1640</v>
      </c>
      <c r="B8036" t="s">
        <v>1693</v>
      </c>
      <c r="C8036" s="219" t="s">
        <v>123</v>
      </c>
      <c r="D8036" s="1" t="s">
        <v>44</v>
      </c>
      <c r="E8036" s="1" t="s">
        <v>73</v>
      </c>
      <c r="F8036" s="38" t="s">
        <v>73</v>
      </c>
      <c r="G8036">
        <v>18</v>
      </c>
      <c r="H8036" s="123">
        <f t="shared" si="552"/>
        <v>1</v>
      </c>
      <c r="I8036"/>
      <c r="L8036" t="s">
        <v>100</v>
      </c>
      <c r="M8036" s="2">
        <v>0</v>
      </c>
      <c r="N8036">
        <v>0</v>
      </c>
      <c r="O8036">
        <v>0</v>
      </c>
      <c r="P8036" s="2">
        <v>3</v>
      </c>
      <c r="Q8036" s="2">
        <v>0</v>
      </c>
      <c r="R8036">
        <v>0</v>
      </c>
      <c r="S8036">
        <v>0</v>
      </c>
      <c r="T8036" s="2">
        <v>3</v>
      </c>
    </row>
    <row r="8037" spans="1:20">
      <c r="A8037" t="s">
        <v>1640</v>
      </c>
      <c r="B8037" t="s">
        <v>1694</v>
      </c>
      <c r="C8037" s="219" t="s">
        <v>123</v>
      </c>
      <c r="D8037" s="1" t="s">
        <v>44</v>
      </c>
      <c r="E8037" s="1" t="s">
        <v>73</v>
      </c>
      <c r="F8037" s="38" t="s">
        <v>73</v>
      </c>
      <c r="G8037">
        <v>18</v>
      </c>
      <c r="H8037" s="123">
        <f t="shared" si="552"/>
        <v>1</v>
      </c>
      <c r="I8037"/>
      <c r="L8037" t="s">
        <v>100</v>
      </c>
      <c r="M8037" s="2">
        <v>0</v>
      </c>
      <c r="N8037">
        <v>0</v>
      </c>
      <c r="O8037">
        <v>0</v>
      </c>
      <c r="P8037" s="2">
        <v>3</v>
      </c>
      <c r="Q8037" s="2">
        <v>0</v>
      </c>
      <c r="R8037">
        <v>0</v>
      </c>
      <c r="S8037">
        <v>0</v>
      </c>
      <c r="T8037" s="2">
        <v>3</v>
      </c>
    </row>
    <row r="8038" spans="1:20">
      <c r="A8038" t="s">
        <v>1640</v>
      </c>
      <c r="B8038" t="s">
        <v>1695</v>
      </c>
      <c r="C8038" s="219" t="s">
        <v>123</v>
      </c>
      <c r="D8038" s="1" t="s">
        <v>44</v>
      </c>
      <c r="E8038" s="1" t="s">
        <v>73</v>
      </c>
      <c r="F8038" s="38" t="s">
        <v>73</v>
      </c>
      <c r="G8038">
        <v>18</v>
      </c>
      <c r="H8038" s="123">
        <f t="shared" si="552"/>
        <v>1</v>
      </c>
      <c r="I8038"/>
      <c r="L8038" t="s">
        <v>100</v>
      </c>
      <c r="M8038" s="2">
        <v>0</v>
      </c>
      <c r="N8038">
        <v>0</v>
      </c>
      <c r="O8038">
        <v>0</v>
      </c>
      <c r="P8038" s="2">
        <v>3</v>
      </c>
      <c r="Q8038" s="2">
        <v>0</v>
      </c>
      <c r="R8038">
        <v>0</v>
      </c>
      <c r="S8038">
        <v>0</v>
      </c>
      <c r="T8038" s="2">
        <v>3</v>
      </c>
    </row>
    <row r="8039" spans="1:20">
      <c r="A8039" t="s">
        <v>1640</v>
      </c>
      <c r="B8039" t="s">
        <v>1696</v>
      </c>
      <c r="C8039" s="219" t="s">
        <v>123</v>
      </c>
      <c r="D8039" s="1" t="s">
        <v>44</v>
      </c>
      <c r="E8039" s="1" t="s">
        <v>73</v>
      </c>
      <c r="F8039" s="38" t="s">
        <v>73</v>
      </c>
      <c r="G8039">
        <v>18</v>
      </c>
      <c r="H8039" s="123">
        <f t="shared" si="552"/>
        <v>1</v>
      </c>
      <c r="I8039"/>
      <c r="L8039" t="s">
        <v>100</v>
      </c>
      <c r="M8039" s="2">
        <v>0</v>
      </c>
      <c r="N8039">
        <v>0</v>
      </c>
      <c r="O8039">
        <v>0</v>
      </c>
      <c r="P8039" s="2">
        <v>3</v>
      </c>
      <c r="Q8039" s="2">
        <v>0</v>
      </c>
      <c r="R8039">
        <v>0</v>
      </c>
      <c r="S8039">
        <v>0</v>
      </c>
      <c r="T8039" s="2">
        <v>3</v>
      </c>
    </row>
    <row r="8040" spans="1:20">
      <c r="A8040" t="s">
        <v>1640</v>
      </c>
      <c r="B8040" t="s">
        <v>1697</v>
      </c>
      <c r="C8040" s="219" t="s">
        <v>123</v>
      </c>
      <c r="D8040" s="1" t="s">
        <v>44</v>
      </c>
      <c r="E8040" s="1" t="s">
        <v>73</v>
      </c>
      <c r="F8040" s="38" t="s">
        <v>73</v>
      </c>
      <c r="G8040">
        <v>18</v>
      </c>
      <c r="H8040" s="123">
        <f t="shared" si="552"/>
        <v>1</v>
      </c>
      <c r="I8040"/>
      <c r="L8040" t="s">
        <v>100</v>
      </c>
      <c r="M8040" s="2">
        <v>0</v>
      </c>
      <c r="N8040">
        <v>0</v>
      </c>
      <c r="O8040">
        <v>0</v>
      </c>
      <c r="P8040" s="2">
        <v>3</v>
      </c>
      <c r="Q8040" s="2">
        <v>0</v>
      </c>
      <c r="R8040">
        <v>0</v>
      </c>
      <c r="S8040">
        <v>0</v>
      </c>
      <c r="T8040" s="2">
        <v>3</v>
      </c>
    </row>
    <row r="8041" spans="1:20">
      <c r="A8041" t="s">
        <v>1640</v>
      </c>
      <c r="B8041" t="s">
        <v>1698</v>
      </c>
      <c r="C8041" s="219" t="s">
        <v>123</v>
      </c>
      <c r="D8041" s="1" t="s">
        <v>44</v>
      </c>
      <c r="E8041" s="1" t="s">
        <v>73</v>
      </c>
      <c r="F8041" s="38" t="s">
        <v>73</v>
      </c>
      <c r="G8041">
        <v>18</v>
      </c>
      <c r="H8041" s="123">
        <f t="shared" si="552"/>
        <v>1</v>
      </c>
      <c r="I8041"/>
      <c r="L8041" t="s">
        <v>100</v>
      </c>
      <c r="M8041" s="2">
        <v>0</v>
      </c>
      <c r="N8041">
        <v>0</v>
      </c>
      <c r="O8041">
        <v>0</v>
      </c>
      <c r="P8041" s="2">
        <v>3</v>
      </c>
      <c r="Q8041" s="2">
        <v>0</v>
      </c>
      <c r="R8041">
        <v>0</v>
      </c>
      <c r="S8041">
        <v>0</v>
      </c>
      <c r="T8041" s="2">
        <v>3</v>
      </c>
    </row>
    <row r="8042" spans="1:20">
      <c r="A8042" t="s">
        <v>1640</v>
      </c>
      <c r="B8042" t="s">
        <v>1699</v>
      </c>
      <c r="C8042" s="219" t="s">
        <v>123</v>
      </c>
      <c r="D8042" s="1" t="s">
        <v>44</v>
      </c>
      <c r="E8042" s="1" t="s">
        <v>73</v>
      </c>
      <c r="F8042" s="38" t="s">
        <v>73</v>
      </c>
      <c r="G8042">
        <v>18</v>
      </c>
      <c r="H8042" s="123">
        <f t="shared" si="552"/>
        <v>1</v>
      </c>
      <c r="I8042"/>
      <c r="L8042" t="s">
        <v>100</v>
      </c>
      <c r="M8042" s="2">
        <v>4562.6738109999997</v>
      </c>
      <c r="N8042">
        <v>928.59232450363197</v>
      </c>
      <c r="O8042">
        <v>1608.3690855587799</v>
      </c>
      <c r="P8042" s="2">
        <v>3</v>
      </c>
      <c r="Q8042" s="2">
        <v>0</v>
      </c>
      <c r="R8042">
        <v>0</v>
      </c>
      <c r="S8042">
        <v>0</v>
      </c>
      <c r="T8042" s="2">
        <v>3</v>
      </c>
    </row>
    <row r="8043" spans="1:20">
      <c r="A8043" t="s">
        <v>1640</v>
      </c>
      <c r="B8043" t="s">
        <v>1700</v>
      </c>
      <c r="C8043" s="219" t="s">
        <v>123</v>
      </c>
      <c r="D8043" s="1" t="s">
        <v>44</v>
      </c>
      <c r="E8043" s="1" t="s">
        <v>73</v>
      </c>
      <c r="F8043" s="38" t="s">
        <v>73</v>
      </c>
      <c r="G8043">
        <v>18</v>
      </c>
      <c r="H8043" s="123">
        <f t="shared" si="552"/>
        <v>1</v>
      </c>
      <c r="I8043"/>
      <c r="L8043" t="s">
        <v>100</v>
      </c>
      <c r="M8043" s="2">
        <v>0</v>
      </c>
      <c r="N8043">
        <v>0</v>
      </c>
      <c r="O8043">
        <v>0</v>
      </c>
      <c r="P8043" s="2">
        <v>3</v>
      </c>
      <c r="Q8043" s="2">
        <v>206209.34649666701</v>
      </c>
      <c r="R8043">
        <v>82895.786468725797</v>
      </c>
      <c r="S8043">
        <v>143579.71389721401</v>
      </c>
      <c r="T8043" s="2">
        <v>3</v>
      </c>
    </row>
    <row r="8044" spans="1:20">
      <c r="A8044" t="s">
        <v>1640</v>
      </c>
      <c r="B8044" t="s">
        <v>1701</v>
      </c>
      <c r="C8044" s="219" t="s">
        <v>123</v>
      </c>
      <c r="D8044" s="1" t="s">
        <v>44</v>
      </c>
      <c r="E8044" s="1" t="s">
        <v>73</v>
      </c>
      <c r="F8044" s="38" t="s">
        <v>73</v>
      </c>
      <c r="G8044">
        <v>18</v>
      </c>
      <c r="H8044" s="123">
        <f t="shared" si="552"/>
        <v>1</v>
      </c>
      <c r="I8044"/>
      <c r="L8044" t="s">
        <v>100</v>
      </c>
      <c r="M8044" s="2">
        <v>0</v>
      </c>
      <c r="N8044">
        <v>0</v>
      </c>
      <c r="O8044">
        <v>0</v>
      </c>
      <c r="P8044" s="2">
        <v>3</v>
      </c>
      <c r="Q8044" s="2">
        <v>0</v>
      </c>
      <c r="R8044">
        <v>0</v>
      </c>
      <c r="S8044">
        <v>0</v>
      </c>
      <c r="T8044" s="2">
        <v>3</v>
      </c>
    </row>
    <row r="8045" spans="1:20">
      <c r="A8045" t="s">
        <v>1640</v>
      </c>
      <c r="B8045" t="s">
        <v>1702</v>
      </c>
      <c r="C8045" s="219" t="s">
        <v>123</v>
      </c>
      <c r="D8045" s="1" t="s">
        <v>44</v>
      </c>
      <c r="E8045" s="1" t="s">
        <v>73</v>
      </c>
      <c r="F8045" s="38" t="s">
        <v>73</v>
      </c>
      <c r="G8045">
        <v>18</v>
      </c>
      <c r="H8045" s="123">
        <f t="shared" si="552"/>
        <v>1</v>
      </c>
      <c r="I8045"/>
      <c r="L8045" t="s">
        <v>100</v>
      </c>
      <c r="M8045" s="2">
        <v>74019.266073333303</v>
      </c>
      <c r="N8045">
        <v>21598.4944064927</v>
      </c>
      <c r="O8045">
        <v>37409.689679037598</v>
      </c>
      <c r="P8045" s="2">
        <v>3</v>
      </c>
      <c r="Q8045" s="2">
        <v>5954.6225223333304</v>
      </c>
      <c r="R8045">
        <v>1651.9929407862701</v>
      </c>
      <c r="S8045">
        <v>2861.33570718694</v>
      </c>
      <c r="T8045" s="2">
        <v>3</v>
      </c>
    </row>
    <row r="8046" spans="1:20">
      <c r="A8046" t="s">
        <v>1640</v>
      </c>
      <c r="B8046" t="s">
        <v>1703</v>
      </c>
      <c r="C8046" s="219" t="s">
        <v>123</v>
      </c>
      <c r="D8046" s="1" t="s">
        <v>44</v>
      </c>
      <c r="E8046" s="1" t="s">
        <v>73</v>
      </c>
      <c r="F8046" s="38" t="s">
        <v>73</v>
      </c>
      <c r="G8046">
        <v>18</v>
      </c>
      <c r="H8046" s="123">
        <f t="shared" si="552"/>
        <v>1</v>
      </c>
      <c r="I8046"/>
      <c r="L8046" t="s">
        <v>100</v>
      </c>
      <c r="M8046" s="2">
        <v>0</v>
      </c>
      <c r="N8046">
        <v>0</v>
      </c>
      <c r="O8046">
        <v>0</v>
      </c>
      <c r="P8046" s="2">
        <v>3</v>
      </c>
      <c r="Q8046" s="2">
        <v>0</v>
      </c>
      <c r="R8046">
        <v>0</v>
      </c>
      <c r="S8046">
        <v>0</v>
      </c>
      <c r="T8046" s="2">
        <v>3</v>
      </c>
    </row>
    <row r="8047" spans="1:20">
      <c r="A8047" t="s">
        <v>1640</v>
      </c>
      <c r="B8047" t="s">
        <v>1704</v>
      </c>
      <c r="C8047" s="219" t="s">
        <v>123</v>
      </c>
      <c r="D8047" s="1" t="s">
        <v>44</v>
      </c>
      <c r="E8047" s="1" t="s">
        <v>73</v>
      </c>
      <c r="F8047" s="38" t="s">
        <v>73</v>
      </c>
      <c r="G8047">
        <v>18</v>
      </c>
      <c r="H8047" s="123">
        <f t="shared" si="552"/>
        <v>1</v>
      </c>
      <c r="I8047"/>
      <c r="L8047" t="s">
        <v>100</v>
      </c>
      <c r="M8047" s="2">
        <v>120528.258456667</v>
      </c>
      <c r="N8047">
        <v>16523.339655171501</v>
      </c>
      <c r="O8047">
        <v>28619.263793474602</v>
      </c>
      <c r="P8047" s="2">
        <v>3</v>
      </c>
      <c r="Q8047" s="2">
        <v>0</v>
      </c>
      <c r="R8047">
        <v>0</v>
      </c>
      <c r="S8047">
        <v>0</v>
      </c>
      <c r="T8047" s="2">
        <v>3</v>
      </c>
    </row>
    <row r="8048" spans="1:20">
      <c r="A8048" t="s">
        <v>1640</v>
      </c>
      <c r="B8048" t="s">
        <v>1705</v>
      </c>
      <c r="C8048" s="219" t="s">
        <v>123</v>
      </c>
      <c r="D8048" s="1" t="s">
        <v>44</v>
      </c>
      <c r="E8048" s="1" t="s">
        <v>73</v>
      </c>
      <c r="F8048" s="38" t="s">
        <v>73</v>
      </c>
      <c r="G8048">
        <v>18</v>
      </c>
      <c r="H8048" s="123">
        <f t="shared" si="552"/>
        <v>1</v>
      </c>
      <c r="I8048"/>
      <c r="L8048" t="s">
        <v>100</v>
      </c>
      <c r="M8048" s="2">
        <v>0</v>
      </c>
      <c r="N8048">
        <v>0</v>
      </c>
      <c r="O8048">
        <v>0</v>
      </c>
      <c r="P8048" s="2">
        <v>3</v>
      </c>
      <c r="Q8048" s="2">
        <v>0</v>
      </c>
      <c r="R8048">
        <v>0</v>
      </c>
      <c r="S8048">
        <v>0</v>
      </c>
      <c r="T8048" s="2">
        <v>3</v>
      </c>
    </row>
    <row r="8049" spans="1:20">
      <c r="A8049" t="s">
        <v>1640</v>
      </c>
      <c r="B8049" t="s">
        <v>1706</v>
      </c>
      <c r="C8049" s="219" t="s">
        <v>123</v>
      </c>
      <c r="D8049" s="1" t="s">
        <v>44</v>
      </c>
      <c r="E8049" s="1" t="s">
        <v>73</v>
      </c>
      <c r="F8049" s="38" t="s">
        <v>73</v>
      </c>
      <c r="G8049">
        <v>18</v>
      </c>
      <c r="H8049" s="123">
        <f t="shared" si="552"/>
        <v>1</v>
      </c>
      <c r="I8049"/>
      <c r="L8049" t="s">
        <v>100</v>
      </c>
      <c r="M8049" s="2">
        <v>0</v>
      </c>
      <c r="N8049">
        <v>0</v>
      </c>
      <c r="O8049">
        <v>0</v>
      </c>
      <c r="P8049" s="2">
        <v>3</v>
      </c>
      <c r="Q8049" s="2">
        <v>16666.913693333299</v>
      </c>
      <c r="R8049">
        <v>16666.913693333299</v>
      </c>
      <c r="S8049">
        <v>28867.941322218801</v>
      </c>
      <c r="T8049" s="2">
        <v>3</v>
      </c>
    </row>
    <row r="8050" spans="1:20">
      <c r="A8050" t="s">
        <v>1640</v>
      </c>
      <c r="B8050" t="s">
        <v>1707</v>
      </c>
      <c r="C8050" s="219" t="s">
        <v>123</v>
      </c>
      <c r="D8050" s="1" t="s">
        <v>44</v>
      </c>
      <c r="E8050" s="1" t="s">
        <v>73</v>
      </c>
      <c r="F8050" s="38" t="s">
        <v>73</v>
      </c>
      <c r="G8050">
        <v>18</v>
      </c>
      <c r="H8050" s="123">
        <f t="shared" si="552"/>
        <v>1</v>
      </c>
      <c r="I8050"/>
      <c r="L8050" t="s">
        <v>100</v>
      </c>
      <c r="M8050" s="2">
        <v>0</v>
      </c>
      <c r="N8050">
        <v>0</v>
      </c>
      <c r="O8050">
        <v>0</v>
      </c>
      <c r="P8050" s="2">
        <v>3</v>
      </c>
      <c r="Q8050" s="2">
        <v>0</v>
      </c>
      <c r="R8050">
        <v>0</v>
      </c>
      <c r="S8050">
        <v>0</v>
      </c>
      <c r="T8050" s="2">
        <v>3</v>
      </c>
    </row>
    <row r="8051" spans="1:20">
      <c r="A8051" t="s">
        <v>1640</v>
      </c>
      <c r="B8051" t="s">
        <v>1708</v>
      </c>
      <c r="C8051" s="219" t="s">
        <v>123</v>
      </c>
      <c r="D8051" s="1" t="s">
        <v>44</v>
      </c>
      <c r="E8051" s="1" t="s">
        <v>73</v>
      </c>
      <c r="F8051" s="38" t="s">
        <v>73</v>
      </c>
      <c r="G8051">
        <v>18</v>
      </c>
      <c r="H8051" s="123">
        <f t="shared" si="552"/>
        <v>1</v>
      </c>
      <c r="I8051"/>
      <c r="L8051" t="s">
        <v>100</v>
      </c>
      <c r="M8051" s="2">
        <v>0</v>
      </c>
      <c r="N8051">
        <v>0</v>
      </c>
      <c r="O8051">
        <v>0</v>
      </c>
      <c r="P8051" s="2">
        <v>3</v>
      </c>
      <c r="Q8051" s="2">
        <v>0</v>
      </c>
      <c r="R8051">
        <v>0</v>
      </c>
      <c r="S8051">
        <v>0</v>
      </c>
      <c r="T8051" s="2">
        <v>3</v>
      </c>
    </row>
    <row r="8052" spans="1:20">
      <c r="A8052" t="s">
        <v>1640</v>
      </c>
      <c r="B8052" t="s">
        <v>1709</v>
      </c>
      <c r="C8052" s="219" t="s">
        <v>123</v>
      </c>
      <c r="D8052" s="1" t="s">
        <v>44</v>
      </c>
      <c r="E8052" s="1" t="s">
        <v>73</v>
      </c>
      <c r="F8052" s="38" t="s">
        <v>73</v>
      </c>
      <c r="G8052">
        <v>18</v>
      </c>
      <c r="H8052" s="123">
        <f t="shared" si="552"/>
        <v>1</v>
      </c>
      <c r="I8052"/>
      <c r="L8052" t="s">
        <v>100</v>
      </c>
      <c r="M8052" s="2">
        <v>5769.9336156666704</v>
      </c>
      <c r="N8052">
        <v>3190.64872681818</v>
      </c>
      <c r="O8052">
        <v>5526.3657039540403</v>
      </c>
      <c r="P8052" s="2">
        <v>3</v>
      </c>
      <c r="Q8052" s="2">
        <v>1049.0788393333301</v>
      </c>
      <c r="R8052">
        <v>1049.0788393333301</v>
      </c>
      <c r="S8052">
        <v>1817.0578508707199</v>
      </c>
      <c r="T8052" s="2">
        <v>3</v>
      </c>
    </row>
    <row r="8053" spans="1:20">
      <c r="A8053" t="s">
        <v>1640</v>
      </c>
      <c r="B8053" t="s">
        <v>1710</v>
      </c>
      <c r="C8053" s="219" t="s">
        <v>123</v>
      </c>
      <c r="D8053" s="1" t="s">
        <v>44</v>
      </c>
      <c r="E8053" s="1" t="s">
        <v>73</v>
      </c>
      <c r="F8053" s="38" t="s">
        <v>73</v>
      </c>
      <c r="G8053">
        <v>18</v>
      </c>
      <c r="H8053" s="123">
        <f t="shared" si="552"/>
        <v>1</v>
      </c>
      <c r="I8053"/>
      <c r="L8053" t="s">
        <v>100</v>
      </c>
      <c r="M8053" s="2">
        <v>0</v>
      </c>
      <c r="N8053">
        <v>0</v>
      </c>
      <c r="O8053">
        <v>0</v>
      </c>
      <c r="P8053" s="2">
        <v>3</v>
      </c>
      <c r="Q8053" s="2">
        <v>76461.119959999996</v>
      </c>
      <c r="R8053">
        <v>40964.685418504698</v>
      </c>
      <c r="S8053">
        <v>70952.916460926106</v>
      </c>
      <c r="T8053" s="2">
        <v>3</v>
      </c>
    </row>
    <row r="8054" spans="1:20">
      <c r="A8054" t="s">
        <v>1640</v>
      </c>
      <c r="B8054" t="s">
        <v>1711</v>
      </c>
      <c r="C8054" s="219" t="s">
        <v>123</v>
      </c>
      <c r="D8054" s="1" t="s">
        <v>44</v>
      </c>
      <c r="E8054" s="1" t="s">
        <v>73</v>
      </c>
      <c r="F8054" s="38" t="s">
        <v>73</v>
      </c>
      <c r="G8054">
        <v>18</v>
      </c>
      <c r="H8054" s="123">
        <f t="shared" si="552"/>
        <v>1</v>
      </c>
      <c r="I8054"/>
      <c r="L8054" t="s">
        <v>100</v>
      </c>
      <c r="M8054" s="2">
        <v>39829.721039999997</v>
      </c>
      <c r="N8054">
        <v>20580.094092614101</v>
      </c>
      <c r="O8054">
        <v>35645.768592955697</v>
      </c>
      <c r="P8054" s="2">
        <v>3</v>
      </c>
      <c r="Q8054" s="2">
        <v>0</v>
      </c>
      <c r="R8054">
        <v>0</v>
      </c>
      <c r="S8054">
        <v>0</v>
      </c>
      <c r="T8054" s="2">
        <v>3</v>
      </c>
    </row>
    <row r="8055" spans="1:20">
      <c r="A8055" t="s">
        <v>1640</v>
      </c>
      <c r="B8055" t="s">
        <v>1712</v>
      </c>
      <c r="C8055" s="219" t="s">
        <v>123</v>
      </c>
      <c r="D8055" s="1" t="s">
        <v>44</v>
      </c>
      <c r="E8055" s="1" t="s">
        <v>73</v>
      </c>
      <c r="F8055" s="38" t="s">
        <v>73</v>
      </c>
      <c r="G8055">
        <v>18</v>
      </c>
      <c r="H8055" s="123">
        <f t="shared" si="552"/>
        <v>1</v>
      </c>
      <c r="I8055"/>
      <c r="L8055" t="s">
        <v>100</v>
      </c>
      <c r="M8055" s="2">
        <v>0</v>
      </c>
      <c r="N8055">
        <v>0</v>
      </c>
      <c r="O8055">
        <v>0</v>
      </c>
      <c r="P8055" s="2">
        <v>3</v>
      </c>
      <c r="Q8055" s="2">
        <v>0</v>
      </c>
      <c r="R8055">
        <v>0</v>
      </c>
      <c r="S8055">
        <v>0</v>
      </c>
      <c r="T8055" s="2">
        <v>3</v>
      </c>
    </row>
    <row r="8056" spans="1:20">
      <c r="A8056" t="s">
        <v>1640</v>
      </c>
      <c r="B8056" t="s">
        <v>1713</v>
      </c>
      <c r="C8056" s="219" t="s">
        <v>123</v>
      </c>
      <c r="D8056" s="1" t="s">
        <v>44</v>
      </c>
      <c r="E8056" s="1" t="s">
        <v>73</v>
      </c>
      <c r="F8056" s="38" t="s">
        <v>73</v>
      </c>
      <c r="G8056">
        <v>18</v>
      </c>
      <c r="H8056" s="123">
        <f t="shared" si="552"/>
        <v>1</v>
      </c>
      <c r="I8056"/>
      <c r="L8056" t="s">
        <v>100</v>
      </c>
      <c r="M8056" s="2">
        <v>0</v>
      </c>
      <c r="N8056">
        <v>0</v>
      </c>
      <c r="O8056">
        <v>0</v>
      </c>
      <c r="P8056" s="2">
        <v>3</v>
      </c>
      <c r="Q8056" s="2">
        <v>0</v>
      </c>
      <c r="R8056">
        <v>0</v>
      </c>
      <c r="S8056">
        <v>0</v>
      </c>
      <c r="T8056" s="2">
        <v>3</v>
      </c>
    </row>
    <row r="8057" spans="1:20">
      <c r="A8057" t="s">
        <v>1640</v>
      </c>
      <c r="B8057" t="s">
        <v>1714</v>
      </c>
      <c r="C8057" s="219" t="s">
        <v>123</v>
      </c>
      <c r="D8057" s="1" t="s">
        <v>44</v>
      </c>
      <c r="E8057" s="1" t="s">
        <v>73</v>
      </c>
      <c r="F8057" s="38" t="s">
        <v>73</v>
      </c>
      <c r="G8057">
        <v>18</v>
      </c>
      <c r="H8057" s="123">
        <f t="shared" si="552"/>
        <v>1</v>
      </c>
      <c r="I8057"/>
      <c r="L8057" t="s">
        <v>100</v>
      </c>
      <c r="M8057" s="2">
        <v>0</v>
      </c>
      <c r="N8057">
        <v>0</v>
      </c>
      <c r="O8057">
        <v>0</v>
      </c>
      <c r="P8057" s="2">
        <v>3</v>
      </c>
      <c r="Q8057" s="2">
        <v>0</v>
      </c>
      <c r="R8057">
        <v>0</v>
      </c>
      <c r="S8057">
        <v>0</v>
      </c>
      <c r="T8057" s="2">
        <v>3</v>
      </c>
    </row>
    <row r="8058" spans="1:20">
      <c r="A8058" t="s">
        <v>1640</v>
      </c>
      <c r="B8058" t="s">
        <v>1715</v>
      </c>
      <c r="C8058" s="219" t="s">
        <v>123</v>
      </c>
      <c r="D8058" s="1" t="s">
        <v>44</v>
      </c>
      <c r="E8058" s="1" t="s">
        <v>73</v>
      </c>
      <c r="F8058" s="38" t="s">
        <v>73</v>
      </c>
      <c r="G8058">
        <v>18</v>
      </c>
      <c r="H8058" s="123">
        <f t="shared" si="552"/>
        <v>1</v>
      </c>
      <c r="I8058"/>
      <c r="L8058" t="s">
        <v>100</v>
      </c>
      <c r="M8058" s="2">
        <v>0</v>
      </c>
      <c r="N8058">
        <v>0</v>
      </c>
      <c r="O8058">
        <v>0</v>
      </c>
      <c r="P8058" s="2">
        <v>3</v>
      </c>
      <c r="Q8058" s="2">
        <v>0</v>
      </c>
      <c r="R8058">
        <v>0</v>
      </c>
      <c r="S8058">
        <v>0</v>
      </c>
      <c r="T8058" s="2">
        <v>3</v>
      </c>
    </row>
    <row r="8059" spans="1:20">
      <c r="A8059" t="s">
        <v>1640</v>
      </c>
      <c r="B8059" t="s">
        <v>1716</v>
      </c>
      <c r="C8059" s="219" t="s">
        <v>123</v>
      </c>
      <c r="D8059" s="1" t="s">
        <v>44</v>
      </c>
      <c r="E8059" s="1" t="s">
        <v>73</v>
      </c>
      <c r="F8059" s="38" t="s">
        <v>73</v>
      </c>
      <c r="G8059">
        <v>18</v>
      </c>
      <c r="H8059" s="123">
        <f t="shared" si="552"/>
        <v>1</v>
      </c>
      <c r="I8059"/>
      <c r="L8059" t="s">
        <v>100</v>
      </c>
      <c r="M8059" s="2">
        <v>0</v>
      </c>
      <c r="N8059">
        <v>0</v>
      </c>
      <c r="O8059">
        <v>0</v>
      </c>
      <c r="P8059" s="2">
        <v>3</v>
      </c>
      <c r="Q8059" s="2">
        <v>17907.834985333298</v>
      </c>
      <c r="R8059">
        <v>7452.2650771675399</v>
      </c>
      <c r="S8059">
        <v>12907.7017451254</v>
      </c>
      <c r="T8059" s="2">
        <v>3</v>
      </c>
    </row>
    <row r="8060" spans="1:20">
      <c r="A8060" t="s">
        <v>1640</v>
      </c>
      <c r="B8060" t="s">
        <v>1717</v>
      </c>
      <c r="C8060" s="219" t="s">
        <v>123</v>
      </c>
      <c r="D8060" s="1" t="s">
        <v>44</v>
      </c>
      <c r="E8060" s="1" t="s">
        <v>73</v>
      </c>
      <c r="F8060" s="38" t="s">
        <v>73</v>
      </c>
      <c r="G8060">
        <v>18</v>
      </c>
      <c r="H8060" s="123">
        <f t="shared" si="552"/>
        <v>1</v>
      </c>
      <c r="I8060"/>
      <c r="L8060" t="s">
        <v>100</v>
      </c>
      <c r="M8060" s="2">
        <v>7837.9114289999998</v>
      </c>
      <c r="N8060">
        <v>1683.9842601216501</v>
      </c>
      <c r="O8060">
        <v>2916.7462976769798</v>
      </c>
      <c r="P8060" s="2">
        <v>3</v>
      </c>
      <c r="Q8060" s="2">
        <v>164.144741966667</v>
      </c>
      <c r="R8060">
        <v>164.144741966667</v>
      </c>
      <c r="S8060">
        <v>284.30703288155001</v>
      </c>
      <c r="T8060" s="2">
        <v>3</v>
      </c>
    </row>
    <row r="8061" spans="1:20">
      <c r="A8061" t="s">
        <v>1640</v>
      </c>
      <c r="B8061" t="s">
        <v>1718</v>
      </c>
      <c r="C8061" s="219" t="s">
        <v>123</v>
      </c>
      <c r="D8061" s="1" t="s">
        <v>44</v>
      </c>
      <c r="E8061" s="1" t="s">
        <v>73</v>
      </c>
      <c r="F8061" s="38" t="s">
        <v>73</v>
      </c>
      <c r="G8061">
        <v>18</v>
      </c>
      <c r="H8061" s="123">
        <f t="shared" si="552"/>
        <v>1</v>
      </c>
      <c r="I8061"/>
      <c r="L8061" t="s">
        <v>100</v>
      </c>
      <c r="M8061" s="2">
        <v>179211.908666667</v>
      </c>
      <c r="N8061">
        <v>179211.908666667</v>
      </c>
      <c r="O8061">
        <v>310404.13113206002</v>
      </c>
      <c r="P8061" s="2">
        <v>3</v>
      </c>
      <c r="Q8061" s="2">
        <v>752690.01633333298</v>
      </c>
      <c r="R8061">
        <v>484866.75284832198</v>
      </c>
      <c r="S8061">
        <v>839813.85083423497</v>
      </c>
      <c r="T8061" s="2">
        <v>3</v>
      </c>
    </row>
    <row r="8062" spans="1:20">
      <c r="A8062" t="s">
        <v>1640</v>
      </c>
      <c r="B8062" t="s">
        <v>1719</v>
      </c>
      <c r="C8062" s="219" t="s">
        <v>123</v>
      </c>
      <c r="D8062" s="1" t="s">
        <v>44</v>
      </c>
      <c r="E8062" s="1" t="s">
        <v>73</v>
      </c>
      <c r="F8062" s="38" t="s">
        <v>73</v>
      </c>
      <c r="G8062">
        <v>18</v>
      </c>
      <c r="H8062" s="123">
        <f t="shared" si="552"/>
        <v>1</v>
      </c>
      <c r="I8062"/>
      <c r="L8062" t="s">
        <v>100</v>
      </c>
      <c r="M8062" s="2">
        <v>7668.0269250000001</v>
      </c>
      <c r="N8062">
        <v>0</v>
      </c>
      <c r="O8062">
        <v>0</v>
      </c>
      <c r="P8062" s="2">
        <v>3</v>
      </c>
      <c r="Q8062" s="2">
        <v>456247.60203333298</v>
      </c>
      <c r="R8062">
        <v>131721.28824040401</v>
      </c>
      <c r="S8062">
        <v>228147.96367080399</v>
      </c>
      <c r="T8062" s="2">
        <v>3</v>
      </c>
    </row>
    <row r="8063" spans="1:20">
      <c r="A8063" t="s">
        <v>1640</v>
      </c>
      <c r="B8063" t="s">
        <v>1720</v>
      </c>
      <c r="C8063" s="219" t="s">
        <v>123</v>
      </c>
      <c r="D8063" s="1" t="s">
        <v>44</v>
      </c>
      <c r="E8063" s="1" t="s">
        <v>73</v>
      </c>
      <c r="F8063" s="38" t="s">
        <v>73</v>
      </c>
      <c r="G8063">
        <v>18</v>
      </c>
      <c r="H8063" s="123">
        <f t="shared" si="552"/>
        <v>1</v>
      </c>
      <c r="I8063"/>
      <c r="L8063" t="s">
        <v>100</v>
      </c>
      <c r="M8063" s="2">
        <v>0</v>
      </c>
      <c r="N8063">
        <v>0</v>
      </c>
      <c r="O8063">
        <v>0</v>
      </c>
      <c r="P8063" s="2">
        <v>3</v>
      </c>
      <c r="Q8063" s="2">
        <v>0</v>
      </c>
      <c r="R8063">
        <v>0</v>
      </c>
      <c r="S8063">
        <v>0</v>
      </c>
      <c r="T8063" s="2">
        <v>3</v>
      </c>
    </row>
    <row r="8064" spans="1:20">
      <c r="A8064" t="s">
        <v>1640</v>
      </c>
      <c r="B8064" t="s">
        <v>1721</v>
      </c>
      <c r="C8064" s="219" t="s">
        <v>123</v>
      </c>
      <c r="D8064" s="1" t="s">
        <v>44</v>
      </c>
      <c r="E8064" s="1" t="s">
        <v>73</v>
      </c>
      <c r="F8064" s="38" t="s">
        <v>73</v>
      </c>
      <c r="G8064">
        <v>18</v>
      </c>
      <c r="H8064" s="123">
        <f t="shared" si="552"/>
        <v>1</v>
      </c>
      <c r="I8064"/>
      <c r="L8064" t="s">
        <v>100</v>
      </c>
      <c r="M8064" s="2">
        <v>0</v>
      </c>
      <c r="N8064">
        <v>0</v>
      </c>
      <c r="O8064">
        <v>0</v>
      </c>
      <c r="P8064" s="2">
        <v>3</v>
      </c>
      <c r="Q8064" s="2">
        <v>0</v>
      </c>
      <c r="R8064">
        <v>0</v>
      </c>
      <c r="S8064">
        <v>0</v>
      </c>
      <c r="T8064" s="2">
        <v>3</v>
      </c>
    </row>
    <row r="8065" spans="1:20">
      <c r="A8065" t="s">
        <v>1640</v>
      </c>
      <c r="B8065" t="s">
        <v>1722</v>
      </c>
      <c r="C8065" s="219" t="s">
        <v>123</v>
      </c>
      <c r="D8065" s="1" t="s">
        <v>44</v>
      </c>
      <c r="E8065" s="1" t="s">
        <v>73</v>
      </c>
      <c r="F8065" s="38" t="s">
        <v>73</v>
      </c>
      <c r="G8065">
        <v>18</v>
      </c>
      <c r="H8065" s="123">
        <f t="shared" si="552"/>
        <v>1</v>
      </c>
      <c r="I8065"/>
      <c r="L8065" t="s">
        <v>100</v>
      </c>
      <c r="M8065" s="2">
        <v>0</v>
      </c>
      <c r="N8065">
        <v>0</v>
      </c>
      <c r="O8065">
        <v>0</v>
      </c>
      <c r="P8065" s="2">
        <v>3</v>
      </c>
      <c r="Q8065" s="2">
        <v>0</v>
      </c>
      <c r="R8065">
        <v>0</v>
      </c>
      <c r="S8065">
        <v>0</v>
      </c>
      <c r="T8065" s="2">
        <v>3</v>
      </c>
    </row>
    <row r="8066" spans="1:20">
      <c r="A8066" t="s">
        <v>1640</v>
      </c>
      <c r="B8066" t="s">
        <v>1723</v>
      </c>
      <c r="C8066" s="219" t="s">
        <v>123</v>
      </c>
      <c r="D8066" s="1" t="s">
        <v>44</v>
      </c>
      <c r="E8066" s="1" t="s">
        <v>73</v>
      </c>
      <c r="F8066" s="38" t="s">
        <v>73</v>
      </c>
      <c r="G8066">
        <v>18</v>
      </c>
      <c r="H8066" s="123">
        <f t="shared" si="552"/>
        <v>1</v>
      </c>
      <c r="I8066"/>
      <c r="L8066" t="s">
        <v>100</v>
      </c>
      <c r="M8066" s="2">
        <v>146156.01236666701</v>
      </c>
      <c r="N8066">
        <v>10176.117411617201</v>
      </c>
      <c r="O8066">
        <v>17625.552380707199</v>
      </c>
      <c r="P8066" s="2">
        <v>3</v>
      </c>
      <c r="Q8066" s="2">
        <v>21795.194826666699</v>
      </c>
      <c r="R8066">
        <v>3392.0391330061202</v>
      </c>
      <c r="S8066">
        <v>5875.1841196284804</v>
      </c>
      <c r="T8066" s="2">
        <v>3</v>
      </c>
    </row>
    <row r="8067" spans="1:20">
      <c r="A8067" t="s">
        <v>1640</v>
      </c>
      <c r="B8067" t="s">
        <v>1724</v>
      </c>
      <c r="C8067" s="219" t="s">
        <v>123</v>
      </c>
      <c r="D8067" s="1" t="s">
        <v>44</v>
      </c>
      <c r="E8067" s="1" t="s">
        <v>73</v>
      </c>
      <c r="F8067" s="38" t="s">
        <v>73</v>
      </c>
      <c r="G8067">
        <v>18</v>
      </c>
      <c r="H8067" s="123">
        <f t="shared" si="552"/>
        <v>1</v>
      </c>
      <c r="I8067"/>
      <c r="L8067" t="s">
        <v>100</v>
      </c>
      <c r="M8067" s="2">
        <v>0</v>
      </c>
      <c r="N8067">
        <v>0</v>
      </c>
      <c r="O8067">
        <v>0</v>
      </c>
      <c r="P8067" s="2">
        <v>3</v>
      </c>
      <c r="Q8067" s="2">
        <v>0</v>
      </c>
      <c r="R8067">
        <v>0</v>
      </c>
      <c r="S8067">
        <v>0</v>
      </c>
      <c r="T8067" s="2">
        <v>3</v>
      </c>
    </row>
    <row r="8068" spans="1:20">
      <c r="A8068" t="s">
        <v>1640</v>
      </c>
      <c r="B8068" t="s">
        <v>1725</v>
      </c>
      <c r="C8068" s="219" t="s">
        <v>123</v>
      </c>
      <c r="D8068" s="1" t="s">
        <v>44</v>
      </c>
      <c r="E8068" s="1" t="s">
        <v>73</v>
      </c>
      <c r="F8068" s="38" t="s">
        <v>73</v>
      </c>
      <c r="G8068">
        <v>18</v>
      </c>
      <c r="H8068" s="123">
        <f t="shared" si="552"/>
        <v>1</v>
      </c>
      <c r="I8068"/>
      <c r="L8068" t="s">
        <v>100</v>
      </c>
      <c r="M8068" s="2">
        <v>14754.1333333333</v>
      </c>
      <c r="N8068">
        <v>1501.3756773187899</v>
      </c>
      <c r="O8068">
        <v>2600.4589543642701</v>
      </c>
      <c r="P8068" s="2">
        <v>3</v>
      </c>
      <c r="Q8068" s="2">
        <v>1702.4</v>
      </c>
      <c r="R8068">
        <v>982.88109826841901</v>
      </c>
      <c r="S8068">
        <v>1702.4</v>
      </c>
      <c r="T8068" s="2">
        <v>3</v>
      </c>
    </row>
    <row r="8069" spans="1:20">
      <c r="A8069" t="s">
        <v>1640</v>
      </c>
      <c r="B8069" t="s">
        <v>1726</v>
      </c>
      <c r="C8069" s="219" t="s">
        <v>123</v>
      </c>
      <c r="D8069" s="1" t="s">
        <v>44</v>
      </c>
      <c r="E8069" s="1" t="s">
        <v>73</v>
      </c>
      <c r="F8069" s="38" t="s">
        <v>73</v>
      </c>
      <c r="G8069">
        <v>18</v>
      </c>
      <c r="H8069" s="123">
        <f t="shared" si="552"/>
        <v>1</v>
      </c>
      <c r="I8069"/>
      <c r="L8069" t="s">
        <v>100</v>
      </c>
      <c r="M8069" s="2">
        <v>4712.0920900000001</v>
      </c>
      <c r="N8069">
        <v>4712.0920900000001</v>
      </c>
      <c r="O8069">
        <v>8161.5829098234199</v>
      </c>
      <c r="P8069" s="2">
        <v>3</v>
      </c>
      <c r="Q8069" s="2">
        <v>0</v>
      </c>
      <c r="R8069">
        <v>0</v>
      </c>
      <c r="S8069">
        <v>0</v>
      </c>
      <c r="T8069" s="2">
        <v>3</v>
      </c>
    </row>
    <row r="8070" spans="1:20">
      <c r="A8070" t="s">
        <v>1640</v>
      </c>
      <c r="B8070" t="s">
        <v>1727</v>
      </c>
      <c r="C8070" s="219" t="s">
        <v>123</v>
      </c>
      <c r="D8070" s="1" t="s">
        <v>44</v>
      </c>
      <c r="E8070" s="1" t="s">
        <v>73</v>
      </c>
      <c r="F8070" s="38" t="s">
        <v>73</v>
      </c>
      <c r="G8070">
        <v>18</v>
      </c>
      <c r="H8070" s="123">
        <f t="shared" si="552"/>
        <v>1</v>
      </c>
      <c r="I8070"/>
      <c r="L8070" t="s">
        <v>100</v>
      </c>
      <c r="M8070" s="2">
        <v>0</v>
      </c>
      <c r="N8070">
        <v>0</v>
      </c>
      <c r="O8070">
        <v>0</v>
      </c>
      <c r="P8070" s="2">
        <v>3</v>
      </c>
      <c r="Q8070" s="2">
        <v>10828.439606333301</v>
      </c>
      <c r="R8070">
        <v>3639.0662639767402</v>
      </c>
      <c r="S8070">
        <v>6303.0476613175697</v>
      </c>
      <c r="T8070" s="2">
        <v>3</v>
      </c>
    </row>
    <row r="8071" spans="1:20">
      <c r="A8071" t="s">
        <v>1640</v>
      </c>
      <c r="B8071" t="s">
        <v>1728</v>
      </c>
      <c r="C8071" s="219" t="s">
        <v>123</v>
      </c>
      <c r="D8071" s="1" t="s">
        <v>44</v>
      </c>
      <c r="E8071" s="1" t="s">
        <v>73</v>
      </c>
      <c r="F8071" s="38" t="s">
        <v>73</v>
      </c>
      <c r="G8071">
        <v>18</v>
      </c>
      <c r="H8071" s="123">
        <f t="shared" si="552"/>
        <v>1</v>
      </c>
      <c r="I8071"/>
      <c r="L8071" t="s">
        <v>100</v>
      </c>
      <c r="M8071" s="2">
        <v>0</v>
      </c>
      <c r="N8071">
        <v>0</v>
      </c>
      <c r="O8071">
        <v>0</v>
      </c>
      <c r="P8071" s="2">
        <v>3</v>
      </c>
      <c r="Q8071" s="2">
        <v>0</v>
      </c>
      <c r="R8071">
        <v>0</v>
      </c>
      <c r="S8071">
        <v>0</v>
      </c>
      <c r="T8071" s="2">
        <v>3</v>
      </c>
    </row>
    <row r="8072" spans="1:20">
      <c r="A8072" t="s">
        <v>1640</v>
      </c>
      <c r="B8072" t="s">
        <v>1729</v>
      </c>
      <c r="C8072" s="219" t="s">
        <v>123</v>
      </c>
      <c r="D8072" s="1" t="s">
        <v>44</v>
      </c>
      <c r="E8072" s="1" t="s">
        <v>73</v>
      </c>
      <c r="F8072" s="38" t="s">
        <v>73</v>
      </c>
      <c r="G8072">
        <v>18</v>
      </c>
      <c r="H8072" s="123">
        <f t="shared" si="552"/>
        <v>1</v>
      </c>
      <c r="I8072"/>
      <c r="L8072" t="s">
        <v>100</v>
      </c>
      <c r="M8072" s="2">
        <v>0</v>
      </c>
      <c r="N8072">
        <v>0</v>
      </c>
      <c r="O8072">
        <v>0</v>
      </c>
      <c r="P8072" s="2">
        <v>3</v>
      </c>
      <c r="Q8072" s="2">
        <v>0</v>
      </c>
      <c r="R8072">
        <v>0</v>
      </c>
      <c r="S8072">
        <v>0</v>
      </c>
      <c r="T8072" s="2">
        <v>3</v>
      </c>
    </row>
    <row r="8073" spans="1:20">
      <c r="A8073" t="s">
        <v>1640</v>
      </c>
      <c r="B8073" t="s">
        <v>1730</v>
      </c>
      <c r="C8073" s="219" t="s">
        <v>123</v>
      </c>
      <c r="D8073" s="1" t="s">
        <v>44</v>
      </c>
      <c r="E8073" s="1" t="s">
        <v>73</v>
      </c>
      <c r="F8073" s="38" t="s">
        <v>73</v>
      </c>
      <c r="G8073">
        <v>18</v>
      </c>
      <c r="H8073" s="123">
        <f t="shared" si="552"/>
        <v>1</v>
      </c>
      <c r="I8073"/>
      <c r="L8073" t="s">
        <v>100</v>
      </c>
      <c r="M8073" s="2">
        <v>0</v>
      </c>
      <c r="N8073">
        <v>0</v>
      </c>
      <c r="O8073">
        <v>0</v>
      </c>
      <c r="P8073" s="2">
        <v>3</v>
      </c>
      <c r="Q8073" s="2">
        <v>0</v>
      </c>
      <c r="R8073">
        <v>0</v>
      </c>
      <c r="S8073">
        <v>0</v>
      </c>
      <c r="T8073" s="2">
        <v>3</v>
      </c>
    </row>
    <row r="8074" spans="1:20">
      <c r="A8074" t="s">
        <v>1640</v>
      </c>
      <c r="B8074" t="s">
        <v>1731</v>
      </c>
      <c r="C8074" s="219" t="s">
        <v>123</v>
      </c>
      <c r="D8074" s="1" t="s">
        <v>44</v>
      </c>
      <c r="E8074" s="1" t="s">
        <v>73</v>
      </c>
      <c r="F8074" s="38" t="s">
        <v>73</v>
      </c>
      <c r="G8074">
        <v>18</v>
      </c>
      <c r="H8074" s="123">
        <f t="shared" si="552"/>
        <v>1</v>
      </c>
      <c r="I8074"/>
      <c r="L8074" t="s">
        <v>100</v>
      </c>
      <c r="M8074" s="2">
        <v>0</v>
      </c>
      <c r="N8074">
        <v>0</v>
      </c>
      <c r="O8074">
        <v>0</v>
      </c>
      <c r="P8074" s="2">
        <v>3</v>
      </c>
      <c r="Q8074" s="2">
        <v>0</v>
      </c>
      <c r="R8074">
        <v>0</v>
      </c>
      <c r="S8074">
        <v>0</v>
      </c>
      <c r="T8074" s="2">
        <v>3</v>
      </c>
    </row>
    <row r="8075" spans="1:20">
      <c r="A8075" t="s">
        <v>1640</v>
      </c>
      <c r="B8075" t="s">
        <v>1732</v>
      </c>
      <c r="C8075" s="219" t="s">
        <v>123</v>
      </c>
      <c r="D8075" s="1" t="s">
        <v>44</v>
      </c>
      <c r="E8075" s="1" t="s">
        <v>73</v>
      </c>
      <c r="F8075" s="38" t="s">
        <v>73</v>
      </c>
      <c r="G8075">
        <v>18</v>
      </c>
      <c r="H8075" s="123">
        <f t="shared" si="552"/>
        <v>1</v>
      </c>
      <c r="I8075"/>
      <c r="L8075" t="s">
        <v>100</v>
      </c>
      <c r="M8075" s="2">
        <v>0</v>
      </c>
      <c r="N8075">
        <v>0</v>
      </c>
      <c r="O8075">
        <v>0</v>
      </c>
      <c r="P8075" s="2">
        <v>3</v>
      </c>
      <c r="Q8075" s="2">
        <v>0</v>
      </c>
      <c r="R8075">
        <v>0</v>
      </c>
      <c r="S8075">
        <v>0</v>
      </c>
      <c r="T8075" s="2">
        <v>3</v>
      </c>
    </row>
    <row r="8076" spans="1:20">
      <c r="A8076" t="s">
        <v>1640</v>
      </c>
      <c r="B8076" t="s">
        <v>1733</v>
      </c>
      <c r="C8076" s="219" t="s">
        <v>123</v>
      </c>
      <c r="D8076" s="1" t="s">
        <v>44</v>
      </c>
      <c r="E8076" s="1" t="s">
        <v>73</v>
      </c>
      <c r="F8076" s="38" t="s">
        <v>73</v>
      </c>
      <c r="G8076">
        <v>18</v>
      </c>
      <c r="H8076" s="123">
        <f t="shared" si="552"/>
        <v>1</v>
      </c>
      <c r="I8076"/>
      <c r="L8076" t="s">
        <v>100</v>
      </c>
      <c r="M8076" s="2">
        <v>0</v>
      </c>
      <c r="N8076">
        <v>0</v>
      </c>
      <c r="O8076">
        <v>0</v>
      </c>
      <c r="P8076" s="2">
        <v>3</v>
      </c>
      <c r="Q8076" s="2">
        <v>0</v>
      </c>
      <c r="R8076">
        <v>0</v>
      </c>
      <c r="S8076">
        <v>0</v>
      </c>
      <c r="T8076" s="2">
        <v>3</v>
      </c>
    </row>
    <row r="8077" spans="1:20">
      <c r="A8077" t="s">
        <v>1642</v>
      </c>
      <c r="B8077" t="s">
        <v>1664</v>
      </c>
      <c r="C8077" s="219" t="s">
        <v>123</v>
      </c>
      <c r="D8077" s="1" t="s">
        <v>44</v>
      </c>
      <c r="E8077" s="1" t="s">
        <v>73</v>
      </c>
      <c r="F8077" s="38" t="s">
        <v>73</v>
      </c>
      <c r="G8077">
        <v>6</v>
      </c>
      <c r="H8077" s="123">
        <f t="shared" si="552"/>
        <v>0.33333333333333331</v>
      </c>
      <c r="I8077"/>
      <c r="J8077" t="s">
        <v>100</v>
      </c>
      <c r="M8077" s="2">
        <v>0</v>
      </c>
      <c r="N8077">
        <v>0</v>
      </c>
      <c r="O8077">
        <v>0</v>
      </c>
      <c r="P8077" s="2">
        <v>3</v>
      </c>
      <c r="Q8077" s="2">
        <v>0</v>
      </c>
      <c r="R8077">
        <v>0</v>
      </c>
      <c r="S8077">
        <v>0</v>
      </c>
      <c r="T8077" s="2">
        <v>3</v>
      </c>
    </row>
    <row r="8078" spans="1:20">
      <c r="A8078" t="s">
        <v>1642</v>
      </c>
      <c r="B8078" t="s">
        <v>1665</v>
      </c>
      <c r="C8078" s="219" t="s">
        <v>123</v>
      </c>
      <c r="D8078" s="1" t="s">
        <v>44</v>
      </c>
      <c r="E8078" s="1" t="s">
        <v>73</v>
      </c>
      <c r="F8078" s="38" t="s">
        <v>73</v>
      </c>
      <c r="G8078">
        <v>6</v>
      </c>
      <c r="H8078" s="123">
        <f t="shared" si="552"/>
        <v>0.33333333333333331</v>
      </c>
      <c r="I8078"/>
      <c r="J8078" t="s">
        <v>100</v>
      </c>
      <c r="M8078" s="2">
        <v>0</v>
      </c>
      <c r="N8078">
        <v>0</v>
      </c>
      <c r="O8078">
        <v>0</v>
      </c>
      <c r="P8078" s="2">
        <v>3</v>
      </c>
      <c r="Q8078" s="2">
        <v>0</v>
      </c>
      <c r="R8078">
        <v>0</v>
      </c>
      <c r="S8078">
        <v>0</v>
      </c>
      <c r="T8078" s="2">
        <v>3</v>
      </c>
    </row>
    <row r="8079" spans="1:20">
      <c r="A8079" t="s">
        <v>1642</v>
      </c>
      <c r="B8079" t="s">
        <v>1666</v>
      </c>
      <c r="C8079" s="219" t="s">
        <v>123</v>
      </c>
      <c r="D8079" s="1" t="s">
        <v>44</v>
      </c>
      <c r="E8079" s="1" t="s">
        <v>73</v>
      </c>
      <c r="F8079" s="38" t="s">
        <v>73</v>
      </c>
      <c r="G8079">
        <v>6</v>
      </c>
      <c r="H8079" s="123">
        <f t="shared" si="552"/>
        <v>0.33333333333333331</v>
      </c>
      <c r="I8079"/>
      <c r="J8079" t="s">
        <v>100</v>
      </c>
      <c r="M8079" s="2">
        <v>0</v>
      </c>
      <c r="N8079">
        <v>0</v>
      </c>
      <c r="O8079">
        <v>0</v>
      </c>
      <c r="P8079" s="2">
        <v>3</v>
      </c>
      <c r="Q8079" s="2">
        <v>0</v>
      </c>
      <c r="R8079">
        <v>0</v>
      </c>
      <c r="S8079">
        <v>0</v>
      </c>
      <c r="T8079" s="2">
        <v>3</v>
      </c>
    </row>
    <row r="8080" spans="1:20">
      <c r="A8080" t="s">
        <v>1642</v>
      </c>
      <c r="B8080" t="s">
        <v>1667</v>
      </c>
      <c r="C8080" s="219" t="s">
        <v>123</v>
      </c>
      <c r="D8080" s="1" t="s">
        <v>44</v>
      </c>
      <c r="E8080" s="1" t="s">
        <v>73</v>
      </c>
      <c r="F8080" s="38" t="s">
        <v>73</v>
      </c>
      <c r="G8080">
        <v>6</v>
      </c>
      <c r="H8080" s="123">
        <f t="shared" si="552"/>
        <v>0.33333333333333331</v>
      </c>
      <c r="I8080"/>
      <c r="J8080" t="s">
        <v>100</v>
      </c>
      <c r="M8080" s="2">
        <v>0</v>
      </c>
      <c r="N8080">
        <v>0</v>
      </c>
      <c r="O8080">
        <v>0</v>
      </c>
      <c r="P8080" s="2">
        <v>3</v>
      </c>
      <c r="Q8080" s="2">
        <v>2632.9566669333299</v>
      </c>
      <c r="R8080">
        <v>1140.1036802562001</v>
      </c>
      <c r="S8080">
        <v>1974.7175001000001</v>
      </c>
      <c r="T8080" s="2">
        <v>3</v>
      </c>
    </row>
    <row r="8081" spans="1:20">
      <c r="A8081" t="s">
        <v>1642</v>
      </c>
      <c r="B8081" t="s">
        <v>1668</v>
      </c>
      <c r="C8081" s="219" t="s">
        <v>123</v>
      </c>
      <c r="D8081" s="1" t="s">
        <v>44</v>
      </c>
      <c r="E8081" s="1" t="s">
        <v>73</v>
      </c>
      <c r="F8081" s="38" t="s">
        <v>73</v>
      </c>
      <c r="G8081">
        <v>6</v>
      </c>
      <c r="H8081" s="123">
        <f t="shared" si="552"/>
        <v>0.33333333333333331</v>
      </c>
      <c r="I8081"/>
      <c r="J8081" t="s">
        <v>100</v>
      </c>
      <c r="M8081" s="2">
        <v>4060.3486459999999</v>
      </c>
      <c r="N8081">
        <v>2030.174323</v>
      </c>
      <c r="O8081">
        <v>3516.3650756577499</v>
      </c>
      <c r="P8081" s="2">
        <v>3</v>
      </c>
      <c r="Q8081" s="2">
        <v>333625.313715333</v>
      </c>
      <c r="R8081">
        <v>250971.84716443601</v>
      </c>
      <c r="S8081">
        <v>434695.99055821402</v>
      </c>
      <c r="T8081" s="2">
        <v>3</v>
      </c>
    </row>
    <row r="8082" spans="1:20">
      <c r="A8082" t="s">
        <v>1642</v>
      </c>
      <c r="B8082" t="s">
        <v>1669</v>
      </c>
      <c r="C8082" s="219" t="s">
        <v>123</v>
      </c>
      <c r="D8082" s="1" t="s">
        <v>44</v>
      </c>
      <c r="E8082" s="1" t="s">
        <v>73</v>
      </c>
      <c r="F8082" s="38" t="s">
        <v>73</v>
      </c>
      <c r="G8082">
        <v>6</v>
      </c>
      <c r="H8082" s="123">
        <f t="shared" si="552"/>
        <v>0.33333333333333331</v>
      </c>
      <c r="I8082"/>
      <c r="J8082" t="s">
        <v>100</v>
      </c>
      <c r="M8082" s="2">
        <v>6053.8366749999996</v>
      </c>
      <c r="N8082">
        <v>2272.8147674707502</v>
      </c>
      <c r="O8082">
        <v>3936.63065345219</v>
      </c>
      <c r="P8082" s="2">
        <v>3</v>
      </c>
      <c r="Q8082" s="2">
        <v>0</v>
      </c>
      <c r="R8082">
        <v>0</v>
      </c>
      <c r="S8082">
        <v>0</v>
      </c>
      <c r="T8082" s="2">
        <v>3</v>
      </c>
    </row>
    <row r="8083" spans="1:20">
      <c r="A8083" t="s">
        <v>1642</v>
      </c>
      <c r="B8083" t="s">
        <v>1670</v>
      </c>
      <c r="C8083" s="219" t="s">
        <v>123</v>
      </c>
      <c r="D8083" s="1" t="s">
        <v>44</v>
      </c>
      <c r="E8083" s="1" t="s">
        <v>73</v>
      </c>
      <c r="F8083" s="38" t="s">
        <v>73</v>
      </c>
      <c r="G8083">
        <v>6</v>
      </c>
      <c r="H8083" s="123">
        <f t="shared" si="552"/>
        <v>0.33333333333333331</v>
      </c>
      <c r="I8083"/>
      <c r="J8083" t="s">
        <v>100</v>
      </c>
      <c r="M8083" s="2">
        <v>219.41305560000001</v>
      </c>
      <c r="N8083">
        <v>219.41305560000001</v>
      </c>
      <c r="O8083">
        <v>380.03456014313502</v>
      </c>
      <c r="P8083" s="2">
        <v>3</v>
      </c>
      <c r="Q8083" s="2">
        <v>0</v>
      </c>
      <c r="R8083">
        <v>0</v>
      </c>
      <c r="S8083">
        <v>0</v>
      </c>
      <c r="T8083" s="2">
        <v>3</v>
      </c>
    </row>
    <row r="8084" spans="1:20">
      <c r="A8084" t="s">
        <v>1642</v>
      </c>
      <c r="B8084" t="s">
        <v>1671</v>
      </c>
      <c r="C8084" s="219" t="s">
        <v>123</v>
      </c>
      <c r="D8084" s="1" t="s">
        <v>44</v>
      </c>
      <c r="E8084" s="1" t="s">
        <v>73</v>
      </c>
      <c r="F8084" s="38" t="s">
        <v>73</v>
      </c>
      <c r="G8084">
        <v>6</v>
      </c>
      <c r="H8084" s="123">
        <f t="shared" si="552"/>
        <v>0.33333333333333331</v>
      </c>
      <c r="I8084"/>
      <c r="J8084" t="s">
        <v>100</v>
      </c>
      <c r="M8084" s="2">
        <v>0</v>
      </c>
      <c r="N8084">
        <v>0</v>
      </c>
      <c r="O8084">
        <v>0</v>
      </c>
      <c r="P8084" s="2">
        <v>3</v>
      </c>
      <c r="Q8084" s="2">
        <v>0</v>
      </c>
      <c r="R8084">
        <v>0</v>
      </c>
      <c r="S8084">
        <v>0</v>
      </c>
      <c r="T8084" s="2">
        <v>3</v>
      </c>
    </row>
    <row r="8085" spans="1:20">
      <c r="A8085" t="s">
        <v>1642</v>
      </c>
      <c r="B8085" t="s">
        <v>1672</v>
      </c>
      <c r="C8085" s="219" t="s">
        <v>123</v>
      </c>
      <c r="D8085" s="1" t="s">
        <v>44</v>
      </c>
      <c r="E8085" s="1" t="s">
        <v>73</v>
      </c>
      <c r="F8085" s="38" t="s">
        <v>73</v>
      </c>
      <c r="G8085">
        <v>6</v>
      </c>
      <c r="H8085" s="123">
        <f t="shared" si="552"/>
        <v>0.33333333333333331</v>
      </c>
      <c r="I8085"/>
      <c r="J8085" t="s">
        <v>100</v>
      </c>
      <c r="M8085" s="2">
        <v>0</v>
      </c>
      <c r="N8085">
        <v>0</v>
      </c>
      <c r="O8085">
        <v>0</v>
      </c>
      <c r="P8085" s="2">
        <v>3</v>
      </c>
      <c r="Q8085" s="2">
        <v>79.1607493333333</v>
      </c>
      <c r="R8085">
        <v>79.1607493333333</v>
      </c>
      <c r="S8085">
        <v>137.11043981055701</v>
      </c>
      <c r="T8085" s="2">
        <v>3</v>
      </c>
    </row>
    <row r="8086" spans="1:20">
      <c r="A8086" t="s">
        <v>1642</v>
      </c>
      <c r="B8086" t="s">
        <v>1673</v>
      </c>
      <c r="C8086" s="219" t="s">
        <v>123</v>
      </c>
      <c r="D8086" s="1" t="s">
        <v>44</v>
      </c>
      <c r="E8086" s="1" t="s">
        <v>73</v>
      </c>
      <c r="F8086" s="38" t="s">
        <v>73</v>
      </c>
      <c r="G8086">
        <v>6</v>
      </c>
      <c r="H8086" s="123">
        <f t="shared" si="552"/>
        <v>0.33333333333333331</v>
      </c>
      <c r="I8086"/>
      <c r="J8086" t="s">
        <v>100</v>
      </c>
      <c r="M8086" s="2">
        <v>0</v>
      </c>
      <c r="N8086">
        <v>0</v>
      </c>
      <c r="O8086">
        <v>0</v>
      </c>
      <c r="P8086" s="2">
        <v>3</v>
      </c>
      <c r="Q8086" s="2">
        <v>18973.162199999999</v>
      </c>
      <c r="R8086">
        <v>9745.4799996248094</v>
      </c>
      <c r="S8086">
        <v>16879.666503496501</v>
      </c>
      <c r="T8086" s="2">
        <v>3</v>
      </c>
    </row>
    <row r="8087" spans="1:20">
      <c r="A8087" t="s">
        <v>1642</v>
      </c>
      <c r="B8087" t="s">
        <v>1674</v>
      </c>
      <c r="C8087" s="219" t="s">
        <v>123</v>
      </c>
      <c r="D8087" s="1" t="s">
        <v>44</v>
      </c>
      <c r="E8087" s="1" t="s">
        <v>73</v>
      </c>
      <c r="F8087" s="38" t="s">
        <v>73</v>
      </c>
      <c r="G8087">
        <v>6</v>
      </c>
      <c r="H8087" s="123">
        <f t="shared" ref="H8087:H8150" si="553">G8087/18</f>
        <v>0.33333333333333331</v>
      </c>
      <c r="I8087"/>
      <c r="J8087" t="s">
        <v>100</v>
      </c>
      <c r="M8087" s="2">
        <v>1784.39768333333</v>
      </c>
      <c r="N8087">
        <v>892.19884166666702</v>
      </c>
      <c r="O8087">
        <v>1545.3337242207699</v>
      </c>
      <c r="P8087" s="2">
        <v>3</v>
      </c>
      <c r="Q8087" s="2">
        <v>0</v>
      </c>
      <c r="R8087">
        <v>0</v>
      </c>
      <c r="S8087">
        <v>0</v>
      </c>
      <c r="T8087" s="2">
        <v>3</v>
      </c>
    </row>
    <row r="8088" spans="1:20">
      <c r="A8088" t="s">
        <v>1642</v>
      </c>
      <c r="B8088" t="s">
        <v>1675</v>
      </c>
      <c r="C8088" s="219" t="s">
        <v>123</v>
      </c>
      <c r="D8088" s="1" t="s">
        <v>44</v>
      </c>
      <c r="E8088" s="1" t="s">
        <v>73</v>
      </c>
      <c r="F8088" s="38" t="s">
        <v>73</v>
      </c>
      <c r="G8088">
        <v>6</v>
      </c>
      <c r="H8088" s="123">
        <f t="shared" si="553"/>
        <v>0.33333333333333331</v>
      </c>
      <c r="I8088"/>
      <c r="J8088" t="s">
        <v>100</v>
      </c>
      <c r="M8088" s="2">
        <v>20.04715173</v>
      </c>
      <c r="N8088">
        <v>0</v>
      </c>
      <c r="O8088">
        <v>0</v>
      </c>
      <c r="P8088" s="2">
        <v>3</v>
      </c>
      <c r="Q8088" s="2">
        <v>381.85050899999999</v>
      </c>
      <c r="R8088">
        <v>381.85050899999999</v>
      </c>
      <c r="S8088">
        <v>661.38448248403699</v>
      </c>
      <c r="T8088" s="2">
        <v>3</v>
      </c>
    </row>
    <row r="8089" spans="1:20">
      <c r="A8089" t="s">
        <v>1642</v>
      </c>
      <c r="B8089" t="s">
        <v>1676</v>
      </c>
      <c r="C8089" s="219" t="s">
        <v>123</v>
      </c>
      <c r="D8089" s="1" t="s">
        <v>44</v>
      </c>
      <c r="E8089" s="1" t="s">
        <v>73</v>
      </c>
      <c r="F8089" s="38" t="s">
        <v>73</v>
      </c>
      <c r="G8089">
        <v>6</v>
      </c>
      <c r="H8089" s="123">
        <f t="shared" si="553"/>
        <v>0.33333333333333331</v>
      </c>
      <c r="I8089"/>
      <c r="J8089" t="s">
        <v>100</v>
      </c>
      <c r="M8089" s="2">
        <v>16809.361120000001</v>
      </c>
      <c r="N8089">
        <v>8404.6805600000007</v>
      </c>
      <c r="O8089">
        <v>14557.3337513064</v>
      </c>
      <c r="P8089" s="2">
        <v>3</v>
      </c>
      <c r="Q8089" s="2">
        <v>67237.444499999998</v>
      </c>
      <c r="R8089">
        <v>67237.444499999998</v>
      </c>
      <c r="S8089">
        <v>116458.67004509299</v>
      </c>
      <c r="T8089" s="2">
        <v>3</v>
      </c>
    </row>
    <row r="8090" spans="1:20">
      <c r="A8090" t="s">
        <v>1642</v>
      </c>
      <c r="B8090" t="s">
        <v>1677</v>
      </c>
      <c r="C8090" s="219" t="s">
        <v>123</v>
      </c>
      <c r="D8090" s="1" t="s">
        <v>44</v>
      </c>
      <c r="E8090" s="1" t="s">
        <v>73</v>
      </c>
      <c r="F8090" s="38" t="s">
        <v>73</v>
      </c>
      <c r="G8090">
        <v>6</v>
      </c>
      <c r="H8090" s="123">
        <f t="shared" si="553"/>
        <v>0.33333333333333331</v>
      </c>
      <c r="I8090"/>
      <c r="J8090" t="s">
        <v>100</v>
      </c>
      <c r="M8090" s="2">
        <v>0</v>
      </c>
      <c r="N8090">
        <v>0</v>
      </c>
      <c r="O8090">
        <v>0</v>
      </c>
      <c r="P8090" s="2">
        <v>3</v>
      </c>
      <c r="Q8090" s="2">
        <v>3837.0443833333302</v>
      </c>
      <c r="R8090">
        <v>1991.9062433794199</v>
      </c>
      <c r="S8090">
        <v>3450.0828174468102</v>
      </c>
      <c r="T8090" s="2">
        <v>3</v>
      </c>
    </row>
    <row r="8091" spans="1:20">
      <c r="A8091" t="s">
        <v>1642</v>
      </c>
      <c r="B8091" t="s">
        <v>1678</v>
      </c>
      <c r="C8091" s="219" t="s">
        <v>123</v>
      </c>
      <c r="D8091" s="1" t="s">
        <v>44</v>
      </c>
      <c r="E8091" s="1" t="s">
        <v>73</v>
      </c>
      <c r="F8091" s="38" t="s">
        <v>73</v>
      </c>
      <c r="G8091">
        <v>6</v>
      </c>
      <c r="H8091" s="123">
        <f t="shared" si="553"/>
        <v>0.33333333333333331</v>
      </c>
      <c r="I8091"/>
      <c r="J8091" t="s">
        <v>100</v>
      </c>
      <c r="M8091" s="2">
        <v>579.17651066666701</v>
      </c>
      <c r="N8091">
        <v>289.588255333333</v>
      </c>
      <c r="O8091">
        <v>501.58157151256199</v>
      </c>
      <c r="P8091" s="2">
        <v>3</v>
      </c>
      <c r="Q8091" s="2">
        <v>14045.0303823333</v>
      </c>
      <c r="R8091">
        <v>4747.3929538638504</v>
      </c>
      <c r="S8091">
        <v>8222.7257995866694</v>
      </c>
      <c r="T8091" s="2">
        <v>3</v>
      </c>
    </row>
    <row r="8092" spans="1:20">
      <c r="A8092" t="s">
        <v>1642</v>
      </c>
      <c r="B8092" t="s">
        <v>1679</v>
      </c>
      <c r="C8092" s="219" t="s">
        <v>123</v>
      </c>
      <c r="D8092" s="1" t="s">
        <v>44</v>
      </c>
      <c r="E8092" s="1" t="s">
        <v>73</v>
      </c>
      <c r="F8092" s="38" t="s">
        <v>73</v>
      </c>
      <c r="G8092">
        <v>6</v>
      </c>
      <c r="H8092" s="123">
        <f t="shared" si="553"/>
        <v>0.33333333333333331</v>
      </c>
      <c r="I8092"/>
      <c r="J8092" t="s">
        <v>100</v>
      </c>
      <c r="M8092" s="2">
        <v>202591.5196</v>
      </c>
      <c r="N8092">
        <v>129583.26173252201</v>
      </c>
      <c r="O8092">
        <v>224444.79313122499</v>
      </c>
      <c r="P8092" s="2">
        <v>3</v>
      </c>
      <c r="Q8092" s="2">
        <v>1224688.5848000001</v>
      </c>
      <c r="R8092">
        <v>170555.776925899</v>
      </c>
      <c r="S8092">
        <v>295411.27116003999</v>
      </c>
      <c r="T8092" s="2">
        <v>3</v>
      </c>
    </row>
    <row r="8093" spans="1:20">
      <c r="A8093" t="s">
        <v>1642</v>
      </c>
      <c r="B8093" t="s">
        <v>1680</v>
      </c>
      <c r="C8093" s="219" t="s">
        <v>123</v>
      </c>
      <c r="D8093" s="1" t="s">
        <v>44</v>
      </c>
      <c r="E8093" s="1" t="s">
        <v>73</v>
      </c>
      <c r="F8093" s="38" t="s">
        <v>73</v>
      </c>
      <c r="G8093">
        <v>6</v>
      </c>
      <c r="H8093" s="123">
        <f t="shared" si="553"/>
        <v>0.33333333333333331</v>
      </c>
      <c r="I8093"/>
      <c r="J8093" t="s">
        <v>100</v>
      </c>
      <c r="M8093" s="2">
        <v>229394.502266667</v>
      </c>
      <c r="N8093">
        <v>14570.0638715521</v>
      </c>
      <c r="O8093">
        <v>25236.090895051999</v>
      </c>
      <c r="P8093" s="2">
        <v>3</v>
      </c>
      <c r="Q8093" s="2">
        <v>0</v>
      </c>
      <c r="R8093">
        <v>0</v>
      </c>
      <c r="S8093">
        <v>0</v>
      </c>
      <c r="T8093" s="2">
        <v>3</v>
      </c>
    </row>
    <row r="8094" spans="1:20">
      <c r="A8094" t="s">
        <v>1642</v>
      </c>
      <c r="B8094" t="s">
        <v>1681</v>
      </c>
      <c r="C8094" s="219" t="s">
        <v>123</v>
      </c>
      <c r="D8094" s="1" t="s">
        <v>44</v>
      </c>
      <c r="E8094" s="1" t="s">
        <v>73</v>
      </c>
      <c r="F8094" s="38" t="s">
        <v>73</v>
      </c>
      <c r="G8094">
        <v>6</v>
      </c>
      <c r="H8094" s="123">
        <f t="shared" si="553"/>
        <v>0.33333333333333331</v>
      </c>
      <c r="I8094"/>
      <c r="J8094" t="s">
        <v>100</v>
      </c>
      <c r="M8094" s="2">
        <v>0</v>
      </c>
      <c r="N8094">
        <v>0</v>
      </c>
      <c r="O8094">
        <v>0</v>
      </c>
      <c r="P8094" s="2">
        <v>3</v>
      </c>
      <c r="Q8094" s="2">
        <v>0</v>
      </c>
      <c r="R8094">
        <v>0</v>
      </c>
      <c r="S8094">
        <v>0</v>
      </c>
      <c r="T8094" s="2">
        <v>3</v>
      </c>
    </row>
    <row r="8095" spans="1:20">
      <c r="A8095" t="s">
        <v>1642</v>
      </c>
      <c r="B8095" t="s">
        <v>1682</v>
      </c>
      <c r="C8095" s="219" t="s">
        <v>123</v>
      </c>
      <c r="D8095" s="1" t="s">
        <v>44</v>
      </c>
      <c r="E8095" s="1" t="s">
        <v>73</v>
      </c>
      <c r="F8095" s="38" t="s">
        <v>73</v>
      </c>
      <c r="G8095">
        <v>6</v>
      </c>
      <c r="H8095" s="123">
        <f t="shared" si="553"/>
        <v>0.33333333333333331</v>
      </c>
      <c r="I8095"/>
      <c r="J8095" t="s">
        <v>100</v>
      </c>
      <c r="M8095" s="2">
        <v>298699.50928333303</v>
      </c>
      <c r="N8095">
        <v>216320.96822311601</v>
      </c>
      <c r="O8095">
        <v>374678.90770493</v>
      </c>
      <c r="P8095" s="2">
        <v>3</v>
      </c>
      <c r="Q8095" s="2">
        <v>200783.89600000001</v>
      </c>
      <c r="R8095">
        <v>122680.986899752</v>
      </c>
      <c r="S8095">
        <v>212489.70243306301</v>
      </c>
      <c r="T8095" s="2">
        <v>3</v>
      </c>
    </row>
    <row r="8096" spans="1:20">
      <c r="A8096" t="s">
        <v>1642</v>
      </c>
      <c r="B8096" t="s">
        <v>1683</v>
      </c>
      <c r="C8096" s="219" t="s">
        <v>123</v>
      </c>
      <c r="D8096" s="1" t="s">
        <v>44</v>
      </c>
      <c r="E8096" s="1" t="s">
        <v>73</v>
      </c>
      <c r="F8096" s="38" t="s">
        <v>73</v>
      </c>
      <c r="G8096">
        <v>6</v>
      </c>
      <c r="H8096" s="123">
        <f t="shared" si="553"/>
        <v>0.33333333333333331</v>
      </c>
      <c r="I8096"/>
      <c r="J8096" t="s">
        <v>100</v>
      </c>
      <c r="M8096" s="2">
        <v>53475.557293333302</v>
      </c>
      <c r="N8096">
        <v>8027.3201552423498</v>
      </c>
      <c r="O8096">
        <v>13903.7263575014</v>
      </c>
      <c r="P8096" s="2">
        <v>3</v>
      </c>
      <c r="Q8096" s="2">
        <v>94275.894016666702</v>
      </c>
      <c r="R8096">
        <v>41376.534658657401</v>
      </c>
      <c r="S8096">
        <v>71666.260269929102</v>
      </c>
      <c r="T8096" s="2">
        <v>3</v>
      </c>
    </row>
    <row r="8097" spans="1:20">
      <c r="A8097" t="s">
        <v>1642</v>
      </c>
      <c r="B8097" t="s">
        <v>1684</v>
      </c>
      <c r="C8097" s="219" t="s">
        <v>123</v>
      </c>
      <c r="D8097" s="1" t="s">
        <v>44</v>
      </c>
      <c r="E8097" s="1" t="s">
        <v>73</v>
      </c>
      <c r="F8097" s="38" t="s">
        <v>73</v>
      </c>
      <c r="G8097">
        <v>6</v>
      </c>
      <c r="H8097" s="123">
        <f t="shared" si="553"/>
        <v>0.33333333333333331</v>
      </c>
      <c r="I8097"/>
      <c r="J8097" t="s">
        <v>100</v>
      </c>
      <c r="M8097" s="2">
        <v>252813.077433333</v>
      </c>
      <c r="N8097">
        <v>12310.022748572999</v>
      </c>
      <c r="O8097">
        <v>21321.584842857199</v>
      </c>
      <c r="P8097">
        <v>3</v>
      </c>
      <c r="Q8097" s="2">
        <v>338353.24516666698</v>
      </c>
      <c r="R8097">
        <v>25010.792170041401</v>
      </c>
      <c r="S8097">
        <v>43319.962776057597</v>
      </c>
      <c r="T8097">
        <v>3</v>
      </c>
    </row>
    <row r="8098" spans="1:20">
      <c r="A8098" t="s">
        <v>1642</v>
      </c>
      <c r="B8098" t="s">
        <v>1685</v>
      </c>
      <c r="C8098" s="219" t="s">
        <v>123</v>
      </c>
      <c r="D8098" s="1" t="s">
        <v>44</v>
      </c>
      <c r="E8098" s="1" t="s">
        <v>73</v>
      </c>
      <c r="F8098" s="38" t="s">
        <v>73</v>
      </c>
      <c r="G8098">
        <v>6</v>
      </c>
      <c r="H8098" s="123">
        <f t="shared" si="553"/>
        <v>0.33333333333333331</v>
      </c>
      <c r="I8098"/>
      <c r="J8098" t="s">
        <v>100</v>
      </c>
      <c r="M8098" s="2">
        <v>0</v>
      </c>
      <c r="N8098">
        <v>0</v>
      </c>
      <c r="O8098">
        <v>0</v>
      </c>
      <c r="P8098">
        <v>3</v>
      </c>
      <c r="Q8098" s="2">
        <v>0</v>
      </c>
      <c r="R8098">
        <v>0</v>
      </c>
      <c r="S8098">
        <v>0</v>
      </c>
      <c r="T8098">
        <v>3</v>
      </c>
    </row>
    <row r="8099" spans="1:20">
      <c r="A8099" t="s">
        <v>1642</v>
      </c>
      <c r="B8099" t="s">
        <v>1686</v>
      </c>
      <c r="C8099" s="219" t="s">
        <v>123</v>
      </c>
      <c r="D8099" s="1" t="s">
        <v>44</v>
      </c>
      <c r="E8099" s="1" t="s">
        <v>73</v>
      </c>
      <c r="F8099" s="38" t="s">
        <v>73</v>
      </c>
      <c r="G8099">
        <v>6</v>
      </c>
      <c r="H8099" s="123">
        <f t="shared" si="553"/>
        <v>0.33333333333333331</v>
      </c>
      <c r="I8099"/>
      <c r="J8099" t="s">
        <v>100</v>
      </c>
      <c r="M8099" s="2">
        <v>613.04465266666705</v>
      </c>
      <c r="N8099">
        <v>613.04465266666705</v>
      </c>
      <c r="O8099">
        <v>1061.8244857270799</v>
      </c>
      <c r="P8099">
        <v>3</v>
      </c>
      <c r="Q8099" s="2">
        <v>766.30581600000005</v>
      </c>
      <c r="R8099">
        <v>766.30581600000005</v>
      </c>
      <c r="S8099">
        <v>1327.28060744753</v>
      </c>
      <c r="T8099">
        <v>3</v>
      </c>
    </row>
    <row r="8100" spans="1:20">
      <c r="A8100" t="s">
        <v>1642</v>
      </c>
      <c r="B8100" t="s">
        <v>1687</v>
      </c>
      <c r="C8100" s="219" t="s">
        <v>123</v>
      </c>
      <c r="D8100" s="1" t="s">
        <v>44</v>
      </c>
      <c r="E8100" s="1" t="s">
        <v>73</v>
      </c>
      <c r="F8100" s="38" t="s">
        <v>73</v>
      </c>
      <c r="G8100">
        <v>6</v>
      </c>
      <c r="H8100" s="123">
        <f t="shared" si="553"/>
        <v>0.33333333333333331</v>
      </c>
      <c r="I8100"/>
      <c r="J8100" t="s">
        <v>100</v>
      </c>
      <c r="M8100" s="2">
        <v>4063.58513233333</v>
      </c>
      <c r="N8100">
        <v>1468.45027355659</v>
      </c>
      <c r="O8100">
        <v>2543.4304821884298</v>
      </c>
      <c r="P8100">
        <v>3</v>
      </c>
      <c r="Q8100" s="2">
        <v>5778.7347013333301</v>
      </c>
      <c r="R8100">
        <v>1033.14129154899</v>
      </c>
      <c r="S8100">
        <v>1789.45320836019</v>
      </c>
      <c r="T8100">
        <v>3</v>
      </c>
    </row>
    <row r="8101" spans="1:20">
      <c r="A8101" t="s">
        <v>1642</v>
      </c>
      <c r="B8101" t="s">
        <v>1688</v>
      </c>
      <c r="C8101" s="219" t="s">
        <v>123</v>
      </c>
      <c r="D8101" s="1" t="s">
        <v>44</v>
      </c>
      <c r="E8101" s="1" t="s">
        <v>73</v>
      </c>
      <c r="F8101" s="38" t="s">
        <v>73</v>
      </c>
      <c r="G8101">
        <v>6</v>
      </c>
      <c r="H8101" s="123">
        <f t="shared" si="553"/>
        <v>0.33333333333333331</v>
      </c>
      <c r="I8101"/>
      <c r="J8101" t="s">
        <v>100</v>
      </c>
      <c r="M8101" s="2">
        <v>75917.367189566707</v>
      </c>
      <c r="N8101">
        <v>40073.867737451103</v>
      </c>
      <c r="O8101">
        <v>69409.974977060599</v>
      </c>
      <c r="P8101">
        <v>3</v>
      </c>
      <c r="Q8101" s="2">
        <v>79011.455816666698</v>
      </c>
      <c r="R8101">
        <v>13906.016223333299</v>
      </c>
      <c r="S8101">
        <v>24085.926629690399</v>
      </c>
      <c r="T8101">
        <v>3</v>
      </c>
    </row>
    <row r="8102" spans="1:20">
      <c r="A8102" t="s">
        <v>1642</v>
      </c>
      <c r="B8102" t="s">
        <v>1689</v>
      </c>
      <c r="C8102" s="219" t="s">
        <v>123</v>
      </c>
      <c r="D8102" s="1" t="s">
        <v>44</v>
      </c>
      <c r="E8102" s="1" t="s">
        <v>73</v>
      </c>
      <c r="F8102" s="38" t="s">
        <v>73</v>
      </c>
      <c r="G8102">
        <v>6</v>
      </c>
      <c r="H8102" s="123">
        <f t="shared" si="553"/>
        <v>0.33333333333333331</v>
      </c>
      <c r="I8102"/>
      <c r="J8102" t="s">
        <v>100</v>
      </c>
      <c r="M8102" s="2">
        <v>9774.4237969999995</v>
      </c>
      <c r="N8102">
        <v>3116.8880252512499</v>
      </c>
      <c r="O8102">
        <v>5398.6084212381902</v>
      </c>
      <c r="P8102">
        <v>3</v>
      </c>
      <c r="Q8102" s="2">
        <v>8324.0254276666692</v>
      </c>
      <c r="R8102">
        <v>3028.8883461996602</v>
      </c>
      <c r="S8102">
        <v>5246.1885060710802</v>
      </c>
      <c r="T8102">
        <v>3</v>
      </c>
    </row>
    <row r="8103" spans="1:20">
      <c r="A8103" t="s">
        <v>1642</v>
      </c>
      <c r="B8103" t="s">
        <v>1690</v>
      </c>
      <c r="C8103" s="219" t="s">
        <v>123</v>
      </c>
      <c r="D8103" s="1" t="s">
        <v>44</v>
      </c>
      <c r="E8103" s="1" t="s">
        <v>73</v>
      </c>
      <c r="F8103" s="38" t="s">
        <v>73</v>
      </c>
      <c r="G8103">
        <v>6</v>
      </c>
      <c r="H8103" s="123">
        <f t="shared" si="553"/>
        <v>0.33333333333333331</v>
      </c>
      <c r="I8103"/>
      <c r="J8103" t="s">
        <v>100</v>
      </c>
      <c r="M8103" s="2">
        <v>0</v>
      </c>
      <c r="N8103">
        <v>0</v>
      </c>
      <c r="O8103">
        <v>0</v>
      </c>
      <c r="P8103">
        <v>3</v>
      </c>
      <c r="Q8103" s="2">
        <v>1848.1523810000001</v>
      </c>
      <c r="R8103">
        <v>1067.0312746738</v>
      </c>
      <c r="S8103">
        <v>1848.1523810000001</v>
      </c>
      <c r="T8103">
        <v>3</v>
      </c>
    </row>
    <row r="8104" spans="1:20">
      <c r="A8104" t="s">
        <v>1642</v>
      </c>
      <c r="B8104" t="s">
        <v>1691</v>
      </c>
      <c r="C8104" s="219" t="s">
        <v>123</v>
      </c>
      <c r="D8104" s="1" t="s">
        <v>44</v>
      </c>
      <c r="E8104" s="1" t="s">
        <v>73</v>
      </c>
      <c r="F8104" s="38" t="s">
        <v>73</v>
      </c>
      <c r="G8104">
        <v>6</v>
      </c>
      <c r="H8104" s="123">
        <f t="shared" si="553"/>
        <v>0.33333333333333331</v>
      </c>
      <c r="I8104"/>
      <c r="J8104" t="s">
        <v>100</v>
      </c>
      <c r="M8104" s="2">
        <v>18797.714283333298</v>
      </c>
      <c r="N8104">
        <v>10112.192282099701</v>
      </c>
      <c r="O8104">
        <v>17514.830808502498</v>
      </c>
      <c r="P8104">
        <v>3</v>
      </c>
      <c r="Q8104" s="2">
        <v>7049.1428569999998</v>
      </c>
      <c r="R8104">
        <v>4891.3203370655901</v>
      </c>
      <c r="S8104">
        <v>8472.0153398925304</v>
      </c>
      <c r="T8104">
        <v>3</v>
      </c>
    </row>
    <row r="8105" spans="1:20">
      <c r="A8105" t="s">
        <v>1642</v>
      </c>
      <c r="B8105" t="s">
        <v>1692</v>
      </c>
      <c r="C8105" s="219" t="s">
        <v>123</v>
      </c>
      <c r="D8105" s="1" t="s">
        <v>44</v>
      </c>
      <c r="E8105" s="1" t="s">
        <v>73</v>
      </c>
      <c r="F8105" s="38" t="s">
        <v>73</v>
      </c>
      <c r="G8105">
        <v>6</v>
      </c>
      <c r="H8105" s="123">
        <f t="shared" si="553"/>
        <v>0.33333333333333331</v>
      </c>
      <c r="I8105"/>
      <c r="J8105" t="s">
        <v>100</v>
      </c>
      <c r="M8105" s="2">
        <v>0</v>
      </c>
      <c r="N8105">
        <v>0</v>
      </c>
      <c r="O8105">
        <v>0</v>
      </c>
      <c r="P8105">
        <v>3</v>
      </c>
      <c r="Q8105" s="2">
        <v>138297.66376666701</v>
      </c>
      <c r="R8105">
        <v>138297.66376666701</v>
      </c>
      <c r="S8105">
        <v>239538.580211944</v>
      </c>
      <c r="T8105">
        <v>3</v>
      </c>
    </row>
    <row r="8106" spans="1:20">
      <c r="A8106" t="s">
        <v>1642</v>
      </c>
      <c r="B8106" t="s">
        <v>1693</v>
      </c>
      <c r="C8106" s="219" t="s">
        <v>123</v>
      </c>
      <c r="D8106" s="1" t="s">
        <v>44</v>
      </c>
      <c r="E8106" s="1" t="s">
        <v>73</v>
      </c>
      <c r="F8106" s="38" t="s">
        <v>73</v>
      </c>
      <c r="G8106">
        <v>6</v>
      </c>
      <c r="H8106" s="123">
        <f t="shared" si="553"/>
        <v>0.33333333333333331</v>
      </c>
      <c r="I8106"/>
      <c r="J8106" t="s">
        <v>100</v>
      </c>
      <c r="M8106" s="2">
        <v>0</v>
      </c>
      <c r="N8106">
        <v>0</v>
      </c>
      <c r="O8106">
        <v>0</v>
      </c>
      <c r="P8106">
        <v>3</v>
      </c>
      <c r="Q8106" s="2">
        <v>0</v>
      </c>
      <c r="R8106">
        <v>0</v>
      </c>
      <c r="S8106">
        <v>0</v>
      </c>
      <c r="T8106">
        <v>3</v>
      </c>
    </row>
    <row r="8107" spans="1:20">
      <c r="A8107" t="s">
        <v>1642</v>
      </c>
      <c r="B8107" t="s">
        <v>1694</v>
      </c>
      <c r="C8107" s="219" t="s">
        <v>123</v>
      </c>
      <c r="D8107" s="1" t="s">
        <v>44</v>
      </c>
      <c r="E8107" s="1" t="s">
        <v>73</v>
      </c>
      <c r="F8107" s="38" t="s">
        <v>73</v>
      </c>
      <c r="G8107">
        <v>6</v>
      </c>
      <c r="H8107" s="123">
        <f t="shared" si="553"/>
        <v>0.33333333333333331</v>
      </c>
      <c r="I8107"/>
      <c r="J8107" t="s">
        <v>100</v>
      </c>
      <c r="M8107" s="2">
        <v>0</v>
      </c>
      <c r="N8107">
        <v>0</v>
      </c>
      <c r="O8107">
        <v>0</v>
      </c>
      <c r="P8107">
        <v>3</v>
      </c>
      <c r="Q8107" s="2">
        <v>120334.25436333301</v>
      </c>
      <c r="R8107">
        <v>49529.717860657402</v>
      </c>
      <c r="S8107">
        <v>85787.987819210306</v>
      </c>
      <c r="T8107">
        <v>3</v>
      </c>
    </row>
    <row r="8108" spans="1:20">
      <c r="A8108" t="s">
        <v>1642</v>
      </c>
      <c r="B8108" t="s">
        <v>1695</v>
      </c>
      <c r="C8108" s="219" t="s">
        <v>123</v>
      </c>
      <c r="D8108" s="1" t="s">
        <v>44</v>
      </c>
      <c r="E8108" s="1" t="s">
        <v>73</v>
      </c>
      <c r="F8108" s="38" t="s">
        <v>73</v>
      </c>
      <c r="G8108">
        <v>6</v>
      </c>
      <c r="H8108" s="123">
        <f t="shared" si="553"/>
        <v>0.33333333333333331</v>
      </c>
      <c r="I8108"/>
      <c r="J8108" t="s">
        <v>100</v>
      </c>
      <c r="M8108" s="2">
        <v>0</v>
      </c>
      <c r="N8108">
        <v>0</v>
      </c>
      <c r="O8108">
        <v>0</v>
      </c>
      <c r="P8108">
        <v>3</v>
      </c>
      <c r="Q8108" s="2">
        <v>0</v>
      </c>
      <c r="R8108">
        <v>0</v>
      </c>
      <c r="S8108">
        <v>0</v>
      </c>
      <c r="T8108">
        <v>3</v>
      </c>
    </row>
    <row r="8109" spans="1:20">
      <c r="A8109" t="s">
        <v>1642</v>
      </c>
      <c r="B8109" t="s">
        <v>1696</v>
      </c>
      <c r="C8109" s="219" t="s">
        <v>123</v>
      </c>
      <c r="D8109" s="1" t="s">
        <v>44</v>
      </c>
      <c r="E8109" s="1" t="s">
        <v>73</v>
      </c>
      <c r="F8109" s="38" t="s">
        <v>73</v>
      </c>
      <c r="G8109">
        <v>6</v>
      </c>
      <c r="H8109" s="123">
        <f t="shared" si="553"/>
        <v>0.33333333333333331</v>
      </c>
      <c r="I8109"/>
      <c r="J8109" t="s">
        <v>100</v>
      </c>
      <c r="M8109" s="2">
        <v>13783.8484333333</v>
      </c>
      <c r="N8109">
        <v>1041.9610018287799</v>
      </c>
      <c r="O8109">
        <v>1804.72939467281</v>
      </c>
      <c r="P8109" s="2">
        <v>3</v>
      </c>
      <c r="Q8109" s="2">
        <v>5710.4514933333303</v>
      </c>
      <c r="R8109">
        <v>2900.6966664715601</v>
      </c>
      <c r="S8109">
        <v>5024.15400367442</v>
      </c>
      <c r="T8109" s="2">
        <v>3</v>
      </c>
    </row>
    <row r="8110" spans="1:20">
      <c r="A8110" t="s">
        <v>1642</v>
      </c>
      <c r="B8110" t="s">
        <v>1697</v>
      </c>
      <c r="C8110" s="219" t="s">
        <v>123</v>
      </c>
      <c r="D8110" s="1" t="s">
        <v>44</v>
      </c>
      <c r="E8110" s="1" t="s">
        <v>73</v>
      </c>
      <c r="F8110" s="38" t="s">
        <v>73</v>
      </c>
      <c r="G8110">
        <v>6</v>
      </c>
      <c r="H8110" s="123">
        <f t="shared" si="553"/>
        <v>0.33333333333333331</v>
      </c>
      <c r="I8110"/>
      <c r="J8110" t="s">
        <v>100</v>
      </c>
      <c r="M8110" s="2">
        <v>1462.96480866667</v>
      </c>
      <c r="N8110">
        <v>753.54209026386195</v>
      </c>
      <c r="O8110">
        <v>1305.1731859786601</v>
      </c>
      <c r="P8110" s="2">
        <v>3</v>
      </c>
      <c r="Q8110" s="2">
        <v>208.994972666667</v>
      </c>
      <c r="R8110">
        <v>104.497486333333</v>
      </c>
      <c r="S8110">
        <v>180.994955592568</v>
      </c>
      <c r="T8110" s="2">
        <v>3</v>
      </c>
    </row>
    <row r="8111" spans="1:20">
      <c r="A8111" t="s">
        <v>1642</v>
      </c>
      <c r="B8111" t="s">
        <v>1698</v>
      </c>
      <c r="C8111" s="219" t="s">
        <v>123</v>
      </c>
      <c r="D8111" s="1" t="s">
        <v>44</v>
      </c>
      <c r="E8111" s="1" t="s">
        <v>73</v>
      </c>
      <c r="F8111" s="38" t="s">
        <v>73</v>
      </c>
      <c r="G8111">
        <v>6</v>
      </c>
      <c r="H8111" s="123">
        <f t="shared" si="553"/>
        <v>0.33333333333333331</v>
      </c>
      <c r="I8111"/>
      <c r="J8111" t="s">
        <v>100</v>
      </c>
      <c r="M8111" s="2">
        <v>0</v>
      </c>
      <c r="N8111">
        <v>0</v>
      </c>
      <c r="O8111">
        <v>0</v>
      </c>
      <c r="P8111" s="2">
        <v>3</v>
      </c>
      <c r="Q8111" s="2">
        <v>4933.4857133333298</v>
      </c>
      <c r="R8111">
        <v>4933.4857133333298</v>
      </c>
      <c r="S8111">
        <v>8545.0479139085201</v>
      </c>
      <c r="T8111" s="2">
        <v>3</v>
      </c>
    </row>
    <row r="8112" spans="1:20">
      <c r="A8112" t="s">
        <v>1642</v>
      </c>
      <c r="B8112" t="s">
        <v>1699</v>
      </c>
      <c r="C8112" s="219" t="s">
        <v>123</v>
      </c>
      <c r="D8112" s="1" t="s">
        <v>44</v>
      </c>
      <c r="E8112" s="1" t="s">
        <v>73</v>
      </c>
      <c r="F8112" s="38" t="s">
        <v>73</v>
      </c>
      <c r="G8112">
        <v>6</v>
      </c>
      <c r="H8112" s="123">
        <f t="shared" si="553"/>
        <v>0.33333333333333331</v>
      </c>
      <c r="I8112"/>
      <c r="J8112" t="s">
        <v>100</v>
      </c>
      <c r="M8112" s="2">
        <v>0</v>
      </c>
      <c r="N8112">
        <v>0</v>
      </c>
      <c r="O8112">
        <v>0</v>
      </c>
      <c r="P8112" s="2">
        <v>3</v>
      </c>
      <c r="Q8112" s="2">
        <v>5013.9272633333303</v>
      </c>
      <c r="R8112">
        <v>5013.9272633333303</v>
      </c>
      <c r="S8112">
        <v>8684.3767655481097</v>
      </c>
      <c r="T8112" s="2">
        <v>3</v>
      </c>
    </row>
    <row r="8113" spans="1:20">
      <c r="A8113" t="s">
        <v>1642</v>
      </c>
      <c r="B8113" t="s">
        <v>1700</v>
      </c>
      <c r="C8113" s="219" t="s">
        <v>123</v>
      </c>
      <c r="D8113" s="1" t="s">
        <v>44</v>
      </c>
      <c r="E8113" s="1" t="s">
        <v>73</v>
      </c>
      <c r="F8113" s="38" t="s">
        <v>73</v>
      </c>
      <c r="G8113">
        <v>6</v>
      </c>
      <c r="H8113" s="123">
        <f t="shared" si="553"/>
        <v>0.33333333333333331</v>
      </c>
      <c r="I8113"/>
      <c r="J8113" t="s">
        <v>100</v>
      </c>
      <c r="M8113" s="2">
        <v>0</v>
      </c>
      <c r="N8113">
        <v>0</v>
      </c>
      <c r="O8113">
        <v>0</v>
      </c>
      <c r="P8113" s="2">
        <v>3</v>
      </c>
      <c r="Q8113" s="2">
        <v>0</v>
      </c>
      <c r="R8113">
        <v>0</v>
      </c>
      <c r="S8113">
        <v>0</v>
      </c>
      <c r="T8113" s="2">
        <v>3</v>
      </c>
    </row>
    <row r="8114" spans="1:20">
      <c r="A8114" t="s">
        <v>1642</v>
      </c>
      <c r="B8114" t="s">
        <v>1701</v>
      </c>
      <c r="C8114" s="219" t="s">
        <v>123</v>
      </c>
      <c r="D8114" s="1" t="s">
        <v>44</v>
      </c>
      <c r="E8114" s="1" t="s">
        <v>73</v>
      </c>
      <c r="F8114" s="38" t="s">
        <v>73</v>
      </c>
      <c r="G8114">
        <v>6</v>
      </c>
      <c r="H8114" s="123">
        <f t="shared" si="553"/>
        <v>0.33333333333333331</v>
      </c>
      <c r="I8114"/>
      <c r="J8114" t="s">
        <v>100</v>
      </c>
      <c r="M8114" s="2">
        <v>0</v>
      </c>
      <c r="N8114">
        <v>0</v>
      </c>
      <c r="O8114">
        <v>0</v>
      </c>
      <c r="P8114" s="2">
        <v>3</v>
      </c>
      <c r="Q8114" s="2">
        <v>87.002448733333296</v>
      </c>
      <c r="R8114">
        <v>87.002448733333296</v>
      </c>
      <c r="S8114">
        <v>150.69266158904</v>
      </c>
      <c r="T8114" s="2">
        <v>3</v>
      </c>
    </row>
    <row r="8115" spans="1:20">
      <c r="A8115" t="s">
        <v>1642</v>
      </c>
      <c r="B8115" t="s">
        <v>1702</v>
      </c>
      <c r="C8115" s="219" t="s">
        <v>123</v>
      </c>
      <c r="D8115" s="1" t="s">
        <v>44</v>
      </c>
      <c r="E8115" s="1" t="s">
        <v>73</v>
      </c>
      <c r="F8115" s="38" t="s">
        <v>73</v>
      </c>
      <c r="G8115">
        <v>6</v>
      </c>
      <c r="H8115" s="123">
        <f t="shared" si="553"/>
        <v>0.33333333333333331</v>
      </c>
      <c r="I8115"/>
      <c r="J8115" t="s">
        <v>100</v>
      </c>
      <c r="M8115" s="2">
        <v>0</v>
      </c>
      <c r="N8115">
        <v>0</v>
      </c>
      <c r="O8115">
        <v>0</v>
      </c>
      <c r="P8115" s="2">
        <v>3</v>
      </c>
      <c r="Q8115" s="2">
        <v>0</v>
      </c>
      <c r="R8115">
        <v>0</v>
      </c>
      <c r="S8115">
        <v>0</v>
      </c>
      <c r="T8115" s="2">
        <v>3</v>
      </c>
    </row>
    <row r="8116" spans="1:20">
      <c r="A8116" t="s">
        <v>1642</v>
      </c>
      <c r="B8116" t="s">
        <v>1703</v>
      </c>
      <c r="C8116" s="219" t="s">
        <v>123</v>
      </c>
      <c r="D8116" s="1" t="s">
        <v>44</v>
      </c>
      <c r="E8116" s="1" t="s">
        <v>73</v>
      </c>
      <c r="F8116" s="38" t="s">
        <v>73</v>
      </c>
      <c r="G8116">
        <v>6</v>
      </c>
      <c r="H8116" s="123">
        <f t="shared" si="553"/>
        <v>0.33333333333333331</v>
      </c>
      <c r="I8116"/>
      <c r="J8116" t="s">
        <v>100</v>
      </c>
      <c r="M8116" s="2">
        <v>0</v>
      </c>
      <c r="N8116">
        <v>0</v>
      </c>
      <c r="O8116">
        <v>0</v>
      </c>
      <c r="P8116" s="2">
        <v>3</v>
      </c>
      <c r="Q8116" s="2">
        <v>0</v>
      </c>
      <c r="R8116">
        <v>0</v>
      </c>
      <c r="S8116">
        <v>0</v>
      </c>
      <c r="T8116" s="2">
        <v>3</v>
      </c>
    </row>
    <row r="8117" spans="1:20">
      <c r="A8117" t="s">
        <v>1642</v>
      </c>
      <c r="B8117" t="s">
        <v>1704</v>
      </c>
      <c r="C8117" s="219" t="s">
        <v>123</v>
      </c>
      <c r="D8117" s="1" t="s">
        <v>44</v>
      </c>
      <c r="E8117" s="1" t="s">
        <v>73</v>
      </c>
      <c r="F8117" s="38" t="s">
        <v>73</v>
      </c>
      <c r="G8117">
        <v>6</v>
      </c>
      <c r="H8117" s="123">
        <f t="shared" si="553"/>
        <v>0.33333333333333331</v>
      </c>
      <c r="I8117"/>
      <c r="J8117" t="s">
        <v>100</v>
      </c>
      <c r="M8117" s="2">
        <v>150159.79041333299</v>
      </c>
      <c r="N8117">
        <v>97228.813224457001</v>
      </c>
      <c r="O8117">
        <v>168405.24446438401</v>
      </c>
      <c r="P8117" s="2">
        <v>3</v>
      </c>
      <c r="Q8117" s="2">
        <v>73411.453080000007</v>
      </c>
      <c r="R8117">
        <v>32864.498290448697</v>
      </c>
      <c r="S8117">
        <v>56922.980804317602</v>
      </c>
      <c r="T8117" s="2">
        <v>3</v>
      </c>
    </row>
    <row r="8118" spans="1:20">
      <c r="A8118" t="s">
        <v>1642</v>
      </c>
      <c r="B8118" t="s">
        <v>1705</v>
      </c>
      <c r="C8118" s="219" t="s">
        <v>123</v>
      </c>
      <c r="D8118" s="1" t="s">
        <v>44</v>
      </c>
      <c r="E8118" s="1" t="s">
        <v>73</v>
      </c>
      <c r="F8118" s="38" t="s">
        <v>73</v>
      </c>
      <c r="G8118">
        <v>6</v>
      </c>
      <c r="H8118" s="123">
        <f t="shared" si="553"/>
        <v>0.33333333333333331</v>
      </c>
      <c r="I8118"/>
      <c r="J8118" t="s">
        <v>100</v>
      </c>
      <c r="M8118" s="2">
        <v>0</v>
      </c>
      <c r="N8118">
        <v>0</v>
      </c>
      <c r="O8118">
        <v>0</v>
      </c>
      <c r="P8118" s="2">
        <v>3</v>
      </c>
      <c r="Q8118" s="2">
        <v>0</v>
      </c>
      <c r="R8118">
        <v>0</v>
      </c>
      <c r="S8118">
        <v>0</v>
      </c>
      <c r="T8118" s="2">
        <v>3</v>
      </c>
    </row>
    <row r="8119" spans="1:20">
      <c r="A8119" t="s">
        <v>1642</v>
      </c>
      <c r="B8119" t="s">
        <v>1706</v>
      </c>
      <c r="C8119" s="219" t="s">
        <v>123</v>
      </c>
      <c r="D8119" s="1" t="s">
        <v>44</v>
      </c>
      <c r="E8119" s="1" t="s">
        <v>73</v>
      </c>
      <c r="F8119" s="38" t="s">
        <v>73</v>
      </c>
      <c r="G8119">
        <v>6</v>
      </c>
      <c r="H8119" s="123">
        <f t="shared" si="553"/>
        <v>0.33333333333333331</v>
      </c>
      <c r="I8119"/>
      <c r="J8119" t="s">
        <v>100</v>
      </c>
      <c r="M8119" s="2">
        <v>15262.741476666701</v>
      </c>
      <c r="N8119">
        <v>15262.741476666701</v>
      </c>
      <c r="O8119">
        <v>26435.843700375499</v>
      </c>
      <c r="P8119" s="2">
        <v>3</v>
      </c>
      <c r="Q8119" s="2">
        <v>15262.7414753333</v>
      </c>
      <c r="R8119">
        <v>11006.119398360201</v>
      </c>
      <c r="S8119">
        <v>19063.157992129301</v>
      </c>
      <c r="T8119" s="2">
        <v>3</v>
      </c>
    </row>
    <row r="8120" spans="1:20">
      <c r="A8120" t="s">
        <v>1642</v>
      </c>
      <c r="B8120" t="s">
        <v>1707</v>
      </c>
      <c r="C8120" s="219" t="s">
        <v>123</v>
      </c>
      <c r="D8120" s="1" t="s">
        <v>44</v>
      </c>
      <c r="E8120" s="1" t="s">
        <v>73</v>
      </c>
      <c r="F8120" s="38" t="s">
        <v>73</v>
      </c>
      <c r="G8120">
        <v>6</v>
      </c>
      <c r="H8120" s="123">
        <f t="shared" si="553"/>
        <v>0.33333333333333331</v>
      </c>
      <c r="I8120"/>
      <c r="J8120" t="s">
        <v>100</v>
      </c>
      <c r="M8120" s="2">
        <v>2610.0734621666702</v>
      </c>
      <c r="N8120">
        <v>1594.78122806446</v>
      </c>
      <c r="O8120">
        <v>2762.2421139647299</v>
      </c>
      <c r="P8120" s="2">
        <v>3</v>
      </c>
      <c r="Q8120" s="2">
        <v>3654.1028473333299</v>
      </c>
      <c r="R8120">
        <v>1976.3157291136699</v>
      </c>
      <c r="S8120">
        <v>3423.0792546224102</v>
      </c>
      <c r="T8120" s="2">
        <v>3</v>
      </c>
    </row>
    <row r="8121" spans="1:20">
      <c r="A8121" t="s">
        <v>1642</v>
      </c>
      <c r="B8121" t="s">
        <v>1708</v>
      </c>
      <c r="C8121" s="219" t="s">
        <v>123</v>
      </c>
      <c r="D8121" s="1" t="s">
        <v>44</v>
      </c>
      <c r="E8121" s="1" t="s">
        <v>73</v>
      </c>
      <c r="F8121" s="38" t="s">
        <v>73</v>
      </c>
      <c r="G8121">
        <v>6</v>
      </c>
      <c r="H8121" s="123">
        <f t="shared" si="553"/>
        <v>0.33333333333333331</v>
      </c>
      <c r="I8121"/>
      <c r="J8121" t="s">
        <v>100</v>
      </c>
      <c r="M8121" s="2">
        <v>0</v>
      </c>
      <c r="N8121">
        <v>0</v>
      </c>
      <c r="O8121">
        <v>0</v>
      </c>
      <c r="P8121" s="2">
        <v>3</v>
      </c>
      <c r="Q8121" s="2">
        <v>0</v>
      </c>
      <c r="R8121">
        <v>0</v>
      </c>
      <c r="S8121">
        <v>0</v>
      </c>
      <c r="T8121" s="2">
        <v>3</v>
      </c>
    </row>
    <row r="8122" spans="1:20">
      <c r="A8122" t="s">
        <v>1642</v>
      </c>
      <c r="B8122" t="s">
        <v>1709</v>
      </c>
      <c r="C8122" s="219" t="s">
        <v>123</v>
      </c>
      <c r="D8122" s="1" t="s">
        <v>44</v>
      </c>
      <c r="E8122" s="1" t="s">
        <v>73</v>
      </c>
      <c r="F8122" s="38" t="s">
        <v>73</v>
      </c>
      <c r="G8122">
        <v>6</v>
      </c>
      <c r="H8122" s="123">
        <f t="shared" si="553"/>
        <v>0.33333333333333331</v>
      </c>
      <c r="I8122"/>
      <c r="J8122" t="s">
        <v>100</v>
      </c>
      <c r="M8122" s="2">
        <v>14986.8405633333</v>
      </c>
      <c r="N8122">
        <v>8652.65643450475</v>
      </c>
      <c r="O8122">
        <v>14986.840565</v>
      </c>
      <c r="P8122" s="2">
        <v>3</v>
      </c>
      <c r="Q8122" s="2">
        <v>31222.584510000001</v>
      </c>
      <c r="R8122">
        <v>17350.3202606431</v>
      </c>
      <c r="S8122">
        <v>30051.636219025499</v>
      </c>
      <c r="T8122" s="2">
        <v>3</v>
      </c>
    </row>
    <row r="8123" spans="1:20">
      <c r="A8123" t="s">
        <v>1642</v>
      </c>
      <c r="B8123" t="s">
        <v>1710</v>
      </c>
      <c r="C8123" s="219" t="s">
        <v>123</v>
      </c>
      <c r="D8123" s="1" t="s">
        <v>44</v>
      </c>
      <c r="E8123" s="1" t="s">
        <v>73</v>
      </c>
      <c r="F8123" s="38" t="s">
        <v>73</v>
      </c>
      <c r="G8123">
        <v>6</v>
      </c>
      <c r="H8123" s="123">
        <f t="shared" si="553"/>
        <v>0.33333333333333331</v>
      </c>
      <c r="I8123"/>
      <c r="J8123" t="s">
        <v>100</v>
      </c>
      <c r="M8123" s="2">
        <v>0</v>
      </c>
      <c r="N8123">
        <v>0</v>
      </c>
      <c r="O8123">
        <v>0</v>
      </c>
      <c r="P8123" s="2">
        <v>3</v>
      </c>
      <c r="Q8123" s="2">
        <v>10113.904759999999</v>
      </c>
      <c r="R8123">
        <v>10113.904759999999</v>
      </c>
      <c r="S8123">
        <v>17517.7969072327</v>
      </c>
      <c r="T8123" s="2">
        <v>3</v>
      </c>
    </row>
    <row r="8124" spans="1:20">
      <c r="A8124" t="s">
        <v>1642</v>
      </c>
      <c r="B8124" t="s">
        <v>1711</v>
      </c>
      <c r="C8124" s="219" t="s">
        <v>123</v>
      </c>
      <c r="D8124" s="1" t="s">
        <v>44</v>
      </c>
      <c r="E8124" s="1" t="s">
        <v>73</v>
      </c>
      <c r="F8124" s="38" t="s">
        <v>73</v>
      </c>
      <c r="G8124">
        <v>6</v>
      </c>
      <c r="H8124" s="123">
        <f t="shared" si="553"/>
        <v>0.33333333333333331</v>
      </c>
      <c r="I8124"/>
      <c r="J8124" t="s">
        <v>100</v>
      </c>
      <c r="M8124" s="2">
        <v>0</v>
      </c>
      <c r="N8124">
        <v>0</v>
      </c>
      <c r="O8124">
        <v>0</v>
      </c>
      <c r="P8124" s="2">
        <v>3</v>
      </c>
      <c r="Q8124" s="2">
        <v>870.02448733333301</v>
      </c>
      <c r="R8124">
        <v>870.02448733333301</v>
      </c>
      <c r="S8124">
        <v>1506.9266158903999</v>
      </c>
      <c r="T8124" s="2">
        <v>3</v>
      </c>
    </row>
    <row r="8125" spans="1:20">
      <c r="A8125" t="s">
        <v>1642</v>
      </c>
      <c r="B8125" t="s">
        <v>1712</v>
      </c>
      <c r="C8125" s="219" t="s">
        <v>123</v>
      </c>
      <c r="D8125" s="1" t="s">
        <v>44</v>
      </c>
      <c r="E8125" s="1" t="s">
        <v>73</v>
      </c>
      <c r="F8125" s="38" t="s">
        <v>73</v>
      </c>
      <c r="G8125">
        <v>6</v>
      </c>
      <c r="H8125" s="123">
        <f t="shared" si="553"/>
        <v>0.33333333333333331</v>
      </c>
      <c r="I8125"/>
      <c r="J8125" t="s">
        <v>100</v>
      </c>
      <c r="M8125" s="2">
        <v>0</v>
      </c>
      <c r="N8125">
        <v>0</v>
      </c>
      <c r="O8125">
        <v>0</v>
      </c>
      <c r="P8125" s="2">
        <v>3</v>
      </c>
      <c r="Q8125" s="2">
        <v>1925.2773423333299</v>
      </c>
      <c r="R8125">
        <v>1925.2773423333299</v>
      </c>
      <c r="S8125">
        <v>3334.67817558251</v>
      </c>
      <c r="T8125" s="2">
        <v>3</v>
      </c>
    </row>
    <row r="8126" spans="1:20">
      <c r="A8126" t="s">
        <v>1642</v>
      </c>
      <c r="B8126" t="s">
        <v>1713</v>
      </c>
      <c r="C8126" s="219" t="s">
        <v>123</v>
      </c>
      <c r="D8126" s="1" t="s">
        <v>44</v>
      </c>
      <c r="E8126" s="1" t="s">
        <v>73</v>
      </c>
      <c r="F8126" s="38" t="s">
        <v>73</v>
      </c>
      <c r="G8126">
        <v>6</v>
      </c>
      <c r="H8126" s="123">
        <f t="shared" si="553"/>
        <v>0.33333333333333331</v>
      </c>
      <c r="I8126"/>
      <c r="J8126" t="s">
        <v>100</v>
      </c>
      <c r="M8126" s="2">
        <v>0</v>
      </c>
      <c r="N8126">
        <v>0</v>
      </c>
      <c r="O8126">
        <v>0</v>
      </c>
      <c r="P8126" s="2">
        <v>3</v>
      </c>
      <c r="Q8126" s="2">
        <v>0</v>
      </c>
      <c r="R8126">
        <v>0</v>
      </c>
      <c r="S8126">
        <v>0</v>
      </c>
      <c r="T8126" s="2">
        <v>3</v>
      </c>
    </row>
    <row r="8127" spans="1:20">
      <c r="A8127" t="s">
        <v>1642</v>
      </c>
      <c r="B8127" t="s">
        <v>1714</v>
      </c>
      <c r="C8127" s="219" t="s">
        <v>123</v>
      </c>
      <c r="D8127" s="1" t="s">
        <v>44</v>
      </c>
      <c r="E8127" s="1" t="s">
        <v>73</v>
      </c>
      <c r="F8127" s="38" t="s">
        <v>73</v>
      </c>
      <c r="G8127">
        <v>6</v>
      </c>
      <c r="H8127" s="123">
        <f t="shared" si="553"/>
        <v>0.33333333333333331</v>
      </c>
      <c r="I8127"/>
      <c r="J8127" t="s">
        <v>100</v>
      </c>
      <c r="M8127" s="2">
        <v>0</v>
      </c>
      <c r="N8127">
        <v>0</v>
      </c>
      <c r="O8127">
        <v>0</v>
      </c>
      <c r="P8127" s="2">
        <v>3</v>
      </c>
      <c r="Q8127" s="2">
        <v>0</v>
      </c>
      <c r="R8127">
        <v>0</v>
      </c>
      <c r="S8127">
        <v>0</v>
      </c>
      <c r="T8127" s="2">
        <v>3</v>
      </c>
    </row>
    <row r="8128" spans="1:20">
      <c r="A8128" t="s">
        <v>1642</v>
      </c>
      <c r="B8128" t="s">
        <v>1715</v>
      </c>
      <c r="C8128" s="219" t="s">
        <v>123</v>
      </c>
      <c r="D8128" s="1" t="s">
        <v>44</v>
      </c>
      <c r="E8128" s="1" t="s">
        <v>73</v>
      </c>
      <c r="F8128" s="38" t="s">
        <v>73</v>
      </c>
      <c r="G8128">
        <v>6</v>
      </c>
      <c r="H8128" s="123">
        <f t="shared" si="553"/>
        <v>0.33333333333333331</v>
      </c>
      <c r="I8128"/>
      <c r="J8128" t="s">
        <v>100</v>
      </c>
      <c r="M8128" s="2">
        <v>0</v>
      </c>
      <c r="N8128">
        <v>0</v>
      </c>
      <c r="O8128">
        <v>0</v>
      </c>
      <c r="P8128" s="2">
        <v>3</v>
      </c>
      <c r="Q8128" s="2">
        <v>0</v>
      </c>
      <c r="R8128">
        <v>0</v>
      </c>
      <c r="S8128">
        <v>0</v>
      </c>
      <c r="T8128" s="2">
        <v>3</v>
      </c>
    </row>
    <row r="8129" spans="1:20">
      <c r="A8129" t="s">
        <v>1642</v>
      </c>
      <c r="B8129" t="s">
        <v>1716</v>
      </c>
      <c r="C8129" s="219" t="s">
        <v>123</v>
      </c>
      <c r="D8129" s="1" t="s">
        <v>44</v>
      </c>
      <c r="E8129" s="1" t="s">
        <v>73</v>
      </c>
      <c r="F8129" s="38" t="s">
        <v>73</v>
      </c>
      <c r="G8129">
        <v>6</v>
      </c>
      <c r="H8129" s="123">
        <f t="shared" si="553"/>
        <v>0.33333333333333331</v>
      </c>
      <c r="I8129"/>
      <c r="J8129" t="s">
        <v>100</v>
      </c>
      <c r="M8129" s="2">
        <v>116720.710193333</v>
      </c>
      <c r="N8129">
        <v>16806.210776785701</v>
      </c>
      <c r="O8129">
        <v>29109.210948104501</v>
      </c>
      <c r="P8129" s="2">
        <v>3</v>
      </c>
      <c r="Q8129" s="2">
        <v>172860.35159999999</v>
      </c>
      <c r="R8129">
        <v>62147.2342996851</v>
      </c>
      <c r="S8129">
        <v>107642.16735694199</v>
      </c>
      <c r="T8129" s="2">
        <v>3</v>
      </c>
    </row>
    <row r="8130" spans="1:20">
      <c r="A8130" t="s">
        <v>1642</v>
      </c>
      <c r="B8130" t="s">
        <v>1717</v>
      </c>
      <c r="C8130" s="219" t="s">
        <v>123</v>
      </c>
      <c r="D8130" s="1" t="s">
        <v>44</v>
      </c>
      <c r="E8130" s="1" t="s">
        <v>73</v>
      </c>
      <c r="F8130" s="38" t="s">
        <v>73</v>
      </c>
      <c r="G8130">
        <v>6</v>
      </c>
      <c r="H8130" s="123">
        <f t="shared" si="553"/>
        <v>0.33333333333333331</v>
      </c>
      <c r="I8130"/>
      <c r="J8130" t="s">
        <v>100</v>
      </c>
      <c r="M8130" s="2">
        <v>21885.965596666701</v>
      </c>
      <c r="N8130">
        <v>488.52601666666698</v>
      </c>
      <c r="O8130">
        <v>846.15188168590703</v>
      </c>
      <c r="P8130" s="2">
        <v>3</v>
      </c>
      <c r="Q8130" s="2">
        <v>26868.930980000001</v>
      </c>
      <c r="R8130">
        <v>7283.4625624841301</v>
      </c>
      <c r="S8130">
        <v>12615.3272132483</v>
      </c>
      <c r="T8130" s="2">
        <v>3</v>
      </c>
    </row>
    <row r="8131" spans="1:20">
      <c r="A8131" t="s">
        <v>1642</v>
      </c>
      <c r="B8131" t="s">
        <v>1718</v>
      </c>
      <c r="C8131" s="219" t="s">
        <v>123</v>
      </c>
      <c r="D8131" s="1" t="s">
        <v>44</v>
      </c>
      <c r="E8131" s="1" t="s">
        <v>73</v>
      </c>
      <c r="F8131" s="38" t="s">
        <v>73</v>
      </c>
      <c r="G8131">
        <v>6</v>
      </c>
      <c r="H8131" s="123">
        <f t="shared" si="553"/>
        <v>0.33333333333333331</v>
      </c>
      <c r="I8131"/>
      <c r="J8131" t="s">
        <v>100</v>
      </c>
      <c r="M8131" s="2">
        <v>8619239.4166666698</v>
      </c>
      <c r="N8131">
        <v>8619239.4166666698</v>
      </c>
      <c r="O8131">
        <v>14928960.592266999</v>
      </c>
      <c r="P8131" s="2">
        <v>3</v>
      </c>
      <c r="Q8131" s="2">
        <v>23468226.133333299</v>
      </c>
      <c r="R8131">
        <v>23468226.133333299</v>
      </c>
      <c r="S8131">
        <v>40648160.026449002</v>
      </c>
      <c r="T8131" s="2">
        <v>3</v>
      </c>
    </row>
    <row r="8132" spans="1:20">
      <c r="A8132" t="s">
        <v>1642</v>
      </c>
      <c r="B8132" t="s">
        <v>1719</v>
      </c>
      <c r="C8132" s="219" t="s">
        <v>123</v>
      </c>
      <c r="D8132" s="1" t="s">
        <v>44</v>
      </c>
      <c r="E8132" s="1" t="s">
        <v>73</v>
      </c>
      <c r="F8132" s="38" t="s">
        <v>73</v>
      </c>
      <c r="G8132">
        <v>6</v>
      </c>
      <c r="H8132" s="123">
        <f t="shared" si="553"/>
        <v>0.33333333333333331</v>
      </c>
      <c r="I8132"/>
      <c r="J8132" t="s">
        <v>100</v>
      </c>
      <c r="M8132" s="2">
        <v>45475.659679999997</v>
      </c>
      <c r="N8132">
        <v>19163.551812290902</v>
      </c>
      <c r="O8132">
        <v>33192.245392366502</v>
      </c>
      <c r="P8132" s="2">
        <v>3</v>
      </c>
      <c r="Q8132" s="2">
        <v>6085.7356533333304</v>
      </c>
      <c r="R8132">
        <v>6085.7356533333304</v>
      </c>
      <c r="S8132">
        <v>10540.8033530067</v>
      </c>
      <c r="T8132" s="2">
        <v>3</v>
      </c>
    </row>
    <row r="8133" spans="1:20">
      <c r="A8133" t="s">
        <v>1642</v>
      </c>
      <c r="B8133" t="s">
        <v>1720</v>
      </c>
      <c r="C8133" s="219" t="s">
        <v>123</v>
      </c>
      <c r="D8133" s="1" t="s">
        <v>44</v>
      </c>
      <c r="E8133" s="1" t="s">
        <v>73</v>
      </c>
      <c r="F8133" s="38" t="s">
        <v>73</v>
      </c>
      <c r="G8133">
        <v>6</v>
      </c>
      <c r="H8133" s="123">
        <f t="shared" si="553"/>
        <v>0.33333333333333331</v>
      </c>
      <c r="I8133"/>
      <c r="J8133" t="s">
        <v>100</v>
      </c>
      <c r="M8133" s="2">
        <v>0</v>
      </c>
      <c r="N8133">
        <v>0</v>
      </c>
      <c r="O8133">
        <v>0</v>
      </c>
      <c r="P8133" s="2">
        <v>3</v>
      </c>
      <c r="Q8133" s="2">
        <v>776.53333333333296</v>
      </c>
      <c r="R8133">
        <v>776.53333333333296</v>
      </c>
      <c r="S8133">
        <v>1344.9951871041501</v>
      </c>
      <c r="T8133" s="2">
        <v>3</v>
      </c>
    </row>
    <row r="8134" spans="1:20">
      <c r="A8134" t="s">
        <v>1642</v>
      </c>
      <c r="B8134" t="s">
        <v>1721</v>
      </c>
      <c r="C8134" s="219" t="s">
        <v>123</v>
      </c>
      <c r="D8134" s="1" t="s">
        <v>44</v>
      </c>
      <c r="E8134" s="1" t="s">
        <v>73</v>
      </c>
      <c r="F8134" s="38" t="s">
        <v>73</v>
      </c>
      <c r="G8134">
        <v>6</v>
      </c>
      <c r="H8134" s="123">
        <f t="shared" si="553"/>
        <v>0.33333333333333331</v>
      </c>
      <c r="I8134"/>
      <c r="J8134" t="s">
        <v>100</v>
      </c>
      <c r="M8134" s="2">
        <v>6673.7684600000002</v>
      </c>
      <c r="N8134">
        <v>3336.8842300000001</v>
      </c>
      <c r="O8134">
        <v>5779.6530253353503</v>
      </c>
      <c r="P8134" s="2">
        <v>3</v>
      </c>
      <c r="Q8134" s="2">
        <v>16684.4211566667</v>
      </c>
      <c r="R8134">
        <v>8828.5658295429603</v>
      </c>
      <c r="S8134">
        <v>15291.5245747349</v>
      </c>
      <c r="T8134" s="2">
        <v>3</v>
      </c>
    </row>
    <row r="8135" spans="1:20">
      <c r="A8135" t="s">
        <v>1642</v>
      </c>
      <c r="B8135" t="s">
        <v>1722</v>
      </c>
      <c r="C8135" s="219" t="s">
        <v>123</v>
      </c>
      <c r="D8135" s="1" t="s">
        <v>44</v>
      </c>
      <c r="E8135" s="1" t="s">
        <v>73</v>
      </c>
      <c r="F8135" s="38" t="s">
        <v>73</v>
      </c>
      <c r="G8135">
        <v>6</v>
      </c>
      <c r="H8135" s="123">
        <f t="shared" si="553"/>
        <v>0.33333333333333331</v>
      </c>
      <c r="I8135"/>
      <c r="J8135" t="s">
        <v>100</v>
      </c>
      <c r="M8135" s="2">
        <v>0</v>
      </c>
      <c r="N8135">
        <v>0</v>
      </c>
      <c r="O8135">
        <v>0</v>
      </c>
      <c r="P8135" s="2">
        <v>3</v>
      </c>
      <c r="Q8135" s="2">
        <v>4729.4335533333297</v>
      </c>
      <c r="R8135">
        <v>4729.4335533333297</v>
      </c>
      <c r="S8135">
        <v>8191.6192053943496</v>
      </c>
      <c r="T8135" s="2">
        <v>3</v>
      </c>
    </row>
    <row r="8136" spans="1:20">
      <c r="A8136" t="s">
        <v>1642</v>
      </c>
      <c r="B8136" t="s">
        <v>1723</v>
      </c>
      <c r="C8136" s="219" t="s">
        <v>123</v>
      </c>
      <c r="D8136" s="1" t="s">
        <v>44</v>
      </c>
      <c r="E8136" s="1" t="s">
        <v>73</v>
      </c>
      <c r="F8136" s="38" t="s">
        <v>73</v>
      </c>
      <c r="G8136">
        <v>6</v>
      </c>
      <c r="H8136" s="123">
        <f t="shared" si="553"/>
        <v>0.33333333333333331</v>
      </c>
      <c r="I8136"/>
      <c r="J8136" t="s">
        <v>100</v>
      </c>
      <c r="M8136" s="2">
        <v>253361.508523333</v>
      </c>
      <c r="N8136">
        <v>156336.96948358</v>
      </c>
      <c r="O8136">
        <v>270783.57424690702</v>
      </c>
      <c r="P8136" s="2">
        <v>3</v>
      </c>
      <c r="Q8136" s="2">
        <v>210625.83240000001</v>
      </c>
      <c r="R8136">
        <v>59583.365684353499</v>
      </c>
      <c r="S8136">
        <v>103201.416651256</v>
      </c>
      <c r="T8136" s="2">
        <v>3</v>
      </c>
    </row>
    <row r="8137" spans="1:20">
      <c r="A8137" t="s">
        <v>1642</v>
      </c>
      <c r="B8137" t="s">
        <v>1724</v>
      </c>
      <c r="C8137" s="219" t="s">
        <v>123</v>
      </c>
      <c r="D8137" s="1" t="s">
        <v>44</v>
      </c>
      <c r="E8137" s="1" t="s">
        <v>73</v>
      </c>
      <c r="F8137" s="38" t="s">
        <v>73</v>
      </c>
      <c r="G8137">
        <v>6</v>
      </c>
      <c r="H8137" s="123">
        <f t="shared" si="553"/>
        <v>0.33333333333333331</v>
      </c>
      <c r="I8137"/>
      <c r="J8137" t="s">
        <v>100</v>
      </c>
      <c r="M8137" s="2">
        <v>31594.482469999999</v>
      </c>
      <c r="N8137">
        <v>16718.2286842379</v>
      </c>
      <c r="O8137">
        <v>28956.8214936554</v>
      </c>
      <c r="P8137" s="2">
        <v>3</v>
      </c>
      <c r="Q8137" s="2">
        <v>31594.482467000002</v>
      </c>
      <c r="R8137">
        <v>11391.552655207901</v>
      </c>
      <c r="S8137">
        <v>19730.747975916202</v>
      </c>
      <c r="T8137" s="2">
        <v>3</v>
      </c>
    </row>
    <row r="8138" spans="1:20">
      <c r="A8138" t="s">
        <v>1642</v>
      </c>
      <c r="B8138" t="s">
        <v>1725</v>
      </c>
      <c r="C8138" s="219" t="s">
        <v>123</v>
      </c>
      <c r="D8138" s="1" t="s">
        <v>44</v>
      </c>
      <c r="E8138" s="1" t="s">
        <v>73</v>
      </c>
      <c r="F8138" s="38" t="s">
        <v>73</v>
      </c>
      <c r="G8138">
        <v>6</v>
      </c>
      <c r="H8138" s="123">
        <f t="shared" si="553"/>
        <v>0.33333333333333331</v>
      </c>
      <c r="I8138"/>
      <c r="J8138" t="s">
        <v>100</v>
      </c>
      <c r="M8138" s="2">
        <v>10757.6619266667</v>
      </c>
      <c r="N8138">
        <v>10757.6619266667</v>
      </c>
      <c r="O8138">
        <v>18632.817027636</v>
      </c>
      <c r="P8138" s="2">
        <v>3</v>
      </c>
      <c r="Q8138" s="2">
        <v>0</v>
      </c>
      <c r="R8138">
        <v>0</v>
      </c>
      <c r="S8138">
        <v>0</v>
      </c>
      <c r="T8138" s="2">
        <v>3</v>
      </c>
    </row>
    <row r="8139" spans="1:20">
      <c r="A8139" t="s">
        <v>1642</v>
      </c>
      <c r="B8139" t="s">
        <v>1726</v>
      </c>
      <c r="C8139" s="219" t="s">
        <v>123</v>
      </c>
      <c r="D8139" s="1" t="s">
        <v>44</v>
      </c>
      <c r="E8139" s="1" t="s">
        <v>73</v>
      </c>
      <c r="F8139" s="38" t="s">
        <v>73</v>
      </c>
      <c r="G8139">
        <v>6</v>
      </c>
      <c r="H8139" s="123">
        <f t="shared" si="553"/>
        <v>0.33333333333333331</v>
      </c>
      <c r="I8139"/>
      <c r="J8139" t="s">
        <v>100</v>
      </c>
      <c r="M8139" s="2">
        <v>47120.920903333303</v>
      </c>
      <c r="N8139">
        <v>14012.859842780301</v>
      </c>
      <c r="O8139">
        <v>24270.985207037</v>
      </c>
      <c r="P8139" s="2">
        <v>3</v>
      </c>
      <c r="Q8139" s="2">
        <v>62827.894536666703</v>
      </c>
      <c r="R8139">
        <v>5936.6780131525402</v>
      </c>
      <c r="S8139">
        <v>10282.6279469573</v>
      </c>
      <c r="T8139" s="2">
        <v>3</v>
      </c>
    </row>
    <row r="8140" spans="1:20">
      <c r="A8140" t="s">
        <v>1642</v>
      </c>
      <c r="B8140" t="s">
        <v>1727</v>
      </c>
      <c r="C8140" s="219" t="s">
        <v>123</v>
      </c>
      <c r="D8140" s="1" t="s">
        <v>44</v>
      </c>
      <c r="E8140" s="1" t="s">
        <v>73</v>
      </c>
      <c r="F8140" s="38" t="s">
        <v>73</v>
      </c>
      <c r="G8140">
        <v>6</v>
      </c>
      <c r="H8140" s="123">
        <f t="shared" si="553"/>
        <v>0.33333333333333331</v>
      </c>
      <c r="I8140"/>
      <c r="J8140" t="s">
        <v>100</v>
      </c>
      <c r="M8140" s="2">
        <v>0</v>
      </c>
      <c r="N8140">
        <v>0</v>
      </c>
      <c r="O8140">
        <v>0</v>
      </c>
      <c r="P8140" s="2">
        <v>3</v>
      </c>
      <c r="Q8140" s="2">
        <v>0</v>
      </c>
      <c r="R8140">
        <v>0</v>
      </c>
      <c r="S8140">
        <v>0</v>
      </c>
      <c r="T8140" s="2">
        <v>3</v>
      </c>
    </row>
    <row r="8141" spans="1:20">
      <c r="A8141" t="s">
        <v>1642</v>
      </c>
      <c r="B8141" t="s">
        <v>1728</v>
      </c>
      <c r="C8141" s="219" t="s">
        <v>123</v>
      </c>
      <c r="D8141" s="1" t="s">
        <v>44</v>
      </c>
      <c r="E8141" s="1" t="s">
        <v>73</v>
      </c>
      <c r="F8141" s="38" t="s">
        <v>73</v>
      </c>
      <c r="G8141">
        <v>6</v>
      </c>
      <c r="H8141" s="123">
        <f t="shared" si="553"/>
        <v>0.33333333333333331</v>
      </c>
      <c r="I8141"/>
      <c r="J8141" t="s">
        <v>100</v>
      </c>
      <c r="M8141" s="2">
        <v>0</v>
      </c>
      <c r="N8141">
        <v>0</v>
      </c>
      <c r="O8141">
        <v>0</v>
      </c>
      <c r="P8141" s="2">
        <v>3</v>
      </c>
      <c r="Q8141" s="2">
        <v>0</v>
      </c>
      <c r="R8141">
        <v>0</v>
      </c>
      <c r="S8141">
        <v>0</v>
      </c>
      <c r="T8141" s="2">
        <v>3</v>
      </c>
    </row>
    <row r="8142" spans="1:20">
      <c r="A8142" t="s">
        <v>1642</v>
      </c>
      <c r="B8142" t="s">
        <v>1729</v>
      </c>
      <c r="C8142" s="219" t="s">
        <v>123</v>
      </c>
      <c r="D8142" s="1" t="s">
        <v>44</v>
      </c>
      <c r="E8142" s="1" t="s">
        <v>73</v>
      </c>
      <c r="F8142" s="38" t="s">
        <v>73</v>
      </c>
      <c r="G8142">
        <v>6</v>
      </c>
      <c r="H8142" s="123">
        <f t="shared" si="553"/>
        <v>0.33333333333333331</v>
      </c>
      <c r="I8142"/>
      <c r="J8142" t="s">
        <v>100</v>
      </c>
      <c r="M8142" s="2">
        <v>0</v>
      </c>
      <c r="N8142">
        <v>0</v>
      </c>
      <c r="O8142">
        <v>0</v>
      </c>
      <c r="P8142" s="2">
        <v>3</v>
      </c>
      <c r="Q8142" s="2">
        <v>0</v>
      </c>
      <c r="R8142">
        <v>0</v>
      </c>
      <c r="S8142">
        <v>0</v>
      </c>
      <c r="T8142" s="2">
        <v>3</v>
      </c>
    </row>
    <row r="8143" spans="1:20">
      <c r="A8143" t="s">
        <v>1642</v>
      </c>
      <c r="B8143" t="s">
        <v>1730</v>
      </c>
      <c r="C8143" s="219" t="s">
        <v>123</v>
      </c>
      <c r="D8143" s="1" t="s">
        <v>44</v>
      </c>
      <c r="E8143" s="1" t="s">
        <v>73</v>
      </c>
      <c r="F8143" s="38" t="s">
        <v>73</v>
      </c>
      <c r="G8143">
        <v>6</v>
      </c>
      <c r="H8143" s="123">
        <f t="shared" si="553"/>
        <v>0.33333333333333331</v>
      </c>
      <c r="I8143"/>
      <c r="J8143" t="s">
        <v>100</v>
      </c>
      <c r="M8143" s="2">
        <v>0</v>
      </c>
      <c r="N8143">
        <v>0</v>
      </c>
      <c r="O8143">
        <v>0</v>
      </c>
      <c r="P8143" s="2">
        <v>3</v>
      </c>
      <c r="Q8143" s="2">
        <v>0</v>
      </c>
      <c r="R8143">
        <v>0</v>
      </c>
      <c r="S8143">
        <v>0</v>
      </c>
      <c r="T8143" s="2">
        <v>3</v>
      </c>
    </row>
    <row r="8144" spans="1:20">
      <c r="A8144" t="s">
        <v>1642</v>
      </c>
      <c r="B8144" t="s">
        <v>1731</v>
      </c>
      <c r="C8144" s="219" t="s">
        <v>123</v>
      </c>
      <c r="D8144" s="1" t="s">
        <v>44</v>
      </c>
      <c r="E8144" s="1" t="s">
        <v>73</v>
      </c>
      <c r="F8144" s="38" t="s">
        <v>73</v>
      </c>
      <c r="G8144">
        <v>6</v>
      </c>
      <c r="H8144" s="123">
        <f t="shared" si="553"/>
        <v>0.33333333333333331</v>
      </c>
      <c r="I8144"/>
      <c r="J8144" t="s">
        <v>100</v>
      </c>
      <c r="M8144" s="2">
        <v>0</v>
      </c>
      <c r="N8144">
        <v>0</v>
      </c>
      <c r="O8144">
        <v>0</v>
      </c>
      <c r="P8144" s="2">
        <v>3</v>
      </c>
      <c r="Q8144" s="2">
        <v>0</v>
      </c>
      <c r="R8144">
        <v>0</v>
      </c>
      <c r="S8144">
        <v>0</v>
      </c>
      <c r="T8144" s="2">
        <v>3</v>
      </c>
    </row>
    <row r="8145" spans="1:20">
      <c r="A8145" t="s">
        <v>1642</v>
      </c>
      <c r="B8145" t="s">
        <v>1732</v>
      </c>
      <c r="C8145" s="219" t="s">
        <v>123</v>
      </c>
      <c r="D8145" s="1" t="s">
        <v>44</v>
      </c>
      <c r="E8145" s="1" t="s">
        <v>73</v>
      </c>
      <c r="F8145" s="38" t="s">
        <v>73</v>
      </c>
      <c r="G8145">
        <v>6</v>
      </c>
      <c r="H8145" s="123">
        <f t="shared" si="553"/>
        <v>0.33333333333333331</v>
      </c>
      <c r="I8145"/>
      <c r="J8145" t="s">
        <v>100</v>
      </c>
      <c r="M8145" s="2">
        <v>0</v>
      </c>
      <c r="N8145">
        <v>0</v>
      </c>
      <c r="O8145">
        <v>0</v>
      </c>
      <c r="P8145" s="2">
        <v>3</v>
      </c>
      <c r="Q8145" s="2">
        <v>0</v>
      </c>
      <c r="R8145">
        <v>0</v>
      </c>
      <c r="S8145">
        <v>0</v>
      </c>
      <c r="T8145" s="2">
        <v>3</v>
      </c>
    </row>
    <row r="8146" spans="1:20">
      <c r="A8146" t="s">
        <v>1642</v>
      </c>
      <c r="B8146" t="s">
        <v>1733</v>
      </c>
      <c r="C8146" s="219" t="s">
        <v>123</v>
      </c>
      <c r="D8146" s="1" t="s">
        <v>44</v>
      </c>
      <c r="E8146" s="1" t="s">
        <v>73</v>
      </c>
      <c r="F8146" s="38" t="s">
        <v>73</v>
      </c>
      <c r="G8146">
        <v>6</v>
      </c>
      <c r="H8146" s="123">
        <f t="shared" si="553"/>
        <v>0.33333333333333331</v>
      </c>
      <c r="I8146"/>
      <c r="J8146" t="s">
        <v>100</v>
      </c>
      <c r="M8146" s="2">
        <v>0</v>
      </c>
      <c r="N8146">
        <v>0</v>
      </c>
      <c r="O8146">
        <v>0</v>
      </c>
      <c r="P8146" s="2">
        <v>3</v>
      </c>
      <c r="Q8146" s="2">
        <v>0</v>
      </c>
      <c r="R8146">
        <v>0</v>
      </c>
      <c r="S8146">
        <v>0</v>
      </c>
      <c r="T8146" s="2">
        <v>3</v>
      </c>
    </row>
    <row r="8147" spans="1:20">
      <c r="A8147" t="s">
        <v>1642</v>
      </c>
      <c r="B8147" t="s">
        <v>1664</v>
      </c>
      <c r="C8147" s="219" t="s">
        <v>123</v>
      </c>
      <c r="D8147" s="1" t="s">
        <v>44</v>
      </c>
      <c r="E8147" s="1" t="s">
        <v>73</v>
      </c>
      <c r="F8147" s="38" t="s">
        <v>73</v>
      </c>
      <c r="G8147">
        <v>12</v>
      </c>
      <c r="H8147" s="123">
        <f t="shared" si="553"/>
        <v>0.66666666666666663</v>
      </c>
      <c r="I8147"/>
      <c r="K8147" t="s">
        <v>100</v>
      </c>
      <c r="M8147" s="2">
        <v>0</v>
      </c>
      <c r="N8147">
        <v>0</v>
      </c>
      <c r="O8147">
        <v>0</v>
      </c>
      <c r="P8147" s="2">
        <v>3</v>
      </c>
      <c r="Q8147" s="2">
        <v>0</v>
      </c>
      <c r="R8147">
        <v>0</v>
      </c>
      <c r="S8147">
        <v>0</v>
      </c>
      <c r="T8147" s="2">
        <v>3</v>
      </c>
    </row>
    <row r="8148" spans="1:20">
      <c r="A8148" t="s">
        <v>1642</v>
      </c>
      <c r="B8148" t="s">
        <v>1665</v>
      </c>
      <c r="C8148" s="219" t="s">
        <v>123</v>
      </c>
      <c r="D8148" s="1" t="s">
        <v>44</v>
      </c>
      <c r="E8148" s="1" t="s">
        <v>73</v>
      </c>
      <c r="F8148" s="38" t="s">
        <v>73</v>
      </c>
      <c r="G8148">
        <v>12</v>
      </c>
      <c r="H8148" s="123">
        <f t="shared" si="553"/>
        <v>0.66666666666666663</v>
      </c>
      <c r="I8148"/>
      <c r="K8148" t="s">
        <v>100</v>
      </c>
      <c r="M8148" s="2">
        <v>458.37744233333302</v>
      </c>
      <c r="N8148">
        <v>458.37744233333302</v>
      </c>
      <c r="O8148">
        <v>793.93301916480698</v>
      </c>
      <c r="P8148" s="2">
        <v>3</v>
      </c>
      <c r="Q8148" s="2">
        <v>0</v>
      </c>
      <c r="R8148">
        <v>0</v>
      </c>
      <c r="S8148">
        <v>0</v>
      </c>
      <c r="T8148" s="2">
        <v>3</v>
      </c>
    </row>
    <row r="8149" spans="1:20">
      <c r="A8149" t="s">
        <v>1642</v>
      </c>
      <c r="B8149" t="s">
        <v>1666</v>
      </c>
      <c r="C8149" s="219" t="s">
        <v>123</v>
      </c>
      <c r="D8149" s="1" t="s">
        <v>44</v>
      </c>
      <c r="E8149" s="1" t="s">
        <v>73</v>
      </c>
      <c r="F8149" s="38" t="s">
        <v>73</v>
      </c>
      <c r="G8149">
        <v>12</v>
      </c>
      <c r="H8149" s="123">
        <f t="shared" si="553"/>
        <v>0.66666666666666663</v>
      </c>
      <c r="I8149"/>
      <c r="K8149" t="s">
        <v>100</v>
      </c>
      <c r="M8149" s="2">
        <v>0</v>
      </c>
      <c r="N8149">
        <v>0</v>
      </c>
      <c r="O8149">
        <v>0</v>
      </c>
      <c r="P8149" s="2">
        <v>3</v>
      </c>
      <c r="Q8149" s="2">
        <v>0</v>
      </c>
      <c r="R8149">
        <v>0</v>
      </c>
      <c r="S8149">
        <v>0</v>
      </c>
      <c r="T8149" s="2">
        <v>3</v>
      </c>
    </row>
    <row r="8150" spans="1:20">
      <c r="A8150" t="s">
        <v>1642</v>
      </c>
      <c r="B8150" t="s">
        <v>1667</v>
      </c>
      <c r="C8150" s="219" t="s">
        <v>123</v>
      </c>
      <c r="D8150" s="1" t="s">
        <v>44</v>
      </c>
      <c r="E8150" s="1" t="s">
        <v>73</v>
      </c>
      <c r="F8150" s="38" t="s">
        <v>73</v>
      </c>
      <c r="G8150">
        <v>12</v>
      </c>
      <c r="H8150" s="123">
        <f t="shared" si="553"/>
        <v>0.66666666666666663</v>
      </c>
      <c r="I8150"/>
      <c r="K8150" t="s">
        <v>100</v>
      </c>
      <c r="M8150" s="2">
        <v>0</v>
      </c>
      <c r="N8150">
        <v>0</v>
      </c>
      <c r="O8150">
        <v>0</v>
      </c>
      <c r="P8150" s="2">
        <v>3</v>
      </c>
      <c r="Q8150" s="2">
        <v>0</v>
      </c>
      <c r="R8150">
        <v>0</v>
      </c>
      <c r="S8150">
        <v>0</v>
      </c>
      <c r="T8150" s="2">
        <v>3</v>
      </c>
    </row>
    <row r="8151" spans="1:20">
      <c r="A8151" t="s">
        <v>1642</v>
      </c>
      <c r="B8151" t="s">
        <v>1668</v>
      </c>
      <c r="C8151" s="219" t="s">
        <v>123</v>
      </c>
      <c r="D8151" s="1" t="s">
        <v>44</v>
      </c>
      <c r="E8151" s="1" t="s">
        <v>73</v>
      </c>
      <c r="F8151" s="38" t="s">
        <v>73</v>
      </c>
      <c r="G8151">
        <v>12</v>
      </c>
      <c r="H8151" s="123">
        <f t="shared" ref="H8151:H8214" si="554">G8151/18</f>
        <v>0.66666666666666663</v>
      </c>
      <c r="I8151"/>
      <c r="K8151" t="s">
        <v>100</v>
      </c>
      <c r="M8151" s="2">
        <v>7037.9376536666696</v>
      </c>
      <c r="N8151">
        <v>2582.2171639182802</v>
      </c>
      <c r="O8151">
        <v>4472.53132408287</v>
      </c>
      <c r="P8151" s="2">
        <v>3</v>
      </c>
      <c r="Q8151" s="2">
        <v>6767.2477440000002</v>
      </c>
      <c r="R8151">
        <v>2706.8990979999999</v>
      </c>
      <c r="S8151">
        <v>4688.4867686983698</v>
      </c>
      <c r="T8151" s="2">
        <v>3</v>
      </c>
    </row>
    <row r="8152" spans="1:20">
      <c r="A8152" t="s">
        <v>1642</v>
      </c>
      <c r="B8152" t="s">
        <v>1669</v>
      </c>
      <c r="C8152" s="219" t="s">
        <v>123</v>
      </c>
      <c r="D8152" s="1" t="s">
        <v>44</v>
      </c>
      <c r="E8152" s="1" t="s">
        <v>73</v>
      </c>
      <c r="F8152" s="38" t="s">
        <v>73</v>
      </c>
      <c r="G8152">
        <v>12</v>
      </c>
      <c r="H8152" s="123">
        <f t="shared" si="554"/>
        <v>0.66666666666666663</v>
      </c>
      <c r="I8152"/>
      <c r="K8152" t="s">
        <v>100</v>
      </c>
      <c r="M8152" s="2">
        <v>4666.4991030000001</v>
      </c>
      <c r="N8152">
        <v>1924.1295416881801</v>
      </c>
      <c r="O8152">
        <v>3332.6901265481401</v>
      </c>
      <c r="P8152" s="2">
        <v>3</v>
      </c>
      <c r="Q8152" s="2">
        <v>4729.559902</v>
      </c>
      <c r="R8152">
        <v>1695.6203323398699</v>
      </c>
      <c r="S8152">
        <v>2936.90056595949</v>
      </c>
      <c r="T8152" s="2">
        <v>3</v>
      </c>
    </row>
    <row r="8153" spans="1:20">
      <c r="A8153" t="s">
        <v>1642</v>
      </c>
      <c r="B8153" t="s">
        <v>1670</v>
      </c>
      <c r="C8153" s="219" t="s">
        <v>123</v>
      </c>
      <c r="D8153" s="1" t="s">
        <v>44</v>
      </c>
      <c r="E8153" s="1" t="s">
        <v>73</v>
      </c>
      <c r="F8153" s="38" t="s">
        <v>73</v>
      </c>
      <c r="G8153">
        <v>12</v>
      </c>
      <c r="H8153" s="123">
        <f t="shared" si="554"/>
        <v>0.66666666666666663</v>
      </c>
      <c r="I8153"/>
      <c r="K8153" t="s">
        <v>100</v>
      </c>
      <c r="M8153" s="2">
        <v>0</v>
      </c>
      <c r="N8153">
        <v>0</v>
      </c>
      <c r="O8153">
        <v>0</v>
      </c>
      <c r="P8153" s="2">
        <v>3</v>
      </c>
      <c r="Q8153" s="2">
        <v>1974.71750033333</v>
      </c>
      <c r="R8153">
        <v>1140.1036804871401</v>
      </c>
      <c r="S8153">
        <v>1974.7175004999999</v>
      </c>
      <c r="T8153" s="2">
        <v>3</v>
      </c>
    </row>
    <row r="8154" spans="1:20">
      <c r="A8154" t="s">
        <v>1642</v>
      </c>
      <c r="B8154" t="s">
        <v>1671</v>
      </c>
      <c r="C8154" s="219" t="s">
        <v>123</v>
      </c>
      <c r="D8154" s="1" t="s">
        <v>44</v>
      </c>
      <c r="E8154" s="1" t="s">
        <v>73</v>
      </c>
      <c r="F8154" s="38" t="s">
        <v>73</v>
      </c>
      <c r="G8154">
        <v>12</v>
      </c>
      <c r="H8154" s="123">
        <f t="shared" si="554"/>
        <v>0.66666666666666663</v>
      </c>
      <c r="I8154"/>
      <c r="K8154" t="s">
        <v>100</v>
      </c>
      <c r="M8154" s="2">
        <v>0</v>
      </c>
      <c r="N8154">
        <v>0</v>
      </c>
      <c r="O8154">
        <v>0</v>
      </c>
      <c r="P8154" s="2">
        <v>3</v>
      </c>
      <c r="Q8154" s="2">
        <v>0</v>
      </c>
      <c r="R8154">
        <v>0</v>
      </c>
      <c r="S8154">
        <v>0</v>
      </c>
      <c r="T8154" s="2">
        <v>3</v>
      </c>
    </row>
    <row r="8155" spans="1:20">
      <c r="A8155" t="s">
        <v>1642</v>
      </c>
      <c r="B8155" t="s">
        <v>1672</v>
      </c>
      <c r="C8155" s="219" t="s">
        <v>123</v>
      </c>
      <c r="D8155" s="1" t="s">
        <v>44</v>
      </c>
      <c r="E8155" s="1" t="s">
        <v>73</v>
      </c>
      <c r="F8155" s="38" t="s">
        <v>73</v>
      </c>
      <c r="G8155">
        <v>12</v>
      </c>
      <c r="H8155" s="123">
        <f t="shared" si="554"/>
        <v>0.66666666666666663</v>
      </c>
      <c r="I8155"/>
      <c r="K8155" t="s">
        <v>100</v>
      </c>
      <c r="M8155" s="2">
        <v>0</v>
      </c>
      <c r="N8155">
        <v>0</v>
      </c>
      <c r="O8155">
        <v>0</v>
      </c>
      <c r="P8155" s="2">
        <v>3</v>
      </c>
      <c r="Q8155" s="2">
        <v>0</v>
      </c>
      <c r="R8155">
        <v>0</v>
      </c>
      <c r="S8155">
        <v>0</v>
      </c>
      <c r="T8155" s="2">
        <v>3</v>
      </c>
    </row>
    <row r="8156" spans="1:20">
      <c r="A8156" t="s">
        <v>1642</v>
      </c>
      <c r="B8156" t="s">
        <v>1673</v>
      </c>
      <c r="C8156" s="219" t="s">
        <v>123</v>
      </c>
      <c r="D8156" s="1" t="s">
        <v>44</v>
      </c>
      <c r="E8156" s="1" t="s">
        <v>73</v>
      </c>
      <c r="F8156" s="38" t="s">
        <v>73</v>
      </c>
      <c r="G8156">
        <v>12</v>
      </c>
      <c r="H8156" s="123">
        <f t="shared" si="554"/>
        <v>0.66666666666666663</v>
      </c>
      <c r="I8156"/>
      <c r="K8156" t="s">
        <v>100</v>
      </c>
      <c r="M8156" s="2">
        <v>702.70971103333295</v>
      </c>
      <c r="N8156">
        <v>405.709640808014</v>
      </c>
      <c r="O8156">
        <v>702.70971099999997</v>
      </c>
      <c r="P8156" s="2">
        <v>3</v>
      </c>
      <c r="Q8156" s="2">
        <v>702.70971099999997</v>
      </c>
      <c r="R8156">
        <v>702.70971099999997</v>
      </c>
      <c r="S8156">
        <v>1217.12892242404</v>
      </c>
      <c r="T8156" s="2">
        <v>3</v>
      </c>
    </row>
    <row r="8157" spans="1:20">
      <c r="A8157" t="s">
        <v>1642</v>
      </c>
      <c r="B8157" t="s">
        <v>1674</v>
      </c>
      <c r="C8157" s="219" t="s">
        <v>123</v>
      </c>
      <c r="D8157" s="1" t="s">
        <v>44</v>
      </c>
      <c r="E8157" s="1" t="s">
        <v>73</v>
      </c>
      <c r="F8157" s="38" t="s">
        <v>73</v>
      </c>
      <c r="G8157">
        <v>12</v>
      </c>
      <c r="H8157" s="123">
        <f t="shared" si="554"/>
        <v>0.66666666666666663</v>
      </c>
      <c r="I8157"/>
      <c r="K8157" t="s">
        <v>100</v>
      </c>
      <c r="M8157" s="2">
        <v>2230.4971036666698</v>
      </c>
      <c r="N8157">
        <v>2230.4971036666698</v>
      </c>
      <c r="O8157">
        <v>3863.3343096858898</v>
      </c>
      <c r="P8157" s="2">
        <v>3</v>
      </c>
      <c r="Q8157" s="2">
        <v>892.19884166666702</v>
      </c>
      <c r="R8157">
        <v>892.19884166666702</v>
      </c>
      <c r="S8157">
        <v>1545.3337242207699</v>
      </c>
      <c r="T8157" s="2">
        <v>3</v>
      </c>
    </row>
    <row r="8158" spans="1:20">
      <c r="A8158" t="s">
        <v>1642</v>
      </c>
      <c r="B8158" t="s">
        <v>1675</v>
      </c>
      <c r="C8158" s="219" t="s">
        <v>123</v>
      </c>
      <c r="D8158" s="1" t="s">
        <v>44</v>
      </c>
      <c r="E8158" s="1" t="s">
        <v>73</v>
      </c>
      <c r="F8158" s="38" t="s">
        <v>73</v>
      </c>
      <c r="G8158">
        <v>12</v>
      </c>
      <c r="H8158" s="123">
        <f t="shared" si="554"/>
        <v>0.66666666666666663</v>
      </c>
      <c r="I8158"/>
      <c r="K8158" t="s">
        <v>100</v>
      </c>
      <c r="M8158" s="2">
        <v>0</v>
      </c>
      <c r="N8158">
        <v>0</v>
      </c>
      <c r="O8158">
        <v>0</v>
      </c>
      <c r="P8158" s="2">
        <v>3</v>
      </c>
      <c r="Q8158" s="2">
        <v>0</v>
      </c>
      <c r="R8158">
        <v>0</v>
      </c>
      <c r="S8158">
        <v>0</v>
      </c>
      <c r="T8158" s="2">
        <v>3</v>
      </c>
    </row>
    <row r="8159" spans="1:20">
      <c r="A8159" t="s">
        <v>1642</v>
      </c>
      <c r="B8159" t="s">
        <v>1676</v>
      </c>
      <c r="C8159" s="219" t="s">
        <v>123</v>
      </c>
      <c r="D8159" s="1" t="s">
        <v>44</v>
      </c>
      <c r="E8159" s="1" t="s">
        <v>73</v>
      </c>
      <c r="F8159" s="38" t="s">
        <v>73</v>
      </c>
      <c r="G8159">
        <v>12</v>
      </c>
      <c r="H8159" s="123">
        <f t="shared" si="554"/>
        <v>0.66666666666666663</v>
      </c>
      <c r="I8159"/>
      <c r="K8159" t="s">
        <v>100</v>
      </c>
      <c r="M8159" s="2">
        <v>20171.233343333301</v>
      </c>
      <c r="N8159">
        <v>15406.033943467801</v>
      </c>
      <c r="O8159">
        <v>26684.033533216902</v>
      </c>
      <c r="P8159" s="2">
        <v>3</v>
      </c>
      <c r="Q8159" s="2">
        <v>8404.6805600000007</v>
      </c>
      <c r="R8159">
        <v>4202.3402800000003</v>
      </c>
      <c r="S8159">
        <v>7278.6668756532199</v>
      </c>
      <c r="T8159" s="2">
        <v>3</v>
      </c>
    </row>
    <row r="8160" spans="1:20">
      <c r="A8160" t="s">
        <v>1642</v>
      </c>
      <c r="B8160" t="s">
        <v>1677</v>
      </c>
      <c r="C8160" s="219" t="s">
        <v>123</v>
      </c>
      <c r="D8160" s="1" t="s">
        <v>44</v>
      </c>
      <c r="E8160" s="1" t="s">
        <v>73</v>
      </c>
      <c r="F8160" s="38" t="s">
        <v>73</v>
      </c>
      <c r="G8160">
        <v>12</v>
      </c>
      <c r="H8160" s="123">
        <f t="shared" si="554"/>
        <v>0.66666666666666663</v>
      </c>
      <c r="I8160"/>
      <c r="K8160" t="s">
        <v>100</v>
      </c>
      <c r="M8160" s="2">
        <v>0</v>
      </c>
      <c r="N8160">
        <v>0</v>
      </c>
      <c r="O8160">
        <v>0</v>
      </c>
      <c r="P8160" s="2">
        <v>3</v>
      </c>
      <c r="Q8160" s="2">
        <v>1954.72072366667</v>
      </c>
      <c r="R8160">
        <v>1272.6242450539401</v>
      </c>
      <c r="S8160">
        <v>2204.2498513774099</v>
      </c>
      <c r="T8160" s="2">
        <v>3</v>
      </c>
    </row>
    <row r="8161" spans="1:20">
      <c r="A8161" t="s">
        <v>1642</v>
      </c>
      <c r="B8161" t="s">
        <v>1678</v>
      </c>
      <c r="C8161" s="219" t="s">
        <v>123</v>
      </c>
      <c r="D8161" s="1" t="s">
        <v>44</v>
      </c>
      <c r="E8161" s="1" t="s">
        <v>73</v>
      </c>
      <c r="F8161" s="38" t="s">
        <v>73</v>
      </c>
      <c r="G8161">
        <v>12</v>
      </c>
      <c r="H8161" s="123">
        <f t="shared" si="554"/>
        <v>0.66666666666666663</v>
      </c>
      <c r="I8161"/>
      <c r="K8161" t="s">
        <v>100</v>
      </c>
      <c r="M8161" s="2">
        <v>477.82062130000003</v>
      </c>
      <c r="N8161">
        <v>199.05901506527999</v>
      </c>
      <c r="O8161">
        <v>344.78032779768301</v>
      </c>
      <c r="P8161" s="2">
        <v>3</v>
      </c>
      <c r="Q8161" s="2">
        <v>579.17651083333305</v>
      </c>
      <c r="R8161">
        <v>261.03132600590999</v>
      </c>
      <c r="S8161">
        <v>452.119519009312</v>
      </c>
      <c r="T8161" s="2">
        <v>3</v>
      </c>
    </row>
    <row r="8162" spans="1:20">
      <c r="A8162" t="s">
        <v>1642</v>
      </c>
      <c r="B8162" t="s">
        <v>1679</v>
      </c>
      <c r="C8162" s="219" t="s">
        <v>123</v>
      </c>
      <c r="D8162" s="1" t="s">
        <v>44</v>
      </c>
      <c r="E8162" s="1" t="s">
        <v>73</v>
      </c>
      <c r="F8162" s="38" t="s">
        <v>73</v>
      </c>
      <c r="G8162">
        <v>12</v>
      </c>
      <c r="H8162" s="123">
        <f t="shared" si="554"/>
        <v>0.66666666666666663</v>
      </c>
      <c r="I8162"/>
      <c r="K8162" t="s">
        <v>100</v>
      </c>
      <c r="M8162" s="2">
        <v>48743.824269999997</v>
      </c>
      <c r="N8162">
        <v>9265.5346184025402</v>
      </c>
      <c r="O8162">
        <v>16048.3767183615</v>
      </c>
      <c r="P8162" s="2">
        <v>3</v>
      </c>
      <c r="Q8162" s="2">
        <v>28941.645659999998</v>
      </c>
      <c r="R8162">
        <v>15459.2433438394</v>
      </c>
      <c r="S8162">
        <v>26776.1949181009</v>
      </c>
      <c r="T8162" s="2">
        <v>3</v>
      </c>
    </row>
    <row r="8163" spans="1:20">
      <c r="A8163" t="s">
        <v>1642</v>
      </c>
      <c r="B8163" t="s">
        <v>1680</v>
      </c>
      <c r="C8163" s="219" t="s">
        <v>123</v>
      </c>
      <c r="D8163" s="1" t="s">
        <v>44</v>
      </c>
      <c r="E8163" s="1" t="s">
        <v>73</v>
      </c>
      <c r="F8163" s="38" t="s">
        <v>73</v>
      </c>
      <c r="G8163">
        <v>12</v>
      </c>
      <c r="H8163" s="123">
        <f t="shared" si="554"/>
        <v>0.66666666666666663</v>
      </c>
      <c r="I8163"/>
      <c r="K8163" t="s">
        <v>100</v>
      </c>
      <c r="M8163" s="2">
        <v>103977.881883333</v>
      </c>
      <c r="N8163">
        <v>60064.347912283803</v>
      </c>
      <c r="O8163">
        <v>104034.502307569</v>
      </c>
      <c r="P8163" s="2">
        <v>3</v>
      </c>
      <c r="Q8163" s="2">
        <v>239041.934656667</v>
      </c>
      <c r="R8163">
        <v>137518.47875323601</v>
      </c>
      <c r="S8163">
        <v>238188.99218018501</v>
      </c>
      <c r="T8163" s="2">
        <v>3</v>
      </c>
    </row>
    <row r="8164" spans="1:20">
      <c r="A8164" t="s">
        <v>1642</v>
      </c>
      <c r="B8164" t="s">
        <v>1681</v>
      </c>
      <c r="C8164" s="219" t="s">
        <v>123</v>
      </c>
      <c r="D8164" s="1" t="s">
        <v>44</v>
      </c>
      <c r="E8164" s="1" t="s">
        <v>73</v>
      </c>
      <c r="F8164" s="38" t="s">
        <v>73</v>
      </c>
      <c r="G8164">
        <v>12</v>
      </c>
      <c r="H8164" s="123">
        <f t="shared" si="554"/>
        <v>0.66666666666666663</v>
      </c>
      <c r="I8164"/>
      <c r="K8164" t="s">
        <v>100</v>
      </c>
      <c r="M8164" s="2">
        <v>0</v>
      </c>
      <c r="N8164">
        <v>0</v>
      </c>
      <c r="O8164">
        <v>0</v>
      </c>
      <c r="P8164" s="2">
        <v>3</v>
      </c>
      <c r="Q8164" s="2">
        <v>0</v>
      </c>
      <c r="R8164">
        <v>0</v>
      </c>
      <c r="S8164">
        <v>0</v>
      </c>
      <c r="T8164" s="2">
        <v>3</v>
      </c>
    </row>
    <row r="8165" spans="1:20">
      <c r="A8165" t="s">
        <v>1642</v>
      </c>
      <c r="B8165" t="s">
        <v>1682</v>
      </c>
      <c r="C8165" s="219" t="s">
        <v>123</v>
      </c>
      <c r="D8165" s="1" t="s">
        <v>44</v>
      </c>
      <c r="E8165" s="1" t="s">
        <v>73</v>
      </c>
      <c r="F8165" s="38" t="s">
        <v>73</v>
      </c>
      <c r="G8165">
        <v>12</v>
      </c>
      <c r="H8165" s="123">
        <f t="shared" si="554"/>
        <v>0.66666666666666663</v>
      </c>
      <c r="I8165"/>
      <c r="K8165" t="s">
        <v>100</v>
      </c>
      <c r="M8165" s="2">
        <v>5354.2372266666698</v>
      </c>
      <c r="N8165">
        <v>5354.2372266666698</v>
      </c>
      <c r="O8165">
        <v>9273.8109123633494</v>
      </c>
      <c r="P8165" s="2">
        <v>3</v>
      </c>
      <c r="Q8165" s="2">
        <v>120470.3376</v>
      </c>
      <c r="R8165">
        <v>120470.3376</v>
      </c>
      <c r="S8165">
        <v>208660.745528175</v>
      </c>
      <c r="T8165" s="2">
        <v>3</v>
      </c>
    </row>
    <row r="8166" spans="1:20">
      <c r="A8166" t="s">
        <v>1642</v>
      </c>
      <c r="B8166" t="s">
        <v>1683</v>
      </c>
      <c r="C8166" s="219" t="s">
        <v>123</v>
      </c>
      <c r="D8166" s="1" t="s">
        <v>44</v>
      </c>
      <c r="E8166" s="1" t="s">
        <v>73</v>
      </c>
      <c r="F8166" s="38" t="s">
        <v>73</v>
      </c>
      <c r="G8166">
        <v>12</v>
      </c>
      <c r="H8166" s="123">
        <f t="shared" si="554"/>
        <v>0.66666666666666663</v>
      </c>
      <c r="I8166"/>
      <c r="K8166" t="s">
        <v>100</v>
      </c>
      <c r="M8166" s="2">
        <v>7945.66063533333</v>
      </c>
      <c r="N8166">
        <v>4256.9542348061004</v>
      </c>
      <c r="O8166">
        <v>7373.2610201796497</v>
      </c>
      <c r="P8166" s="2">
        <v>3</v>
      </c>
      <c r="Q8166" s="2">
        <v>14125.618906666699</v>
      </c>
      <c r="R8166">
        <v>7250.34659832323</v>
      </c>
      <c r="S8166">
        <v>12557.968680780001</v>
      </c>
      <c r="T8166" s="2">
        <v>3</v>
      </c>
    </row>
    <row r="8167" spans="1:20">
      <c r="A8167" t="s">
        <v>1642</v>
      </c>
      <c r="B8167" t="s">
        <v>1684</v>
      </c>
      <c r="C8167" s="219" t="s">
        <v>123</v>
      </c>
      <c r="D8167" s="1" t="s">
        <v>44</v>
      </c>
      <c r="E8167" s="1" t="s">
        <v>73</v>
      </c>
      <c r="F8167" s="38" t="s">
        <v>73</v>
      </c>
      <c r="G8167">
        <v>12</v>
      </c>
      <c r="H8167" s="123">
        <f t="shared" si="554"/>
        <v>0.66666666666666663</v>
      </c>
      <c r="I8167"/>
      <c r="K8167" t="s">
        <v>100</v>
      </c>
      <c r="M8167" s="2">
        <v>450291.565633333</v>
      </c>
      <c r="N8167">
        <v>118598.17507798701</v>
      </c>
      <c r="O8167">
        <v>205418.06492002201</v>
      </c>
      <c r="P8167" s="2">
        <v>3</v>
      </c>
      <c r="Q8167" s="2">
        <v>318046.97389999998</v>
      </c>
      <c r="R8167">
        <v>94865.6232925371</v>
      </c>
      <c r="S8167">
        <v>164312.07943436399</v>
      </c>
      <c r="T8167" s="2">
        <v>3</v>
      </c>
    </row>
    <row r="8168" spans="1:20">
      <c r="A8168" t="s">
        <v>1642</v>
      </c>
      <c r="B8168" t="s">
        <v>1685</v>
      </c>
      <c r="C8168" s="219" t="s">
        <v>123</v>
      </c>
      <c r="D8168" s="1" t="s">
        <v>44</v>
      </c>
      <c r="E8168" s="1" t="s">
        <v>73</v>
      </c>
      <c r="F8168" s="38" t="s">
        <v>73</v>
      </c>
      <c r="G8168">
        <v>12</v>
      </c>
      <c r="H8168" s="123">
        <f t="shared" si="554"/>
        <v>0.66666666666666663</v>
      </c>
      <c r="I8168"/>
      <c r="K8168" t="s">
        <v>100</v>
      </c>
      <c r="M8168" s="2">
        <v>0</v>
      </c>
      <c r="N8168">
        <v>0</v>
      </c>
      <c r="O8168">
        <v>0</v>
      </c>
      <c r="P8168" s="2">
        <v>3</v>
      </c>
      <c r="Q8168" s="2">
        <v>0</v>
      </c>
      <c r="R8168">
        <v>0</v>
      </c>
      <c r="S8168">
        <v>0</v>
      </c>
      <c r="T8168" s="2">
        <v>3</v>
      </c>
    </row>
    <row r="8169" spans="1:20">
      <c r="A8169" t="s">
        <v>1642</v>
      </c>
      <c r="B8169" t="s">
        <v>1686</v>
      </c>
      <c r="C8169" s="219" t="s">
        <v>123</v>
      </c>
      <c r="D8169" s="1" t="s">
        <v>44</v>
      </c>
      <c r="E8169" s="1" t="s">
        <v>73</v>
      </c>
      <c r="F8169" s="38" t="s">
        <v>73</v>
      </c>
      <c r="G8169">
        <v>12</v>
      </c>
      <c r="H8169" s="123">
        <f t="shared" si="554"/>
        <v>0.66666666666666663</v>
      </c>
      <c r="I8169"/>
      <c r="K8169" t="s">
        <v>100</v>
      </c>
      <c r="M8169" s="2">
        <v>980.87144439999997</v>
      </c>
      <c r="N8169">
        <v>61.304465299999997</v>
      </c>
      <c r="O8169">
        <v>106.18244863044301</v>
      </c>
      <c r="P8169" s="2">
        <v>3</v>
      </c>
      <c r="Q8169" s="2">
        <v>3371.7455900333298</v>
      </c>
      <c r="R8169">
        <v>1621.96369382374</v>
      </c>
      <c r="S8169">
        <v>2809.3235257348101</v>
      </c>
      <c r="T8169" s="2">
        <v>3</v>
      </c>
    </row>
    <row r="8170" spans="1:20">
      <c r="A8170" t="s">
        <v>1642</v>
      </c>
      <c r="B8170" t="s">
        <v>1687</v>
      </c>
      <c r="C8170" s="219" t="s">
        <v>123</v>
      </c>
      <c r="D8170" s="1" t="s">
        <v>44</v>
      </c>
      <c r="E8170" s="1" t="s">
        <v>73</v>
      </c>
      <c r="F8170" s="38" t="s">
        <v>73</v>
      </c>
      <c r="G8170">
        <v>12</v>
      </c>
      <c r="H8170" s="123">
        <f t="shared" si="554"/>
        <v>0.66666666666666663</v>
      </c>
      <c r="I8170"/>
      <c r="K8170" t="s">
        <v>100</v>
      </c>
      <c r="M8170" s="2">
        <v>5092.6748740000003</v>
      </c>
      <c r="N8170">
        <v>3435.1671146170702</v>
      </c>
      <c r="O8170">
        <v>5949.8839750065499</v>
      </c>
      <c r="P8170" s="2">
        <v>3</v>
      </c>
      <c r="Q8170" s="2">
        <v>2242.887898</v>
      </c>
      <c r="R8170">
        <v>980.58553195829995</v>
      </c>
      <c r="S8170">
        <v>1698.4239625187299</v>
      </c>
      <c r="T8170" s="2">
        <v>3</v>
      </c>
    </row>
    <row r="8171" spans="1:20">
      <c r="A8171" t="s">
        <v>1642</v>
      </c>
      <c r="B8171" t="s">
        <v>1688</v>
      </c>
      <c r="C8171" s="219" t="s">
        <v>123</v>
      </c>
      <c r="D8171" s="1" t="s">
        <v>44</v>
      </c>
      <c r="E8171" s="1" t="s">
        <v>73</v>
      </c>
      <c r="F8171" s="38" t="s">
        <v>73</v>
      </c>
      <c r="G8171">
        <v>12</v>
      </c>
      <c r="H8171" s="123">
        <f t="shared" si="554"/>
        <v>0.66666666666666663</v>
      </c>
      <c r="I8171"/>
      <c r="K8171" t="s">
        <v>100</v>
      </c>
      <c r="M8171" s="2">
        <v>77115.180873333302</v>
      </c>
      <c r="N8171">
        <v>41909.153877136501</v>
      </c>
      <c r="O8171">
        <v>72588.783817422503</v>
      </c>
      <c r="P8171" s="2">
        <v>3</v>
      </c>
      <c r="Q8171" s="2">
        <v>95445.8386233333</v>
      </c>
      <c r="R8171">
        <v>39311.832039279398</v>
      </c>
      <c r="S8171">
        <v>68090.090430646</v>
      </c>
      <c r="T8171" s="2">
        <v>3</v>
      </c>
    </row>
    <row r="8172" spans="1:20">
      <c r="A8172" t="s">
        <v>1642</v>
      </c>
      <c r="B8172" t="s">
        <v>1689</v>
      </c>
      <c r="C8172" s="219" t="s">
        <v>123</v>
      </c>
      <c r="D8172" s="1" t="s">
        <v>44</v>
      </c>
      <c r="E8172" s="1" t="s">
        <v>73</v>
      </c>
      <c r="F8172" s="38" t="s">
        <v>73</v>
      </c>
      <c r="G8172">
        <v>12</v>
      </c>
      <c r="H8172" s="123">
        <f t="shared" si="554"/>
        <v>0.66666666666666663</v>
      </c>
      <c r="I8172"/>
      <c r="K8172" t="s">
        <v>100</v>
      </c>
      <c r="M8172" s="2">
        <v>0</v>
      </c>
      <c r="N8172">
        <v>0</v>
      </c>
      <c r="O8172">
        <v>0</v>
      </c>
      <c r="P8172" s="2">
        <v>3</v>
      </c>
      <c r="Q8172" s="2">
        <v>0</v>
      </c>
      <c r="R8172">
        <v>0</v>
      </c>
      <c r="S8172">
        <v>0</v>
      </c>
      <c r="T8172" s="2">
        <v>3</v>
      </c>
    </row>
    <row r="8173" spans="1:20">
      <c r="A8173" t="s">
        <v>1642</v>
      </c>
      <c r="B8173" t="s">
        <v>1690</v>
      </c>
      <c r="C8173" s="219" t="s">
        <v>123</v>
      </c>
      <c r="D8173" s="1" t="s">
        <v>44</v>
      </c>
      <c r="E8173" s="1" t="s">
        <v>73</v>
      </c>
      <c r="F8173" s="38" t="s">
        <v>73</v>
      </c>
      <c r="G8173">
        <v>12</v>
      </c>
      <c r="H8173" s="123">
        <f t="shared" si="554"/>
        <v>0.66666666666666663</v>
      </c>
      <c r="I8173"/>
      <c r="K8173" t="s">
        <v>100</v>
      </c>
      <c r="M8173" s="2">
        <v>0</v>
      </c>
      <c r="N8173">
        <v>0</v>
      </c>
      <c r="O8173">
        <v>0</v>
      </c>
      <c r="P8173" s="2">
        <v>3</v>
      </c>
      <c r="Q8173" s="2">
        <v>0</v>
      </c>
      <c r="R8173">
        <v>0</v>
      </c>
      <c r="S8173">
        <v>0</v>
      </c>
      <c r="T8173" s="2">
        <v>3</v>
      </c>
    </row>
    <row r="8174" spans="1:20">
      <c r="A8174" t="s">
        <v>1642</v>
      </c>
      <c r="B8174" t="s">
        <v>1691</v>
      </c>
      <c r="C8174" s="219" t="s">
        <v>123</v>
      </c>
      <c r="D8174" s="1" t="s">
        <v>44</v>
      </c>
      <c r="E8174" s="1" t="s">
        <v>73</v>
      </c>
      <c r="F8174" s="38" t="s">
        <v>73</v>
      </c>
      <c r="G8174">
        <v>12</v>
      </c>
      <c r="H8174" s="123">
        <f t="shared" si="554"/>
        <v>0.66666666666666663</v>
      </c>
      <c r="I8174"/>
      <c r="K8174" t="s">
        <v>100</v>
      </c>
      <c r="M8174" s="2">
        <v>0</v>
      </c>
      <c r="N8174">
        <v>0</v>
      </c>
      <c r="O8174">
        <v>0</v>
      </c>
      <c r="P8174" s="2">
        <v>3</v>
      </c>
      <c r="Q8174" s="2">
        <v>0</v>
      </c>
      <c r="R8174">
        <v>0</v>
      </c>
      <c r="S8174">
        <v>0</v>
      </c>
      <c r="T8174" s="2">
        <v>3</v>
      </c>
    </row>
    <row r="8175" spans="1:20">
      <c r="A8175" t="s">
        <v>1642</v>
      </c>
      <c r="B8175" t="s">
        <v>1692</v>
      </c>
      <c r="C8175" s="219" t="s">
        <v>123</v>
      </c>
      <c r="D8175" s="1" t="s">
        <v>44</v>
      </c>
      <c r="E8175" s="1" t="s">
        <v>73</v>
      </c>
      <c r="F8175" s="38" t="s">
        <v>73</v>
      </c>
      <c r="G8175">
        <v>12</v>
      </c>
      <c r="H8175" s="123">
        <f t="shared" si="554"/>
        <v>0.66666666666666663</v>
      </c>
      <c r="I8175"/>
      <c r="K8175" t="s">
        <v>100</v>
      </c>
      <c r="M8175" s="2">
        <v>0</v>
      </c>
      <c r="N8175">
        <v>0</v>
      </c>
      <c r="O8175">
        <v>0</v>
      </c>
      <c r="P8175" s="2">
        <v>3</v>
      </c>
      <c r="Q8175" s="2">
        <v>0</v>
      </c>
      <c r="R8175">
        <v>0</v>
      </c>
      <c r="S8175">
        <v>0</v>
      </c>
      <c r="T8175" s="2">
        <v>3</v>
      </c>
    </row>
    <row r="8176" spans="1:20">
      <c r="A8176" t="s">
        <v>1642</v>
      </c>
      <c r="B8176" t="s">
        <v>1693</v>
      </c>
      <c r="C8176" s="219" t="s">
        <v>123</v>
      </c>
      <c r="D8176" s="1" t="s">
        <v>44</v>
      </c>
      <c r="E8176" s="1" t="s">
        <v>73</v>
      </c>
      <c r="F8176" s="38" t="s">
        <v>73</v>
      </c>
      <c r="G8176">
        <v>12</v>
      </c>
      <c r="H8176" s="123">
        <f t="shared" si="554"/>
        <v>0.66666666666666663</v>
      </c>
      <c r="I8176"/>
      <c r="K8176" t="s">
        <v>100</v>
      </c>
      <c r="M8176" s="2">
        <v>0</v>
      </c>
      <c r="N8176">
        <v>0</v>
      </c>
      <c r="O8176">
        <v>0</v>
      </c>
      <c r="P8176" s="2">
        <v>3</v>
      </c>
      <c r="Q8176" s="2">
        <v>0</v>
      </c>
      <c r="R8176">
        <v>0</v>
      </c>
      <c r="S8176">
        <v>0</v>
      </c>
      <c r="T8176" s="2">
        <v>3</v>
      </c>
    </row>
    <row r="8177" spans="1:20">
      <c r="A8177" t="s">
        <v>1642</v>
      </c>
      <c r="B8177" t="s">
        <v>1694</v>
      </c>
      <c r="C8177" s="219" t="s">
        <v>123</v>
      </c>
      <c r="D8177" s="1" t="s">
        <v>44</v>
      </c>
      <c r="E8177" s="1" t="s">
        <v>73</v>
      </c>
      <c r="F8177" s="38" t="s">
        <v>73</v>
      </c>
      <c r="G8177">
        <v>12</v>
      </c>
      <c r="H8177" s="123">
        <f t="shared" si="554"/>
        <v>0.66666666666666663</v>
      </c>
      <c r="I8177"/>
      <c r="K8177" t="s">
        <v>100</v>
      </c>
      <c r="M8177" s="2">
        <v>0</v>
      </c>
      <c r="N8177">
        <v>0</v>
      </c>
      <c r="O8177">
        <v>0</v>
      </c>
      <c r="P8177" s="2">
        <v>3</v>
      </c>
      <c r="Q8177" s="2">
        <v>0</v>
      </c>
      <c r="R8177">
        <v>0</v>
      </c>
      <c r="S8177">
        <v>0</v>
      </c>
      <c r="T8177" s="2">
        <v>3</v>
      </c>
    </row>
    <row r="8178" spans="1:20">
      <c r="A8178" t="s">
        <v>1642</v>
      </c>
      <c r="B8178" t="s">
        <v>1695</v>
      </c>
      <c r="C8178" s="219" t="s">
        <v>123</v>
      </c>
      <c r="D8178" s="1" t="s">
        <v>44</v>
      </c>
      <c r="E8178" s="1" t="s">
        <v>73</v>
      </c>
      <c r="F8178" s="38" t="s">
        <v>73</v>
      </c>
      <c r="G8178">
        <v>12</v>
      </c>
      <c r="H8178" s="123">
        <f t="shared" si="554"/>
        <v>0.66666666666666663</v>
      </c>
      <c r="I8178"/>
      <c r="K8178" t="s">
        <v>100</v>
      </c>
      <c r="M8178" s="2">
        <v>0</v>
      </c>
      <c r="N8178">
        <v>0</v>
      </c>
      <c r="O8178">
        <v>0</v>
      </c>
      <c r="P8178" s="2">
        <v>3</v>
      </c>
      <c r="Q8178" s="2">
        <v>0</v>
      </c>
      <c r="R8178">
        <v>0</v>
      </c>
      <c r="S8178">
        <v>0</v>
      </c>
      <c r="T8178" s="2">
        <v>3</v>
      </c>
    </row>
    <row r="8179" spans="1:20">
      <c r="A8179" t="s">
        <v>1642</v>
      </c>
      <c r="B8179" t="s">
        <v>1696</v>
      </c>
      <c r="C8179" s="219" t="s">
        <v>123</v>
      </c>
      <c r="D8179" s="1" t="s">
        <v>44</v>
      </c>
      <c r="E8179" s="1" t="s">
        <v>73</v>
      </c>
      <c r="F8179" s="38" t="s">
        <v>73</v>
      </c>
      <c r="G8179">
        <v>12</v>
      </c>
      <c r="H8179" s="123">
        <f t="shared" si="554"/>
        <v>0.66666666666666663</v>
      </c>
      <c r="I8179"/>
      <c r="K8179" t="s">
        <v>100</v>
      </c>
      <c r="M8179" s="2">
        <v>2559.8575661333298</v>
      </c>
      <c r="N8179">
        <v>1041.9610018287799</v>
      </c>
      <c r="O8179">
        <v>1804.72939467281</v>
      </c>
      <c r="P8179" s="2">
        <v>3</v>
      </c>
      <c r="Q8179" s="2">
        <v>4135.15452966667</v>
      </c>
      <c r="R8179">
        <v>902.36469733640695</v>
      </c>
      <c r="S8179">
        <v>1562.9415027431701</v>
      </c>
      <c r="T8179" s="2">
        <v>3</v>
      </c>
    </row>
    <row r="8180" spans="1:20">
      <c r="A8180" t="s">
        <v>1642</v>
      </c>
      <c r="B8180" t="s">
        <v>1697</v>
      </c>
      <c r="C8180" s="219" t="s">
        <v>123</v>
      </c>
      <c r="D8180" s="1" t="s">
        <v>44</v>
      </c>
      <c r="E8180" s="1" t="s">
        <v>73</v>
      </c>
      <c r="F8180" s="38" t="s">
        <v>73</v>
      </c>
      <c r="G8180">
        <v>12</v>
      </c>
      <c r="H8180" s="123">
        <f t="shared" si="554"/>
        <v>0.66666666666666663</v>
      </c>
      <c r="I8180"/>
      <c r="K8180" t="s">
        <v>100</v>
      </c>
      <c r="M8180" s="2">
        <v>4597.8893983333301</v>
      </c>
      <c r="N8180">
        <v>208.99497233333301</v>
      </c>
      <c r="O8180">
        <v>361.98991060778502</v>
      </c>
      <c r="P8180" s="2">
        <v>3</v>
      </c>
      <c r="Q8180" s="2">
        <v>10031.758688333301</v>
      </c>
      <c r="R8180">
        <v>6334.82344652342</v>
      </c>
      <c r="S8180">
        <v>10972.2360663571</v>
      </c>
      <c r="T8180" s="2">
        <v>3</v>
      </c>
    </row>
    <row r="8181" spans="1:20">
      <c r="A8181" t="s">
        <v>1642</v>
      </c>
      <c r="B8181" t="s">
        <v>1698</v>
      </c>
      <c r="C8181" s="219" t="s">
        <v>123</v>
      </c>
      <c r="D8181" s="1" t="s">
        <v>44</v>
      </c>
      <c r="E8181" s="1" t="s">
        <v>73</v>
      </c>
      <c r="F8181" s="38" t="s">
        <v>73</v>
      </c>
      <c r="G8181">
        <v>12</v>
      </c>
      <c r="H8181" s="123">
        <f t="shared" si="554"/>
        <v>0.66666666666666663</v>
      </c>
      <c r="I8181"/>
      <c r="K8181" t="s">
        <v>100</v>
      </c>
      <c r="M8181" s="2">
        <v>0</v>
      </c>
      <c r="N8181">
        <v>0</v>
      </c>
      <c r="O8181">
        <v>0</v>
      </c>
      <c r="P8181" s="2">
        <v>3</v>
      </c>
      <c r="Q8181" s="2">
        <v>0</v>
      </c>
      <c r="R8181">
        <v>0</v>
      </c>
      <c r="S8181">
        <v>0</v>
      </c>
      <c r="T8181" s="2">
        <v>3</v>
      </c>
    </row>
    <row r="8182" spans="1:20">
      <c r="A8182" t="s">
        <v>1642</v>
      </c>
      <c r="B8182" t="s">
        <v>1699</v>
      </c>
      <c r="C8182" s="219" t="s">
        <v>123</v>
      </c>
      <c r="D8182" s="1" t="s">
        <v>44</v>
      </c>
      <c r="E8182" s="1" t="s">
        <v>73</v>
      </c>
      <c r="F8182" s="38" t="s">
        <v>73</v>
      </c>
      <c r="G8182">
        <v>12</v>
      </c>
      <c r="H8182" s="123">
        <f t="shared" si="554"/>
        <v>0.66666666666666663</v>
      </c>
      <c r="I8182"/>
      <c r="K8182" t="s">
        <v>100</v>
      </c>
      <c r="M8182" s="2">
        <v>2674.0945413333302</v>
      </c>
      <c r="N8182">
        <v>1457.0134838932199</v>
      </c>
      <c r="O8182">
        <v>2523.6213814159901</v>
      </c>
      <c r="P8182" s="2">
        <v>3</v>
      </c>
      <c r="Q8182" s="2">
        <v>7520.8908963333297</v>
      </c>
      <c r="R8182">
        <v>2894.7922555676</v>
      </c>
      <c r="S8182">
        <v>5013.9272639999999</v>
      </c>
      <c r="T8182" s="2">
        <v>3</v>
      </c>
    </row>
    <row r="8183" spans="1:20">
      <c r="A8183" t="s">
        <v>1642</v>
      </c>
      <c r="B8183" t="s">
        <v>1700</v>
      </c>
      <c r="C8183" s="219" t="s">
        <v>123</v>
      </c>
      <c r="D8183" s="1" t="s">
        <v>44</v>
      </c>
      <c r="E8183" s="1" t="s">
        <v>73</v>
      </c>
      <c r="F8183" s="38" t="s">
        <v>73</v>
      </c>
      <c r="G8183">
        <v>12</v>
      </c>
      <c r="H8183" s="123">
        <f t="shared" si="554"/>
        <v>0.66666666666666663</v>
      </c>
      <c r="I8183"/>
      <c r="K8183" t="s">
        <v>100</v>
      </c>
      <c r="M8183" s="2">
        <v>0</v>
      </c>
      <c r="N8183">
        <v>0</v>
      </c>
      <c r="O8183">
        <v>0</v>
      </c>
      <c r="P8183" s="2">
        <v>3</v>
      </c>
      <c r="Q8183" s="2">
        <v>0</v>
      </c>
      <c r="R8183">
        <v>0</v>
      </c>
      <c r="S8183">
        <v>0</v>
      </c>
      <c r="T8183" s="2">
        <v>3</v>
      </c>
    </row>
    <row r="8184" spans="1:20">
      <c r="A8184" t="s">
        <v>1642</v>
      </c>
      <c r="B8184" t="s">
        <v>1701</v>
      </c>
      <c r="C8184" s="219" t="s">
        <v>123</v>
      </c>
      <c r="D8184" s="1" t="s">
        <v>44</v>
      </c>
      <c r="E8184" s="1" t="s">
        <v>73</v>
      </c>
      <c r="F8184" s="38" t="s">
        <v>73</v>
      </c>
      <c r="G8184">
        <v>12</v>
      </c>
      <c r="H8184" s="123">
        <f t="shared" si="554"/>
        <v>0.66666666666666663</v>
      </c>
      <c r="I8184"/>
      <c r="K8184" t="s">
        <v>100</v>
      </c>
      <c r="M8184" s="2">
        <v>69.601958999999994</v>
      </c>
      <c r="N8184">
        <v>69.601958999999994</v>
      </c>
      <c r="O8184">
        <v>120.554129294326</v>
      </c>
      <c r="P8184" s="2">
        <v>3</v>
      </c>
      <c r="Q8184" s="2">
        <v>0</v>
      </c>
      <c r="R8184">
        <v>0</v>
      </c>
      <c r="S8184">
        <v>0</v>
      </c>
      <c r="T8184" s="2">
        <v>3</v>
      </c>
    </row>
    <row r="8185" spans="1:20">
      <c r="A8185" t="s">
        <v>1642</v>
      </c>
      <c r="B8185" t="s">
        <v>1702</v>
      </c>
      <c r="C8185" s="219" t="s">
        <v>123</v>
      </c>
      <c r="D8185" s="1" t="s">
        <v>44</v>
      </c>
      <c r="E8185" s="1" t="s">
        <v>73</v>
      </c>
      <c r="F8185" s="38" t="s">
        <v>73</v>
      </c>
      <c r="G8185">
        <v>12</v>
      </c>
      <c r="H8185" s="123">
        <f t="shared" si="554"/>
        <v>0.66666666666666663</v>
      </c>
      <c r="I8185"/>
      <c r="K8185" t="s">
        <v>100</v>
      </c>
      <c r="M8185" s="2">
        <v>0</v>
      </c>
      <c r="N8185">
        <v>0</v>
      </c>
      <c r="O8185">
        <v>0</v>
      </c>
      <c r="P8185" s="2">
        <v>3</v>
      </c>
      <c r="Q8185" s="2">
        <v>0</v>
      </c>
      <c r="R8185">
        <v>0</v>
      </c>
      <c r="S8185">
        <v>0</v>
      </c>
      <c r="T8185" s="2">
        <v>3</v>
      </c>
    </row>
    <row r="8186" spans="1:20">
      <c r="A8186" t="s">
        <v>1642</v>
      </c>
      <c r="B8186" t="s">
        <v>1703</v>
      </c>
      <c r="C8186" s="219" t="s">
        <v>123</v>
      </c>
      <c r="D8186" s="1" t="s">
        <v>44</v>
      </c>
      <c r="E8186" s="1" t="s">
        <v>73</v>
      </c>
      <c r="F8186" s="38" t="s">
        <v>73</v>
      </c>
      <c r="G8186">
        <v>12</v>
      </c>
      <c r="H8186" s="123">
        <f t="shared" si="554"/>
        <v>0.66666666666666663</v>
      </c>
      <c r="I8186"/>
      <c r="K8186" t="s">
        <v>100</v>
      </c>
      <c r="M8186" s="2">
        <v>0</v>
      </c>
      <c r="N8186">
        <v>0</v>
      </c>
      <c r="O8186">
        <v>0</v>
      </c>
      <c r="P8186" s="2">
        <v>3</v>
      </c>
      <c r="Q8186" s="2">
        <v>174.0048975</v>
      </c>
      <c r="R8186">
        <v>174.0048975</v>
      </c>
      <c r="S8186">
        <v>301.38532323581501</v>
      </c>
      <c r="T8186" s="2">
        <v>3</v>
      </c>
    </row>
    <row r="8187" spans="1:20">
      <c r="A8187" t="s">
        <v>1642</v>
      </c>
      <c r="B8187" t="s">
        <v>1704</v>
      </c>
      <c r="C8187" s="219" t="s">
        <v>123</v>
      </c>
      <c r="D8187" s="1" t="s">
        <v>44</v>
      </c>
      <c r="E8187" s="1" t="s">
        <v>73</v>
      </c>
      <c r="F8187" s="38" t="s">
        <v>73</v>
      </c>
      <c r="G8187">
        <v>12</v>
      </c>
      <c r="H8187" s="123">
        <f t="shared" si="554"/>
        <v>0.66666666666666663</v>
      </c>
      <c r="I8187"/>
      <c r="K8187" t="s">
        <v>100</v>
      </c>
      <c r="M8187" s="2">
        <v>22690.812772000001</v>
      </c>
      <c r="N8187">
        <v>13693.4280200291</v>
      </c>
      <c r="O8187">
        <v>23717.713060477701</v>
      </c>
      <c r="P8187" s="2">
        <v>3</v>
      </c>
      <c r="Q8187" s="2">
        <v>43379.494996666697</v>
      </c>
      <c r="R8187">
        <v>33865.676217671098</v>
      </c>
      <c r="S8187">
        <v>58657.071841683399</v>
      </c>
      <c r="T8187" s="2">
        <v>3</v>
      </c>
    </row>
    <row r="8188" spans="1:20">
      <c r="A8188" t="s">
        <v>1642</v>
      </c>
      <c r="B8188" t="s">
        <v>1705</v>
      </c>
      <c r="C8188" s="219" t="s">
        <v>123</v>
      </c>
      <c r="D8188" s="1" t="s">
        <v>44</v>
      </c>
      <c r="E8188" s="1" t="s">
        <v>73</v>
      </c>
      <c r="F8188" s="38" t="s">
        <v>73</v>
      </c>
      <c r="G8188">
        <v>12</v>
      </c>
      <c r="H8188" s="123">
        <f t="shared" si="554"/>
        <v>0.66666666666666663</v>
      </c>
      <c r="I8188"/>
      <c r="K8188" t="s">
        <v>100</v>
      </c>
      <c r="M8188" s="2">
        <v>0</v>
      </c>
      <c r="N8188">
        <v>0</v>
      </c>
      <c r="O8188">
        <v>0</v>
      </c>
      <c r="P8188" s="2">
        <v>3</v>
      </c>
      <c r="Q8188" s="2">
        <v>0</v>
      </c>
      <c r="R8188">
        <v>0</v>
      </c>
      <c r="S8188">
        <v>0</v>
      </c>
      <c r="T8188" s="2">
        <v>3</v>
      </c>
    </row>
    <row r="8189" spans="1:20">
      <c r="A8189" t="s">
        <v>1642</v>
      </c>
      <c r="B8189" t="s">
        <v>1706</v>
      </c>
      <c r="C8189" s="219" t="s">
        <v>123</v>
      </c>
      <c r="D8189" s="1" t="s">
        <v>44</v>
      </c>
      <c r="E8189" s="1" t="s">
        <v>73</v>
      </c>
      <c r="F8189" s="38" t="s">
        <v>73</v>
      </c>
      <c r="G8189">
        <v>12</v>
      </c>
      <c r="H8189" s="123">
        <f t="shared" si="554"/>
        <v>0.66666666666666663</v>
      </c>
      <c r="I8189"/>
      <c r="K8189" t="s">
        <v>100</v>
      </c>
      <c r="M8189" s="2">
        <v>21367.8380666667</v>
      </c>
      <c r="N8189">
        <v>13305.7495397118</v>
      </c>
      <c r="O8189">
        <v>23046.234235567099</v>
      </c>
      <c r="P8189" s="2">
        <v>3</v>
      </c>
      <c r="Q8189" s="2">
        <v>15262.741476666701</v>
      </c>
      <c r="R8189">
        <v>8076.2836548441101</v>
      </c>
      <c r="S8189">
        <v>13988.5336265281</v>
      </c>
      <c r="T8189" s="2">
        <v>3</v>
      </c>
    </row>
    <row r="8190" spans="1:20">
      <c r="A8190" t="s">
        <v>1642</v>
      </c>
      <c r="B8190" t="s">
        <v>1707</v>
      </c>
      <c r="C8190" s="219" t="s">
        <v>123</v>
      </c>
      <c r="D8190" s="1" t="s">
        <v>44</v>
      </c>
      <c r="E8190" s="1" t="s">
        <v>73</v>
      </c>
      <c r="F8190" s="38" t="s">
        <v>73</v>
      </c>
      <c r="G8190">
        <v>12</v>
      </c>
      <c r="H8190" s="123">
        <f t="shared" si="554"/>
        <v>0.66666666666666663</v>
      </c>
      <c r="I8190"/>
      <c r="K8190" t="s">
        <v>100</v>
      </c>
      <c r="M8190" s="2">
        <v>1809.650934</v>
      </c>
      <c r="N8190">
        <v>1237.2714868360599</v>
      </c>
      <c r="O8190">
        <v>2143.01707795634</v>
      </c>
      <c r="P8190" s="2">
        <v>3</v>
      </c>
      <c r="Q8190" s="2">
        <v>870.02448733333301</v>
      </c>
      <c r="R8190">
        <v>870.02448733333301</v>
      </c>
      <c r="S8190">
        <v>1506.9266158903999</v>
      </c>
      <c r="T8190" s="2">
        <v>3</v>
      </c>
    </row>
    <row r="8191" spans="1:20">
      <c r="A8191" t="s">
        <v>1642</v>
      </c>
      <c r="B8191" t="s">
        <v>1708</v>
      </c>
      <c r="C8191" s="219" t="s">
        <v>123</v>
      </c>
      <c r="D8191" s="1" t="s">
        <v>44</v>
      </c>
      <c r="E8191" s="1" t="s">
        <v>73</v>
      </c>
      <c r="F8191" s="38" t="s">
        <v>73</v>
      </c>
      <c r="G8191">
        <v>12</v>
      </c>
      <c r="H8191" s="123">
        <f t="shared" si="554"/>
        <v>0.66666666666666663</v>
      </c>
      <c r="I8191"/>
      <c r="K8191" t="s">
        <v>100</v>
      </c>
      <c r="M8191" s="2">
        <v>0</v>
      </c>
      <c r="N8191">
        <v>0</v>
      </c>
      <c r="O8191">
        <v>0</v>
      </c>
      <c r="P8191" s="2">
        <v>3</v>
      </c>
      <c r="Q8191" s="2">
        <v>0</v>
      </c>
      <c r="R8191">
        <v>0</v>
      </c>
      <c r="S8191">
        <v>0</v>
      </c>
      <c r="T8191" s="2">
        <v>3</v>
      </c>
    </row>
    <row r="8192" spans="1:20">
      <c r="A8192" t="s">
        <v>1642</v>
      </c>
      <c r="B8192" t="s">
        <v>1709</v>
      </c>
      <c r="C8192" s="219" t="s">
        <v>123</v>
      </c>
      <c r="D8192" s="1" t="s">
        <v>44</v>
      </c>
      <c r="E8192" s="1" t="s">
        <v>73</v>
      </c>
      <c r="F8192" s="38" t="s">
        <v>73</v>
      </c>
      <c r="G8192">
        <v>12</v>
      </c>
      <c r="H8192" s="123">
        <f t="shared" si="554"/>
        <v>0.66666666666666663</v>
      </c>
      <c r="I8192"/>
      <c r="K8192" t="s">
        <v>100</v>
      </c>
      <c r="M8192" s="2">
        <v>24978.0676066667</v>
      </c>
      <c r="N8192">
        <v>18011.940705232701</v>
      </c>
      <c r="O8192">
        <v>31197.596444380899</v>
      </c>
      <c r="P8192" s="2">
        <v>3</v>
      </c>
      <c r="Q8192" s="2">
        <v>19982.454086666701</v>
      </c>
      <c r="R8192">
        <v>19982.454086666701</v>
      </c>
      <c r="S8192">
        <v>34610.625738019</v>
      </c>
      <c r="T8192" s="2">
        <v>3</v>
      </c>
    </row>
    <row r="8193" spans="1:20">
      <c r="A8193" t="s">
        <v>1642</v>
      </c>
      <c r="B8193" t="s">
        <v>1710</v>
      </c>
      <c r="C8193" s="219" t="s">
        <v>123</v>
      </c>
      <c r="D8193" s="1" t="s">
        <v>44</v>
      </c>
      <c r="E8193" s="1" t="s">
        <v>73</v>
      </c>
      <c r="F8193" s="38" t="s">
        <v>73</v>
      </c>
      <c r="G8193">
        <v>12</v>
      </c>
      <c r="H8193" s="123">
        <f t="shared" si="554"/>
        <v>0.66666666666666663</v>
      </c>
      <c r="I8193"/>
      <c r="K8193" t="s">
        <v>100</v>
      </c>
      <c r="M8193" s="2">
        <v>65740.380933333305</v>
      </c>
      <c r="N8193">
        <v>18233.101100433902</v>
      </c>
      <c r="O8193">
        <v>31580.657485491502</v>
      </c>
      <c r="P8193" s="2">
        <v>3</v>
      </c>
      <c r="Q8193" s="2">
        <v>80911.238066666701</v>
      </c>
      <c r="R8193">
        <v>41392.939169457502</v>
      </c>
      <c r="S8193">
        <v>71694.6737161083</v>
      </c>
      <c r="T8193" s="2">
        <v>3</v>
      </c>
    </row>
    <row r="8194" spans="1:20">
      <c r="A8194" t="s">
        <v>1642</v>
      </c>
      <c r="B8194" t="s">
        <v>1711</v>
      </c>
      <c r="C8194" s="219" t="s">
        <v>123</v>
      </c>
      <c r="D8194" s="1" t="s">
        <v>44</v>
      </c>
      <c r="E8194" s="1" t="s">
        <v>73</v>
      </c>
      <c r="F8194" s="38" t="s">
        <v>73</v>
      </c>
      <c r="G8194">
        <v>12</v>
      </c>
      <c r="H8194" s="123">
        <f t="shared" si="554"/>
        <v>0.66666666666666663</v>
      </c>
      <c r="I8194"/>
      <c r="K8194" t="s">
        <v>100</v>
      </c>
      <c r="M8194" s="2">
        <v>2610.0734623333301</v>
      </c>
      <c r="N8194">
        <v>1506.9266161790699</v>
      </c>
      <c r="O8194">
        <v>2610.0734625</v>
      </c>
      <c r="P8194" s="2">
        <v>3</v>
      </c>
      <c r="Q8194" s="2">
        <v>0</v>
      </c>
      <c r="R8194">
        <v>0</v>
      </c>
      <c r="S8194">
        <v>0</v>
      </c>
      <c r="T8194" s="2">
        <v>3</v>
      </c>
    </row>
    <row r="8195" spans="1:20">
      <c r="A8195" t="s">
        <v>1642</v>
      </c>
      <c r="B8195" t="s">
        <v>1712</v>
      </c>
      <c r="C8195" s="219" t="s">
        <v>123</v>
      </c>
      <c r="D8195" s="1" t="s">
        <v>44</v>
      </c>
      <c r="E8195" s="1" t="s">
        <v>73</v>
      </c>
      <c r="F8195" s="38" t="s">
        <v>73</v>
      </c>
      <c r="G8195">
        <v>12</v>
      </c>
      <c r="H8195" s="123">
        <f t="shared" si="554"/>
        <v>0.66666666666666663</v>
      </c>
      <c r="I8195"/>
      <c r="K8195" t="s">
        <v>100</v>
      </c>
      <c r="M8195" s="2">
        <v>0</v>
      </c>
      <c r="N8195">
        <v>0</v>
      </c>
      <c r="O8195">
        <v>0</v>
      </c>
      <c r="P8195" s="2">
        <v>3</v>
      </c>
      <c r="Q8195" s="2">
        <v>0</v>
      </c>
      <c r="R8195">
        <v>0</v>
      </c>
      <c r="S8195">
        <v>0</v>
      </c>
      <c r="T8195" s="2">
        <v>3</v>
      </c>
    </row>
    <row r="8196" spans="1:20">
      <c r="A8196" t="s">
        <v>1642</v>
      </c>
      <c r="B8196" t="s">
        <v>1713</v>
      </c>
      <c r="C8196" s="219" t="s">
        <v>123</v>
      </c>
      <c r="D8196" s="1" t="s">
        <v>44</v>
      </c>
      <c r="E8196" s="1" t="s">
        <v>73</v>
      </c>
      <c r="F8196" s="38" t="s">
        <v>73</v>
      </c>
      <c r="G8196">
        <v>12</v>
      </c>
      <c r="H8196" s="123">
        <f t="shared" si="554"/>
        <v>0.66666666666666663</v>
      </c>
      <c r="I8196"/>
      <c r="K8196" t="s">
        <v>100</v>
      </c>
      <c r="M8196" s="2">
        <v>857.54954133333297</v>
      </c>
      <c r="N8196">
        <v>857.54954133333297</v>
      </c>
      <c r="O8196">
        <v>1485.31937559672</v>
      </c>
      <c r="P8196" s="2">
        <v>3</v>
      </c>
      <c r="Q8196" s="2">
        <v>1071.9369266666699</v>
      </c>
      <c r="R8196">
        <v>1071.9369266666699</v>
      </c>
      <c r="S8196">
        <v>1856.6492194959001</v>
      </c>
      <c r="T8196" s="2">
        <v>3</v>
      </c>
    </row>
    <row r="8197" spans="1:20">
      <c r="A8197" t="s">
        <v>1642</v>
      </c>
      <c r="B8197" t="s">
        <v>1714</v>
      </c>
      <c r="C8197" s="219" t="s">
        <v>123</v>
      </c>
      <c r="D8197" s="1" t="s">
        <v>44</v>
      </c>
      <c r="E8197" s="1" t="s">
        <v>73</v>
      </c>
      <c r="F8197" s="38" t="s">
        <v>73</v>
      </c>
      <c r="G8197">
        <v>12</v>
      </c>
      <c r="H8197" s="123">
        <f t="shared" si="554"/>
        <v>0.66666666666666663</v>
      </c>
      <c r="I8197"/>
      <c r="K8197" t="s">
        <v>100</v>
      </c>
      <c r="M8197" s="2">
        <v>0</v>
      </c>
      <c r="N8197">
        <v>0</v>
      </c>
      <c r="O8197">
        <v>0</v>
      </c>
      <c r="P8197" s="2">
        <v>3</v>
      </c>
      <c r="Q8197" s="2">
        <v>0</v>
      </c>
      <c r="R8197">
        <v>0</v>
      </c>
      <c r="S8197">
        <v>0</v>
      </c>
      <c r="T8197" s="2">
        <v>3</v>
      </c>
    </row>
    <row r="8198" spans="1:20">
      <c r="A8198" t="s">
        <v>1642</v>
      </c>
      <c r="B8198" t="s">
        <v>1715</v>
      </c>
      <c r="C8198" s="219" t="s">
        <v>123</v>
      </c>
      <c r="D8198" s="1" t="s">
        <v>44</v>
      </c>
      <c r="E8198" s="1" t="s">
        <v>73</v>
      </c>
      <c r="F8198" s="38" t="s">
        <v>73</v>
      </c>
      <c r="G8198">
        <v>12</v>
      </c>
      <c r="H8198" s="123">
        <f t="shared" si="554"/>
        <v>0.66666666666666663</v>
      </c>
      <c r="I8198"/>
      <c r="K8198" t="s">
        <v>100</v>
      </c>
      <c r="M8198" s="2">
        <v>0</v>
      </c>
      <c r="N8198">
        <v>0</v>
      </c>
      <c r="O8198">
        <v>0</v>
      </c>
      <c r="P8198" s="2">
        <v>3</v>
      </c>
      <c r="Q8198" s="2">
        <v>42600.149583333303</v>
      </c>
      <c r="R8198">
        <v>26527.106715717899</v>
      </c>
      <c r="S8198">
        <v>45946.296609424899</v>
      </c>
      <c r="T8198" s="2">
        <v>3</v>
      </c>
    </row>
    <row r="8199" spans="1:20">
      <c r="A8199" t="s">
        <v>1642</v>
      </c>
      <c r="B8199" t="s">
        <v>1716</v>
      </c>
      <c r="C8199" s="219" t="s">
        <v>123</v>
      </c>
      <c r="D8199" s="1" t="s">
        <v>44</v>
      </c>
      <c r="E8199" s="1" t="s">
        <v>73</v>
      </c>
      <c r="F8199" s="38" t="s">
        <v>73</v>
      </c>
      <c r="G8199">
        <v>12</v>
      </c>
      <c r="H8199" s="123">
        <f t="shared" si="554"/>
        <v>0.66666666666666663</v>
      </c>
      <c r="I8199"/>
      <c r="K8199" t="s">
        <v>100</v>
      </c>
      <c r="M8199" s="2">
        <v>53297.127923666703</v>
      </c>
      <c r="N8199">
        <v>33185.755322784396</v>
      </c>
      <c r="O8199">
        <v>57479.4143066119</v>
      </c>
      <c r="P8199" s="2">
        <v>3</v>
      </c>
      <c r="Q8199" s="2">
        <v>49566.328963333297</v>
      </c>
      <c r="R8199">
        <v>45581.769488623097</v>
      </c>
      <c r="S8199">
        <v>78949.940653188096</v>
      </c>
      <c r="T8199" s="2">
        <v>3</v>
      </c>
    </row>
    <row r="8200" spans="1:20">
      <c r="A8200" t="s">
        <v>1642</v>
      </c>
      <c r="B8200" t="s">
        <v>1717</v>
      </c>
      <c r="C8200" s="219" t="s">
        <v>123</v>
      </c>
      <c r="D8200" s="1" t="s">
        <v>44</v>
      </c>
      <c r="E8200" s="1" t="s">
        <v>73</v>
      </c>
      <c r="F8200" s="38" t="s">
        <v>73</v>
      </c>
      <c r="G8200">
        <v>12</v>
      </c>
      <c r="H8200" s="123">
        <f t="shared" si="554"/>
        <v>0.66666666666666663</v>
      </c>
      <c r="I8200"/>
      <c r="K8200" t="s">
        <v>100</v>
      </c>
      <c r="M8200" s="2">
        <v>10454.456780333299</v>
      </c>
      <c r="N8200">
        <v>3131.1430968776799</v>
      </c>
      <c r="O8200">
        <v>5423.2989295607003</v>
      </c>
      <c r="P8200" s="2">
        <v>3</v>
      </c>
      <c r="Q8200" s="2">
        <v>9575.1099476666695</v>
      </c>
      <c r="R8200">
        <v>6652.5693025507398</v>
      </c>
      <c r="S8200">
        <v>11522.588032890901</v>
      </c>
      <c r="T8200" s="2">
        <v>3</v>
      </c>
    </row>
    <row r="8201" spans="1:20">
      <c r="A8201" t="s">
        <v>1642</v>
      </c>
      <c r="B8201" t="s">
        <v>1718</v>
      </c>
      <c r="C8201" s="219" t="s">
        <v>123</v>
      </c>
      <c r="D8201" s="1" t="s">
        <v>44</v>
      </c>
      <c r="E8201" s="1" t="s">
        <v>73</v>
      </c>
      <c r="F8201" s="38" t="s">
        <v>73</v>
      </c>
      <c r="G8201">
        <v>12</v>
      </c>
      <c r="H8201" s="123">
        <f t="shared" si="554"/>
        <v>0.66666666666666663</v>
      </c>
      <c r="I8201"/>
      <c r="K8201" t="s">
        <v>100</v>
      </c>
      <c r="M8201" s="2">
        <v>0</v>
      </c>
      <c r="N8201">
        <v>0</v>
      </c>
      <c r="O8201">
        <v>0</v>
      </c>
      <c r="P8201" s="2">
        <v>3</v>
      </c>
      <c r="Q8201" s="2">
        <v>0</v>
      </c>
      <c r="R8201">
        <v>0</v>
      </c>
      <c r="S8201">
        <v>0</v>
      </c>
      <c r="T8201" s="2">
        <v>3</v>
      </c>
    </row>
    <row r="8202" spans="1:20">
      <c r="A8202" t="s">
        <v>1642</v>
      </c>
      <c r="B8202" t="s">
        <v>1719</v>
      </c>
      <c r="C8202" s="219" t="s">
        <v>123</v>
      </c>
      <c r="D8202" s="1" t="s">
        <v>44</v>
      </c>
      <c r="E8202" s="1" t="s">
        <v>73</v>
      </c>
      <c r="F8202" s="38" t="s">
        <v>73</v>
      </c>
      <c r="G8202">
        <v>12</v>
      </c>
      <c r="H8202" s="123">
        <f t="shared" si="554"/>
        <v>0.66666666666666663</v>
      </c>
      <c r="I8202"/>
      <c r="K8202" t="s">
        <v>100</v>
      </c>
      <c r="M8202" s="2">
        <v>29211.531143333301</v>
      </c>
      <c r="N8202">
        <v>22310.675439041501</v>
      </c>
      <c r="O8202">
        <v>38643.223411599</v>
      </c>
      <c r="P8202" s="2">
        <v>3</v>
      </c>
      <c r="Q8202" s="2">
        <v>30428.678273333298</v>
      </c>
      <c r="R8202">
        <v>16101.343086748901</v>
      </c>
      <c r="S8202">
        <v>27888.344296347001</v>
      </c>
      <c r="T8202" s="2">
        <v>3</v>
      </c>
    </row>
    <row r="8203" spans="1:20">
      <c r="A8203" t="s">
        <v>1642</v>
      </c>
      <c r="B8203" t="s">
        <v>1720</v>
      </c>
      <c r="C8203" s="219" t="s">
        <v>123</v>
      </c>
      <c r="D8203" s="1" t="s">
        <v>44</v>
      </c>
      <c r="E8203" s="1" t="s">
        <v>73</v>
      </c>
      <c r="F8203" s="38" t="s">
        <v>73</v>
      </c>
      <c r="G8203">
        <v>12</v>
      </c>
      <c r="H8203" s="123">
        <f t="shared" si="554"/>
        <v>0.66666666666666663</v>
      </c>
      <c r="I8203"/>
      <c r="K8203" t="s">
        <v>100</v>
      </c>
      <c r="M8203" s="2">
        <v>0</v>
      </c>
      <c r="N8203">
        <v>0</v>
      </c>
      <c r="O8203">
        <v>0</v>
      </c>
      <c r="P8203" s="2">
        <v>3</v>
      </c>
      <c r="Q8203" s="2">
        <v>0</v>
      </c>
      <c r="R8203">
        <v>0</v>
      </c>
      <c r="S8203">
        <v>0</v>
      </c>
      <c r="T8203" s="2">
        <v>3</v>
      </c>
    </row>
    <row r="8204" spans="1:20">
      <c r="A8204" t="s">
        <v>1642</v>
      </c>
      <c r="B8204" t="s">
        <v>1721</v>
      </c>
      <c r="C8204" s="219" t="s">
        <v>123</v>
      </c>
      <c r="D8204" s="1" t="s">
        <v>44</v>
      </c>
      <c r="E8204" s="1" t="s">
        <v>73</v>
      </c>
      <c r="F8204" s="38" t="s">
        <v>73</v>
      </c>
      <c r="G8204">
        <v>12</v>
      </c>
      <c r="H8204" s="123">
        <f t="shared" si="554"/>
        <v>0.66666666666666663</v>
      </c>
      <c r="I8204"/>
      <c r="K8204" t="s">
        <v>100</v>
      </c>
      <c r="M8204" s="2">
        <v>0</v>
      </c>
      <c r="N8204">
        <v>0</v>
      </c>
      <c r="O8204">
        <v>0</v>
      </c>
      <c r="P8204" s="2">
        <v>3</v>
      </c>
      <c r="Q8204" s="2">
        <v>0</v>
      </c>
      <c r="R8204">
        <v>0</v>
      </c>
      <c r="S8204">
        <v>0</v>
      </c>
      <c r="T8204" s="2">
        <v>3</v>
      </c>
    </row>
    <row r="8205" spans="1:20">
      <c r="A8205" t="s">
        <v>1642</v>
      </c>
      <c r="B8205" t="s">
        <v>1722</v>
      </c>
      <c r="C8205" s="219" t="s">
        <v>123</v>
      </c>
      <c r="D8205" s="1" t="s">
        <v>44</v>
      </c>
      <c r="E8205" s="1" t="s">
        <v>73</v>
      </c>
      <c r="F8205" s="38" t="s">
        <v>73</v>
      </c>
      <c r="G8205">
        <v>12</v>
      </c>
      <c r="H8205" s="123">
        <f t="shared" si="554"/>
        <v>0.66666666666666663</v>
      </c>
      <c r="I8205"/>
      <c r="K8205" t="s">
        <v>100</v>
      </c>
      <c r="M8205" s="2">
        <v>0</v>
      </c>
      <c r="N8205">
        <v>0</v>
      </c>
      <c r="O8205">
        <v>0</v>
      </c>
      <c r="P8205" s="2">
        <v>3</v>
      </c>
      <c r="Q8205" s="2">
        <v>0</v>
      </c>
      <c r="R8205">
        <v>0</v>
      </c>
      <c r="S8205">
        <v>0</v>
      </c>
      <c r="T8205" s="2">
        <v>3</v>
      </c>
    </row>
    <row r="8206" spans="1:20">
      <c r="A8206" t="s">
        <v>1642</v>
      </c>
      <c r="B8206" t="s">
        <v>1723</v>
      </c>
      <c r="C8206" s="219" t="s">
        <v>123</v>
      </c>
      <c r="D8206" s="1" t="s">
        <v>44</v>
      </c>
      <c r="E8206" s="1" t="s">
        <v>73</v>
      </c>
      <c r="F8206" s="38" t="s">
        <v>73</v>
      </c>
      <c r="G8206">
        <v>12</v>
      </c>
      <c r="H8206" s="123">
        <f t="shared" si="554"/>
        <v>0.66666666666666663</v>
      </c>
      <c r="I8206"/>
      <c r="K8206" t="s">
        <v>100</v>
      </c>
      <c r="M8206" s="2">
        <v>24420.386362000001</v>
      </c>
      <c r="N8206">
        <v>8076.2836535842298</v>
      </c>
      <c r="O8206">
        <v>13988.533624345901</v>
      </c>
      <c r="P8206" s="2">
        <v>3</v>
      </c>
      <c r="Q8206" s="2">
        <v>9157.6448853333295</v>
      </c>
      <c r="R8206">
        <v>5287.1687394977498</v>
      </c>
      <c r="S8206">
        <v>9157.6448849999997</v>
      </c>
      <c r="T8206" s="2">
        <v>3</v>
      </c>
    </row>
    <row r="8207" spans="1:20">
      <c r="A8207" t="s">
        <v>1642</v>
      </c>
      <c r="B8207" t="s">
        <v>1724</v>
      </c>
      <c r="C8207" s="219" t="s">
        <v>123</v>
      </c>
      <c r="D8207" s="1" t="s">
        <v>44</v>
      </c>
      <c r="E8207" s="1" t="s">
        <v>73</v>
      </c>
      <c r="F8207" s="38" t="s">
        <v>73</v>
      </c>
      <c r="G8207">
        <v>12</v>
      </c>
      <c r="H8207" s="123">
        <f t="shared" si="554"/>
        <v>0.66666666666666663</v>
      </c>
      <c r="I8207"/>
      <c r="K8207" t="s">
        <v>100</v>
      </c>
      <c r="M8207" s="2">
        <v>34753.930716666699</v>
      </c>
      <c r="N8207">
        <v>17591.063356091901</v>
      </c>
      <c r="O8207">
        <v>30468.615491914199</v>
      </c>
      <c r="P8207" s="2">
        <v>3</v>
      </c>
      <c r="Q8207" s="2">
        <v>22116.137730333299</v>
      </c>
      <c r="R8207">
        <v>17591.0633571695</v>
      </c>
      <c r="S8207">
        <v>30468.6154937807</v>
      </c>
      <c r="T8207" s="2">
        <v>3</v>
      </c>
    </row>
    <row r="8208" spans="1:20">
      <c r="A8208" t="s">
        <v>1642</v>
      </c>
      <c r="B8208" t="s">
        <v>1725</v>
      </c>
      <c r="C8208" s="219" t="s">
        <v>123</v>
      </c>
      <c r="D8208" s="1" t="s">
        <v>44</v>
      </c>
      <c r="E8208" s="1" t="s">
        <v>73</v>
      </c>
      <c r="F8208" s="38" t="s">
        <v>73</v>
      </c>
      <c r="G8208">
        <v>12</v>
      </c>
      <c r="H8208" s="123">
        <f t="shared" si="554"/>
        <v>0.66666666666666663</v>
      </c>
      <c r="I8208"/>
      <c r="K8208" t="s">
        <v>100</v>
      </c>
      <c r="M8208" s="2">
        <v>1351.1111109999999</v>
      </c>
      <c r="N8208">
        <v>1351.1111109999999</v>
      </c>
      <c r="O8208">
        <v>2340.1930909228299</v>
      </c>
      <c r="P8208" s="2">
        <v>3</v>
      </c>
      <c r="Q8208" s="2">
        <v>0</v>
      </c>
      <c r="R8208">
        <v>0</v>
      </c>
      <c r="S8208">
        <v>0</v>
      </c>
      <c r="T8208" s="2">
        <v>3</v>
      </c>
    </row>
    <row r="8209" spans="1:20">
      <c r="A8209" t="s">
        <v>1642</v>
      </c>
      <c r="B8209" t="s">
        <v>1726</v>
      </c>
      <c r="C8209" s="219" t="s">
        <v>123</v>
      </c>
      <c r="D8209" s="1" t="s">
        <v>44</v>
      </c>
      <c r="E8209" s="1" t="s">
        <v>73</v>
      </c>
      <c r="F8209" s="38" t="s">
        <v>73</v>
      </c>
      <c r="G8209">
        <v>12</v>
      </c>
      <c r="H8209" s="123">
        <f t="shared" si="554"/>
        <v>0.66666666666666663</v>
      </c>
      <c r="I8209"/>
      <c r="K8209" t="s">
        <v>100</v>
      </c>
      <c r="M8209" s="2">
        <v>6282.7894543333296</v>
      </c>
      <c r="N8209">
        <v>3912.29204524324</v>
      </c>
      <c r="O8209">
        <v>6776.28859640885</v>
      </c>
      <c r="P8209" s="2">
        <v>3</v>
      </c>
      <c r="Q8209" s="2">
        <v>51608.6276533333</v>
      </c>
      <c r="R8209">
        <v>14713.930575039099</v>
      </c>
      <c r="S8209">
        <v>25485.275335008901</v>
      </c>
      <c r="T8209" s="2">
        <v>3</v>
      </c>
    </row>
    <row r="8210" spans="1:20">
      <c r="A8210" t="s">
        <v>1642</v>
      </c>
      <c r="B8210" t="s">
        <v>1727</v>
      </c>
      <c r="C8210" s="219" t="s">
        <v>123</v>
      </c>
      <c r="D8210" s="1" t="s">
        <v>44</v>
      </c>
      <c r="E8210" s="1" t="s">
        <v>73</v>
      </c>
      <c r="F8210" s="38" t="s">
        <v>73</v>
      </c>
      <c r="G8210">
        <v>12</v>
      </c>
      <c r="H8210" s="123">
        <f t="shared" si="554"/>
        <v>0.66666666666666663</v>
      </c>
      <c r="I8210"/>
      <c r="K8210" t="s">
        <v>100</v>
      </c>
      <c r="M8210" s="2">
        <v>5729.3331253333299</v>
      </c>
      <c r="N8210">
        <v>1909.7777083333301</v>
      </c>
      <c r="O8210">
        <v>3307.83202199579</v>
      </c>
      <c r="P8210" s="2">
        <v>3</v>
      </c>
      <c r="Q8210" s="2">
        <v>9548.8885433333307</v>
      </c>
      <c r="R8210">
        <v>3819.5554183333302</v>
      </c>
      <c r="S8210">
        <v>6615.6640468783298</v>
      </c>
      <c r="T8210" s="2">
        <v>3</v>
      </c>
    </row>
    <row r="8211" spans="1:20">
      <c r="A8211" t="s">
        <v>1642</v>
      </c>
      <c r="B8211" t="s">
        <v>1728</v>
      </c>
      <c r="C8211" s="219" t="s">
        <v>123</v>
      </c>
      <c r="D8211" s="1" t="s">
        <v>44</v>
      </c>
      <c r="E8211" s="1" t="s">
        <v>73</v>
      </c>
      <c r="F8211" s="38" t="s">
        <v>73</v>
      </c>
      <c r="G8211">
        <v>12</v>
      </c>
      <c r="H8211" s="123">
        <f t="shared" si="554"/>
        <v>0.66666666666666663</v>
      </c>
      <c r="I8211"/>
      <c r="K8211" t="s">
        <v>100</v>
      </c>
      <c r="M8211" s="2">
        <v>0</v>
      </c>
      <c r="N8211">
        <v>0</v>
      </c>
      <c r="O8211">
        <v>0</v>
      </c>
      <c r="P8211" s="2">
        <v>3</v>
      </c>
      <c r="Q8211" s="2">
        <v>0</v>
      </c>
      <c r="R8211">
        <v>0</v>
      </c>
      <c r="S8211">
        <v>0</v>
      </c>
      <c r="T8211" s="2">
        <v>3</v>
      </c>
    </row>
    <row r="8212" spans="1:20">
      <c r="A8212" t="s">
        <v>1642</v>
      </c>
      <c r="B8212" t="s">
        <v>1729</v>
      </c>
      <c r="C8212" s="219" t="s">
        <v>123</v>
      </c>
      <c r="D8212" s="1" t="s">
        <v>44</v>
      </c>
      <c r="E8212" s="1" t="s">
        <v>73</v>
      </c>
      <c r="F8212" s="38" t="s">
        <v>73</v>
      </c>
      <c r="G8212">
        <v>12</v>
      </c>
      <c r="H8212" s="123">
        <f t="shared" si="554"/>
        <v>0.66666666666666663</v>
      </c>
      <c r="I8212"/>
      <c r="K8212" t="s">
        <v>100</v>
      </c>
      <c r="M8212" s="2">
        <v>0</v>
      </c>
      <c r="N8212">
        <v>0</v>
      </c>
      <c r="O8212">
        <v>0</v>
      </c>
      <c r="P8212" s="2">
        <v>3</v>
      </c>
      <c r="Q8212" s="2">
        <v>0</v>
      </c>
      <c r="R8212">
        <v>0</v>
      </c>
      <c r="S8212">
        <v>0</v>
      </c>
      <c r="T8212" s="2">
        <v>3</v>
      </c>
    </row>
    <row r="8213" spans="1:20">
      <c r="A8213" t="s">
        <v>1642</v>
      </c>
      <c r="B8213" t="s">
        <v>1730</v>
      </c>
      <c r="C8213" s="219" t="s">
        <v>123</v>
      </c>
      <c r="D8213" s="1" t="s">
        <v>44</v>
      </c>
      <c r="E8213" s="1" t="s">
        <v>73</v>
      </c>
      <c r="F8213" s="38" t="s">
        <v>73</v>
      </c>
      <c r="G8213">
        <v>12</v>
      </c>
      <c r="H8213" s="123">
        <f t="shared" si="554"/>
        <v>0.66666666666666663</v>
      </c>
      <c r="I8213"/>
      <c r="K8213" t="s">
        <v>100</v>
      </c>
      <c r="M8213" s="2">
        <v>170678.00823333301</v>
      </c>
      <c r="N8213">
        <v>170678.00823333301</v>
      </c>
      <c r="O8213">
        <v>295622.981994792</v>
      </c>
      <c r="P8213" s="2">
        <v>3</v>
      </c>
      <c r="Q8213" s="2">
        <v>0</v>
      </c>
      <c r="R8213">
        <v>0</v>
      </c>
      <c r="S8213">
        <v>0</v>
      </c>
      <c r="T8213" s="2">
        <v>3</v>
      </c>
    </row>
    <row r="8214" spans="1:20">
      <c r="A8214" t="s">
        <v>1642</v>
      </c>
      <c r="B8214" t="s">
        <v>1731</v>
      </c>
      <c r="C8214" s="219" t="s">
        <v>123</v>
      </c>
      <c r="D8214" s="1" t="s">
        <v>44</v>
      </c>
      <c r="E8214" s="1" t="s">
        <v>73</v>
      </c>
      <c r="F8214" s="38" t="s">
        <v>73</v>
      </c>
      <c r="G8214">
        <v>12</v>
      </c>
      <c r="H8214" s="123">
        <f t="shared" si="554"/>
        <v>0.66666666666666663</v>
      </c>
      <c r="I8214"/>
      <c r="K8214" t="s">
        <v>100</v>
      </c>
      <c r="M8214" s="2">
        <v>0</v>
      </c>
      <c r="N8214">
        <v>0</v>
      </c>
      <c r="O8214">
        <v>0</v>
      </c>
      <c r="P8214" s="2">
        <v>3</v>
      </c>
      <c r="Q8214" s="2">
        <v>0</v>
      </c>
      <c r="R8214">
        <v>0</v>
      </c>
      <c r="S8214">
        <v>0</v>
      </c>
      <c r="T8214" s="2">
        <v>3</v>
      </c>
    </row>
    <row r="8215" spans="1:20">
      <c r="A8215" t="s">
        <v>1642</v>
      </c>
      <c r="B8215" t="s">
        <v>1732</v>
      </c>
      <c r="C8215" s="219" t="s">
        <v>123</v>
      </c>
      <c r="D8215" s="1" t="s">
        <v>44</v>
      </c>
      <c r="E8215" s="1" t="s">
        <v>73</v>
      </c>
      <c r="F8215" s="38" t="s">
        <v>73</v>
      </c>
      <c r="G8215">
        <v>12</v>
      </c>
      <c r="H8215" s="123">
        <f t="shared" ref="H8215:H8278" si="555">G8215/18</f>
        <v>0.66666666666666663</v>
      </c>
      <c r="I8215"/>
      <c r="K8215" t="s">
        <v>100</v>
      </c>
      <c r="M8215" s="2">
        <v>0</v>
      </c>
      <c r="N8215">
        <v>0</v>
      </c>
      <c r="O8215">
        <v>0</v>
      </c>
      <c r="P8215" s="2">
        <v>3</v>
      </c>
      <c r="Q8215" s="2">
        <v>0</v>
      </c>
      <c r="R8215">
        <v>0</v>
      </c>
      <c r="S8215">
        <v>0</v>
      </c>
      <c r="T8215" s="2">
        <v>3</v>
      </c>
    </row>
    <row r="8216" spans="1:20">
      <c r="A8216" t="s">
        <v>1642</v>
      </c>
      <c r="B8216" t="s">
        <v>1733</v>
      </c>
      <c r="C8216" s="219" t="s">
        <v>123</v>
      </c>
      <c r="D8216" s="1" t="s">
        <v>44</v>
      </c>
      <c r="E8216" s="1" t="s">
        <v>73</v>
      </c>
      <c r="F8216" s="38" t="s">
        <v>73</v>
      </c>
      <c r="G8216">
        <v>12</v>
      </c>
      <c r="H8216" s="123">
        <f t="shared" si="555"/>
        <v>0.66666666666666663</v>
      </c>
      <c r="I8216"/>
      <c r="K8216" t="s">
        <v>100</v>
      </c>
      <c r="M8216" s="2">
        <v>0</v>
      </c>
      <c r="N8216">
        <v>0</v>
      </c>
      <c r="O8216">
        <v>0</v>
      </c>
      <c r="P8216" s="2">
        <v>3</v>
      </c>
      <c r="Q8216" s="2">
        <v>0</v>
      </c>
      <c r="R8216">
        <v>0</v>
      </c>
      <c r="S8216">
        <v>0</v>
      </c>
      <c r="T8216" s="2">
        <v>3</v>
      </c>
    </row>
    <row r="8217" spans="1:20">
      <c r="A8217" t="s">
        <v>1642</v>
      </c>
      <c r="B8217" t="s">
        <v>1664</v>
      </c>
      <c r="C8217" s="219" t="s">
        <v>123</v>
      </c>
      <c r="D8217" s="1" t="s">
        <v>44</v>
      </c>
      <c r="E8217" s="1" t="s">
        <v>73</v>
      </c>
      <c r="F8217" s="38" t="s">
        <v>73</v>
      </c>
      <c r="G8217">
        <v>18</v>
      </c>
      <c r="H8217" s="123">
        <f t="shared" si="555"/>
        <v>1</v>
      </c>
      <c r="I8217"/>
      <c r="L8217" t="s">
        <v>100</v>
      </c>
      <c r="M8217" s="2">
        <v>0</v>
      </c>
      <c r="N8217">
        <v>0</v>
      </c>
      <c r="O8217">
        <v>0</v>
      </c>
      <c r="P8217" s="2">
        <v>3</v>
      </c>
      <c r="Q8217" s="2">
        <v>6217.8633176666699</v>
      </c>
      <c r="R8217">
        <v>2061.3838846799499</v>
      </c>
      <c r="S8217">
        <v>3570.42162216937</v>
      </c>
      <c r="T8217" s="2">
        <v>3</v>
      </c>
    </row>
    <row r="8218" spans="1:20">
      <c r="A8218" t="s">
        <v>1642</v>
      </c>
      <c r="B8218" t="s">
        <v>1665</v>
      </c>
      <c r="C8218" s="219" t="s">
        <v>123</v>
      </c>
      <c r="D8218" s="1" t="s">
        <v>44</v>
      </c>
      <c r="E8218" s="1" t="s">
        <v>73</v>
      </c>
      <c r="F8218" s="38" t="s">
        <v>73</v>
      </c>
      <c r="G8218">
        <v>18</v>
      </c>
      <c r="H8218" s="123">
        <f t="shared" si="555"/>
        <v>1</v>
      </c>
      <c r="I8218"/>
      <c r="L8218" t="s">
        <v>100</v>
      </c>
      <c r="M8218" s="2">
        <v>0</v>
      </c>
      <c r="N8218">
        <v>0</v>
      </c>
      <c r="O8218">
        <v>0</v>
      </c>
      <c r="P8218" s="2">
        <v>3</v>
      </c>
      <c r="Q8218" s="2">
        <v>0</v>
      </c>
      <c r="R8218">
        <v>0</v>
      </c>
      <c r="S8218">
        <v>0</v>
      </c>
      <c r="T8218" s="2">
        <v>3</v>
      </c>
    </row>
    <row r="8219" spans="1:20">
      <c r="A8219" t="s">
        <v>1642</v>
      </c>
      <c r="B8219" t="s">
        <v>1666</v>
      </c>
      <c r="C8219" s="219" t="s">
        <v>123</v>
      </c>
      <c r="D8219" s="1" t="s">
        <v>44</v>
      </c>
      <c r="E8219" s="1" t="s">
        <v>73</v>
      </c>
      <c r="F8219" s="38" t="s">
        <v>73</v>
      </c>
      <c r="G8219">
        <v>18</v>
      </c>
      <c r="H8219" s="123">
        <f t="shared" si="555"/>
        <v>1</v>
      </c>
      <c r="I8219"/>
      <c r="L8219" t="s">
        <v>100</v>
      </c>
      <c r="M8219" s="2">
        <v>0</v>
      </c>
      <c r="N8219">
        <v>0</v>
      </c>
      <c r="O8219">
        <v>0</v>
      </c>
      <c r="P8219" s="2">
        <v>3</v>
      </c>
      <c r="Q8219" s="2">
        <v>0</v>
      </c>
      <c r="R8219">
        <v>0</v>
      </c>
      <c r="S8219">
        <v>0</v>
      </c>
      <c r="T8219" s="2">
        <v>3</v>
      </c>
    </row>
    <row r="8220" spans="1:20">
      <c r="A8220" t="s">
        <v>1642</v>
      </c>
      <c r="B8220" t="s">
        <v>1667</v>
      </c>
      <c r="C8220" s="219" t="s">
        <v>123</v>
      </c>
      <c r="D8220" s="1" t="s">
        <v>44</v>
      </c>
      <c r="E8220" s="1" t="s">
        <v>73</v>
      </c>
      <c r="F8220" s="38" t="s">
        <v>73</v>
      </c>
      <c r="G8220">
        <v>18</v>
      </c>
      <c r="H8220" s="123">
        <f t="shared" si="555"/>
        <v>1</v>
      </c>
      <c r="I8220"/>
      <c r="L8220" t="s">
        <v>100</v>
      </c>
      <c r="M8220" s="2">
        <v>0</v>
      </c>
      <c r="N8220">
        <v>0</v>
      </c>
      <c r="O8220">
        <v>0</v>
      </c>
      <c r="P8220" s="2">
        <v>3</v>
      </c>
      <c r="Q8220" s="2">
        <v>0</v>
      </c>
      <c r="R8220">
        <v>0</v>
      </c>
      <c r="S8220">
        <v>0</v>
      </c>
      <c r="T8220" s="2">
        <v>3</v>
      </c>
    </row>
    <row r="8221" spans="1:20">
      <c r="A8221" t="s">
        <v>1642</v>
      </c>
      <c r="B8221" t="s">
        <v>1668</v>
      </c>
      <c r="C8221" s="219" t="s">
        <v>123</v>
      </c>
      <c r="D8221" s="1" t="s">
        <v>44</v>
      </c>
      <c r="E8221" s="1" t="s">
        <v>73</v>
      </c>
      <c r="F8221" s="38" t="s">
        <v>73</v>
      </c>
      <c r="G8221">
        <v>18</v>
      </c>
      <c r="H8221" s="123">
        <f t="shared" si="555"/>
        <v>1</v>
      </c>
      <c r="I8221"/>
      <c r="L8221" t="s">
        <v>100</v>
      </c>
      <c r="M8221" s="2">
        <v>3126.4684569999999</v>
      </c>
      <c r="N8221">
        <v>284.22440499999999</v>
      </c>
      <c r="O8221">
        <v>492.29111021103398</v>
      </c>
      <c r="P8221" s="2">
        <v>3</v>
      </c>
      <c r="Q8221" s="2">
        <v>3694.9172676666699</v>
      </c>
      <c r="R8221">
        <v>568.44881033333297</v>
      </c>
      <c r="S8221">
        <v>984.58222099941804</v>
      </c>
      <c r="T8221" s="2">
        <v>3</v>
      </c>
    </row>
    <row r="8222" spans="1:20">
      <c r="A8222" t="s">
        <v>1642</v>
      </c>
      <c r="B8222" t="s">
        <v>1669</v>
      </c>
      <c r="C8222" s="219" t="s">
        <v>123</v>
      </c>
      <c r="D8222" s="1" t="s">
        <v>44</v>
      </c>
      <c r="E8222" s="1" t="s">
        <v>73</v>
      </c>
      <c r="F8222" s="38" t="s">
        <v>73</v>
      </c>
      <c r="G8222">
        <v>18</v>
      </c>
      <c r="H8222" s="123">
        <f t="shared" si="555"/>
        <v>1</v>
      </c>
      <c r="I8222"/>
      <c r="L8222" t="s">
        <v>100</v>
      </c>
      <c r="M8222" s="2">
        <v>0</v>
      </c>
      <c r="N8222">
        <v>0</v>
      </c>
      <c r="O8222">
        <v>0</v>
      </c>
      <c r="P8222" s="2">
        <v>3</v>
      </c>
      <c r="Q8222" s="2">
        <v>0</v>
      </c>
      <c r="R8222">
        <v>0</v>
      </c>
      <c r="S8222">
        <v>0</v>
      </c>
      <c r="T8222" s="2">
        <v>3</v>
      </c>
    </row>
    <row r="8223" spans="1:20">
      <c r="A8223" t="s">
        <v>1642</v>
      </c>
      <c r="B8223" t="s">
        <v>1670</v>
      </c>
      <c r="C8223" s="219" t="s">
        <v>123</v>
      </c>
      <c r="D8223" s="1" t="s">
        <v>44</v>
      </c>
      <c r="E8223" s="1" t="s">
        <v>73</v>
      </c>
      <c r="F8223" s="38" t="s">
        <v>73</v>
      </c>
      <c r="G8223">
        <v>18</v>
      </c>
      <c r="H8223" s="123">
        <f t="shared" si="555"/>
        <v>1</v>
      </c>
      <c r="I8223"/>
      <c r="L8223" t="s">
        <v>100</v>
      </c>
      <c r="M8223" s="2">
        <v>0</v>
      </c>
      <c r="N8223">
        <v>0</v>
      </c>
      <c r="O8223">
        <v>0</v>
      </c>
      <c r="P8223" s="2">
        <v>3</v>
      </c>
      <c r="Q8223" s="2">
        <v>0</v>
      </c>
      <c r="R8223">
        <v>0</v>
      </c>
      <c r="S8223">
        <v>0</v>
      </c>
      <c r="T8223" s="2">
        <v>3</v>
      </c>
    </row>
    <row r="8224" spans="1:20">
      <c r="A8224" t="s">
        <v>1642</v>
      </c>
      <c r="B8224" t="s">
        <v>1671</v>
      </c>
      <c r="C8224" s="219" t="s">
        <v>123</v>
      </c>
      <c r="D8224" s="1" t="s">
        <v>44</v>
      </c>
      <c r="E8224" s="1" t="s">
        <v>73</v>
      </c>
      <c r="F8224" s="38" t="s">
        <v>73</v>
      </c>
      <c r="G8224">
        <v>18</v>
      </c>
      <c r="H8224" s="123">
        <f t="shared" si="555"/>
        <v>1</v>
      </c>
      <c r="I8224"/>
      <c r="L8224" t="s">
        <v>100</v>
      </c>
      <c r="M8224" s="2">
        <v>0</v>
      </c>
      <c r="N8224">
        <v>0</v>
      </c>
      <c r="O8224">
        <v>0</v>
      </c>
      <c r="P8224" s="2">
        <v>3</v>
      </c>
      <c r="Q8224" s="2">
        <v>0</v>
      </c>
      <c r="R8224">
        <v>0</v>
      </c>
      <c r="S8224">
        <v>0</v>
      </c>
      <c r="T8224" s="2">
        <v>3</v>
      </c>
    </row>
    <row r="8225" spans="1:20">
      <c r="A8225" t="s">
        <v>1642</v>
      </c>
      <c r="B8225" t="s">
        <v>1672</v>
      </c>
      <c r="C8225" s="219" t="s">
        <v>123</v>
      </c>
      <c r="D8225" s="1" t="s">
        <v>44</v>
      </c>
      <c r="E8225" s="1" t="s">
        <v>73</v>
      </c>
      <c r="F8225" s="38" t="s">
        <v>73</v>
      </c>
      <c r="G8225">
        <v>18</v>
      </c>
      <c r="H8225" s="123">
        <f t="shared" si="555"/>
        <v>1</v>
      </c>
      <c r="I8225"/>
      <c r="L8225" t="s">
        <v>100</v>
      </c>
      <c r="M8225" s="2">
        <v>0</v>
      </c>
      <c r="N8225">
        <v>0</v>
      </c>
      <c r="O8225">
        <v>0</v>
      </c>
      <c r="P8225" s="2">
        <v>3</v>
      </c>
      <c r="Q8225" s="2">
        <v>0</v>
      </c>
      <c r="R8225">
        <v>0</v>
      </c>
      <c r="S8225">
        <v>0</v>
      </c>
      <c r="T8225" s="2">
        <v>3</v>
      </c>
    </row>
    <row r="8226" spans="1:20">
      <c r="A8226" t="s">
        <v>1642</v>
      </c>
      <c r="B8226" t="s">
        <v>1673</v>
      </c>
      <c r="C8226" s="219" t="s">
        <v>123</v>
      </c>
      <c r="D8226" s="1" t="s">
        <v>44</v>
      </c>
      <c r="E8226" s="1" t="s">
        <v>73</v>
      </c>
      <c r="F8226" s="38" t="s">
        <v>73</v>
      </c>
      <c r="G8226">
        <v>18</v>
      </c>
      <c r="H8226" s="123">
        <f t="shared" si="555"/>
        <v>1</v>
      </c>
      <c r="I8226"/>
      <c r="L8226" t="s">
        <v>100</v>
      </c>
      <c r="M8226" s="2">
        <v>0</v>
      </c>
      <c r="N8226">
        <v>0</v>
      </c>
      <c r="O8226">
        <v>0</v>
      </c>
      <c r="P8226" s="2">
        <v>3</v>
      </c>
      <c r="Q8226" s="2">
        <v>0</v>
      </c>
      <c r="R8226">
        <v>0</v>
      </c>
      <c r="S8226">
        <v>0</v>
      </c>
      <c r="T8226" s="2">
        <v>3</v>
      </c>
    </row>
    <row r="8227" spans="1:20">
      <c r="A8227" t="s">
        <v>1642</v>
      </c>
      <c r="B8227" t="s">
        <v>1674</v>
      </c>
      <c r="C8227" s="219" t="s">
        <v>123</v>
      </c>
      <c r="D8227" s="1" t="s">
        <v>44</v>
      </c>
      <c r="E8227" s="1" t="s">
        <v>73</v>
      </c>
      <c r="F8227" s="38" t="s">
        <v>73</v>
      </c>
      <c r="G8227">
        <v>18</v>
      </c>
      <c r="H8227" s="123">
        <f t="shared" si="555"/>
        <v>1</v>
      </c>
      <c r="I8227"/>
      <c r="L8227" t="s">
        <v>100</v>
      </c>
      <c r="M8227" s="2">
        <v>281.04263505333302</v>
      </c>
      <c r="N8227">
        <v>143.09990540075901</v>
      </c>
      <c r="O8227">
        <v>247.85630671241501</v>
      </c>
      <c r="P8227" s="2">
        <v>3</v>
      </c>
      <c r="Q8227" s="2">
        <v>2560.6106749999999</v>
      </c>
      <c r="R8227">
        <v>652.03805589328101</v>
      </c>
      <c r="S8227">
        <v>1129.3630412755999</v>
      </c>
      <c r="T8227" s="2">
        <v>3</v>
      </c>
    </row>
    <row r="8228" spans="1:20">
      <c r="A8228" t="s">
        <v>1642</v>
      </c>
      <c r="B8228" t="s">
        <v>1675</v>
      </c>
      <c r="C8228" s="219" t="s">
        <v>123</v>
      </c>
      <c r="D8228" s="1" t="s">
        <v>44</v>
      </c>
      <c r="E8228" s="1" t="s">
        <v>73</v>
      </c>
      <c r="F8228" s="38" t="s">
        <v>73</v>
      </c>
      <c r="G8228">
        <v>18</v>
      </c>
      <c r="H8228" s="123">
        <f t="shared" si="555"/>
        <v>1</v>
      </c>
      <c r="I8228"/>
      <c r="L8228" t="s">
        <v>100</v>
      </c>
      <c r="M8228" s="2">
        <v>0</v>
      </c>
      <c r="N8228">
        <v>0</v>
      </c>
      <c r="O8228">
        <v>0</v>
      </c>
      <c r="P8228" s="2">
        <v>3</v>
      </c>
      <c r="Q8228" s="2">
        <v>0</v>
      </c>
      <c r="R8228">
        <v>0</v>
      </c>
      <c r="S8228">
        <v>0</v>
      </c>
      <c r="T8228" s="2">
        <v>3</v>
      </c>
    </row>
    <row r="8229" spans="1:20">
      <c r="A8229" t="s">
        <v>1642</v>
      </c>
      <c r="B8229" t="s">
        <v>1676</v>
      </c>
      <c r="C8229" s="219" t="s">
        <v>123</v>
      </c>
      <c r="D8229" s="1" t="s">
        <v>44</v>
      </c>
      <c r="E8229" s="1" t="s">
        <v>73</v>
      </c>
      <c r="F8229" s="38" t="s">
        <v>73</v>
      </c>
      <c r="G8229">
        <v>18</v>
      </c>
      <c r="H8229" s="123">
        <f t="shared" si="555"/>
        <v>1</v>
      </c>
      <c r="I8229"/>
      <c r="L8229" t="s">
        <v>100</v>
      </c>
      <c r="M8229" s="2">
        <v>0</v>
      </c>
      <c r="N8229">
        <v>0</v>
      </c>
      <c r="O8229">
        <v>0</v>
      </c>
      <c r="P8229" s="2">
        <v>3</v>
      </c>
      <c r="Q8229" s="2">
        <v>0</v>
      </c>
      <c r="R8229">
        <v>0</v>
      </c>
      <c r="S8229">
        <v>0</v>
      </c>
      <c r="T8229">
        <v>3</v>
      </c>
    </row>
    <row r="8230" spans="1:20">
      <c r="A8230" t="s">
        <v>1642</v>
      </c>
      <c r="B8230" t="s">
        <v>1677</v>
      </c>
      <c r="C8230" s="219" t="s">
        <v>123</v>
      </c>
      <c r="D8230" s="1" t="s">
        <v>44</v>
      </c>
      <c r="E8230" s="1" t="s">
        <v>73</v>
      </c>
      <c r="F8230" s="38" t="s">
        <v>73</v>
      </c>
      <c r="G8230">
        <v>18</v>
      </c>
      <c r="H8230" s="123">
        <f t="shared" si="555"/>
        <v>1</v>
      </c>
      <c r="I8230"/>
      <c r="L8230" t="s">
        <v>100</v>
      </c>
      <c r="M8230" s="2">
        <v>0</v>
      </c>
      <c r="N8230">
        <v>0</v>
      </c>
      <c r="O8230">
        <v>0</v>
      </c>
      <c r="P8230" s="2">
        <v>3</v>
      </c>
      <c r="Q8230" s="2">
        <v>0</v>
      </c>
      <c r="R8230">
        <v>0</v>
      </c>
      <c r="S8230">
        <v>0</v>
      </c>
      <c r="T8230">
        <v>3</v>
      </c>
    </row>
    <row r="8231" spans="1:20">
      <c r="A8231" t="s">
        <v>1642</v>
      </c>
      <c r="B8231" t="s">
        <v>1678</v>
      </c>
      <c r="C8231" s="219" t="s">
        <v>123</v>
      </c>
      <c r="D8231" s="1" t="s">
        <v>44</v>
      </c>
      <c r="E8231" s="1" t="s">
        <v>73</v>
      </c>
      <c r="F8231" s="38" t="s">
        <v>73</v>
      </c>
      <c r="G8231">
        <v>18</v>
      </c>
      <c r="H8231" s="123">
        <f t="shared" si="555"/>
        <v>1</v>
      </c>
      <c r="I8231"/>
      <c r="L8231" t="s">
        <v>100</v>
      </c>
      <c r="M8231" s="2">
        <v>0</v>
      </c>
      <c r="N8231">
        <v>0</v>
      </c>
      <c r="O8231">
        <v>0</v>
      </c>
      <c r="P8231" s="2">
        <v>3</v>
      </c>
      <c r="Q8231" s="2">
        <v>0</v>
      </c>
      <c r="R8231">
        <v>0</v>
      </c>
      <c r="S8231">
        <v>0</v>
      </c>
      <c r="T8231">
        <v>3</v>
      </c>
    </row>
    <row r="8232" spans="1:20">
      <c r="A8232" t="s">
        <v>1642</v>
      </c>
      <c r="B8232" t="s">
        <v>1679</v>
      </c>
      <c r="C8232" s="219" t="s">
        <v>123</v>
      </c>
      <c r="D8232" s="1" t="s">
        <v>44</v>
      </c>
      <c r="E8232" s="1" t="s">
        <v>73</v>
      </c>
      <c r="F8232" s="38" t="s">
        <v>73</v>
      </c>
      <c r="G8232">
        <v>18</v>
      </c>
      <c r="H8232" s="123">
        <f t="shared" si="555"/>
        <v>1</v>
      </c>
      <c r="I8232"/>
      <c r="L8232" t="s">
        <v>100</v>
      </c>
      <c r="M8232" s="2">
        <v>50541.252786666701</v>
      </c>
      <c r="N8232">
        <v>14085.6800812645</v>
      </c>
      <c r="O8232">
        <v>24397.1135599109</v>
      </c>
      <c r="P8232" s="2">
        <v>3</v>
      </c>
      <c r="Q8232" s="2">
        <v>49261.727400000003</v>
      </c>
      <c r="R8232">
        <v>13766.0520390691</v>
      </c>
      <c r="S8232">
        <v>23843.501551304798</v>
      </c>
      <c r="T8232">
        <v>3</v>
      </c>
    </row>
    <row r="8233" spans="1:20">
      <c r="A8233" t="s">
        <v>1642</v>
      </c>
      <c r="B8233" t="s">
        <v>1680</v>
      </c>
      <c r="C8233" s="219" t="s">
        <v>123</v>
      </c>
      <c r="D8233" s="1" t="s">
        <v>44</v>
      </c>
      <c r="E8233" s="1" t="s">
        <v>73</v>
      </c>
      <c r="F8233" s="38" t="s">
        <v>73</v>
      </c>
      <c r="G8233">
        <v>18</v>
      </c>
      <c r="H8233" s="123">
        <f t="shared" si="555"/>
        <v>1</v>
      </c>
      <c r="I8233"/>
      <c r="L8233" t="s">
        <v>100</v>
      </c>
      <c r="M8233" s="2">
        <v>19921.947779999999</v>
      </c>
      <c r="N8233">
        <v>2248.2519495828101</v>
      </c>
      <c r="O8233">
        <v>3894.0866048932098</v>
      </c>
      <c r="P8233" s="2">
        <v>3</v>
      </c>
      <c r="Q8233" s="2">
        <v>675.32026393333297</v>
      </c>
      <c r="R8233">
        <v>389.89633620960899</v>
      </c>
      <c r="S8233">
        <v>675.32026399999995</v>
      </c>
      <c r="T8233">
        <v>3</v>
      </c>
    </row>
    <row r="8234" spans="1:20">
      <c r="A8234" t="s">
        <v>1642</v>
      </c>
      <c r="B8234" t="s">
        <v>1681</v>
      </c>
      <c r="C8234" s="219" t="s">
        <v>123</v>
      </c>
      <c r="D8234" s="1" t="s">
        <v>44</v>
      </c>
      <c r="E8234" s="1" t="s">
        <v>73</v>
      </c>
      <c r="F8234" s="38" t="s">
        <v>73</v>
      </c>
      <c r="G8234">
        <v>18</v>
      </c>
      <c r="H8234" s="123">
        <f t="shared" si="555"/>
        <v>1</v>
      </c>
      <c r="I8234"/>
      <c r="L8234" t="s">
        <v>100</v>
      </c>
      <c r="M8234" s="2">
        <v>0</v>
      </c>
      <c r="N8234">
        <v>0</v>
      </c>
      <c r="O8234">
        <v>0</v>
      </c>
      <c r="P8234" s="2">
        <v>3</v>
      </c>
      <c r="Q8234" s="2">
        <v>0</v>
      </c>
      <c r="R8234">
        <v>0</v>
      </c>
      <c r="S8234">
        <v>0</v>
      </c>
      <c r="T8234">
        <v>3</v>
      </c>
    </row>
    <row r="8235" spans="1:20">
      <c r="A8235" t="s">
        <v>1642</v>
      </c>
      <c r="B8235" t="s">
        <v>1682</v>
      </c>
      <c r="C8235" s="219" t="s">
        <v>123</v>
      </c>
      <c r="D8235" s="1" t="s">
        <v>44</v>
      </c>
      <c r="E8235" s="1" t="s">
        <v>73</v>
      </c>
      <c r="F8235" s="38" t="s">
        <v>73</v>
      </c>
      <c r="G8235">
        <v>18</v>
      </c>
      <c r="H8235" s="123">
        <f t="shared" si="555"/>
        <v>1</v>
      </c>
      <c r="I8235"/>
      <c r="L8235" t="s">
        <v>100</v>
      </c>
      <c r="M8235" s="2">
        <v>0</v>
      </c>
      <c r="N8235">
        <v>0</v>
      </c>
      <c r="O8235">
        <v>0</v>
      </c>
      <c r="P8235" s="2">
        <v>3</v>
      </c>
      <c r="Q8235" s="2">
        <v>0</v>
      </c>
      <c r="R8235">
        <v>0</v>
      </c>
      <c r="S8235">
        <v>0</v>
      </c>
      <c r="T8235">
        <v>3</v>
      </c>
    </row>
    <row r="8236" spans="1:20">
      <c r="A8236" t="s">
        <v>1642</v>
      </c>
      <c r="B8236" t="s">
        <v>1683</v>
      </c>
      <c r="C8236" s="219" t="s">
        <v>123</v>
      </c>
      <c r="D8236" s="1" t="s">
        <v>44</v>
      </c>
      <c r="E8236" s="1" t="s">
        <v>73</v>
      </c>
      <c r="F8236" s="38" t="s">
        <v>73</v>
      </c>
      <c r="G8236">
        <v>18</v>
      </c>
      <c r="H8236" s="123">
        <f t="shared" si="555"/>
        <v>1</v>
      </c>
      <c r="I8236"/>
      <c r="L8236" t="s">
        <v>100</v>
      </c>
      <c r="M8236" s="2">
        <v>0</v>
      </c>
      <c r="N8236">
        <v>0</v>
      </c>
      <c r="O8236">
        <v>0</v>
      </c>
      <c r="P8236" s="2">
        <v>3</v>
      </c>
      <c r="Q8236" s="2">
        <v>35184.562429999998</v>
      </c>
      <c r="R8236">
        <v>22226.773597432501</v>
      </c>
      <c r="S8236">
        <v>38497.9011590835</v>
      </c>
      <c r="T8236">
        <v>3</v>
      </c>
    </row>
    <row r="8237" spans="1:20">
      <c r="A8237" t="s">
        <v>1642</v>
      </c>
      <c r="B8237" t="s">
        <v>1684</v>
      </c>
      <c r="C8237" s="219" t="s">
        <v>123</v>
      </c>
      <c r="D8237" s="1" t="s">
        <v>44</v>
      </c>
      <c r="E8237" s="1" t="s">
        <v>73</v>
      </c>
      <c r="F8237" s="38" t="s">
        <v>73</v>
      </c>
      <c r="G8237">
        <v>18</v>
      </c>
      <c r="H8237" s="123">
        <f t="shared" si="555"/>
        <v>1</v>
      </c>
      <c r="I8237"/>
      <c r="L8237" t="s">
        <v>100</v>
      </c>
      <c r="M8237" s="2">
        <v>251594.70113666699</v>
      </c>
      <c r="N8237">
        <v>190837.11774748901</v>
      </c>
      <c r="O8237">
        <v>330539.58390865597</v>
      </c>
      <c r="P8237" s="2">
        <v>3</v>
      </c>
      <c r="Q8237" s="2">
        <v>0</v>
      </c>
      <c r="R8237">
        <v>0</v>
      </c>
      <c r="S8237">
        <v>0</v>
      </c>
      <c r="T8237">
        <v>3</v>
      </c>
    </row>
    <row r="8238" spans="1:20">
      <c r="A8238" t="s">
        <v>1642</v>
      </c>
      <c r="B8238" t="s">
        <v>1685</v>
      </c>
      <c r="C8238" s="219" t="s">
        <v>123</v>
      </c>
      <c r="D8238" s="1" t="s">
        <v>44</v>
      </c>
      <c r="E8238" s="1" t="s">
        <v>73</v>
      </c>
      <c r="F8238" s="38" t="s">
        <v>73</v>
      </c>
      <c r="G8238">
        <v>18</v>
      </c>
      <c r="H8238" s="123">
        <f t="shared" si="555"/>
        <v>1</v>
      </c>
      <c r="I8238"/>
      <c r="L8238" t="s">
        <v>100</v>
      </c>
      <c r="M8238" s="2">
        <v>0</v>
      </c>
      <c r="N8238">
        <v>0</v>
      </c>
      <c r="O8238">
        <v>0</v>
      </c>
      <c r="P8238" s="2">
        <v>3</v>
      </c>
      <c r="Q8238" s="2">
        <v>26653.347523333301</v>
      </c>
      <c r="R8238">
        <v>26653.347523333301</v>
      </c>
      <c r="S8238">
        <v>46164.952102203402</v>
      </c>
      <c r="T8238">
        <v>3</v>
      </c>
    </row>
    <row r="8239" spans="1:20">
      <c r="A8239" t="s">
        <v>1642</v>
      </c>
      <c r="B8239" t="s">
        <v>1686</v>
      </c>
      <c r="C8239" s="219" t="s">
        <v>123</v>
      </c>
      <c r="D8239" s="1" t="s">
        <v>44</v>
      </c>
      <c r="E8239" s="1" t="s">
        <v>73</v>
      </c>
      <c r="F8239" s="38" t="s">
        <v>73</v>
      </c>
      <c r="G8239">
        <v>18</v>
      </c>
      <c r="H8239" s="123">
        <f t="shared" si="555"/>
        <v>1</v>
      </c>
      <c r="I8239"/>
      <c r="L8239" t="s">
        <v>100</v>
      </c>
      <c r="M8239" s="2">
        <v>0</v>
      </c>
      <c r="N8239">
        <v>0</v>
      </c>
      <c r="O8239">
        <v>0</v>
      </c>
      <c r="P8239" s="2">
        <v>3</v>
      </c>
      <c r="Q8239" s="2">
        <v>0</v>
      </c>
      <c r="R8239">
        <v>0</v>
      </c>
      <c r="S8239">
        <v>0</v>
      </c>
      <c r="T8239">
        <v>3</v>
      </c>
    </row>
    <row r="8240" spans="1:20">
      <c r="A8240" t="s">
        <v>1642</v>
      </c>
      <c r="B8240" t="s">
        <v>1687</v>
      </c>
      <c r="C8240" s="219" t="s">
        <v>123</v>
      </c>
      <c r="D8240" s="1" t="s">
        <v>44</v>
      </c>
      <c r="E8240" s="1" t="s">
        <v>73</v>
      </c>
      <c r="F8240" s="38" t="s">
        <v>73</v>
      </c>
      <c r="G8240">
        <v>18</v>
      </c>
      <c r="H8240" s="123">
        <f t="shared" si="555"/>
        <v>1</v>
      </c>
      <c r="I8240"/>
      <c r="L8240" t="s">
        <v>100</v>
      </c>
      <c r="M8240" s="2">
        <v>56860.638509999997</v>
      </c>
      <c r="N8240">
        <v>40289.879877985797</v>
      </c>
      <c r="O8240">
        <v>69784.118979518404</v>
      </c>
      <c r="P8240" s="2">
        <v>3</v>
      </c>
      <c r="Q8240" s="2">
        <v>1762.1182799999999</v>
      </c>
      <c r="R8240">
        <v>69.210220981791693</v>
      </c>
      <c r="S8240">
        <v>119.875619143533</v>
      </c>
      <c r="T8240">
        <v>3</v>
      </c>
    </row>
    <row r="8241" spans="1:20">
      <c r="A8241" t="s">
        <v>1642</v>
      </c>
      <c r="B8241" t="s">
        <v>1688</v>
      </c>
      <c r="C8241" s="219" t="s">
        <v>123</v>
      </c>
      <c r="D8241" s="1" t="s">
        <v>44</v>
      </c>
      <c r="E8241" s="1" t="s">
        <v>73</v>
      </c>
      <c r="F8241" s="38" t="s">
        <v>73</v>
      </c>
      <c r="G8241">
        <v>18</v>
      </c>
      <c r="H8241" s="123">
        <f t="shared" si="555"/>
        <v>1</v>
      </c>
      <c r="I8241"/>
      <c r="L8241" t="s">
        <v>100</v>
      </c>
      <c r="M8241" s="2">
        <v>93846.646753333305</v>
      </c>
      <c r="N8241">
        <v>10823.7439982172</v>
      </c>
      <c r="O8241">
        <v>18747.274533030799</v>
      </c>
      <c r="P8241" s="2">
        <v>3</v>
      </c>
      <c r="Q8241" s="2">
        <v>796.43547460000002</v>
      </c>
      <c r="R8241">
        <v>0</v>
      </c>
      <c r="S8241">
        <v>0</v>
      </c>
      <c r="T8241" s="2">
        <v>3</v>
      </c>
    </row>
    <row r="8242" spans="1:20">
      <c r="A8242" t="s">
        <v>1642</v>
      </c>
      <c r="B8242" t="s">
        <v>1689</v>
      </c>
      <c r="C8242" s="219" t="s">
        <v>123</v>
      </c>
      <c r="D8242" s="1" t="s">
        <v>44</v>
      </c>
      <c r="E8242" s="1" t="s">
        <v>73</v>
      </c>
      <c r="F8242" s="38" t="s">
        <v>73</v>
      </c>
      <c r="G8242">
        <v>18</v>
      </c>
      <c r="H8242" s="123">
        <f t="shared" si="555"/>
        <v>1</v>
      </c>
      <c r="I8242"/>
      <c r="L8242" t="s">
        <v>100</v>
      </c>
      <c r="M8242" s="2">
        <v>0</v>
      </c>
      <c r="N8242">
        <v>0</v>
      </c>
      <c r="O8242">
        <v>0</v>
      </c>
      <c r="P8242" s="2">
        <v>3</v>
      </c>
      <c r="Q8242" s="2">
        <v>38447.366373333301</v>
      </c>
      <c r="R8242">
        <v>11296.0941472338</v>
      </c>
      <c r="S8242">
        <v>19565.4089900904</v>
      </c>
      <c r="T8242" s="2">
        <v>3</v>
      </c>
    </row>
    <row r="8243" spans="1:20">
      <c r="A8243" t="s">
        <v>1642</v>
      </c>
      <c r="B8243" t="s">
        <v>1690</v>
      </c>
      <c r="C8243" s="219" t="s">
        <v>123</v>
      </c>
      <c r="D8243" s="1" t="s">
        <v>44</v>
      </c>
      <c r="E8243" s="1" t="s">
        <v>73</v>
      </c>
      <c r="F8243" s="38" t="s">
        <v>73</v>
      </c>
      <c r="G8243">
        <v>18</v>
      </c>
      <c r="H8243" s="123">
        <f t="shared" si="555"/>
        <v>1</v>
      </c>
      <c r="I8243"/>
      <c r="L8243" t="s">
        <v>100</v>
      </c>
      <c r="M8243" s="2">
        <v>0</v>
      </c>
      <c r="N8243">
        <v>0</v>
      </c>
      <c r="O8243">
        <v>0</v>
      </c>
      <c r="P8243" s="2">
        <v>3</v>
      </c>
      <c r="Q8243" s="2">
        <v>0</v>
      </c>
      <c r="R8243">
        <v>0</v>
      </c>
      <c r="S8243">
        <v>0</v>
      </c>
      <c r="T8243" s="2">
        <v>3</v>
      </c>
    </row>
    <row r="8244" spans="1:20">
      <c r="A8244" t="s">
        <v>1642</v>
      </c>
      <c r="B8244" t="s">
        <v>1691</v>
      </c>
      <c r="C8244" s="219" t="s">
        <v>123</v>
      </c>
      <c r="D8244" s="1" t="s">
        <v>44</v>
      </c>
      <c r="E8244" s="1" t="s">
        <v>73</v>
      </c>
      <c r="F8244" s="38" t="s">
        <v>73</v>
      </c>
      <c r="G8244">
        <v>18</v>
      </c>
      <c r="H8244" s="123">
        <f t="shared" si="555"/>
        <v>1</v>
      </c>
      <c r="I8244"/>
      <c r="L8244" t="s">
        <v>100</v>
      </c>
      <c r="M8244" s="2">
        <v>0</v>
      </c>
      <c r="N8244">
        <v>0</v>
      </c>
      <c r="O8244">
        <v>0</v>
      </c>
      <c r="P8244" s="2">
        <v>3</v>
      </c>
      <c r="Q8244" s="2">
        <v>0</v>
      </c>
      <c r="R8244">
        <v>0</v>
      </c>
      <c r="S8244">
        <v>0</v>
      </c>
      <c r="T8244" s="2">
        <v>3</v>
      </c>
    </row>
    <row r="8245" spans="1:20">
      <c r="A8245" t="s">
        <v>1642</v>
      </c>
      <c r="B8245" t="s">
        <v>1692</v>
      </c>
      <c r="C8245" s="219" t="s">
        <v>123</v>
      </c>
      <c r="D8245" s="1" t="s">
        <v>44</v>
      </c>
      <c r="E8245" s="1" t="s">
        <v>73</v>
      </c>
      <c r="F8245" s="38" t="s">
        <v>73</v>
      </c>
      <c r="G8245">
        <v>18</v>
      </c>
      <c r="H8245" s="123">
        <f t="shared" si="555"/>
        <v>1</v>
      </c>
      <c r="I8245"/>
      <c r="L8245" t="s">
        <v>100</v>
      </c>
      <c r="M8245" s="2">
        <v>0</v>
      </c>
      <c r="N8245">
        <v>0</v>
      </c>
      <c r="O8245">
        <v>0</v>
      </c>
      <c r="P8245" s="2">
        <v>3</v>
      </c>
      <c r="Q8245" s="2">
        <v>0</v>
      </c>
      <c r="R8245">
        <v>0</v>
      </c>
      <c r="S8245">
        <v>0</v>
      </c>
      <c r="T8245" s="2">
        <v>3</v>
      </c>
    </row>
    <row r="8246" spans="1:20">
      <c r="A8246" t="s">
        <v>1642</v>
      </c>
      <c r="B8246" t="s">
        <v>1693</v>
      </c>
      <c r="C8246" s="219" t="s">
        <v>123</v>
      </c>
      <c r="D8246" s="1" t="s">
        <v>44</v>
      </c>
      <c r="E8246" s="1" t="s">
        <v>73</v>
      </c>
      <c r="F8246" s="38" t="s">
        <v>73</v>
      </c>
      <c r="G8246">
        <v>18</v>
      </c>
      <c r="H8246" s="123">
        <f t="shared" si="555"/>
        <v>1</v>
      </c>
      <c r="I8246"/>
      <c r="L8246" t="s">
        <v>100</v>
      </c>
      <c r="M8246" s="2">
        <v>0</v>
      </c>
      <c r="N8246">
        <v>0</v>
      </c>
      <c r="O8246">
        <v>0</v>
      </c>
      <c r="P8246" s="2">
        <v>3</v>
      </c>
      <c r="Q8246" s="2">
        <v>0</v>
      </c>
      <c r="R8246">
        <v>0</v>
      </c>
      <c r="S8246">
        <v>0</v>
      </c>
      <c r="T8246" s="2">
        <v>3</v>
      </c>
    </row>
    <row r="8247" spans="1:20">
      <c r="A8247" t="s">
        <v>1642</v>
      </c>
      <c r="B8247" t="s">
        <v>1694</v>
      </c>
      <c r="C8247" s="219" t="s">
        <v>123</v>
      </c>
      <c r="D8247" s="1" t="s">
        <v>44</v>
      </c>
      <c r="E8247" s="1" t="s">
        <v>73</v>
      </c>
      <c r="F8247" s="38" t="s">
        <v>73</v>
      </c>
      <c r="G8247">
        <v>18</v>
      </c>
      <c r="H8247" s="123">
        <f t="shared" si="555"/>
        <v>1</v>
      </c>
      <c r="I8247"/>
      <c r="L8247" t="s">
        <v>100</v>
      </c>
      <c r="M8247" s="2">
        <v>0</v>
      </c>
      <c r="N8247">
        <v>0</v>
      </c>
      <c r="O8247">
        <v>0</v>
      </c>
      <c r="P8247" s="2">
        <v>3</v>
      </c>
      <c r="Q8247" s="2">
        <v>0</v>
      </c>
      <c r="R8247">
        <v>0</v>
      </c>
      <c r="S8247">
        <v>0</v>
      </c>
      <c r="T8247" s="2">
        <v>3</v>
      </c>
    </row>
    <row r="8248" spans="1:20">
      <c r="A8248" t="s">
        <v>1642</v>
      </c>
      <c r="B8248" t="s">
        <v>1695</v>
      </c>
      <c r="C8248" s="219" t="s">
        <v>123</v>
      </c>
      <c r="D8248" s="1" t="s">
        <v>44</v>
      </c>
      <c r="E8248" s="1" t="s">
        <v>73</v>
      </c>
      <c r="F8248" s="38" t="s">
        <v>73</v>
      </c>
      <c r="G8248">
        <v>18</v>
      </c>
      <c r="H8248" s="123">
        <f t="shared" si="555"/>
        <v>1</v>
      </c>
      <c r="I8248"/>
      <c r="L8248" t="s">
        <v>100</v>
      </c>
      <c r="M8248" s="2">
        <v>0</v>
      </c>
      <c r="N8248">
        <v>0</v>
      </c>
      <c r="O8248">
        <v>0</v>
      </c>
      <c r="P8248" s="2">
        <v>3</v>
      </c>
      <c r="Q8248" s="2">
        <v>0</v>
      </c>
      <c r="R8248">
        <v>0</v>
      </c>
      <c r="S8248">
        <v>0</v>
      </c>
      <c r="T8248" s="2">
        <v>3</v>
      </c>
    </row>
    <row r="8249" spans="1:20">
      <c r="A8249" t="s">
        <v>1642</v>
      </c>
      <c r="B8249" t="s">
        <v>1696</v>
      </c>
      <c r="C8249" s="219" t="s">
        <v>123</v>
      </c>
      <c r="D8249" s="1" t="s">
        <v>44</v>
      </c>
      <c r="E8249" s="1" t="s">
        <v>73</v>
      </c>
      <c r="F8249" s="38" t="s">
        <v>73</v>
      </c>
      <c r="G8249">
        <v>18</v>
      </c>
      <c r="H8249" s="123">
        <f t="shared" si="555"/>
        <v>1</v>
      </c>
      <c r="I8249"/>
      <c r="L8249" t="s">
        <v>100</v>
      </c>
      <c r="M8249" s="2">
        <v>0</v>
      </c>
      <c r="N8249">
        <v>0</v>
      </c>
      <c r="O8249">
        <v>0</v>
      </c>
      <c r="P8249" s="2">
        <v>3</v>
      </c>
      <c r="Q8249" s="2">
        <v>0</v>
      </c>
      <c r="R8249">
        <v>0</v>
      </c>
      <c r="S8249">
        <v>0</v>
      </c>
      <c r="T8249" s="2">
        <v>3</v>
      </c>
    </row>
    <row r="8250" spans="1:20">
      <c r="A8250" t="s">
        <v>1642</v>
      </c>
      <c r="B8250" t="s">
        <v>1697</v>
      </c>
      <c r="C8250" s="219" t="s">
        <v>123</v>
      </c>
      <c r="D8250" s="1" t="s">
        <v>44</v>
      </c>
      <c r="E8250" s="1" t="s">
        <v>73</v>
      </c>
      <c r="F8250" s="38" t="s">
        <v>73</v>
      </c>
      <c r="G8250">
        <v>18</v>
      </c>
      <c r="H8250" s="123">
        <f t="shared" si="555"/>
        <v>1</v>
      </c>
      <c r="I8250"/>
      <c r="L8250" t="s">
        <v>100</v>
      </c>
      <c r="M8250" s="2">
        <v>0</v>
      </c>
      <c r="N8250">
        <v>0</v>
      </c>
      <c r="O8250">
        <v>0</v>
      </c>
      <c r="P8250" s="2">
        <v>3</v>
      </c>
      <c r="Q8250" s="2">
        <v>0</v>
      </c>
      <c r="R8250">
        <v>0</v>
      </c>
      <c r="S8250">
        <v>0</v>
      </c>
      <c r="T8250" s="2">
        <v>3</v>
      </c>
    </row>
    <row r="8251" spans="1:20">
      <c r="A8251" t="s">
        <v>1642</v>
      </c>
      <c r="B8251" t="s">
        <v>1698</v>
      </c>
      <c r="C8251" s="219" t="s">
        <v>123</v>
      </c>
      <c r="D8251" s="1" t="s">
        <v>44</v>
      </c>
      <c r="E8251" s="1" t="s">
        <v>73</v>
      </c>
      <c r="F8251" s="38" t="s">
        <v>73</v>
      </c>
      <c r="G8251">
        <v>18</v>
      </c>
      <c r="H8251" s="123">
        <f t="shared" si="555"/>
        <v>1</v>
      </c>
      <c r="I8251"/>
      <c r="L8251" t="s">
        <v>100</v>
      </c>
      <c r="M8251" s="2">
        <v>0</v>
      </c>
      <c r="N8251">
        <v>0</v>
      </c>
      <c r="O8251">
        <v>0</v>
      </c>
      <c r="P8251" s="2">
        <v>3</v>
      </c>
      <c r="Q8251" s="2">
        <v>0</v>
      </c>
      <c r="R8251">
        <v>0</v>
      </c>
      <c r="S8251">
        <v>0</v>
      </c>
      <c r="T8251" s="2">
        <v>3</v>
      </c>
    </row>
    <row r="8252" spans="1:20">
      <c r="A8252" t="s">
        <v>1642</v>
      </c>
      <c r="B8252" t="s">
        <v>1699</v>
      </c>
      <c r="C8252" s="219" t="s">
        <v>123</v>
      </c>
      <c r="D8252" s="1" t="s">
        <v>44</v>
      </c>
      <c r="E8252" s="1" t="s">
        <v>73</v>
      </c>
      <c r="F8252" s="38" t="s">
        <v>73</v>
      </c>
      <c r="G8252">
        <v>18</v>
      </c>
      <c r="H8252" s="123">
        <f t="shared" si="555"/>
        <v>1</v>
      </c>
      <c r="I8252"/>
      <c r="L8252" t="s">
        <v>100</v>
      </c>
      <c r="M8252" s="2">
        <v>1403.8996343333299</v>
      </c>
      <c r="N8252">
        <v>350.97490833333302</v>
      </c>
      <c r="O8252">
        <v>607.90637341516299</v>
      </c>
      <c r="P8252" s="2">
        <v>3</v>
      </c>
      <c r="Q8252" s="2">
        <v>0</v>
      </c>
      <c r="R8252">
        <v>0</v>
      </c>
      <c r="S8252">
        <v>0</v>
      </c>
      <c r="T8252" s="2">
        <v>3</v>
      </c>
    </row>
    <row r="8253" spans="1:20">
      <c r="A8253" t="s">
        <v>1642</v>
      </c>
      <c r="B8253" t="s">
        <v>1700</v>
      </c>
      <c r="C8253" s="219" t="s">
        <v>123</v>
      </c>
      <c r="D8253" s="1" t="s">
        <v>44</v>
      </c>
      <c r="E8253" s="1" t="s">
        <v>73</v>
      </c>
      <c r="F8253" s="38" t="s">
        <v>73</v>
      </c>
      <c r="G8253">
        <v>18</v>
      </c>
      <c r="H8253" s="123">
        <f t="shared" si="555"/>
        <v>1</v>
      </c>
      <c r="I8253"/>
      <c r="L8253" t="s">
        <v>100</v>
      </c>
      <c r="M8253" s="2">
        <v>0</v>
      </c>
      <c r="N8253">
        <v>0</v>
      </c>
      <c r="O8253">
        <v>0</v>
      </c>
      <c r="P8253" s="2">
        <v>3</v>
      </c>
      <c r="Q8253" s="2">
        <v>86073.173039999994</v>
      </c>
      <c r="R8253">
        <v>7674.1840486135297</v>
      </c>
      <c r="S8253">
        <v>13292.0766788333</v>
      </c>
      <c r="T8253" s="2">
        <v>3</v>
      </c>
    </row>
    <row r="8254" spans="1:20">
      <c r="A8254" t="s">
        <v>1642</v>
      </c>
      <c r="B8254" t="s">
        <v>1701</v>
      </c>
      <c r="C8254" s="219" t="s">
        <v>123</v>
      </c>
      <c r="D8254" s="1" t="s">
        <v>44</v>
      </c>
      <c r="E8254" s="1" t="s">
        <v>73</v>
      </c>
      <c r="F8254" s="38" t="s">
        <v>73</v>
      </c>
      <c r="G8254">
        <v>18</v>
      </c>
      <c r="H8254" s="123">
        <f t="shared" si="555"/>
        <v>1</v>
      </c>
      <c r="I8254"/>
      <c r="L8254" t="s">
        <v>100</v>
      </c>
      <c r="M8254" s="2">
        <v>0</v>
      </c>
      <c r="N8254">
        <v>0</v>
      </c>
      <c r="O8254">
        <v>0</v>
      </c>
      <c r="P8254" s="2">
        <v>3</v>
      </c>
      <c r="Q8254" s="2">
        <v>0</v>
      </c>
      <c r="R8254">
        <v>0</v>
      </c>
      <c r="S8254">
        <v>0</v>
      </c>
      <c r="T8254" s="2">
        <v>3</v>
      </c>
    </row>
    <row r="8255" spans="1:20">
      <c r="A8255" t="s">
        <v>1642</v>
      </c>
      <c r="B8255" t="s">
        <v>1702</v>
      </c>
      <c r="C8255" s="219" t="s">
        <v>123</v>
      </c>
      <c r="D8255" s="1" t="s">
        <v>44</v>
      </c>
      <c r="E8255" s="1" t="s">
        <v>73</v>
      </c>
      <c r="F8255" s="38" t="s">
        <v>73</v>
      </c>
      <c r="G8255">
        <v>18</v>
      </c>
      <c r="H8255" s="123">
        <f t="shared" si="555"/>
        <v>1</v>
      </c>
      <c r="I8255"/>
      <c r="L8255" t="s">
        <v>100</v>
      </c>
      <c r="M8255" s="2">
        <v>4920.8338899999999</v>
      </c>
      <c r="N8255">
        <v>230.23566012560701</v>
      </c>
      <c r="O8255">
        <v>398.77986105171101</v>
      </c>
      <c r="P8255" s="2">
        <v>3</v>
      </c>
      <c r="Q8255" s="2">
        <v>1902.17108333333</v>
      </c>
      <c r="R8255">
        <v>1148.94805368935</v>
      </c>
      <c r="S8255">
        <v>1990.03640424733</v>
      </c>
      <c r="T8255" s="2">
        <v>3</v>
      </c>
    </row>
    <row r="8256" spans="1:20">
      <c r="A8256" t="s">
        <v>1642</v>
      </c>
      <c r="B8256" t="s">
        <v>1703</v>
      </c>
      <c r="C8256" s="219" t="s">
        <v>123</v>
      </c>
      <c r="D8256" s="1" t="s">
        <v>44</v>
      </c>
      <c r="E8256" s="1" t="s">
        <v>73</v>
      </c>
      <c r="F8256" s="38" t="s">
        <v>73</v>
      </c>
      <c r="G8256">
        <v>18</v>
      </c>
      <c r="H8256" s="123">
        <f t="shared" si="555"/>
        <v>1</v>
      </c>
      <c r="I8256"/>
      <c r="L8256" t="s">
        <v>100</v>
      </c>
      <c r="M8256" s="2">
        <v>0</v>
      </c>
      <c r="N8256">
        <v>0</v>
      </c>
      <c r="O8256">
        <v>0</v>
      </c>
      <c r="P8256" s="2">
        <v>3</v>
      </c>
      <c r="Q8256" s="2">
        <v>0</v>
      </c>
      <c r="R8256">
        <v>0</v>
      </c>
      <c r="S8256">
        <v>0</v>
      </c>
      <c r="T8256" s="2">
        <v>3</v>
      </c>
    </row>
    <row r="8257" spans="1:20">
      <c r="A8257" t="s">
        <v>1642</v>
      </c>
      <c r="B8257" t="s">
        <v>1704</v>
      </c>
      <c r="C8257" s="219" t="s">
        <v>123</v>
      </c>
      <c r="D8257" s="1" t="s">
        <v>44</v>
      </c>
      <c r="E8257" s="1" t="s">
        <v>73</v>
      </c>
      <c r="F8257" s="38" t="s">
        <v>73</v>
      </c>
      <c r="G8257">
        <v>18</v>
      </c>
      <c r="H8257" s="123">
        <f t="shared" si="555"/>
        <v>1</v>
      </c>
      <c r="I8257"/>
      <c r="L8257" t="s">
        <v>100</v>
      </c>
      <c r="M8257" s="2">
        <v>36438.775809999999</v>
      </c>
      <c r="N8257">
        <v>1401.4913799999999</v>
      </c>
      <c r="O8257">
        <v>2427.4542765298202</v>
      </c>
      <c r="P8257" s="2">
        <v>3</v>
      </c>
      <c r="Q8257" s="2">
        <v>0</v>
      </c>
      <c r="R8257">
        <v>0</v>
      </c>
      <c r="S8257">
        <v>0</v>
      </c>
      <c r="T8257" s="2">
        <v>3</v>
      </c>
    </row>
    <row r="8258" spans="1:20">
      <c r="A8258" t="s">
        <v>1642</v>
      </c>
      <c r="B8258" t="s">
        <v>1705</v>
      </c>
      <c r="C8258" s="219" t="s">
        <v>123</v>
      </c>
      <c r="D8258" s="1" t="s">
        <v>44</v>
      </c>
      <c r="E8258" s="1" t="s">
        <v>73</v>
      </c>
      <c r="F8258" s="38" t="s">
        <v>73</v>
      </c>
      <c r="G8258">
        <v>18</v>
      </c>
      <c r="H8258" s="123">
        <f t="shared" si="555"/>
        <v>1</v>
      </c>
      <c r="I8258"/>
      <c r="L8258" t="s">
        <v>100</v>
      </c>
      <c r="M8258" s="2">
        <v>0</v>
      </c>
      <c r="N8258">
        <v>0</v>
      </c>
      <c r="O8258">
        <v>0</v>
      </c>
      <c r="P8258" s="2">
        <v>3</v>
      </c>
      <c r="Q8258" s="2">
        <v>0</v>
      </c>
      <c r="R8258">
        <v>0</v>
      </c>
      <c r="S8258">
        <v>0</v>
      </c>
      <c r="T8258" s="2">
        <v>3</v>
      </c>
    </row>
    <row r="8259" spans="1:20">
      <c r="A8259" t="s">
        <v>1642</v>
      </c>
      <c r="B8259" t="s">
        <v>1706</v>
      </c>
      <c r="C8259" s="219" t="s">
        <v>123</v>
      </c>
      <c r="D8259" s="1" t="s">
        <v>44</v>
      </c>
      <c r="E8259" s="1" t="s">
        <v>73</v>
      </c>
      <c r="F8259" s="38" t="s">
        <v>73</v>
      </c>
      <c r="G8259">
        <v>18</v>
      </c>
      <c r="H8259" s="123">
        <f t="shared" si="555"/>
        <v>1</v>
      </c>
      <c r="I8259"/>
      <c r="L8259" t="s">
        <v>100</v>
      </c>
      <c r="M8259" s="2">
        <v>0</v>
      </c>
      <c r="N8259">
        <v>0</v>
      </c>
      <c r="O8259">
        <v>0</v>
      </c>
      <c r="P8259" s="2">
        <v>3</v>
      </c>
      <c r="Q8259" s="2">
        <v>18013.087490866699</v>
      </c>
      <c r="R8259">
        <v>9182.92629868105</v>
      </c>
      <c r="S8259">
        <v>15905.294911475999</v>
      </c>
      <c r="T8259" s="2">
        <v>3</v>
      </c>
    </row>
    <row r="8260" spans="1:20">
      <c r="A8260" t="s">
        <v>1642</v>
      </c>
      <c r="B8260" t="s">
        <v>1707</v>
      </c>
      <c r="C8260" s="219" t="s">
        <v>123</v>
      </c>
      <c r="D8260" s="1" t="s">
        <v>44</v>
      </c>
      <c r="E8260" s="1" t="s">
        <v>73</v>
      </c>
      <c r="F8260" s="38" t="s">
        <v>73</v>
      </c>
      <c r="G8260">
        <v>18</v>
      </c>
      <c r="H8260" s="123">
        <f t="shared" si="555"/>
        <v>1</v>
      </c>
      <c r="I8260"/>
      <c r="L8260" t="s">
        <v>100</v>
      </c>
      <c r="M8260" s="2">
        <v>0</v>
      </c>
      <c r="N8260">
        <v>0</v>
      </c>
      <c r="O8260">
        <v>0</v>
      </c>
      <c r="P8260" s="2">
        <v>3</v>
      </c>
      <c r="Q8260" s="2">
        <v>0</v>
      </c>
      <c r="R8260">
        <v>0</v>
      </c>
      <c r="S8260">
        <v>0</v>
      </c>
      <c r="T8260" s="2">
        <v>3</v>
      </c>
    </row>
    <row r="8261" spans="1:20">
      <c r="A8261" t="s">
        <v>1642</v>
      </c>
      <c r="B8261" t="s">
        <v>1708</v>
      </c>
      <c r="C8261" s="219" t="s">
        <v>123</v>
      </c>
      <c r="D8261" s="1" t="s">
        <v>44</v>
      </c>
      <c r="E8261" s="1" t="s">
        <v>73</v>
      </c>
      <c r="F8261" s="38" t="s">
        <v>73</v>
      </c>
      <c r="G8261">
        <v>18</v>
      </c>
      <c r="H8261" s="123">
        <f t="shared" si="555"/>
        <v>1</v>
      </c>
      <c r="I8261"/>
      <c r="L8261" t="s">
        <v>100</v>
      </c>
      <c r="M8261" s="2">
        <v>0</v>
      </c>
      <c r="N8261">
        <v>0</v>
      </c>
      <c r="O8261">
        <v>0</v>
      </c>
      <c r="P8261" s="2">
        <v>3</v>
      </c>
      <c r="Q8261" s="2">
        <v>0</v>
      </c>
      <c r="R8261">
        <v>0</v>
      </c>
      <c r="S8261">
        <v>0</v>
      </c>
      <c r="T8261" s="2">
        <v>3</v>
      </c>
    </row>
    <row r="8262" spans="1:20">
      <c r="A8262" t="s">
        <v>1642</v>
      </c>
      <c r="B8262" t="s">
        <v>1709</v>
      </c>
      <c r="C8262" s="219" t="s">
        <v>123</v>
      </c>
      <c r="D8262" s="1" t="s">
        <v>44</v>
      </c>
      <c r="E8262" s="1" t="s">
        <v>73</v>
      </c>
      <c r="F8262" s="38" t="s">
        <v>73</v>
      </c>
      <c r="G8262">
        <v>18</v>
      </c>
      <c r="H8262" s="123">
        <f t="shared" si="555"/>
        <v>1</v>
      </c>
      <c r="I8262"/>
      <c r="L8262" t="s">
        <v>100</v>
      </c>
      <c r="M8262" s="2">
        <v>0</v>
      </c>
      <c r="N8262">
        <v>0</v>
      </c>
      <c r="O8262">
        <v>0</v>
      </c>
      <c r="P8262" s="2">
        <v>3</v>
      </c>
      <c r="Q8262" s="2">
        <v>0</v>
      </c>
      <c r="R8262">
        <v>0</v>
      </c>
      <c r="S8262">
        <v>0</v>
      </c>
      <c r="T8262" s="2">
        <v>3</v>
      </c>
    </row>
    <row r="8263" spans="1:20">
      <c r="A8263" t="s">
        <v>1642</v>
      </c>
      <c r="B8263" t="s">
        <v>1710</v>
      </c>
      <c r="C8263" s="219" t="s">
        <v>123</v>
      </c>
      <c r="D8263" s="1" t="s">
        <v>44</v>
      </c>
      <c r="E8263" s="1" t="s">
        <v>73</v>
      </c>
      <c r="F8263" s="38" t="s">
        <v>73</v>
      </c>
      <c r="G8263">
        <v>18</v>
      </c>
      <c r="H8263" s="123">
        <f t="shared" si="555"/>
        <v>1</v>
      </c>
      <c r="I8263"/>
      <c r="L8263" t="s">
        <v>100</v>
      </c>
      <c r="M8263" s="2">
        <v>0</v>
      </c>
      <c r="N8263">
        <v>0</v>
      </c>
      <c r="O8263">
        <v>0</v>
      </c>
      <c r="P8263" s="2">
        <v>3</v>
      </c>
      <c r="Q8263" s="2">
        <v>193276.71992999999</v>
      </c>
      <c r="R8263">
        <v>78671.097716000906</v>
      </c>
      <c r="S8263">
        <v>136262.338331329</v>
      </c>
      <c r="T8263" s="2">
        <v>3</v>
      </c>
    </row>
    <row r="8264" spans="1:20">
      <c r="A8264" t="s">
        <v>1642</v>
      </c>
      <c r="B8264" t="s">
        <v>1711</v>
      </c>
      <c r="C8264" s="219" t="s">
        <v>123</v>
      </c>
      <c r="D8264" s="1" t="s">
        <v>44</v>
      </c>
      <c r="E8264" s="1" t="s">
        <v>73</v>
      </c>
      <c r="F8264" s="38" t="s">
        <v>73</v>
      </c>
      <c r="G8264">
        <v>18</v>
      </c>
      <c r="H8264" s="123">
        <f t="shared" si="555"/>
        <v>1</v>
      </c>
      <c r="I8264"/>
      <c r="L8264" t="s">
        <v>100</v>
      </c>
      <c r="M8264" s="2">
        <v>8404.4365503333302</v>
      </c>
      <c r="N8264">
        <v>1933.56948097849</v>
      </c>
      <c r="O8264">
        <v>3349.0405810193402</v>
      </c>
      <c r="P8264" s="2">
        <v>3</v>
      </c>
      <c r="Q8264" s="2">
        <v>730.82056933333297</v>
      </c>
      <c r="R8264">
        <v>730.82056933333297</v>
      </c>
      <c r="S8264">
        <v>1265.81835730175</v>
      </c>
      <c r="T8264" s="2">
        <v>3</v>
      </c>
    </row>
    <row r="8265" spans="1:20">
      <c r="A8265" t="s">
        <v>1642</v>
      </c>
      <c r="B8265" t="s">
        <v>1712</v>
      </c>
      <c r="C8265" s="219" t="s">
        <v>123</v>
      </c>
      <c r="D8265" s="1" t="s">
        <v>44</v>
      </c>
      <c r="E8265" s="1" t="s">
        <v>73</v>
      </c>
      <c r="F8265" s="38" t="s">
        <v>73</v>
      </c>
      <c r="G8265">
        <v>18</v>
      </c>
      <c r="H8265" s="123">
        <f t="shared" si="555"/>
        <v>1</v>
      </c>
      <c r="I8265"/>
      <c r="L8265" t="s">
        <v>100</v>
      </c>
      <c r="M8265" s="2">
        <v>0</v>
      </c>
      <c r="N8265">
        <v>0</v>
      </c>
      <c r="O8265">
        <v>0</v>
      </c>
      <c r="P8265" s="2">
        <v>3</v>
      </c>
      <c r="Q8265" s="2">
        <v>0</v>
      </c>
      <c r="R8265">
        <v>0</v>
      </c>
      <c r="S8265">
        <v>0</v>
      </c>
      <c r="T8265" s="2">
        <v>3</v>
      </c>
    </row>
    <row r="8266" spans="1:20">
      <c r="A8266" t="s">
        <v>1642</v>
      </c>
      <c r="B8266" t="s">
        <v>1713</v>
      </c>
      <c r="C8266" s="219" t="s">
        <v>123</v>
      </c>
      <c r="D8266" s="1" t="s">
        <v>44</v>
      </c>
      <c r="E8266" s="1" t="s">
        <v>73</v>
      </c>
      <c r="F8266" s="38" t="s">
        <v>73</v>
      </c>
      <c r="G8266">
        <v>18</v>
      </c>
      <c r="H8266" s="123">
        <f t="shared" si="555"/>
        <v>1</v>
      </c>
      <c r="I8266"/>
      <c r="L8266" t="s">
        <v>100</v>
      </c>
      <c r="M8266" s="2">
        <v>0</v>
      </c>
      <c r="N8266">
        <v>0</v>
      </c>
      <c r="O8266">
        <v>0</v>
      </c>
      <c r="P8266" s="2">
        <v>3</v>
      </c>
      <c r="Q8266" s="2">
        <v>0</v>
      </c>
      <c r="R8266">
        <v>0</v>
      </c>
      <c r="S8266">
        <v>0</v>
      </c>
      <c r="T8266" s="2">
        <v>3</v>
      </c>
    </row>
    <row r="8267" spans="1:20">
      <c r="A8267" t="s">
        <v>1642</v>
      </c>
      <c r="B8267" t="s">
        <v>1714</v>
      </c>
      <c r="C8267" s="219" t="s">
        <v>123</v>
      </c>
      <c r="D8267" s="1" t="s">
        <v>44</v>
      </c>
      <c r="E8267" s="1" t="s">
        <v>73</v>
      </c>
      <c r="F8267" s="38" t="s">
        <v>73</v>
      </c>
      <c r="G8267">
        <v>18</v>
      </c>
      <c r="H8267" s="123">
        <f t="shared" si="555"/>
        <v>1</v>
      </c>
      <c r="I8267"/>
      <c r="L8267" t="s">
        <v>100</v>
      </c>
      <c r="M8267" s="2">
        <v>0</v>
      </c>
      <c r="N8267">
        <v>0</v>
      </c>
      <c r="O8267">
        <v>0</v>
      </c>
      <c r="P8267" s="2">
        <v>3</v>
      </c>
      <c r="Q8267" s="2">
        <v>0</v>
      </c>
      <c r="R8267">
        <v>0</v>
      </c>
      <c r="S8267">
        <v>0</v>
      </c>
      <c r="T8267" s="2">
        <v>3</v>
      </c>
    </row>
    <row r="8268" spans="1:20">
      <c r="A8268" t="s">
        <v>1642</v>
      </c>
      <c r="B8268" t="s">
        <v>1715</v>
      </c>
      <c r="C8268" s="219" t="s">
        <v>123</v>
      </c>
      <c r="D8268" s="1" t="s">
        <v>44</v>
      </c>
      <c r="E8268" s="1" t="s">
        <v>73</v>
      </c>
      <c r="F8268" s="38" t="s">
        <v>73</v>
      </c>
      <c r="G8268">
        <v>18</v>
      </c>
      <c r="H8268" s="123">
        <f t="shared" si="555"/>
        <v>1</v>
      </c>
      <c r="I8268"/>
      <c r="L8268" t="s">
        <v>100</v>
      </c>
      <c r="M8268" s="2">
        <v>0</v>
      </c>
      <c r="N8268">
        <v>0</v>
      </c>
      <c r="O8268">
        <v>0</v>
      </c>
      <c r="P8268" s="2">
        <v>3</v>
      </c>
      <c r="Q8268" s="2">
        <v>0</v>
      </c>
      <c r="R8268">
        <v>0</v>
      </c>
      <c r="S8268">
        <v>0</v>
      </c>
      <c r="T8268" s="2">
        <v>3</v>
      </c>
    </row>
    <row r="8269" spans="1:20">
      <c r="A8269" t="s">
        <v>1642</v>
      </c>
      <c r="B8269" t="s">
        <v>1716</v>
      </c>
      <c r="C8269" s="219" t="s">
        <v>123</v>
      </c>
      <c r="D8269" s="1" t="s">
        <v>44</v>
      </c>
      <c r="E8269" s="1" t="s">
        <v>73</v>
      </c>
      <c r="F8269" s="38" t="s">
        <v>73</v>
      </c>
      <c r="G8269">
        <v>18</v>
      </c>
      <c r="H8269" s="123">
        <f t="shared" si="555"/>
        <v>1</v>
      </c>
      <c r="I8269"/>
      <c r="L8269" t="s">
        <v>100</v>
      </c>
      <c r="M8269" s="2">
        <v>0</v>
      </c>
      <c r="N8269">
        <v>0</v>
      </c>
      <c r="O8269">
        <v>0</v>
      </c>
      <c r="P8269" s="2">
        <v>3</v>
      </c>
      <c r="Q8269" s="2">
        <v>4775.4226626666696</v>
      </c>
      <c r="R8269">
        <v>934.93553845244605</v>
      </c>
      <c r="S8269">
        <v>1619.3558544013999</v>
      </c>
      <c r="T8269" s="2">
        <v>3</v>
      </c>
    </row>
    <row r="8270" spans="1:20">
      <c r="A8270" t="s">
        <v>1642</v>
      </c>
      <c r="B8270" t="s">
        <v>1717</v>
      </c>
      <c r="C8270" s="219" t="s">
        <v>123</v>
      </c>
      <c r="D8270" s="1" t="s">
        <v>44</v>
      </c>
      <c r="E8270" s="1" t="s">
        <v>73</v>
      </c>
      <c r="F8270" s="38" t="s">
        <v>73</v>
      </c>
      <c r="G8270">
        <v>18</v>
      </c>
      <c r="H8270" s="123">
        <f t="shared" si="555"/>
        <v>1</v>
      </c>
      <c r="I8270"/>
      <c r="L8270" t="s">
        <v>100</v>
      </c>
      <c r="M8270" s="2">
        <v>1826.1102546</v>
      </c>
      <c r="N8270">
        <v>449.99690507257401</v>
      </c>
      <c r="O8270">
        <v>779.41750283444696</v>
      </c>
      <c r="P8270" s="2">
        <v>3</v>
      </c>
      <c r="Q8270" s="2">
        <v>492.43422600000002</v>
      </c>
      <c r="R8270">
        <v>492.43422600000002</v>
      </c>
      <c r="S8270">
        <v>852.92109881785495</v>
      </c>
      <c r="T8270" s="2">
        <v>3</v>
      </c>
    </row>
    <row r="8271" spans="1:20">
      <c r="A8271" t="s">
        <v>1642</v>
      </c>
      <c r="B8271" t="s">
        <v>1718</v>
      </c>
      <c r="C8271" s="219" t="s">
        <v>123</v>
      </c>
      <c r="D8271" s="1" t="s">
        <v>44</v>
      </c>
      <c r="E8271" s="1" t="s">
        <v>73</v>
      </c>
      <c r="F8271" s="38" t="s">
        <v>73</v>
      </c>
      <c r="G8271">
        <v>18</v>
      </c>
      <c r="H8271" s="123">
        <f t="shared" si="555"/>
        <v>1</v>
      </c>
      <c r="I8271"/>
      <c r="L8271" t="s">
        <v>100</v>
      </c>
      <c r="M8271" s="2">
        <v>89605.954333333299</v>
      </c>
      <c r="N8271">
        <v>89605.954333333299</v>
      </c>
      <c r="O8271">
        <v>155202.06556603001</v>
      </c>
      <c r="P8271" s="2">
        <v>3</v>
      </c>
      <c r="Q8271" s="2">
        <v>12544.8336066667</v>
      </c>
      <c r="R8271">
        <v>12544.8336066667</v>
      </c>
      <c r="S8271">
        <v>21728.289179244199</v>
      </c>
      <c r="T8271" s="2">
        <v>3</v>
      </c>
    </row>
    <row r="8272" spans="1:20">
      <c r="A8272" t="s">
        <v>1642</v>
      </c>
      <c r="B8272" t="s">
        <v>1719</v>
      </c>
      <c r="C8272" s="219" t="s">
        <v>123</v>
      </c>
      <c r="D8272" s="1" t="s">
        <v>44</v>
      </c>
      <c r="E8272" s="1" t="s">
        <v>73</v>
      </c>
      <c r="F8272" s="38" t="s">
        <v>73</v>
      </c>
      <c r="G8272">
        <v>18</v>
      </c>
      <c r="H8272" s="123">
        <f t="shared" si="555"/>
        <v>1</v>
      </c>
      <c r="I8272"/>
      <c r="L8272" t="s">
        <v>100</v>
      </c>
      <c r="M8272" s="2">
        <v>6390.0224383333298</v>
      </c>
      <c r="N8272">
        <v>3381.2820489794999</v>
      </c>
      <c r="O8272">
        <v>5856.5523035530796</v>
      </c>
      <c r="P8272" s="2">
        <v>3</v>
      </c>
      <c r="Q8272" s="2">
        <v>135468.47566666699</v>
      </c>
      <c r="R8272">
        <v>59451.252268156401</v>
      </c>
      <c r="S8272">
        <v>102972.589502041</v>
      </c>
      <c r="T8272" s="2">
        <v>3</v>
      </c>
    </row>
    <row r="8273" spans="1:20">
      <c r="A8273" t="s">
        <v>1642</v>
      </c>
      <c r="B8273" t="s">
        <v>1720</v>
      </c>
      <c r="C8273" s="219" t="s">
        <v>123</v>
      </c>
      <c r="D8273" s="1" t="s">
        <v>44</v>
      </c>
      <c r="E8273" s="1" t="s">
        <v>73</v>
      </c>
      <c r="F8273" s="38" t="s">
        <v>73</v>
      </c>
      <c r="G8273">
        <v>18</v>
      </c>
      <c r="H8273" s="123">
        <f t="shared" si="555"/>
        <v>1</v>
      </c>
      <c r="I8273"/>
      <c r="L8273" t="s">
        <v>100</v>
      </c>
      <c r="M8273" s="2">
        <v>0</v>
      </c>
      <c r="N8273">
        <v>0</v>
      </c>
      <c r="O8273">
        <v>0</v>
      </c>
      <c r="P8273" s="2">
        <v>3</v>
      </c>
      <c r="Q8273" s="2">
        <v>0</v>
      </c>
      <c r="R8273">
        <v>0</v>
      </c>
      <c r="S8273">
        <v>0</v>
      </c>
      <c r="T8273" s="2">
        <v>3</v>
      </c>
    </row>
    <row r="8274" spans="1:20">
      <c r="A8274" t="s">
        <v>1642</v>
      </c>
      <c r="B8274" t="s">
        <v>1721</v>
      </c>
      <c r="C8274" s="219" t="s">
        <v>123</v>
      </c>
      <c r="D8274" s="1" t="s">
        <v>44</v>
      </c>
      <c r="E8274" s="1" t="s">
        <v>73</v>
      </c>
      <c r="F8274" s="38" t="s">
        <v>73</v>
      </c>
      <c r="G8274">
        <v>18</v>
      </c>
      <c r="H8274" s="123">
        <f t="shared" si="555"/>
        <v>1</v>
      </c>
      <c r="I8274"/>
      <c r="L8274" t="s">
        <v>100</v>
      </c>
      <c r="M8274" s="2">
        <v>0</v>
      </c>
      <c r="N8274">
        <v>0</v>
      </c>
      <c r="O8274">
        <v>0</v>
      </c>
      <c r="P8274" s="2">
        <v>3</v>
      </c>
      <c r="Q8274" s="2">
        <v>0</v>
      </c>
      <c r="R8274">
        <v>0</v>
      </c>
      <c r="S8274">
        <v>0</v>
      </c>
      <c r="T8274" s="2">
        <v>3</v>
      </c>
    </row>
    <row r="8275" spans="1:20">
      <c r="A8275" t="s">
        <v>1642</v>
      </c>
      <c r="B8275" t="s">
        <v>1722</v>
      </c>
      <c r="C8275" s="219" t="s">
        <v>123</v>
      </c>
      <c r="D8275" s="1" t="s">
        <v>44</v>
      </c>
      <c r="E8275" s="1" t="s">
        <v>73</v>
      </c>
      <c r="F8275" s="38" t="s">
        <v>73</v>
      </c>
      <c r="G8275">
        <v>18</v>
      </c>
      <c r="H8275" s="123">
        <f t="shared" si="555"/>
        <v>1</v>
      </c>
      <c r="I8275"/>
      <c r="L8275" t="s">
        <v>100</v>
      </c>
      <c r="M8275" s="2">
        <v>0</v>
      </c>
      <c r="N8275">
        <v>0</v>
      </c>
      <c r="O8275">
        <v>0</v>
      </c>
      <c r="P8275" s="2">
        <v>3</v>
      </c>
      <c r="Q8275" s="2">
        <v>0</v>
      </c>
      <c r="R8275">
        <v>0</v>
      </c>
      <c r="S8275">
        <v>0</v>
      </c>
      <c r="T8275" s="2">
        <v>3</v>
      </c>
    </row>
    <row r="8276" spans="1:20">
      <c r="A8276" t="s">
        <v>1642</v>
      </c>
      <c r="B8276" t="s">
        <v>1723</v>
      </c>
      <c r="C8276" s="219" t="s">
        <v>123</v>
      </c>
      <c r="D8276" s="1" t="s">
        <v>44</v>
      </c>
      <c r="E8276" s="1" t="s">
        <v>73</v>
      </c>
      <c r="F8276" s="38" t="s">
        <v>73</v>
      </c>
      <c r="G8276">
        <v>18</v>
      </c>
      <c r="H8276" s="123">
        <f t="shared" si="555"/>
        <v>1</v>
      </c>
      <c r="I8276"/>
      <c r="L8276" t="s">
        <v>100</v>
      </c>
      <c r="M8276" s="2">
        <v>90385.955003333307</v>
      </c>
      <c r="N8276">
        <v>34203.895584767102</v>
      </c>
      <c r="O8276">
        <v>59242.8849695975</v>
      </c>
      <c r="P8276" s="2">
        <v>3</v>
      </c>
      <c r="Q8276" s="2">
        <v>3846.2108520000002</v>
      </c>
      <c r="R8276">
        <v>2220.6108707622602</v>
      </c>
      <c r="S8276">
        <v>3846.2108520000002</v>
      </c>
      <c r="T8276" s="2">
        <v>3</v>
      </c>
    </row>
    <row r="8277" spans="1:20">
      <c r="A8277" t="s">
        <v>1642</v>
      </c>
      <c r="B8277" t="s">
        <v>1724</v>
      </c>
      <c r="C8277" s="219" t="s">
        <v>123</v>
      </c>
      <c r="D8277" s="1" t="s">
        <v>44</v>
      </c>
      <c r="E8277" s="1" t="s">
        <v>73</v>
      </c>
      <c r="F8277" s="38" t="s">
        <v>73</v>
      </c>
      <c r="G8277">
        <v>18</v>
      </c>
      <c r="H8277" s="123">
        <f t="shared" si="555"/>
        <v>1</v>
      </c>
      <c r="I8277"/>
      <c r="L8277" t="s">
        <v>100</v>
      </c>
      <c r="M8277" s="2">
        <v>0</v>
      </c>
      <c r="N8277">
        <v>0</v>
      </c>
      <c r="O8277">
        <v>0</v>
      </c>
      <c r="P8277" s="2">
        <v>3</v>
      </c>
      <c r="Q8277" s="2">
        <v>0</v>
      </c>
      <c r="R8277">
        <v>0</v>
      </c>
      <c r="S8277">
        <v>0</v>
      </c>
      <c r="T8277" s="2">
        <v>3</v>
      </c>
    </row>
    <row r="8278" spans="1:20">
      <c r="A8278" t="s">
        <v>1642</v>
      </c>
      <c r="B8278" t="s">
        <v>1725</v>
      </c>
      <c r="C8278" s="219" t="s">
        <v>123</v>
      </c>
      <c r="D8278" s="1" t="s">
        <v>44</v>
      </c>
      <c r="E8278" s="1" t="s">
        <v>73</v>
      </c>
      <c r="F8278" s="38" t="s">
        <v>73</v>
      </c>
      <c r="G8278">
        <v>18</v>
      </c>
      <c r="H8278" s="123">
        <f t="shared" si="555"/>
        <v>1</v>
      </c>
      <c r="I8278"/>
      <c r="L8278" t="s">
        <v>100</v>
      </c>
      <c r="M8278" s="2">
        <v>0</v>
      </c>
      <c r="N8278">
        <v>0</v>
      </c>
      <c r="O8278">
        <v>0</v>
      </c>
      <c r="P8278" s="2">
        <v>3</v>
      </c>
      <c r="Q8278" s="2">
        <v>2837.3333333333298</v>
      </c>
      <c r="R8278">
        <v>1501.3756773187899</v>
      </c>
      <c r="S8278">
        <v>2600.4589543642701</v>
      </c>
      <c r="T8278" s="2">
        <v>3</v>
      </c>
    </row>
    <row r="8279" spans="1:20">
      <c r="A8279" t="s">
        <v>1642</v>
      </c>
      <c r="B8279" t="s">
        <v>1726</v>
      </c>
      <c r="C8279" s="219" t="s">
        <v>123</v>
      </c>
      <c r="D8279" s="1" t="s">
        <v>44</v>
      </c>
      <c r="E8279" s="1" t="s">
        <v>73</v>
      </c>
      <c r="F8279" s="38" t="s">
        <v>73</v>
      </c>
      <c r="G8279">
        <v>18</v>
      </c>
      <c r="H8279" s="123">
        <f t="shared" ref="H8279:H8342" si="556">G8279/18</f>
        <v>1</v>
      </c>
      <c r="I8279"/>
      <c r="L8279" t="s">
        <v>100</v>
      </c>
      <c r="M8279" s="2">
        <v>1884.8368359999999</v>
      </c>
      <c r="N8279">
        <v>942.41841799999997</v>
      </c>
      <c r="O8279">
        <v>1632.3165819646799</v>
      </c>
      <c r="P8279" s="2">
        <v>3</v>
      </c>
      <c r="Q8279" s="2">
        <v>0</v>
      </c>
      <c r="R8279">
        <v>0</v>
      </c>
      <c r="S8279">
        <v>0</v>
      </c>
      <c r="T8279" s="2">
        <v>3</v>
      </c>
    </row>
    <row r="8280" spans="1:20">
      <c r="A8280" t="s">
        <v>1642</v>
      </c>
      <c r="B8280" t="s">
        <v>1727</v>
      </c>
      <c r="C8280" s="219" t="s">
        <v>123</v>
      </c>
      <c r="D8280" s="1" t="s">
        <v>44</v>
      </c>
      <c r="E8280" s="1" t="s">
        <v>73</v>
      </c>
      <c r="F8280" s="38" t="s">
        <v>73</v>
      </c>
      <c r="G8280">
        <v>18</v>
      </c>
      <c r="H8280" s="123">
        <f t="shared" si="556"/>
        <v>1</v>
      </c>
      <c r="I8280"/>
      <c r="L8280" t="s">
        <v>100</v>
      </c>
      <c r="M8280" s="2">
        <v>0</v>
      </c>
      <c r="N8280">
        <v>0</v>
      </c>
      <c r="O8280">
        <v>0</v>
      </c>
      <c r="P8280" s="2">
        <v>3</v>
      </c>
      <c r="Q8280" s="2">
        <v>267.368879166667</v>
      </c>
      <c r="R8280">
        <v>267.368879166667</v>
      </c>
      <c r="S8280">
        <v>463.09648307941097</v>
      </c>
      <c r="T8280" s="2">
        <v>3</v>
      </c>
    </row>
    <row r="8281" spans="1:20">
      <c r="A8281" t="s">
        <v>1642</v>
      </c>
      <c r="B8281" t="s">
        <v>1728</v>
      </c>
      <c r="C8281" s="219" t="s">
        <v>123</v>
      </c>
      <c r="D8281" s="1" t="s">
        <v>44</v>
      </c>
      <c r="E8281" s="1" t="s">
        <v>73</v>
      </c>
      <c r="F8281" s="38" t="s">
        <v>73</v>
      </c>
      <c r="G8281">
        <v>18</v>
      </c>
      <c r="H8281" s="123">
        <f t="shared" si="556"/>
        <v>1</v>
      </c>
      <c r="I8281"/>
      <c r="L8281" t="s">
        <v>100</v>
      </c>
      <c r="M8281" s="2">
        <v>0</v>
      </c>
      <c r="N8281">
        <v>0</v>
      </c>
      <c r="O8281">
        <v>0</v>
      </c>
      <c r="P8281" s="2">
        <v>3</v>
      </c>
      <c r="Q8281" s="2">
        <v>0</v>
      </c>
      <c r="R8281">
        <v>0</v>
      </c>
      <c r="S8281">
        <v>0</v>
      </c>
      <c r="T8281" s="2">
        <v>3</v>
      </c>
    </row>
    <row r="8282" spans="1:20">
      <c r="A8282" t="s">
        <v>1642</v>
      </c>
      <c r="B8282" t="s">
        <v>1729</v>
      </c>
      <c r="C8282" s="219" t="s">
        <v>123</v>
      </c>
      <c r="D8282" s="1" t="s">
        <v>44</v>
      </c>
      <c r="E8282" s="1" t="s">
        <v>73</v>
      </c>
      <c r="F8282" s="38" t="s">
        <v>73</v>
      </c>
      <c r="G8282">
        <v>18</v>
      </c>
      <c r="H8282" s="123">
        <f t="shared" si="556"/>
        <v>1</v>
      </c>
      <c r="I8282"/>
      <c r="L8282" t="s">
        <v>100</v>
      </c>
      <c r="M8282" s="2">
        <v>0</v>
      </c>
      <c r="N8282">
        <v>0</v>
      </c>
      <c r="O8282">
        <v>0</v>
      </c>
      <c r="P8282" s="2">
        <v>3</v>
      </c>
      <c r="Q8282" s="2">
        <v>0</v>
      </c>
      <c r="R8282">
        <v>0</v>
      </c>
      <c r="S8282">
        <v>0</v>
      </c>
      <c r="T8282" s="2">
        <v>3</v>
      </c>
    </row>
    <row r="8283" spans="1:20">
      <c r="A8283" t="s">
        <v>1642</v>
      </c>
      <c r="B8283" t="s">
        <v>1730</v>
      </c>
      <c r="C8283" s="219" t="s">
        <v>123</v>
      </c>
      <c r="D8283" s="1" t="s">
        <v>44</v>
      </c>
      <c r="E8283" s="1" t="s">
        <v>73</v>
      </c>
      <c r="F8283" s="38" t="s">
        <v>73</v>
      </c>
      <c r="G8283">
        <v>18</v>
      </c>
      <c r="H8283" s="123">
        <f t="shared" si="556"/>
        <v>1</v>
      </c>
      <c r="I8283"/>
      <c r="L8283" t="s">
        <v>100</v>
      </c>
      <c r="M8283" s="2">
        <v>0</v>
      </c>
      <c r="N8283">
        <v>0</v>
      </c>
      <c r="O8283">
        <v>0</v>
      </c>
      <c r="P8283" s="2">
        <v>3</v>
      </c>
      <c r="Q8283" s="2">
        <v>0</v>
      </c>
      <c r="R8283">
        <v>0</v>
      </c>
      <c r="S8283">
        <v>0</v>
      </c>
      <c r="T8283" s="2">
        <v>3</v>
      </c>
    </row>
    <row r="8284" spans="1:20">
      <c r="A8284" t="s">
        <v>1642</v>
      </c>
      <c r="B8284" t="s">
        <v>1731</v>
      </c>
      <c r="C8284" s="219" t="s">
        <v>123</v>
      </c>
      <c r="D8284" s="1" t="s">
        <v>44</v>
      </c>
      <c r="E8284" s="1" t="s">
        <v>73</v>
      </c>
      <c r="F8284" s="38" t="s">
        <v>73</v>
      </c>
      <c r="G8284">
        <v>18</v>
      </c>
      <c r="H8284" s="123">
        <f t="shared" si="556"/>
        <v>1</v>
      </c>
      <c r="I8284"/>
      <c r="L8284" t="s">
        <v>100</v>
      </c>
      <c r="M8284" s="2">
        <v>0</v>
      </c>
      <c r="N8284">
        <v>0</v>
      </c>
      <c r="O8284">
        <v>0</v>
      </c>
      <c r="P8284" s="2">
        <v>3</v>
      </c>
      <c r="Q8284" s="2">
        <v>0</v>
      </c>
      <c r="R8284">
        <v>0</v>
      </c>
      <c r="S8284">
        <v>0</v>
      </c>
      <c r="T8284" s="2">
        <v>3</v>
      </c>
    </row>
    <row r="8285" spans="1:20">
      <c r="A8285" t="s">
        <v>1642</v>
      </c>
      <c r="B8285" t="s">
        <v>1732</v>
      </c>
      <c r="C8285" s="219" t="s">
        <v>123</v>
      </c>
      <c r="D8285" s="1" t="s">
        <v>44</v>
      </c>
      <c r="E8285" s="1" t="s">
        <v>73</v>
      </c>
      <c r="F8285" s="38" t="s">
        <v>73</v>
      </c>
      <c r="G8285">
        <v>18</v>
      </c>
      <c r="H8285" s="123">
        <f t="shared" si="556"/>
        <v>1</v>
      </c>
      <c r="I8285"/>
      <c r="L8285" t="s">
        <v>100</v>
      </c>
      <c r="M8285" s="2">
        <v>0</v>
      </c>
      <c r="N8285">
        <v>0</v>
      </c>
      <c r="O8285">
        <v>0</v>
      </c>
      <c r="P8285" s="2">
        <v>3</v>
      </c>
      <c r="Q8285" s="2">
        <v>0</v>
      </c>
      <c r="R8285">
        <v>0</v>
      </c>
      <c r="S8285">
        <v>0</v>
      </c>
      <c r="T8285" s="2">
        <v>3</v>
      </c>
    </row>
    <row r="8286" spans="1:20">
      <c r="A8286" t="s">
        <v>1642</v>
      </c>
      <c r="B8286" t="s">
        <v>1733</v>
      </c>
      <c r="C8286" s="219" t="s">
        <v>123</v>
      </c>
      <c r="D8286" s="1" t="s">
        <v>44</v>
      </c>
      <c r="E8286" s="1" t="s">
        <v>73</v>
      </c>
      <c r="F8286" s="38" t="s">
        <v>73</v>
      </c>
      <c r="G8286">
        <v>18</v>
      </c>
      <c r="H8286" s="123">
        <f t="shared" si="556"/>
        <v>1</v>
      </c>
      <c r="I8286"/>
      <c r="L8286" t="s">
        <v>100</v>
      </c>
      <c r="M8286" s="2">
        <v>0</v>
      </c>
      <c r="N8286">
        <v>0</v>
      </c>
      <c r="O8286">
        <v>0</v>
      </c>
      <c r="P8286" s="2">
        <v>3</v>
      </c>
      <c r="Q8286" s="2">
        <v>0</v>
      </c>
      <c r="R8286">
        <v>0</v>
      </c>
      <c r="S8286">
        <v>0</v>
      </c>
      <c r="T8286" s="2">
        <v>3</v>
      </c>
    </row>
    <row r="8287" spans="1:20">
      <c r="A8287" t="s">
        <v>1644</v>
      </c>
      <c r="B8287" t="s">
        <v>1664</v>
      </c>
      <c r="C8287" s="219" t="s">
        <v>123</v>
      </c>
      <c r="D8287" s="1" t="s">
        <v>44</v>
      </c>
      <c r="E8287" s="1" t="s">
        <v>73</v>
      </c>
      <c r="F8287" s="38" t="s">
        <v>73</v>
      </c>
      <c r="G8287">
        <v>6</v>
      </c>
      <c r="H8287" s="123">
        <f t="shared" si="556"/>
        <v>0.33333333333333331</v>
      </c>
      <c r="I8287"/>
      <c r="J8287" t="s">
        <v>100</v>
      </c>
      <c r="M8287" s="2">
        <v>0</v>
      </c>
      <c r="N8287">
        <v>0</v>
      </c>
      <c r="O8287">
        <v>0</v>
      </c>
      <c r="P8287" s="2">
        <v>3</v>
      </c>
      <c r="Q8287" s="2">
        <v>0</v>
      </c>
      <c r="R8287">
        <v>0</v>
      </c>
      <c r="S8287">
        <v>0</v>
      </c>
      <c r="T8287" s="2">
        <v>3</v>
      </c>
    </row>
    <row r="8288" spans="1:20">
      <c r="A8288" t="s">
        <v>1644</v>
      </c>
      <c r="B8288" t="s">
        <v>1665</v>
      </c>
      <c r="C8288" s="219" t="s">
        <v>123</v>
      </c>
      <c r="D8288" s="1" t="s">
        <v>44</v>
      </c>
      <c r="E8288" s="1" t="s">
        <v>73</v>
      </c>
      <c r="F8288" s="38" t="s">
        <v>73</v>
      </c>
      <c r="G8288">
        <v>6</v>
      </c>
      <c r="H8288" s="123">
        <f t="shared" si="556"/>
        <v>0.33333333333333331</v>
      </c>
      <c r="I8288"/>
      <c r="J8288" t="s">
        <v>100</v>
      </c>
      <c r="M8288" s="2">
        <v>0</v>
      </c>
      <c r="N8288">
        <v>0</v>
      </c>
      <c r="O8288">
        <v>0</v>
      </c>
      <c r="P8288" s="2">
        <v>3</v>
      </c>
      <c r="Q8288" s="2">
        <v>0</v>
      </c>
      <c r="R8288">
        <v>0</v>
      </c>
      <c r="S8288">
        <v>0</v>
      </c>
      <c r="T8288" s="2">
        <v>3</v>
      </c>
    </row>
    <row r="8289" spans="1:20">
      <c r="A8289" t="s">
        <v>1644</v>
      </c>
      <c r="B8289" t="s">
        <v>1666</v>
      </c>
      <c r="C8289" s="219" t="s">
        <v>123</v>
      </c>
      <c r="D8289" s="1" t="s">
        <v>44</v>
      </c>
      <c r="E8289" s="1" t="s">
        <v>73</v>
      </c>
      <c r="F8289" s="38" t="s">
        <v>73</v>
      </c>
      <c r="G8289">
        <v>6</v>
      </c>
      <c r="H8289" s="123">
        <f t="shared" si="556"/>
        <v>0.33333333333333331</v>
      </c>
      <c r="I8289"/>
      <c r="J8289" t="s">
        <v>100</v>
      </c>
      <c r="M8289" s="2">
        <v>0</v>
      </c>
      <c r="N8289">
        <v>0</v>
      </c>
      <c r="O8289">
        <v>0</v>
      </c>
      <c r="P8289" s="2">
        <v>3</v>
      </c>
      <c r="Q8289" s="2">
        <v>0</v>
      </c>
      <c r="R8289">
        <v>0</v>
      </c>
      <c r="S8289">
        <v>0</v>
      </c>
      <c r="T8289" s="2">
        <v>3</v>
      </c>
    </row>
    <row r="8290" spans="1:20">
      <c r="A8290" t="s">
        <v>1644</v>
      </c>
      <c r="B8290" t="s">
        <v>1667</v>
      </c>
      <c r="C8290" s="219" t="s">
        <v>123</v>
      </c>
      <c r="D8290" s="1" t="s">
        <v>44</v>
      </c>
      <c r="E8290" s="1" t="s">
        <v>73</v>
      </c>
      <c r="F8290" s="38" t="s">
        <v>73</v>
      </c>
      <c r="G8290">
        <v>6</v>
      </c>
      <c r="H8290" s="123">
        <f t="shared" si="556"/>
        <v>0.33333333333333331</v>
      </c>
      <c r="I8290"/>
      <c r="J8290" t="s">
        <v>100</v>
      </c>
      <c r="M8290" s="2">
        <v>0</v>
      </c>
      <c r="N8290">
        <v>0</v>
      </c>
      <c r="O8290">
        <v>0</v>
      </c>
      <c r="P8290" s="2">
        <v>3</v>
      </c>
      <c r="Q8290" s="2">
        <v>0</v>
      </c>
      <c r="R8290">
        <v>0</v>
      </c>
      <c r="S8290">
        <v>0</v>
      </c>
      <c r="T8290" s="2">
        <v>3</v>
      </c>
    </row>
    <row r="8291" spans="1:20">
      <c r="A8291" t="s">
        <v>1644</v>
      </c>
      <c r="B8291" t="s">
        <v>1668</v>
      </c>
      <c r="C8291" s="219" t="s">
        <v>123</v>
      </c>
      <c r="D8291" s="1" t="s">
        <v>44</v>
      </c>
      <c r="E8291" s="1" t="s">
        <v>73</v>
      </c>
      <c r="F8291" s="38" t="s">
        <v>73</v>
      </c>
      <c r="G8291">
        <v>6</v>
      </c>
      <c r="H8291" s="123">
        <f t="shared" si="556"/>
        <v>0.33333333333333331</v>
      </c>
      <c r="I8291"/>
      <c r="J8291" t="s">
        <v>100</v>
      </c>
      <c r="M8291" s="2">
        <v>88650.945433333298</v>
      </c>
      <c r="N8291">
        <v>22372.893580557498</v>
      </c>
      <c r="O8291">
        <v>38750.988393857202</v>
      </c>
      <c r="P8291" s="2">
        <v>3</v>
      </c>
      <c r="Q8291" s="2">
        <v>100831.991363333</v>
      </c>
      <c r="R8291">
        <v>3580.89091507287</v>
      </c>
      <c r="S8291">
        <v>6202.2850012680301</v>
      </c>
      <c r="T8291" s="2">
        <v>3</v>
      </c>
    </row>
    <row r="8292" spans="1:20">
      <c r="A8292" t="s">
        <v>1644</v>
      </c>
      <c r="B8292" t="s">
        <v>1669</v>
      </c>
      <c r="C8292" s="219" t="s">
        <v>123</v>
      </c>
      <c r="D8292" s="1" t="s">
        <v>44</v>
      </c>
      <c r="E8292" s="1" t="s">
        <v>73</v>
      </c>
      <c r="F8292" s="38" t="s">
        <v>73</v>
      </c>
      <c r="G8292">
        <v>6</v>
      </c>
      <c r="H8292" s="123">
        <f t="shared" si="556"/>
        <v>0.33333333333333331</v>
      </c>
      <c r="I8292"/>
      <c r="J8292" t="s">
        <v>100</v>
      </c>
      <c r="M8292" s="2">
        <v>3279.1615320000001</v>
      </c>
      <c r="N8292">
        <v>3279.1615320000001</v>
      </c>
      <c r="O8292">
        <v>5679.6743796494002</v>
      </c>
      <c r="P8292" s="2">
        <v>3</v>
      </c>
      <c r="Q8292" s="2">
        <v>1450.3983700666699</v>
      </c>
      <c r="R8292">
        <v>1265.9366990441199</v>
      </c>
      <c r="S8292">
        <v>2192.6666819104498</v>
      </c>
      <c r="T8292" s="2">
        <v>3</v>
      </c>
    </row>
    <row r="8293" spans="1:20">
      <c r="A8293" t="s">
        <v>1644</v>
      </c>
      <c r="B8293" t="s">
        <v>1670</v>
      </c>
      <c r="C8293" s="219" t="s">
        <v>123</v>
      </c>
      <c r="D8293" s="1" t="s">
        <v>44</v>
      </c>
      <c r="E8293" s="1" t="s">
        <v>73</v>
      </c>
      <c r="F8293" s="38" t="s">
        <v>73</v>
      </c>
      <c r="G8293">
        <v>6</v>
      </c>
      <c r="H8293" s="123">
        <f t="shared" si="556"/>
        <v>0.33333333333333331</v>
      </c>
      <c r="I8293"/>
      <c r="J8293" t="s">
        <v>100</v>
      </c>
      <c r="M8293" s="2">
        <v>0</v>
      </c>
      <c r="N8293">
        <v>0</v>
      </c>
      <c r="O8293">
        <v>0</v>
      </c>
      <c r="P8293" s="2">
        <v>3</v>
      </c>
      <c r="Q8293" s="2">
        <v>0</v>
      </c>
      <c r="R8293">
        <v>0</v>
      </c>
      <c r="S8293">
        <v>0</v>
      </c>
      <c r="T8293" s="2">
        <v>3</v>
      </c>
    </row>
    <row r="8294" spans="1:20">
      <c r="A8294" t="s">
        <v>1644</v>
      </c>
      <c r="B8294" t="s">
        <v>1671</v>
      </c>
      <c r="C8294" s="219" t="s">
        <v>123</v>
      </c>
      <c r="D8294" s="1" t="s">
        <v>44</v>
      </c>
      <c r="E8294" s="1" t="s">
        <v>73</v>
      </c>
      <c r="F8294" s="38" t="s">
        <v>73</v>
      </c>
      <c r="G8294">
        <v>6</v>
      </c>
      <c r="H8294" s="123">
        <f t="shared" si="556"/>
        <v>0.33333333333333331</v>
      </c>
      <c r="I8294"/>
      <c r="J8294" t="s">
        <v>100</v>
      </c>
      <c r="M8294" s="2">
        <v>8828.5118170000005</v>
      </c>
      <c r="N8294">
        <v>4049.1711541999098</v>
      </c>
      <c r="O8294">
        <v>7013.3701676165501</v>
      </c>
      <c r="P8294" s="2">
        <v>3</v>
      </c>
      <c r="Q8294" s="2">
        <v>6243.0190700000003</v>
      </c>
      <c r="R8294">
        <v>3125.8061778224701</v>
      </c>
      <c r="S8294">
        <v>5414.0551146012003</v>
      </c>
      <c r="T8294" s="2">
        <v>3</v>
      </c>
    </row>
    <row r="8295" spans="1:20">
      <c r="A8295" t="s">
        <v>1644</v>
      </c>
      <c r="B8295" t="s">
        <v>1672</v>
      </c>
      <c r="C8295" s="219" t="s">
        <v>123</v>
      </c>
      <c r="D8295" s="1" t="s">
        <v>44</v>
      </c>
      <c r="E8295" s="1" t="s">
        <v>73</v>
      </c>
      <c r="F8295" s="38" t="s">
        <v>73</v>
      </c>
      <c r="G8295">
        <v>6</v>
      </c>
      <c r="H8295" s="123">
        <f t="shared" si="556"/>
        <v>0.33333333333333331</v>
      </c>
      <c r="I8295"/>
      <c r="J8295" t="s">
        <v>100</v>
      </c>
      <c r="M8295" s="2">
        <v>0</v>
      </c>
      <c r="N8295">
        <v>0</v>
      </c>
      <c r="O8295">
        <v>0</v>
      </c>
      <c r="P8295" s="2">
        <v>3</v>
      </c>
      <c r="Q8295" s="2">
        <v>0</v>
      </c>
      <c r="R8295">
        <v>0</v>
      </c>
      <c r="S8295">
        <v>0</v>
      </c>
      <c r="T8295" s="2">
        <v>3</v>
      </c>
    </row>
    <row r="8296" spans="1:20">
      <c r="A8296" t="s">
        <v>1644</v>
      </c>
      <c r="B8296" t="s">
        <v>1673</v>
      </c>
      <c r="C8296" s="219" t="s">
        <v>123</v>
      </c>
      <c r="D8296" s="1" t="s">
        <v>44</v>
      </c>
      <c r="E8296" s="1" t="s">
        <v>73</v>
      </c>
      <c r="F8296" s="38" t="s">
        <v>73</v>
      </c>
      <c r="G8296">
        <v>6</v>
      </c>
      <c r="H8296" s="123">
        <f t="shared" si="556"/>
        <v>0.33333333333333331</v>
      </c>
      <c r="I8296"/>
      <c r="J8296" t="s">
        <v>100</v>
      </c>
      <c r="M8296" s="2">
        <v>234.236570366667</v>
      </c>
      <c r="N8296">
        <v>234.236570366667</v>
      </c>
      <c r="O8296">
        <v>405.70964086574901</v>
      </c>
      <c r="P8296" s="2">
        <v>3</v>
      </c>
      <c r="Q8296" s="2">
        <v>0</v>
      </c>
      <c r="R8296">
        <v>0</v>
      </c>
      <c r="S8296">
        <v>0</v>
      </c>
      <c r="T8296" s="2">
        <v>3</v>
      </c>
    </row>
    <row r="8297" spans="1:20">
      <c r="A8297" t="s">
        <v>1644</v>
      </c>
      <c r="B8297" t="s">
        <v>1674</v>
      </c>
      <c r="C8297" s="219" t="s">
        <v>123</v>
      </c>
      <c r="D8297" s="1" t="s">
        <v>44</v>
      </c>
      <c r="E8297" s="1" t="s">
        <v>73</v>
      </c>
      <c r="F8297" s="38" t="s">
        <v>73</v>
      </c>
      <c r="G8297">
        <v>6</v>
      </c>
      <c r="H8297" s="123">
        <f t="shared" si="556"/>
        <v>0.33333333333333331</v>
      </c>
      <c r="I8297"/>
      <c r="J8297" t="s">
        <v>100</v>
      </c>
      <c r="M8297" s="2">
        <v>27063.3648566667</v>
      </c>
      <c r="N8297">
        <v>5501.89285536036</v>
      </c>
      <c r="O8297">
        <v>9529.5579632843492</v>
      </c>
      <c r="P8297" s="2">
        <v>3</v>
      </c>
      <c r="Q8297" s="2">
        <v>16059.5791466667</v>
      </c>
      <c r="R8297">
        <v>7137.5907316666699</v>
      </c>
      <c r="S8297">
        <v>12362.669790879399</v>
      </c>
      <c r="T8297" s="2">
        <v>3</v>
      </c>
    </row>
    <row r="8298" spans="1:20">
      <c r="A8298" t="s">
        <v>1644</v>
      </c>
      <c r="B8298" t="s">
        <v>1675</v>
      </c>
      <c r="C8298" s="219" t="s">
        <v>123</v>
      </c>
      <c r="D8298" s="1" t="s">
        <v>44</v>
      </c>
      <c r="E8298" s="1" t="s">
        <v>73</v>
      </c>
      <c r="F8298" s="38" t="s">
        <v>73</v>
      </c>
      <c r="G8298">
        <v>6</v>
      </c>
      <c r="H8298" s="123">
        <f t="shared" si="556"/>
        <v>0.33333333333333331</v>
      </c>
      <c r="I8298"/>
      <c r="J8298" t="s">
        <v>100</v>
      </c>
      <c r="M8298" s="2">
        <v>0</v>
      </c>
      <c r="N8298">
        <v>0</v>
      </c>
      <c r="O8298">
        <v>0</v>
      </c>
      <c r="P8298" s="2">
        <v>3</v>
      </c>
      <c r="Q8298" s="2">
        <v>0</v>
      </c>
      <c r="R8298">
        <v>0</v>
      </c>
      <c r="S8298">
        <v>0</v>
      </c>
      <c r="T8298" s="2">
        <v>3</v>
      </c>
    </row>
    <row r="8299" spans="1:20">
      <c r="A8299" t="s">
        <v>1644</v>
      </c>
      <c r="B8299" t="s">
        <v>1676</v>
      </c>
      <c r="C8299" s="219" t="s">
        <v>123</v>
      </c>
      <c r="D8299" s="1" t="s">
        <v>44</v>
      </c>
      <c r="E8299" s="1" t="s">
        <v>73</v>
      </c>
      <c r="F8299" s="38" t="s">
        <v>73</v>
      </c>
      <c r="G8299">
        <v>6</v>
      </c>
      <c r="H8299" s="123">
        <f t="shared" si="556"/>
        <v>0.33333333333333331</v>
      </c>
      <c r="I8299"/>
      <c r="J8299" t="s">
        <v>100</v>
      </c>
      <c r="M8299" s="2">
        <v>16809.361120000001</v>
      </c>
      <c r="N8299">
        <v>16809.361120000001</v>
      </c>
      <c r="O8299">
        <v>29114.667502612901</v>
      </c>
      <c r="P8299" s="2">
        <v>3</v>
      </c>
      <c r="Q8299" s="2">
        <v>0</v>
      </c>
      <c r="R8299">
        <v>0</v>
      </c>
      <c r="S8299">
        <v>0</v>
      </c>
      <c r="T8299" s="2">
        <v>3</v>
      </c>
    </row>
    <row r="8300" spans="1:20">
      <c r="A8300" t="s">
        <v>1644</v>
      </c>
      <c r="B8300" t="s">
        <v>1677</v>
      </c>
      <c r="C8300" s="219" t="s">
        <v>123</v>
      </c>
      <c r="D8300" s="1" t="s">
        <v>44</v>
      </c>
      <c r="E8300" s="1" t="s">
        <v>73</v>
      </c>
      <c r="F8300" s="38" t="s">
        <v>73</v>
      </c>
      <c r="G8300">
        <v>6</v>
      </c>
      <c r="H8300" s="123">
        <f t="shared" si="556"/>
        <v>0.33333333333333331</v>
      </c>
      <c r="I8300"/>
      <c r="J8300" t="s">
        <v>100</v>
      </c>
      <c r="M8300" s="2">
        <v>0</v>
      </c>
      <c r="N8300">
        <v>0</v>
      </c>
      <c r="O8300">
        <v>0</v>
      </c>
      <c r="P8300" s="2">
        <v>3</v>
      </c>
      <c r="Q8300" s="2">
        <v>0</v>
      </c>
      <c r="R8300">
        <v>0</v>
      </c>
      <c r="S8300">
        <v>0</v>
      </c>
      <c r="T8300" s="2">
        <v>3</v>
      </c>
    </row>
    <row r="8301" spans="1:20">
      <c r="A8301" t="s">
        <v>1644</v>
      </c>
      <c r="B8301" t="s">
        <v>1678</v>
      </c>
      <c r="C8301" s="219" t="s">
        <v>123</v>
      </c>
      <c r="D8301" s="1" t="s">
        <v>44</v>
      </c>
      <c r="E8301" s="1" t="s">
        <v>73</v>
      </c>
      <c r="F8301" s="38" t="s">
        <v>73</v>
      </c>
      <c r="G8301">
        <v>6</v>
      </c>
      <c r="H8301" s="123">
        <f t="shared" si="556"/>
        <v>0.33333333333333331</v>
      </c>
      <c r="I8301"/>
      <c r="J8301" t="s">
        <v>100</v>
      </c>
      <c r="M8301" s="2">
        <v>0</v>
      </c>
      <c r="N8301">
        <v>0</v>
      </c>
      <c r="O8301">
        <v>0</v>
      </c>
      <c r="P8301" s="2">
        <v>3</v>
      </c>
      <c r="Q8301" s="2">
        <v>217.1911915</v>
      </c>
      <c r="R8301">
        <v>0</v>
      </c>
      <c r="S8301">
        <v>0</v>
      </c>
      <c r="T8301" s="2">
        <v>3</v>
      </c>
    </row>
    <row r="8302" spans="1:20">
      <c r="A8302" t="s">
        <v>1644</v>
      </c>
      <c r="B8302" t="s">
        <v>1679</v>
      </c>
      <c r="C8302" s="219" t="s">
        <v>123</v>
      </c>
      <c r="D8302" s="1" t="s">
        <v>44</v>
      </c>
      <c r="E8302" s="1" t="s">
        <v>73</v>
      </c>
      <c r="F8302" s="38" t="s">
        <v>73</v>
      </c>
      <c r="G8302">
        <v>6</v>
      </c>
      <c r="H8302" s="123">
        <f t="shared" si="556"/>
        <v>0.33333333333333331</v>
      </c>
      <c r="I8302"/>
      <c r="J8302" t="s">
        <v>100</v>
      </c>
      <c r="M8302" s="2">
        <v>1518674.7748</v>
      </c>
      <c r="N8302">
        <v>752542.91289765097</v>
      </c>
      <c r="O8302">
        <v>1303442.5600146099</v>
      </c>
      <c r="P8302" s="2">
        <v>3</v>
      </c>
      <c r="Q8302" s="2">
        <v>2364075.47686667</v>
      </c>
      <c r="R8302">
        <v>1184863.9433957001</v>
      </c>
      <c r="S8302">
        <v>2052244.5500177699</v>
      </c>
      <c r="T8302" s="2">
        <v>3</v>
      </c>
    </row>
    <row r="8303" spans="1:20">
      <c r="A8303" t="s">
        <v>1644</v>
      </c>
      <c r="B8303" t="s">
        <v>1680</v>
      </c>
      <c r="C8303" s="219" t="s">
        <v>123</v>
      </c>
      <c r="D8303" s="1" t="s">
        <v>44</v>
      </c>
      <c r="E8303" s="1" t="s">
        <v>73</v>
      </c>
      <c r="F8303" s="38" t="s">
        <v>73</v>
      </c>
      <c r="G8303">
        <v>6</v>
      </c>
      <c r="H8303" s="123">
        <f t="shared" si="556"/>
        <v>0.33333333333333331</v>
      </c>
      <c r="I8303"/>
      <c r="J8303" t="s">
        <v>100</v>
      </c>
      <c r="M8303" s="2">
        <v>793233.32563333295</v>
      </c>
      <c r="N8303">
        <v>228967.70973489201</v>
      </c>
      <c r="O8303">
        <v>396583.70655351598</v>
      </c>
      <c r="P8303" s="2">
        <v>3</v>
      </c>
      <c r="Q8303" s="2">
        <v>934729.00006666698</v>
      </c>
      <c r="R8303">
        <v>310410.89111651201</v>
      </c>
      <c r="S8303">
        <v>537647.43463652895</v>
      </c>
      <c r="T8303" s="2">
        <v>3</v>
      </c>
    </row>
    <row r="8304" spans="1:20">
      <c r="A8304" t="s">
        <v>1644</v>
      </c>
      <c r="B8304" t="s">
        <v>1681</v>
      </c>
      <c r="C8304" s="219" t="s">
        <v>123</v>
      </c>
      <c r="D8304" s="1" t="s">
        <v>44</v>
      </c>
      <c r="E8304" s="1" t="s">
        <v>73</v>
      </c>
      <c r="F8304" s="38" t="s">
        <v>73</v>
      </c>
      <c r="G8304">
        <v>6</v>
      </c>
      <c r="H8304" s="123">
        <f t="shared" si="556"/>
        <v>0.33333333333333331</v>
      </c>
      <c r="I8304"/>
      <c r="J8304" t="s">
        <v>100</v>
      </c>
      <c r="M8304" s="2">
        <v>4404.9854733333304</v>
      </c>
      <c r="N8304">
        <v>4404.9854733333304</v>
      </c>
      <c r="O8304">
        <v>7629.6586464161701</v>
      </c>
      <c r="P8304" s="2">
        <v>3</v>
      </c>
      <c r="Q8304" s="2">
        <v>0</v>
      </c>
      <c r="R8304">
        <v>0</v>
      </c>
      <c r="S8304">
        <v>0</v>
      </c>
      <c r="T8304" s="2">
        <v>3</v>
      </c>
    </row>
    <row r="8305" spans="1:20">
      <c r="A8305" t="s">
        <v>1644</v>
      </c>
      <c r="B8305" t="s">
        <v>1682</v>
      </c>
      <c r="C8305" s="219" t="s">
        <v>123</v>
      </c>
      <c r="D8305" s="1" t="s">
        <v>44</v>
      </c>
      <c r="E8305" s="1" t="s">
        <v>73</v>
      </c>
      <c r="F8305" s="38" t="s">
        <v>73</v>
      </c>
      <c r="G8305">
        <v>6</v>
      </c>
      <c r="H8305" s="123">
        <f t="shared" si="556"/>
        <v>0.33333333333333331</v>
      </c>
      <c r="I8305"/>
      <c r="J8305" t="s">
        <v>100</v>
      </c>
      <c r="M8305" s="2">
        <v>321254.23359999998</v>
      </c>
      <c r="N8305">
        <v>185476.21824726701</v>
      </c>
      <c r="O8305">
        <v>321254.23359999998</v>
      </c>
      <c r="P8305" s="2">
        <v>3</v>
      </c>
      <c r="Q8305" s="2">
        <v>0</v>
      </c>
      <c r="R8305">
        <v>0</v>
      </c>
      <c r="S8305">
        <v>0</v>
      </c>
      <c r="T8305" s="2">
        <v>3</v>
      </c>
    </row>
    <row r="8306" spans="1:20">
      <c r="A8306" t="s">
        <v>1644</v>
      </c>
      <c r="B8306" t="s">
        <v>1683</v>
      </c>
      <c r="C8306" s="219" t="s">
        <v>123</v>
      </c>
      <c r="D8306" s="1" t="s">
        <v>44</v>
      </c>
      <c r="E8306" s="1" t="s">
        <v>73</v>
      </c>
      <c r="F8306" s="38" t="s">
        <v>73</v>
      </c>
      <c r="G8306">
        <v>6</v>
      </c>
      <c r="H8306" s="123">
        <f t="shared" si="556"/>
        <v>0.33333333333333331</v>
      </c>
      <c r="I8306"/>
      <c r="J8306" t="s">
        <v>100</v>
      </c>
      <c r="M8306" s="2">
        <v>75609.897622999997</v>
      </c>
      <c r="N8306">
        <v>58409.824365827903</v>
      </c>
      <c r="O8306">
        <v>101168.78346278799</v>
      </c>
      <c r="P8306" s="2">
        <v>3</v>
      </c>
      <c r="Q8306" s="2">
        <v>99194.636329999994</v>
      </c>
      <c r="R8306">
        <v>40480.366769852102</v>
      </c>
      <c r="S8306">
        <v>70114.051954406706</v>
      </c>
      <c r="T8306" s="2">
        <v>3</v>
      </c>
    </row>
    <row r="8307" spans="1:20">
      <c r="A8307" t="s">
        <v>1644</v>
      </c>
      <c r="B8307" t="s">
        <v>1684</v>
      </c>
      <c r="C8307" s="219" t="s">
        <v>123</v>
      </c>
      <c r="D8307" s="1" t="s">
        <v>44</v>
      </c>
      <c r="E8307" s="1" t="s">
        <v>73</v>
      </c>
      <c r="F8307" s="38" t="s">
        <v>73</v>
      </c>
      <c r="G8307">
        <v>6</v>
      </c>
      <c r="H8307" s="123">
        <f t="shared" si="556"/>
        <v>0.33333333333333331</v>
      </c>
      <c r="I8307"/>
      <c r="J8307" t="s">
        <v>100</v>
      </c>
      <c r="M8307" s="2">
        <v>45181.453593333303</v>
      </c>
      <c r="N8307">
        <v>14596.7877903352</v>
      </c>
      <c r="O8307">
        <v>25282.378080161601</v>
      </c>
      <c r="P8307" s="2">
        <v>3</v>
      </c>
      <c r="Q8307" s="2">
        <v>26905.809446666699</v>
      </c>
      <c r="R8307">
        <v>9056.3750297202496</v>
      </c>
      <c r="S8307">
        <v>15686.1016838736</v>
      </c>
      <c r="T8307" s="2">
        <v>3</v>
      </c>
    </row>
    <row r="8308" spans="1:20">
      <c r="A8308" t="s">
        <v>1644</v>
      </c>
      <c r="B8308" t="s">
        <v>1685</v>
      </c>
      <c r="C8308" s="219" t="s">
        <v>123</v>
      </c>
      <c r="D8308" s="1" t="s">
        <v>44</v>
      </c>
      <c r="E8308" s="1" t="s">
        <v>73</v>
      </c>
      <c r="F8308" s="38" t="s">
        <v>73</v>
      </c>
      <c r="G8308">
        <v>6</v>
      </c>
      <c r="H8308" s="123">
        <f t="shared" si="556"/>
        <v>0.33333333333333331</v>
      </c>
      <c r="I8308"/>
      <c r="J8308" t="s">
        <v>100</v>
      </c>
      <c r="M8308" s="2">
        <v>0</v>
      </c>
      <c r="N8308">
        <v>0</v>
      </c>
      <c r="O8308">
        <v>0</v>
      </c>
      <c r="P8308" s="2">
        <v>3</v>
      </c>
      <c r="Q8308" s="2">
        <v>0</v>
      </c>
      <c r="R8308">
        <v>0</v>
      </c>
      <c r="S8308">
        <v>0</v>
      </c>
      <c r="T8308" s="2">
        <v>3</v>
      </c>
    </row>
    <row r="8309" spans="1:20">
      <c r="A8309" t="s">
        <v>1644</v>
      </c>
      <c r="B8309" t="s">
        <v>1686</v>
      </c>
      <c r="C8309" s="219" t="s">
        <v>123</v>
      </c>
      <c r="D8309" s="1" t="s">
        <v>44</v>
      </c>
      <c r="E8309" s="1" t="s">
        <v>73</v>
      </c>
      <c r="F8309" s="38" t="s">
        <v>73</v>
      </c>
      <c r="G8309">
        <v>6</v>
      </c>
      <c r="H8309" s="123">
        <f t="shared" si="556"/>
        <v>0.33333333333333331</v>
      </c>
      <c r="I8309"/>
      <c r="J8309" t="s">
        <v>100</v>
      </c>
      <c r="M8309" s="2">
        <v>1226.08930566667</v>
      </c>
      <c r="N8309">
        <v>668.04992236594205</v>
      </c>
      <c r="O8309">
        <v>1157.09640753026</v>
      </c>
      <c r="P8309" s="2">
        <v>3</v>
      </c>
      <c r="Q8309" s="2">
        <v>1072.8281423333301</v>
      </c>
      <c r="R8309">
        <v>1072.8281423333301</v>
      </c>
      <c r="S8309">
        <v>1858.1928503110701</v>
      </c>
      <c r="T8309" s="2">
        <v>3</v>
      </c>
    </row>
    <row r="8310" spans="1:20">
      <c r="A8310" t="s">
        <v>1644</v>
      </c>
      <c r="B8310" t="s">
        <v>1687</v>
      </c>
      <c r="C8310" s="219" t="s">
        <v>123</v>
      </c>
      <c r="D8310" s="1" t="s">
        <v>44</v>
      </c>
      <c r="E8310" s="1" t="s">
        <v>73</v>
      </c>
      <c r="F8310" s="38" t="s">
        <v>73</v>
      </c>
      <c r="G8310">
        <v>6</v>
      </c>
      <c r="H8310" s="123">
        <f t="shared" si="556"/>
        <v>0.33333333333333331</v>
      </c>
      <c r="I8310"/>
      <c r="J8310" t="s">
        <v>100</v>
      </c>
      <c r="M8310" s="2">
        <v>36994.4568566667</v>
      </c>
      <c r="N8310">
        <v>15834.5464959114</v>
      </c>
      <c r="O8310">
        <v>27426.239045730199</v>
      </c>
      <c r="P8310" s="2">
        <v>3</v>
      </c>
      <c r="Q8310" s="2">
        <v>6359.2468630000003</v>
      </c>
      <c r="R8310">
        <v>4658.6921129858001</v>
      </c>
      <c r="S8310">
        <v>8069.0914365118197</v>
      </c>
      <c r="T8310" s="2">
        <v>3</v>
      </c>
    </row>
    <row r="8311" spans="1:20">
      <c r="A8311" t="s">
        <v>1644</v>
      </c>
      <c r="B8311" t="s">
        <v>1688</v>
      </c>
      <c r="C8311" s="219" t="s">
        <v>123</v>
      </c>
      <c r="D8311" s="1" t="s">
        <v>44</v>
      </c>
      <c r="E8311" s="1" t="s">
        <v>73</v>
      </c>
      <c r="F8311" s="38" t="s">
        <v>73</v>
      </c>
      <c r="G8311">
        <v>6</v>
      </c>
      <c r="H8311" s="123">
        <f t="shared" si="556"/>
        <v>0.33333333333333331</v>
      </c>
      <c r="I8311"/>
      <c r="J8311" t="s">
        <v>100</v>
      </c>
      <c r="M8311" s="2">
        <v>31604.582326</v>
      </c>
      <c r="N8311">
        <v>12450.761488874101</v>
      </c>
      <c r="O8311">
        <v>21565.3514916518</v>
      </c>
      <c r="P8311" s="2">
        <v>3</v>
      </c>
      <c r="Q8311" s="2">
        <v>0</v>
      </c>
      <c r="R8311">
        <v>0</v>
      </c>
      <c r="S8311">
        <v>0</v>
      </c>
      <c r="T8311" s="2">
        <v>3</v>
      </c>
    </row>
    <row r="8312" spans="1:20">
      <c r="A8312" t="s">
        <v>1644</v>
      </c>
      <c r="B8312" t="s">
        <v>1689</v>
      </c>
      <c r="C8312" s="219" t="s">
        <v>123</v>
      </c>
      <c r="D8312" s="1" t="s">
        <v>44</v>
      </c>
      <c r="E8312" s="1" t="s">
        <v>73</v>
      </c>
      <c r="F8312" s="38" t="s">
        <v>73</v>
      </c>
      <c r="G8312">
        <v>6</v>
      </c>
      <c r="H8312" s="123">
        <f t="shared" si="556"/>
        <v>0.33333333333333331</v>
      </c>
      <c r="I8312"/>
      <c r="J8312" t="s">
        <v>100</v>
      </c>
      <c r="M8312" s="2">
        <v>2396.31035033333</v>
      </c>
      <c r="N8312">
        <v>1621.28810609115</v>
      </c>
      <c r="O8312">
        <v>2808.1533734569998</v>
      </c>
      <c r="P8312" s="2">
        <v>3</v>
      </c>
      <c r="Q8312" s="2">
        <v>1639.580766</v>
      </c>
      <c r="R8312">
        <v>827.03462143051797</v>
      </c>
      <c r="S8312">
        <v>1432.46598393615</v>
      </c>
      <c r="T8312" s="2">
        <v>3</v>
      </c>
    </row>
    <row r="8313" spans="1:20">
      <c r="A8313" t="s">
        <v>1644</v>
      </c>
      <c r="B8313" t="s">
        <v>1690</v>
      </c>
      <c r="C8313" s="219" t="s">
        <v>123</v>
      </c>
      <c r="D8313" s="1" t="s">
        <v>44</v>
      </c>
      <c r="E8313" s="1" t="s">
        <v>73</v>
      </c>
      <c r="F8313" s="38" t="s">
        <v>73</v>
      </c>
      <c r="G8313">
        <v>6</v>
      </c>
      <c r="H8313" s="123">
        <f t="shared" si="556"/>
        <v>0.33333333333333331</v>
      </c>
      <c r="I8313"/>
      <c r="J8313" t="s">
        <v>100</v>
      </c>
      <c r="M8313" s="2">
        <v>0</v>
      </c>
      <c r="N8313">
        <v>0</v>
      </c>
      <c r="O8313">
        <v>0</v>
      </c>
      <c r="P8313" s="2">
        <v>3</v>
      </c>
      <c r="Q8313" s="2">
        <v>0</v>
      </c>
      <c r="R8313">
        <v>0</v>
      </c>
      <c r="S8313">
        <v>0</v>
      </c>
      <c r="T8313" s="2">
        <v>3</v>
      </c>
    </row>
    <row r="8314" spans="1:20">
      <c r="A8314" t="s">
        <v>1644</v>
      </c>
      <c r="B8314" t="s">
        <v>1691</v>
      </c>
      <c r="C8314" s="219" t="s">
        <v>123</v>
      </c>
      <c r="D8314" s="1" t="s">
        <v>44</v>
      </c>
      <c r="E8314" s="1" t="s">
        <v>73</v>
      </c>
      <c r="F8314" s="38" t="s">
        <v>73</v>
      </c>
      <c r="G8314">
        <v>6</v>
      </c>
      <c r="H8314" s="123">
        <f t="shared" si="556"/>
        <v>0.33333333333333331</v>
      </c>
      <c r="I8314"/>
      <c r="J8314" t="s">
        <v>100</v>
      </c>
      <c r="M8314" s="2">
        <v>11552.761905666701</v>
      </c>
      <c r="N8314">
        <v>6256.7194588944103</v>
      </c>
      <c r="O8314">
        <v>10836.95599151</v>
      </c>
      <c r="P8314" s="2">
        <v>3</v>
      </c>
      <c r="Q8314" s="2">
        <v>4895.2380953333304</v>
      </c>
      <c r="R8314">
        <v>3781.7100452005502</v>
      </c>
      <c r="S8314">
        <v>6550.1139377809404</v>
      </c>
      <c r="T8314" s="2">
        <v>3</v>
      </c>
    </row>
    <row r="8315" spans="1:20">
      <c r="A8315" t="s">
        <v>1644</v>
      </c>
      <c r="B8315" t="s">
        <v>1692</v>
      </c>
      <c r="C8315" s="219" t="s">
        <v>123</v>
      </c>
      <c r="D8315" s="1" t="s">
        <v>44</v>
      </c>
      <c r="E8315" s="1" t="s">
        <v>73</v>
      </c>
      <c r="F8315" s="38" t="s">
        <v>73</v>
      </c>
      <c r="G8315">
        <v>6</v>
      </c>
      <c r="H8315" s="123">
        <f t="shared" si="556"/>
        <v>0.33333333333333331</v>
      </c>
      <c r="I8315"/>
      <c r="J8315" t="s">
        <v>100</v>
      </c>
      <c r="M8315" s="2">
        <v>0</v>
      </c>
      <c r="N8315">
        <v>0</v>
      </c>
      <c r="O8315">
        <v>0</v>
      </c>
      <c r="P8315" s="2">
        <v>3</v>
      </c>
      <c r="Q8315" s="2">
        <v>0</v>
      </c>
      <c r="R8315">
        <v>0</v>
      </c>
      <c r="S8315">
        <v>0</v>
      </c>
      <c r="T8315" s="2">
        <v>3</v>
      </c>
    </row>
    <row r="8316" spans="1:20">
      <c r="A8316" t="s">
        <v>1644</v>
      </c>
      <c r="B8316" t="s">
        <v>1693</v>
      </c>
      <c r="C8316" s="219" t="s">
        <v>123</v>
      </c>
      <c r="D8316" s="1" t="s">
        <v>44</v>
      </c>
      <c r="E8316" s="1" t="s">
        <v>73</v>
      </c>
      <c r="F8316" s="38" t="s">
        <v>73</v>
      </c>
      <c r="G8316">
        <v>6</v>
      </c>
      <c r="H8316" s="123">
        <f t="shared" si="556"/>
        <v>0.33333333333333331</v>
      </c>
      <c r="I8316"/>
      <c r="J8316" t="s">
        <v>100</v>
      </c>
      <c r="M8316" s="2">
        <v>0</v>
      </c>
      <c r="N8316">
        <v>0</v>
      </c>
      <c r="O8316">
        <v>0</v>
      </c>
      <c r="P8316" s="2">
        <v>3</v>
      </c>
      <c r="Q8316" s="2">
        <v>0</v>
      </c>
      <c r="R8316">
        <v>0</v>
      </c>
      <c r="S8316">
        <v>0</v>
      </c>
      <c r="T8316" s="2">
        <v>3</v>
      </c>
    </row>
    <row r="8317" spans="1:20">
      <c r="A8317" t="s">
        <v>1644</v>
      </c>
      <c r="B8317" t="s">
        <v>1694</v>
      </c>
      <c r="C8317" s="219" t="s">
        <v>123</v>
      </c>
      <c r="D8317" s="1" t="s">
        <v>44</v>
      </c>
      <c r="E8317" s="1" t="s">
        <v>73</v>
      </c>
      <c r="F8317" s="38" t="s">
        <v>73</v>
      </c>
      <c r="G8317">
        <v>6</v>
      </c>
      <c r="H8317" s="123">
        <f t="shared" si="556"/>
        <v>0.33333333333333331</v>
      </c>
      <c r="I8317"/>
      <c r="J8317" t="s">
        <v>100</v>
      </c>
      <c r="M8317" s="2">
        <v>10863.5090733333</v>
      </c>
      <c r="N8317">
        <v>10863.5090733333</v>
      </c>
      <c r="O8317">
        <v>18816.1496634988</v>
      </c>
      <c r="P8317" s="2">
        <v>3</v>
      </c>
      <c r="Q8317" s="2">
        <v>0</v>
      </c>
      <c r="R8317">
        <v>0</v>
      </c>
      <c r="S8317">
        <v>0</v>
      </c>
      <c r="T8317" s="2">
        <v>3</v>
      </c>
    </row>
    <row r="8318" spans="1:20">
      <c r="A8318" t="s">
        <v>1644</v>
      </c>
      <c r="B8318" t="s">
        <v>1695</v>
      </c>
      <c r="C8318" s="219" t="s">
        <v>123</v>
      </c>
      <c r="D8318" s="1" t="s">
        <v>44</v>
      </c>
      <c r="E8318" s="1" t="s">
        <v>73</v>
      </c>
      <c r="F8318" s="38" t="s">
        <v>73</v>
      </c>
      <c r="G8318">
        <v>6</v>
      </c>
      <c r="H8318" s="123">
        <f t="shared" si="556"/>
        <v>0.33333333333333331</v>
      </c>
      <c r="I8318"/>
      <c r="J8318" t="s">
        <v>100</v>
      </c>
      <c r="M8318" s="2">
        <v>0</v>
      </c>
      <c r="N8318">
        <v>0</v>
      </c>
      <c r="O8318">
        <v>0</v>
      </c>
      <c r="P8318" s="2">
        <v>3</v>
      </c>
      <c r="Q8318" s="2">
        <v>0</v>
      </c>
      <c r="R8318">
        <v>0</v>
      </c>
      <c r="S8318">
        <v>0</v>
      </c>
      <c r="T8318" s="2">
        <v>3</v>
      </c>
    </row>
    <row r="8319" spans="1:20">
      <c r="A8319" t="s">
        <v>1644</v>
      </c>
      <c r="B8319" t="s">
        <v>1696</v>
      </c>
      <c r="C8319" s="219" t="s">
        <v>123</v>
      </c>
      <c r="D8319" s="1" t="s">
        <v>44</v>
      </c>
      <c r="E8319" s="1" t="s">
        <v>73</v>
      </c>
      <c r="F8319" s="38" t="s">
        <v>73</v>
      </c>
      <c r="G8319">
        <v>6</v>
      </c>
      <c r="H8319" s="123">
        <f t="shared" si="556"/>
        <v>0.33333333333333331</v>
      </c>
      <c r="I8319"/>
      <c r="J8319" t="s">
        <v>100</v>
      </c>
      <c r="M8319" s="2">
        <v>109483.138966667</v>
      </c>
      <c r="N8319">
        <v>65328.545120673203</v>
      </c>
      <c r="O8319">
        <v>113152.359333562</v>
      </c>
      <c r="P8319" s="2">
        <v>3</v>
      </c>
      <c r="Q8319" s="2">
        <v>64980.999750000003</v>
      </c>
      <c r="R8319">
        <v>25106.874506612901</v>
      </c>
      <c r="S8319">
        <v>43486.382264709398</v>
      </c>
      <c r="T8319" s="2">
        <v>3</v>
      </c>
    </row>
    <row r="8320" spans="1:20">
      <c r="A8320" t="s">
        <v>1644</v>
      </c>
      <c r="B8320" t="s">
        <v>1697</v>
      </c>
      <c r="C8320" s="219" t="s">
        <v>123</v>
      </c>
      <c r="D8320" s="1" t="s">
        <v>44</v>
      </c>
      <c r="E8320" s="1" t="s">
        <v>73</v>
      </c>
      <c r="F8320" s="38" t="s">
        <v>73</v>
      </c>
      <c r="G8320">
        <v>6</v>
      </c>
      <c r="H8320" s="123">
        <f t="shared" si="556"/>
        <v>0.33333333333333331</v>
      </c>
      <c r="I8320"/>
      <c r="J8320" t="s">
        <v>100</v>
      </c>
      <c r="M8320" s="2">
        <v>0</v>
      </c>
      <c r="N8320">
        <v>0</v>
      </c>
      <c r="O8320">
        <v>0</v>
      </c>
      <c r="P8320" s="2">
        <v>3</v>
      </c>
      <c r="Q8320" s="2">
        <v>0</v>
      </c>
      <c r="R8320">
        <v>0</v>
      </c>
      <c r="S8320">
        <v>0</v>
      </c>
      <c r="T8320" s="2">
        <v>3</v>
      </c>
    </row>
    <row r="8321" spans="1:20">
      <c r="A8321" t="s">
        <v>1644</v>
      </c>
      <c r="B8321" t="s">
        <v>1698</v>
      </c>
      <c r="C8321" s="219" t="s">
        <v>123</v>
      </c>
      <c r="D8321" s="1" t="s">
        <v>44</v>
      </c>
      <c r="E8321" s="1" t="s">
        <v>73</v>
      </c>
      <c r="F8321" s="38" t="s">
        <v>73</v>
      </c>
      <c r="G8321">
        <v>6</v>
      </c>
      <c r="H8321" s="123">
        <f t="shared" si="556"/>
        <v>0.33333333333333331</v>
      </c>
      <c r="I8321"/>
      <c r="J8321" t="s">
        <v>100</v>
      </c>
      <c r="M8321" s="2">
        <v>0</v>
      </c>
      <c r="N8321">
        <v>0</v>
      </c>
      <c r="O8321">
        <v>0</v>
      </c>
      <c r="P8321" s="2">
        <v>3</v>
      </c>
      <c r="Q8321" s="2">
        <v>0</v>
      </c>
      <c r="R8321">
        <v>0</v>
      </c>
      <c r="S8321">
        <v>0</v>
      </c>
      <c r="T8321" s="2">
        <v>3</v>
      </c>
    </row>
    <row r="8322" spans="1:20">
      <c r="A8322" t="s">
        <v>1644</v>
      </c>
      <c r="B8322" t="s">
        <v>1699</v>
      </c>
      <c r="C8322" s="219" t="s">
        <v>123</v>
      </c>
      <c r="D8322" s="1" t="s">
        <v>44</v>
      </c>
      <c r="E8322" s="1" t="s">
        <v>73</v>
      </c>
      <c r="F8322" s="38" t="s">
        <v>73</v>
      </c>
      <c r="G8322">
        <v>6</v>
      </c>
      <c r="H8322" s="123">
        <f t="shared" si="556"/>
        <v>0.33333333333333331</v>
      </c>
      <c r="I8322"/>
      <c r="J8322" t="s">
        <v>100</v>
      </c>
      <c r="M8322" s="2">
        <v>0</v>
      </c>
      <c r="N8322">
        <v>0</v>
      </c>
      <c r="O8322">
        <v>0</v>
      </c>
      <c r="P8322" s="2">
        <v>3</v>
      </c>
      <c r="Q8322" s="2">
        <v>0</v>
      </c>
      <c r="R8322">
        <v>0</v>
      </c>
      <c r="S8322">
        <v>0</v>
      </c>
      <c r="T8322" s="2">
        <v>3</v>
      </c>
    </row>
    <row r="8323" spans="1:20">
      <c r="A8323" t="s">
        <v>1644</v>
      </c>
      <c r="B8323" t="s">
        <v>1700</v>
      </c>
      <c r="C8323" s="219" t="s">
        <v>123</v>
      </c>
      <c r="D8323" s="1" t="s">
        <v>44</v>
      </c>
      <c r="E8323" s="1" t="s">
        <v>73</v>
      </c>
      <c r="F8323" s="38" t="s">
        <v>73</v>
      </c>
      <c r="G8323">
        <v>6</v>
      </c>
      <c r="H8323" s="123">
        <f t="shared" si="556"/>
        <v>0.33333333333333331</v>
      </c>
      <c r="I8323"/>
      <c r="J8323" t="s">
        <v>100</v>
      </c>
      <c r="M8323" s="2">
        <v>0</v>
      </c>
      <c r="N8323">
        <v>0</v>
      </c>
      <c r="O8323">
        <v>0</v>
      </c>
      <c r="P8323" s="2">
        <v>3</v>
      </c>
      <c r="Q8323" s="2">
        <v>0</v>
      </c>
      <c r="R8323">
        <v>0</v>
      </c>
      <c r="S8323">
        <v>0</v>
      </c>
      <c r="T8323" s="2">
        <v>3</v>
      </c>
    </row>
    <row r="8324" spans="1:20">
      <c r="A8324" t="s">
        <v>1644</v>
      </c>
      <c r="B8324" t="s">
        <v>1701</v>
      </c>
      <c r="C8324" s="219" t="s">
        <v>123</v>
      </c>
      <c r="D8324" s="1" t="s">
        <v>44</v>
      </c>
      <c r="E8324" s="1" t="s">
        <v>73</v>
      </c>
      <c r="F8324" s="38" t="s">
        <v>73</v>
      </c>
      <c r="G8324">
        <v>6</v>
      </c>
      <c r="H8324" s="123">
        <f t="shared" si="556"/>
        <v>0.33333333333333331</v>
      </c>
      <c r="I8324"/>
      <c r="J8324" t="s">
        <v>100</v>
      </c>
      <c r="M8324" s="2">
        <v>0</v>
      </c>
      <c r="N8324">
        <v>0</v>
      </c>
      <c r="O8324">
        <v>0</v>
      </c>
      <c r="P8324" s="2">
        <v>3</v>
      </c>
      <c r="Q8324" s="2">
        <v>0</v>
      </c>
      <c r="R8324">
        <v>0</v>
      </c>
      <c r="S8324">
        <v>0</v>
      </c>
      <c r="T8324" s="2">
        <v>3</v>
      </c>
    </row>
    <row r="8325" spans="1:20">
      <c r="A8325" t="s">
        <v>1644</v>
      </c>
      <c r="B8325" t="s">
        <v>1702</v>
      </c>
      <c r="C8325" s="219" t="s">
        <v>123</v>
      </c>
      <c r="D8325" s="1" t="s">
        <v>44</v>
      </c>
      <c r="E8325" s="1" t="s">
        <v>73</v>
      </c>
      <c r="F8325" s="38" t="s">
        <v>73</v>
      </c>
      <c r="G8325">
        <v>6</v>
      </c>
      <c r="H8325" s="123">
        <f t="shared" si="556"/>
        <v>0.33333333333333331</v>
      </c>
      <c r="I8325"/>
      <c r="J8325" t="s">
        <v>100</v>
      </c>
      <c r="M8325" s="2">
        <v>0</v>
      </c>
      <c r="N8325">
        <v>0</v>
      </c>
      <c r="O8325">
        <v>0</v>
      </c>
      <c r="P8325" s="2">
        <v>3</v>
      </c>
      <c r="Q8325" s="2">
        <v>0</v>
      </c>
      <c r="R8325">
        <v>0</v>
      </c>
      <c r="S8325">
        <v>0</v>
      </c>
      <c r="T8325" s="2">
        <v>3</v>
      </c>
    </row>
    <row r="8326" spans="1:20">
      <c r="A8326" t="s">
        <v>1644</v>
      </c>
      <c r="B8326" t="s">
        <v>1703</v>
      </c>
      <c r="C8326" s="219" t="s">
        <v>123</v>
      </c>
      <c r="D8326" s="1" t="s">
        <v>44</v>
      </c>
      <c r="E8326" s="1" t="s">
        <v>73</v>
      </c>
      <c r="F8326" s="38" t="s">
        <v>73</v>
      </c>
      <c r="G8326">
        <v>6</v>
      </c>
      <c r="H8326" s="123">
        <f t="shared" si="556"/>
        <v>0.33333333333333331</v>
      </c>
      <c r="I8326"/>
      <c r="J8326" t="s">
        <v>100</v>
      </c>
      <c r="M8326" s="2">
        <v>0</v>
      </c>
      <c r="N8326">
        <v>0</v>
      </c>
      <c r="O8326">
        <v>0</v>
      </c>
      <c r="P8326" s="2">
        <v>3</v>
      </c>
      <c r="Q8326" s="2">
        <v>0</v>
      </c>
      <c r="R8326">
        <v>0</v>
      </c>
      <c r="S8326">
        <v>0</v>
      </c>
      <c r="T8326" s="2">
        <v>3</v>
      </c>
    </row>
    <row r="8327" spans="1:20">
      <c r="A8327" t="s">
        <v>1644</v>
      </c>
      <c r="B8327" t="s">
        <v>1704</v>
      </c>
      <c r="C8327" s="219" t="s">
        <v>123</v>
      </c>
      <c r="D8327" s="1" t="s">
        <v>44</v>
      </c>
      <c r="E8327" s="1" t="s">
        <v>73</v>
      </c>
      <c r="F8327" s="38" t="s">
        <v>73</v>
      </c>
      <c r="G8327">
        <v>6</v>
      </c>
      <c r="H8327" s="123">
        <f t="shared" si="556"/>
        <v>0.33333333333333331</v>
      </c>
      <c r="I8327"/>
      <c r="J8327" t="s">
        <v>100</v>
      </c>
      <c r="M8327" s="2">
        <v>63400.800393333302</v>
      </c>
      <c r="N8327">
        <v>43379.495003333301</v>
      </c>
      <c r="O8327">
        <v>75135.489352453602</v>
      </c>
      <c r="P8327" s="2">
        <v>3</v>
      </c>
      <c r="Q8327" s="2">
        <v>100106.52692666699</v>
      </c>
      <c r="R8327">
        <v>36093.921584825999</v>
      </c>
      <c r="S8327">
        <v>62516.506029325603</v>
      </c>
      <c r="T8327" s="2">
        <v>3</v>
      </c>
    </row>
    <row r="8328" spans="1:20">
      <c r="A8328" t="s">
        <v>1644</v>
      </c>
      <c r="B8328" t="s">
        <v>1705</v>
      </c>
      <c r="C8328" s="219" t="s">
        <v>123</v>
      </c>
      <c r="D8328" s="1" t="s">
        <v>44</v>
      </c>
      <c r="E8328" s="1" t="s">
        <v>73</v>
      </c>
      <c r="F8328" s="38" t="s">
        <v>73</v>
      </c>
      <c r="G8328">
        <v>6</v>
      </c>
      <c r="H8328" s="123">
        <f t="shared" si="556"/>
        <v>0.33333333333333331</v>
      </c>
      <c r="I8328"/>
      <c r="J8328" t="s">
        <v>100</v>
      </c>
      <c r="M8328" s="2">
        <v>488.52601766666697</v>
      </c>
      <c r="N8328">
        <v>488.52601766666697</v>
      </c>
      <c r="O8328">
        <v>846.15188341795795</v>
      </c>
      <c r="P8328" s="2">
        <v>3</v>
      </c>
      <c r="Q8328" s="2">
        <v>0</v>
      </c>
      <c r="R8328">
        <v>0</v>
      </c>
      <c r="S8328">
        <v>0</v>
      </c>
      <c r="T8328" s="2">
        <v>3</v>
      </c>
    </row>
    <row r="8329" spans="1:20">
      <c r="A8329" t="s">
        <v>1644</v>
      </c>
      <c r="B8329" t="s">
        <v>1706</v>
      </c>
      <c r="C8329" s="219" t="s">
        <v>123</v>
      </c>
      <c r="D8329" s="1" t="s">
        <v>44</v>
      </c>
      <c r="E8329" s="1" t="s">
        <v>73</v>
      </c>
      <c r="F8329" s="38" t="s">
        <v>73</v>
      </c>
      <c r="G8329">
        <v>6</v>
      </c>
      <c r="H8329" s="123">
        <f t="shared" si="556"/>
        <v>0.33333333333333331</v>
      </c>
      <c r="I8329"/>
      <c r="J8329" t="s">
        <v>100</v>
      </c>
      <c r="M8329" s="2">
        <v>36630.579543333297</v>
      </c>
      <c r="N8329">
        <v>27977.067251965</v>
      </c>
      <c r="O8329">
        <v>48457.701927174901</v>
      </c>
      <c r="P8329" s="2">
        <v>3</v>
      </c>
      <c r="Q8329" s="2">
        <v>0</v>
      </c>
      <c r="R8329">
        <v>0</v>
      </c>
      <c r="S8329">
        <v>0</v>
      </c>
      <c r="T8329" s="2">
        <v>3</v>
      </c>
    </row>
    <row r="8330" spans="1:20">
      <c r="A8330" t="s">
        <v>1644</v>
      </c>
      <c r="B8330" t="s">
        <v>1707</v>
      </c>
      <c r="C8330" s="219" t="s">
        <v>123</v>
      </c>
      <c r="D8330" s="1" t="s">
        <v>44</v>
      </c>
      <c r="E8330" s="1" t="s">
        <v>73</v>
      </c>
      <c r="F8330" s="38" t="s">
        <v>73</v>
      </c>
      <c r="G8330">
        <v>6</v>
      </c>
      <c r="H8330" s="123">
        <f t="shared" si="556"/>
        <v>0.33333333333333331</v>
      </c>
      <c r="I8330"/>
      <c r="J8330" t="s">
        <v>100</v>
      </c>
      <c r="M8330" s="2">
        <v>47329.332116666701</v>
      </c>
      <c r="N8330">
        <v>7005.7232861126204</v>
      </c>
      <c r="O8330">
        <v>12134.268675315499</v>
      </c>
      <c r="P8330" s="2">
        <v>3</v>
      </c>
      <c r="Q8330" s="2">
        <v>6612.1861033333298</v>
      </c>
      <c r="R8330">
        <v>6612.1861033333298</v>
      </c>
      <c r="S8330">
        <v>11452.6422800742</v>
      </c>
      <c r="T8330" s="2">
        <v>3</v>
      </c>
    </row>
    <row r="8331" spans="1:20">
      <c r="A8331" t="s">
        <v>1644</v>
      </c>
      <c r="B8331" t="s">
        <v>1708</v>
      </c>
      <c r="C8331" s="219" t="s">
        <v>123</v>
      </c>
      <c r="D8331" s="1" t="s">
        <v>44</v>
      </c>
      <c r="E8331" s="1" t="s">
        <v>73</v>
      </c>
      <c r="F8331" s="38" t="s">
        <v>73</v>
      </c>
      <c r="G8331">
        <v>6</v>
      </c>
      <c r="H8331" s="123">
        <f t="shared" si="556"/>
        <v>0.33333333333333331</v>
      </c>
      <c r="I8331"/>
      <c r="J8331" t="s">
        <v>100</v>
      </c>
      <c r="M8331" s="2">
        <v>356769.90223333298</v>
      </c>
      <c r="N8331">
        <v>197957.58932714601</v>
      </c>
      <c r="O8331">
        <v>342872.60245847201</v>
      </c>
      <c r="P8331" s="2">
        <v>3</v>
      </c>
      <c r="Q8331" s="2">
        <v>614437.054</v>
      </c>
      <c r="R8331">
        <v>614437.054</v>
      </c>
      <c r="S8331">
        <v>1064236.19558094</v>
      </c>
      <c r="T8331" s="2">
        <v>3</v>
      </c>
    </row>
    <row r="8332" spans="1:20">
      <c r="A8332" t="s">
        <v>1644</v>
      </c>
      <c r="B8332" t="s">
        <v>1709</v>
      </c>
      <c r="C8332" s="219" t="s">
        <v>123</v>
      </c>
      <c r="D8332" s="1" t="s">
        <v>44</v>
      </c>
      <c r="E8332" s="1" t="s">
        <v>73</v>
      </c>
      <c r="F8332" s="38" t="s">
        <v>73</v>
      </c>
      <c r="G8332">
        <v>6</v>
      </c>
      <c r="H8332" s="123">
        <f t="shared" si="556"/>
        <v>0.33333333333333331</v>
      </c>
      <c r="I8332"/>
      <c r="J8332" t="s">
        <v>100</v>
      </c>
      <c r="M8332" s="2">
        <v>0</v>
      </c>
      <c r="N8332">
        <v>0</v>
      </c>
      <c r="O8332">
        <v>0</v>
      </c>
      <c r="P8332" s="2">
        <v>3</v>
      </c>
      <c r="Q8332" s="2">
        <v>0</v>
      </c>
      <c r="R8332">
        <v>0</v>
      </c>
      <c r="S8332">
        <v>0</v>
      </c>
      <c r="T8332" s="2">
        <v>3</v>
      </c>
    </row>
    <row r="8333" spans="1:20">
      <c r="A8333" t="s">
        <v>1644</v>
      </c>
      <c r="B8333" t="s">
        <v>1710</v>
      </c>
      <c r="C8333" s="219" t="s">
        <v>123</v>
      </c>
      <c r="D8333" s="1" t="s">
        <v>44</v>
      </c>
      <c r="E8333" s="1" t="s">
        <v>73</v>
      </c>
      <c r="F8333" s="38" t="s">
        <v>73</v>
      </c>
      <c r="G8333">
        <v>6</v>
      </c>
      <c r="H8333" s="123">
        <f t="shared" si="556"/>
        <v>0.33333333333333331</v>
      </c>
      <c r="I8333"/>
      <c r="J8333" t="s">
        <v>100</v>
      </c>
      <c r="M8333" s="2">
        <v>45512.571413333302</v>
      </c>
      <c r="N8333">
        <v>38179.153209425698</v>
      </c>
      <c r="O8333">
        <v>66128.233148681698</v>
      </c>
      <c r="P8333" s="2">
        <v>3</v>
      </c>
      <c r="Q8333" s="2">
        <v>0</v>
      </c>
      <c r="R8333">
        <v>0</v>
      </c>
      <c r="S8333">
        <v>0</v>
      </c>
      <c r="T8333" s="2">
        <v>3</v>
      </c>
    </row>
    <row r="8334" spans="1:20">
      <c r="A8334" t="s">
        <v>1644</v>
      </c>
      <c r="B8334" t="s">
        <v>1711</v>
      </c>
      <c r="C8334" s="219" t="s">
        <v>123</v>
      </c>
      <c r="D8334" s="1" t="s">
        <v>44</v>
      </c>
      <c r="E8334" s="1" t="s">
        <v>73</v>
      </c>
      <c r="F8334" s="38" t="s">
        <v>73</v>
      </c>
      <c r="G8334">
        <v>6</v>
      </c>
      <c r="H8334" s="123">
        <f t="shared" si="556"/>
        <v>0.33333333333333331</v>
      </c>
      <c r="I8334"/>
      <c r="J8334" t="s">
        <v>100</v>
      </c>
      <c r="M8334" s="2">
        <v>24360.685649999999</v>
      </c>
      <c r="N8334">
        <v>24360.685649999999</v>
      </c>
      <c r="O8334">
        <v>42193.945253014099</v>
      </c>
      <c r="P8334" s="2">
        <v>3</v>
      </c>
      <c r="Q8334" s="2">
        <v>97442.742599999998</v>
      </c>
      <c r="R8334">
        <v>48744.669957281098</v>
      </c>
      <c r="S8334">
        <v>84428.244964187106</v>
      </c>
      <c r="T8334" s="2">
        <v>3</v>
      </c>
    </row>
    <row r="8335" spans="1:20">
      <c r="A8335" t="s">
        <v>1644</v>
      </c>
      <c r="B8335" t="s">
        <v>1712</v>
      </c>
      <c r="C8335" s="219" t="s">
        <v>123</v>
      </c>
      <c r="D8335" s="1" t="s">
        <v>44</v>
      </c>
      <c r="E8335" s="1" t="s">
        <v>73</v>
      </c>
      <c r="F8335" s="38" t="s">
        <v>73</v>
      </c>
      <c r="G8335">
        <v>6</v>
      </c>
      <c r="H8335" s="123">
        <f t="shared" si="556"/>
        <v>0.33333333333333331</v>
      </c>
      <c r="I8335"/>
      <c r="J8335" t="s">
        <v>100</v>
      </c>
      <c r="M8335" s="2">
        <v>0</v>
      </c>
      <c r="N8335">
        <v>0</v>
      </c>
      <c r="O8335">
        <v>0</v>
      </c>
      <c r="P8335" s="2">
        <v>3</v>
      </c>
      <c r="Q8335" s="2">
        <v>0</v>
      </c>
      <c r="R8335">
        <v>0</v>
      </c>
      <c r="S8335">
        <v>0</v>
      </c>
      <c r="T8335" s="2">
        <v>3</v>
      </c>
    </row>
    <row r="8336" spans="1:20">
      <c r="A8336" t="s">
        <v>1644</v>
      </c>
      <c r="B8336" t="s">
        <v>1713</v>
      </c>
      <c r="C8336" s="219" t="s">
        <v>123</v>
      </c>
      <c r="D8336" s="1" t="s">
        <v>44</v>
      </c>
      <c r="E8336" s="1" t="s">
        <v>73</v>
      </c>
      <c r="F8336" s="38" t="s">
        <v>73</v>
      </c>
      <c r="G8336">
        <v>6</v>
      </c>
      <c r="H8336" s="123">
        <f t="shared" si="556"/>
        <v>0.33333333333333331</v>
      </c>
      <c r="I8336"/>
      <c r="J8336" t="s">
        <v>100</v>
      </c>
      <c r="M8336" s="2">
        <v>0</v>
      </c>
      <c r="N8336">
        <v>0</v>
      </c>
      <c r="O8336">
        <v>0</v>
      </c>
      <c r="P8336" s="2">
        <v>3</v>
      </c>
      <c r="Q8336" s="2">
        <v>0</v>
      </c>
      <c r="R8336">
        <v>0</v>
      </c>
      <c r="S8336">
        <v>0</v>
      </c>
      <c r="T8336" s="2">
        <v>3</v>
      </c>
    </row>
    <row r="8337" spans="1:20">
      <c r="A8337" t="s">
        <v>1644</v>
      </c>
      <c r="B8337" t="s">
        <v>1714</v>
      </c>
      <c r="C8337" s="219" t="s">
        <v>123</v>
      </c>
      <c r="D8337" s="1" t="s">
        <v>44</v>
      </c>
      <c r="E8337" s="1" t="s">
        <v>73</v>
      </c>
      <c r="F8337" s="38" t="s">
        <v>73</v>
      </c>
      <c r="G8337">
        <v>6</v>
      </c>
      <c r="H8337" s="123">
        <f t="shared" si="556"/>
        <v>0.33333333333333331</v>
      </c>
      <c r="I8337"/>
      <c r="J8337" t="s">
        <v>100</v>
      </c>
      <c r="M8337" s="2">
        <v>2946.7121293333298</v>
      </c>
      <c r="N8337">
        <v>2946.7121293333298</v>
      </c>
      <c r="O8337">
        <v>5103.8551232848104</v>
      </c>
      <c r="P8337" s="2">
        <v>3</v>
      </c>
      <c r="Q8337" s="2">
        <v>163.70622940000001</v>
      </c>
      <c r="R8337">
        <v>163.70622940000001</v>
      </c>
      <c r="S8337">
        <v>283.54750683632602</v>
      </c>
      <c r="T8337" s="2">
        <v>3</v>
      </c>
    </row>
    <row r="8338" spans="1:20">
      <c r="A8338" t="s">
        <v>1644</v>
      </c>
      <c r="B8338" t="s">
        <v>1715</v>
      </c>
      <c r="C8338" s="219" t="s">
        <v>123</v>
      </c>
      <c r="D8338" s="1" t="s">
        <v>44</v>
      </c>
      <c r="E8338" s="1" t="s">
        <v>73</v>
      </c>
      <c r="F8338" s="38" t="s">
        <v>73</v>
      </c>
      <c r="G8338">
        <v>6</v>
      </c>
      <c r="H8338" s="123">
        <f t="shared" si="556"/>
        <v>0.33333333333333331</v>
      </c>
      <c r="I8338"/>
      <c r="J8338" t="s">
        <v>100</v>
      </c>
      <c r="M8338" s="2">
        <v>0</v>
      </c>
      <c r="N8338">
        <v>0</v>
      </c>
      <c r="O8338">
        <v>0</v>
      </c>
      <c r="P8338" s="2">
        <v>3</v>
      </c>
      <c r="Q8338" s="2">
        <v>0</v>
      </c>
      <c r="R8338">
        <v>0</v>
      </c>
      <c r="S8338">
        <v>0</v>
      </c>
      <c r="T8338" s="2">
        <v>3</v>
      </c>
    </row>
    <row r="8339" spans="1:20">
      <c r="A8339" t="s">
        <v>1644</v>
      </c>
      <c r="B8339" t="s">
        <v>1716</v>
      </c>
      <c r="C8339" s="219" t="s">
        <v>123</v>
      </c>
      <c r="D8339" s="1" t="s">
        <v>44</v>
      </c>
      <c r="E8339" s="1" t="s">
        <v>73</v>
      </c>
      <c r="F8339" s="38" t="s">
        <v>73</v>
      </c>
      <c r="G8339">
        <v>6</v>
      </c>
      <c r="H8339" s="123">
        <f t="shared" si="556"/>
        <v>0.33333333333333331</v>
      </c>
      <c r="I8339"/>
      <c r="J8339" t="s">
        <v>100</v>
      </c>
      <c r="M8339" s="2">
        <v>418027.14010000002</v>
      </c>
      <c r="N8339">
        <v>274414.19756153802</v>
      </c>
      <c r="O8339">
        <v>475299.33249482798</v>
      </c>
      <c r="P8339" s="2">
        <v>3</v>
      </c>
      <c r="Q8339" s="2">
        <v>591775.77701666695</v>
      </c>
      <c r="R8339">
        <v>504985.84168502898</v>
      </c>
      <c r="S8339">
        <v>874661.13490140403</v>
      </c>
      <c r="T8339" s="2">
        <v>3</v>
      </c>
    </row>
    <row r="8340" spans="1:20">
      <c r="A8340" t="s">
        <v>1644</v>
      </c>
      <c r="B8340" t="s">
        <v>1717</v>
      </c>
      <c r="C8340" s="219" t="s">
        <v>123</v>
      </c>
      <c r="D8340" s="1" t="s">
        <v>44</v>
      </c>
      <c r="E8340" s="1" t="s">
        <v>73</v>
      </c>
      <c r="F8340" s="38" t="s">
        <v>73</v>
      </c>
      <c r="G8340">
        <v>6</v>
      </c>
      <c r="H8340" s="123">
        <f t="shared" si="556"/>
        <v>0.33333333333333331</v>
      </c>
      <c r="I8340"/>
      <c r="J8340" t="s">
        <v>100</v>
      </c>
      <c r="M8340" s="2">
        <v>8891.1735246666703</v>
      </c>
      <c r="N8340">
        <v>1608.43064707338</v>
      </c>
      <c r="O8340">
        <v>2785.8836011819799</v>
      </c>
      <c r="P8340" s="2">
        <v>3</v>
      </c>
      <c r="Q8340" s="2">
        <v>6155.4278249999998</v>
      </c>
      <c r="R8340">
        <v>2723.5051666570698</v>
      </c>
      <c r="S8340">
        <v>4717.2493233263804</v>
      </c>
      <c r="T8340" s="2">
        <v>3</v>
      </c>
    </row>
    <row r="8341" spans="1:20">
      <c r="A8341" t="s">
        <v>1644</v>
      </c>
      <c r="B8341" t="s">
        <v>1718</v>
      </c>
      <c r="C8341" s="219" t="s">
        <v>123</v>
      </c>
      <c r="D8341" s="1" t="s">
        <v>44</v>
      </c>
      <c r="E8341" s="1" t="s">
        <v>73</v>
      </c>
      <c r="F8341" s="38" t="s">
        <v>73</v>
      </c>
      <c r="G8341">
        <v>6</v>
      </c>
      <c r="H8341" s="123">
        <f t="shared" si="556"/>
        <v>0.33333333333333331</v>
      </c>
      <c r="I8341"/>
      <c r="J8341" t="s">
        <v>100</v>
      </c>
      <c r="M8341" s="2">
        <v>853390.04133333301</v>
      </c>
      <c r="N8341">
        <v>853390.04133333301</v>
      </c>
      <c r="O8341">
        <v>1478114.9102626401</v>
      </c>
      <c r="P8341" s="2">
        <v>3</v>
      </c>
      <c r="Q8341" s="2">
        <v>0</v>
      </c>
      <c r="R8341">
        <v>0</v>
      </c>
      <c r="S8341">
        <v>0</v>
      </c>
      <c r="T8341" s="2">
        <v>3</v>
      </c>
    </row>
    <row r="8342" spans="1:20">
      <c r="A8342" t="s">
        <v>1644</v>
      </c>
      <c r="B8342" t="s">
        <v>1719</v>
      </c>
      <c r="C8342" s="219" t="s">
        <v>123</v>
      </c>
      <c r="D8342" s="1" t="s">
        <v>44</v>
      </c>
      <c r="E8342" s="1" t="s">
        <v>73</v>
      </c>
      <c r="F8342" s="38" t="s">
        <v>73</v>
      </c>
      <c r="G8342">
        <v>6</v>
      </c>
      <c r="H8342" s="123">
        <f t="shared" si="556"/>
        <v>0.33333333333333331</v>
      </c>
      <c r="I8342"/>
      <c r="J8342" t="s">
        <v>100</v>
      </c>
      <c r="M8342" s="2">
        <v>24342.9426166667</v>
      </c>
      <c r="N8342">
        <v>16101.343086748901</v>
      </c>
      <c r="O8342">
        <v>27888.344296347001</v>
      </c>
      <c r="P8342" s="2">
        <v>3</v>
      </c>
      <c r="Q8342" s="2">
        <v>0</v>
      </c>
      <c r="R8342">
        <v>0</v>
      </c>
      <c r="S8342">
        <v>0</v>
      </c>
      <c r="T8342" s="2">
        <v>3</v>
      </c>
    </row>
    <row r="8343" spans="1:20">
      <c r="A8343" t="s">
        <v>1644</v>
      </c>
      <c r="B8343" t="s">
        <v>1720</v>
      </c>
      <c r="C8343" s="219" t="s">
        <v>123</v>
      </c>
      <c r="D8343" s="1" t="s">
        <v>44</v>
      </c>
      <c r="E8343" s="1" t="s">
        <v>73</v>
      </c>
      <c r="F8343" s="38" t="s">
        <v>73</v>
      </c>
      <c r="G8343">
        <v>6</v>
      </c>
      <c r="H8343" s="123">
        <f t="shared" ref="H8343:H8406" si="557">G8343/18</f>
        <v>0.33333333333333331</v>
      </c>
      <c r="I8343"/>
      <c r="J8343" t="s">
        <v>100</v>
      </c>
      <c r="M8343" s="2">
        <v>776.53333333333296</v>
      </c>
      <c r="N8343">
        <v>776.53333333333296</v>
      </c>
      <c r="O8343">
        <v>1344.9951871041501</v>
      </c>
      <c r="P8343" s="2">
        <v>3</v>
      </c>
      <c r="Q8343" s="2">
        <v>0</v>
      </c>
      <c r="R8343">
        <v>0</v>
      </c>
      <c r="S8343">
        <v>0</v>
      </c>
      <c r="T8343" s="2">
        <v>3</v>
      </c>
    </row>
    <row r="8344" spans="1:20">
      <c r="A8344" t="s">
        <v>1644</v>
      </c>
      <c r="B8344" t="s">
        <v>1721</v>
      </c>
      <c r="C8344" s="219" t="s">
        <v>123</v>
      </c>
      <c r="D8344" s="1" t="s">
        <v>44</v>
      </c>
      <c r="E8344" s="1" t="s">
        <v>73</v>
      </c>
      <c r="F8344" s="38" t="s">
        <v>73</v>
      </c>
      <c r="G8344">
        <v>6</v>
      </c>
      <c r="H8344" s="123">
        <f t="shared" si="557"/>
        <v>0.33333333333333331</v>
      </c>
      <c r="I8344"/>
      <c r="J8344" t="s">
        <v>100</v>
      </c>
      <c r="M8344" s="2">
        <v>6673.7684633333301</v>
      </c>
      <c r="N8344">
        <v>6673.7684633333301</v>
      </c>
      <c r="O8344">
        <v>11559.3060564442</v>
      </c>
      <c r="P8344" s="2">
        <v>3</v>
      </c>
      <c r="Q8344" s="2">
        <v>16684.4211566667</v>
      </c>
      <c r="R8344">
        <v>12031.3071980237</v>
      </c>
      <c r="S8344">
        <v>20838.835348446199</v>
      </c>
      <c r="T8344" s="2">
        <v>3</v>
      </c>
    </row>
    <row r="8345" spans="1:20">
      <c r="A8345" t="s">
        <v>1644</v>
      </c>
      <c r="B8345" t="s">
        <v>1722</v>
      </c>
      <c r="C8345" s="219" t="s">
        <v>123</v>
      </c>
      <c r="D8345" s="1" t="s">
        <v>44</v>
      </c>
      <c r="E8345" s="1" t="s">
        <v>73</v>
      </c>
      <c r="F8345" s="38" t="s">
        <v>73</v>
      </c>
      <c r="G8345">
        <v>6</v>
      </c>
      <c r="H8345" s="123">
        <f t="shared" si="557"/>
        <v>0.33333333333333331</v>
      </c>
      <c r="I8345"/>
      <c r="J8345" t="s">
        <v>100</v>
      </c>
      <c r="M8345" s="2">
        <v>0</v>
      </c>
      <c r="N8345">
        <v>0</v>
      </c>
      <c r="O8345">
        <v>0</v>
      </c>
      <c r="P8345" s="2">
        <v>3</v>
      </c>
      <c r="Q8345" s="2">
        <v>0</v>
      </c>
      <c r="R8345">
        <v>0</v>
      </c>
      <c r="S8345">
        <v>0</v>
      </c>
      <c r="T8345" s="2">
        <v>3</v>
      </c>
    </row>
    <row r="8346" spans="1:20">
      <c r="A8346" t="s">
        <v>1644</v>
      </c>
      <c r="B8346" t="s">
        <v>1723</v>
      </c>
      <c r="C8346" s="219" t="s">
        <v>123</v>
      </c>
      <c r="D8346" s="1" t="s">
        <v>44</v>
      </c>
      <c r="E8346" s="1" t="s">
        <v>73</v>
      </c>
      <c r="F8346" s="38" t="s">
        <v>73</v>
      </c>
      <c r="G8346">
        <v>6</v>
      </c>
      <c r="H8346" s="123">
        <f t="shared" si="557"/>
        <v>0.33333333333333331</v>
      </c>
      <c r="I8346"/>
      <c r="J8346" t="s">
        <v>100</v>
      </c>
      <c r="M8346" s="2">
        <v>64103.514199999998</v>
      </c>
      <c r="N8346">
        <v>18315.289769999999</v>
      </c>
      <c r="O8346">
        <v>31723.012436986501</v>
      </c>
      <c r="P8346" s="2">
        <v>3</v>
      </c>
      <c r="Q8346" s="2">
        <v>76313.707391999997</v>
      </c>
      <c r="R8346">
        <v>39683.127846384603</v>
      </c>
      <c r="S8346">
        <v>68733.193633189498</v>
      </c>
      <c r="T8346" s="2">
        <v>3</v>
      </c>
    </row>
    <row r="8347" spans="1:20">
      <c r="A8347" t="s">
        <v>1644</v>
      </c>
      <c r="B8347" t="s">
        <v>1724</v>
      </c>
      <c r="C8347" s="219" t="s">
        <v>123</v>
      </c>
      <c r="D8347" s="1" t="s">
        <v>44</v>
      </c>
      <c r="E8347" s="1" t="s">
        <v>73</v>
      </c>
      <c r="F8347" s="38" t="s">
        <v>73</v>
      </c>
      <c r="G8347">
        <v>6</v>
      </c>
      <c r="H8347" s="123">
        <f t="shared" si="557"/>
        <v>0.33333333333333331</v>
      </c>
      <c r="I8347"/>
      <c r="J8347" t="s">
        <v>100</v>
      </c>
      <c r="M8347" s="2">
        <v>0</v>
      </c>
      <c r="N8347">
        <v>0</v>
      </c>
      <c r="O8347">
        <v>0</v>
      </c>
      <c r="P8347" s="2">
        <v>3</v>
      </c>
      <c r="Q8347" s="2">
        <v>6318.89649333333</v>
      </c>
      <c r="R8347">
        <v>6318.89649333333</v>
      </c>
      <c r="S8347">
        <v>10944.6497742221</v>
      </c>
      <c r="T8347" s="2">
        <v>3</v>
      </c>
    </row>
    <row r="8348" spans="1:20">
      <c r="A8348" t="s">
        <v>1644</v>
      </c>
      <c r="B8348" t="s">
        <v>1725</v>
      </c>
      <c r="C8348" s="219" t="s">
        <v>123</v>
      </c>
      <c r="D8348" s="1" t="s">
        <v>44</v>
      </c>
      <c r="E8348" s="1" t="s">
        <v>73</v>
      </c>
      <c r="F8348" s="38" t="s">
        <v>73</v>
      </c>
      <c r="G8348">
        <v>6</v>
      </c>
      <c r="H8348" s="123">
        <f t="shared" si="557"/>
        <v>0.33333333333333331</v>
      </c>
      <c r="I8348"/>
      <c r="J8348" t="s">
        <v>100</v>
      </c>
      <c r="M8348" s="2">
        <v>0</v>
      </c>
      <c r="N8348">
        <v>0</v>
      </c>
      <c r="O8348">
        <v>0</v>
      </c>
      <c r="P8348" s="2">
        <v>3</v>
      </c>
      <c r="Q8348" s="2">
        <v>63502.22221</v>
      </c>
      <c r="R8348">
        <v>33451.939498624801</v>
      </c>
      <c r="S8348">
        <v>57940.458823338296</v>
      </c>
      <c r="T8348" s="2">
        <v>3</v>
      </c>
    </row>
    <row r="8349" spans="1:20">
      <c r="A8349" t="s">
        <v>1644</v>
      </c>
      <c r="B8349" t="s">
        <v>1726</v>
      </c>
      <c r="C8349" s="219" t="s">
        <v>123</v>
      </c>
      <c r="D8349" s="1" t="s">
        <v>44</v>
      </c>
      <c r="E8349" s="1" t="s">
        <v>73</v>
      </c>
      <c r="F8349" s="38" t="s">
        <v>73</v>
      </c>
      <c r="G8349">
        <v>6</v>
      </c>
      <c r="H8349" s="123">
        <f t="shared" si="557"/>
        <v>0.33333333333333331</v>
      </c>
      <c r="I8349"/>
      <c r="J8349" t="s">
        <v>100</v>
      </c>
      <c r="M8349" s="2">
        <v>8975.4135066666695</v>
      </c>
      <c r="N8349">
        <v>4487.7067533333302</v>
      </c>
      <c r="O8349">
        <v>7772.9361062432999</v>
      </c>
      <c r="P8349" s="2">
        <v>3</v>
      </c>
      <c r="Q8349" s="2">
        <v>6731.56012966667</v>
      </c>
      <c r="R8349">
        <v>3886.46805312165</v>
      </c>
      <c r="S8349">
        <v>6731.5601299999998</v>
      </c>
      <c r="T8349" s="2">
        <v>3</v>
      </c>
    </row>
    <row r="8350" spans="1:20">
      <c r="A8350" t="s">
        <v>1644</v>
      </c>
      <c r="B8350" t="s">
        <v>1727</v>
      </c>
      <c r="C8350" s="219" t="s">
        <v>123</v>
      </c>
      <c r="D8350" s="1" t="s">
        <v>44</v>
      </c>
      <c r="E8350" s="1" t="s">
        <v>73</v>
      </c>
      <c r="F8350" s="38" t="s">
        <v>73</v>
      </c>
      <c r="G8350">
        <v>6</v>
      </c>
      <c r="H8350" s="123">
        <f t="shared" si="557"/>
        <v>0.33333333333333331</v>
      </c>
      <c r="I8350"/>
      <c r="J8350" t="s">
        <v>100</v>
      </c>
      <c r="M8350" s="2">
        <v>0</v>
      </c>
      <c r="N8350">
        <v>0</v>
      </c>
      <c r="O8350">
        <v>0</v>
      </c>
      <c r="P8350" s="2">
        <v>3</v>
      </c>
      <c r="Q8350" s="2">
        <v>0</v>
      </c>
      <c r="R8350">
        <v>0</v>
      </c>
      <c r="S8350">
        <v>0</v>
      </c>
      <c r="T8350" s="2">
        <v>3</v>
      </c>
    </row>
    <row r="8351" spans="1:20">
      <c r="A8351" t="s">
        <v>1644</v>
      </c>
      <c r="B8351" t="s">
        <v>1728</v>
      </c>
      <c r="C8351" s="219" t="s">
        <v>123</v>
      </c>
      <c r="D8351" s="1" t="s">
        <v>44</v>
      </c>
      <c r="E8351" s="1" t="s">
        <v>73</v>
      </c>
      <c r="F8351" s="38" t="s">
        <v>73</v>
      </c>
      <c r="G8351">
        <v>6</v>
      </c>
      <c r="H8351" s="123">
        <f t="shared" si="557"/>
        <v>0.33333333333333331</v>
      </c>
      <c r="I8351"/>
      <c r="J8351" t="s">
        <v>100</v>
      </c>
      <c r="M8351" s="2">
        <v>0</v>
      </c>
      <c r="N8351">
        <v>0</v>
      </c>
      <c r="O8351">
        <v>0</v>
      </c>
      <c r="P8351" s="2">
        <v>3</v>
      </c>
      <c r="Q8351" s="2">
        <v>0</v>
      </c>
      <c r="R8351">
        <v>0</v>
      </c>
      <c r="S8351">
        <v>0</v>
      </c>
      <c r="T8351" s="2">
        <v>3</v>
      </c>
    </row>
    <row r="8352" spans="1:20">
      <c r="A8352" t="s">
        <v>1644</v>
      </c>
      <c r="B8352" t="s">
        <v>1729</v>
      </c>
      <c r="C8352" s="219" t="s">
        <v>123</v>
      </c>
      <c r="D8352" s="1" t="s">
        <v>44</v>
      </c>
      <c r="E8352" s="1" t="s">
        <v>73</v>
      </c>
      <c r="F8352" s="38" t="s">
        <v>73</v>
      </c>
      <c r="G8352">
        <v>6</v>
      </c>
      <c r="H8352" s="123">
        <f t="shared" si="557"/>
        <v>0.33333333333333331</v>
      </c>
      <c r="I8352"/>
      <c r="J8352" t="s">
        <v>100</v>
      </c>
      <c r="M8352" s="2">
        <v>1702.6415647333299</v>
      </c>
      <c r="N8352">
        <v>1428.2957685035999</v>
      </c>
      <c r="O8352">
        <v>2473.8808392838801</v>
      </c>
      <c r="P8352" s="2">
        <v>3</v>
      </c>
      <c r="Q8352" s="2">
        <v>0</v>
      </c>
      <c r="R8352">
        <v>0</v>
      </c>
      <c r="S8352">
        <v>0</v>
      </c>
      <c r="T8352" s="2">
        <v>3</v>
      </c>
    </row>
    <row r="8353" spans="1:20">
      <c r="A8353" t="s">
        <v>1644</v>
      </c>
      <c r="B8353" t="s">
        <v>1730</v>
      </c>
      <c r="C8353" s="219" t="s">
        <v>123</v>
      </c>
      <c r="D8353" s="1" t="s">
        <v>44</v>
      </c>
      <c r="E8353" s="1" t="s">
        <v>73</v>
      </c>
      <c r="F8353" s="38" t="s">
        <v>73</v>
      </c>
      <c r="G8353">
        <v>6</v>
      </c>
      <c r="H8353" s="123">
        <f t="shared" si="557"/>
        <v>0.33333333333333331</v>
      </c>
      <c r="I8353"/>
      <c r="J8353" t="s">
        <v>100</v>
      </c>
      <c r="M8353" s="2">
        <v>0</v>
      </c>
      <c r="N8353">
        <v>0</v>
      </c>
      <c r="O8353">
        <v>0</v>
      </c>
      <c r="P8353" s="2">
        <v>3</v>
      </c>
      <c r="Q8353" s="2">
        <v>0</v>
      </c>
      <c r="R8353">
        <v>0</v>
      </c>
      <c r="S8353">
        <v>0</v>
      </c>
      <c r="T8353" s="2">
        <v>3</v>
      </c>
    </row>
    <row r="8354" spans="1:20">
      <c r="A8354" t="s">
        <v>1644</v>
      </c>
      <c r="B8354" t="s">
        <v>1731</v>
      </c>
      <c r="C8354" s="219" t="s">
        <v>123</v>
      </c>
      <c r="D8354" s="1" t="s">
        <v>44</v>
      </c>
      <c r="E8354" s="1" t="s">
        <v>73</v>
      </c>
      <c r="F8354" s="38" t="s">
        <v>73</v>
      </c>
      <c r="G8354">
        <v>6</v>
      </c>
      <c r="H8354" s="123">
        <f t="shared" si="557"/>
        <v>0.33333333333333331</v>
      </c>
      <c r="I8354"/>
      <c r="J8354" t="s">
        <v>100</v>
      </c>
      <c r="M8354" s="2">
        <v>2984.5333333333301</v>
      </c>
      <c r="N8354">
        <v>2984.5333333333301</v>
      </c>
      <c r="O8354">
        <v>5169.3633702162297</v>
      </c>
      <c r="P8354" s="2">
        <v>3</v>
      </c>
      <c r="Q8354" s="2">
        <v>0</v>
      </c>
      <c r="R8354">
        <v>0</v>
      </c>
      <c r="S8354">
        <v>0</v>
      </c>
      <c r="T8354" s="2">
        <v>3</v>
      </c>
    </row>
    <row r="8355" spans="1:20">
      <c r="A8355" t="s">
        <v>1644</v>
      </c>
      <c r="B8355" t="s">
        <v>1732</v>
      </c>
      <c r="C8355" s="219" t="s">
        <v>123</v>
      </c>
      <c r="D8355" s="1" t="s">
        <v>44</v>
      </c>
      <c r="E8355" s="1" t="s">
        <v>73</v>
      </c>
      <c r="F8355" s="38" t="s">
        <v>73</v>
      </c>
      <c r="G8355">
        <v>6</v>
      </c>
      <c r="H8355" s="123">
        <f t="shared" si="557"/>
        <v>0.33333333333333331</v>
      </c>
      <c r="I8355"/>
      <c r="J8355" t="s">
        <v>100</v>
      </c>
      <c r="M8355" s="2">
        <v>0</v>
      </c>
      <c r="N8355">
        <v>0</v>
      </c>
      <c r="O8355">
        <v>0</v>
      </c>
      <c r="P8355" s="2">
        <v>3</v>
      </c>
      <c r="Q8355" s="2">
        <v>0</v>
      </c>
      <c r="R8355">
        <v>0</v>
      </c>
      <c r="S8355">
        <v>0</v>
      </c>
      <c r="T8355" s="2">
        <v>3</v>
      </c>
    </row>
    <row r="8356" spans="1:20">
      <c r="A8356" t="s">
        <v>1644</v>
      </c>
      <c r="B8356" t="s">
        <v>1733</v>
      </c>
      <c r="C8356" s="219" t="s">
        <v>123</v>
      </c>
      <c r="D8356" s="1" t="s">
        <v>44</v>
      </c>
      <c r="E8356" s="1" t="s">
        <v>73</v>
      </c>
      <c r="F8356" s="38" t="s">
        <v>73</v>
      </c>
      <c r="G8356">
        <v>6</v>
      </c>
      <c r="H8356" s="123">
        <f t="shared" si="557"/>
        <v>0.33333333333333331</v>
      </c>
      <c r="I8356"/>
      <c r="J8356" t="s">
        <v>100</v>
      </c>
      <c r="M8356" s="2">
        <v>0</v>
      </c>
      <c r="N8356">
        <v>0</v>
      </c>
      <c r="O8356">
        <v>0</v>
      </c>
      <c r="P8356" s="2">
        <v>3</v>
      </c>
      <c r="Q8356" s="2">
        <v>0</v>
      </c>
      <c r="R8356">
        <v>0</v>
      </c>
      <c r="S8356">
        <v>0</v>
      </c>
      <c r="T8356" s="2">
        <v>3</v>
      </c>
    </row>
    <row r="8357" spans="1:20">
      <c r="A8357" t="s">
        <v>1644</v>
      </c>
      <c r="B8357" t="s">
        <v>1664</v>
      </c>
      <c r="C8357" s="219" t="s">
        <v>123</v>
      </c>
      <c r="D8357" s="1" t="s">
        <v>44</v>
      </c>
      <c r="E8357" s="1" t="s">
        <v>73</v>
      </c>
      <c r="F8357" s="38" t="s">
        <v>73</v>
      </c>
      <c r="G8357">
        <v>12</v>
      </c>
      <c r="H8357" s="123">
        <f t="shared" si="557"/>
        <v>0.66666666666666663</v>
      </c>
      <c r="I8357"/>
      <c r="K8357" t="s">
        <v>100</v>
      </c>
      <c r="M8357" s="2">
        <v>600.43341826666699</v>
      </c>
      <c r="N8357">
        <v>397.14937585871002</v>
      </c>
      <c r="O8357">
        <v>687.88289718155499</v>
      </c>
      <c r="P8357" s="2">
        <v>3</v>
      </c>
      <c r="Q8357" s="2">
        <v>1125.81265933333</v>
      </c>
      <c r="R8357">
        <v>1125.81265933333</v>
      </c>
      <c r="S8357">
        <v>1949.9647257695699</v>
      </c>
      <c r="T8357" s="2">
        <v>3</v>
      </c>
    </row>
    <row r="8358" spans="1:20">
      <c r="A8358" t="s">
        <v>1644</v>
      </c>
      <c r="B8358" t="s">
        <v>1665</v>
      </c>
      <c r="C8358" s="219" t="s">
        <v>123</v>
      </c>
      <c r="D8358" s="1" t="s">
        <v>44</v>
      </c>
      <c r="E8358" s="1" t="s">
        <v>73</v>
      </c>
      <c r="F8358" s="38" t="s">
        <v>73</v>
      </c>
      <c r="G8358">
        <v>12</v>
      </c>
      <c r="H8358" s="123">
        <f t="shared" si="557"/>
        <v>0.66666666666666663</v>
      </c>
      <c r="I8358"/>
      <c r="K8358" t="s">
        <v>100</v>
      </c>
      <c r="M8358" s="2">
        <v>0</v>
      </c>
      <c r="N8358">
        <v>0</v>
      </c>
      <c r="O8358">
        <v>0</v>
      </c>
      <c r="P8358" s="2">
        <v>3</v>
      </c>
      <c r="Q8358" s="2">
        <v>0</v>
      </c>
      <c r="R8358">
        <v>0</v>
      </c>
      <c r="S8358">
        <v>0</v>
      </c>
      <c r="T8358" s="2">
        <v>3</v>
      </c>
    </row>
    <row r="8359" spans="1:20">
      <c r="A8359" t="s">
        <v>1644</v>
      </c>
      <c r="B8359" t="s">
        <v>1666</v>
      </c>
      <c r="C8359" s="219" t="s">
        <v>123</v>
      </c>
      <c r="D8359" s="1" t="s">
        <v>44</v>
      </c>
      <c r="E8359" s="1" t="s">
        <v>73</v>
      </c>
      <c r="F8359" s="38" t="s">
        <v>73</v>
      </c>
      <c r="G8359">
        <v>12</v>
      </c>
      <c r="H8359" s="123">
        <f t="shared" si="557"/>
        <v>0.66666666666666663</v>
      </c>
      <c r="I8359"/>
      <c r="K8359" t="s">
        <v>100</v>
      </c>
      <c r="M8359" s="2">
        <v>41.7989945333333</v>
      </c>
      <c r="N8359">
        <v>41.7989945333333</v>
      </c>
      <c r="O8359">
        <v>72.397982237027094</v>
      </c>
      <c r="P8359" s="2">
        <v>3</v>
      </c>
      <c r="Q8359" s="2">
        <v>0</v>
      </c>
      <c r="R8359">
        <v>0</v>
      </c>
      <c r="S8359">
        <v>0</v>
      </c>
      <c r="T8359" s="2">
        <v>3</v>
      </c>
    </row>
    <row r="8360" spans="1:20">
      <c r="A8360" t="s">
        <v>1644</v>
      </c>
      <c r="B8360" t="s">
        <v>1667</v>
      </c>
      <c r="C8360" s="219" t="s">
        <v>123</v>
      </c>
      <c r="D8360" s="1" t="s">
        <v>44</v>
      </c>
      <c r="E8360" s="1" t="s">
        <v>73</v>
      </c>
      <c r="F8360" s="38" t="s">
        <v>73</v>
      </c>
      <c r="G8360">
        <v>12</v>
      </c>
      <c r="H8360" s="123">
        <f t="shared" si="557"/>
        <v>0.66666666666666663</v>
      </c>
      <c r="I8360"/>
      <c r="K8360" t="s">
        <v>100</v>
      </c>
      <c r="M8360" s="2">
        <v>0</v>
      </c>
      <c r="N8360">
        <v>0</v>
      </c>
      <c r="O8360">
        <v>0</v>
      </c>
      <c r="P8360" s="2">
        <v>3</v>
      </c>
      <c r="Q8360" s="2">
        <v>0</v>
      </c>
      <c r="R8360">
        <v>0</v>
      </c>
      <c r="S8360">
        <v>0</v>
      </c>
      <c r="T8360" s="2">
        <v>3</v>
      </c>
    </row>
    <row r="8361" spans="1:20">
      <c r="A8361" t="s">
        <v>1644</v>
      </c>
      <c r="B8361" t="s">
        <v>1668</v>
      </c>
      <c r="C8361" s="219" t="s">
        <v>123</v>
      </c>
      <c r="D8361" s="1" t="s">
        <v>44</v>
      </c>
      <c r="E8361" s="1" t="s">
        <v>73</v>
      </c>
      <c r="F8361" s="38" t="s">
        <v>73</v>
      </c>
      <c r="G8361">
        <v>12</v>
      </c>
      <c r="H8361" s="123">
        <f t="shared" si="557"/>
        <v>0.66666666666666663</v>
      </c>
      <c r="I8361"/>
      <c r="K8361" t="s">
        <v>100</v>
      </c>
      <c r="M8361" s="2">
        <v>194626.04509999999</v>
      </c>
      <c r="N8361">
        <v>21741.303990098899</v>
      </c>
      <c r="O8361">
        <v>37657.043133651197</v>
      </c>
      <c r="P8361" s="2">
        <v>3</v>
      </c>
      <c r="Q8361" s="2">
        <v>259862.313333333</v>
      </c>
      <c r="R8361">
        <v>31077.8070371186</v>
      </c>
      <c r="S8361">
        <v>53828.340776110999</v>
      </c>
      <c r="T8361" s="2">
        <v>3</v>
      </c>
    </row>
    <row r="8362" spans="1:20">
      <c r="A8362" t="s">
        <v>1644</v>
      </c>
      <c r="B8362" t="s">
        <v>1669</v>
      </c>
      <c r="C8362" s="219" t="s">
        <v>123</v>
      </c>
      <c r="D8362" s="1" t="s">
        <v>44</v>
      </c>
      <c r="E8362" s="1" t="s">
        <v>73</v>
      </c>
      <c r="F8362" s="38" t="s">
        <v>73</v>
      </c>
      <c r="G8362">
        <v>12</v>
      </c>
      <c r="H8362" s="123">
        <f t="shared" si="557"/>
        <v>0.66666666666666663</v>
      </c>
      <c r="I8362"/>
      <c r="K8362" t="s">
        <v>100</v>
      </c>
      <c r="M8362" s="2">
        <v>466.64991033333303</v>
      </c>
      <c r="N8362">
        <v>120.31233589400399</v>
      </c>
      <c r="O8362">
        <v>208.387078545707</v>
      </c>
      <c r="P8362" s="2">
        <v>3</v>
      </c>
      <c r="Q8362" s="2">
        <v>5612.4110837666703</v>
      </c>
      <c r="R8362">
        <v>2433.3625275280201</v>
      </c>
      <c r="S8362">
        <v>4214.7075309127404</v>
      </c>
      <c r="T8362" s="2">
        <v>3</v>
      </c>
    </row>
    <row r="8363" spans="1:20">
      <c r="A8363" t="s">
        <v>1644</v>
      </c>
      <c r="B8363" t="s">
        <v>1670</v>
      </c>
      <c r="C8363" s="219" t="s">
        <v>123</v>
      </c>
      <c r="D8363" s="1" t="s">
        <v>44</v>
      </c>
      <c r="E8363" s="1" t="s">
        <v>73</v>
      </c>
      <c r="F8363" s="38" t="s">
        <v>73</v>
      </c>
      <c r="G8363">
        <v>12</v>
      </c>
      <c r="H8363" s="123">
        <f t="shared" si="557"/>
        <v>0.66666666666666663</v>
      </c>
      <c r="I8363"/>
      <c r="K8363" t="s">
        <v>100</v>
      </c>
      <c r="M8363" s="2">
        <v>1404.2435559</v>
      </c>
      <c r="N8363">
        <v>1274.8634921935</v>
      </c>
      <c r="O8363">
        <v>2208.1283411938298</v>
      </c>
      <c r="P8363" s="2">
        <v>3</v>
      </c>
      <c r="Q8363" s="2">
        <v>219.41305560000001</v>
      </c>
      <c r="R8363">
        <v>219.41305560000001</v>
      </c>
      <c r="S8363">
        <v>380.03456014313502</v>
      </c>
      <c r="T8363" s="2">
        <v>3</v>
      </c>
    </row>
    <row r="8364" spans="1:20">
      <c r="A8364" t="s">
        <v>1644</v>
      </c>
      <c r="B8364" t="s">
        <v>1671</v>
      </c>
      <c r="C8364" s="219" t="s">
        <v>123</v>
      </c>
      <c r="D8364" s="1" t="s">
        <v>44</v>
      </c>
      <c r="E8364" s="1" t="s">
        <v>73</v>
      </c>
      <c r="F8364" s="38" t="s">
        <v>73</v>
      </c>
      <c r="G8364">
        <v>12</v>
      </c>
      <c r="H8364" s="123">
        <f t="shared" si="557"/>
        <v>0.66666666666666663</v>
      </c>
      <c r="I8364"/>
      <c r="K8364" t="s">
        <v>100</v>
      </c>
      <c r="M8364" s="2">
        <v>0</v>
      </c>
      <c r="N8364">
        <v>0</v>
      </c>
      <c r="O8364">
        <v>0</v>
      </c>
      <c r="P8364" s="2">
        <v>3</v>
      </c>
      <c r="Q8364" s="2">
        <v>0</v>
      </c>
      <c r="R8364">
        <v>0</v>
      </c>
      <c r="S8364">
        <v>0</v>
      </c>
      <c r="T8364" s="2">
        <v>3</v>
      </c>
    </row>
    <row r="8365" spans="1:20">
      <c r="A8365" t="s">
        <v>1644</v>
      </c>
      <c r="B8365" t="s">
        <v>1672</v>
      </c>
      <c r="C8365" s="219" t="s">
        <v>123</v>
      </c>
      <c r="D8365" s="1" t="s">
        <v>44</v>
      </c>
      <c r="E8365" s="1" t="s">
        <v>73</v>
      </c>
      <c r="F8365" s="38" t="s">
        <v>73</v>
      </c>
      <c r="G8365">
        <v>12</v>
      </c>
      <c r="H8365" s="123">
        <f t="shared" si="557"/>
        <v>0.66666666666666663</v>
      </c>
      <c r="I8365"/>
      <c r="K8365" t="s">
        <v>100</v>
      </c>
      <c r="M8365" s="2">
        <v>8496.5870933333299</v>
      </c>
      <c r="N8365">
        <v>8496.5870933333299</v>
      </c>
      <c r="O8365">
        <v>14716.520536587301</v>
      </c>
      <c r="P8365" s="2">
        <v>3</v>
      </c>
      <c r="Q8365" s="2">
        <v>0</v>
      </c>
      <c r="R8365">
        <v>0</v>
      </c>
      <c r="S8365">
        <v>0</v>
      </c>
      <c r="T8365" s="2">
        <v>3</v>
      </c>
    </row>
    <row r="8366" spans="1:20">
      <c r="A8366" t="s">
        <v>1644</v>
      </c>
      <c r="B8366" t="s">
        <v>1673</v>
      </c>
      <c r="C8366" s="219" t="s">
        <v>123</v>
      </c>
      <c r="D8366" s="1" t="s">
        <v>44</v>
      </c>
      <c r="E8366" s="1" t="s">
        <v>73</v>
      </c>
      <c r="F8366" s="38" t="s">
        <v>73</v>
      </c>
      <c r="G8366">
        <v>12</v>
      </c>
      <c r="H8366" s="123">
        <f t="shared" si="557"/>
        <v>0.66666666666666663</v>
      </c>
      <c r="I8366"/>
      <c r="K8366" t="s">
        <v>100</v>
      </c>
      <c r="M8366" s="2">
        <v>187.38925626666699</v>
      </c>
      <c r="N8366">
        <v>187.38925626666699</v>
      </c>
      <c r="O8366">
        <v>324.567712646411</v>
      </c>
      <c r="P8366" s="2">
        <v>3</v>
      </c>
      <c r="Q8366" s="2">
        <v>0</v>
      </c>
      <c r="R8366">
        <v>0</v>
      </c>
      <c r="S8366">
        <v>0</v>
      </c>
      <c r="T8366" s="2">
        <v>3</v>
      </c>
    </row>
    <row r="8367" spans="1:20">
      <c r="A8367" t="s">
        <v>1644</v>
      </c>
      <c r="B8367" t="s">
        <v>1674</v>
      </c>
      <c r="C8367" s="219" t="s">
        <v>123</v>
      </c>
      <c r="D8367" s="1" t="s">
        <v>44</v>
      </c>
      <c r="E8367" s="1" t="s">
        <v>73</v>
      </c>
      <c r="F8367" s="38" t="s">
        <v>73</v>
      </c>
      <c r="G8367">
        <v>12</v>
      </c>
      <c r="H8367" s="123">
        <f t="shared" si="557"/>
        <v>0.66666666666666663</v>
      </c>
      <c r="I8367"/>
      <c r="K8367" t="s">
        <v>100</v>
      </c>
      <c r="M8367" s="2">
        <v>1368.0382236666701</v>
      </c>
      <c r="N8367">
        <v>888.22466205006003</v>
      </c>
      <c r="O8367">
        <v>1538.4502432064</v>
      </c>
      <c r="P8367" s="2">
        <v>3</v>
      </c>
      <c r="Q8367" s="2">
        <v>6691.4913096666696</v>
      </c>
      <c r="R8367">
        <v>4302.0270169165997</v>
      </c>
      <c r="S8367">
        <v>7451.3293688335198</v>
      </c>
      <c r="T8367" s="2">
        <v>3</v>
      </c>
    </row>
    <row r="8368" spans="1:20">
      <c r="A8368" t="s">
        <v>1644</v>
      </c>
      <c r="B8368" t="s">
        <v>1675</v>
      </c>
      <c r="C8368" s="219" t="s">
        <v>123</v>
      </c>
      <c r="D8368" s="1" t="s">
        <v>44</v>
      </c>
      <c r="E8368" s="1" t="s">
        <v>73</v>
      </c>
      <c r="F8368" s="38" t="s">
        <v>73</v>
      </c>
      <c r="G8368">
        <v>12</v>
      </c>
      <c r="H8368" s="123">
        <f t="shared" si="557"/>
        <v>0.66666666666666663</v>
      </c>
      <c r="I8368"/>
      <c r="K8368" t="s">
        <v>100</v>
      </c>
      <c r="M8368" s="2">
        <v>6847.8524619999998</v>
      </c>
      <c r="N8368">
        <v>2114.7455917410002</v>
      </c>
      <c r="O8368">
        <v>3662.8468099777201</v>
      </c>
      <c r="P8368" s="2">
        <v>3</v>
      </c>
      <c r="Q8368" s="2">
        <v>5727.7576369999997</v>
      </c>
      <c r="R8368">
        <v>1589.77044348872</v>
      </c>
      <c r="S8368">
        <v>2753.5631804937698</v>
      </c>
      <c r="T8368" s="2">
        <v>3</v>
      </c>
    </row>
    <row r="8369" spans="1:20">
      <c r="A8369" t="s">
        <v>1644</v>
      </c>
      <c r="B8369" t="s">
        <v>1676</v>
      </c>
      <c r="C8369" s="219" t="s">
        <v>123</v>
      </c>
      <c r="D8369" s="1" t="s">
        <v>44</v>
      </c>
      <c r="E8369" s="1" t="s">
        <v>73</v>
      </c>
      <c r="F8369" s="38" t="s">
        <v>73</v>
      </c>
      <c r="G8369">
        <v>12</v>
      </c>
      <c r="H8369" s="123">
        <f t="shared" si="557"/>
        <v>0.66666666666666663</v>
      </c>
      <c r="I8369"/>
      <c r="K8369" t="s">
        <v>100</v>
      </c>
      <c r="M8369" s="2">
        <v>0</v>
      </c>
      <c r="N8369">
        <v>0</v>
      </c>
      <c r="O8369">
        <v>0</v>
      </c>
      <c r="P8369" s="2">
        <v>3</v>
      </c>
      <c r="Q8369" s="2">
        <v>8404.6805600000007</v>
      </c>
      <c r="R8369">
        <v>4202.3402800000003</v>
      </c>
      <c r="S8369">
        <v>7278.6668756532199</v>
      </c>
      <c r="T8369" s="2">
        <v>3</v>
      </c>
    </row>
    <row r="8370" spans="1:20">
      <c r="A8370" t="s">
        <v>1644</v>
      </c>
      <c r="B8370" t="s">
        <v>1677</v>
      </c>
      <c r="C8370" s="219" t="s">
        <v>123</v>
      </c>
      <c r="D8370" s="1" t="s">
        <v>44</v>
      </c>
      <c r="E8370" s="1" t="s">
        <v>73</v>
      </c>
      <c r="F8370" s="38" t="s">
        <v>73</v>
      </c>
      <c r="G8370">
        <v>12</v>
      </c>
      <c r="H8370" s="123">
        <f t="shared" si="557"/>
        <v>0.66666666666666663</v>
      </c>
      <c r="I8370"/>
      <c r="K8370" t="s">
        <v>100</v>
      </c>
      <c r="M8370" s="2">
        <v>854.28535333333298</v>
      </c>
      <c r="N8370">
        <v>448.86179587634399</v>
      </c>
      <c r="O8370">
        <v>777.45143603443796</v>
      </c>
      <c r="P8370" s="2">
        <v>3</v>
      </c>
      <c r="Q8370" s="2">
        <v>0</v>
      </c>
      <c r="R8370">
        <v>0</v>
      </c>
      <c r="S8370">
        <v>0</v>
      </c>
      <c r="T8370" s="2">
        <v>3</v>
      </c>
    </row>
    <row r="8371" spans="1:20">
      <c r="A8371" t="s">
        <v>1644</v>
      </c>
      <c r="B8371" t="s">
        <v>1678</v>
      </c>
      <c r="C8371" s="219" t="s">
        <v>123</v>
      </c>
      <c r="D8371" s="1" t="s">
        <v>44</v>
      </c>
      <c r="E8371" s="1" t="s">
        <v>73</v>
      </c>
      <c r="F8371" s="38" t="s">
        <v>73</v>
      </c>
      <c r="G8371">
        <v>12</v>
      </c>
      <c r="H8371" s="123">
        <f t="shared" si="557"/>
        <v>0.66666666666666663</v>
      </c>
      <c r="I8371"/>
      <c r="K8371" t="s">
        <v>100</v>
      </c>
      <c r="M8371" s="2">
        <v>434.38238293333302</v>
      </c>
      <c r="N8371">
        <v>313.23759094823203</v>
      </c>
      <c r="O8371">
        <v>542.54342236281502</v>
      </c>
      <c r="P8371" s="2">
        <v>3</v>
      </c>
      <c r="Q8371" s="2">
        <v>579.17651066666701</v>
      </c>
      <c r="R8371">
        <v>579.17651066666701</v>
      </c>
      <c r="S8371">
        <v>1003.16314302512</v>
      </c>
      <c r="T8371" s="2">
        <v>3</v>
      </c>
    </row>
    <row r="8372" spans="1:20">
      <c r="A8372" t="s">
        <v>1644</v>
      </c>
      <c r="B8372" t="s">
        <v>1679</v>
      </c>
      <c r="C8372" s="219" t="s">
        <v>123</v>
      </c>
      <c r="D8372" s="1" t="s">
        <v>44</v>
      </c>
      <c r="E8372" s="1" t="s">
        <v>73</v>
      </c>
      <c r="F8372" s="38" t="s">
        <v>73</v>
      </c>
      <c r="G8372">
        <v>12</v>
      </c>
      <c r="H8372" s="123">
        <f t="shared" si="557"/>
        <v>0.66666666666666663</v>
      </c>
      <c r="I8372"/>
      <c r="K8372" t="s">
        <v>100</v>
      </c>
      <c r="M8372" s="2">
        <v>633974.364366667</v>
      </c>
      <c r="N8372">
        <v>114905.957288519</v>
      </c>
      <c r="O8372">
        <v>199022.956116054</v>
      </c>
      <c r="P8372" s="2">
        <v>3</v>
      </c>
      <c r="Q8372" s="2">
        <v>993155.41953333304</v>
      </c>
      <c r="R8372">
        <v>231307.57519017099</v>
      </c>
      <c r="S8372">
        <v>400636.472404934</v>
      </c>
      <c r="T8372" s="2">
        <v>3</v>
      </c>
    </row>
    <row r="8373" spans="1:20">
      <c r="A8373" t="s">
        <v>1644</v>
      </c>
      <c r="B8373" t="s">
        <v>1680</v>
      </c>
      <c r="C8373" s="219" t="s">
        <v>123</v>
      </c>
      <c r="D8373" s="1" t="s">
        <v>44</v>
      </c>
      <c r="E8373" s="1" t="s">
        <v>73</v>
      </c>
      <c r="F8373" s="38" t="s">
        <v>73</v>
      </c>
      <c r="G8373">
        <v>12</v>
      </c>
      <c r="H8373" s="123">
        <f t="shared" si="557"/>
        <v>0.66666666666666663</v>
      </c>
      <c r="I8373"/>
      <c r="K8373" t="s">
        <v>100</v>
      </c>
      <c r="M8373" s="2">
        <v>157467.53452333299</v>
      </c>
      <c r="N8373">
        <v>68814.426818764405</v>
      </c>
      <c r="O8373">
        <v>119190.08354383</v>
      </c>
      <c r="P8373" s="2">
        <v>3</v>
      </c>
      <c r="Q8373" s="2">
        <v>826463.37043333298</v>
      </c>
      <c r="R8373">
        <v>147018.60164060901</v>
      </c>
      <c r="S8373">
        <v>254643.687699264</v>
      </c>
      <c r="T8373" s="2">
        <v>3</v>
      </c>
    </row>
    <row r="8374" spans="1:20">
      <c r="A8374" t="s">
        <v>1644</v>
      </c>
      <c r="B8374" t="s">
        <v>1681</v>
      </c>
      <c r="C8374" s="219" t="s">
        <v>123</v>
      </c>
      <c r="D8374" s="1" t="s">
        <v>44</v>
      </c>
      <c r="E8374" s="1" t="s">
        <v>73</v>
      </c>
      <c r="F8374" s="38" t="s">
        <v>73</v>
      </c>
      <c r="G8374">
        <v>12</v>
      </c>
      <c r="H8374" s="123">
        <f t="shared" si="557"/>
        <v>0.66666666666666663</v>
      </c>
      <c r="I8374"/>
      <c r="K8374" t="s">
        <v>100</v>
      </c>
      <c r="M8374" s="2">
        <v>0</v>
      </c>
      <c r="N8374">
        <v>0</v>
      </c>
      <c r="O8374">
        <v>0</v>
      </c>
      <c r="P8374" s="2">
        <v>3</v>
      </c>
      <c r="Q8374" s="2">
        <v>0</v>
      </c>
      <c r="R8374">
        <v>0</v>
      </c>
      <c r="S8374">
        <v>0</v>
      </c>
      <c r="T8374" s="2">
        <v>3</v>
      </c>
    </row>
    <row r="8375" spans="1:20">
      <c r="A8375" t="s">
        <v>1644</v>
      </c>
      <c r="B8375" t="s">
        <v>1682</v>
      </c>
      <c r="C8375" s="219" t="s">
        <v>123</v>
      </c>
      <c r="D8375" s="1" t="s">
        <v>44</v>
      </c>
      <c r="E8375" s="1" t="s">
        <v>73</v>
      </c>
      <c r="F8375" s="38" t="s">
        <v>73</v>
      </c>
      <c r="G8375">
        <v>12</v>
      </c>
      <c r="H8375" s="123">
        <f t="shared" si="557"/>
        <v>0.66666666666666663</v>
      </c>
      <c r="I8375"/>
      <c r="K8375" t="s">
        <v>100</v>
      </c>
      <c r="M8375" s="2">
        <v>0</v>
      </c>
      <c r="N8375">
        <v>0</v>
      </c>
      <c r="O8375">
        <v>0</v>
      </c>
      <c r="P8375" s="2">
        <v>3</v>
      </c>
      <c r="Q8375" s="2">
        <v>0</v>
      </c>
      <c r="R8375">
        <v>0</v>
      </c>
      <c r="S8375">
        <v>0</v>
      </c>
      <c r="T8375" s="2">
        <v>3</v>
      </c>
    </row>
    <row r="8376" spans="1:20">
      <c r="A8376" t="s">
        <v>1644</v>
      </c>
      <c r="B8376" t="s">
        <v>1683</v>
      </c>
      <c r="C8376" s="219" t="s">
        <v>123</v>
      </c>
      <c r="D8376" s="1" t="s">
        <v>44</v>
      </c>
      <c r="E8376" s="1" t="s">
        <v>73</v>
      </c>
      <c r="F8376" s="38" t="s">
        <v>73</v>
      </c>
      <c r="G8376">
        <v>12</v>
      </c>
      <c r="H8376" s="123">
        <f t="shared" si="557"/>
        <v>0.66666666666666663</v>
      </c>
      <c r="I8376"/>
      <c r="K8376" t="s">
        <v>100</v>
      </c>
      <c r="M8376" s="2">
        <v>6558.3230636666704</v>
      </c>
      <c r="N8376">
        <v>3214.7897904086799</v>
      </c>
      <c r="O8376">
        <v>5568.1792526415402</v>
      </c>
      <c r="P8376" s="2">
        <v>3</v>
      </c>
      <c r="Q8376" s="2">
        <v>19359.665198999999</v>
      </c>
      <c r="R8376">
        <v>6915.1564406460302</v>
      </c>
      <c r="S8376">
        <v>11977.4022974861</v>
      </c>
      <c r="T8376" s="2">
        <v>3</v>
      </c>
    </row>
    <row r="8377" spans="1:20">
      <c r="A8377" t="s">
        <v>1644</v>
      </c>
      <c r="B8377" t="s">
        <v>1684</v>
      </c>
      <c r="C8377" s="219" t="s">
        <v>123</v>
      </c>
      <c r="D8377" s="1" t="s">
        <v>44</v>
      </c>
      <c r="E8377" s="1" t="s">
        <v>73</v>
      </c>
      <c r="F8377" s="38" t="s">
        <v>73</v>
      </c>
      <c r="G8377">
        <v>12</v>
      </c>
      <c r="H8377" s="123">
        <f t="shared" si="557"/>
        <v>0.66666666666666663</v>
      </c>
      <c r="I8377"/>
      <c r="K8377" t="s">
        <v>100</v>
      </c>
      <c r="M8377" s="2">
        <v>8071.7428319999999</v>
      </c>
      <c r="N8377">
        <v>2559.0131924952302</v>
      </c>
      <c r="O8377">
        <v>4432.3408666407804</v>
      </c>
      <c r="P8377" s="2">
        <v>3</v>
      </c>
      <c r="Q8377" s="2">
        <v>8376.3369026666696</v>
      </c>
      <c r="R8377">
        <v>2326.3756302453698</v>
      </c>
      <c r="S8377">
        <v>4029.4007890750499</v>
      </c>
      <c r="T8377" s="2">
        <v>3</v>
      </c>
    </row>
    <row r="8378" spans="1:20">
      <c r="A8378" t="s">
        <v>1644</v>
      </c>
      <c r="B8378" t="s">
        <v>1685</v>
      </c>
      <c r="C8378" s="219" t="s">
        <v>123</v>
      </c>
      <c r="D8378" s="1" t="s">
        <v>44</v>
      </c>
      <c r="E8378" s="1" t="s">
        <v>73</v>
      </c>
      <c r="F8378" s="38" t="s">
        <v>73</v>
      </c>
      <c r="G8378">
        <v>12</v>
      </c>
      <c r="H8378" s="123">
        <f t="shared" si="557"/>
        <v>0.66666666666666663</v>
      </c>
      <c r="I8378"/>
      <c r="K8378" t="s">
        <v>100</v>
      </c>
      <c r="M8378" s="2">
        <v>0</v>
      </c>
      <c r="N8378">
        <v>0</v>
      </c>
      <c r="O8378">
        <v>0</v>
      </c>
      <c r="P8378" s="2">
        <v>3</v>
      </c>
      <c r="Q8378" s="2">
        <v>0</v>
      </c>
      <c r="R8378">
        <v>0</v>
      </c>
      <c r="S8378">
        <v>0</v>
      </c>
      <c r="T8378" s="2">
        <v>3</v>
      </c>
    </row>
    <row r="8379" spans="1:20">
      <c r="A8379" t="s">
        <v>1644</v>
      </c>
      <c r="B8379" t="s">
        <v>1686</v>
      </c>
      <c r="C8379" s="219" t="s">
        <v>123</v>
      </c>
      <c r="D8379" s="1" t="s">
        <v>44</v>
      </c>
      <c r="E8379" s="1" t="s">
        <v>73</v>
      </c>
      <c r="F8379" s="38" t="s">
        <v>73</v>
      </c>
      <c r="G8379">
        <v>12</v>
      </c>
      <c r="H8379" s="123">
        <f t="shared" si="557"/>
        <v>0.66666666666666663</v>
      </c>
      <c r="I8379"/>
      <c r="K8379" t="s">
        <v>100</v>
      </c>
      <c r="M8379" s="2">
        <v>183.913395833333</v>
      </c>
      <c r="N8379">
        <v>183.913395833333</v>
      </c>
      <c r="O8379">
        <v>318.54734577585998</v>
      </c>
      <c r="P8379" s="2">
        <v>3</v>
      </c>
      <c r="Q8379" s="2">
        <v>153.26116316666699</v>
      </c>
      <c r="R8379">
        <v>153.26116316666699</v>
      </c>
      <c r="S8379">
        <v>265.45612143176999</v>
      </c>
      <c r="T8379" s="2">
        <v>3</v>
      </c>
    </row>
    <row r="8380" spans="1:20">
      <c r="A8380" t="s">
        <v>1644</v>
      </c>
      <c r="B8380" t="s">
        <v>1687</v>
      </c>
      <c r="C8380" s="219" t="s">
        <v>123</v>
      </c>
      <c r="D8380" s="1" t="s">
        <v>44</v>
      </c>
      <c r="E8380" s="1" t="s">
        <v>73</v>
      </c>
      <c r="F8380" s="38" t="s">
        <v>73</v>
      </c>
      <c r="G8380">
        <v>12</v>
      </c>
      <c r="H8380" s="123">
        <f t="shared" si="557"/>
        <v>0.66666666666666663</v>
      </c>
      <c r="I8380"/>
      <c r="K8380" t="s">
        <v>100</v>
      </c>
      <c r="M8380" s="2">
        <v>3118.9335236666702</v>
      </c>
      <c r="N8380">
        <v>984.44065138537599</v>
      </c>
      <c r="O8380">
        <v>1705.10122523567</v>
      </c>
      <c r="P8380" s="2">
        <v>3</v>
      </c>
      <c r="Q8380" s="2">
        <v>9604.8375843333306</v>
      </c>
      <c r="R8380">
        <v>952.49093073220297</v>
      </c>
      <c r="S8380">
        <v>1649.76268577674</v>
      </c>
      <c r="T8380" s="2">
        <v>3</v>
      </c>
    </row>
    <row r="8381" spans="1:20">
      <c r="A8381" t="s">
        <v>1644</v>
      </c>
      <c r="B8381" t="s">
        <v>1688</v>
      </c>
      <c r="C8381" s="219" t="s">
        <v>123</v>
      </c>
      <c r="D8381" s="1" t="s">
        <v>44</v>
      </c>
      <c r="E8381" s="1" t="s">
        <v>73</v>
      </c>
      <c r="F8381" s="38" t="s">
        <v>73</v>
      </c>
      <c r="G8381">
        <v>12</v>
      </c>
      <c r="H8381" s="123">
        <f t="shared" si="557"/>
        <v>0.66666666666666663</v>
      </c>
      <c r="I8381"/>
      <c r="K8381" t="s">
        <v>100</v>
      </c>
      <c r="M8381" s="2">
        <v>99111.970170000001</v>
      </c>
      <c r="N8381">
        <v>2204.1788854126798</v>
      </c>
      <c r="O8381">
        <v>3817.74981850531</v>
      </c>
      <c r="P8381" s="2">
        <v>3</v>
      </c>
      <c r="Q8381" s="2">
        <v>58784.523126666703</v>
      </c>
      <c r="R8381">
        <v>24456.311144840802</v>
      </c>
      <c r="S8381">
        <v>42359.573468577197</v>
      </c>
      <c r="T8381" s="2">
        <v>3</v>
      </c>
    </row>
    <row r="8382" spans="1:20">
      <c r="A8382" t="s">
        <v>1644</v>
      </c>
      <c r="B8382" t="s">
        <v>1689</v>
      </c>
      <c r="C8382" s="219" t="s">
        <v>123</v>
      </c>
      <c r="D8382" s="1" t="s">
        <v>44</v>
      </c>
      <c r="E8382" s="1" t="s">
        <v>73</v>
      </c>
      <c r="F8382" s="38" t="s">
        <v>73</v>
      </c>
      <c r="G8382">
        <v>12</v>
      </c>
      <c r="H8382" s="123">
        <f t="shared" si="557"/>
        <v>0.66666666666666663</v>
      </c>
      <c r="I8382"/>
      <c r="K8382" t="s">
        <v>100</v>
      </c>
      <c r="M8382" s="2">
        <v>277.46751426666702</v>
      </c>
      <c r="N8382">
        <v>277.46751426666702</v>
      </c>
      <c r="O8382">
        <v>480.58783215970902</v>
      </c>
      <c r="P8382" s="2">
        <v>3</v>
      </c>
      <c r="Q8382" s="2">
        <v>0</v>
      </c>
      <c r="R8382">
        <v>0</v>
      </c>
      <c r="S8382">
        <v>0</v>
      </c>
      <c r="T8382" s="2">
        <v>3</v>
      </c>
    </row>
    <row r="8383" spans="1:20">
      <c r="A8383" t="s">
        <v>1644</v>
      </c>
      <c r="B8383" t="s">
        <v>1690</v>
      </c>
      <c r="C8383" s="219" t="s">
        <v>123</v>
      </c>
      <c r="D8383" s="1" t="s">
        <v>44</v>
      </c>
      <c r="E8383" s="1" t="s">
        <v>73</v>
      </c>
      <c r="F8383" s="38" t="s">
        <v>73</v>
      </c>
      <c r="G8383">
        <v>12</v>
      </c>
      <c r="H8383" s="123">
        <f t="shared" si="557"/>
        <v>0.66666666666666663</v>
      </c>
      <c r="I8383"/>
      <c r="K8383" t="s">
        <v>100</v>
      </c>
      <c r="M8383" s="2">
        <v>246.420317466667</v>
      </c>
      <c r="N8383">
        <v>246.420317466667</v>
      </c>
      <c r="O8383">
        <v>426.81250986951898</v>
      </c>
      <c r="P8383" s="2">
        <v>3</v>
      </c>
      <c r="Q8383" s="2">
        <v>0</v>
      </c>
      <c r="R8383">
        <v>0</v>
      </c>
      <c r="S8383">
        <v>0</v>
      </c>
      <c r="T8383" s="2">
        <v>3</v>
      </c>
    </row>
    <row r="8384" spans="1:20">
      <c r="A8384" t="s">
        <v>1644</v>
      </c>
      <c r="B8384" t="s">
        <v>1691</v>
      </c>
      <c r="C8384" s="219" t="s">
        <v>123</v>
      </c>
      <c r="D8384" s="1" t="s">
        <v>44</v>
      </c>
      <c r="E8384" s="1" t="s">
        <v>73</v>
      </c>
      <c r="F8384" s="38" t="s">
        <v>73</v>
      </c>
      <c r="G8384">
        <v>12</v>
      </c>
      <c r="H8384" s="123">
        <f t="shared" si="557"/>
        <v>0.66666666666666663</v>
      </c>
      <c r="I8384"/>
      <c r="K8384" t="s">
        <v>100</v>
      </c>
      <c r="M8384" s="2">
        <v>0</v>
      </c>
      <c r="N8384">
        <v>0</v>
      </c>
      <c r="O8384">
        <v>0</v>
      </c>
      <c r="P8384" s="2">
        <v>3</v>
      </c>
      <c r="Q8384" s="2">
        <v>783.23809533333304</v>
      </c>
      <c r="R8384">
        <v>783.23809533333304</v>
      </c>
      <c r="S8384">
        <v>1356.60817554081</v>
      </c>
      <c r="T8384" s="2">
        <v>3</v>
      </c>
    </row>
    <row r="8385" spans="1:20">
      <c r="A8385" t="s">
        <v>1644</v>
      </c>
      <c r="B8385" t="s">
        <v>1692</v>
      </c>
      <c r="C8385" s="219" t="s">
        <v>123</v>
      </c>
      <c r="D8385" s="1" t="s">
        <v>44</v>
      </c>
      <c r="E8385" s="1" t="s">
        <v>73</v>
      </c>
      <c r="F8385" s="38" t="s">
        <v>73</v>
      </c>
      <c r="G8385">
        <v>12</v>
      </c>
      <c r="H8385" s="123">
        <f t="shared" si="557"/>
        <v>0.66666666666666663</v>
      </c>
      <c r="I8385"/>
      <c r="K8385" t="s">
        <v>100</v>
      </c>
      <c r="M8385" s="2">
        <v>0</v>
      </c>
      <c r="N8385">
        <v>0</v>
      </c>
      <c r="O8385">
        <v>0</v>
      </c>
      <c r="P8385" s="2">
        <v>3</v>
      </c>
      <c r="Q8385" s="2">
        <v>0</v>
      </c>
      <c r="R8385">
        <v>0</v>
      </c>
      <c r="S8385">
        <v>0</v>
      </c>
      <c r="T8385" s="2">
        <v>3</v>
      </c>
    </row>
    <row r="8386" spans="1:20">
      <c r="A8386" t="s">
        <v>1644</v>
      </c>
      <c r="B8386" t="s">
        <v>1693</v>
      </c>
      <c r="C8386" s="219" t="s">
        <v>123</v>
      </c>
      <c r="D8386" s="1" t="s">
        <v>44</v>
      </c>
      <c r="E8386" s="1" t="s">
        <v>73</v>
      </c>
      <c r="F8386" s="38" t="s">
        <v>73</v>
      </c>
      <c r="G8386">
        <v>12</v>
      </c>
      <c r="H8386" s="123">
        <f t="shared" si="557"/>
        <v>0.66666666666666663</v>
      </c>
      <c r="I8386"/>
      <c r="K8386" t="s">
        <v>100</v>
      </c>
      <c r="M8386" s="2">
        <v>0</v>
      </c>
      <c r="N8386">
        <v>0</v>
      </c>
      <c r="O8386">
        <v>0</v>
      </c>
      <c r="P8386" s="2">
        <v>3</v>
      </c>
      <c r="Q8386" s="2">
        <v>0</v>
      </c>
      <c r="R8386">
        <v>0</v>
      </c>
      <c r="S8386">
        <v>0</v>
      </c>
      <c r="T8386" s="2">
        <v>3</v>
      </c>
    </row>
    <row r="8387" spans="1:20">
      <c r="A8387" t="s">
        <v>1644</v>
      </c>
      <c r="B8387" t="s">
        <v>1694</v>
      </c>
      <c r="C8387" s="219" t="s">
        <v>123</v>
      </c>
      <c r="D8387" s="1" t="s">
        <v>44</v>
      </c>
      <c r="E8387" s="1" t="s">
        <v>73</v>
      </c>
      <c r="F8387" s="38" t="s">
        <v>73</v>
      </c>
      <c r="G8387">
        <v>12</v>
      </c>
      <c r="H8387" s="123">
        <f t="shared" si="557"/>
        <v>0.66666666666666663</v>
      </c>
      <c r="I8387"/>
      <c r="K8387" t="s">
        <v>100</v>
      </c>
      <c r="M8387" s="2">
        <v>1671.30908833333</v>
      </c>
      <c r="N8387">
        <v>1671.30908833333</v>
      </c>
      <c r="O8387">
        <v>2894.79225614495</v>
      </c>
      <c r="P8387" s="2">
        <v>3</v>
      </c>
      <c r="Q8387" s="2">
        <v>0</v>
      </c>
      <c r="R8387">
        <v>0</v>
      </c>
      <c r="S8387">
        <v>0</v>
      </c>
      <c r="T8387" s="2">
        <v>3</v>
      </c>
    </row>
    <row r="8388" spans="1:20">
      <c r="A8388" t="s">
        <v>1644</v>
      </c>
      <c r="B8388" t="s">
        <v>1695</v>
      </c>
      <c r="C8388" s="219" t="s">
        <v>123</v>
      </c>
      <c r="D8388" s="1" t="s">
        <v>44</v>
      </c>
      <c r="E8388" s="1" t="s">
        <v>73</v>
      </c>
      <c r="F8388" s="38" t="s">
        <v>73</v>
      </c>
      <c r="G8388">
        <v>12</v>
      </c>
      <c r="H8388" s="123">
        <f t="shared" si="557"/>
        <v>0.66666666666666663</v>
      </c>
      <c r="I8388"/>
      <c r="K8388" t="s">
        <v>100</v>
      </c>
      <c r="M8388" s="2">
        <v>0</v>
      </c>
      <c r="N8388">
        <v>0</v>
      </c>
      <c r="O8388">
        <v>0</v>
      </c>
      <c r="P8388" s="2">
        <v>3</v>
      </c>
      <c r="Q8388" s="2">
        <v>0</v>
      </c>
      <c r="R8388">
        <v>0</v>
      </c>
      <c r="S8388">
        <v>0</v>
      </c>
      <c r="T8388" s="2">
        <v>3</v>
      </c>
    </row>
    <row r="8389" spans="1:20">
      <c r="A8389" t="s">
        <v>1644</v>
      </c>
      <c r="B8389" t="s">
        <v>1696</v>
      </c>
      <c r="C8389" s="219" t="s">
        <v>123</v>
      </c>
      <c r="D8389" s="1" t="s">
        <v>44</v>
      </c>
      <c r="E8389" s="1" t="s">
        <v>73</v>
      </c>
      <c r="F8389" s="38" t="s">
        <v>73</v>
      </c>
      <c r="G8389">
        <v>12</v>
      </c>
      <c r="H8389" s="123">
        <f t="shared" si="557"/>
        <v>0.66666666666666663</v>
      </c>
      <c r="I8389"/>
      <c r="K8389" t="s">
        <v>100</v>
      </c>
      <c r="M8389" s="2">
        <v>85735.537249999994</v>
      </c>
      <c r="N8389">
        <v>34619.659693820999</v>
      </c>
      <c r="O8389">
        <v>59963.009530442403</v>
      </c>
      <c r="P8389" s="2">
        <v>3</v>
      </c>
      <c r="Q8389" s="2">
        <v>254804.28386666701</v>
      </c>
      <c r="R8389">
        <v>65268.868208952597</v>
      </c>
      <c r="S8389">
        <v>113048.995890423</v>
      </c>
      <c r="T8389" s="2">
        <v>3</v>
      </c>
    </row>
    <row r="8390" spans="1:20">
      <c r="A8390" t="s">
        <v>1644</v>
      </c>
      <c r="B8390" t="s">
        <v>1697</v>
      </c>
      <c r="C8390" s="219" t="s">
        <v>123</v>
      </c>
      <c r="D8390" s="1" t="s">
        <v>44</v>
      </c>
      <c r="E8390" s="1" t="s">
        <v>73</v>
      </c>
      <c r="F8390" s="38" t="s">
        <v>73</v>
      </c>
      <c r="G8390">
        <v>12</v>
      </c>
      <c r="H8390" s="123">
        <f t="shared" si="557"/>
        <v>0.66666666666666663</v>
      </c>
      <c r="I8390"/>
      <c r="K8390" t="s">
        <v>100</v>
      </c>
      <c r="M8390" s="2">
        <v>0</v>
      </c>
      <c r="N8390">
        <v>0</v>
      </c>
      <c r="O8390">
        <v>0</v>
      </c>
      <c r="P8390" s="2">
        <v>3</v>
      </c>
      <c r="Q8390" s="2">
        <v>313.49245896666702</v>
      </c>
      <c r="R8390">
        <v>313.49245896666702</v>
      </c>
      <c r="S8390">
        <v>542.98486671996795</v>
      </c>
      <c r="T8390" s="2">
        <v>3</v>
      </c>
    </row>
    <row r="8391" spans="1:20">
      <c r="A8391" t="s">
        <v>1644</v>
      </c>
      <c r="B8391" t="s">
        <v>1698</v>
      </c>
      <c r="C8391" s="219" t="s">
        <v>123</v>
      </c>
      <c r="D8391" s="1" t="s">
        <v>44</v>
      </c>
      <c r="E8391" s="1" t="s">
        <v>73</v>
      </c>
      <c r="F8391" s="38" t="s">
        <v>73</v>
      </c>
      <c r="G8391">
        <v>12</v>
      </c>
      <c r="H8391" s="123">
        <f t="shared" si="557"/>
        <v>0.66666666666666663</v>
      </c>
      <c r="I8391"/>
      <c r="K8391" t="s">
        <v>100</v>
      </c>
      <c r="M8391" s="2">
        <v>0</v>
      </c>
      <c r="N8391">
        <v>0</v>
      </c>
      <c r="O8391">
        <v>0</v>
      </c>
      <c r="P8391" s="2">
        <v>3</v>
      </c>
      <c r="Q8391" s="2">
        <v>0</v>
      </c>
      <c r="R8391">
        <v>0</v>
      </c>
      <c r="S8391">
        <v>0</v>
      </c>
      <c r="T8391" s="2">
        <v>3</v>
      </c>
    </row>
    <row r="8392" spans="1:20">
      <c r="A8392" t="s">
        <v>1644</v>
      </c>
      <c r="B8392" t="s">
        <v>1699</v>
      </c>
      <c r="C8392" s="219" t="s">
        <v>123</v>
      </c>
      <c r="D8392" s="1" t="s">
        <v>44</v>
      </c>
      <c r="E8392" s="1" t="s">
        <v>73</v>
      </c>
      <c r="F8392" s="38" t="s">
        <v>73</v>
      </c>
      <c r="G8392">
        <v>12</v>
      </c>
      <c r="H8392" s="123">
        <f t="shared" si="557"/>
        <v>0.66666666666666663</v>
      </c>
      <c r="I8392"/>
      <c r="K8392" t="s">
        <v>100</v>
      </c>
      <c r="M8392" s="2">
        <v>334.26181766666701</v>
      </c>
      <c r="N8392">
        <v>334.26181766666701</v>
      </c>
      <c r="O8392">
        <v>578.95845122899095</v>
      </c>
      <c r="P8392" s="2">
        <v>3</v>
      </c>
      <c r="Q8392" s="2">
        <v>0</v>
      </c>
      <c r="R8392">
        <v>0</v>
      </c>
      <c r="S8392">
        <v>0</v>
      </c>
      <c r="T8392" s="2">
        <v>3</v>
      </c>
    </row>
    <row r="8393" spans="1:20">
      <c r="A8393" t="s">
        <v>1644</v>
      </c>
      <c r="B8393" t="s">
        <v>1700</v>
      </c>
      <c r="C8393" s="219" t="s">
        <v>123</v>
      </c>
      <c r="D8393" s="1" t="s">
        <v>44</v>
      </c>
      <c r="E8393" s="1" t="s">
        <v>73</v>
      </c>
      <c r="F8393" s="38" t="s">
        <v>73</v>
      </c>
      <c r="G8393">
        <v>12</v>
      </c>
      <c r="H8393" s="123">
        <f t="shared" si="557"/>
        <v>0.66666666666666663</v>
      </c>
      <c r="I8393"/>
      <c r="K8393" t="s">
        <v>100</v>
      </c>
      <c r="M8393" s="2">
        <v>0</v>
      </c>
      <c r="N8393">
        <v>0</v>
      </c>
      <c r="O8393">
        <v>0</v>
      </c>
      <c r="P8393" s="2">
        <v>3</v>
      </c>
      <c r="Q8393" s="2">
        <v>0</v>
      </c>
      <c r="R8393">
        <v>0</v>
      </c>
      <c r="S8393">
        <v>0</v>
      </c>
      <c r="T8393" s="2">
        <v>3</v>
      </c>
    </row>
    <row r="8394" spans="1:20">
      <c r="A8394" t="s">
        <v>1644</v>
      </c>
      <c r="B8394" t="s">
        <v>1701</v>
      </c>
      <c r="C8394" s="219" t="s">
        <v>123</v>
      </c>
      <c r="D8394" s="1" t="s">
        <v>44</v>
      </c>
      <c r="E8394" s="1" t="s">
        <v>73</v>
      </c>
      <c r="F8394" s="38" t="s">
        <v>73</v>
      </c>
      <c r="G8394">
        <v>12</v>
      </c>
      <c r="H8394" s="123">
        <f t="shared" si="557"/>
        <v>0.66666666666666663</v>
      </c>
      <c r="I8394"/>
      <c r="K8394" t="s">
        <v>100</v>
      </c>
      <c r="M8394" s="2">
        <v>1322.43722083333</v>
      </c>
      <c r="N8394">
        <v>1169.3336257190999</v>
      </c>
      <c r="O8394">
        <v>2025.34525074421</v>
      </c>
      <c r="P8394" s="2">
        <v>3</v>
      </c>
      <c r="Q8394" s="2">
        <v>0</v>
      </c>
      <c r="R8394">
        <v>0</v>
      </c>
      <c r="S8394">
        <v>0</v>
      </c>
      <c r="T8394" s="2">
        <v>3</v>
      </c>
    </row>
    <row r="8395" spans="1:20">
      <c r="A8395" t="s">
        <v>1644</v>
      </c>
      <c r="B8395" t="s">
        <v>1702</v>
      </c>
      <c r="C8395" s="219" t="s">
        <v>123</v>
      </c>
      <c r="D8395" s="1" t="s">
        <v>44</v>
      </c>
      <c r="E8395" s="1" t="s">
        <v>73</v>
      </c>
      <c r="F8395" s="38" t="s">
        <v>73</v>
      </c>
      <c r="G8395">
        <v>12</v>
      </c>
      <c r="H8395" s="123">
        <f t="shared" si="557"/>
        <v>0.66666666666666663</v>
      </c>
      <c r="I8395"/>
      <c r="K8395" t="s">
        <v>100</v>
      </c>
      <c r="M8395" s="2">
        <v>0</v>
      </c>
      <c r="N8395">
        <v>0</v>
      </c>
      <c r="O8395">
        <v>0</v>
      </c>
      <c r="P8395" s="2">
        <v>3</v>
      </c>
      <c r="Q8395" s="2">
        <v>0</v>
      </c>
      <c r="R8395">
        <v>0</v>
      </c>
      <c r="S8395">
        <v>0</v>
      </c>
      <c r="T8395" s="2">
        <v>3</v>
      </c>
    </row>
    <row r="8396" spans="1:20">
      <c r="A8396" t="s">
        <v>1644</v>
      </c>
      <c r="B8396" t="s">
        <v>1703</v>
      </c>
      <c r="C8396" s="219" t="s">
        <v>123</v>
      </c>
      <c r="D8396" s="1" t="s">
        <v>44</v>
      </c>
      <c r="E8396" s="1" t="s">
        <v>73</v>
      </c>
      <c r="F8396" s="38" t="s">
        <v>73</v>
      </c>
      <c r="G8396">
        <v>12</v>
      </c>
      <c r="H8396" s="123">
        <f t="shared" si="557"/>
        <v>0.66666666666666663</v>
      </c>
      <c r="I8396"/>
      <c r="K8396" t="s">
        <v>100</v>
      </c>
      <c r="M8396" s="2">
        <v>0</v>
      </c>
      <c r="N8396">
        <v>0</v>
      </c>
      <c r="O8396">
        <v>0</v>
      </c>
      <c r="P8396" s="2">
        <v>3</v>
      </c>
      <c r="Q8396" s="2">
        <v>0</v>
      </c>
      <c r="R8396">
        <v>0</v>
      </c>
      <c r="S8396">
        <v>0</v>
      </c>
      <c r="T8396" s="2">
        <v>3</v>
      </c>
    </row>
    <row r="8397" spans="1:20">
      <c r="A8397" t="s">
        <v>1644</v>
      </c>
      <c r="B8397" t="s">
        <v>1704</v>
      </c>
      <c r="C8397" s="219" t="s">
        <v>123</v>
      </c>
      <c r="D8397" s="1" t="s">
        <v>44</v>
      </c>
      <c r="E8397" s="1" t="s">
        <v>73</v>
      </c>
      <c r="F8397" s="38" t="s">
        <v>73</v>
      </c>
      <c r="G8397">
        <v>12</v>
      </c>
      <c r="H8397" s="123">
        <f t="shared" si="557"/>
        <v>0.66666666666666663</v>
      </c>
      <c r="I8397"/>
      <c r="K8397" t="s">
        <v>100</v>
      </c>
      <c r="M8397" s="2">
        <v>20021.305390000001</v>
      </c>
      <c r="N8397">
        <v>20021.305390000001</v>
      </c>
      <c r="O8397">
        <v>34677.918169332603</v>
      </c>
      <c r="P8397" s="2">
        <v>3</v>
      </c>
      <c r="Q8397" s="2">
        <v>3336.8842300000001</v>
      </c>
      <c r="R8397">
        <v>3336.8842300000001</v>
      </c>
      <c r="S8397">
        <v>5779.6530253353503</v>
      </c>
      <c r="T8397" s="2">
        <v>3</v>
      </c>
    </row>
    <row r="8398" spans="1:20">
      <c r="A8398" t="s">
        <v>1644</v>
      </c>
      <c r="B8398" t="s">
        <v>1705</v>
      </c>
      <c r="C8398" s="219" t="s">
        <v>123</v>
      </c>
      <c r="D8398" s="1" t="s">
        <v>44</v>
      </c>
      <c r="E8398" s="1" t="s">
        <v>73</v>
      </c>
      <c r="F8398" s="38" t="s">
        <v>73</v>
      </c>
      <c r="G8398">
        <v>12</v>
      </c>
      <c r="H8398" s="123">
        <f t="shared" si="557"/>
        <v>0.66666666666666663</v>
      </c>
      <c r="I8398"/>
      <c r="K8398" t="s">
        <v>100</v>
      </c>
      <c r="M8398" s="2">
        <v>0</v>
      </c>
      <c r="N8398">
        <v>0</v>
      </c>
      <c r="O8398">
        <v>0</v>
      </c>
      <c r="P8398" s="2">
        <v>3</v>
      </c>
      <c r="Q8398" s="2">
        <v>0</v>
      </c>
      <c r="R8398">
        <v>0</v>
      </c>
      <c r="S8398">
        <v>0</v>
      </c>
      <c r="T8398" s="2">
        <v>3</v>
      </c>
    </row>
    <row r="8399" spans="1:20">
      <c r="A8399" t="s">
        <v>1644</v>
      </c>
      <c r="B8399" t="s">
        <v>1706</v>
      </c>
      <c r="C8399" s="219" t="s">
        <v>123</v>
      </c>
      <c r="D8399" s="1" t="s">
        <v>44</v>
      </c>
      <c r="E8399" s="1" t="s">
        <v>73</v>
      </c>
      <c r="F8399" s="38" t="s">
        <v>73</v>
      </c>
      <c r="G8399">
        <v>12</v>
      </c>
      <c r="H8399" s="123">
        <f t="shared" si="557"/>
        <v>0.66666666666666663</v>
      </c>
      <c r="I8399"/>
      <c r="K8399" t="s">
        <v>100</v>
      </c>
      <c r="M8399" s="2">
        <v>1221.0193180000001</v>
      </c>
      <c r="N8399">
        <v>1221.0193180000001</v>
      </c>
      <c r="O8399">
        <v>2114.8674957991002</v>
      </c>
      <c r="P8399" s="2">
        <v>3</v>
      </c>
      <c r="Q8399" s="2">
        <v>0</v>
      </c>
      <c r="R8399">
        <v>0</v>
      </c>
      <c r="S8399">
        <v>0</v>
      </c>
      <c r="T8399" s="2">
        <v>3</v>
      </c>
    </row>
    <row r="8400" spans="1:20">
      <c r="A8400" t="s">
        <v>1644</v>
      </c>
      <c r="B8400" t="s">
        <v>1707</v>
      </c>
      <c r="C8400" s="219" t="s">
        <v>123</v>
      </c>
      <c r="D8400" s="1" t="s">
        <v>44</v>
      </c>
      <c r="E8400" s="1" t="s">
        <v>73</v>
      </c>
      <c r="F8400" s="38" t="s">
        <v>73</v>
      </c>
      <c r="G8400">
        <v>12</v>
      </c>
      <c r="H8400" s="123">
        <f t="shared" si="557"/>
        <v>0.66666666666666663</v>
      </c>
      <c r="I8400"/>
      <c r="K8400" t="s">
        <v>100</v>
      </c>
      <c r="M8400" s="2">
        <v>112372.362816667</v>
      </c>
      <c r="N8400">
        <v>28847.619081307799</v>
      </c>
      <c r="O8400">
        <v>49965.541926218502</v>
      </c>
      <c r="P8400" s="2">
        <v>3</v>
      </c>
      <c r="Q8400" s="2">
        <v>199931.62723333301</v>
      </c>
      <c r="R8400">
        <v>31220.668400505801</v>
      </c>
      <c r="S8400">
        <v>54075.783915936197</v>
      </c>
      <c r="T8400" s="2">
        <v>3</v>
      </c>
    </row>
    <row r="8401" spans="1:20">
      <c r="A8401" t="s">
        <v>1644</v>
      </c>
      <c r="B8401" t="s">
        <v>1708</v>
      </c>
      <c r="C8401" s="219" t="s">
        <v>123</v>
      </c>
      <c r="D8401" s="1" t="s">
        <v>44</v>
      </c>
      <c r="E8401" s="1" t="s">
        <v>73</v>
      </c>
      <c r="F8401" s="38" t="s">
        <v>73</v>
      </c>
      <c r="G8401">
        <v>12</v>
      </c>
      <c r="H8401" s="123">
        <f t="shared" si="557"/>
        <v>0.66666666666666663</v>
      </c>
      <c r="I8401"/>
      <c r="K8401" t="s">
        <v>100</v>
      </c>
      <c r="M8401" s="2">
        <v>0</v>
      </c>
      <c r="N8401">
        <v>0</v>
      </c>
      <c r="O8401">
        <v>0</v>
      </c>
      <c r="P8401" s="2">
        <v>3</v>
      </c>
      <c r="Q8401" s="2">
        <v>0</v>
      </c>
      <c r="R8401">
        <v>0</v>
      </c>
      <c r="S8401">
        <v>0</v>
      </c>
      <c r="T8401" s="2">
        <v>3</v>
      </c>
    </row>
    <row r="8402" spans="1:20">
      <c r="A8402" t="s">
        <v>1644</v>
      </c>
      <c r="B8402" t="s">
        <v>1709</v>
      </c>
      <c r="C8402" s="219" t="s">
        <v>123</v>
      </c>
      <c r="D8402" s="1" t="s">
        <v>44</v>
      </c>
      <c r="E8402" s="1" t="s">
        <v>73</v>
      </c>
      <c r="F8402" s="38" t="s">
        <v>73</v>
      </c>
      <c r="G8402">
        <v>12</v>
      </c>
      <c r="H8402" s="123">
        <f t="shared" si="557"/>
        <v>0.66666666666666663</v>
      </c>
      <c r="I8402"/>
      <c r="K8402" t="s">
        <v>100</v>
      </c>
      <c r="M8402" s="2">
        <v>2997.3681126666702</v>
      </c>
      <c r="N8402">
        <v>2997.3681126666702</v>
      </c>
      <c r="O8402">
        <v>5191.5938601255002</v>
      </c>
      <c r="P8402" s="2">
        <v>3</v>
      </c>
      <c r="Q8402" s="2">
        <v>0</v>
      </c>
      <c r="R8402">
        <v>0</v>
      </c>
      <c r="S8402">
        <v>0</v>
      </c>
      <c r="T8402" s="2">
        <v>3</v>
      </c>
    </row>
    <row r="8403" spans="1:20">
      <c r="A8403" t="s">
        <v>1644</v>
      </c>
      <c r="B8403" t="s">
        <v>1710</v>
      </c>
      <c r="C8403" s="219" t="s">
        <v>123</v>
      </c>
      <c r="D8403" s="1" t="s">
        <v>44</v>
      </c>
      <c r="E8403" s="1" t="s">
        <v>73</v>
      </c>
      <c r="F8403" s="38" t="s">
        <v>73</v>
      </c>
      <c r="G8403">
        <v>12</v>
      </c>
      <c r="H8403" s="123">
        <f t="shared" si="557"/>
        <v>0.66666666666666663</v>
      </c>
      <c r="I8403"/>
      <c r="K8403" t="s">
        <v>100</v>
      </c>
      <c r="M8403" s="2">
        <v>2022.78095166667</v>
      </c>
      <c r="N8403">
        <v>2022.78095166667</v>
      </c>
      <c r="O8403">
        <v>3503.5593808691901</v>
      </c>
      <c r="P8403" s="2">
        <v>3</v>
      </c>
      <c r="Q8403" s="2">
        <v>0</v>
      </c>
      <c r="R8403">
        <v>0</v>
      </c>
      <c r="S8403">
        <v>0</v>
      </c>
      <c r="T8403" s="2">
        <v>3</v>
      </c>
    </row>
    <row r="8404" spans="1:20">
      <c r="A8404" t="s">
        <v>1644</v>
      </c>
      <c r="B8404" t="s">
        <v>1711</v>
      </c>
      <c r="C8404" s="219" t="s">
        <v>123</v>
      </c>
      <c r="D8404" s="1" t="s">
        <v>44</v>
      </c>
      <c r="E8404" s="1" t="s">
        <v>73</v>
      </c>
      <c r="F8404" s="38" t="s">
        <v>73</v>
      </c>
      <c r="G8404">
        <v>12</v>
      </c>
      <c r="H8404" s="123">
        <f t="shared" si="557"/>
        <v>0.66666666666666663</v>
      </c>
      <c r="I8404"/>
      <c r="K8404" t="s">
        <v>100</v>
      </c>
      <c r="M8404" s="2">
        <v>0</v>
      </c>
      <c r="N8404">
        <v>0</v>
      </c>
      <c r="O8404">
        <v>0</v>
      </c>
      <c r="P8404" s="2">
        <v>3</v>
      </c>
      <c r="Q8404" s="2">
        <v>0</v>
      </c>
      <c r="R8404">
        <v>0</v>
      </c>
      <c r="S8404">
        <v>0</v>
      </c>
      <c r="T8404" s="2">
        <v>3</v>
      </c>
    </row>
    <row r="8405" spans="1:20">
      <c r="A8405" t="s">
        <v>1644</v>
      </c>
      <c r="B8405" t="s">
        <v>1712</v>
      </c>
      <c r="C8405" s="219" t="s">
        <v>123</v>
      </c>
      <c r="D8405" s="1" t="s">
        <v>44</v>
      </c>
      <c r="E8405" s="1" t="s">
        <v>73</v>
      </c>
      <c r="F8405" s="38" t="s">
        <v>73</v>
      </c>
      <c r="G8405">
        <v>12</v>
      </c>
      <c r="H8405" s="123">
        <f t="shared" si="557"/>
        <v>0.66666666666666663</v>
      </c>
      <c r="I8405"/>
      <c r="K8405" t="s">
        <v>100</v>
      </c>
      <c r="M8405" s="2">
        <v>0</v>
      </c>
      <c r="N8405">
        <v>0</v>
      </c>
      <c r="O8405">
        <v>0</v>
      </c>
      <c r="P8405" s="2">
        <v>3</v>
      </c>
      <c r="Q8405" s="2">
        <v>0</v>
      </c>
      <c r="R8405">
        <v>0</v>
      </c>
      <c r="S8405">
        <v>0</v>
      </c>
      <c r="T8405" s="2">
        <v>3</v>
      </c>
    </row>
    <row r="8406" spans="1:20">
      <c r="A8406" t="s">
        <v>1644</v>
      </c>
      <c r="B8406" t="s">
        <v>1713</v>
      </c>
      <c r="C8406" s="219" t="s">
        <v>123</v>
      </c>
      <c r="D8406" s="1" t="s">
        <v>44</v>
      </c>
      <c r="E8406" s="1" t="s">
        <v>73</v>
      </c>
      <c r="F8406" s="38" t="s">
        <v>73</v>
      </c>
      <c r="G8406">
        <v>12</v>
      </c>
      <c r="H8406" s="123">
        <f t="shared" si="557"/>
        <v>0.66666666666666663</v>
      </c>
      <c r="I8406"/>
      <c r="K8406" t="s">
        <v>100</v>
      </c>
      <c r="M8406" s="2">
        <v>0</v>
      </c>
      <c r="N8406">
        <v>0</v>
      </c>
      <c r="O8406">
        <v>0</v>
      </c>
      <c r="P8406" s="2">
        <v>3</v>
      </c>
      <c r="Q8406" s="2">
        <v>0</v>
      </c>
      <c r="R8406">
        <v>0</v>
      </c>
      <c r="S8406">
        <v>0</v>
      </c>
      <c r="T8406" s="2">
        <v>3</v>
      </c>
    </row>
    <row r="8407" spans="1:20">
      <c r="A8407" t="s">
        <v>1644</v>
      </c>
      <c r="B8407" t="s">
        <v>1714</v>
      </c>
      <c r="C8407" s="219" t="s">
        <v>123</v>
      </c>
      <c r="D8407" s="1" t="s">
        <v>44</v>
      </c>
      <c r="E8407" s="1" t="s">
        <v>73</v>
      </c>
      <c r="F8407" s="38" t="s">
        <v>73</v>
      </c>
      <c r="G8407">
        <v>12</v>
      </c>
      <c r="H8407" s="123">
        <f t="shared" ref="H8407:H8470" si="558">G8407/18</f>
        <v>0.66666666666666663</v>
      </c>
      <c r="I8407"/>
      <c r="K8407" t="s">
        <v>100</v>
      </c>
      <c r="M8407" s="2">
        <v>0</v>
      </c>
      <c r="N8407">
        <v>0</v>
      </c>
      <c r="O8407">
        <v>0</v>
      </c>
      <c r="P8407" s="2">
        <v>3</v>
      </c>
      <c r="Q8407" s="2">
        <v>0</v>
      </c>
      <c r="R8407">
        <v>0</v>
      </c>
      <c r="S8407">
        <v>0</v>
      </c>
      <c r="T8407" s="2">
        <v>3</v>
      </c>
    </row>
    <row r="8408" spans="1:20">
      <c r="A8408" t="s">
        <v>1644</v>
      </c>
      <c r="B8408" t="s">
        <v>1715</v>
      </c>
      <c r="C8408" s="219" t="s">
        <v>123</v>
      </c>
      <c r="D8408" s="1" t="s">
        <v>44</v>
      </c>
      <c r="E8408" s="1" t="s">
        <v>73</v>
      </c>
      <c r="F8408" s="38" t="s">
        <v>73</v>
      </c>
      <c r="G8408">
        <v>12</v>
      </c>
      <c r="H8408" s="123">
        <f t="shared" si="558"/>
        <v>0.66666666666666663</v>
      </c>
      <c r="I8408"/>
      <c r="K8408" t="s">
        <v>100</v>
      </c>
      <c r="M8408" s="2">
        <v>0</v>
      </c>
      <c r="N8408">
        <v>0</v>
      </c>
      <c r="O8408">
        <v>0</v>
      </c>
      <c r="P8408" s="2">
        <v>3</v>
      </c>
      <c r="Q8408" s="2">
        <v>0</v>
      </c>
      <c r="R8408">
        <v>0</v>
      </c>
      <c r="S8408">
        <v>0</v>
      </c>
      <c r="T8408" s="2">
        <v>3</v>
      </c>
    </row>
    <row r="8409" spans="1:20">
      <c r="A8409" t="s">
        <v>1644</v>
      </c>
      <c r="B8409" t="s">
        <v>1716</v>
      </c>
      <c r="C8409" s="219" t="s">
        <v>123</v>
      </c>
      <c r="D8409" s="1" t="s">
        <v>44</v>
      </c>
      <c r="E8409" s="1" t="s">
        <v>73</v>
      </c>
      <c r="F8409" s="38" t="s">
        <v>73</v>
      </c>
      <c r="G8409">
        <v>12</v>
      </c>
      <c r="H8409" s="123">
        <f t="shared" si="558"/>
        <v>0.66666666666666663</v>
      </c>
      <c r="I8409"/>
      <c r="K8409" t="s">
        <v>100</v>
      </c>
      <c r="M8409" s="2">
        <v>90391.928986666695</v>
      </c>
      <c r="N8409">
        <v>28863.499109195302</v>
      </c>
      <c r="O8409">
        <v>49993.046941345303</v>
      </c>
      <c r="P8409" s="2">
        <v>3</v>
      </c>
      <c r="Q8409" s="2">
        <v>433305.65</v>
      </c>
      <c r="R8409">
        <v>303746.40608471603</v>
      </c>
      <c r="S8409">
        <v>526104.20795517694</v>
      </c>
      <c r="T8409" s="2">
        <v>3</v>
      </c>
    </row>
    <row r="8410" spans="1:20">
      <c r="A8410" t="s">
        <v>1644</v>
      </c>
      <c r="B8410" t="s">
        <v>1717</v>
      </c>
      <c r="C8410" s="219" t="s">
        <v>123</v>
      </c>
      <c r="D8410" s="1" t="s">
        <v>44</v>
      </c>
      <c r="E8410" s="1" t="s">
        <v>73</v>
      </c>
      <c r="F8410" s="38" t="s">
        <v>73</v>
      </c>
      <c r="G8410">
        <v>12</v>
      </c>
      <c r="H8410" s="123">
        <f t="shared" si="558"/>
        <v>0.66666666666666663</v>
      </c>
      <c r="I8410"/>
      <c r="K8410" t="s">
        <v>100</v>
      </c>
      <c r="M8410" s="2">
        <v>2344.9248849999999</v>
      </c>
      <c r="N8410">
        <v>67.692150534872496</v>
      </c>
      <c r="O8410">
        <v>117.246244</v>
      </c>
      <c r="P8410" s="2">
        <v>3</v>
      </c>
      <c r="Q8410" s="2">
        <v>4103.6185489999998</v>
      </c>
      <c r="R8410">
        <v>846.15188341795795</v>
      </c>
      <c r="S8410">
        <v>1465.578053</v>
      </c>
      <c r="T8410" s="2">
        <v>3</v>
      </c>
    </row>
    <row r="8411" spans="1:20">
      <c r="A8411" t="s">
        <v>1644</v>
      </c>
      <c r="B8411" t="s">
        <v>1718</v>
      </c>
      <c r="C8411" s="219" t="s">
        <v>123</v>
      </c>
      <c r="D8411" s="1" t="s">
        <v>44</v>
      </c>
      <c r="E8411" s="1" t="s">
        <v>73</v>
      </c>
      <c r="F8411" s="38" t="s">
        <v>73</v>
      </c>
      <c r="G8411">
        <v>12</v>
      </c>
      <c r="H8411" s="123">
        <f t="shared" si="558"/>
        <v>0.66666666666666663</v>
      </c>
      <c r="I8411"/>
      <c r="K8411" t="s">
        <v>100</v>
      </c>
      <c r="M8411" s="2">
        <v>256017.01236666701</v>
      </c>
      <c r="N8411">
        <v>88686.894621531799</v>
      </c>
      <c r="O8411">
        <v>153610.20744999999</v>
      </c>
      <c r="P8411" s="2">
        <v>3</v>
      </c>
      <c r="Q8411" s="2">
        <v>0</v>
      </c>
      <c r="R8411">
        <v>0</v>
      </c>
      <c r="S8411">
        <v>0</v>
      </c>
      <c r="T8411" s="2">
        <v>3</v>
      </c>
    </row>
    <row r="8412" spans="1:20">
      <c r="A8412" t="s">
        <v>1644</v>
      </c>
      <c r="B8412" t="s">
        <v>1719</v>
      </c>
      <c r="C8412" s="219" t="s">
        <v>123</v>
      </c>
      <c r="D8412" s="1" t="s">
        <v>44</v>
      </c>
      <c r="E8412" s="1" t="s">
        <v>73</v>
      </c>
      <c r="F8412" s="38" t="s">
        <v>73</v>
      </c>
      <c r="G8412">
        <v>12</v>
      </c>
      <c r="H8412" s="123">
        <f t="shared" si="558"/>
        <v>0.66666666666666663</v>
      </c>
      <c r="I8412"/>
      <c r="K8412" t="s">
        <v>100</v>
      </c>
      <c r="M8412" s="2">
        <v>7302.8827866666697</v>
      </c>
      <c r="N8412">
        <v>7302.8827866666697</v>
      </c>
      <c r="O8412">
        <v>12648.964028226899</v>
      </c>
      <c r="P8412" s="2">
        <v>3</v>
      </c>
      <c r="Q8412" s="2">
        <v>60857.356549999997</v>
      </c>
      <c r="R8412">
        <v>12171.471310000001</v>
      </c>
      <c r="S8412">
        <v>21081.606711786899</v>
      </c>
      <c r="T8412" s="2">
        <v>3</v>
      </c>
    </row>
    <row r="8413" spans="1:20">
      <c r="A8413" t="s">
        <v>1644</v>
      </c>
      <c r="B8413" t="s">
        <v>1720</v>
      </c>
      <c r="C8413" s="219" t="s">
        <v>123</v>
      </c>
      <c r="D8413" s="1" t="s">
        <v>44</v>
      </c>
      <c r="E8413" s="1" t="s">
        <v>73</v>
      </c>
      <c r="F8413" s="38" t="s">
        <v>73</v>
      </c>
      <c r="G8413">
        <v>12</v>
      </c>
      <c r="H8413" s="123">
        <f t="shared" si="558"/>
        <v>0.66666666666666663</v>
      </c>
      <c r="I8413"/>
      <c r="K8413" t="s">
        <v>100</v>
      </c>
      <c r="M8413" s="2">
        <v>0</v>
      </c>
      <c r="N8413">
        <v>0</v>
      </c>
      <c r="O8413">
        <v>0</v>
      </c>
      <c r="P8413" s="2">
        <v>3</v>
      </c>
      <c r="Q8413" s="2">
        <v>0</v>
      </c>
      <c r="R8413">
        <v>0</v>
      </c>
      <c r="S8413">
        <v>0</v>
      </c>
      <c r="T8413" s="2">
        <v>3</v>
      </c>
    </row>
    <row r="8414" spans="1:20">
      <c r="A8414" t="s">
        <v>1644</v>
      </c>
      <c r="B8414" t="s">
        <v>1721</v>
      </c>
      <c r="C8414" s="219" t="s">
        <v>123</v>
      </c>
      <c r="D8414" s="1" t="s">
        <v>44</v>
      </c>
      <c r="E8414" s="1" t="s">
        <v>73</v>
      </c>
      <c r="F8414" s="38" t="s">
        <v>73</v>
      </c>
      <c r="G8414">
        <v>12</v>
      </c>
      <c r="H8414" s="123">
        <f t="shared" si="558"/>
        <v>0.66666666666666663</v>
      </c>
      <c r="I8414"/>
      <c r="K8414" t="s">
        <v>100</v>
      </c>
      <c r="M8414" s="2">
        <v>0</v>
      </c>
      <c r="N8414">
        <v>0</v>
      </c>
      <c r="O8414">
        <v>0</v>
      </c>
      <c r="P8414" s="2">
        <v>3</v>
      </c>
      <c r="Q8414" s="2">
        <v>0</v>
      </c>
      <c r="R8414">
        <v>0</v>
      </c>
      <c r="S8414">
        <v>0</v>
      </c>
      <c r="T8414" s="2">
        <v>3</v>
      </c>
    </row>
    <row r="8415" spans="1:20">
      <c r="A8415" t="s">
        <v>1644</v>
      </c>
      <c r="B8415" t="s">
        <v>1722</v>
      </c>
      <c r="C8415" s="219" t="s">
        <v>123</v>
      </c>
      <c r="D8415" s="1" t="s">
        <v>44</v>
      </c>
      <c r="E8415" s="1" t="s">
        <v>73</v>
      </c>
      <c r="F8415" s="38" t="s">
        <v>73</v>
      </c>
      <c r="G8415">
        <v>12</v>
      </c>
      <c r="H8415" s="123">
        <f t="shared" si="558"/>
        <v>0.66666666666666663</v>
      </c>
      <c r="I8415"/>
      <c r="K8415" t="s">
        <v>100</v>
      </c>
      <c r="M8415" s="2">
        <v>0</v>
      </c>
      <c r="N8415">
        <v>0</v>
      </c>
      <c r="O8415">
        <v>0</v>
      </c>
      <c r="P8415" s="2">
        <v>3</v>
      </c>
      <c r="Q8415" s="2">
        <v>0</v>
      </c>
      <c r="R8415">
        <v>0</v>
      </c>
      <c r="S8415">
        <v>0</v>
      </c>
      <c r="T8415" s="2">
        <v>3</v>
      </c>
    </row>
    <row r="8416" spans="1:20">
      <c r="A8416" t="s">
        <v>1644</v>
      </c>
      <c r="B8416" t="s">
        <v>1723</v>
      </c>
      <c r="C8416" s="219" t="s">
        <v>123</v>
      </c>
      <c r="D8416" s="1" t="s">
        <v>44</v>
      </c>
      <c r="E8416" s="1" t="s">
        <v>73</v>
      </c>
      <c r="F8416" s="38" t="s">
        <v>73</v>
      </c>
      <c r="G8416">
        <v>12</v>
      </c>
      <c r="H8416" s="123">
        <f t="shared" si="558"/>
        <v>0.66666666666666663</v>
      </c>
      <c r="I8416"/>
      <c r="K8416" t="s">
        <v>100</v>
      </c>
      <c r="M8416" s="2">
        <v>2442.03863633333</v>
      </c>
      <c r="N8416">
        <v>2442.03863633333</v>
      </c>
      <c r="O8416">
        <v>4229.7349921755504</v>
      </c>
      <c r="P8416" s="2">
        <v>3</v>
      </c>
      <c r="Q8416" s="2">
        <v>0</v>
      </c>
      <c r="R8416">
        <v>0</v>
      </c>
      <c r="S8416">
        <v>0</v>
      </c>
      <c r="T8416" s="2">
        <v>3</v>
      </c>
    </row>
    <row r="8417" spans="1:20">
      <c r="A8417" t="s">
        <v>1644</v>
      </c>
      <c r="B8417" t="s">
        <v>1724</v>
      </c>
      <c r="C8417" s="219" t="s">
        <v>123</v>
      </c>
      <c r="D8417" s="1" t="s">
        <v>44</v>
      </c>
      <c r="E8417" s="1" t="s">
        <v>73</v>
      </c>
      <c r="F8417" s="38" t="s">
        <v>73</v>
      </c>
      <c r="G8417">
        <v>12</v>
      </c>
      <c r="H8417" s="123">
        <f t="shared" si="558"/>
        <v>0.66666666666666663</v>
      </c>
      <c r="I8417"/>
      <c r="K8417" t="s">
        <v>100</v>
      </c>
      <c r="M8417" s="2">
        <v>18956.689483333299</v>
      </c>
      <c r="N8417">
        <v>10030.9372107947</v>
      </c>
      <c r="O8417">
        <v>17374.0928966297</v>
      </c>
      <c r="P8417" s="2">
        <v>3</v>
      </c>
      <c r="Q8417" s="2">
        <v>9478.3447400000005</v>
      </c>
      <c r="R8417">
        <v>9478.3447400000005</v>
      </c>
      <c r="S8417">
        <v>16416.974661333199</v>
      </c>
      <c r="T8417" s="2">
        <v>3</v>
      </c>
    </row>
    <row r="8418" spans="1:20">
      <c r="A8418" t="s">
        <v>1644</v>
      </c>
      <c r="B8418" t="s">
        <v>1725</v>
      </c>
      <c r="C8418" s="219" t="s">
        <v>123</v>
      </c>
      <c r="D8418" s="1" t="s">
        <v>44</v>
      </c>
      <c r="E8418" s="1" t="s">
        <v>73</v>
      </c>
      <c r="F8418" s="38" t="s">
        <v>73</v>
      </c>
      <c r="G8418">
        <v>12</v>
      </c>
      <c r="H8418" s="123">
        <f t="shared" si="558"/>
        <v>0.66666666666666663</v>
      </c>
      <c r="I8418"/>
      <c r="K8418" t="s">
        <v>100</v>
      </c>
      <c r="M8418" s="2">
        <v>0</v>
      </c>
      <c r="N8418">
        <v>0</v>
      </c>
      <c r="O8418">
        <v>0</v>
      </c>
      <c r="P8418" s="2">
        <v>3</v>
      </c>
      <c r="Q8418" s="2">
        <v>0</v>
      </c>
      <c r="R8418">
        <v>0</v>
      </c>
      <c r="S8418">
        <v>0</v>
      </c>
      <c r="T8418" s="2">
        <v>3</v>
      </c>
    </row>
    <row r="8419" spans="1:20">
      <c r="A8419" t="s">
        <v>1644</v>
      </c>
      <c r="B8419" t="s">
        <v>1726</v>
      </c>
      <c r="C8419" s="219" t="s">
        <v>123</v>
      </c>
      <c r="D8419" s="1" t="s">
        <v>44</v>
      </c>
      <c r="E8419" s="1" t="s">
        <v>73</v>
      </c>
      <c r="F8419" s="38" t="s">
        <v>73</v>
      </c>
      <c r="G8419">
        <v>12</v>
      </c>
      <c r="H8419" s="123">
        <f t="shared" si="558"/>
        <v>0.66666666666666663</v>
      </c>
      <c r="I8419"/>
      <c r="K8419" t="s">
        <v>100</v>
      </c>
      <c r="M8419" s="2">
        <v>8975.4135066666695</v>
      </c>
      <c r="N8419">
        <v>4487.7067533333302</v>
      </c>
      <c r="O8419">
        <v>7772.9361062432999</v>
      </c>
      <c r="P8419" s="2">
        <v>3</v>
      </c>
      <c r="Q8419" s="2">
        <v>11219.266883</v>
      </c>
      <c r="R8419">
        <v>2243.8533769999999</v>
      </c>
      <c r="S8419">
        <v>3886.4680536989999</v>
      </c>
      <c r="T8419" s="2">
        <v>3</v>
      </c>
    </row>
    <row r="8420" spans="1:20">
      <c r="A8420" t="s">
        <v>1644</v>
      </c>
      <c r="B8420" t="s">
        <v>1727</v>
      </c>
      <c r="C8420" s="219" t="s">
        <v>123</v>
      </c>
      <c r="D8420" s="1" t="s">
        <v>44</v>
      </c>
      <c r="E8420" s="1" t="s">
        <v>73</v>
      </c>
      <c r="F8420" s="38" t="s">
        <v>73</v>
      </c>
      <c r="G8420">
        <v>12</v>
      </c>
      <c r="H8420" s="123">
        <f t="shared" si="558"/>
        <v>0.66666666666666663</v>
      </c>
      <c r="I8420"/>
      <c r="K8420" t="s">
        <v>100</v>
      </c>
      <c r="M8420" s="2">
        <v>254.6370278</v>
      </c>
      <c r="N8420">
        <v>254.6370278</v>
      </c>
      <c r="O8420">
        <v>441.04426963792901</v>
      </c>
      <c r="P8420" s="2">
        <v>3</v>
      </c>
      <c r="Q8420" s="2">
        <v>636.59256933333302</v>
      </c>
      <c r="R8420">
        <v>636.59256933333302</v>
      </c>
      <c r="S8420">
        <v>1102.6106738061501</v>
      </c>
      <c r="T8420" s="2">
        <v>3</v>
      </c>
    </row>
    <row r="8421" spans="1:20">
      <c r="A8421" t="s">
        <v>1644</v>
      </c>
      <c r="B8421" t="s">
        <v>1728</v>
      </c>
      <c r="C8421" s="219" t="s">
        <v>123</v>
      </c>
      <c r="D8421" s="1" t="s">
        <v>44</v>
      </c>
      <c r="E8421" s="1" t="s">
        <v>73</v>
      </c>
      <c r="F8421" s="38" t="s">
        <v>73</v>
      </c>
      <c r="G8421">
        <v>12</v>
      </c>
      <c r="H8421" s="123">
        <f t="shared" si="558"/>
        <v>0.66666666666666663</v>
      </c>
      <c r="I8421"/>
      <c r="K8421" t="s">
        <v>100</v>
      </c>
      <c r="M8421" s="2">
        <v>0</v>
      </c>
      <c r="N8421">
        <v>0</v>
      </c>
      <c r="O8421">
        <v>0</v>
      </c>
      <c r="P8421" s="2">
        <v>3</v>
      </c>
      <c r="Q8421" s="2">
        <v>0</v>
      </c>
      <c r="R8421">
        <v>0</v>
      </c>
      <c r="S8421">
        <v>0</v>
      </c>
      <c r="T8421" s="2">
        <v>3</v>
      </c>
    </row>
    <row r="8422" spans="1:20">
      <c r="A8422" t="s">
        <v>1644</v>
      </c>
      <c r="B8422" t="s">
        <v>1729</v>
      </c>
      <c r="C8422" s="219" t="s">
        <v>123</v>
      </c>
      <c r="D8422" s="1" t="s">
        <v>44</v>
      </c>
      <c r="E8422" s="1" t="s">
        <v>73</v>
      </c>
      <c r="F8422" s="38" t="s">
        <v>73</v>
      </c>
      <c r="G8422">
        <v>12</v>
      </c>
      <c r="H8422" s="123">
        <f t="shared" si="558"/>
        <v>0.66666666666666663</v>
      </c>
      <c r="I8422"/>
      <c r="K8422" t="s">
        <v>100</v>
      </c>
      <c r="M8422" s="2">
        <v>0</v>
      </c>
      <c r="N8422">
        <v>0</v>
      </c>
      <c r="O8422">
        <v>0</v>
      </c>
      <c r="P8422" s="2">
        <v>3</v>
      </c>
      <c r="Q8422" s="2">
        <v>0</v>
      </c>
      <c r="R8422">
        <v>0</v>
      </c>
      <c r="S8422">
        <v>0</v>
      </c>
      <c r="T8422" s="2">
        <v>3</v>
      </c>
    </row>
    <row r="8423" spans="1:20">
      <c r="A8423" t="s">
        <v>1644</v>
      </c>
      <c r="B8423" t="s">
        <v>1730</v>
      </c>
      <c r="C8423" s="219" t="s">
        <v>123</v>
      </c>
      <c r="D8423" s="1" t="s">
        <v>44</v>
      </c>
      <c r="E8423" s="1" t="s">
        <v>73</v>
      </c>
      <c r="F8423" s="38" t="s">
        <v>73</v>
      </c>
      <c r="G8423">
        <v>12</v>
      </c>
      <c r="H8423" s="123">
        <f t="shared" si="558"/>
        <v>0.66666666666666663</v>
      </c>
      <c r="I8423"/>
      <c r="K8423" t="s">
        <v>100</v>
      </c>
      <c r="M8423" s="2">
        <v>0</v>
      </c>
      <c r="N8423">
        <v>0</v>
      </c>
      <c r="O8423">
        <v>0</v>
      </c>
      <c r="P8423" s="2">
        <v>3</v>
      </c>
      <c r="Q8423" s="2">
        <v>85339.004133333307</v>
      </c>
      <c r="R8423">
        <v>85339.004133333394</v>
      </c>
      <c r="S8423">
        <v>147811.491026264</v>
      </c>
      <c r="T8423" s="2">
        <v>3</v>
      </c>
    </row>
    <row r="8424" spans="1:20">
      <c r="A8424" t="s">
        <v>1644</v>
      </c>
      <c r="B8424" t="s">
        <v>1731</v>
      </c>
      <c r="C8424" s="219" t="s">
        <v>123</v>
      </c>
      <c r="D8424" s="1" t="s">
        <v>44</v>
      </c>
      <c r="E8424" s="1" t="s">
        <v>73</v>
      </c>
      <c r="F8424" s="38" t="s">
        <v>73</v>
      </c>
      <c r="G8424">
        <v>12</v>
      </c>
      <c r="H8424" s="123">
        <f t="shared" si="558"/>
        <v>0.66666666666666663</v>
      </c>
      <c r="I8424"/>
      <c r="K8424" t="s">
        <v>100</v>
      </c>
      <c r="M8424" s="2">
        <v>0</v>
      </c>
      <c r="N8424">
        <v>0</v>
      </c>
      <c r="O8424">
        <v>0</v>
      </c>
      <c r="P8424" s="2">
        <v>3</v>
      </c>
      <c r="Q8424" s="2">
        <v>0</v>
      </c>
      <c r="R8424">
        <v>0</v>
      </c>
      <c r="S8424">
        <v>0</v>
      </c>
      <c r="T8424" s="2">
        <v>3</v>
      </c>
    </row>
    <row r="8425" spans="1:20">
      <c r="A8425" t="s">
        <v>1644</v>
      </c>
      <c r="B8425" t="s">
        <v>1732</v>
      </c>
      <c r="C8425" s="219" t="s">
        <v>123</v>
      </c>
      <c r="D8425" s="1" t="s">
        <v>44</v>
      </c>
      <c r="E8425" s="1" t="s">
        <v>73</v>
      </c>
      <c r="F8425" s="38" t="s">
        <v>73</v>
      </c>
      <c r="G8425">
        <v>12</v>
      </c>
      <c r="H8425" s="123">
        <f t="shared" si="558"/>
        <v>0.66666666666666663</v>
      </c>
      <c r="I8425"/>
      <c r="K8425" t="s">
        <v>100</v>
      </c>
      <c r="M8425" s="2">
        <v>0</v>
      </c>
      <c r="N8425">
        <v>0</v>
      </c>
      <c r="O8425">
        <v>0</v>
      </c>
      <c r="P8425" s="2">
        <v>3</v>
      </c>
      <c r="Q8425" s="2">
        <v>0</v>
      </c>
      <c r="R8425">
        <v>0</v>
      </c>
      <c r="S8425">
        <v>0</v>
      </c>
      <c r="T8425" s="2">
        <v>3</v>
      </c>
    </row>
    <row r="8426" spans="1:20">
      <c r="A8426" t="s">
        <v>1644</v>
      </c>
      <c r="B8426" t="s">
        <v>1733</v>
      </c>
      <c r="C8426" s="219" t="s">
        <v>123</v>
      </c>
      <c r="D8426" s="1" t="s">
        <v>44</v>
      </c>
      <c r="E8426" s="1" t="s">
        <v>73</v>
      </c>
      <c r="F8426" s="38" t="s">
        <v>73</v>
      </c>
      <c r="G8426">
        <v>12</v>
      </c>
      <c r="H8426" s="123">
        <f t="shared" si="558"/>
        <v>0.66666666666666663</v>
      </c>
      <c r="I8426"/>
      <c r="K8426" t="s">
        <v>100</v>
      </c>
      <c r="M8426" s="2">
        <v>0</v>
      </c>
      <c r="N8426">
        <v>0</v>
      </c>
      <c r="O8426">
        <v>0</v>
      </c>
      <c r="P8426" s="2">
        <v>3</v>
      </c>
      <c r="Q8426" s="2">
        <v>0</v>
      </c>
      <c r="R8426">
        <v>0</v>
      </c>
      <c r="S8426">
        <v>0</v>
      </c>
      <c r="T8426" s="2">
        <v>3</v>
      </c>
    </row>
    <row r="8427" spans="1:20">
      <c r="A8427" t="s">
        <v>1644</v>
      </c>
      <c r="B8427" t="s">
        <v>1664</v>
      </c>
      <c r="C8427" s="219" t="s">
        <v>123</v>
      </c>
      <c r="D8427" s="1" t="s">
        <v>44</v>
      </c>
      <c r="E8427" s="1" t="s">
        <v>73</v>
      </c>
      <c r="F8427" s="38" t="s">
        <v>73</v>
      </c>
      <c r="G8427">
        <v>18</v>
      </c>
      <c r="H8427" s="123">
        <f t="shared" si="558"/>
        <v>1</v>
      </c>
      <c r="I8427"/>
      <c r="L8427" t="s">
        <v>100</v>
      </c>
      <c r="M8427" s="2">
        <v>21120.245492666701</v>
      </c>
      <c r="N8427">
        <v>10072.4942994716</v>
      </c>
      <c r="O8427">
        <v>17446.0718856327</v>
      </c>
      <c r="P8427" s="2">
        <v>3</v>
      </c>
      <c r="Q8427" s="2">
        <v>9141.5987943333294</v>
      </c>
      <c r="R8427">
        <v>5497.8747404981204</v>
      </c>
      <c r="S8427">
        <v>9522.5983841922898</v>
      </c>
      <c r="T8427" s="2">
        <v>3</v>
      </c>
    </row>
    <row r="8428" spans="1:20">
      <c r="A8428" t="s">
        <v>1644</v>
      </c>
      <c r="B8428" t="s">
        <v>1665</v>
      </c>
      <c r="C8428" s="219" t="s">
        <v>123</v>
      </c>
      <c r="D8428" s="1" t="s">
        <v>44</v>
      </c>
      <c r="E8428" s="1" t="s">
        <v>73</v>
      </c>
      <c r="F8428" s="38" t="s">
        <v>73</v>
      </c>
      <c r="G8428">
        <v>18</v>
      </c>
      <c r="H8428" s="123">
        <f t="shared" si="558"/>
        <v>1</v>
      </c>
      <c r="I8428"/>
      <c r="L8428" t="s">
        <v>100</v>
      </c>
      <c r="M8428" s="2">
        <v>0</v>
      </c>
      <c r="N8428">
        <v>0</v>
      </c>
      <c r="O8428">
        <v>0</v>
      </c>
      <c r="P8428" s="2">
        <v>3</v>
      </c>
      <c r="Q8428" s="2">
        <v>0</v>
      </c>
      <c r="R8428">
        <v>0</v>
      </c>
      <c r="S8428">
        <v>0</v>
      </c>
      <c r="T8428" s="2">
        <v>3</v>
      </c>
    </row>
    <row r="8429" spans="1:20">
      <c r="A8429" t="s">
        <v>1644</v>
      </c>
      <c r="B8429" t="s">
        <v>1666</v>
      </c>
      <c r="C8429" s="219" t="s">
        <v>123</v>
      </c>
      <c r="D8429" s="1" t="s">
        <v>44</v>
      </c>
      <c r="E8429" s="1" t="s">
        <v>73</v>
      </c>
      <c r="F8429" s="38" t="s">
        <v>73</v>
      </c>
      <c r="G8429">
        <v>18</v>
      </c>
      <c r="H8429" s="123">
        <f t="shared" si="558"/>
        <v>1</v>
      </c>
      <c r="I8429"/>
      <c r="L8429" t="s">
        <v>100</v>
      </c>
      <c r="M8429" s="2">
        <v>0</v>
      </c>
      <c r="N8429">
        <v>0</v>
      </c>
      <c r="O8429">
        <v>0</v>
      </c>
      <c r="P8429" s="2">
        <v>3</v>
      </c>
      <c r="Q8429" s="2">
        <v>0</v>
      </c>
      <c r="R8429">
        <v>0</v>
      </c>
      <c r="S8429">
        <v>0</v>
      </c>
      <c r="T8429" s="2">
        <v>3</v>
      </c>
    </row>
    <row r="8430" spans="1:20">
      <c r="A8430" t="s">
        <v>1644</v>
      </c>
      <c r="B8430" t="s">
        <v>1667</v>
      </c>
      <c r="C8430" s="219" t="s">
        <v>123</v>
      </c>
      <c r="D8430" s="1" t="s">
        <v>44</v>
      </c>
      <c r="E8430" s="1" t="s">
        <v>73</v>
      </c>
      <c r="F8430" s="38" t="s">
        <v>73</v>
      </c>
      <c r="G8430">
        <v>18</v>
      </c>
      <c r="H8430" s="123">
        <f t="shared" si="558"/>
        <v>1</v>
      </c>
      <c r="I8430"/>
      <c r="L8430" t="s">
        <v>100</v>
      </c>
      <c r="M8430" s="2">
        <v>0</v>
      </c>
      <c r="N8430">
        <v>0</v>
      </c>
      <c r="O8430">
        <v>0</v>
      </c>
      <c r="P8430" s="2">
        <v>3</v>
      </c>
      <c r="Q8430" s="2">
        <v>0</v>
      </c>
      <c r="R8430">
        <v>0</v>
      </c>
      <c r="S8430">
        <v>0</v>
      </c>
      <c r="T8430" s="2">
        <v>3</v>
      </c>
    </row>
    <row r="8431" spans="1:20">
      <c r="A8431" t="s">
        <v>1644</v>
      </c>
      <c r="B8431" t="s">
        <v>1668</v>
      </c>
      <c r="C8431" s="219" t="s">
        <v>123</v>
      </c>
      <c r="D8431" s="1" t="s">
        <v>44</v>
      </c>
      <c r="E8431" s="1" t="s">
        <v>73</v>
      </c>
      <c r="F8431" s="38" t="s">
        <v>73</v>
      </c>
      <c r="G8431">
        <v>18</v>
      </c>
      <c r="H8431" s="123">
        <f t="shared" si="558"/>
        <v>1</v>
      </c>
      <c r="I8431"/>
      <c r="L8431" t="s">
        <v>100</v>
      </c>
      <c r="M8431" s="2">
        <v>5826.6003066666699</v>
      </c>
      <c r="N8431">
        <v>1780.66079495075</v>
      </c>
      <c r="O8431">
        <v>3084.1949679006798</v>
      </c>
      <c r="P8431" s="2">
        <v>3</v>
      </c>
      <c r="Q8431" s="2">
        <v>426.33660766666702</v>
      </c>
      <c r="R8431">
        <v>426.33660766666702</v>
      </c>
      <c r="S8431">
        <v>738.43666560522604</v>
      </c>
      <c r="T8431" s="2">
        <v>3</v>
      </c>
    </row>
    <row r="8432" spans="1:20">
      <c r="A8432" t="s">
        <v>1644</v>
      </c>
      <c r="B8432" t="s">
        <v>1669</v>
      </c>
      <c r="C8432" s="219" t="s">
        <v>123</v>
      </c>
      <c r="D8432" s="1" t="s">
        <v>44</v>
      </c>
      <c r="E8432" s="1" t="s">
        <v>73</v>
      </c>
      <c r="F8432" s="38" t="s">
        <v>73</v>
      </c>
      <c r="G8432">
        <v>18</v>
      </c>
      <c r="H8432" s="123">
        <f t="shared" si="558"/>
        <v>1</v>
      </c>
      <c r="I8432"/>
      <c r="L8432" t="s">
        <v>100</v>
      </c>
      <c r="M8432" s="2">
        <v>0</v>
      </c>
      <c r="N8432">
        <v>0</v>
      </c>
      <c r="O8432">
        <v>0</v>
      </c>
      <c r="P8432" s="2">
        <v>3</v>
      </c>
      <c r="Q8432" s="2">
        <v>0</v>
      </c>
      <c r="R8432">
        <v>0</v>
      </c>
      <c r="S8432">
        <v>0</v>
      </c>
      <c r="T8432" s="2">
        <v>3</v>
      </c>
    </row>
    <row r="8433" spans="1:20">
      <c r="A8433" t="s">
        <v>1644</v>
      </c>
      <c r="B8433" t="s">
        <v>1670</v>
      </c>
      <c r="C8433" s="219" t="s">
        <v>123</v>
      </c>
      <c r="D8433" s="1" t="s">
        <v>44</v>
      </c>
      <c r="E8433" s="1" t="s">
        <v>73</v>
      </c>
      <c r="F8433" s="38" t="s">
        <v>73</v>
      </c>
      <c r="G8433">
        <v>18</v>
      </c>
      <c r="H8433" s="123">
        <f t="shared" si="558"/>
        <v>1</v>
      </c>
      <c r="I8433"/>
      <c r="L8433" t="s">
        <v>100</v>
      </c>
      <c r="M8433" s="2">
        <v>0</v>
      </c>
      <c r="N8433">
        <v>0</v>
      </c>
      <c r="O8433">
        <v>0</v>
      </c>
      <c r="P8433" s="2">
        <v>3</v>
      </c>
      <c r="Q8433" s="2">
        <v>0</v>
      </c>
      <c r="R8433">
        <v>0</v>
      </c>
      <c r="S8433">
        <v>0</v>
      </c>
      <c r="T8433" s="2">
        <v>3</v>
      </c>
    </row>
    <row r="8434" spans="1:20">
      <c r="A8434" t="s">
        <v>1644</v>
      </c>
      <c r="B8434" t="s">
        <v>1671</v>
      </c>
      <c r="C8434" s="219" t="s">
        <v>123</v>
      </c>
      <c r="D8434" s="1" t="s">
        <v>44</v>
      </c>
      <c r="E8434" s="1" t="s">
        <v>73</v>
      </c>
      <c r="F8434" s="38" t="s">
        <v>73</v>
      </c>
      <c r="G8434">
        <v>18</v>
      </c>
      <c r="H8434" s="123">
        <f t="shared" si="558"/>
        <v>1</v>
      </c>
      <c r="I8434"/>
      <c r="L8434" t="s">
        <v>100</v>
      </c>
      <c r="M8434" s="2">
        <v>0</v>
      </c>
      <c r="N8434">
        <v>0</v>
      </c>
      <c r="O8434">
        <v>0</v>
      </c>
      <c r="P8434" s="2">
        <v>3</v>
      </c>
      <c r="Q8434" s="2">
        <v>0</v>
      </c>
      <c r="R8434">
        <v>0</v>
      </c>
      <c r="S8434">
        <v>0</v>
      </c>
      <c r="T8434" s="2">
        <v>3</v>
      </c>
    </row>
    <row r="8435" spans="1:20">
      <c r="A8435" t="s">
        <v>1644</v>
      </c>
      <c r="B8435" t="s">
        <v>1672</v>
      </c>
      <c r="C8435" s="219" t="s">
        <v>123</v>
      </c>
      <c r="D8435" s="1" t="s">
        <v>44</v>
      </c>
      <c r="E8435" s="1" t="s">
        <v>73</v>
      </c>
      <c r="F8435" s="38" t="s">
        <v>73</v>
      </c>
      <c r="G8435">
        <v>18</v>
      </c>
      <c r="H8435" s="123">
        <f t="shared" si="558"/>
        <v>1</v>
      </c>
      <c r="I8435"/>
      <c r="L8435" t="s">
        <v>100</v>
      </c>
      <c r="M8435" s="2">
        <v>0</v>
      </c>
      <c r="N8435">
        <v>0</v>
      </c>
      <c r="O8435">
        <v>0</v>
      </c>
      <c r="P8435" s="2">
        <v>3</v>
      </c>
      <c r="Q8435" s="2">
        <v>0</v>
      </c>
      <c r="R8435">
        <v>0</v>
      </c>
      <c r="S8435">
        <v>0</v>
      </c>
      <c r="T8435" s="2">
        <v>3</v>
      </c>
    </row>
    <row r="8436" spans="1:20">
      <c r="A8436" t="s">
        <v>1644</v>
      </c>
      <c r="B8436" t="s">
        <v>1673</v>
      </c>
      <c r="C8436" s="219" t="s">
        <v>123</v>
      </c>
      <c r="D8436" s="1" t="s">
        <v>44</v>
      </c>
      <c r="E8436" s="1" t="s">
        <v>73</v>
      </c>
      <c r="F8436" s="38" t="s">
        <v>73</v>
      </c>
      <c r="G8436">
        <v>18</v>
      </c>
      <c r="H8436" s="123">
        <f t="shared" si="558"/>
        <v>1</v>
      </c>
      <c r="I8436"/>
      <c r="L8436" t="s">
        <v>100</v>
      </c>
      <c r="M8436" s="2">
        <v>0</v>
      </c>
      <c r="N8436">
        <v>0</v>
      </c>
      <c r="O8436">
        <v>0</v>
      </c>
      <c r="P8436" s="2">
        <v>3</v>
      </c>
      <c r="Q8436" s="2">
        <v>0</v>
      </c>
      <c r="R8436">
        <v>0</v>
      </c>
      <c r="S8436">
        <v>0</v>
      </c>
      <c r="T8436" s="2">
        <v>3</v>
      </c>
    </row>
    <row r="8437" spans="1:20">
      <c r="A8437" t="s">
        <v>1644</v>
      </c>
      <c r="B8437" t="s">
        <v>1674</v>
      </c>
      <c r="C8437" s="219" t="s">
        <v>123</v>
      </c>
      <c r="D8437" s="1" t="s">
        <v>44</v>
      </c>
      <c r="E8437" s="1" t="s">
        <v>73</v>
      </c>
      <c r="F8437" s="38" t="s">
        <v>73</v>
      </c>
      <c r="G8437">
        <v>18</v>
      </c>
      <c r="H8437" s="123">
        <f t="shared" si="558"/>
        <v>1</v>
      </c>
      <c r="I8437"/>
      <c r="L8437" t="s">
        <v>100</v>
      </c>
      <c r="M8437" s="2">
        <v>5901.8953363333303</v>
      </c>
      <c r="N8437">
        <v>1434.0622022677801</v>
      </c>
      <c r="O8437">
        <v>2483.8685955419101</v>
      </c>
      <c r="P8437" s="2">
        <v>3</v>
      </c>
      <c r="Q8437" s="2">
        <v>8306.3712146666694</v>
      </c>
      <c r="R8437">
        <v>820.85930025703101</v>
      </c>
      <c r="S8437">
        <v>1421.77001391061</v>
      </c>
      <c r="T8437" s="2">
        <v>3</v>
      </c>
    </row>
    <row r="8438" spans="1:20">
      <c r="A8438" t="s">
        <v>1644</v>
      </c>
      <c r="B8438" t="s">
        <v>1675</v>
      </c>
      <c r="C8438" s="219" t="s">
        <v>123</v>
      </c>
      <c r="D8438" s="1" t="s">
        <v>44</v>
      </c>
      <c r="E8438" s="1" t="s">
        <v>73</v>
      </c>
      <c r="F8438" s="38" t="s">
        <v>73</v>
      </c>
      <c r="G8438">
        <v>18</v>
      </c>
      <c r="H8438" s="123">
        <f t="shared" si="558"/>
        <v>1</v>
      </c>
      <c r="I8438"/>
      <c r="L8438" t="s">
        <v>100</v>
      </c>
      <c r="M8438" s="2">
        <v>0</v>
      </c>
      <c r="N8438">
        <v>0</v>
      </c>
      <c r="O8438">
        <v>0</v>
      </c>
      <c r="P8438" s="2">
        <v>3</v>
      </c>
      <c r="Q8438" s="2">
        <v>0</v>
      </c>
      <c r="R8438">
        <v>0</v>
      </c>
      <c r="S8438">
        <v>0</v>
      </c>
      <c r="T8438" s="2">
        <v>3</v>
      </c>
    </row>
    <row r="8439" spans="1:20">
      <c r="A8439" t="s">
        <v>1644</v>
      </c>
      <c r="B8439" t="s">
        <v>1676</v>
      </c>
      <c r="C8439" s="219" t="s">
        <v>123</v>
      </c>
      <c r="D8439" s="1" t="s">
        <v>44</v>
      </c>
      <c r="E8439" s="1" t="s">
        <v>73</v>
      </c>
      <c r="F8439" s="38" t="s">
        <v>73</v>
      </c>
      <c r="G8439">
        <v>18</v>
      </c>
      <c r="H8439" s="123">
        <f t="shared" si="558"/>
        <v>1</v>
      </c>
      <c r="I8439"/>
      <c r="L8439" t="s">
        <v>100</v>
      </c>
      <c r="M8439" s="2">
        <v>0</v>
      </c>
      <c r="N8439">
        <v>0</v>
      </c>
      <c r="O8439">
        <v>0</v>
      </c>
      <c r="P8439" s="2">
        <v>3</v>
      </c>
      <c r="Q8439" s="2">
        <v>0</v>
      </c>
      <c r="R8439">
        <v>0</v>
      </c>
      <c r="S8439">
        <v>0</v>
      </c>
      <c r="T8439" s="2">
        <v>3</v>
      </c>
    </row>
    <row r="8440" spans="1:20">
      <c r="A8440" t="s">
        <v>1644</v>
      </c>
      <c r="B8440" t="s">
        <v>1677</v>
      </c>
      <c r="C8440" s="219" t="s">
        <v>123</v>
      </c>
      <c r="D8440" s="1" t="s">
        <v>44</v>
      </c>
      <c r="E8440" s="1" t="s">
        <v>73</v>
      </c>
      <c r="F8440" s="38" t="s">
        <v>73</v>
      </c>
      <c r="G8440">
        <v>18</v>
      </c>
      <c r="H8440" s="123">
        <f t="shared" si="558"/>
        <v>1</v>
      </c>
      <c r="I8440"/>
      <c r="L8440" t="s">
        <v>100</v>
      </c>
      <c r="M8440" s="2">
        <v>0</v>
      </c>
      <c r="N8440">
        <v>0</v>
      </c>
      <c r="O8440">
        <v>0</v>
      </c>
      <c r="P8440" s="2">
        <v>3</v>
      </c>
      <c r="Q8440" s="2">
        <v>0</v>
      </c>
      <c r="R8440">
        <v>0</v>
      </c>
      <c r="S8440">
        <v>0</v>
      </c>
      <c r="T8440" s="2">
        <v>3</v>
      </c>
    </row>
    <row r="8441" spans="1:20">
      <c r="A8441" t="s">
        <v>1644</v>
      </c>
      <c r="B8441" t="s">
        <v>1678</v>
      </c>
      <c r="C8441" s="219" t="s">
        <v>123</v>
      </c>
      <c r="D8441" s="1" t="s">
        <v>44</v>
      </c>
      <c r="E8441" s="1" t="s">
        <v>73</v>
      </c>
      <c r="F8441" s="38" t="s">
        <v>73</v>
      </c>
      <c r="G8441">
        <v>18</v>
      </c>
      <c r="H8441" s="123">
        <f t="shared" si="558"/>
        <v>1</v>
      </c>
      <c r="I8441"/>
      <c r="L8441" t="s">
        <v>100</v>
      </c>
      <c r="M8441" s="2">
        <v>0</v>
      </c>
      <c r="N8441">
        <v>0</v>
      </c>
      <c r="O8441">
        <v>0</v>
      </c>
      <c r="P8441" s="2">
        <v>3</v>
      </c>
      <c r="Q8441" s="2">
        <v>0</v>
      </c>
      <c r="R8441">
        <v>0</v>
      </c>
      <c r="S8441">
        <v>0</v>
      </c>
      <c r="T8441" s="2">
        <v>3</v>
      </c>
    </row>
    <row r="8442" spans="1:20">
      <c r="A8442" t="s">
        <v>1644</v>
      </c>
      <c r="B8442" t="s">
        <v>1679</v>
      </c>
      <c r="C8442" s="219" t="s">
        <v>123</v>
      </c>
      <c r="D8442" s="1" t="s">
        <v>44</v>
      </c>
      <c r="E8442" s="1" t="s">
        <v>73</v>
      </c>
      <c r="F8442" s="38" t="s">
        <v>73</v>
      </c>
      <c r="G8442">
        <v>18</v>
      </c>
      <c r="H8442" s="123">
        <f t="shared" si="558"/>
        <v>1</v>
      </c>
      <c r="I8442"/>
      <c r="L8442" t="s">
        <v>100</v>
      </c>
      <c r="M8442" s="2">
        <v>24310.982354</v>
      </c>
      <c r="N8442">
        <v>12454.8504279465</v>
      </c>
      <c r="O8442">
        <v>21572.4337418744</v>
      </c>
      <c r="P8442" s="2">
        <v>3</v>
      </c>
      <c r="Q8442" s="2">
        <v>23031.456967666702</v>
      </c>
      <c r="R8442">
        <v>6740.31822327795</v>
      </c>
      <c r="S8442">
        <v>11674.573621899801</v>
      </c>
      <c r="T8442" s="2">
        <v>3</v>
      </c>
    </row>
    <row r="8443" spans="1:20">
      <c r="A8443" t="s">
        <v>1644</v>
      </c>
      <c r="B8443" t="s">
        <v>1680</v>
      </c>
      <c r="C8443" s="219" t="s">
        <v>123</v>
      </c>
      <c r="D8443" s="1" t="s">
        <v>44</v>
      </c>
      <c r="E8443" s="1" t="s">
        <v>73</v>
      </c>
      <c r="F8443" s="38" t="s">
        <v>73</v>
      </c>
      <c r="G8443">
        <v>18</v>
      </c>
      <c r="H8443" s="123">
        <f t="shared" si="558"/>
        <v>1</v>
      </c>
      <c r="I8443"/>
      <c r="L8443" t="s">
        <v>100</v>
      </c>
      <c r="M8443" s="2">
        <v>0</v>
      </c>
      <c r="N8443">
        <v>0</v>
      </c>
      <c r="O8443">
        <v>0</v>
      </c>
      <c r="P8443" s="2">
        <v>3</v>
      </c>
      <c r="Q8443" s="2">
        <v>225.10675459999999</v>
      </c>
      <c r="R8443">
        <v>225.10675459999999</v>
      </c>
      <c r="S8443">
        <v>389.89633609413897</v>
      </c>
      <c r="T8443" s="2">
        <v>3</v>
      </c>
    </row>
    <row r="8444" spans="1:20">
      <c r="A8444" t="s">
        <v>1644</v>
      </c>
      <c r="B8444" t="s">
        <v>1681</v>
      </c>
      <c r="C8444" s="219" t="s">
        <v>123</v>
      </c>
      <c r="D8444" s="1" t="s">
        <v>44</v>
      </c>
      <c r="E8444" s="1" t="s">
        <v>73</v>
      </c>
      <c r="F8444" s="38" t="s">
        <v>73</v>
      </c>
      <c r="G8444">
        <v>18</v>
      </c>
      <c r="H8444" s="123">
        <f t="shared" si="558"/>
        <v>1</v>
      </c>
      <c r="I8444"/>
      <c r="L8444" t="s">
        <v>100</v>
      </c>
      <c r="M8444" s="2">
        <v>0</v>
      </c>
      <c r="N8444">
        <v>0</v>
      </c>
      <c r="O8444">
        <v>0</v>
      </c>
      <c r="P8444" s="2">
        <v>3</v>
      </c>
      <c r="Q8444" s="2">
        <v>0</v>
      </c>
      <c r="R8444">
        <v>0</v>
      </c>
      <c r="S8444">
        <v>0</v>
      </c>
      <c r="T8444" s="2">
        <v>3</v>
      </c>
    </row>
    <row r="8445" spans="1:20">
      <c r="A8445" t="s">
        <v>1644</v>
      </c>
      <c r="B8445" t="s">
        <v>1682</v>
      </c>
      <c r="C8445" s="219" t="s">
        <v>123</v>
      </c>
      <c r="D8445" s="1" t="s">
        <v>44</v>
      </c>
      <c r="E8445" s="1" t="s">
        <v>73</v>
      </c>
      <c r="F8445" s="38" t="s">
        <v>73</v>
      </c>
      <c r="G8445">
        <v>18</v>
      </c>
      <c r="H8445" s="123">
        <f t="shared" si="558"/>
        <v>1</v>
      </c>
      <c r="I8445"/>
      <c r="L8445" t="s">
        <v>100</v>
      </c>
      <c r="M8445" s="2">
        <v>14054.872719999999</v>
      </c>
      <c r="N8445">
        <v>14054.872719999999</v>
      </c>
      <c r="O8445">
        <v>24343.753644953798</v>
      </c>
      <c r="P8445" s="2">
        <v>3</v>
      </c>
      <c r="Q8445" s="2">
        <v>33731.694533333299</v>
      </c>
      <c r="R8445">
        <v>33731.694533333299</v>
      </c>
      <c r="S8445">
        <v>58425.008757126699</v>
      </c>
      <c r="T8445" s="2">
        <v>3</v>
      </c>
    </row>
    <row r="8446" spans="1:20">
      <c r="A8446" t="s">
        <v>1644</v>
      </c>
      <c r="B8446" t="s">
        <v>1683</v>
      </c>
      <c r="C8446" s="219" t="s">
        <v>123</v>
      </c>
      <c r="D8446" s="1" t="s">
        <v>44</v>
      </c>
      <c r="E8446" s="1" t="s">
        <v>73</v>
      </c>
      <c r="F8446" s="38" t="s">
        <v>73</v>
      </c>
      <c r="G8446">
        <v>18</v>
      </c>
      <c r="H8446" s="123">
        <f t="shared" si="558"/>
        <v>1</v>
      </c>
      <c r="I8446"/>
      <c r="L8446" t="s">
        <v>100</v>
      </c>
      <c r="M8446" s="2">
        <v>105.94214181</v>
      </c>
      <c r="N8446">
        <v>47.747478068480902</v>
      </c>
      <c r="O8446">
        <v>82.701057947889495</v>
      </c>
      <c r="P8446" s="2">
        <v>3</v>
      </c>
      <c r="Q8446" s="2">
        <v>26.48553545</v>
      </c>
      <c r="R8446">
        <v>26.48553545</v>
      </c>
      <c r="S8446">
        <v>45.874293065066603</v>
      </c>
      <c r="T8446" s="2">
        <v>3</v>
      </c>
    </row>
    <row r="8447" spans="1:20">
      <c r="A8447" t="s">
        <v>1644</v>
      </c>
      <c r="B8447" t="s">
        <v>1684</v>
      </c>
      <c r="C8447" s="219" t="s">
        <v>123</v>
      </c>
      <c r="D8447" s="1" t="s">
        <v>44</v>
      </c>
      <c r="E8447" s="1" t="s">
        <v>73</v>
      </c>
      <c r="F8447" s="38" t="s">
        <v>73</v>
      </c>
      <c r="G8447">
        <v>18</v>
      </c>
      <c r="H8447" s="123">
        <f t="shared" si="558"/>
        <v>1</v>
      </c>
      <c r="I8447"/>
      <c r="L8447" t="s">
        <v>100</v>
      </c>
      <c r="M8447" s="2">
        <v>0</v>
      </c>
      <c r="N8447">
        <v>0</v>
      </c>
      <c r="O8447">
        <v>0</v>
      </c>
      <c r="P8447" s="2">
        <v>3</v>
      </c>
      <c r="Q8447" s="2">
        <v>0</v>
      </c>
      <c r="R8447">
        <v>0</v>
      </c>
      <c r="S8447">
        <v>0</v>
      </c>
      <c r="T8447" s="2">
        <v>3</v>
      </c>
    </row>
    <row r="8448" spans="1:20">
      <c r="A8448" t="s">
        <v>1644</v>
      </c>
      <c r="B8448" t="s">
        <v>1685</v>
      </c>
      <c r="C8448" s="219" t="s">
        <v>123</v>
      </c>
      <c r="D8448" s="1" t="s">
        <v>44</v>
      </c>
      <c r="E8448" s="1" t="s">
        <v>73</v>
      </c>
      <c r="F8448" s="38" t="s">
        <v>73</v>
      </c>
      <c r="G8448">
        <v>18</v>
      </c>
      <c r="H8448" s="123">
        <f t="shared" si="558"/>
        <v>1</v>
      </c>
      <c r="I8448"/>
      <c r="L8448" t="s">
        <v>100</v>
      </c>
      <c r="M8448" s="2">
        <v>0</v>
      </c>
      <c r="N8448">
        <v>0</v>
      </c>
      <c r="O8448">
        <v>0</v>
      </c>
      <c r="P8448" s="2">
        <v>3</v>
      </c>
      <c r="Q8448" s="2">
        <v>0</v>
      </c>
      <c r="R8448">
        <v>0</v>
      </c>
      <c r="S8448">
        <v>0</v>
      </c>
      <c r="T8448" s="2">
        <v>3</v>
      </c>
    </row>
    <row r="8449" spans="1:20">
      <c r="A8449" t="s">
        <v>1644</v>
      </c>
      <c r="B8449" t="s">
        <v>1686</v>
      </c>
      <c r="C8449" s="219" t="s">
        <v>123</v>
      </c>
      <c r="D8449" s="1" t="s">
        <v>44</v>
      </c>
      <c r="E8449" s="1" t="s">
        <v>73</v>
      </c>
      <c r="F8449" s="38" t="s">
        <v>73</v>
      </c>
      <c r="G8449">
        <v>18</v>
      </c>
      <c r="H8449" s="123">
        <f t="shared" si="558"/>
        <v>1</v>
      </c>
      <c r="I8449"/>
      <c r="L8449" t="s">
        <v>100</v>
      </c>
      <c r="M8449" s="2">
        <v>0</v>
      </c>
      <c r="N8449">
        <v>0</v>
      </c>
      <c r="O8449">
        <v>0</v>
      </c>
      <c r="P8449" s="2">
        <v>3</v>
      </c>
      <c r="Q8449" s="2">
        <v>0</v>
      </c>
      <c r="R8449">
        <v>0</v>
      </c>
      <c r="S8449">
        <v>0</v>
      </c>
      <c r="T8449" s="2">
        <v>3</v>
      </c>
    </row>
    <row r="8450" spans="1:20">
      <c r="A8450" t="s">
        <v>1644</v>
      </c>
      <c r="B8450" t="s">
        <v>1687</v>
      </c>
      <c r="C8450" s="219" t="s">
        <v>123</v>
      </c>
      <c r="D8450" s="1" t="s">
        <v>44</v>
      </c>
      <c r="E8450" s="1" t="s">
        <v>73</v>
      </c>
      <c r="F8450" s="38" t="s">
        <v>73</v>
      </c>
      <c r="G8450">
        <v>18</v>
      </c>
      <c r="H8450" s="123">
        <f t="shared" si="558"/>
        <v>1</v>
      </c>
      <c r="I8450"/>
      <c r="L8450" t="s">
        <v>100</v>
      </c>
      <c r="M8450" s="2">
        <v>4294.4706513333304</v>
      </c>
      <c r="N8450">
        <v>883.00861933222598</v>
      </c>
      <c r="O8450">
        <v>1529.41579220466</v>
      </c>
      <c r="P8450" s="2">
        <v>3</v>
      </c>
      <c r="Q8450" s="2">
        <v>3219.4676753333301</v>
      </c>
      <c r="R8450">
        <v>554.20835772191697</v>
      </c>
      <c r="S8450">
        <v>959.91703355366803</v>
      </c>
      <c r="T8450" s="2">
        <v>3</v>
      </c>
    </row>
    <row r="8451" spans="1:20">
      <c r="A8451" t="s">
        <v>1644</v>
      </c>
      <c r="B8451" t="s">
        <v>1688</v>
      </c>
      <c r="C8451" s="219" t="s">
        <v>123</v>
      </c>
      <c r="D8451" s="1" t="s">
        <v>44</v>
      </c>
      <c r="E8451" s="1" t="s">
        <v>73</v>
      </c>
      <c r="F8451" s="38" t="s">
        <v>73</v>
      </c>
      <c r="G8451">
        <v>18</v>
      </c>
      <c r="H8451" s="123">
        <f t="shared" si="558"/>
        <v>1</v>
      </c>
      <c r="I8451"/>
      <c r="L8451" t="s">
        <v>100</v>
      </c>
      <c r="M8451" s="2">
        <v>132.73924576666701</v>
      </c>
      <c r="N8451">
        <v>132.73924576666701</v>
      </c>
      <c r="O8451">
        <v>229.91111782623901</v>
      </c>
      <c r="P8451" s="2">
        <v>3</v>
      </c>
      <c r="Q8451" s="2">
        <v>132.73924576666701</v>
      </c>
      <c r="R8451">
        <v>132.73924576666701</v>
      </c>
      <c r="S8451">
        <v>229.91111782623901</v>
      </c>
      <c r="T8451" s="2">
        <v>3</v>
      </c>
    </row>
    <row r="8452" spans="1:20">
      <c r="A8452" t="s">
        <v>1644</v>
      </c>
      <c r="B8452" t="s">
        <v>1689</v>
      </c>
      <c r="C8452" s="219" t="s">
        <v>123</v>
      </c>
      <c r="D8452" s="1" t="s">
        <v>44</v>
      </c>
      <c r="E8452" s="1" t="s">
        <v>73</v>
      </c>
      <c r="F8452" s="38" t="s">
        <v>73</v>
      </c>
      <c r="G8452">
        <v>18</v>
      </c>
      <c r="H8452" s="123">
        <f t="shared" si="558"/>
        <v>1</v>
      </c>
      <c r="I8452"/>
      <c r="L8452" t="s">
        <v>100</v>
      </c>
      <c r="M8452" s="2">
        <v>35555.359926666701</v>
      </c>
      <c r="N8452">
        <v>6386.9495044085897</v>
      </c>
      <c r="O8452">
        <v>11062.5210470125</v>
      </c>
      <c r="P8452" s="2">
        <v>3</v>
      </c>
      <c r="Q8452" s="2">
        <v>25673.312366666702</v>
      </c>
      <c r="R8452">
        <v>4339.0316833274201</v>
      </c>
      <c r="S8452">
        <v>7515.42333117421</v>
      </c>
      <c r="T8452" s="2">
        <v>3</v>
      </c>
    </row>
    <row r="8453" spans="1:20">
      <c r="A8453" t="s">
        <v>1644</v>
      </c>
      <c r="B8453" t="s">
        <v>1690</v>
      </c>
      <c r="C8453" s="219" t="s">
        <v>123</v>
      </c>
      <c r="D8453" s="1" t="s">
        <v>44</v>
      </c>
      <c r="E8453" s="1" t="s">
        <v>73</v>
      </c>
      <c r="F8453" s="38" t="s">
        <v>73</v>
      </c>
      <c r="G8453">
        <v>18</v>
      </c>
      <c r="H8453" s="123">
        <f t="shared" si="558"/>
        <v>1</v>
      </c>
      <c r="I8453"/>
      <c r="L8453" t="s">
        <v>100</v>
      </c>
      <c r="M8453" s="2">
        <v>0</v>
      </c>
      <c r="N8453">
        <v>0</v>
      </c>
      <c r="O8453">
        <v>0</v>
      </c>
      <c r="P8453" s="2">
        <v>3</v>
      </c>
      <c r="Q8453" s="2">
        <v>0</v>
      </c>
      <c r="R8453">
        <v>0</v>
      </c>
      <c r="S8453">
        <v>0</v>
      </c>
      <c r="T8453" s="2">
        <v>3</v>
      </c>
    </row>
    <row r="8454" spans="1:20">
      <c r="A8454" t="s">
        <v>1644</v>
      </c>
      <c r="B8454" t="s">
        <v>1691</v>
      </c>
      <c r="C8454" s="219" t="s">
        <v>123</v>
      </c>
      <c r="D8454" s="1" t="s">
        <v>44</v>
      </c>
      <c r="E8454" s="1" t="s">
        <v>73</v>
      </c>
      <c r="F8454" s="38" t="s">
        <v>73</v>
      </c>
      <c r="G8454">
        <v>18</v>
      </c>
      <c r="H8454" s="123">
        <f t="shared" si="558"/>
        <v>1</v>
      </c>
      <c r="I8454"/>
      <c r="L8454" t="s">
        <v>100</v>
      </c>
      <c r="M8454" s="2">
        <v>0</v>
      </c>
      <c r="N8454">
        <v>0</v>
      </c>
      <c r="O8454">
        <v>0</v>
      </c>
      <c r="P8454" s="2">
        <v>3</v>
      </c>
      <c r="Q8454" s="2">
        <v>0</v>
      </c>
      <c r="R8454">
        <v>0</v>
      </c>
      <c r="S8454">
        <v>0</v>
      </c>
      <c r="T8454" s="2">
        <v>3</v>
      </c>
    </row>
    <row r="8455" spans="1:20">
      <c r="A8455" t="s">
        <v>1644</v>
      </c>
      <c r="B8455" t="s">
        <v>1692</v>
      </c>
      <c r="C8455" s="219" t="s">
        <v>123</v>
      </c>
      <c r="D8455" s="1" t="s">
        <v>44</v>
      </c>
      <c r="E8455" s="1" t="s">
        <v>73</v>
      </c>
      <c r="F8455" s="38" t="s">
        <v>73</v>
      </c>
      <c r="G8455">
        <v>18</v>
      </c>
      <c r="H8455" s="123">
        <f t="shared" si="558"/>
        <v>1</v>
      </c>
      <c r="I8455"/>
      <c r="L8455" t="s">
        <v>100</v>
      </c>
      <c r="M8455" s="2">
        <v>0</v>
      </c>
      <c r="N8455">
        <v>0</v>
      </c>
      <c r="O8455">
        <v>0</v>
      </c>
      <c r="P8455" s="2">
        <v>3</v>
      </c>
      <c r="Q8455" s="2">
        <v>0</v>
      </c>
      <c r="R8455">
        <v>0</v>
      </c>
      <c r="S8455">
        <v>0</v>
      </c>
      <c r="T8455" s="2">
        <v>3</v>
      </c>
    </row>
    <row r="8456" spans="1:20">
      <c r="A8456" t="s">
        <v>1644</v>
      </c>
      <c r="B8456" t="s">
        <v>1693</v>
      </c>
      <c r="C8456" s="219" t="s">
        <v>123</v>
      </c>
      <c r="D8456" s="1" t="s">
        <v>44</v>
      </c>
      <c r="E8456" s="1" t="s">
        <v>73</v>
      </c>
      <c r="F8456" s="38" t="s">
        <v>73</v>
      </c>
      <c r="G8456">
        <v>18</v>
      </c>
      <c r="H8456" s="123">
        <f t="shared" si="558"/>
        <v>1</v>
      </c>
      <c r="I8456"/>
      <c r="L8456" t="s">
        <v>100</v>
      </c>
      <c r="M8456" s="2">
        <v>0</v>
      </c>
      <c r="N8456">
        <v>0</v>
      </c>
      <c r="O8456">
        <v>0</v>
      </c>
      <c r="P8456" s="2">
        <v>3</v>
      </c>
      <c r="Q8456" s="2">
        <v>0</v>
      </c>
      <c r="R8456">
        <v>0</v>
      </c>
      <c r="S8456">
        <v>0</v>
      </c>
      <c r="T8456" s="2">
        <v>3</v>
      </c>
    </row>
    <row r="8457" spans="1:20">
      <c r="A8457" t="s">
        <v>1644</v>
      </c>
      <c r="B8457" t="s">
        <v>1694</v>
      </c>
      <c r="C8457" s="219" t="s">
        <v>123</v>
      </c>
      <c r="D8457" s="1" t="s">
        <v>44</v>
      </c>
      <c r="E8457" s="1" t="s">
        <v>73</v>
      </c>
      <c r="F8457" s="38" t="s">
        <v>73</v>
      </c>
      <c r="G8457">
        <v>18</v>
      </c>
      <c r="H8457" s="123">
        <f t="shared" si="558"/>
        <v>1</v>
      </c>
      <c r="I8457"/>
      <c r="L8457" t="s">
        <v>100</v>
      </c>
      <c r="M8457" s="2">
        <v>0</v>
      </c>
      <c r="N8457">
        <v>0</v>
      </c>
      <c r="O8457">
        <v>0</v>
      </c>
      <c r="P8457" s="2">
        <v>3</v>
      </c>
      <c r="Q8457" s="2">
        <v>0</v>
      </c>
      <c r="R8457">
        <v>0</v>
      </c>
      <c r="S8457">
        <v>0</v>
      </c>
      <c r="T8457" s="2">
        <v>3</v>
      </c>
    </row>
    <row r="8458" spans="1:20">
      <c r="A8458" t="s">
        <v>1644</v>
      </c>
      <c r="B8458" t="s">
        <v>1695</v>
      </c>
      <c r="C8458" s="219" t="s">
        <v>123</v>
      </c>
      <c r="D8458" s="1" t="s">
        <v>44</v>
      </c>
      <c r="E8458" s="1" t="s">
        <v>73</v>
      </c>
      <c r="F8458" s="38" t="s">
        <v>73</v>
      </c>
      <c r="G8458">
        <v>18</v>
      </c>
      <c r="H8458" s="123">
        <f t="shared" si="558"/>
        <v>1</v>
      </c>
      <c r="I8458"/>
      <c r="L8458" t="s">
        <v>100</v>
      </c>
      <c r="M8458" s="2">
        <v>0</v>
      </c>
      <c r="N8458">
        <v>0</v>
      </c>
      <c r="O8458">
        <v>0</v>
      </c>
      <c r="P8458" s="2">
        <v>3</v>
      </c>
      <c r="Q8458" s="2">
        <v>0</v>
      </c>
      <c r="R8458">
        <v>0</v>
      </c>
      <c r="S8458">
        <v>0</v>
      </c>
      <c r="T8458" s="2">
        <v>3</v>
      </c>
    </row>
    <row r="8459" spans="1:20">
      <c r="A8459" t="s">
        <v>1644</v>
      </c>
      <c r="B8459" t="s">
        <v>1696</v>
      </c>
      <c r="C8459" s="219" t="s">
        <v>123</v>
      </c>
      <c r="D8459" s="1" t="s">
        <v>44</v>
      </c>
      <c r="E8459" s="1" t="s">
        <v>73</v>
      </c>
      <c r="F8459" s="38" t="s">
        <v>73</v>
      </c>
      <c r="G8459">
        <v>18</v>
      </c>
      <c r="H8459" s="123">
        <f t="shared" si="558"/>
        <v>1</v>
      </c>
      <c r="I8459"/>
      <c r="L8459" t="s">
        <v>100</v>
      </c>
      <c r="M8459" s="2">
        <v>0</v>
      </c>
      <c r="N8459">
        <v>0</v>
      </c>
      <c r="O8459">
        <v>0</v>
      </c>
      <c r="P8459" s="2">
        <v>3</v>
      </c>
      <c r="Q8459" s="2">
        <v>0</v>
      </c>
      <c r="R8459">
        <v>0</v>
      </c>
      <c r="S8459">
        <v>0</v>
      </c>
      <c r="T8459" s="2">
        <v>3</v>
      </c>
    </row>
    <row r="8460" spans="1:20">
      <c r="A8460" t="s">
        <v>1644</v>
      </c>
      <c r="B8460" t="s">
        <v>1697</v>
      </c>
      <c r="C8460" s="219" t="s">
        <v>123</v>
      </c>
      <c r="D8460" s="1" t="s">
        <v>44</v>
      </c>
      <c r="E8460" s="1" t="s">
        <v>73</v>
      </c>
      <c r="F8460" s="38" t="s">
        <v>73</v>
      </c>
      <c r="G8460">
        <v>18</v>
      </c>
      <c r="H8460" s="123">
        <f t="shared" si="558"/>
        <v>1</v>
      </c>
      <c r="I8460"/>
      <c r="L8460" t="s">
        <v>100</v>
      </c>
      <c r="M8460" s="2">
        <v>0</v>
      </c>
      <c r="N8460">
        <v>0</v>
      </c>
      <c r="O8460">
        <v>0</v>
      </c>
      <c r="P8460" s="2">
        <v>3</v>
      </c>
      <c r="Q8460" s="2">
        <v>0</v>
      </c>
      <c r="R8460">
        <v>0</v>
      </c>
      <c r="S8460">
        <v>0</v>
      </c>
      <c r="T8460" s="2">
        <v>3</v>
      </c>
    </row>
    <row r="8461" spans="1:20">
      <c r="A8461" t="s">
        <v>1644</v>
      </c>
      <c r="B8461" t="s">
        <v>1698</v>
      </c>
      <c r="C8461" s="219" t="s">
        <v>123</v>
      </c>
      <c r="D8461" s="1" t="s">
        <v>44</v>
      </c>
      <c r="E8461" s="1" t="s">
        <v>73</v>
      </c>
      <c r="F8461" s="38" t="s">
        <v>73</v>
      </c>
      <c r="G8461">
        <v>18</v>
      </c>
      <c r="H8461" s="123">
        <f t="shared" si="558"/>
        <v>1</v>
      </c>
      <c r="I8461"/>
      <c r="L8461" t="s">
        <v>100</v>
      </c>
      <c r="M8461" s="2">
        <v>0</v>
      </c>
      <c r="N8461">
        <v>0</v>
      </c>
      <c r="O8461">
        <v>0</v>
      </c>
      <c r="P8461" s="2">
        <v>3</v>
      </c>
      <c r="Q8461" s="2">
        <v>0</v>
      </c>
      <c r="R8461">
        <v>0</v>
      </c>
      <c r="S8461">
        <v>0</v>
      </c>
      <c r="T8461" s="2">
        <v>3</v>
      </c>
    </row>
    <row r="8462" spans="1:20">
      <c r="A8462" t="s">
        <v>1644</v>
      </c>
      <c r="B8462" t="s">
        <v>1699</v>
      </c>
      <c r="C8462" s="219" t="s">
        <v>123</v>
      </c>
      <c r="D8462" s="1" t="s">
        <v>44</v>
      </c>
      <c r="E8462" s="1" t="s">
        <v>73</v>
      </c>
      <c r="F8462" s="38" t="s">
        <v>73</v>
      </c>
      <c r="G8462">
        <v>18</v>
      </c>
      <c r="H8462" s="123">
        <f t="shared" si="558"/>
        <v>1</v>
      </c>
      <c r="I8462"/>
      <c r="L8462" t="s">
        <v>100</v>
      </c>
      <c r="M8462" s="2">
        <v>0</v>
      </c>
      <c r="N8462">
        <v>0</v>
      </c>
      <c r="O8462">
        <v>0</v>
      </c>
      <c r="P8462" s="2">
        <v>3</v>
      </c>
      <c r="Q8462" s="2">
        <v>0</v>
      </c>
      <c r="R8462">
        <v>0</v>
      </c>
      <c r="S8462">
        <v>0</v>
      </c>
      <c r="T8462" s="2">
        <v>3</v>
      </c>
    </row>
    <row r="8463" spans="1:20">
      <c r="A8463" t="s">
        <v>1644</v>
      </c>
      <c r="B8463" t="s">
        <v>1700</v>
      </c>
      <c r="C8463" s="219" t="s">
        <v>123</v>
      </c>
      <c r="D8463" s="1" t="s">
        <v>44</v>
      </c>
      <c r="E8463" s="1" t="s">
        <v>73</v>
      </c>
      <c r="F8463" s="38" t="s">
        <v>73</v>
      </c>
      <c r="G8463">
        <v>18</v>
      </c>
      <c r="H8463" s="123">
        <f t="shared" si="558"/>
        <v>1</v>
      </c>
      <c r="I8463"/>
      <c r="L8463" t="s">
        <v>100</v>
      </c>
      <c r="M8463" s="2">
        <v>3479.5538043333299</v>
      </c>
      <c r="N8463">
        <v>2463.8215123934001</v>
      </c>
      <c r="O8463">
        <v>4267.4640402465602</v>
      </c>
      <c r="P8463" s="2">
        <v>3</v>
      </c>
      <c r="Q8463" s="2">
        <v>0</v>
      </c>
      <c r="R8463">
        <v>0</v>
      </c>
      <c r="S8463">
        <v>0</v>
      </c>
      <c r="T8463" s="2">
        <v>3</v>
      </c>
    </row>
    <row r="8464" spans="1:20">
      <c r="A8464" t="s">
        <v>1644</v>
      </c>
      <c r="B8464" t="s">
        <v>1701</v>
      </c>
      <c r="C8464" s="219" t="s">
        <v>123</v>
      </c>
      <c r="D8464" s="1" t="s">
        <v>44</v>
      </c>
      <c r="E8464" s="1" t="s">
        <v>73</v>
      </c>
      <c r="F8464" s="38" t="s">
        <v>73</v>
      </c>
      <c r="G8464">
        <v>18</v>
      </c>
      <c r="H8464" s="123">
        <f t="shared" si="558"/>
        <v>1</v>
      </c>
      <c r="I8464"/>
      <c r="L8464" t="s">
        <v>100</v>
      </c>
      <c r="M8464" s="2">
        <v>0</v>
      </c>
      <c r="N8464">
        <v>0</v>
      </c>
      <c r="O8464">
        <v>0</v>
      </c>
      <c r="P8464" s="2">
        <v>3</v>
      </c>
      <c r="Q8464" s="2">
        <v>0</v>
      </c>
      <c r="R8464">
        <v>0</v>
      </c>
      <c r="S8464">
        <v>0</v>
      </c>
      <c r="T8464" s="2">
        <v>3</v>
      </c>
    </row>
    <row r="8465" spans="1:20">
      <c r="A8465" t="s">
        <v>1644</v>
      </c>
      <c r="B8465" t="s">
        <v>1702</v>
      </c>
      <c r="C8465" s="219" t="s">
        <v>123</v>
      </c>
      <c r="D8465" s="1" t="s">
        <v>44</v>
      </c>
      <c r="E8465" s="1" t="s">
        <v>73</v>
      </c>
      <c r="F8465" s="38" t="s">
        <v>73</v>
      </c>
      <c r="G8465">
        <v>18</v>
      </c>
      <c r="H8465" s="123">
        <f t="shared" si="558"/>
        <v>1</v>
      </c>
      <c r="I8465"/>
      <c r="L8465" t="s">
        <v>100</v>
      </c>
      <c r="M8465" s="2">
        <v>4217.8576203333296</v>
      </c>
      <c r="N8465">
        <v>2305.32547107254</v>
      </c>
      <c r="O8465">
        <v>3992.9408438802898</v>
      </c>
      <c r="P8465" s="2">
        <v>3</v>
      </c>
      <c r="Q8465" s="2">
        <v>5871.9194319999997</v>
      </c>
      <c r="R8465">
        <v>765.84133629555697</v>
      </c>
      <c r="S8465">
        <v>1326.4761050003499</v>
      </c>
      <c r="T8465" s="2">
        <v>3</v>
      </c>
    </row>
    <row r="8466" spans="1:20">
      <c r="A8466" t="s">
        <v>1644</v>
      </c>
      <c r="B8466" t="s">
        <v>1703</v>
      </c>
      <c r="C8466" s="219" t="s">
        <v>123</v>
      </c>
      <c r="D8466" s="1" t="s">
        <v>44</v>
      </c>
      <c r="E8466" s="1" t="s">
        <v>73</v>
      </c>
      <c r="F8466" s="38" t="s">
        <v>73</v>
      </c>
      <c r="G8466">
        <v>18</v>
      </c>
      <c r="H8466" s="123">
        <f t="shared" si="558"/>
        <v>1</v>
      </c>
      <c r="I8466"/>
      <c r="L8466" t="s">
        <v>100</v>
      </c>
      <c r="M8466" s="2">
        <v>0</v>
      </c>
      <c r="N8466">
        <v>0</v>
      </c>
      <c r="O8466">
        <v>0</v>
      </c>
      <c r="P8466" s="2">
        <v>3</v>
      </c>
      <c r="Q8466" s="2">
        <v>0</v>
      </c>
      <c r="R8466">
        <v>0</v>
      </c>
      <c r="S8466">
        <v>0</v>
      </c>
      <c r="T8466" s="2">
        <v>3</v>
      </c>
    </row>
    <row r="8467" spans="1:20">
      <c r="A8467" t="s">
        <v>1644</v>
      </c>
      <c r="B8467" t="s">
        <v>1704</v>
      </c>
      <c r="C8467" s="219" t="s">
        <v>123</v>
      </c>
      <c r="D8467" s="1" t="s">
        <v>44</v>
      </c>
      <c r="E8467" s="1" t="s">
        <v>73</v>
      </c>
      <c r="F8467" s="38" t="s">
        <v>73</v>
      </c>
      <c r="G8467">
        <v>18</v>
      </c>
      <c r="H8467" s="123">
        <f t="shared" si="558"/>
        <v>1</v>
      </c>
      <c r="I8467"/>
      <c r="L8467" t="s">
        <v>100</v>
      </c>
      <c r="M8467" s="2">
        <v>0</v>
      </c>
      <c r="N8467">
        <v>0</v>
      </c>
      <c r="O8467">
        <v>0</v>
      </c>
      <c r="P8467" s="2">
        <v>3</v>
      </c>
      <c r="Q8467" s="2">
        <v>0</v>
      </c>
      <c r="R8467">
        <v>0</v>
      </c>
      <c r="S8467">
        <v>0</v>
      </c>
      <c r="T8467" s="2">
        <v>3</v>
      </c>
    </row>
    <row r="8468" spans="1:20">
      <c r="A8468" t="s">
        <v>1644</v>
      </c>
      <c r="B8468" t="s">
        <v>1705</v>
      </c>
      <c r="C8468" s="219" t="s">
        <v>123</v>
      </c>
      <c r="D8468" s="1" t="s">
        <v>44</v>
      </c>
      <c r="E8468" s="1" t="s">
        <v>73</v>
      </c>
      <c r="F8468" s="38" t="s">
        <v>73</v>
      </c>
      <c r="G8468">
        <v>18</v>
      </c>
      <c r="H8468" s="123">
        <f t="shared" si="558"/>
        <v>1</v>
      </c>
      <c r="I8468"/>
      <c r="L8468" t="s">
        <v>100</v>
      </c>
      <c r="M8468" s="2">
        <v>0</v>
      </c>
      <c r="N8468">
        <v>0</v>
      </c>
      <c r="O8468">
        <v>0</v>
      </c>
      <c r="P8468" s="2">
        <v>3</v>
      </c>
      <c r="Q8468" s="2">
        <v>0</v>
      </c>
      <c r="R8468">
        <v>0</v>
      </c>
      <c r="S8468">
        <v>0</v>
      </c>
      <c r="T8468" s="2">
        <v>3</v>
      </c>
    </row>
    <row r="8469" spans="1:20">
      <c r="A8469" t="s">
        <v>1644</v>
      </c>
      <c r="B8469" t="s">
        <v>1706</v>
      </c>
      <c r="C8469" s="219" t="s">
        <v>123</v>
      </c>
      <c r="D8469" s="1" t="s">
        <v>44</v>
      </c>
      <c r="E8469" s="1" t="s">
        <v>73</v>
      </c>
      <c r="F8469" s="38" t="s">
        <v>73</v>
      </c>
      <c r="G8469">
        <v>18</v>
      </c>
      <c r="H8469" s="123">
        <f t="shared" si="558"/>
        <v>1</v>
      </c>
      <c r="I8469"/>
      <c r="L8469" t="s">
        <v>100</v>
      </c>
      <c r="M8469" s="2">
        <v>0</v>
      </c>
      <c r="N8469">
        <v>0</v>
      </c>
      <c r="O8469">
        <v>0</v>
      </c>
      <c r="P8469" s="2">
        <v>3</v>
      </c>
      <c r="Q8469" s="2">
        <v>1282.0702839999999</v>
      </c>
      <c r="R8469">
        <v>1282.0702839999999</v>
      </c>
      <c r="S8469">
        <v>2220.6108707622602</v>
      </c>
      <c r="T8469" s="2">
        <v>3</v>
      </c>
    </row>
    <row r="8470" spans="1:20">
      <c r="A8470" t="s">
        <v>1644</v>
      </c>
      <c r="B8470" t="s">
        <v>1707</v>
      </c>
      <c r="C8470" s="219" t="s">
        <v>123</v>
      </c>
      <c r="D8470" s="1" t="s">
        <v>44</v>
      </c>
      <c r="E8470" s="1" t="s">
        <v>73</v>
      </c>
      <c r="F8470" s="38" t="s">
        <v>73</v>
      </c>
      <c r="G8470">
        <v>18</v>
      </c>
      <c r="H8470" s="123">
        <f t="shared" si="558"/>
        <v>1</v>
      </c>
      <c r="I8470"/>
      <c r="L8470" t="s">
        <v>100</v>
      </c>
      <c r="M8470" s="2">
        <v>0</v>
      </c>
      <c r="N8470">
        <v>0</v>
      </c>
      <c r="O8470">
        <v>0</v>
      </c>
      <c r="P8470" s="2">
        <v>3</v>
      </c>
      <c r="Q8470" s="2">
        <v>0</v>
      </c>
      <c r="R8470">
        <v>0</v>
      </c>
      <c r="S8470">
        <v>0</v>
      </c>
      <c r="T8470" s="2">
        <v>3</v>
      </c>
    </row>
    <row r="8471" spans="1:20">
      <c r="A8471" t="s">
        <v>1644</v>
      </c>
      <c r="B8471" t="s">
        <v>1708</v>
      </c>
      <c r="C8471" s="219" t="s">
        <v>123</v>
      </c>
      <c r="D8471" s="1" t="s">
        <v>44</v>
      </c>
      <c r="E8471" s="1" t="s">
        <v>73</v>
      </c>
      <c r="F8471" s="38" t="s">
        <v>73</v>
      </c>
      <c r="G8471">
        <v>18</v>
      </c>
      <c r="H8471" s="123">
        <f t="shared" ref="H8471:H8534" si="559">G8471/18</f>
        <v>1</v>
      </c>
      <c r="I8471"/>
      <c r="L8471" t="s">
        <v>100</v>
      </c>
      <c r="M8471" s="2">
        <v>0</v>
      </c>
      <c r="N8471">
        <v>0</v>
      </c>
      <c r="O8471">
        <v>0</v>
      </c>
      <c r="P8471" s="2">
        <v>3</v>
      </c>
      <c r="Q8471" s="2">
        <v>0</v>
      </c>
      <c r="R8471">
        <v>0</v>
      </c>
      <c r="S8471">
        <v>0</v>
      </c>
      <c r="T8471" s="2">
        <v>3</v>
      </c>
    </row>
    <row r="8472" spans="1:20">
      <c r="A8472" t="s">
        <v>1644</v>
      </c>
      <c r="B8472" t="s">
        <v>1709</v>
      </c>
      <c r="C8472" s="219" t="s">
        <v>123</v>
      </c>
      <c r="D8472" s="1" t="s">
        <v>44</v>
      </c>
      <c r="E8472" s="1" t="s">
        <v>73</v>
      </c>
      <c r="F8472" s="38" t="s">
        <v>73</v>
      </c>
      <c r="G8472">
        <v>18</v>
      </c>
      <c r="H8472" s="123">
        <f t="shared" si="559"/>
        <v>1</v>
      </c>
      <c r="I8472"/>
      <c r="L8472" t="s">
        <v>100</v>
      </c>
      <c r="M8472" s="2">
        <v>0</v>
      </c>
      <c r="N8472">
        <v>0</v>
      </c>
      <c r="O8472">
        <v>0</v>
      </c>
      <c r="P8472" s="2">
        <v>3</v>
      </c>
      <c r="Q8472" s="2">
        <v>0</v>
      </c>
      <c r="R8472">
        <v>0</v>
      </c>
      <c r="S8472">
        <v>0</v>
      </c>
      <c r="T8472" s="2">
        <v>3</v>
      </c>
    </row>
    <row r="8473" spans="1:20">
      <c r="A8473" t="s">
        <v>1644</v>
      </c>
      <c r="B8473" t="s">
        <v>1710</v>
      </c>
      <c r="C8473" s="219" t="s">
        <v>123</v>
      </c>
      <c r="D8473" s="1" t="s">
        <v>44</v>
      </c>
      <c r="E8473" s="1" t="s">
        <v>73</v>
      </c>
      <c r="F8473" s="38" t="s">
        <v>73</v>
      </c>
      <c r="G8473">
        <v>18</v>
      </c>
      <c r="H8473" s="123">
        <f t="shared" si="559"/>
        <v>1</v>
      </c>
      <c r="I8473"/>
      <c r="L8473" t="s">
        <v>100</v>
      </c>
      <c r="M8473" s="2">
        <v>74337.199959999998</v>
      </c>
      <c r="N8473">
        <v>39678.100001336403</v>
      </c>
      <c r="O8473">
        <v>68724.485150113294</v>
      </c>
      <c r="P8473" s="2">
        <v>3</v>
      </c>
      <c r="Q8473" s="2">
        <v>164603.79992666701</v>
      </c>
      <c r="R8473">
        <v>51578.9063138126</v>
      </c>
      <c r="S8473">
        <v>89337.286334358607</v>
      </c>
      <c r="T8473" s="2">
        <v>3</v>
      </c>
    </row>
    <row r="8474" spans="1:20">
      <c r="A8474" t="s">
        <v>1644</v>
      </c>
      <c r="B8474" t="s">
        <v>1711</v>
      </c>
      <c r="C8474" s="219" t="s">
        <v>123</v>
      </c>
      <c r="D8474" s="1" t="s">
        <v>44</v>
      </c>
      <c r="E8474" s="1" t="s">
        <v>73</v>
      </c>
      <c r="F8474" s="38" t="s">
        <v>73</v>
      </c>
      <c r="G8474">
        <v>18</v>
      </c>
      <c r="H8474" s="123">
        <f t="shared" si="559"/>
        <v>1</v>
      </c>
      <c r="I8474"/>
      <c r="L8474" t="s">
        <v>100</v>
      </c>
      <c r="M8474" s="2">
        <v>545476.35290000006</v>
      </c>
      <c r="N8474">
        <v>433010.23572653899</v>
      </c>
      <c r="O8474">
        <v>749995.72847574099</v>
      </c>
      <c r="P8474" s="2">
        <v>3</v>
      </c>
      <c r="Q8474" s="2">
        <v>233131.76166666701</v>
      </c>
      <c r="R8474">
        <v>75950.273515589506</v>
      </c>
      <c r="S8474">
        <v>131549.73257775401</v>
      </c>
      <c r="T8474" s="2">
        <v>3</v>
      </c>
    </row>
    <row r="8475" spans="1:20">
      <c r="A8475" t="s">
        <v>1644</v>
      </c>
      <c r="B8475" t="s">
        <v>1712</v>
      </c>
      <c r="C8475" s="219" t="s">
        <v>123</v>
      </c>
      <c r="D8475" s="1" t="s">
        <v>44</v>
      </c>
      <c r="E8475" s="1" t="s">
        <v>73</v>
      </c>
      <c r="F8475" s="38" t="s">
        <v>73</v>
      </c>
      <c r="G8475">
        <v>18</v>
      </c>
      <c r="H8475" s="123">
        <f t="shared" si="559"/>
        <v>1</v>
      </c>
      <c r="I8475"/>
      <c r="L8475" t="s">
        <v>100</v>
      </c>
      <c r="M8475" s="2">
        <v>0</v>
      </c>
      <c r="N8475">
        <v>0</v>
      </c>
      <c r="O8475">
        <v>0</v>
      </c>
      <c r="P8475" s="2">
        <v>3</v>
      </c>
      <c r="Q8475" s="2">
        <v>0</v>
      </c>
      <c r="R8475">
        <v>0</v>
      </c>
      <c r="S8475">
        <v>0</v>
      </c>
      <c r="T8475" s="2">
        <v>3</v>
      </c>
    </row>
    <row r="8476" spans="1:20">
      <c r="A8476" t="s">
        <v>1644</v>
      </c>
      <c r="B8476" t="s">
        <v>1713</v>
      </c>
      <c r="C8476" s="219" t="s">
        <v>123</v>
      </c>
      <c r="D8476" s="1" t="s">
        <v>44</v>
      </c>
      <c r="E8476" s="1" t="s">
        <v>73</v>
      </c>
      <c r="F8476" s="38" t="s">
        <v>73</v>
      </c>
      <c r="G8476">
        <v>18</v>
      </c>
      <c r="H8476" s="123">
        <f t="shared" si="559"/>
        <v>1</v>
      </c>
      <c r="I8476"/>
      <c r="L8476" t="s">
        <v>100</v>
      </c>
      <c r="M8476" s="2">
        <v>0</v>
      </c>
      <c r="N8476">
        <v>0</v>
      </c>
      <c r="O8476">
        <v>0</v>
      </c>
      <c r="P8476" s="2">
        <v>3</v>
      </c>
      <c r="Q8476" s="2">
        <v>0</v>
      </c>
      <c r="R8476">
        <v>0</v>
      </c>
      <c r="S8476">
        <v>0</v>
      </c>
      <c r="T8476" s="2">
        <v>3</v>
      </c>
    </row>
    <row r="8477" spans="1:20">
      <c r="A8477" t="s">
        <v>1644</v>
      </c>
      <c r="B8477" t="s">
        <v>1714</v>
      </c>
      <c r="C8477" s="219" t="s">
        <v>123</v>
      </c>
      <c r="D8477" s="1" t="s">
        <v>44</v>
      </c>
      <c r="E8477" s="1" t="s">
        <v>73</v>
      </c>
      <c r="F8477" s="38" t="s">
        <v>73</v>
      </c>
      <c r="G8477">
        <v>18</v>
      </c>
      <c r="H8477" s="123">
        <f t="shared" si="559"/>
        <v>1</v>
      </c>
      <c r="I8477"/>
      <c r="L8477" t="s">
        <v>100</v>
      </c>
      <c r="M8477" s="2">
        <v>0</v>
      </c>
      <c r="N8477">
        <v>0</v>
      </c>
      <c r="O8477">
        <v>0</v>
      </c>
      <c r="P8477" s="2">
        <v>3</v>
      </c>
      <c r="Q8477" s="2">
        <v>0</v>
      </c>
      <c r="R8477">
        <v>0</v>
      </c>
      <c r="S8477">
        <v>0</v>
      </c>
      <c r="T8477" s="2">
        <v>3</v>
      </c>
    </row>
    <row r="8478" spans="1:20">
      <c r="A8478" t="s">
        <v>1644</v>
      </c>
      <c r="B8478" t="s">
        <v>1715</v>
      </c>
      <c r="C8478" s="219" t="s">
        <v>123</v>
      </c>
      <c r="D8478" s="1" t="s">
        <v>44</v>
      </c>
      <c r="E8478" s="1" t="s">
        <v>73</v>
      </c>
      <c r="F8478" s="38" t="s">
        <v>73</v>
      </c>
      <c r="G8478">
        <v>18</v>
      </c>
      <c r="H8478" s="123">
        <f t="shared" si="559"/>
        <v>1</v>
      </c>
      <c r="I8478"/>
      <c r="L8478" t="s">
        <v>100</v>
      </c>
      <c r="M8478" s="2">
        <v>0</v>
      </c>
      <c r="N8478">
        <v>0</v>
      </c>
      <c r="O8478">
        <v>0</v>
      </c>
      <c r="P8478" s="2">
        <v>3</v>
      </c>
      <c r="Q8478" s="2">
        <v>0</v>
      </c>
      <c r="R8478">
        <v>0</v>
      </c>
      <c r="S8478">
        <v>0</v>
      </c>
      <c r="T8478" s="2">
        <v>3</v>
      </c>
    </row>
    <row r="8479" spans="1:20">
      <c r="A8479" t="s">
        <v>1644</v>
      </c>
      <c r="B8479" t="s">
        <v>1716</v>
      </c>
      <c r="C8479" s="219" t="s">
        <v>123</v>
      </c>
      <c r="D8479" s="1" t="s">
        <v>44</v>
      </c>
      <c r="E8479" s="1" t="s">
        <v>73</v>
      </c>
      <c r="F8479" s="38" t="s">
        <v>73</v>
      </c>
      <c r="G8479">
        <v>18</v>
      </c>
      <c r="H8479" s="123">
        <f t="shared" si="559"/>
        <v>1</v>
      </c>
      <c r="I8479"/>
      <c r="L8479" t="s">
        <v>100</v>
      </c>
      <c r="M8479" s="2">
        <v>2126.5554046666698</v>
      </c>
      <c r="N8479">
        <v>170.96668601947701</v>
      </c>
      <c r="O8479">
        <v>296.122986587409</v>
      </c>
      <c r="P8479" s="2">
        <v>3</v>
      </c>
      <c r="Q8479" s="2">
        <v>858.08375999999998</v>
      </c>
      <c r="R8479">
        <v>439.85470995035098</v>
      </c>
      <c r="S8479">
        <v>761.85070558247901</v>
      </c>
      <c r="T8479" s="2">
        <v>3</v>
      </c>
    </row>
    <row r="8480" spans="1:20">
      <c r="A8480" t="s">
        <v>1644</v>
      </c>
      <c r="B8480" t="s">
        <v>1717</v>
      </c>
      <c r="C8480" s="219" t="s">
        <v>123</v>
      </c>
      <c r="D8480" s="1" t="s">
        <v>44</v>
      </c>
      <c r="E8480" s="1" t="s">
        <v>73</v>
      </c>
      <c r="F8480" s="38" t="s">
        <v>73</v>
      </c>
      <c r="G8480">
        <v>18</v>
      </c>
      <c r="H8480" s="123">
        <f t="shared" si="559"/>
        <v>1</v>
      </c>
      <c r="I8480"/>
      <c r="L8480" t="s">
        <v>100</v>
      </c>
      <c r="M8480" s="2">
        <v>328.28948391333302</v>
      </c>
      <c r="N8480">
        <v>143.626649209048</v>
      </c>
      <c r="O8480">
        <v>248.768653750943</v>
      </c>
      <c r="P8480" s="2">
        <v>3</v>
      </c>
      <c r="Q8480" s="2">
        <v>1005.3865444133299</v>
      </c>
      <c r="R8480">
        <v>974.77137677698295</v>
      </c>
      <c r="S8480">
        <v>1688.3535503416001</v>
      </c>
      <c r="T8480" s="2">
        <v>3</v>
      </c>
    </row>
    <row r="8481" spans="1:20">
      <c r="A8481" t="s">
        <v>1644</v>
      </c>
      <c r="B8481" t="s">
        <v>1718</v>
      </c>
      <c r="C8481" s="219" t="s">
        <v>123</v>
      </c>
      <c r="D8481" s="1" t="s">
        <v>44</v>
      </c>
      <c r="E8481" s="1" t="s">
        <v>73</v>
      </c>
      <c r="F8481" s="38" t="s">
        <v>73</v>
      </c>
      <c r="G8481">
        <v>18</v>
      </c>
      <c r="H8481" s="123">
        <f t="shared" si="559"/>
        <v>1</v>
      </c>
      <c r="I8481"/>
      <c r="L8481" t="s">
        <v>100</v>
      </c>
      <c r="M8481" s="2">
        <v>107527.1452</v>
      </c>
      <c r="N8481">
        <v>62080.826226411999</v>
      </c>
      <c r="O8481">
        <v>107527.1452</v>
      </c>
      <c r="P8481" s="2">
        <v>3</v>
      </c>
      <c r="Q8481" s="2">
        <v>215054.2904</v>
      </c>
      <c r="R8481">
        <v>0</v>
      </c>
      <c r="S8481">
        <v>0</v>
      </c>
      <c r="T8481" s="2">
        <v>3</v>
      </c>
    </row>
    <row r="8482" spans="1:20">
      <c r="A8482" t="s">
        <v>1644</v>
      </c>
      <c r="B8482" t="s">
        <v>1719</v>
      </c>
      <c r="C8482" s="219" t="s">
        <v>123</v>
      </c>
      <c r="D8482" s="1" t="s">
        <v>44</v>
      </c>
      <c r="E8482" s="1" t="s">
        <v>73</v>
      </c>
      <c r="F8482" s="38" t="s">
        <v>73</v>
      </c>
      <c r="G8482">
        <v>18</v>
      </c>
      <c r="H8482" s="123">
        <f t="shared" si="559"/>
        <v>1</v>
      </c>
      <c r="I8482"/>
      <c r="L8482" t="s">
        <v>100</v>
      </c>
      <c r="M8482" s="2">
        <v>417907.46738333302</v>
      </c>
      <c r="N8482">
        <v>225338.684790189</v>
      </c>
      <c r="O8482">
        <v>390298.05096735503</v>
      </c>
      <c r="P8482" s="2">
        <v>3</v>
      </c>
      <c r="Q8482" s="2">
        <v>76680.269236666703</v>
      </c>
      <c r="R8482">
        <v>25528.119633604299</v>
      </c>
      <c r="S8482">
        <v>44216.000227099197</v>
      </c>
      <c r="T8482" s="2">
        <v>3</v>
      </c>
    </row>
    <row r="8483" spans="1:20">
      <c r="A8483" t="s">
        <v>1644</v>
      </c>
      <c r="B8483" t="s">
        <v>1720</v>
      </c>
      <c r="C8483" s="219" t="s">
        <v>123</v>
      </c>
      <c r="D8483" s="1" t="s">
        <v>44</v>
      </c>
      <c r="E8483" s="1" t="s">
        <v>73</v>
      </c>
      <c r="F8483" s="38" t="s">
        <v>73</v>
      </c>
      <c r="G8483">
        <v>18</v>
      </c>
      <c r="H8483" s="123">
        <f t="shared" si="559"/>
        <v>1</v>
      </c>
      <c r="I8483"/>
      <c r="L8483" t="s">
        <v>100</v>
      </c>
      <c r="M8483" s="2">
        <v>0</v>
      </c>
      <c r="N8483">
        <v>0</v>
      </c>
      <c r="O8483">
        <v>0</v>
      </c>
      <c r="P8483" s="2">
        <v>3</v>
      </c>
      <c r="Q8483" s="2">
        <v>0</v>
      </c>
      <c r="R8483">
        <v>0</v>
      </c>
      <c r="S8483">
        <v>0</v>
      </c>
      <c r="T8483" s="2">
        <v>3</v>
      </c>
    </row>
    <row r="8484" spans="1:20">
      <c r="A8484" t="s">
        <v>1644</v>
      </c>
      <c r="B8484" t="s">
        <v>1721</v>
      </c>
      <c r="C8484" s="219" t="s">
        <v>123</v>
      </c>
      <c r="D8484" s="1" t="s">
        <v>44</v>
      </c>
      <c r="E8484" s="1" t="s">
        <v>73</v>
      </c>
      <c r="F8484" s="38" t="s">
        <v>73</v>
      </c>
      <c r="G8484">
        <v>18</v>
      </c>
      <c r="H8484" s="123">
        <f t="shared" si="559"/>
        <v>1</v>
      </c>
      <c r="I8484"/>
      <c r="L8484" t="s">
        <v>100</v>
      </c>
      <c r="M8484" s="2">
        <v>0</v>
      </c>
      <c r="N8484">
        <v>0</v>
      </c>
      <c r="O8484">
        <v>0</v>
      </c>
      <c r="P8484" s="2">
        <v>3</v>
      </c>
      <c r="Q8484" s="2">
        <v>0</v>
      </c>
      <c r="R8484">
        <v>0</v>
      </c>
      <c r="S8484">
        <v>0</v>
      </c>
      <c r="T8484" s="2">
        <v>3</v>
      </c>
    </row>
    <row r="8485" spans="1:20">
      <c r="A8485" t="s">
        <v>1644</v>
      </c>
      <c r="B8485" t="s">
        <v>1722</v>
      </c>
      <c r="C8485" s="219" t="s">
        <v>123</v>
      </c>
      <c r="D8485" s="1" t="s">
        <v>44</v>
      </c>
      <c r="E8485" s="1" t="s">
        <v>73</v>
      </c>
      <c r="F8485" s="38" t="s">
        <v>73</v>
      </c>
      <c r="G8485">
        <v>18</v>
      </c>
      <c r="H8485" s="123">
        <f t="shared" si="559"/>
        <v>1</v>
      </c>
      <c r="I8485"/>
      <c r="L8485" t="s">
        <v>100</v>
      </c>
      <c r="M8485" s="2">
        <v>0</v>
      </c>
      <c r="N8485">
        <v>0</v>
      </c>
      <c r="O8485">
        <v>0</v>
      </c>
      <c r="P8485" s="2">
        <v>3</v>
      </c>
      <c r="Q8485" s="2">
        <v>0</v>
      </c>
      <c r="R8485">
        <v>0</v>
      </c>
      <c r="S8485">
        <v>0</v>
      </c>
      <c r="T8485" s="2">
        <v>3</v>
      </c>
    </row>
    <row r="8486" spans="1:20">
      <c r="A8486" t="s">
        <v>1644</v>
      </c>
      <c r="B8486" t="s">
        <v>1723</v>
      </c>
      <c r="C8486" s="219" t="s">
        <v>123</v>
      </c>
      <c r="D8486" s="1" t="s">
        <v>44</v>
      </c>
      <c r="E8486" s="1" t="s">
        <v>73</v>
      </c>
      <c r="F8486" s="38" t="s">
        <v>73</v>
      </c>
      <c r="G8486">
        <v>18</v>
      </c>
      <c r="H8486" s="123">
        <f t="shared" si="559"/>
        <v>1</v>
      </c>
      <c r="I8486"/>
      <c r="L8486" t="s">
        <v>100</v>
      </c>
      <c r="M8486" s="2">
        <v>3205.17571</v>
      </c>
      <c r="N8486">
        <v>3205.17571</v>
      </c>
      <c r="O8486">
        <v>5551.5271769056499</v>
      </c>
      <c r="P8486" s="2">
        <v>3</v>
      </c>
      <c r="Q8486" s="2">
        <v>641.03514199999995</v>
      </c>
      <c r="R8486">
        <v>641.03514199999995</v>
      </c>
      <c r="S8486">
        <v>1110.3054353811301</v>
      </c>
      <c r="T8486" s="2">
        <v>3</v>
      </c>
    </row>
    <row r="8487" spans="1:20">
      <c r="A8487" t="s">
        <v>1644</v>
      </c>
      <c r="B8487" t="s">
        <v>1724</v>
      </c>
      <c r="C8487" s="219" t="s">
        <v>123</v>
      </c>
      <c r="D8487" s="1" t="s">
        <v>44</v>
      </c>
      <c r="E8487" s="1" t="s">
        <v>73</v>
      </c>
      <c r="F8487" s="38" t="s">
        <v>73</v>
      </c>
      <c r="G8487">
        <v>18</v>
      </c>
      <c r="H8487" s="123">
        <f t="shared" si="559"/>
        <v>1</v>
      </c>
      <c r="I8487"/>
      <c r="L8487" t="s">
        <v>100</v>
      </c>
      <c r="M8487" s="2">
        <v>0</v>
      </c>
      <c r="N8487">
        <v>0</v>
      </c>
      <c r="O8487">
        <v>0</v>
      </c>
      <c r="P8487" s="2">
        <v>3</v>
      </c>
      <c r="Q8487" s="2">
        <v>0</v>
      </c>
      <c r="R8487">
        <v>0</v>
      </c>
      <c r="S8487">
        <v>0</v>
      </c>
      <c r="T8487" s="2">
        <v>3</v>
      </c>
    </row>
    <row r="8488" spans="1:20">
      <c r="A8488" t="s">
        <v>1644</v>
      </c>
      <c r="B8488" t="s">
        <v>1725</v>
      </c>
      <c r="C8488" s="219" t="s">
        <v>123</v>
      </c>
      <c r="D8488" s="1" t="s">
        <v>44</v>
      </c>
      <c r="E8488" s="1" t="s">
        <v>73</v>
      </c>
      <c r="F8488" s="38" t="s">
        <v>73</v>
      </c>
      <c r="G8488">
        <v>18</v>
      </c>
      <c r="H8488" s="123">
        <f t="shared" si="559"/>
        <v>1</v>
      </c>
      <c r="I8488"/>
      <c r="L8488" t="s">
        <v>100</v>
      </c>
      <c r="M8488" s="2">
        <v>0</v>
      </c>
      <c r="N8488">
        <v>0</v>
      </c>
      <c r="O8488">
        <v>0</v>
      </c>
      <c r="P8488" s="2">
        <v>3</v>
      </c>
      <c r="Q8488" s="2">
        <v>0</v>
      </c>
      <c r="R8488">
        <v>0</v>
      </c>
      <c r="S8488">
        <v>0</v>
      </c>
      <c r="T8488" s="2">
        <v>3</v>
      </c>
    </row>
    <row r="8489" spans="1:20">
      <c r="A8489" t="s">
        <v>1644</v>
      </c>
      <c r="B8489" t="s">
        <v>1726</v>
      </c>
      <c r="C8489" s="219" t="s">
        <v>123</v>
      </c>
      <c r="D8489" s="1" t="s">
        <v>44</v>
      </c>
      <c r="E8489" s="1" t="s">
        <v>73</v>
      </c>
      <c r="F8489" s="38" t="s">
        <v>73</v>
      </c>
      <c r="G8489">
        <v>18</v>
      </c>
      <c r="H8489" s="123">
        <f t="shared" si="559"/>
        <v>1</v>
      </c>
      <c r="I8489"/>
      <c r="L8489" t="s">
        <v>100</v>
      </c>
      <c r="M8489" s="2">
        <v>0</v>
      </c>
      <c r="N8489">
        <v>0</v>
      </c>
      <c r="O8489">
        <v>0</v>
      </c>
      <c r="P8489" s="2">
        <v>3</v>
      </c>
      <c r="Q8489" s="2">
        <v>0</v>
      </c>
      <c r="R8489">
        <v>0</v>
      </c>
      <c r="S8489">
        <v>0</v>
      </c>
      <c r="T8489" s="2">
        <v>3</v>
      </c>
    </row>
    <row r="8490" spans="1:20">
      <c r="A8490" t="s">
        <v>1644</v>
      </c>
      <c r="B8490" t="s">
        <v>1727</v>
      </c>
      <c r="C8490" s="219" t="s">
        <v>123</v>
      </c>
      <c r="D8490" s="1" t="s">
        <v>44</v>
      </c>
      <c r="E8490" s="1" t="s">
        <v>73</v>
      </c>
      <c r="F8490" s="38" t="s">
        <v>73</v>
      </c>
      <c r="G8490">
        <v>18</v>
      </c>
      <c r="H8490" s="123">
        <f t="shared" si="559"/>
        <v>1</v>
      </c>
      <c r="I8490"/>
      <c r="L8490" t="s">
        <v>100</v>
      </c>
      <c r="M8490" s="2">
        <v>401.053318666667</v>
      </c>
      <c r="N8490">
        <v>401.053318666667</v>
      </c>
      <c r="O8490">
        <v>694.64472447477795</v>
      </c>
      <c r="P8490" s="2">
        <v>3</v>
      </c>
      <c r="Q8490" s="2">
        <v>23662.1458066667</v>
      </c>
      <c r="R8490">
        <v>17298.063952341399</v>
      </c>
      <c r="S8490">
        <v>29961.125638030899</v>
      </c>
      <c r="T8490" s="2">
        <v>3</v>
      </c>
    </row>
    <row r="8491" spans="1:20">
      <c r="A8491" t="s">
        <v>1644</v>
      </c>
      <c r="B8491" t="s">
        <v>1728</v>
      </c>
      <c r="C8491" s="219" t="s">
        <v>123</v>
      </c>
      <c r="D8491" s="1" t="s">
        <v>44</v>
      </c>
      <c r="E8491" s="1" t="s">
        <v>73</v>
      </c>
      <c r="F8491" s="38" t="s">
        <v>73</v>
      </c>
      <c r="G8491">
        <v>18</v>
      </c>
      <c r="H8491" s="123">
        <f t="shared" si="559"/>
        <v>1</v>
      </c>
      <c r="I8491"/>
      <c r="L8491" t="s">
        <v>100</v>
      </c>
      <c r="M8491" s="2">
        <v>0</v>
      </c>
      <c r="N8491">
        <v>0</v>
      </c>
      <c r="O8491">
        <v>0</v>
      </c>
      <c r="P8491" s="2">
        <v>3</v>
      </c>
      <c r="Q8491" s="2">
        <v>0</v>
      </c>
      <c r="R8491">
        <v>0</v>
      </c>
      <c r="S8491">
        <v>0</v>
      </c>
      <c r="T8491" s="2">
        <v>3</v>
      </c>
    </row>
    <row r="8492" spans="1:20">
      <c r="A8492" t="s">
        <v>1644</v>
      </c>
      <c r="B8492" t="s">
        <v>1729</v>
      </c>
      <c r="C8492" s="219" t="s">
        <v>123</v>
      </c>
      <c r="D8492" s="1" t="s">
        <v>44</v>
      </c>
      <c r="E8492" s="1" t="s">
        <v>73</v>
      </c>
      <c r="F8492" s="38" t="s">
        <v>73</v>
      </c>
      <c r="G8492">
        <v>18</v>
      </c>
      <c r="H8492" s="123">
        <f t="shared" si="559"/>
        <v>1</v>
      </c>
      <c r="I8492"/>
      <c r="L8492" t="s">
        <v>100</v>
      </c>
      <c r="M8492" s="2">
        <v>0</v>
      </c>
      <c r="N8492">
        <v>0</v>
      </c>
      <c r="O8492">
        <v>0</v>
      </c>
      <c r="P8492" s="2">
        <v>3</v>
      </c>
      <c r="Q8492" s="2">
        <v>0</v>
      </c>
      <c r="R8492">
        <v>0</v>
      </c>
      <c r="S8492">
        <v>0</v>
      </c>
      <c r="T8492" s="2">
        <v>3</v>
      </c>
    </row>
    <row r="8493" spans="1:20">
      <c r="A8493" t="s">
        <v>1644</v>
      </c>
      <c r="B8493" t="s">
        <v>1730</v>
      </c>
      <c r="C8493" s="219" t="s">
        <v>123</v>
      </c>
      <c r="D8493" s="1" t="s">
        <v>44</v>
      </c>
      <c r="E8493" s="1" t="s">
        <v>73</v>
      </c>
      <c r="F8493" s="38" t="s">
        <v>73</v>
      </c>
      <c r="G8493">
        <v>18</v>
      </c>
      <c r="H8493" s="123">
        <f t="shared" si="559"/>
        <v>1</v>
      </c>
      <c r="I8493"/>
      <c r="L8493" t="s">
        <v>100</v>
      </c>
      <c r="M8493" s="2">
        <v>0</v>
      </c>
      <c r="N8493">
        <v>0</v>
      </c>
      <c r="O8493">
        <v>0</v>
      </c>
      <c r="P8493" s="2">
        <v>3</v>
      </c>
      <c r="Q8493" s="2">
        <v>0</v>
      </c>
      <c r="R8493">
        <v>0</v>
      </c>
      <c r="S8493">
        <v>0</v>
      </c>
      <c r="T8493" s="2">
        <v>3</v>
      </c>
    </row>
    <row r="8494" spans="1:20">
      <c r="A8494" t="s">
        <v>1644</v>
      </c>
      <c r="B8494" t="s">
        <v>1731</v>
      </c>
      <c r="C8494" s="219" t="s">
        <v>123</v>
      </c>
      <c r="D8494" s="1" t="s">
        <v>44</v>
      </c>
      <c r="E8494" s="1" t="s">
        <v>73</v>
      </c>
      <c r="F8494" s="38" t="s">
        <v>73</v>
      </c>
      <c r="G8494">
        <v>18</v>
      </c>
      <c r="H8494" s="123">
        <f t="shared" si="559"/>
        <v>1</v>
      </c>
      <c r="I8494"/>
      <c r="L8494" t="s">
        <v>100</v>
      </c>
      <c r="M8494" s="2">
        <v>0</v>
      </c>
      <c r="N8494">
        <v>0</v>
      </c>
      <c r="O8494">
        <v>0</v>
      </c>
      <c r="P8494" s="2">
        <v>3</v>
      </c>
      <c r="Q8494" s="2">
        <v>0</v>
      </c>
      <c r="R8494">
        <v>0</v>
      </c>
      <c r="S8494">
        <v>0</v>
      </c>
      <c r="T8494" s="2">
        <v>3</v>
      </c>
    </row>
    <row r="8495" spans="1:20">
      <c r="A8495" t="s">
        <v>1644</v>
      </c>
      <c r="B8495" t="s">
        <v>1732</v>
      </c>
      <c r="C8495" s="219" t="s">
        <v>123</v>
      </c>
      <c r="D8495" s="1" t="s">
        <v>44</v>
      </c>
      <c r="E8495" s="1" t="s">
        <v>73</v>
      </c>
      <c r="F8495" s="38" t="s">
        <v>73</v>
      </c>
      <c r="G8495">
        <v>18</v>
      </c>
      <c r="H8495" s="123">
        <f t="shared" si="559"/>
        <v>1</v>
      </c>
      <c r="I8495"/>
      <c r="L8495" t="s">
        <v>100</v>
      </c>
      <c r="M8495" s="2">
        <v>0</v>
      </c>
      <c r="N8495">
        <v>0</v>
      </c>
      <c r="O8495">
        <v>0</v>
      </c>
      <c r="P8495" s="2">
        <v>3</v>
      </c>
      <c r="Q8495" s="2">
        <v>0</v>
      </c>
      <c r="R8495">
        <v>0</v>
      </c>
      <c r="S8495">
        <v>0</v>
      </c>
      <c r="T8495" s="2">
        <v>3</v>
      </c>
    </row>
    <row r="8496" spans="1:20">
      <c r="A8496" t="s">
        <v>1644</v>
      </c>
      <c r="B8496" t="s">
        <v>1733</v>
      </c>
      <c r="C8496" s="219" t="s">
        <v>123</v>
      </c>
      <c r="D8496" s="1" t="s">
        <v>44</v>
      </c>
      <c r="E8496" s="1" t="s">
        <v>73</v>
      </c>
      <c r="F8496" s="38" t="s">
        <v>73</v>
      </c>
      <c r="G8496">
        <v>18</v>
      </c>
      <c r="H8496" s="123">
        <f t="shared" si="559"/>
        <v>1</v>
      </c>
      <c r="I8496"/>
      <c r="L8496" t="s">
        <v>100</v>
      </c>
      <c r="M8496" s="2">
        <v>0</v>
      </c>
      <c r="N8496">
        <v>0</v>
      </c>
      <c r="O8496">
        <v>0</v>
      </c>
      <c r="P8496" s="2">
        <v>3</v>
      </c>
      <c r="Q8496" s="2">
        <v>0</v>
      </c>
      <c r="R8496">
        <v>0</v>
      </c>
      <c r="S8496">
        <v>0</v>
      </c>
      <c r="T8496" s="2">
        <v>3</v>
      </c>
    </row>
    <row r="8497" spans="1:20">
      <c r="A8497" t="s">
        <v>1646</v>
      </c>
      <c r="B8497" t="s">
        <v>1664</v>
      </c>
      <c r="C8497" s="219" t="s">
        <v>123</v>
      </c>
      <c r="D8497" s="1" t="s">
        <v>44</v>
      </c>
      <c r="E8497" s="1" t="s">
        <v>73</v>
      </c>
      <c r="F8497" s="38" t="s">
        <v>73</v>
      </c>
      <c r="G8497">
        <v>6</v>
      </c>
      <c r="H8497" s="123">
        <f t="shared" si="559"/>
        <v>0.33333333333333331</v>
      </c>
      <c r="I8497"/>
      <c r="J8497" t="s">
        <v>100</v>
      </c>
      <c r="M8497" s="2">
        <v>0</v>
      </c>
      <c r="N8497">
        <v>0</v>
      </c>
      <c r="O8497">
        <v>0</v>
      </c>
      <c r="P8497" s="2">
        <v>3</v>
      </c>
      <c r="Q8497" s="2">
        <v>0</v>
      </c>
      <c r="R8497">
        <v>0</v>
      </c>
      <c r="S8497">
        <v>0</v>
      </c>
      <c r="T8497" s="2">
        <v>3</v>
      </c>
    </row>
    <row r="8498" spans="1:20">
      <c r="A8498" t="s">
        <v>1646</v>
      </c>
      <c r="B8498" t="s">
        <v>1665</v>
      </c>
      <c r="C8498" s="219" t="s">
        <v>123</v>
      </c>
      <c r="D8498" s="1" t="s">
        <v>44</v>
      </c>
      <c r="E8498" s="1" t="s">
        <v>73</v>
      </c>
      <c r="F8498" s="38" t="s">
        <v>73</v>
      </c>
      <c r="G8498">
        <v>6</v>
      </c>
      <c r="H8498" s="123">
        <f t="shared" si="559"/>
        <v>0.33333333333333331</v>
      </c>
      <c r="I8498"/>
      <c r="J8498" t="s">
        <v>100</v>
      </c>
      <c r="M8498" s="2">
        <v>0</v>
      </c>
      <c r="N8498">
        <v>0</v>
      </c>
      <c r="O8498">
        <v>0</v>
      </c>
      <c r="P8498" s="2">
        <v>3</v>
      </c>
      <c r="Q8498" s="2">
        <v>0</v>
      </c>
      <c r="R8498">
        <v>0</v>
      </c>
      <c r="S8498">
        <v>0</v>
      </c>
      <c r="T8498" s="2">
        <v>3</v>
      </c>
    </row>
    <row r="8499" spans="1:20">
      <c r="A8499" t="s">
        <v>1646</v>
      </c>
      <c r="B8499" t="s">
        <v>1666</v>
      </c>
      <c r="C8499" s="219" t="s">
        <v>123</v>
      </c>
      <c r="D8499" s="1" t="s">
        <v>44</v>
      </c>
      <c r="E8499" s="1" t="s">
        <v>73</v>
      </c>
      <c r="F8499" s="38" t="s">
        <v>73</v>
      </c>
      <c r="G8499">
        <v>6</v>
      </c>
      <c r="H8499" s="123">
        <f t="shared" si="559"/>
        <v>0.33333333333333331</v>
      </c>
      <c r="I8499"/>
      <c r="J8499" t="s">
        <v>100</v>
      </c>
      <c r="M8499" s="2">
        <v>0</v>
      </c>
      <c r="N8499">
        <v>0</v>
      </c>
      <c r="O8499">
        <v>0</v>
      </c>
      <c r="P8499" s="2">
        <v>3</v>
      </c>
      <c r="Q8499" s="2">
        <v>313.49245896666702</v>
      </c>
      <c r="R8499">
        <v>313.49245896666702</v>
      </c>
      <c r="S8499">
        <v>542.98486671996795</v>
      </c>
      <c r="T8499" s="2">
        <v>3</v>
      </c>
    </row>
    <row r="8500" spans="1:20">
      <c r="A8500" t="s">
        <v>1646</v>
      </c>
      <c r="B8500" t="s">
        <v>1667</v>
      </c>
      <c r="C8500" s="219" t="s">
        <v>123</v>
      </c>
      <c r="D8500" s="1" t="s">
        <v>44</v>
      </c>
      <c r="E8500" s="1" t="s">
        <v>73</v>
      </c>
      <c r="F8500" s="38" t="s">
        <v>73</v>
      </c>
      <c r="G8500">
        <v>6</v>
      </c>
      <c r="H8500" s="123">
        <f t="shared" si="559"/>
        <v>0.33333333333333331</v>
      </c>
      <c r="I8500"/>
      <c r="J8500" t="s">
        <v>100</v>
      </c>
      <c r="M8500" s="2">
        <v>0</v>
      </c>
      <c r="N8500">
        <v>0</v>
      </c>
      <c r="O8500">
        <v>0</v>
      </c>
      <c r="P8500" s="2">
        <v>3</v>
      </c>
      <c r="Q8500" s="2">
        <v>0</v>
      </c>
      <c r="R8500">
        <v>0</v>
      </c>
      <c r="S8500">
        <v>0</v>
      </c>
      <c r="T8500" s="2">
        <v>3</v>
      </c>
    </row>
    <row r="8501" spans="1:20">
      <c r="A8501" t="s">
        <v>1646</v>
      </c>
      <c r="B8501" t="s">
        <v>1668</v>
      </c>
      <c r="C8501" s="219" t="s">
        <v>123</v>
      </c>
      <c r="D8501" s="1" t="s">
        <v>44</v>
      </c>
      <c r="E8501" s="1" t="s">
        <v>73</v>
      </c>
      <c r="F8501" s="38" t="s">
        <v>73</v>
      </c>
      <c r="G8501">
        <v>6</v>
      </c>
      <c r="H8501" s="123">
        <f t="shared" si="559"/>
        <v>0.33333333333333331</v>
      </c>
      <c r="I8501"/>
      <c r="J8501" t="s">
        <v>100</v>
      </c>
      <c r="M8501" s="2">
        <v>43310.385556666697</v>
      </c>
      <c r="N8501">
        <v>13585.155033048701</v>
      </c>
      <c r="O8501">
        <v>23530.1787459404</v>
      </c>
      <c r="P8501" s="2">
        <v>3</v>
      </c>
      <c r="Q8501" s="2">
        <v>77823.349056666702</v>
      </c>
      <c r="R8501">
        <v>14130.428140919401</v>
      </c>
      <c r="S8501">
        <v>24474.6194727734</v>
      </c>
      <c r="T8501" s="2">
        <v>3</v>
      </c>
    </row>
    <row r="8502" spans="1:20">
      <c r="A8502" t="s">
        <v>1646</v>
      </c>
      <c r="B8502" t="s">
        <v>1669</v>
      </c>
      <c r="C8502" s="219" t="s">
        <v>123</v>
      </c>
      <c r="D8502" s="1" t="s">
        <v>44</v>
      </c>
      <c r="E8502" s="1" t="s">
        <v>73</v>
      </c>
      <c r="F8502" s="38" t="s">
        <v>73</v>
      </c>
      <c r="G8502">
        <v>6</v>
      </c>
      <c r="H8502" s="123">
        <f t="shared" si="559"/>
        <v>0.33333333333333331</v>
      </c>
      <c r="I8502"/>
      <c r="J8502" t="s">
        <v>100</v>
      </c>
      <c r="M8502" s="2">
        <v>2648.5535450000002</v>
      </c>
      <c r="N8502">
        <v>1432.46598393615</v>
      </c>
      <c r="O8502">
        <v>2481.1038642915501</v>
      </c>
      <c r="P8502" s="2">
        <v>3</v>
      </c>
      <c r="Q8502" s="2">
        <v>3468.34392833333</v>
      </c>
      <c r="R8502">
        <v>2832.1249897044399</v>
      </c>
      <c r="S8502">
        <v>4905.38437555358</v>
      </c>
      <c r="T8502" s="2">
        <v>3</v>
      </c>
    </row>
    <row r="8503" spans="1:20">
      <c r="A8503" t="s">
        <v>1646</v>
      </c>
      <c r="B8503" t="s">
        <v>1670</v>
      </c>
      <c r="C8503" s="219" t="s">
        <v>123</v>
      </c>
      <c r="D8503" s="1" t="s">
        <v>44</v>
      </c>
      <c r="E8503" s="1" t="s">
        <v>73</v>
      </c>
      <c r="F8503" s="38" t="s">
        <v>73</v>
      </c>
      <c r="G8503">
        <v>6</v>
      </c>
      <c r="H8503" s="123">
        <f t="shared" si="559"/>
        <v>0.33333333333333331</v>
      </c>
      <c r="I8503"/>
      <c r="J8503" t="s">
        <v>100</v>
      </c>
      <c r="M8503" s="2">
        <v>0</v>
      </c>
      <c r="N8503">
        <v>0</v>
      </c>
      <c r="O8503">
        <v>0</v>
      </c>
      <c r="P8503" s="2">
        <v>3</v>
      </c>
      <c r="Q8503" s="2">
        <v>0</v>
      </c>
      <c r="R8503">
        <v>0</v>
      </c>
      <c r="S8503">
        <v>0</v>
      </c>
      <c r="T8503" s="2">
        <v>3</v>
      </c>
    </row>
    <row r="8504" spans="1:20">
      <c r="A8504" t="s">
        <v>1646</v>
      </c>
      <c r="B8504" t="s">
        <v>1671</v>
      </c>
      <c r="C8504" s="219" t="s">
        <v>123</v>
      </c>
      <c r="D8504" s="1" t="s">
        <v>44</v>
      </c>
      <c r="E8504" s="1" t="s">
        <v>73</v>
      </c>
      <c r="F8504" s="38" t="s">
        <v>73</v>
      </c>
      <c r="G8504">
        <v>6</v>
      </c>
      <c r="H8504" s="123">
        <f t="shared" si="559"/>
        <v>0.33333333333333331</v>
      </c>
      <c r="I8504"/>
      <c r="J8504" t="s">
        <v>100</v>
      </c>
      <c r="M8504" s="2">
        <v>2774.6751425000002</v>
      </c>
      <c r="N8504">
        <v>2209.8289072739399</v>
      </c>
      <c r="O8504">
        <v>3827.5359434328702</v>
      </c>
      <c r="P8504" s="2">
        <v>3</v>
      </c>
      <c r="Q8504" s="2">
        <v>10720.3357786667</v>
      </c>
      <c r="R8504">
        <v>6918.6059700373999</v>
      </c>
      <c r="S8504">
        <v>11983.377057654099</v>
      </c>
      <c r="T8504" s="2">
        <v>3</v>
      </c>
    </row>
    <row r="8505" spans="1:20">
      <c r="A8505" t="s">
        <v>1646</v>
      </c>
      <c r="B8505" t="s">
        <v>1672</v>
      </c>
      <c r="C8505" s="219" t="s">
        <v>123</v>
      </c>
      <c r="D8505" s="1" t="s">
        <v>44</v>
      </c>
      <c r="E8505" s="1" t="s">
        <v>73</v>
      </c>
      <c r="F8505" s="38" t="s">
        <v>73</v>
      </c>
      <c r="G8505">
        <v>6</v>
      </c>
      <c r="H8505" s="123">
        <f t="shared" si="559"/>
        <v>0.33333333333333331</v>
      </c>
      <c r="I8505"/>
      <c r="J8505" t="s">
        <v>100</v>
      </c>
      <c r="M8505" s="2">
        <v>52.773832900000002</v>
      </c>
      <c r="N8505">
        <v>52.773832900000002</v>
      </c>
      <c r="O8505">
        <v>91.406959892949999</v>
      </c>
      <c r="P8505" s="2">
        <v>3</v>
      </c>
      <c r="Q8505" s="2">
        <v>0</v>
      </c>
      <c r="R8505">
        <v>0</v>
      </c>
      <c r="S8505">
        <v>0</v>
      </c>
      <c r="T8505" s="2">
        <v>3</v>
      </c>
    </row>
    <row r="8506" spans="1:20">
      <c r="A8506" t="s">
        <v>1646</v>
      </c>
      <c r="B8506" t="s">
        <v>1673</v>
      </c>
      <c r="C8506" s="219" t="s">
        <v>123</v>
      </c>
      <c r="D8506" s="1" t="s">
        <v>44</v>
      </c>
      <c r="E8506" s="1" t="s">
        <v>73</v>
      </c>
      <c r="F8506" s="38" t="s">
        <v>73</v>
      </c>
      <c r="G8506">
        <v>6</v>
      </c>
      <c r="H8506" s="123">
        <f t="shared" si="559"/>
        <v>0.33333333333333331</v>
      </c>
      <c r="I8506"/>
      <c r="J8506" t="s">
        <v>100</v>
      </c>
      <c r="M8506" s="2">
        <v>1639.65599236667</v>
      </c>
      <c r="N8506">
        <v>468.473140633333</v>
      </c>
      <c r="O8506">
        <v>811.41928155829305</v>
      </c>
      <c r="P8506" s="2">
        <v>3</v>
      </c>
      <c r="Q8506" s="2">
        <v>3513.5485566666698</v>
      </c>
      <c r="R8506">
        <v>3513.5485566666698</v>
      </c>
      <c r="S8506">
        <v>6085.6446150069596</v>
      </c>
      <c r="T8506" s="2">
        <v>3</v>
      </c>
    </row>
    <row r="8507" spans="1:20">
      <c r="A8507" t="s">
        <v>1646</v>
      </c>
      <c r="B8507" t="s">
        <v>1674</v>
      </c>
      <c r="C8507" s="219" t="s">
        <v>123</v>
      </c>
      <c r="D8507" s="1" t="s">
        <v>44</v>
      </c>
      <c r="E8507" s="1" t="s">
        <v>73</v>
      </c>
      <c r="F8507" s="38" t="s">
        <v>73</v>
      </c>
      <c r="G8507">
        <v>6</v>
      </c>
      <c r="H8507" s="123">
        <f t="shared" si="559"/>
        <v>0.33333333333333331</v>
      </c>
      <c r="I8507"/>
      <c r="J8507" t="s">
        <v>100</v>
      </c>
      <c r="M8507" s="2">
        <v>14275.1814653333</v>
      </c>
      <c r="N8507">
        <v>2613.9040659969401</v>
      </c>
      <c r="O8507">
        <v>4527.4146484175699</v>
      </c>
      <c r="P8507" s="2">
        <v>3</v>
      </c>
      <c r="Q8507" s="2">
        <v>11152.485519333301</v>
      </c>
      <c r="R8507">
        <v>5890.0892624953904</v>
      </c>
      <c r="S8507">
        <v>10201.9338637579</v>
      </c>
      <c r="T8507" s="2">
        <v>3</v>
      </c>
    </row>
    <row r="8508" spans="1:20">
      <c r="A8508" t="s">
        <v>1646</v>
      </c>
      <c r="B8508" t="s">
        <v>1675</v>
      </c>
      <c r="C8508" s="219" t="s">
        <v>123</v>
      </c>
      <c r="D8508" s="1" t="s">
        <v>44</v>
      </c>
      <c r="E8508" s="1" t="s">
        <v>73</v>
      </c>
      <c r="F8508" s="38" t="s">
        <v>73</v>
      </c>
      <c r="G8508">
        <v>6</v>
      </c>
      <c r="H8508" s="123">
        <f t="shared" si="559"/>
        <v>0.33333333333333331</v>
      </c>
      <c r="I8508"/>
      <c r="J8508" t="s">
        <v>100</v>
      </c>
      <c r="M8508" s="2">
        <v>0</v>
      </c>
      <c r="N8508">
        <v>0</v>
      </c>
      <c r="O8508">
        <v>0</v>
      </c>
      <c r="P8508" s="2">
        <v>3</v>
      </c>
      <c r="Q8508" s="2">
        <v>0</v>
      </c>
      <c r="R8508">
        <v>0</v>
      </c>
      <c r="S8508">
        <v>0</v>
      </c>
      <c r="T8508" s="2">
        <v>3</v>
      </c>
    </row>
    <row r="8509" spans="1:20">
      <c r="A8509" t="s">
        <v>1646</v>
      </c>
      <c r="B8509" t="s">
        <v>1676</v>
      </c>
      <c r="C8509" s="219" t="s">
        <v>123</v>
      </c>
      <c r="D8509" s="1" t="s">
        <v>44</v>
      </c>
      <c r="E8509" s="1" t="s">
        <v>73</v>
      </c>
      <c r="F8509" s="38" t="s">
        <v>73</v>
      </c>
      <c r="G8509">
        <v>6</v>
      </c>
      <c r="H8509" s="123">
        <f t="shared" si="559"/>
        <v>0.33333333333333331</v>
      </c>
      <c r="I8509"/>
      <c r="J8509" t="s">
        <v>100</v>
      </c>
      <c r="M8509" s="2">
        <v>8404.6805600000007</v>
      </c>
      <c r="N8509">
        <v>8404.6805600000007</v>
      </c>
      <c r="O8509">
        <v>14557.3337513064</v>
      </c>
      <c r="P8509" s="2">
        <v>3</v>
      </c>
      <c r="Q8509" s="2">
        <v>8404.6805600000007</v>
      </c>
      <c r="R8509">
        <v>8404.6805600000007</v>
      </c>
      <c r="S8509">
        <v>14557.3337513064</v>
      </c>
      <c r="T8509" s="2">
        <v>3</v>
      </c>
    </row>
    <row r="8510" spans="1:20">
      <c r="A8510" t="s">
        <v>1646</v>
      </c>
      <c r="B8510" t="s">
        <v>1677</v>
      </c>
      <c r="C8510" s="219" t="s">
        <v>123</v>
      </c>
      <c r="D8510" s="1" t="s">
        <v>44</v>
      </c>
      <c r="E8510" s="1" t="s">
        <v>73</v>
      </c>
      <c r="F8510" s="38" t="s">
        <v>73</v>
      </c>
      <c r="G8510">
        <v>6</v>
      </c>
      <c r="H8510" s="123">
        <f t="shared" si="559"/>
        <v>0.33333333333333331</v>
      </c>
      <c r="I8510"/>
      <c r="J8510" t="s">
        <v>100</v>
      </c>
      <c r="M8510" s="2">
        <v>1447.9412766666701</v>
      </c>
      <c r="N8510">
        <v>766.17850621707396</v>
      </c>
      <c r="O8510">
        <v>1327.0601004352</v>
      </c>
      <c r="P8510" s="2">
        <v>3</v>
      </c>
      <c r="Q8510" s="2">
        <v>0</v>
      </c>
      <c r="R8510">
        <v>0</v>
      </c>
      <c r="S8510">
        <v>0</v>
      </c>
      <c r="T8510" s="2">
        <v>3</v>
      </c>
    </row>
    <row r="8511" spans="1:20">
      <c r="A8511" t="s">
        <v>1646</v>
      </c>
      <c r="B8511" t="s">
        <v>1678</v>
      </c>
      <c r="C8511" s="219" t="s">
        <v>123</v>
      </c>
      <c r="D8511" s="1" t="s">
        <v>44</v>
      </c>
      <c r="E8511" s="1" t="s">
        <v>73</v>
      </c>
      <c r="F8511" s="38" t="s">
        <v>73</v>
      </c>
      <c r="G8511">
        <v>6</v>
      </c>
      <c r="H8511" s="123">
        <f t="shared" si="559"/>
        <v>0.33333333333333331</v>
      </c>
      <c r="I8511"/>
      <c r="J8511" t="s">
        <v>100</v>
      </c>
      <c r="M8511" s="2">
        <v>0</v>
      </c>
      <c r="N8511">
        <v>0</v>
      </c>
      <c r="O8511">
        <v>0</v>
      </c>
      <c r="P8511" s="2">
        <v>3</v>
      </c>
      <c r="Q8511" s="2">
        <v>289.588255333333</v>
      </c>
      <c r="R8511">
        <v>289.588255333333</v>
      </c>
      <c r="S8511">
        <v>501.58157151256199</v>
      </c>
      <c r="T8511" s="2">
        <v>3</v>
      </c>
    </row>
    <row r="8512" spans="1:20">
      <c r="A8512" t="s">
        <v>1646</v>
      </c>
      <c r="B8512" t="s">
        <v>1679</v>
      </c>
      <c r="C8512" s="219" t="s">
        <v>123</v>
      </c>
      <c r="D8512" s="1" t="s">
        <v>44</v>
      </c>
      <c r="E8512" s="1" t="s">
        <v>73</v>
      </c>
      <c r="F8512" s="38" t="s">
        <v>73</v>
      </c>
      <c r="G8512">
        <v>6</v>
      </c>
      <c r="H8512" s="123">
        <f t="shared" si="559"/>
        <v>0.33333333333333331</v>
      </c>
      <c r="I8512"/>
      <c r="J8512" t="s">
        <v>100</v>
      </c>
      <c r="M8512" s="2">
        <v>764668.74320000003</v>
      </c>
      <c r="N8512">
        <v>59308.8115642185</v>
      </c>
      <c r="O8512">
        <v>102725.87496575501</v>
      </c>
      <c r="P8512" s="2">
        <v>3</v>
      </c>
      <c r="Q8512" s="2">
        <v>679367.05073333299</v>
      </c>
      <c r="R8512">
        <v>53378.799771908401</v>
      </c>
      <c r="S8512">
        <v>92454.793251991403</v>
      </c>
      <c r="T8512" s="2">
        <v>3</v>
      </c>
    </row>
    <row r="8513" spans="1:20">
      <c r="A8513" t="s">
        <v>1646</v>
      </c>
      <c r="B8513" t="s">
        <v>1680</v>
      </c>
      <c r="C8513" s="219" t="s">
        <v>123</v>
      </c>
      <c r="D8513" s="1" t="s">
        <v>44</v>
      </c>
      <c r="E8513" s="1" t="s">
        <v>73</v>
      </c>
      <c r="F8513" s="38" t="s">
        <v>73</v>
      </c>
      <c r="G8513">
        <v>6</v>
      </c>
      <c r="H8513" s="123">
        <f t="shared" si="559"/>
        <v>0.33333333333333331</v>
      </c>
      <c r="I8513"/>
      <c r="J8513" t="s">
        <v>100</v>
      </c>
      <c r="M8513" s="2">
        <v>941696.58990000002</v>
      </c>
      <c r="N8513">
        <v>148132.02610978801</v>
      </c>
      <c r="O8513">
        <v>256572.195450272</v>
      </c>
      <c r="P8513" s="2">
        <v>3</v>
      </c>
      <c r="Q8513" s="2">
        <v>1145364.60633333</v>
      </c>
      <c r="R8513">
        <v>77543.357219189696</v>
      </c>
      <c r="S8513">
        <v>134309.03449310001</v>
      </c>
      <c r="T8513" s="2">
        <v>3</v>
      </c>
    </row>
    <row r="8514" spans="1:20">
      <c r="A8514" t="s">
        <v>1646</v>
      </c>
      <c r="B8514" t="s">
        <v>1681</v>
      </c>
      <c r="C8514" s="219" t="s">
        <v>123</v>
      </c>
      <c r="D8514" s="1" t="s">
        <v>44</v>
      </c>
      <c r="E8514" s="1" t="s">
        <v>73</v>
      </c>
      <c r="F8514" s="38" t="s">
        <v>73</v>
      </c>
      <c r="G8514">
        <v>6</v>
      </c>
      <c r="H8514" s="123">
        <f t="shared" si="559"/>
        <v>0.33333333333333331</v>
      </c>
      <c r="I8514"/>
      <c r="J8514" t="s">
        <v>100</v>
      </c>
      <c r="M8514" s="2">
        <v>8809.97094666667</v>
      </c>
      <c r="N8514">
        <v>5827.2480456460698</v>
      </c>
      <c r="O8514">
        <v>10093.089683365401</v>
      </c>
      <c r="P8514" s="2">
        <v>3</v>
      </c>
      <c r="Q8514" s="2">
        <v>6607.4782100000002</v>
      </c>
      <c r="R8514">
        <v>3814.82932320809</v>
      </c>
      <c r="S8514">
        <v>6607.4782100000002</v>
      </c>
      <c r="T8514" s="2">
        <v>3</v>
      </c>
    </row>
    <row r="8515" spans="1:20">
      <c r="A8515" t="s">
        <v>1646</v>
      </c>
      <c r="B8515" t="s">
        <v>1682</v>
      </c>
      <c r="C8515" s="219" t="s">
        <v>123</v>
      </c>
      <c r="D8515" s="1" t="s">
        <v>44</v>
      </c>
      <c r="E8515" s="1" t="s">
        <v>73</v>
      </c>
      <c r="F8515" s="38" t="s">
        <v>73</v>
      </c>
      <c r="G8515">
        <v>6</v>
      </c>
      <c r="H8515" s="123">
        <f t="shared" si="559"/>
        <v>0.33333333333333331</v>
      </c>
      <c r="I8515"/>
      <c r="J8515" t="s">
        <v>100</v>
      </c>
      <c r="M8515" s="2">
        <v>26771.1861333333</v>
      </c>
      <c r="N8515">
        <v>26771.1861333333</v>
      </c>
      <c r="O8515">
        <v>46369.054561816702</v>
      </c>
      <c r="P8515" s="2">
        <v>3</v>
      </c>
      <c r="Q8515" s="2">
        <v>0</v>
      </c>
      <c r="R8515">
        <v>0</v>
      </c>
      <c r="S8515">
        <v>0</v>
      </c>
      <c r="T8515" s="2">
        <v>3</v>
      </c>
    </row>
    <row r="8516" spans="1:20">
      <c r="A8516" t="s">
        <v>1646</v>
      </c>
      <c r="B8516" t="s">
        <v>1683</v>
      </c>
      <c r="C8516" s="219" t="s">
        <v>123</v>
      </c>
      <c r="D8516" s="1" t="s">
        <v>44</v>
      </c>
      <c r="E8516" s="1" t="s">
        <v>73</v>
      </c>
      <c r="F8516" s="38" t="s">
        <v>73</v>
      </c>
      <c r="G8516">
        <v>6</v>
      </c>
      <c r="H8516" s="123">
        <f t="shared" si="559"/>
        <v>0.33333333333333331</v>
      </c>
      <c r="I8516"/>
      <c r="J8516" t="s">
        <v>100</v>
      </c>
      <c r="M8516" s="2">
        <v>35944.655256999999</v>
      </c>
      <c r="N8516">
        <v>25910.622452295302</v>
      </c>
      <c r="O8516">
        <v>44878.514543110403</v>
      </c>
      <c r="P8516" s="2">
        <v>3</v>
      </c>
      <c r="Q8516" s="2">
        <v>67790.358598999999</v>
      </c>
      <c r="R8516">
        <v>43323.2276602618</v>
      </c>
      <c r="S8516">
        <v>75038.031455446806</v>
      </c>
      <c r="T8516" s="2">
        <v>3</v>
      </c>
    </row>
    <row r="8517" spans="1:20">
      <c r="A8517" t="s">
        <v>1646</v>
      </c>
      <c r="B8517" t="s">
        <v>1684</v>
      </c>
      <c r="C8517" s="219" t="s">
        <v>123</v>
      </c>
      <c r="D8517" s="1" t="s">
        <v>44</v>
      </c>
      <c r="E8517" s="1" t="s">
        <v>73</v>
      </c>
      <c r="F8517" s="38" t="s">
        <v>73</v>
      </c>
      <c r="G8517">
        <v>6</v>
      </c>
      <c r="H8517" s="123">
        <f t="shared" si="559"/>
        <v>0.33333333333333331</v>
      </c>
      <c r="I8517"/>
      <c r="J8517" t="s">
        <v>100</v>
      </c>
      <c r="M8517" s="2">
        <v>20813.928059000002</v>
      </c>
      <c r="N8517">
        <v>8618.9597068037892</v>
      </c>
      <c r="O8517">
        <v>14928.476120573099</v>
      </c>
      <c r="P8517" s="2">
        <v>3</v>
      </c>
      <c r="Q8517" s="2">
        <v>35028.317956666702</v>
      </c>
      <c r="R8517">
        <v>5715.3677058003695</v>
      </c>
      <c r="S8517">
        <v>9899.3072503846197</v>
      </c>
      <c r="T8517" s="2">
        <v>3</v>
      </c>
    </row>
    <row r="8518" spans="1:20">
      <c r="A8518" t="s">
        <v>1646</v>
      </c>
      <c r="B8518" t="s">
        <v>1685</v>
      </c>
      <c r="C8518" s="219" t="s">
        <v>123</v>
      </c>
      <c r="D8518" s="1" t="s">
        <v>44</v>
      </c>
      <c r="E8518" s="1" t="s">
        <v>73</v>
      </c>
      <c r="F8518" s="38" t="s">
        <v>73</v>
      </c>
      <c r="G8518">
        <v>6</v>
      </c>
      <c r="H8518" s="123">
        <f t="shared" si="559"/>
        <v>0.33333333333333331</v>
      </c>
      <c r="I8518"/>
      <c r="J8518" t="s">
        <v>100</v>
      </c>
      <c r="M8518" s="2">
        <v>0</v>
      </c>
      <c r="N8518">
        <v>0</v>
      </c>
      <c r="O8518">
        <v>0</v>
      </c>
      <c r="P8518" s="2">
        <v>3</v>
      </c>
      <c r="Q8518" s="2">
        <v>0</v>
      </c>
      <c r="R8518">
        <v>0</v>
      </c>
      <c r="S8518">
        <v>0</v>
      </c>
      <c r="T8518" s="2">
        <v>3</v>
      </c>
    </row>
    <row r="8519" spans="1:20">
      <c r="A8519" t="s">
        <v>1646</v>
      </c>
      <c r="B8519" t="s">
        <v>1686</v>
      </c>
      <c r="C8519" s="219" t="s">
        <v>123</v>
      </c>
      <c r="D8519" s="1" t="s">
        <v>44</v>
      </c>
      <c r="E8519" s="1" t="s">
        <v>73</v>
      </c>
      <c r="F8519" s="38" t="s">
        <v>73</v>
      </c>
      <c r="G8519">
        <v>6</v>
      </c>
      <c r="H8519" s="123">
        <f t="shared" si="559"/>
        <v>0.33333333333333331</v>
      </c>
      <c r="I8519"/>
      <c r="J8519" t="s">
        <v>100</v>
      </c>
      <c r="M8519" s="2">
        <v>2911.9621005333302</v>
      </c>
      <c r="N8519">
        <v>2226.2469885307501</v>
      </c>
      <c r="O8519">
        <v>3855.9728943324699</v>
      </c>
      <c r="P8519" s="2">
        <v>3</v>
      </c>
      <c r="Q8519" s="2">
        <v>5210.8795483333297</v>
      </c>
      <c r="R8519">
        <v>3053.7070429775599</v>
      </c>
      <c r="S8519">
        <v>5289.1757498680599</v>
      </c>
      <c r="T8519" s="2">
        <v>3</v>
      </c>
    </row>
    <row r="8520" spans="1:20">
      <c r="A8520" t="s">
        <v>1646</v>
      </c>
      <c r="B8520" t="s">
        <v>1687</v>
      </c>
      <c r="C8520" s="219" t="s">
        <v>123</v>
      </c>
      <c r="D8520" s="1" t="s">
        <v>44</v>
      </c>
      <c r="E8520" s="1" t="s">
        <v>73</v>
      </c>
      <c r="F8520" s="38" t="s">
        <v>73</v>
      </c>
      <c r="G8520">
        <v>6</v>
      </c>
      <c r="H8520" s="123">
        <f t="shared" si="559"/>
        <v>0.33333333333333331</v>
      </c>
      <c r="I8520"/>
      <c r="J8520" t="s">
        <v>100</v>
      </c>
      <c r="M8520" s="2">
        <v>10897.7964896667</v>
      </c>
      <c r="N8520">
        <v>6764.3208973331502</v>
      </c>
      <c r="O8520">
        <v>11716.147472880901</v>
      </c>
      <c r="P8520" s="2">
        <v>3</v>
      </c>
      <c r="Q8520" s="2">
        <v>14539.1909633333</v>
      </c>
      <c r="R8520">
        <v>8341.3963684147693</v>
      </c>
      <c r="S8520">
        <v>14447.7223161649</v>
      </c>
      <c r="T8520" s="2">
        <v>3</v>
      </c>
    </row>
    <row r="8521" spans="1:20">
      <c r="A8521" t="s">
        <v>1646</v>
      </c>
      <c r="B8521" t="s">
        <v>1688</v>
      </c>
      <c r="C8521" s="219" t="s">
        <v>123</v>
      </c>
      <c r="D8521" s="1" t="s">
        <v>44</v>
      </c>
      <c r="E8521" s="1" t="s">
        <v>73</v>
      </c>
      <c r="F8521" s="38" t="s">
        <v>73</v>
      </c>
      <c r="G8521">
        <v>6</v>
      </c>
      <c r="H8521" s="123">
        <f t="shared" si="559"/>
        <v>0.33333333333333331</v>
      </c>
      <c r="I8521"/>
      <c r="J8521" t="s">
        <v>100</v>
      </c>
      <c r="M8521" s="2">
        <v>11377.6496366667</v>
      </c>
      <c r="N8521">
        <v>11377.6496366667</v>
      </c>
      <c r="O8521">
        <v>19706.667241424198</v>
      </c>
      <c r="P8521" s="2">
        <v>3</v>
      </c>
      <c r="Q8521" s="2">
        <v>29076.21574</v>
      </c>
      <c r="R8521">
        <v>8503.9233751953197</v>
      </c>
      <c r="S8521">
        <v>14729.2273495109</v>
      </c>
      <c r="T8521" s="2">
        <v>3</v>
      </c>
    </row>
    <row r="8522" spans="1:20">
      <c r="A8522" t="s">
        <v>1646</v>
      </c>
      <c r="B8522" t="s">
        <v>1689</v>
      </c>
      <c r="C8522" s="219" t="s">
        <v>123</v>
      </c>
      <c r="D8522" s="1" t="s">
        <v>44</v>
      </c>
      <c r="E8522" s="1" t="s">
        <v>73</v>
      </c>
      <c r="F8522" s="38" t="s">
        <v>73</v>
      </c>
      <c r="G8522">
        <v>6</v>
      </c>
      <c r="H8522" s="123">
        <f t="shared" si="559"/>
        <v>0.33333333333333331</v>
      </c>
      <c r="I8522"/>
      <c r="J8522" t="s">
        <v>100</v>
      </c>
      <c r="M8522" s="2">
        <v>1324.27677266667</v>
      </c>
      <c r="N8522">
        <v>1324.27677266667</v>
      </c>
      <c r="O8522">
        <v>2293.7146535420102</v>
      </c>
      <c r="P8522" s="2">
        <v>3</v>
      </c>
      <c r="Q8522" s="2">
        <v>315.30399346666701</v>
      </c>
      <c r="R8522">
        <v>315.30399346666701</v>
      </c>
      <c r="S8522">
        <v>546.12253651363199</v>
      </c>
      <c r="T8522" s="2">
        <v>3</v>
      </c>
    </row>
    <row r="8523" spans="1:20">
      <c r="A8523" t="s">
        <v>1646</v>
      </c>
      <c r="B8523" t="s">
        <v>1690</v>
      </c>
      <c r="C8523" s="219" t="s">
        <v>123</v>
      </c>
      <c r="D8523" s="1" t="s">
        <v>44</v>
      </c>
      <c r="E8523" s="1" t="s">
        <v>73</v>
      </c>
      <c r="F8523" s="38" t="s">
        <v>73</v>
      </c>
      <c r="G8523">
        <v>6</v>
      </c>
      <c r="H8523" s="123">
        <f t="shared" si="559"/>
        <v>0.33333333333333331</v>
      </c>
      <c r="I8523"/>
      <c r="J8523" t="s">
        <v>100</v>
      </c>
      <c r="M8523" s="2">
        <v>0</v>
      </c>
      <c r="N8523">
        <v>0</v>
      </c>
      <c r="O8523">
        <v>0</v>
      </c>
      <c r="P8523" s="2">
        <v>3</v>
      </c>
      <c r="Q8523" s="2">
        <v>0</v>
      </c>
      <c r="R8523">
        <v>0</v>
      </c>
      <c r="S8523">
        <v>0</v>
      </c>
      <c r="T8523" s="2">
        <v>3</v>
      </c>
    </row>
    <row r="8524" spans="1:20">
      <c r="A8524" t="s">
        <v>1646</v>
      </c>
      <c r="B8524" t="s">
        <v>1691</v>
      </c>
      <c r="C8524" s="219" t="s">
        <v>123</v>
      </c>
      <c r="D8524" s="1" t="s">
        <v>44</v>
      </c>
      <c r="E8524" s="1" t="s">
        <v>73</v>
      </c>
      <c r="F8524" s="38" t="s">
        <v>73</v>
      </c>
      <c r="G8524">
        <v>6</v>
      </c>
      <c r="H8524" s="123">
        <f t="shared" si="559"/>
        <v>0.33333333333333331</v>
      </c>
      <c r="I8524"/>
      <c r="J8524" t="s">
        <v>100</v>
      </c>
      <c r="M8524" s="2">
        <v>4699.42857</v>
      </c>
      <c r="N8524">
        <v>4699.42857</v>
      </c>
      <c r="O8524">
        <v>8139.6490497807499</v>
      </c>
      <c r="P8524" s="2">
        <v>3</v>
      </c>
      <c r="Q8524" s="2">
        <v>8811.42857</v>
      </c>
      <c r="R8524">
        <v>5265.0555759522204</v>
      </c>
      <c r="S8524">
        <v>9119.3437622230595</v>
      </c>
      <c r="T8524" s="2">
        <v>3</v>
      </c>
    </row>
    <row r="8525" spans="1:20">
      <c r="A8525" t="s">
        <v>1646</v>
      </c>
      <c r="B8525" t="s">
        <v>1692</v>
      </c>
      <c r="C8525" s="219" t="s">
        <v>123</v>
      </c>
      <c r="D8525" s="1" t="s">
        <v>44</v>
      </c>
      <c r="E8525" s="1" t="s">
        <v>73</v>
      </c>
      <c r="F8525" s="38" t="s">
        <v>73</v>
      </c>
      <c r="G8525">
        <v>6</v>
      </c>
      <c r="H8525" s="123">
        <f t="shared" si="559"/>
        <v>0.33333333333333331</v>
      </c>
      <c r="I8525"/>
      <c r="J8525" t="s">
        <v>100</v>
      </c>
      <c r="M8525" s="2">
        <v>0</v>
      </c>
      <c r="N8525">
        <v>0</v>
      </c>
      <c r="O8525">
        <v>0</v>
      </c>
      <c r="P8525" s="2">
        <v>3</v>
      </c>
      <c r="Q8525" s="2">
        <v>0</v>
      </c>
      <c r="R8525">
        <v>0</v>
      </c>
      <c r="S8525">
        <v>0</v>
      </c>
      <c r="T8525" s="2">
        <v>3</v>
      </c>
    </row>
    <row r="8526" spans="1:20">
      <c r="A8526" t="s">
        <v>1646</v>
      </c>
      <c r="B8526" t="s">
        <v>1693</v>
      </c>
      <c r="C8526" s="219" t="s">
        <v>123</v>
      </c>
      <c r="D8526" s="1" t="s">
        <v>44</v>
      </c>
      <c r="E8526" s="1" t="s">
        <v>73</v>
      </c>
      <c r="F8526" s="38" t="s">
        <v>73</v>
      </c>
      <c r="G8526">
        <v>6</v>
      </c>
      <c r="H8526" s="123">
        <f t="shared" si="559"/>
        <v>0.33333333333333331</v>
      </c>
      <c r="I8526"/>
      <c r="J8526" t="s">
        <v>100</v>
      </c>
      <c r="M8526" s="2">
        <v>0</v>
      </c>
      <c r="N8526">
        <v>0</v>
      </c>
      <c r="O8526">
        <v>0</v>
      </c>
      <c r="P8526" s="2">
        <v>3</v>
      </c>
      <c r="Q8526" s="2">
        <v>0</v>
      </c>
      <c r="R8526">
        <v>0</v>
      </c>
      <c r="S8526">
        <v>0</v>
      </c>
      <c r="T8526" s="2">
        <v>3</v>
      </c>
    </row>
    <row r="8527" spans="1:20">
      <c r="A8527" t="s">
        <v>1646</v>
      </c>
      <c r="B8527" t="s">
        <v>1694</v>
      </c>
      <c r="C8527" s="219" t="s">
        <v>123</v>
      </c>
      <c r="D8527" s="1" t="s">
        <v>44</v>
      </c>
      <c r="E8527" s="1" t="s">
        <v>73</v>
      </c>
      <c r="F8527" s="38" t="s">
        <v>73</v>
      </c>
      <c r="G8527">
        <v>6</v>
      </c>
      <c r="H8527" s="123">
        <f t="shared" si="559"/>
        <v>0.33333333333333331</v>
      </c>
      <c r="I8527"/>
      <c r="J8527" t="s">
        <v>100</v>
      </c>
      <c r="M8527" s="2">
        <v>0</v>
      </c>
      <c r="N8527">
        <v>0</v>
      </c>
      <c r="O8527">
        <v>0</v>
      </c>
      <c r="P8527" s="2">
        <v>3</v>
      </c>
      <c r="Q8527" s="2">
        <v>10027.854530000001</v>
      </c>
      <c r="R8527">
        <v>10027.854530000001</v>
      </c>
      <c r="S8527">
        <v>17368.753536869699</v>
      </c>
      <c r="T8527" s="2">
        <v>3</v>
      </c>
    </row>
    <row r="8528" spans="1:20">
      <c r="A8528" t="s">
        <v>1646</v>
      </c>
      <c r="B8528" t="s">
        <v>1695</v>
      </c>
      <c r="C8528" s="219" t="s">
        <v>123</v>
      </c>
      <c r="D8528" s="1" t="s">
        <v>44</v>
      </c>
      <c r="E8528" s="1" t="s">
        <v>73</v>
      </c>
      <c r="F8528" s="38" t="s">
        <v>73</v>
      </c>
      <c r="G8528">
        <v>6</v>
      </c>
      <c r="H8528" s="123">
        <f t="shared" si="559"/>
        <v>0.33333333333333331</v>
      </c>
      <c r="I8528"/>
      <c r="J8528" t="s">
        <v>100</v>
      </c>
      <c r="M8528" s="2">
        <v>0</v>
      </c>
      <c r="N8528">
        <v>0</v>
      </c>
      <c r="O8528">
        <v>0</v>
      </c>
      <c r="P8528" s="2">
        <v>3</v>
      </c>
      <c r="Q8528" s="2">
        <v>0</v>
      </c>
      <c r="R8528">
        <v>0</v>
      </c>
      <c r="S8528">
        <v>0</v>
      </c>
      <c r="T8528" s="2">
        <v>3</v>
      </c>
    </row>
    <row r="8529" spans="1:20">
      <c r="A8529" t="s">
        <v>1646</v>
      </c>
      <c r="B8529" t="s">
        <v>1696</v>
      </c>
      <c r="C8529" s="219" t="s">
        <v>123</v>
      </c>
      <c r="D8529" s="1" t="s">
        <v>44</v>
      </c>
      <c r="E8529" s="1" t="s">
        <v>73</v>
      </c>
      <c r="F8529" s="38" t="s">
        <v>73</v>
      </c>
      <c r="G8529">
        <v>6</v>
      </c>
      <c r="H8529" s="123">
        <f t="shared" si="559"/>
        <v>0.33333333333333331</v>
      </c>
      <c r="I8529"/>
      <c r="J8529" t="s">
        <v>100</v>
      </c>
      <c r="M8529" s="2">
        <v>21463.421129999999</v>
      </c>
      <c r="N8529">
        <v>4264.4091884824502</v>
      </c>
      <c r="O8529">
        <v>7386.1733787151597</v>
      </c>
      <c r="P8529" s="2">
        <v>3</v>
      </c>
      <c r="Q8529" s="2">
        <v>48834.205873333303</v>
      </c>
      <c r="R8529">
        <v>13532.6055033392</v>
      </c>
      <c r="S8529">
        <v>23439.1602905697</v>
      </c>
      <c r="T8529" s="2">
        <v>3</v>
      </c>
    </row>
    <row r="8530" spans="1:20">
      <c r="A8530" t="s">
        <v>1646</v>
      </c>
      <c r="B8530" t="s">
        <v>1697</v>
      </c>
      <c r="C8530" s="219" t="s">
        <v>123</v>
      </c>
      <c r="D8530" s="1" t="s">
        <v>44</v>
      </c>
      <c r="E8530" s="1" t="s">
        <v>73</v>
      </c>
      <c r="F8530" s="38" t="s">
        <v>73</v>
      </c>
      <c r="G8530">
        <v>6</v>
      </c>
      <c r="H8530" s="123">
        <f t="shared" si="559"/>
        <v>0.33333333333333331</v>
      </c>
      <c r="I8530"/>
      <c r="J8530" t="s">
        <v>100</v>
      </c>
      <c r="M8530" s="2">
        <v>0</v>
      </c>
      <c r="N8530">
        <v>0</v>
      </c>
      <c r="O8530">
        <v>0</v>
      </c>
      <c r="P8530" s="2">
        <v>3</v>
      </c>
      <c r="Q8530" s="2">
        <v>417.98994533333303</v>
      </c>
      <c r="R8530">
        <v>417.98994533333303</v>
      </c>
      <c r="S8530">
        <v>723.97982237027099</v>
      </c>
      <c r="T8530" s="2">
        <v>3</v>
      </c>
    </row>
    <row r="8531" spans="1:20">
      <c r="A8531" t="s">
        <v>1646</v>
      </c>
      <c r="B8531" t="s">
        <v>1698</v>
      </c>
      <c r="C8531" s="219" t="s">
        <v>123</v>
      </c>
      <c r="D8531" s="1" t="s">
        <v>44</v>
      </c>
      <c r="E8531" s="1" t="s">
        <v>73</v>
      </c>
      <c r="F8531" s="38" t="s">
        <v>73</v>
      </c>
      <c r="G8531">
        <v>6</v>
      </c>
      <c r="H8531" s="123">
        <f t="shared" si="559"/>
        <v>0.33333333333333331</v>
      </c>
      <c r="I8531"/>
      <c r="J8531" t="s">
        <v>100</v>
      </c>
      <c r="M8531" s="2">
        <v>0</v>
      </c>
      <c r="N8531">
        <v>0</v>
      </c>
      <c r="O8531">
        <v>0</v>
      </c>
      <c r="P8531" s="2">
        <v>3</v>
      </c>
      <c r="Q8531" s="2">
        <v>0</v>
      </c>
      <c r="R8531">
        <v>0</v>
      </c>
      <c r="S8531">
        <v>0</v>
      </c>
      <c r="T8531" s="2">
        <v>3</v>
      </c>
    </row>
    <row r="8532" spans="1:20">
      <c r="A8532" t="s">
        <v>1646</v>
      </c>
      <c r="B8532" t="s">
        <v>1699</v>
      </c>
      <c r="C8532" s="219" t="s">
        <v>123</v>
      </c>
      <c r="D8532" s="1" t="s">
        <v>44</v>
      </c>
      <c r="E8532" s="1" t="s">
        <v>73</v>
      </c>
      <c r="F8532" s="38" t="s">
        <v>73</v>
      </c>
      <c r="G8532">
        <v>6</v>
      </c>
      <c r="H8532" s="123">
        <f t="shared" si="559"/>
        <v>0.33333333333333331</v>
      </c>
      <c r="I8532"/>
      <c r="J8532" t="s">
        <v>100</v>
      </c>
      <c r="M8532" s="2">
        <v>0</v>
      </c>
      <c r="N8532">
        <v>0</v>
      </c>
      <c r="O8532">
        <v>0</v>
      </c>
      <c r="P8532" s="2">
        <v>3</v>
      </c>
      <c r="Q8532" s="2">
        <v>0</v>
      </c>
      <c r="R8532">
        <v>0</v>
      </c>
      <c r="S8532">
        <v>0</v>
      </c>
      <c r="T8532" s="2">
        <v>3</v>
      </c>
    </row>
    <row r="8533" spans="1:20">
      <c r="A8533" t="s">
        <v>1646</v>
      </c>
      <c r="B8533" t="s">
        <v>1700</v>
      </c>
      <c r="C8533" s="219" t="s">
        <v>123</v>
      </c>
      <c r="D8533" s="1" t="s">
        <v>44</v>
      </c>
      <c r="E8533" s="1" t="s">
        <v>73</v>
      </c>
      <c r="F8533" s="38" t="s">
        <v>73</v>
      </c>
      <c r="G8533">
        <v>6</v>
      </c>
      <c r="H8533" s="123">
        <f t="shared" si="559"/>
        <v>0.33333333333333331</v>
      </c>
      <c r="I8533"/>
      <c r="J8533" t="s">
        <v>100</v>
      </c>
      <c r="M8533" s="2">
        <v>0</v>
      </c>
      <c r="N8533">
        <v>0</v>
      </c>
      <c r="O8533">
        <v>0</v>
      </c>
      <c r="P8533" s="2">
        <v>3</v>
      </c>
      <c r="Q8533" s="2">
        <v>0</v>
      </c>
      <c r="R8533">
        <v>0</v>
      </c>
      <c r="S8533">
        <v>0</v>
      </c>
      <c r="T8533" s="2">
        <v>3</v>
      </c>
    </row>
    <row r="8534" spans="1:20">
      <c r="A8534" t="s">
        <v>1646</v>
      </c>
      <c r="B8534" t="s">
        <v>1701</v>
      </c>
      <c r="C8534" s="219" t="s">
        <v>123</v>
      </c>
      <c r="D8534" s="1" t="s">
        <v>44</v>
      </c>
      <c r="E8534" s="1" t="s">
        <v>73</v>
      </c>
      <c r="F8534" s="38" t="s">
        <v>73</v>
      </c>
      <c r="G8534">
        <v>6</v>
      </c>
      <c r="H8534" s="123">
        <f t="shared" si="559"/>
        <v>0.33333333333333331</v>
      </c>
      <c r="I8534"/>
      <c r="J8534" t="s">
        <v>100</v>
      </c>
      <c r="M8534" s="2">
        <v>0</v>
      </c>
      <c r="N8534">
        <v>0</v>
      </c>
      <c r="O8534">
        <v>0</v>
      </c>
      <c r="P8534" s="2">
        <v>3</v>
      </c>
      <c r="Q8534" s="2">
        <v>0</v>
      </c>
      <c r="R8534">
        <v>0</v>
      </c>
      <c r="S8534">
        <v>0</v>
      </c>
      <c r="T8534" s="2">
        <v>3</v>
      </c>
    </row>
    <row r="8535" spans="1:20">
      <c r="A8535" t="s">
        <v>1646</v>
      </c>
      <c r="B8535" t="s">
        <v>1702</v>
      </c>
      <c r="C8535" s="219" t="s">
        <v>123</v>
      </c>
      <c r="D8535" s="1" t="s">
        <v>44</v>
      </c>
      <c r="E8535" s="1" t="s">
        <v>73</v>
      </c>
      <c r="F8535" s="38" t="s">
        <v>73</v>
      </c>
      <c r="G8535">
        <v>6</v>
      </c>
      <c r="H8535" s="123">
        <f t="shared" ref="H8535:H8598" si="560">G8535/18</f>
        <v>0.33333333333333331</v>
      </c>
      <c r="I8535"/>
      <c r="J8535" t="s">
        <v>100</v>
      </c>
      <c r="M8535" s="2">
        <v>0</v>
      </c>
      <c r="N8535">
        <v>0</v>
      </c>
      <c r="O8535">
        <v>0</v>
      </c>
      <c r="P8535" s="2">
        <v>3</v>
      </c>
      <c r="Q8535" s="2">
        <v>0</v>
      </c>
      <c r="R8535">
        <v>0</v>
      </c>
      <c r="S8535">
        <v>0</v>
      </c>
      <c r="T8535" s="2">
        <v>3</v>
      </c>
    </row>
    <row r="8536" spans="1:20">
      <c r="A8536" t="s">
        <v>1646</v>
      </c>
      <c r="B8536" t="s">
        <v>1703</v>
      </c>
      <c r="C8536" s="219" t="s">
        <v>123</v>
      </c>
      <c r="D8536" s="1" t="s">
        <v>44</v>
      </c>
      <c r="E8536" s="1" t="s">
        <v>73</v>
      </c>
      <c r="F8536" s="38" t="s">
        <v>73</v>
      </c>
      <c r="G8536">
        <v>6</v>
      </c>
      <c r="H8536" s="123">
        <f t="shared" si="560"/>
        <v>0.33333333333333331</v>
      </c>
      <c r="I8536"/>
      <c r="J8536" t="s">
        <v>100</v>
      </c>
      <c r="M8536" s="2">
        <v>783.02203866666696</v>
      </c>
      <c r="N8536">
        <v>783.02203866666696</v>
      </c>
      <c r="O8536">
        <v>1356.2339544168301</v>
      </c>
      <c r="P8536" s="2">
        <v>3</v>
      </c>
      <c r="Q8536" s="2">
        <v>0</v>
      </c>
      <c r="R8536">
        <v>0</v>
      </c>
      <c r="S8536">
        <v>0</v>
      </c>
      <c r="T8536" s="2">
        <v>3</v>
      </c>
    </row>
    <row r="8537" spans="1:20">
      <c r="A8537" t="s">
        <v>1646</v>
      </c>
      <c r="B8537" t="s">
        <v>1704</v>
      </c>
      <c r="C8537" s="219" t="s">
        <v>123</v>
      </c>
      <c r="D8537" s="1" t="s">
        <v>44</v>
      </c>
      <c r="E8537" s="1" t="s">
        <v>73</v>
      </c>
      <c r="F8537" s="38" t="s">
        <v>73</v>
      </c>
      <c r="G8537">
        <v>6</v>
      </c>
      <c r="H8537" s="123">
        <f t="shared" si="560"/>
        <v>0.33333333333333331</v>
      </c>
      <c r="I8537"/>
      <c r="J8537" t="s">
        <v>100</v>
      </c>
      <c r="M8537" s="2">
        <v>6673.7684633333301</v>
      </c>
      <c r="N8537">
        <v>6673.7684633333301</v>
      </c>
      <c r="O8537">
        <v>11559.3060564442</v>
      </c>
      <c r="P8537" s="2">
        <v>3</v>
      </c>
      <c r="Q8537" s="2">
        <v>66737.684626666698</v>
      </c>
      <c r="R8537">
        <v>52443.252228515899</v>
      </c>
      <c r="S8537">
        <v>90834.377373939205</v>
      </c>
      <c r="T8537" s="2">
        <v>3</v>
      </c>
    </row>
    <row r="8538" spans="1:20">
      <c r="A8538" t="s">
        <v>1646</v>
      </c>
      <c r="B8538" t="s">
        <v>1705</v>
      </c>
      <c r="C8538" s="219" t="s">
        <v>123</v>
      </c>
      <c r="D8538" s="1" t="s">
        <v>44</v>
      </c>
      <c r="E8538" s="1" t="s">
        <v>73</v>
      </c>
      <c r="F8538" s="38" t="s">
        <v>73</v>
      </c>
      <c r="G8538">
        <v>6</v>
      </c>
      <c r="H8538" s="123">
        <f t="shared" si="560"/>
        <v>0.33333333333333331</v>
      </c>
      <c r="I8538"/>
      <c r="J8538" t="s">
        <v>100</v>
      </c>
      <c r="M8538" s="2">
        <v>0</v>
      </c>
      <c r="N8538">
        <v>0</v>
      </c>
      <c r="O8538">
        <v>0</v>
      </c>
      <c r="P8538" s="2">
        <v>3</v>
      </c>
      <c r="Q8538" s="2">
        <v>0</v>
      </c>
      <c r="R8538">
        <v>0</v>
      </c>
      <c r="S8538">
        <v>0</v>
      </c>
      <c r="T8538" s="2">
        <v>3</v>
      </c>
    </row>
    <row r="8539" spans="1:20">
      <c r="A8539" t="s">
        <v>1646</v>
      </c>
      <c r="B8539" t="s">
        <v>1706</v>
      </c>
      <c r="C8539" s="219" t="s">
        <v>123</v>
      </c>
      <c r="D8539" s="1" t="s">
        <v>44</v>
      </c>
      <c r="E8539" s="1" t="s">
        <v>73</v>
      </c>
      <c r="F8539" s="38" t="s">
        <v>73</v>
      </c>
      <c r="G8539">
        <v>6</v>
      </c>
      <c r="H8539" s="123">
        <f t="shared" si="560"/>
        <v>0.33333333333333331</v>
      </c>
      <c r="I8539"/>
      <c r="J8539" t="s">
        <v>100</v>
      </c>
      <c r="M8539" s="2">
        <v>24420.386362000001</v>
      </c>
      <c r="N8539">
        <v>20016.897788450398</v>
      </c>
      <c r="O8539">
        <v>34670.283979509099</v>
      </c>
      <c r="P8539" s="2">
        <v>3</v>
      </c>
      <c r="Q8539" s="2">
        <v>12210.19318</v>
      </c>
      <c r="R8539">
        <v>12210.19318</v>
      </c>
      <c r="S8539">
        <v>21148.674957990999</v>
      </c>
      <c r="T8539" s="2">
        <v>3</v>
      </c>
    </row>
    <row r="8540" spans="1:20">
      <c r="A8540" t="s">
        <v>1646</v>
      </c>
      <c r="B8540" t="s">
        <v>1707</v>
      </c>
      <c r="C8540" s="219" t="s">
        <v>123</v>
      </c>
      <c r="D8540" s="1" t="s">
        <v>44</v>
      </c>
      <c r="E8540" s="1" t="s">
        <v>73</v>
      </c>
      <c r="F8540" s="38" t="s">
        <v>73</v>
      </c>
      <c r="G8540">
        <v>6</v>
      </c>
      <c r="H8540" s="123">
        <f t="shared" si="560"/>
        <v>0.33333333333333331</v>
      </c>
      <c r="I8540"/>
      <c r="J8540" t="s">
        <v>100</v>
      </c>
      <c r="M8540" s="2">
        <v>39151.101933333302</v>
      </c>
      <c r="N8540">
        <v>6812.9083924084498</v>
      </c>
      <c r="O8540">
        <v>11800.3034829638</v>
      </c>
      <c r="P8540" s="2">
        <v>3</v>
      </c>
      <c r="Q8540" s="2">
        <v>51679.4545566667</v>
      </c>
      <c r="R8540">
        <v>10072.764632144301</v>
      </c>
      <c r="S8540">
        <v>17446.540115556701</v>
      </c>
      <c r="T8540" s="2">
        <v>3</v>
      </c>
    </row>
    <row r="8541" spans="1:20">
      <c r="A8541" t="s">
        <v>1646</v>
      </c>
      <c r="B8541" t="s">
        <v>1708</v>
      </c>
      <c r="C8541" s="219" t="s">
        <v>123</v>
      </c>
      <c r="D8541" s="1" t="s">
        <v>44</v>
      </c>
      <c r="E8541" s="1" t="s">
        <v>73</v>
      </c>
      <c r="F8541" s="38" t="s">
        <v>73</v>
      </c>
      <c r="G8541">
        <v>6</v>
      </c>
      <c r="H8541" s="123">
        <f t="shared" si="560"/>
        <v>0.33333333333333331</v>
      </c>
      <c r="I8541"/>
      <c r="J8541" t="s">
        <v>100</v>
      </c>
      <c r="M8541" s="2">
        <v>287397.97683333303</v>
      </c>
      <c r="N8541">
        <v>287397.97683333303</v>
      </c>
      <c r="O8541">
        <v>497787.89786783699</v>
      </c>
      <c r="P8541" s="2">
        <v>3</v>
      </c>
      <c r="Q8541" s="2">
        <v>0</v>
      </c>
      <c r="R8541">
        <v>0</v>
      </c>
      <c r="S8541">
        <v>0</v>
      </c>
      <c r="T8541" s="2">
        <v>3</v>
      </c>
    </row>
    <row r="8542" spans="1:20">
      <c r="A8542" t="s">
        <v>1646</v>
      </c>
      <c r="B8542" t="s">
        <v>1709</v>
      </c>
      <c r="C8542" s="219" t="s">
        <v>123</v>
      </c>
      <c r="D8542" s="1" t="s">
        <v>44</v>
      </c>
      <c r="E8542" s="1" t="s">
        <v>73</v>
      </c>
      <c r="F8542" s="38" t="s">
        <v>73</v>
      </c>
      <c r="G8542">
        <v>6</v>
      </c>
      <c r="H8542" s="123">
        <f t="shared" si="560"/>
        <v>0.33333333333333331</v>
      </c>
      <c r="I8542"/>
      <c r="J8542" t="s">
        <v>100</v>
      </c>
      <c r="M8542" s="2">
        <v>29973.681126666699</v>
      </c>
      <c r="N8542">
        <v>22892.7771046913</v>
      </c>
      <c r="O8542">
        <v>39651.4530716749</v>
      </c>
      <c r="P8542" s="2">
        <v>3</v>
      </c>
      <c r="Q8542" s="2">
        <v>47458.328450000001</v>
      </c>
      <c r="R8542">
        <v>36794.991219391799</v>
      </c>
      <c r="S8542">
        <v>63730.794256037298</v>
      </c>
      <c r="T8542" s="2">
        <v>3</v>
      </c>
    </row>
    <row r="8543" spans="1:20">
      <c r="A8543" t="s">
        <v>1646</v>
      </c>
      <c r="B8543" t="s">
        <v>1710</v>
      </c>
      <c r="C8543" s="219" t="s">
        <v>123</v>
      </c>
      <c r="D8543" s="1" t="s">
        <v>44</v>
      </c>
      <c r="E8543" s="1" t="s">
        <v>73</v>
      </c>
      <c r="F8543" s="38" t="s">
        <v>73</v>
      </c>
      <c r="G8543">
        <v>6</v>
      </c>
      <c r="H8543" s="123">
        <f t="shared" si="560"/>
        <v>0.33333333333333331</v>
      </c>
      <c r="I8543"/>
      <c r="J8543" t="s">
        <v>100</v>
      </c>
      <c r="M8543" s="2">
        <v>25284.7618966667</v>
      </c>
      <c r="N8543">
        <v>18233.101100433902</v>
      </c>
      <c r="O8543">
        <v>31580.657485491502</v>
      </c>
      <c r="P8543" s="2">
        <v>3</v>
      </c>
      <c r="Q8543" s="2">
        <v>30341.714273333298</v>
      </c>
      <c r="R8543">
        <v>15170.8571366667</v>
      </c>
      <c r="S8543">
        <v>26276.695355075601</v>
      </c>
      <c r="T8543" s="2">
        <v>3</v>
      </c>
    </row>
    <row r="8544" spans="1:20">
      <c r="A8544" t="s">
        <v>1646</v>
      </c>
      <c r="B8544" t="s">
        <v>1711</v>
      </c>
      <c r="C8544" s="219" t="s">
        <v>123</v>
      </c>
      <c r="D8544" s="1" t="s">
        <v>44</v>
      </c>
      <c r="E8544" s="1" t="s">
        <v>73</v>
      </c>
      <c r="F8544" s="38" t="s">
        <v>73</v>
      </c>
      <c r="G8544">
        <v>6</v>
      </c>
      <c r="H8544" s="123">
        <f t="shared" si="560"/>
        <v>0.33333333333333331</v>
      </c>
      <c r="I8544"/>
      <c r="J8544" t="s">
        <v>100</v>
      </c>
      <c r="M8544" s="2">
        <v>0</v>
      </c>
      <c r="N8544">
        <v>0</v>
      </c>
      <c r="O8544">
        <v>0</v>
      </c>
      <c r="P8544" s="2">
        <v>3</v>
      </c>
      <c r="Q8544" s="2">
        <v>9570.2693633333292</v>
      </c>
      <c r="R8544">
        <v>9570.2693633333292</v>
      </c>
      <c r="S8544">
        <v>16576.192779413199</v>
      </c>
      <c r="T8544" s="2">
        <v>3</v>
      </c>
    </row>
    <row r="8545" spans="1:20">
      <c r="A8545" t="s">
        <v>1646</v>
      </c>
      <c r="B8545" t="s">
        <v>1712</v>
      </c>
      <c r="C8545" s="219" t="s">
        <v>123</v>
      </c>
      <c r="D8545" s="1" t="s">
        <v>44</v>
      </c>
      <c r="E8545" s="1" t="s">
        <v>73</v>
      </c>
      <c r="F8545" s="38" t="s">
        <v>73</v>
      </c>
      <c r="G8545">
        <v>6</v>
      </c>
      <c r="H8545" s="123">
        <f t="shared" si="560"/>
        <v>0.33333333333333331</v>
      </c>
      <c r="I8545"/>
      <c r="J8545" t="s">
        <v>100</v>
      </c>
      <c r="M8545" s="2">
        <v>0</v>
      </c>
      <c r="N8545">
        <v>0</v>
      </c>
      <c r="O8545">
        <v>0</v>
      </c>
      <c r="P8545" s="2">
        <v>3</v>
      </c>
      <c r="Q8545" s="2">
        <v>0</v>
      </c>
      <c r="R8545">
        <v>0</v>
      </c>
      <c r="S8545">
        <v>0</v>
      </c>
      <c r="T8545" s="2">
        <v>3</v>
      </c>
    </row>
    <row r="8546" spans="1:20">
      <c r="A8546" t="s">
        <v>1646</v>
      </c>
      <c r="B8546" t="s">
        <v>1713</v>
      </c>
      <c r="C8546" s="219" t="s">
        <v>123</v>
      </c>
      <c r="D8546" s="1" t="s">
        <v>44</v>
      </c>
      <c r="E8546" s="1" t="s">
        <v>73</v>
      </c>
      <c r="F8546" s="38" t="s">
        <v>73</v>
      </c>
      <c r="G8546">
        <v>6</v>
      </c>
      <c r="H8546" s="123">
        <f t="shared" si="560"/>
        <v>0.33333333333333331</v>
      </c>
      <c r="I8546"/>
      <c r="J8546" t="s">
        <v>100</v>
      </c>
      <c r="M8546" s="2">
        <v>0</v>
      </c>
      <c r="N8546">
        <v>0</v>
      </c>
      <c r="O8546">
        <v>0</v>
      </c>
      <c r="P8546" s="2">
        <v>3</v>
      </c>
      <c r="Q8546" s="2">
        <v>0</v>
      </c>
      <c r="R8546">
        <v>0</v>
      </c>
      <c r="S8546">
        <v>0</v>
      </c>
      <c r="T8546" s="2">
        <v>3</v>
      </c>
    </row>
    <row r="8547" spans="1:20">
      <c r="A8547" t="s">
        <v>1646</v>
      </c>
      <c r="B8547" t="s">
        <v>1714</v>
      </c>
      <c r="C8547" s="219" t="s">
        <v>123</v>
      </c>
      <c r="D8547" s="1" t="s">
        <v>44</v>
      </c>
      <c r="E8547" s="1" t="s">
        <v>73</v>
      </c>
      <c r="F8547" s="38" t="s">
        <v>73</v>
      </c>
      <c r="G8547">
        <v>6</v>
      </c>
      <c r="H8547" s="123">
        <f t="shared" si="560"/>
        <v>0.33333333333333331</v>
      </c>
      <c r="I8547"/>
      <c r="J8547" t="s">
        <v>100</v>
      </c>
      <c r="M8547" s="2">
        <v>0</v>
      </c>
      <c r="N8547">
        <v>0</v>
      </c>
      <c r="O8547">
        <v>0</v>
      </c>
      <c r="P8547" s="2">
        <v>3</v>
      </c>
      <c r="Q8547" s="2">
        <v>0</v>
      </c>
      <c r="R8547">
        <v>0</v>
      </c>
      <c r="S8547">
        <v>0</v>
      </c>
      <c r="T8547" s="2">
        <v>3</v>
      </c>
    </row>
    <row r="8548" spans="1:20">
      <c r="A8548" t="s">
        <v>1646</v>
      </c>
      <c r="B8548" t="s">
        <v>1715</v>
      </c>
      <c r="C8548" s="219" t="s">
        <v>123</v>
      </c>
      <c r="D8548" s="1" t="s">
        <v>44</v>
      </c>
      <c r="E8548" s="1" t="s">
        <v>73</v>
      </c>
      <c r="F8548" s="38" t="s">
        <v>73</v>
      </c>
      <c r="G8548">
        <v>6</v>
      </c>
      <c r="H8548" s="123">
        <f t="shared" si="560"/>
        <v>0.33333333333333331</v>
      </c>
      <c r="I8548"/>
      <c r="J8548" t="s">
        <v>100</v>
      </c>
      <c r="M8548" s="2">
        <v>0</v>
      </c>
      <c r="N8548">
        <v>0</v>
      </c>
      <c r="O8548">
        <v>0</v>
      </c>
      <c r="P8548" s="2">
        <v>3</v>
      </c>
      <c r="Q8548" s="2">
        <v>0</v>
      </c>
      <c r="R8548">
        <v>0</v>
      </c>
      <c r="S8548">
        <v>0</v>
      </c>
      <c r="T8548" s="2">
        <v>3</v>
      </c>
    </row>
    <row r="8549" spans="1:20">
      <c r="A8549" t="s">
        <v>1646</v>
      </c>
      <c r="B8549" t="s">
        <v>1716</v>
      </c>
      <c r="C8549" s="219" t="s">
        <v>123</v>
      </c>
      <c r="D8549" s="1" t="s">
        <v>44</v>
      </c>
      <c r="E8549" s="1" t="s">
        <v>73</v>
      </c>
      <c r="F8549" s="38" t="s">
        <v>73</v>
      </c>
      <c r="G8549">
        <v>6</v>
      </c>
      <c r="H8549" s="123">
        <f t="shared" si="560"/>
        <v>0.33333333333333331</v>
      </c>
      <c r="I8549"/>
      <c r="J8549" t="s">
        <v>100</v>
      </c>
      <c r="M8549" s="2">
        <v>495307.97558666702</v>
      </c>
      <c r="N8549">
        <v>237565.40053300699</v>
      </c>
      <c r="O8549">
        <v>411475.343843618</v>
      </c>
      <c r="P8549" s="2">
        <v>3</v>
      </c>
      <c r="Q8549" s="2">
        <v>681137.29506666702</v>
      </c>
      <c r="R8549">
        <v>306600.88721672603</v>
      </c>
      <c r="S8549">
        <v>531048.31430506497</v>
      </c>
      <c r="T8549" s="2">
        <v>3</v>
      </c>
    </row>
    <row r="8550" spans="1:20">
      <c r="A8550" t="s">
        <v>1646</v>
      </c>
      <c r="B8550" t="s">
        <v>1717</v>
      </c>
      <c r="C8550" s="219" t="s">
        <v>123</v>
      </c>
      <c r="D8550" s="1" t="s">
        <v>44</v>
      </c>
      <c r="E8550" s="1" t="s">
        <v>73</v>
      </c>
      <c r="F8550" s="38" t="s">
        <v>73</v>
      </c>
      <c r="G8550">
        <v>6</v>
      </c>
      <c r="H8550" s="123">
        <f t="shared" si="560"/>
        <v>0.33333333333333331</v>
      </c>
      <c r="I8550"/>
      <c r="J8550" t="s">
        <v>100</v>
      </c>
      <c r="M8550" s="2">
        <v>1660.9884603333301</v>
      </c>
      <c r="N8550">
        <v>1247.41653365157</v>
      </c>
      <c r="O8550">
        <v>2160.58881448597</v>
      </c>
      <c r="P8550" s="2">
        <v>3</v>
      </c>
      <c r="Q8550" s="2">
        <v>6839.3642476666701</v>
      </c>
      <c r="R8550">
        <v>3911.87037043079</v>
      </c>
      <c r="S8550">
        <v>6775.5582342094203</v>
      </c>
      <c r="T8550" s="2">
        <v>3</v>
      </c>
    </row>
    <row r="8551" spans="1:20">
      <c r="A8551" t="s">
        <v>1646</v>
      </c>
      <c r="B8551" t="s">
        <v>1718</v>
      </c>
      <c r="C8551" s="219" t="s">
        <v>123</v>
      </c>
      <c r="D8551" s="1" t="s">
        <v>44</v>
      </c>
      <c r="E8551" s="1" t="s">
        <v>73</v>
      </c>
      <c r="F8551" s="38" t="s">
        <v>73</v>
      </c>
      <c r="G8551">
        <v>6</v>
      </c>
      <c r="H8551" s="123">
        <f t="shared" si="560"/>
        <v>0.33333333333333331</v>
      </c>
      <c r="I8551"/>
      <c r="J8551" t="s">
        <v>100</v>
      </c>
      <c r="M8551" s="2">
        <v>0</v>
      </c>
      <c r="N8551">
        <v>0</v>
      </c>
      <c r="O8551">
        <v>0</v>
      </c>
      <c r="P8551" s="2">
        <v>3</v>
      </c>
      <c r="Q8551" s="2">
        <v>1280085.0619999999</v>
      </c>
      <c r="R8551">
        <v>1280085.0619999999</v>
      </c>
      <c r="S8551">
        <v>2217172.3653939599</v>
      </c>
      <c r="T8551" s="2">
        <v>3</v>
      </c>
    </row>
    <row r="8552" spans="1:20">
      <c r="A8552" t="s">
        <v>1646</v>
      </c>
      <c r="B8552" t="s">
        <v>1719</v>
      </c>
      <c r="C8552" s="219" t="s">
        <v>123</v>
      </c>
      <c r="D8552" s="1" t="s">
        <v>44</v>
      </c>
      <c r="E8552" s="1" t="s">
        <v>73</v>
      </c>
      <c r="F8552" s="38" t="s">
        <v>73</v>
      </c>
      <c r="G8552">
        <v>6</v>
      </c>
      <c r="H8552" s="123">
        <f t="shared" si="560"/>
        <v>0.33333333333333331</v>
      </c>
      <c r="I8552"/>
      <c r="J8552" t="s">
        <v>100</v>
      </c>
      <c r="M8552" s="2">
        <v>6085.7356533333304</v>
      </c>
      <c r="N8552">
        <v>6085.7356533333304</v>
      </c>
      <c r="O8552">
        <v>10540.8033530067</v>
      </c>
      <c r="P8552" s="2">
        <v>3</v>
      </c>
      <c r="Q8552" s="2">
        <v>18257.206963333301</v>
      </c>
      <c r="R8552">
        <v>18257.206963333301</v>
      </c>
      <c r="S8552">
        <v>31622.410064793599</v>
      </c>
      <c r="T8552" s="2">
        <v>3</v>
      </c>
    </row>
    <row r="8553" spans="1:20">
      <c r="A8553" t="s">
        <v>1646</v>
      </c>
      <c r="B8553" t="s">
        <v>1720</v>
      </c>
      <c r="C8553" s="219" t="s">
        <v>123</v>
      </c>
      <c r="D8553" s="1" t="s">
        <v>44</v>
      </c>
      <c r="E8553" s="1" t="s">
        <v>73</v>
      </c>
      <c r="F8553" s="38" t="s">
        <v>73</v>
      </c>
      <c r="G8553">
        <v>6</v>
      </c>
      <c r="H8553" s="123">
        <f t="shared" si="560"/>
        <v>0.33333333333333331</v>
      </c>
      <c r="I8553"/>
      <c r="J8553" t="s">
        <v>100</v>
      </c>
      <c r="M8553" s="2">
        <v>0</v>
      </c>
      <c r="N8553">
        <v>0</v>
      </c>
      <c r="O8553">
        <v>0</v>
      </c>
      <c r="P8553" s="2">
        <v>3</v>
      </c>
      <c r="Q8553" s="2">
        <v>0</v>
      </c>
      <c r="R8553">
        <v>0</v>
      </c>
      <c r="S8553">
        <v>0</v>
      </c>
      <c r="T8553" s="2">
        <v>3</v>
      </c>
    </row>
    <row r="8554" spans="1:20">
      <c r="A8554" t="s">
        <v>1646</v>
      </c>
      <c r="B8554" t="s">
        <v>1721</v>
      </c>
      <c r="C8554" s="219" t="s">
        <v>123</v>
      </c>
      <c r="D8554" s="1" t="s">
        <v>44</v>
      </c>
      <c r="E8554" s="1" t="s">
        <v>73</v>
      </c>
      <c r="F8554" s="38" t="s">
        <v>73</v>
      </c>
      <c r="G8554">
        <v>6</v>
      </c>
      <c r="H8554" s="123">
        <f t="shared" si="560"/>
        <v>0.33333333333333331</v>
      </c>
      <c r="I8554"/>
      <c r="J8554" t="s">
        <v>100</v>
      </c>
      <c r="M8554" s="2">
        <v>3336.8842300000001</v>
      </c>
      <c r="N8554">
        <v>3336.8842300000001</v>
      </c>
      <c r="O8554">
        <v>5779.6530253353503</v>
      </c>
      <c r="P8554" s="2">
        <v>3</v>
      </c>
      <c r="Q8554" s="2">
        <v>3336.8842300000001</v>
      </c>
      <c r="R8554">
        <v>3336.8842300000001</v>
      </c>
      <c r="S8554">
        <v>5779.6530253353503</v>
      </c>
      <c r="T8554" s="2">
        <v>3</v>
      </c>
    </row>
    <row r="8555" spans="1:20">
      <c r="A8555" t="s">
        <v>1646</v>
      </c>
      <c r="B8555" t="s">
        <v>1722</v>
      </c>
      <c r="C8555" s="219" t="s">
        <v>123</v>
      </c>
      <c r="D8555" s="1" t="s">
        <v>44</v>
      </c>
      <c r="E8555" s="1" t="s">
        <v>73</v>
      </c>
      <c r="F8555" s="38" t="s">
        <v>73</v>
      </c>
      <c r="G8555">
        <v>6</v>
      </c>
      <c r="H8555" s="123">
        <f t="shared" si="560"/>
        <v>0.33333333333333331</v>
      </c>
      <c r="I8555"/>
      <c r="J8555" t="s">
        <v>100</v>
      </c>
      <c r="M8555" s="2">
        <v>4729.4335533333297</v>
      </c>
      <c r="N8555">
        <v>4729.4335533333297</v>
      </c>
      <c r="O8555">
        <v>8191.6192053943496</v>
      </c>
      <c r="P8555" s="2">
        <v>3</v>
      </c>
      <c r="Q8555" s="2">
        <v>14188.300660000001</v>
      </c>
      <c r="R8555">
        <v>14188.300660000001</v>
      </c>
      <c r="S8555">
        <v>24574.857616182999</v>
      </c>
      <c r="T8555" s="2">
        <v>3</v>
      </c>
    </row>
    <row r="8556" spans="1:20">
      <c r="A8556" t="s">
        <v>1646</v>
      </c>
      <c r="B8556" t="s">
        <v>1723</v>
      </c>
      <c r="C8556" s="219" t="s">
        <v>123</v>
      </c>
      <c r="D8556" s="1" t="s">
        <v>44</v>
      </c>
      <c r="E8556" s="1" t="s">
        <v>73</v>
      </c>
      <c r="F8556" s="38" t="s">
        <v>73</v>
      </c>
      <c r="G8556">
        <v>6</v>
      </c>
      <c r="H8556" s="123">
        <f t="shared" si="560"/>
        <v>0.33333333333333331</v>
      </c>
      <c r="I8556"/>
      <c r="J8556" t="s">
        <v>100</v>
      </c>
      <c r="M8556" s="2">
        <v>21367.8380666667</v>
      </c>
      <c r="N8556">
        <v>21367.8380666667</v>
      </c>
      <c r="O8556">
        <v>37010.181179371</v>
      </c>
      <c r="P8556" s="2">
        <v>3</v>
      </c>
      <c r="Q8556" s="2">
        <v>125154.480113333</v>
      </c>
      <c r="R8556">
        <v>75206.761770659694</v>
      </c>
      <c r="S8556">
        <v>130261.93245951099</v>
      </c>
      <c r="T8556" s="2">
        <v>3</v>
      </c>
    </row>
    <row r="8557" spans="1:20">
      <c r="A8557" t="s">
        <v>1646</v>
      </c>
      <c r="B8557" t="s">
        <v>1724</v>
      </c>
      <c r="C8557" s="219" t="s">
        <v>123</v>
      </c>
      <c r="D8557" s="1" t="s">
        <v>44</v>
      </c>
      <c r="E8557" s="1" t="s">
        <v>73</v>
      </c>
      <c r="F8557" s="38" t="s">
        <v>73</v>
      </c>
      <c r="G8557">
        <v>6</v>
      </c>
      <c r="H8557" s="123">
        <f t="shared" si="560"/>
        <v>0.33333333333333331</v>
      </c>
      <c r="I8557"/>
      <c r="J8557" t="s">
        <v>100</v>
      </c>
      <c r="M8557" s="2">
        <v>104261.792156667</v>
      </c>
      <c r="N8557">
        <v>9478.3447433333295</v>
      </c>
      <c r="O8557">
        <v>16416.974667106701</v>
      </c>
      <c r="P8557" s="2">
        <v>3</v>
      </c>
      <c r="Q8557" s="2">
        <v>0</v>
      </c>
      <c r="R8557">
        <v>0</v>
      </c>
      <c r="S8557">
        <v>0</v>
      </c>
      <c r="T8557" s="2">
        <v>3</v>
      </c>
    </row>
    <row r="8558" spans="1:20">
      <c r="A8558" t="s">
        <v>1646</v>
      </c>
      <c r="B8558" t="s">
        <v>1725</v>
      </c>
      <c r="C8558" s="219" t="s">
        <v>123</v>
      </c>
      <c r="D8558" s="1" t="s">
        <v>44</v>
      </c>
      <c r="E8558" s="1" t="s">
        <v>73</v>
      </c>
      <c r="F8558" s="38" t="s">
        <v>73</v>
      </c>
      <c r="G8558">
        <v>6</v>
      </c>
      <c r="H8558" s="123">
        <f t="shared" si="560"/>
        <v>0.33333333333333331</v>
      </c>
      <c r="I8558"/>
      <c r="J8558" t="s">
        <v>100</v>
      </c>
      <c r="M8558" s="2">
        <v>0</v>
      </c>
      <c r="N8558">
        <v>0</v>
      </c>
      <c r="O8558">
        <v>0</v>
      </c>
      <c r="P8558" s="2">
        <v>3</v>
      </c>
      <c r="Q8558" s="2">
        <v>0</v>
      </c>
      <c r="R8558">
        <v>0</v>
      </c>
      <c r="S8558">
        <v>0</v>
      </c>
      <c r="T8558" s="2">
        <v>3</v>
      </c>
    </row>
    <row r="8559" spans="1:20">
      <c r="A8559" t="s">
        <v>1646</v>
      </c>
      <c r="B8559" t="s">
        <v>1726</v>
      </c>
      <c r="C8559" s="219" t="s">
        <v>123</v>
      </c>
      <c r="D8559" s="1" t="s">
        <v>44</v>
      </c>
      <c r="E8559" s="1" t="s">
        <v>73</v>
      </c>
      <c r="F8559" s="38" t="s">
        <v>73</v>
      </c>
      <c r="G8559">
        <v>6</v>
      </c>
      <c r="H8559" s="123">
        <f t="shared" si="560"/>
        <v>0.33333333333333331</v>
      </c>
      <c r="I8559"/>
      <c r="J8559" t="s">
        <v>100</v>
      </c>
      <c r="M8559" s="2">
        <v>0</v>
      </c>
      <c r="N8559">
        <v>0</v>
      </c>
      <c r="O8559">
        <v>0</v>
      </c>
      <c r="P8559" s="2">
        <v>3</v>
      </c>
      <c r="Q8559" s="2">
        <v>13463.12026</v>
      </c>
      <c r="R8559">
        <v>0</v>
      </c>
      <c r="S8559">
        <v>0</v>
      </c>
      <c r="T8559" s="2">
        <v>3</v>
      </c>
    </row>
    <row r="8560" spans="1:20">
      <c r="A8560" t="s">
        <v>1646</v>
      </c>
      <c r="B8560" t="s">
        <v>1727</v>
      </c>
      <c r="C8560" s="219" t="s">
        <v>123</v>
      </c>
      <c r="D8560" s="1" t="s">
        <v>44</v>
      </c>
      <c r="E8560" s="1" t="s">
        <v>73</v>
      </c>
      <c r="F8560" s="38" t="s">
        <v>73</v>
      </c>
      <c r="G8560">
        <v>6</v>
      </c>
      <c r="H8560" s="123">
        <f t="shared" si="560"/>
        <v>0.33333333333333331</v>
      </c>
      <c r="I8560"/>
      <c r="J8560" t="s">
        <v>100</v>
      </c>
      <c r="M8560" s="2">
        <v>0</v>
      </c>
      <c r="N8560">
        <v>0</v>
      </c>
      <c r="O8560">
        <v>0</v>
      </c>
      <c r="P8560" s="2">
        <v>3</v>
      </c>
      <c r="Q8560" s="2">
        <v>0</v>
      </c>
      <c r="R8560">
        <v>0</v>
      </c>
      <c r="S8560">
        <v>0</v>
      </c>
      <c r="T8560" s="2">
        <v>3</v>
      </c>
    </row>
    <row r="8561" spans="1:20">
      <c r="A8561" t="s">
        <v>1646</v>
      </c>
      <c r="B8561" t="s">
        <v>1728</v>
      </c>
      <c r="C8561" s="219" t="s">
        <v>123</v>
      </c>
      <c r="D8561" s="1" t="s">
        <v>44</v>
      </c>
      <c r="E8561" s="1" t="s">
        <v>73</v>
      </c>
      <c r="F8561" s="38" t="s">
        <v>73</v>
      </c>
      <c r="G8561">
        <v>6</v>
      </c>
      <c r="H8561" s="123">
        <f t="shared" si="560"/>
        <v>0.33333333333333331</v>
      </c>
      <c r="I8561"/>
      <c r="J8561" t="s">
        <v>100</v>
      </c>
      <c r="M8561" s="2">
        <v>0</v>
      </c>
      <c r="N8561">
        <v>0</v>
      </c>
      <c r="O8561">
        <v>0</v>
      </c>
      <c r="P8561" s="2">
        <v>3</v>
      </c>
      <c r="Q8561" s="2">
        <v>0</v>
      </c>
      <c r="R8561">
        <v>0</v>
      </c>
      <c r="S8561">
        <v>0</v>
      </c>
      <c r="T8561" s="2">
        <v>3</v>
      </c>
    </row>
    <row r="8562" spans="1:20">
      <c r="A8562" t="s">
        <v>1646</v>
      </c>
      <c r="B8562" t="s">
        <v>1729</v>
      </c>
      <c r="C8562" s="219" t="s">
        <v>123</v>
      </c>
      <c r="D8562" s="1" t="s">
        <v>44</v>
      </c>
      <c r="E8562" s="1" t="s">
        <v>73</v>
      </c>
      <c r="F8562" s="38" t="s">
        <v>73</v>
      </c>
      <c r="G8562">
        <v>6</v>
      </c>
      <c r="H8562" s="123">
        <f t="shared" si="560"/>
        <v>0.33333333333333331</v>
      </c>
      <c r="I8562"/>
      <c r="J8562" t="s">
        <v>100</v>
      </c>
      <c r="M8562" s="2">
        <v>0</v>
      </c>
      <c r="N8562">
        <v>0</v>
      </c>
      <c r="O8562">
        <v>0</v>
      </c>
      <c r="P8562" s="2">
        <v>3</v>
      </c>
      <c r="Q8562" s="2">
        <v>0</v>
      </c>
      <c r="R8562">
        <v>0</v>
      </c>
      <c r="S8562">
        <v>0</v>
      </c>
      <c r="T8562" s="2">
        <v>3</v>
      </c>
    </row>
    <row r="8563" spans="1:20">
      <c r="A8563" t="s">
        <v>1646</v>
      </c>
      <c r="B8563" t="s">
        <v>1730</v>
      </c>
      <c r="C8563" s="219" t="s">
        <v>123</v>
      </c>
      <c r="D8563" s="1" t="s">
        <v>44</v>
      </c>
      <c r="E8563" s="1" t="s">
        <v>73</v>
      </c>
      <c r="F8563" s="38" t="s">
        <v>73</v>
      </c>
      <c r="G8563">
        <v>6</v>
      </c>
      <c r="H8563" s="123">
        <f t="shared" si="560"/>
        <v>0.33333333333333331</v>
      </c>
      <c r="I8563"/>
      <c r="J8563" t="s">
        <v>100</v>
      </c>
      <c r="M8563" s="2">
        <v>2560170.1236666702</v>
      </c>
      <c r="N8563">
        <v>2560170.1236666702</v>
      </c>
      <c r="O8563">
        <v>4434344.7302105604</v>
      </c>
      <c r="P8563" s="2">
        <v>3</v>
      </c>
      <c r="Q8563" s="2">
        <v>0</v>
      </c>
      <c r="R8563">
        <v>0</v>
      </c>
      <c r="S8563">
        <v>0</v>
      </c>
      <c r="T8563" s="2">
        <v>3</v>
      </c>
    </row>
    <row r="8564" spans="1:20">
      <c r="A8564" t="s">
        <v>1646</v>
      </c>
      <c r="B8564" t="s">
        <v>1731</v>
      </c>
      <c r="C8564" s="219" t="s">
        <v>123</v>
      </c>
      <c r="D8564" s="1" t="s">
        <v>44</v>
      </c>
      <c r="E8564" s="1" t="s">
        <v>73</v>
      </c>
      <c r="F8564" s="38" t="s">
        <v>73</v>
      </c>
      <c r="G8564">
        <v>6</v>
      </c>
      <c r="H8564" s="123">
        <f t="shared" si="560"/>
        <v>0.33333333333333331</v>
      </c>
      <c r="I8564"/>
      <c r="J8564" t="s">
        <v>100</v>
      </c>
      <c r="M8564" s="2">
        <v>0</v>
      </c>
      <c r="N8564">
        <v>0</v>
      </c>
      <c r="O8564">
        <v>0</v>
      </c>
      <c r="P8564" s="2">
        <v>3</v>
      </c>
      <c r="Q8564" s="2">
        <v>30840.1777766667</v>
      </c>
      <c r="R8564">
        <v>11211.327511126699</v>
      </c>
      <c r="S8564">
        <v>19418.5888695662</v>
      </c>
      <c r="T8564" s="2">
        <v>3</v>
      </c>
    </row>
    <row r="8565" spans="1:20">
      <c r="A8565" t="s">
        <v>1646</v>
      </c>
      <c r="B8565" t="s">
        <v>1732</v>
      </c>
      <c r="C8565" s="219" t="s">
        <v>123</v>
      </c>
      <c r="D8565" s="1" t="s">
        <v>44</v>
      </c>
      <c r="E8565" s="1" t="s">
        <v>73</v>
      </c>
      <c r="F8565" s="38" t="s">
        <v>73</v>
      </c>
      <c r="G8565">
        <v>6</v>
      </c>
      <c r="H8565" s="123">
        <f t="shared" si="560"/>
        <v>0.33333333333333331</v>
      </c>
      <c r="I8565"/>
      <c r="J8565" t="s">
        <v>100</v>
      </c>
      <c r="M8565" s="2">
        <v>0</v>
      </c>
      <c r="N8565">
        <v>0</v>
      </c>
      <c r="O8565">
        <v>0</v>
      </c>
      <c r="P8565" s="2">
        <v>3</v>
      </c>
      <c r="Q8565" s="2">
        <v>0</v>
      </c>
      <c r="R8565">
        <v>0</v>
      </c>
      <c r="S8565">
        <v>0</v>
      </c>
      <c r="T8565" s="2">
        <v>3</v>
      </c>
    </row>
    <row r="8566" spans="1:20">
      <c r="A8566" t="s">
        <v>1646</v>
      </c>
      <c r="B8566" t="s">
        <v>1733</v>
      </c>
      <c r="C8566" s="219" t="s">
        <v>123</v>
      </c>
      <c r="D8566" s="1" t="s">
        <v>44</v>
      </c>
      <c r="E8566" s="1" t="s">
        <v>73</v>
      </c>
      <c r="F8566" s="38" t="s">
        <v>73</v>
      </c>
      <c r="G8566">
        <v>6</v>
      </c>
      <c r="H8566" s="123">
        <f t="shared" si="560"/>
        <v>0.33333333333333331</v>
      </c>
      <c r="I8566"/>
      <c r="J8566" t="s">
        <v>100</v>
      </c>
      <c r="M8566" s="2">
        <v>0</v>
      </c>
      <c r="N8566">
        <v>0</v>
      </c>
      <c r="O8566">
        <v>0</v>
      </c>
      <c r="P8566" s="2">
        <v>3</v>
      </c>
      <c r="Q8566" s="2">
        <v>0</v>
      </c>
      <c r="R8566">
        <v>0</v>
      </c>
      <c r="S8566">
        <v>0</v>
      </c>
      <c r="T8566" s="2">
        <v>3</v>
      </c>
    </row>
    <row r="8567" spans="1:20">
      <c r="A8567" t="s">
        <v>1646</v>
      </c>
      <c r="B8567" t="s">
        <v>1664</v>
      </c>
      <c r="C8567" s="219" t="s">
        <v>123</v>
      </c>
      <c r="D8567" s="1" t="s">
        <v>44</v>
      </c>
      <c r="E8567" s="1" t="s">
        <v>73</v>
      </c>
      <c r="F8567" s="38" t="s">
        <v>73</v>
      </c>
      <c r="G8567">
        <v>12</v>
      </c>
      <c r="H8567" s="123">
        <f t="shared" si="560"/>
        <v>0.66666666666666663</v>
      </c>
      <c r="I8567"/>
      <c r="K8567" t="s">
        <v>100</v>
      </c>
      <c r="M8567" s="2">
        <v>0</v>
      </c>
      <c r="N8567">
        <v>0</v>
      </c>
      <c r="O8567">
        <v>0</v>
      </c>
      <c r="P8567" s="2">
        <v>3</v>
      </c>
      <c r="Q8567" s="2">
        <v>0</v>
      </c>
      <c r="R8567">
        <v>0</v>
      </c>
      <c r="S8567">
        <v>0</v>
      </c>
      <c r="T8567" s="2">
        <v>3</v>
      </c>
    </row>
    <row r="8568" spans="1:20">
      <c r="A8568" t="s">
        <v>1646</v>
      </c>
      <c r="B8568" t="s">
        <v>1665</v>
      </c>
      <c r="C8568" s="219" t="s">
        <v>123</v>
      </c>
      <c r="D8568" s="1" t="s">
        <v>44</v>
      </c>
      <c r="E8568" s="1" t="s">
        <v>73</v>
      </c>
      <c r="F8568" s="38" t="s">
        <v>73</v>
      </c>
      <c r="G8568">
        <v>12</v>
      </c>
      <c r="H8568" s="123">
        <f t="shared" si="560"/>
        <v>0.66666666666666663</v>
      </c>
      <c r="I8568"/>
      <c r="K8568" t="s">
        <v>100</v>
      </c>
      <c r="M8568" s="2">
        <v>0</v>
      </c>
      <c r="N8568">
        <v>0</v>
      </c>
      <c r="O8568">
        <v>0</v>
      </c>
      <c r="P8568" s="2">
        <v>3</v>
      </c>
      <c r="Q8568" s="2">
        <v>0</v>
      </c>
      <c r="R8568">
        <v>0</v>
      </c>
      <c r="S8568">
        <v>0</v>
      </c>
      <c r="T8568" s="2">
        <v>3</v>
      </c>
    </row>
    <row r="8569" spans="1:20">
      <c r="A8569" t="s">
        <v>1646</v>
      </c>
      <c r="B8569" t="s">
        <v>1666</v>
      </c>
      <c r="C8569" s="219" t="s">
        <v>123</v>
      </c>
      <c r="D8569" s="1" t="s">
        <v>44</v>
      </c>
      <c r="E8569" s="1" t="s">
        <v>73</v>
      </c>
      <c r="F8569" s="38" t="s">
        <v>73</v>
      </c>
      <c r="G8569">
        <v>12</v>
      </c>
      <c r="H8569" s="123">
        <f t="shared" si="560"/>
        <v>0.66666666666666663</v>
      </c>
      <c r="I8569"/>
      <c r="K8569" t="s">
        <v>100</v>
      </c>
      <c r="M8569" s="2">
        <v>0</v>
      </c>
      <c r="N8569">
        <v>0</v>
      </c>
      <c r="O8569">
        <v>0</v>
      </c>
      <c r="P8569" s="2">
        <v>3</v>
      </c>
      <c r="Q8569" s="2">
        <v>313.49245896666702</v>
      </c>
      <c r="R8569">
        <v>313.49245896666702</v>
      </c>
      <c r="S8569">
        <v>542.98486671996795</v>
      </c>
      <c r="T8569" s="2">
        <v>3</v>
      </c>
    </row>
    <row r="8570" spans="1:20">
      <c r="A8570" t="s">
        <v>1646</v>
      </c>
      <c r="B8570" t="s">
        <v>1667</v>
      </c>
      <c r="C8570" s="219" t="s">
        <v>123</v>
      </c>
      <c r="D8570" s="1" t="s">
        <v>44</v>
      </c>
      <c r="E8570" s="1" t="s">
        <v>73</v>
      </c>
      <c r="F8570" s="38" t="s">
        <v>73</v>
      </c>
      <c r="G8570">
        <v>12</v>
      </c>
      <c r="H8570" s="123">
        <f t="shared" si="560"/>
        <v>0.66666666666666663</v>
      </c>
      <c r="I8570"/>
      <c r="K8570" t="s">
        <v>100</v>
      </c>
      <c r="M8570" s="2">
        <v>0</v>
      </c>
      <c r="N8570">
        <v>0</v>
      </c>
      <c r="O8570">
        <v>0</v>
      </c>
      <c r="P8570" s="2">
        <v>3</v>
      </c>
      <c r="Q8570" s="2">
        <v>0</v>
      </c>
      <c r="R8570">
        <v>0</v>
      </c>
      <c r="S8570">
        <v>0</v>
      </c>
      <c r="T8570" s="2">
        <v>3</v>
      </c>
    </row>
    <row r="8571" spans="1:20">
      <c r="A8571" t="s">
        <v>1646</v>
      </c>
      <c r="B8571" t="s">
        <v>1668</v>
      </c>
      <c r="C8571" s="219" t="s">
        <v>123</v>
      </c>
      <c r="D8571" s="1" t="s">
        <v>44</v>
      </c>
      <c r="E8571" s="1" t="s">
        <v>73</v>
      </c>
      <c r="F8571" s="38" t="s">
        <v>73</v>
      </c>
      <c r="G8571">
        <v>12</v>
      </c>
      <c r="H8571" s="123">
        <f t="shared" si="560"/>
        <v>0.66666666666666663</v>
      </c>
      <c r="I8571"/>
      <c r="K8571" t="s">
        <v>100</v>
      </c>
      <c r="M8571" s="2">
        <v>121404.42451</v>
      </c>
      <c r="N8571">
        <v>74062.139448538001</v>
      </c>
      <c r="O8571">
        <v>128279.388442119</v>
      </c>
      <c r="P8571" s="2">
        <v>3</v>
      </c>
      <c r="Q8571" s="2">
        <v>50077.633300000001</v>
      </c>
      <c r="R8571">
        <v>6664.9660723123698</v>
      </c>
      <c r="S8571">
        <v>11544.059867967801</v>
      </c>
      <c r="T8571" s="2">
        <v>3</v>
      </c>
    </row>
    <row r="8572" spans="1:20">
      <c r="A8572" t="s">
        <v>1646</v>
      </c>
      <c r="B8572" t="s">
        <v>1669</v>
      </c>
      <c r="C8572" s="219" t="s">
        <v>123</v>
      </c>
      <c r="D8572" s="1" t="s">
        <v>44</v>
      </c>
      <c r="E8572" s="1" t="s">
        <v>73</v>
      </c>
      <c r="F8572" s="38" t="s">
        <v>73</v>
      </c>
      <c r="G8572">
        <v>12</v>
      </c>
      <c r="H8572" s="123">
        <f t="shared" si="560"/>
        <v>0.66666666666666663</v>
      </c>
      <c r="I8572"/>
      <c r="K8572" t="s">
        <v>100</v>
      </c>
      <c r="M8572" s="2">
        <v>176.57023636666699</v>
      </c>
      <c r="N8572">
        <v>109.95025953214</v>
      </c>
      <c r="O8572">
        <v>190.43943581504999</v>
      </c>
      <c r="P8572" s="2">
        <v>3</v>
      </c>
      <c r="Q8572" s="2">
        <v>3405.28312966667</v>
      </c>
      <c r="R8572">
        <v>1394.4851588996501</v>
      </c>
      <c r="S8572">
        <v>2415.3191456149498</v>
      </c>
      <c r="T8572" s="2">
        <v>3</v>
      </c>
    </row>
    <row r="8573" spans="1:20">
      <c r="A8573" t="s">
        <v>1646</v>
      </c>
      <c r="B8573" t="s">
        <v>1670</v>
      </c>
      <c r="C8573" s="219" t="s">
        <v>123</v>
      </c>
      <c r="D8573" s="1" t="s">
        <v>44</v>
      </c>
      <c r="E8573" s="1" t="s">
        <v>73</v>
      </c>
      <c r="F8573" s="38" t="s">
        <v>73</v>
      </c>
      <c r="G8573">
        <v>12</v>
      </c>
      <c r="H8573" s="123">
        <f t="shared" si="560"/>
        <v>0.66666666666666663</v>
      </c>
      <c r="I8573"/>
      <c r="K8573" t="s">
        <v>100</v>
      </c>
      <c r="M8573" s="2">
        <v>0</v>
      </c>
      <c r="N8573">
        <v>0</v>
      </c>
      <c r="O8573">
        <v>0</v>
      </c>
      <c r="P8573" s="2">
        <v>3</v>
      </c>
      <c r="Q8573" s="2">
        <v>0</v>
      </c>
      <c r="R8573">
        <v>0</v>
      </c>
      <c r="S8573">
        <v>0</v>
      </c>
      <c r="T8573" s="2">
        <v>3</v>
      </c>
    </row>
    <row r="8574" spans="1:20">
      <c r="A8574" t="s">
        <v>1646</v>
      </c>
      <c r="B8574" t="s">
        <v>1671</v>
      </c>
      <c r="C8574" s="219" t="s">
        <v>123</v>
      </c>
      <c r="D8574" s="1" t="s">
        <v>44</v>
      </c>
      <c r="E8574" s="1" t="s">
        <v>73</v>
      </c>
      <c r="F8574" s="38" t="s">
        <v>73</v>
      </c>
      <c r="G8574">
        <v>12</v>
      </c>
      <c r="H8574" s="123">
        <f t="shared" si="560"/>
        <v>0.66666666666666663</v>
      </c>
      <c r="I8574"/>
      <c r="K8574" t="s">
        <v>100</v>
      </c>
      <c r="M8574" s="2">
        <v>0</v>
      </c>
      <c r="N8574">
        <v>0</v>
      </c>
      <c r="O8574">
        <v>0</v>
      </c>
      <c r="P8574" s="2">
        <v>3</v>
      </c>
      <c r="Q8574" s="2">
        <v>0</v>
      </c>
      <c r="R8574">
        <v>0</v>
      </c>
      <c r="S8574">
        <v>0</v>
      </c>
      <c r="T8574" s="2">
        <v>3</v>
      </c>
    </row>
    <row r="8575" spans="1:20">
      <c r="A8575" t="s">
        <v>1646</v>
      </c>
      <c r="B8575" t="s">
        <v>1672</v>
      </c>
      <c r="C8575" s="219" t="s">
        <v>123</v>
      </c>
      <c r="D8575" s="1" t="s">
        <v>44</v>
      </c>
      <c r="E8575" s="1" t="s">
        <v>73</v>
      </c>
      <c r="F8575" s="38" t="s">
        <v>73</v>
      </c>
      <c r="G8575">
        <v>12</v>
      </c>
      <c r="H8575" s="123">
        <f t="shared" si="560"/>
        <v>0.66666666666666663</v>
      </c>
      <c r="I8575"/>
      <c r="K8575" t="s">
        <v>100</v>
      </c>
      <c r="M8575" s="2">
        <v>3351.1383900000001</v>
      </c>
      <c r="N8575">
        <v>3351.1383900000001</v>
      </c>
      <c r="O8575">
        <v>5804.3419546745699</v>
      </c>
      <c r="P8575" s="2">
        <v>3</v>
      </c>
      <c r="Q8575" s="2">
        <v>0</v>
      </c>
      <c r="R8575">
        <v>0</v>
      </c>
      <c r="S8575">
        <v>0</v>
      </c>
      <c r="T8575" s="2">
        <v>3</v>
      </c>
    </row>
    <row r="8576" spans="1:20">
      <c r="A8576" t="s">
        <v>1646</v>
      </c>
      <c r="B8576" t="s">
        <v>1673</v>
      </c>
      <c r="C8576" s="219" t="s">
        <v>123</v>
      </c>
      <c r="D8576" s="1" t="s">
        <v>44</v>
      </c>
      <c r="E8576" s="1" t="s">
        <v>73</v>
      </c>
      <c r="F8576" s="38" t="s">
        <v>73</v>
      </c>
      <c r="G8576">
        <v>12</v>
      </c>
      <c r="H8576" s="123">
        <f t="shared" si="560"/>
        <v>0.66666666666666663</v>
      </c>
      <c r="I8576"/>
      <c r="K8576" t="s">
        <v>100</v>
      </c>
      <c r="M8576" s="2">
        <v>468.47314066666701</v>
      </c>
      <c r="N8576">
        <v>468.47314066666701</v>
      </c>
      <c r="O8576">
        <v>811.419281616028</v>
      </c>
      <c r="P8576" s="2">
        <v>3</v>
      </c>
      <c r="Q8576" s="2">
        <v>0</v>
      </c>
      <c r="R8576">
        <v>0</v>
      </c>
      <c r="S8576">
        <v>0</v>
      </c>
      <c r="T8576" s="2">
        <v>3</v>
      </c>
    </row>
    <row r="8577" spans="1:20">
      <c r="A8577" t="s">
        <v>1646</v>
      </c>
      <c r="B8577" t="s">
        <v>1674</v>
      </c>
      <c r="C8577" s="219" t="s">
        <v>123</v>
      </c>
      <c r="D8577" s="1" t="s">
        <v>44</v>
      </c>
      <c r="E8577" s="1" t="s">
        <v>73</v>
      </c>
      <c r="F8577" s="38" t="s">
        <v>73</v>
      </c>
      <c r="G8577">
        <v>12</v>
      </c>
      <c r="H8577" s="123">
        <f t="shared" si="560"/>
        <v>0.66666666666666663</v>
      </c>
      <c r="I8577"/>
      <c r="K8577" t="s">
        <v>100</v>
      </c>
      <c r="M8577" s="2">
        <v>2676.5965243333299</v>
      </c>
      <c r="N8577">
        <v>2044.28436300827</v>
      </c>
      <c r="O8577">
        <v>3540.80438184891</v>
      </c>
      <c r="P8577" s="2">
        <v>3</v>
      </c>
      <c r="Q8577" s="2">
        <v>1486.99806933333</v>
      </c>
      <c r="R8577">
        <v>1486.99806933333</v>
      </c>
      <c r="S8577">
        <v>2575.55620684216</v>
      </c>
      <c r="T8577" s="2">
        <v>3</v>
      </c>
    </row>
    <row r="8578" spans="1:20">
      <c r="A8578" t="s">
        <v>1646</v>
      </c>
      <c r="B8578" t="s">
        <v>1675</v>
      </c>
      <c r="C8578" s="219" t="s">
        <v>123</v>
      </c>
      <c r="D8578" s="1" t="s">
        <v>44</v>
      </c>
      <c r="E8578" s="1" t="s">
        <v>73</v>
      </c>
      <c r="F8578" s="38" t="s">
        <v>73</v>
      </c>
      <c r="G8578">
        <v>12</v>
      </c>
      <c r="H8578" s="123">
        <f t="shared" si="560"/>
        <v>0.66666666666666663</v>
      </c>
      <c r="I8578"/>
      <c r="K8578" t="s">
        <v>100</v>
      </c>
      <c r="M8578" s="2">
        <v>1323.7484316666701</v>
      </c>
      <c r="N8578">
        <v>1323.7484316666701</v>
      </c>
      <c r="O8578">
        <v>2292.7995400862901</v>
      </c>
      <c r="P8578" s="2">
        <v>3</v>
      </c>
      <c r="Q8578" s="2">
        <v>1781.96904266667</v>
      </c>
      <c r="R8578">
        <v>1781.96904266667</v>
      </c>
      <c r="S8578">
        <v>3086.4609194135401</v>
      </c>
      <c r="T8578" s="2">
        <v>3</v>
      </c>
    </row>
    <row r="8579" spans="1:20">
      <c r="A8579" t="s">
        <v>1646</v>
      </c>
      <c r="B8579" t="s">
        <v>1676</v>
      </c>
      <c r="C8579" s="219" t="s">
        <v>123</v>
      </c>
      <c r="D8579" s="1" t="s">
        <v>44</v>
      </c>
      <c r="E8579" s="1" t="s">
        <v>73</v>
      </c>
      <c r="F8579" s="38" t="s">
        <v>73</v>
      </c>
      <c r="G8579">
        <v>12</v>
      </c>
      <c r="H8579" s="123">
        <f t="shared" si="560"/>
        <v>0.66666666666666663</v>
      </c>
      <c r="I8579"/>
      <c r="K8579" t="s">
        <v>100</v>
      </c>
      <c r="M8579" s="2">
        <v>16809.361120000001</v>
      </c>
      <c r="N8579">
        <v>16809.361120000001</v>
      </c>
      <c r="O8579">
        <v>29114.667502612901</v>
      </c>
      <c r="P8579" s="2">
        <v>3</v>
      </c>
      <c r="Q8579" s="2">
        <v>25214.0416833333</v>
      </c>
      <c r="R8579">
        <v>25214.0416833333</v>
      </c>
      <c r="S8579">
        <v>43672.001259692799</v>
      </c>
      <c r="T8579" s="2">
        <v>3</v>
      </c>
    </row>
    <row r="8580" spans="1:20">
      <c r="A8580" t="s">
        <v>1646</v>
      </c>
      <c r="B8580" t="s">
        <v>1677</v>
      </c>
      <c r="C8580" s="219" t="s">
        <v>123</v>
      </c>
      <c r="D8580" s="1" t="s">
        <v>44</v>
      </c>
      <c r="E8580" s="1" t="s">
        <v>73</v>
      </c>
      <c r="F8580" s="38" t="s">
        <v>73</v>
      </c>
      <c r="G8580">
        <v>12</v>
      </c>
      <c r="H8580" s="123">
        <f t="shared" si="560"/>
        <v>0.66666666666666663</v>
      </c>
      <c r="I8580"/>
      <c r="K8580" t="s">
        <v>100</v>
      </c>
      <c r="M8580" s="2">
        <v>0</v>
      </c>
      <c r="N8580">
        <v>0</v>
      </c>
      <c r="O8580">
        <v>0</v>
      </c>
      <c r="P8580" s="2">
        <v>3</v>
      </c>
      <c r="Q8580" s="2">
        <v>0</v>
      </c>
      <c r="R8580">
        <v>0</v>
      </c>
      <c r="S8580">
        <v>0</v>
      </c>
      <c r="T8580" s="2">
        <v>3</v>
      </c>
    </row>
    <row r="8581" spans="1:20">
      <c r="A8581" t="s">
        <v>1646</v>
      </c>
      <c r="B8581" t="s">
        <v>1678</v>
      </c>
      <c r="C8581" s="219" t="s">
        <v>123</v>
      </c>
      <c r="D8581" s="1" t="s">
        <v>44</v>
      </c>
      <c r="E8581" s="1" t="s">
        <v>73</v>
      </c>
      <c r="F8581" s="38" t="s">
        <v>73</v>
      </c>
      <c r="G8581">
        <v>12</v>
      </c>
      <c r="H8581" s="123">
        <f t="shared" si="560"/>
        <v>0.66666666666666663</v>
      </c>
      <c r="I8581"/>
      <c r="K8581" t="s">
        <v>100</v>
      </c>
      <c r="M8581" s="2">
        <v>0</v>
      </c>
      <c r="N8581">
        <v>0</v>
      </c>
      <c r="O8581">
        <v>0</v>
      </c>
      <c r="P8581" s="2">
        <v>3</v>
      </c>
      <c r="Q8581" s="2">
        <v>72.397063833333306</v>
      </c>
      <c r="R8581">
        <v>72.397063833333306</v>
      </c>
      <c r="S8581">
        <v>125.395392878141</v>
      </c>
      <c r="T8581" s="2">
        <v>3</v>
      </c>
    </row>
    <row r="8582" spans="1:20">
      <c r="A8582" t="s">
        <v>1646</v>
      </c>
      <c r="B8582" t="s">
        <v>1679</v>
      </c>
      <c r="C8582" s="219" t="s">
        <v>123</v>
      </c>
      <c r="D8582" s="1" t="s">
        <v>44</v>
      </c>
      <c r="E8582" s="1" t="s">
        <v>73</v>
      </c>
      <c r="F8582" s="38" t="s">
        <v>73</v>
      </c>
      <c r="G8582">
        <v>12</v>
      </c>
      <c r="H8582" s="123">
        <f t="shared" si="560"/>
        <v>0.66666666666666663</v>
      </c>
      <c r="I8582"/>
      <c r="K8582" t="s">
        <v>100</v>
      </c>
      <c r="M8582" s="2">
        <v>194975.29707666699</v>
      </c>
      <c r="N8582">
        <v>109430.03812862201</v>
      </c>
      <c r="O8582">
        <v>189538.385912973</v>
      </c>
      <c r="P8582" s="2">
        <v>3</v>
      </c>
      <c r="Q8582" s="2">
        <v>124906.049683333</v>
      </c>
      <c r="R8582">
        <v>38172.397967658399</v>
      </c>
      <c r="S8582">
        <v>66116.532726723293</v>
      </c>
      <c r="T8582" s="2">
        <v>3</v>
      </c>
    </row>
    <row r="8583" spans="1:20">
      <c r="A8583" t="s">
        <v>1646</v>
      </c>
      <c r="B8583" t="s">
        <v>1680</v>
      </c>
      <c r="C8583" s="219" t="s">
        <v>123</v>
      </c>
      <c r="D8583" s="1" t="s">
        <v>44</v>
      </c>
      <c r="E8583" s="1" t="s">
        <v>73</v>
      </c>
      <c r="F8583" s="38" t="s">
        <v>73</v>
      </c>
      <c r="G8583">
        <v>12</v>
      </c>
      <c r="H8583" s="123">
        <f t="shared" si="560"/>
        <v>0.66666666666666663</v>
      </c>
      <c r="I8583"/>
      <c r="K8583" t="s">
        <v>100</v>
      </c>
      <c r="M8583" s="2">
        <v>170437.97134333299</v>
      </c>
      <c r="N8583">
        <v>80571.944963498099</v>
      </c>
      <c r="O8583">
        <v>139554.702341422</v>
      </c>
      <c r="P8583" s="2">
        <v>3</v>
      </c>
      <c r="Q8583" s="2">
        <v>358026.93353333301</v>
      </c>
      <c r="R8583">
        <v>84024.061641739099</v>
      </c>
      <c r="S8583">
        <v>145533.94382179101</v>
      </c>
      <c r="T8583" s="2">
        <v>3</v>
      </c>
    </row>
    <row r="8584" spans="1:20">
      <c r="A8584" t="s">
        <v>1646</v>
      </c>
      <c r="B8584" t="s">
        <v>1681</v>
      </c>
      <c r="C8584" s="219" t="s">
        <v>123</v>
      </c>
      <c r="D8584" s="1" t="s">
        <v>44</v>
      </c>
      <c r="E8584" s="1" t="s">
        <v>73</v>
      </c>
      <c r="F8584" s="38" t="s">
        <v>73</v>
      </c>
      <c r="G8584">
        <v>12</v>
      </c>
      <c r="H8584" s="123">
        <f t="shared" si="560"/>
        <v>0.66666666666666663</v>
      </c>
      <c r="I8584"/>
      <c r="K8584" t="s">
        <v>100</v>
      </c>
      <c r="M8584" s="2">
        <v>0</v>
      </c>
      <c r="N8584">
        <v>0</v>
      </c>
      <c r="O8584">
        <v>0</v>
      </c>
      <c r="P8584" s="2">
        <v>3</v>
      </c>
      <c r="Q8584" s="2">
        <v>0</v>
      </c>
      <c r="R8584">
        <v>0</v>
      </c>
      <c r="S8584">
        <v>0</v>
      </c>
      <c r="T8584" s="2">
        <v>3</v>
      </c>
    </row>
    <row r="8585" spans="1:20">
      <c r="A8585" t="s">
        <v>1646</v>
      </c>
      <c r="B8585" t="s">
        <v>1682</v>
      </c>
      <c r="C8585" s="219" t="s">
        <v>123</v>
      </c>
      <c r="D8585" s="1" t="s">
        <v>44</v>
      </c>
      <c r="E8585" s="1" t="s">
        <v>73</v>
      </c>
      <c r="F8585" s="38" t="s">
        <v>73</v>
      </c>
      <c r="G8585">
        <v>12</v>
      </c>
      <c r="H8585" s="123">
        <f t="shared" si="560"/>
        <v>0.66666666666666663</v>
      </c>
      <c r="I8585"/>
      <c r="K8585" t="s">
        <v>100</v>
      </c>
      <c r="M8585" s="2">
        <v>0</v>
      </c>
      <c r="N8585">
        <v>0</v>
      </c>
      <c r="O8585">
        <v>0</v>
      </c>
      <c r="P8585" s="2">
        <v>3</v>
      </c>
      <c r="Q8585" s="2">
        <v>53542.372266666702</v>
      </c>
      <c r="R8585">
        <v>53542.372266666702</v>
      </c>
      <c r="S8585">
        <v>92738.109123633403</v>
      </c>
      <c r="T8585" s="2">
        <v>3</v>
      </c>
    </row>
    <row r="8586" spans="1:20">
      <c r="A8586" t="s">
        <v>1646</v>
      </c>
      <c r="B8586" t="s">
        <v>1683</v>
      </c>
      <c r="C8586" s="219" t="s">
        <v>123</v>
      </c>
      <c r="D8586" s="1" t="s">
        <v>44</v>
      </c>
      <c r="E8586" s="1" t="s">
        <v>73</v>
      </c>
      <c r="F8586" s="38" t="s">
        <v>73</v>
      </c>
      <c r="G8586">
        <v>12</v>
      </c>
      <c r="H8586" s="123">
        <f t="shared" si="560"/>
        <v>0.66666666666666663</v>
      </c>
      <c r="I8586"/>
      <c r="K8586" t="s">
        <v>100</v>
      </c>
      <c r="M8586" s="2">
        <v>12801.3421353333</v>
      </c>
      <c r="N8586">
        <v>7885.6261747225399</v>
      </c>
      <c r="O8586">
        <v>13658.305184114401</v>
      </c>
      <c r="P8586" s="2">
        <v>3</v>
      </c>
      <c r="Q8586" s="2">
        <v>12486.038141000001</v>
      </c>
      <c r="R8586">
        <v>7068.4376391506903</v>
      </c>
      <c r="S8586">
        <v>12242.8931211412</v>
      </c>
      <c r="T8586" s="2">
        <v>3</v>
      </c>
    </row>
    <row r="8587" spans="1:20">
      <c r="A8587" t="s">
        <v>1646</v>
      </c>
      <c r="B8587" t="s">
        <v>1684</v>
      </c>
      <c r="C8587" s="219" t="s">
        <v>123</v>
      </c>
      <c r="D8587" s="1" t="s">
        <v>44</v>
      </c>
      <c r="E8587" s="1" t="s">
        <v>73</v>
      </c>
      <c r="F8587" s="38" t="s">
        <v>73</v>
      </c>
      <c r="G8587">
        <v>12</v>
      </c>
      <c r="H8587" s="123">
        <f t="shared" si="560"/>
        <v>0.66666666666666663</v>
      </c>
      <c r="I8587"/>
      <c r="K8587" t="s">
        <v>100</v>
      </c>
      <c r="M8587" s="2">
        <v>10051.604284999999</v>
      </c>
      <c r="N8587">
        <v>2132.1584849999999</v>
      </c>
      <c r="O8587">
        <v>3693.0068258090801</v>
      </c>
      <c r="P8587" s="2">
        <v>3</v>
      </c>
      <c r="Q8587" s="2">
        <v>9899.3072510000002</v>
      </c>
      <c r="R8587">
        <v>4755.4733823159604</v>
      </c>
      <c r="S8587">
        <v>8236.7215122126509</v>
      </c>
      <c r="T8587" s="2">
        <v>3</v>
      </c>
    </row>
    <row r="8588" spans="1:20">
      <c r="A8588" t="s">
        <v>1646</v>
      </c>
      <c r="B8588" t="s">
        <v>1685</v>
      </c>
      <c r="C8588" s="219" t="s">
        <v>123</v>
      </c>
      <c r="D8588" s="1" t="s">
        <v>44</v>
      </c>
      <c r="E8588" s="1" t="s">
        <v>73</v>
      </c>
      <c r="F8588" s="38" t="s">
        <v>73</v>
      </c>
      <c r="G8588">
        <v>12</v>
      </c>
      <c r="H8588" s="123">
        <f t="shared" si="560"/>
        <v>0.66666666666666663</v>
      </c>
      <c r="I8588"/>
      <c r="K8588" t="s">
        <v>100</v>
      </c>
      <c r="M8588" s="2">
        <v>0</v>
      </c>
      <c r="N8588">
        <v>0</v>
      </c>
      <c r="O8588">
        <v>0</v>
      </c>
      <c r="P8588" s="2">
        <v>3</v>
      </c>
      <c r="Q8588" s="2">
        <v>0</v>
      </c>
      <c r="R8588">
        <v>0</v>
      </c>
      <c r="S8588">
        <v>0</v>
      </c>
      <c r="T8588" s="2">
        <v>3</v>
      </c>
    </row>
    <row r="8589" spans="1:20">
      <c r="A8589" t="s">
        <v>1646</v>
      </c>
      <c r="B8589" t="s">
        <v>1686</v>
      </c>
      <c r="C8589" s="219" t="s">
        <v>123</v>
      </c>
      <c r="D8589" s="1" t="s">
        <v>44</v>
      </c>
      <c r="E8589" s="1" t="s">
        <v>73</v>
      </c>
      <c r="F8589" s="38" t="s">
        <v>73</v>
      </c>
      <c r="G8589">
        <v>12</v>
      </c>
      <c r="H8589" s="123">
        <f t="shared" si="560"/>
        <v>0.66666666666666663</v>
      </c>
      <c r="I8589"/>
      <c r="K8589" t="s">
        <v>100</v>
      </c>
      <c r="M8589" s="2">
        <v>0</v>
      </c>
      <c r="N8589">
        <v>0</v>
      </c>
      <c r="O8589">
        <v>0</v>
      </c>
      <c r="P8589" s="2">
        <v>3</v>
      </c>
      <c r="Q8589" s="2">
        <v>306.52232636666702</v>
      </c>
      <c r="R8589">
        <v>306.52232636666702</v>
      </c>
      <c r="S8589">
        <v>530.91224292127595</v>
      </c>
      <c r="T8589" s="2">
        <v>3</v>
      </c>
    </row>
    <row r="8590" spans="1:20">
      <c r="A8590" t="s">
        <v>1646</v>
      </c>
      <c r="B8590" t="s">
        <v>1687</v>
      </c>
      <c r="C8590" s="219" t="s">
        <v>123</v>
      </c>
      <c r="D8590" s="1" t="s">
        <v>44</v>
      </c>
      <c r="E8590" s="1" t="s">
        <v>73</v>
      </c>
      <c r="F8590" s="38" t="s">
        <v>73</v>
      </c>
      <c r="G8590">
        <v>12</v>
      </c>
      <c r="H8590" s="123">
        <f t="shared" si="560"/>
        <v>0.66666666666666663</v>
      </c>
      <c r="I8590"/>
      <c r="K8590" t="s">
        <v>100</v>
      </c>
      <c r="M8590" s="2">
        <v>3245.59072266667</v>
      </c>
      <c r="N8590">
        <v>1873.8426773147301</v>
      </c>
      <c r="O8590">
        <v>3245.5907225000001</v>
      </c>
      <c r="P8590" s="2">
        <v>3</v>
      </c>
      <c r="Q8590" s="2">
        <v>5145.4487066666698</v>
      </c>
      <c r="R8590">
        <v>1364.99699851893</v>
      </c>
      <c r="S8590">
        <v>2364.2441536138099</v>
      </c>
      <c r="T8590" s="2">
        <v>3</v>
      </c>
    </row>
    <row r="8591" spans="1:20">
      <c r="A8591" t="s">
        <v>1646</v>
      </c>
      <c r="B8591" t="s">
        <v>1688</v>
      </c>
      <c r="C8591" s="219" t="s">
        <v>123</v>
      </c>
      <c r="D8591" s="1" t="s">
        <v>44</v>
      </c>
      <c r="E8591" s="1" t="s">
        <v>73</v>
      </c>
      <c r="F8591" s="38" t="s">
        <v>73</v>
      </c>
      <c r="G8591">
        <v>12</v>
      </c>
      <c r="H8591" s="123">
        <f t="shared" si="560"/>
        <v>0.66666666666666663</v>
      </c>
      <c r="I8591"/>
      <c r="K8591" t="s">
        <v>100</v>
      </c>
      <c r="M8591" s="2">
        <v>19847.6777</v>
      </c>
      <c r="N8591">
        <v>10025.3800205227</v>
      </c>
      <c r="O8591">
        <v>17364.4675607313</v>
      </c>
      <c r="P8591" s="2">
        <v>3</v>
      </c>
      <c r="Q8591" s="2">
        <v>17698.566103000001</v>
      </c>
      <c r="R8591">
        <v>7289.6364786129998</v>
      </c>
      <c r="S8591">
        <v>12626.0207496652</v>
      </c>
      <c r="T8591" s="2">
        <v>3</v>
      </c>
    </row>
    <row r="8592" spans="1:20">
      <c r="A8592" t="s">
        <v>1646</v>
      </c>
      <c r="B8592" t="s">
        <v>1689</v>
      </c>
      <c r="C8592" s="219" t="s">
        <v>123</v>
      </c>
      <c r="D8592" s="1" t="s">
        <v>44</v>
      </c>
      <c r="E8592" s="1" t="s">
        <v>73</v>
      </c>
      <c r="F8592" s="38" t="s">
        <v>73</v>
      </c>
      <c r="G8592">
        <v>12</v>
      </c>
      <c r="H8592" s="123">
        <f t="shared" si="560"/>
        <v>0.66666666666666663</v>
      </c>
      <c r="I8592"/>
      <c r="K8592" t="s">
        <v>100</v>
      </c>
      <c r="M8592" s="2">
        <v>0</v>
      </c>
      <c r="N8592">
        <v>0</v>
      </c>
      <c r="O8592">
        <v>0</v>
      </c>
      <c r="P8592" s="2">
        <v>3</v>
      </c>
      <c r="Q8592" s="2">
        <v>0</v>
      </c>
      <c r="R8592">
        <v>0</v>
      </c>
      <c r="S8592">
        <v>0</v>
      </c>
      <c r="T8592" s="2">
        <v>3</v>
      </c>
    </row>
    <row r="8593" spans="1:20">
      <c r="A8593" t="s">
        <v>1646</v>
      </c>
      <c r="B8593" t="s">
        <v>1690</v>
      </c>
      <c r="C8593" s="219" t="s">
        <v>123</v>
      </c>
      <c r="D8593" s="1" t="s">
        <v>44</v>
      </c>
      <c r="E8593" s="1" t="s">
        <v>73</v>
      </c>
      <c r="F8593" s="38" t="s">
        <v>73</v>
      </c>
      <c r="G8593">
        <v>12</v>
      </c>
      <c r="H8593" s="123">
        <f t="shared" si="560"/>
        <v>0.66666666666666663</v>
      </c>
      <c r="I8593"/>
      <c r="K8593" t="s">
        <v>100</v>
      </c>
      <c r="M8593" s="2">
        <v>0</v>
      </c>
      <c r="N8593">
        <v>0</v>
      </c>
      <c r="O8593">
        <v>0</v>
      </c>
      <c r="P8593" s="2">
        <v>3</v>
      </c>
      <c r="Q8593" s="2">
        <v>0</v>
      </c>
      <c r="R8593">
        <v>0</v>
      </c>
      <c r="S8593">
        <v>0</v>
      </c>
      <c r="T8593" s="2">
        <v>3</v>
      </c>
    </row>
    <row r="8594" spans="1:20">
      <c r="A8594" t="s">
        <v>1646</v>
      </c>
      <c r="B8594" t="s">
        <v>1691</v>
      </c>
      <c r="C8594" s="219" t="s">
        <v>123</v>
      </c>
      <c r="D8594" s="1" t="s">
        <v>44</v>
      </c>
      <c r="E8594" s="1" t="s">
        <v>73</v>
      </c>
      <c r="F8594" s="38" t="s">
        <v>73</v>
      </c>
      <c r="G8594">
        <v>12</v>
      </c>
      <c r="H8594" s="123">
        <f t="shared" si="560"/>
        <v>0.66666666666666663</v>
      </c>
      <c r="I8594"/>
      <c r="K8594" t="s">
        <v>100</v>
      </c>
      <c r="M8594" s="2">
        <v>0</v>
      </c>
      <c r="N8594">
        <v>0</v>
      </c>
      <c r="O8594">
        <v>0</v>
      </c>
      <c r="P8594" s="2">
        <v>3</v>
      </c>
      <c r="Q8594" s="2">
        <v>0</v>
      </c>
      <c r="R8594">
        <v>0</v>
      </c>
      <c r="S8594">
        <v>0</v>
      </c>
      <c r="T8594" s="2">
        <v>3</v>
      </c>
    </row>
    <row r="8595" spans="1:20">
      <c r="A8595" t="s">
        <v>1646</v>
      </c>
      <c r="B8595" t="s">
        <v>1692</v>
      </c>
      <c r="C8595" s="219" t="s">
        <v>123</v>
      </c>
      <c r="D8595" s="1" t="s">
        <v>44</v>
      </c>
      <c r="E8595" s="1" t="s">
        <v>73</v>
      </c>
      <c r="F8595" s="38" t="s">
        <v>73</v>
      </c>
      <c r="G8595">
        <v>12</v>
      </c>
      <c r="H8595" s="123">
        <f t="shared" si="560"/>
        <v>0.66666666666666663</v>
      </c>
      <c r="I8595"/>
      <c r="K8595" t="s">
        <v>100</v>
      </c>
      <c r="M8595" s="2">
        <v>0</v>
      </c>
      <c r="N8595">
        <v>0</v>
      </c>
      <c r="O8595">
        <v>0</v>
      </c>
      <c r="P8595" s="2">
        <v>3</v>
      </c>
      <c r="Q8595" s="2">
        <v>0</v>
      </c>
      <c r="R8595">
        <v>0</v>
      </c>
      <c r="S8595">
        <v>0</v>
      </c>
      <c r="T8595" s="2">
        <v>3</v>
      </c>
    </row>
    <row r="8596" spans="1:20">
      <c r="A8596" t="s">
        <v>1646</v>
      </c>
      <c r="B8596" t="s">
        <v>1693</v>
      </c>
      <c r="C8596" s="219" t="s">
        <v>123</v>
      </c>
      <c r="D8596" s="1" t="s">
        <v>44</v>
      </c>
      <c r="E8596" s="1" t="s">
        <v>73</v>
      </c>
      <c r="F8596" s="38" t="s">
        <v>73</v>
      </c>
      <c r="G8596">
        <v>12</v>
      </c>
      <c r="H8596" s="123">
        <f t="shared" si="560"/>
        <v>0.66666666666666663</v>
      </c>
      <c r="I8596"/>
      <c r="K8596" t="s">
        <v>100</v>
      </c>
      <c r="M8596" s="2">
        <v>0</v>
      </c>
      <c r="N8596">
        <v>0</v>
      </c>
      <c r="O8596">
        <v>0</v>
      </c>
      <c r="P8596" s="2">
        <v>3</v>
      </c>
      <c r="Q8596" s="2">
        <v>0</v>
      </c>
      <c r="R8596">
        <v>0</v>
      </c>
      <c r="S8596">
        <v>0</v>
      </c>
      <c r="T8596" s="2">
        <v>3</v>
      </c>
    </row>
    <row r="8597" spans="1:20">
      <c r="A8597" t="s">
        <v>1646</v>
      </c>
      <c r="B8597" t="s">
        <v>1694</v>
      </c>
      <c r="C8597" s="219" t="s">
        <v>123</v>
      </c>
      <c r="D8597" s="1" t="s">
        <v>44</v>
      </c>
      <c r="E8597" s="1" t="s">
        <v>73</v>
      </c>
      <c r="F8597" s="38" t="s">
        <v>73</v>
      </c>
      <c r="G8597">
        <v>12</v>
      </c>
      <c r="H8597" s="123">
        <f t="shared" si="560"/>
        <v>0.66666666666666663</v>
      </c>
      <c r="I8597"/>
      <c r="K8597" t="s">
        <v>100</v>
      </c>
      <c r="M8597" s="2">
        <v>0</v>
      </c>
      <c r="N8597">
        <v>0</v>
      </c>
      <c r="O8597">
        <v>0</v>
      </c>
      <c r="P8597" s="2">
        <v>3</v>
      </c>
      <c r="Q8597" s="2">
        <v>0</v>
      </c>
      <c r="R8597">
        <v>0</v>
      </c>
      <c r="S8597">
        <v>0</v>
      </c>
      <c r="T8597" s="2">
        <v>3</v>
      </c>
    </row>
    <row r="8598" spans="1:20">
      <c r="A8598" t="s">
        <v>1646</v>
      </c>
      <c r="B8598" t="s">
        <v>1695</v>
      </c>
      <c r="C8598" s="219" t="s">
        <v>123</v>
      </c>
      <c r="D8598" s="1" t="s">
        <v>44</v>
      </c>
      <c r="E8598" s="1" t="s">
        <v>73</v>
      </c>
      <c r="F8598" s="38" t="s">
        <v>73</v>
      </c>
      <c r="G8598">
        <v>12</v>
      </c>
      <c r="H8598" s="123">
        <f t="shared" si="560"/>
        <v>0.66666666666666663</v>
      </c>
      <c r="I8598"/>
      <c r="K8598" t="s">
        <v>100</v>
      </c>
      <c r="M8598" s="2">
        <v>0</v>
      </c>
      <c r="N8598">
        <v>0</v>
      </c>
      <c r="O8598">
        <v>0</v>
      </c>
      <c r="P8598" s="2">
        <v>3</v>
      </c>
      <c r="Q8598" s="2">
        <v>0</v>
      </c>
      <c r="R8598">
        <v>0</v>
      </c>
      <c r="S8598">
        <v>0</v>
      </c>
      <c r="T8598" s="2">
        <v>3</v>
      </c>
    </row>
    <row r="8599" spans="1:20">
      <c r="A8599" t="s">
        <v>1646</v>
      </c>
      <c r="B8599" t="s">
        <v>1696</v>
      </c>
      <c r="C8599" s="219" t="s">
        <v>123</v>
      </c>
      <c r="D8599" s="1" t="s">
        <v>44</v>
      </c>
      <c r="E8599" s="1" t="s">
        <v>73</v>
      </c>
      <c r="F8599" s="38" t="s">
        <v>73</v>
      </c>
      <c r="G8599">
        <v>12</v>
      </c>
      <c r="H8599" s="123">
        <f t="shared" ref="H8599:H8662" si="561">G8599/18</f>
        <v>0.66666666666666663</v>
      </c>
      <c r="I8599"/>
      <c r="K8599" t="s">
        <v>100</v>
      </c>
      <c r="M8599" s="2">
        <v>139807.605533333</v>
      </c>
      <c r="N8599">
        <v>21831.507446317399</v>
      </c>
      <c r="O8599">
        <v>37813.280102839999</v>
      </c>
      <c r="P8599" s="2">
        <v>3</v>
      </c>
      <c r="Q8599" s="2">
        <v>132718.76918999999</v>
      </c>
      <c r="R8599">
        <v>36803.607540288198</v>
      </c>
      <c r="S8599">
        <v>63745.718161604302</v>
      </c>
      <c r="T8599" s="2">
        <v>3</v>
      </c>
    </row>
    <row r="8600" spans="1:20">
      <c r="A8600" t="s">
        <v>1646</v>
      </c>
      <c r="B8600" t="s">
        <v>1697</v>
      </c>
      <c r="C8600" s="219" t="s">
        <v>123</v>
      </c>
      <c r="D8600" s="1" t="s">
        <v>44</v>
      </c>
      <c r="E8600" s="1" t="s">
        <v>73</v>
      </c>
      <c r="F8600" s="38" t="s">
        <v>73</v>
      </c>
      <c r="G8600">
        <v>12</v>
      </c>
      <c r="H8600" s="123">
        <f t="shared" si="561"/>
        <v>0.66666666666666663</v>
      </c>
      <c r="I8600"/>
      <c r="K8600" t="s">
        <v>100</v>
      </c>
      <c r="M8600" s="2">
        <v>0</v>
      </c>
      <c r="N8600">
        <v>0</v>
      </c>
      <c r="O8600">
        <v>0</v>
      </c>
      <c r="P8600" s="2">
        <v>3</v>
      </c>
      <c r="Q8600" s="2">
        <v>104.497486333333</v>
      </c>
      <c r="R8600">
        <v>104.497486333333</v>
      </c>
      <c r="S8600">
        <v>180.994955592568</v>
      </c>
      <c r="T8600" s="2">
        <v>3</v>
      </c>
    </row>
    <row r="8601" spans="1:20">
      <c r="A8601" t="s">
        <v>1646</v>
      </c>
      <c r="B8601" t="s">
        <v>1698</v>
      </c>
      <c r="C8601" s="219" t="s">
        <v>123</v>
      </c>
      <c r="D8601" s="1" t="s">
        <v>44</v>
      </c>
      <c r="E8601" s="1" t="s">
        <v>73</v>
      </c>
      <c r="F8601" s="38" t="s">
        <v>73</v>
      </c>
      <c r="G8601">
        <v>12</v>
      </c>
      <c r="H8601" s="123">
        <f t="shared" si="561"/>
        <v>0.66666666666666663</v>
      </c>
      <c r="I8601"/>
      <c r="K8601" t="s">
        <v>100</v>
      </c>
      <c r="M8601" s="2">
        <v>0</v>
      </c>
      <c r="N8601">
        <v>0</v>
      </c>
      <c r="O8601">
        <v>0</v>
      </c>
      <c r="P8601" s="2">
        <v>3</v>
      </c>
      <c r="Q8601" s="2">
        <v>0</v>
      </c>
      <c r="R8601">
        <v>0</v>
      </c>
      <c r="S8601">
        <v>0</v>
      </c>
      <c r="T8601" s="2">
        <v>3</v>
      </c>
    </row>
    <row r="8602" spans="1:20">
      <c r="A8602" t="s">
        <v>1646</v>
      </c>
      <c r="B8602" t="s">
        <v>1699</v>
      </c>
      <c r="C8602" s="219" t="s">
        <v>123</v>
      </c>
      <c r="D8602" s="1" t="s">
        <v>44</v>
      </c>
      <c r="E8602" s="1" t="s">
        <v>73</v>
      </c>
      <c r="F8602" s="38" t="s">
        <v>73</v>
      </c>
      <c r="G8602">
        <v>12</v>
      </c>
      <c r="H8602" s="123">
        <f t="shared" si="561"/>
        <v>0.66666666666666663</v>
      </c>
      <c r="I8602"/>
      <c r="K8602" t="s">
        <v>100</v>
      </c>
      <c r="M8602" s="2">
        <v>0</v>
      </c>
      <c r="N8602">
        <v>0</v>
      </c>
      <c r="O8602">
        <v>0</v>
      </c>
      <c r="P8602" s="2">
        <v>3</v>
      </c>
      <c r="Q8602" s="2">
        <v>0</v>
      </c>
      <c r="R8602">
        <v>0</v>
      </c>
      <c r="S8602">
        <v>0</v>
      </c>
      <c r="T8602" s="2">
        <v>3</v>
      </c>
    </row>
    <row r="8603" spans="1:20">
      <c r="A8603" t="s">
        <v>1646</v>
      </c>
      <c r="B8603" t="s">
        <v>1700</v>
      </c>
      <c r="C8603" s="219" t="s">
        <v>123</v>
      </c>
      <c r="D8603" s="1" t="s">
        <v>44</v>
      </c>
      <c r="E8603" s="1" t="s">
        <v>73</v>
      </c>
      <c r="F8603" s="38" t="s">
        <v>73</v>
      </c>
      <c r="G8603">
        <v>12</v>
      </c>
      <c r="H8603" s="123">
        <f t="shared" si="561"/>
        <v>0.66666666666666663</v>
      </c>
      <c r="I8603"/>
      <c r="K8603" t="s">
        <v>100</v>
      </c>
      <c r="M8603" s="2">
        <v>0</v>
      </c>
      <c r="N8603">
        <v>0</v>
      </c>
      <c r="O8603">
        <v>0</v>
      </c>
      <c r="P8603" s="2">
        <v>3</v>
      </c>
      <c r="Q8603" s="2">
        <v>0</v>
      </c>
      <c r="R8603">
        <v>0</v>
      </c>
      <c r="S8603">
        <v>0</v>
      </c>
      <c r="T8603" s="2">
        <v>3</v>
      </c>
    </row>
    <row r="8604" spans="1:20">
      <c r="A8604" t="s">
        <v>1646</v>
      </c>
      <c r="B8604" t="s">
        <v>1701</v>
      </c>
      <c r="C8604" s="219" t="s">
        <v>123</v>
      </c>
      <c r="D8604" s="1" t="s">
        <v>44</v>
      </c>
      <c r="E8604" s="1" t="s">
        <v>73</v>
      </c>
      <c r="F8604" s="38" t="s">
        <v>73</v>
      </c>
      <c r="G8604">
        <v>12</v>
      </c>
      <c r="H8604" s="123">
        <f t="shared" si="561"/>
        <v>0.66666666666666663</v>
      </c>
      <c r="I8604"/>
      <c r="K8604" t="s">
        <v>100</v>
      </c>
      <c r="M8604" s="2">
        <v>0</v>
      </c>
      <c r="N8604">
        <v>0</v>
      </c>
      <c r="O8604">
        <v>0</v>
      </c>
      <c r="P8604" s="2">
        <v>3</v>
      </c>
      <c r="Q8604" s="2">
        <v>0</v>
      </c>
      <c r="R8604">
        <v>0</v>
      </c>
      <c r="S8604">
        <v>0</v>
      </c>
      <c r="T8604" s="2">
        <v>3</v>
      </c>
    </row>
    <row r="8605" spans="1:20">
      <c r="A8605" t="s">
        <v>1646</v>
      </c>
      <c r="B8605" t="s">
        <v>1702</v>
      </c>
      <c r="C8605" s="219" t="s">
        <v>123</v>
      </c>
      <c r="D8605" s="1" t="s">
        <v>44</v>
      </c>
      <c r="E8605" s="1" t="s">
        <v>73</v>
      </c>
      <c r="F8605" s="38" t="s">
        <v>73</v>
      </c>
      <c r="G8605">
        <v>12</v>
      </c>
      <c r="H8605" s="123">
        <f t="shared" si="561"/>
        <v>0.66666666666666663</v>
      </c>
      <c r="I8605"/>
      <c r="K8605" t="s">
        <v>100</v>
      </c>
      <c r="M8605" s="2">
        <v>0</v>
      </c>
      <c r="N8605">
        <v>0</v>
      </c>
      <c r="O8605">
        <v>0</v>
      </c>
      <c r="P8605" s="2">
        <v>3</v>
      </c>
      <c r="Q8605" s="2">
        <v>0</v>
      </c>
      <c r="R8605">
        <v>0</v>
      </c>
      <c r="S8605">
        <v>0</v>
      </c>
      <c r="T8605" s="2">
        <v>3</v>
      </c>
    </row>
    <row r="8606" spans="1:20">
      <c r="A8606" t="s">
        <v>1646</v>
      </c>
      <c r="B8606" t="s">
        <v>1703</v>
      </c>
      <c r="C8606" s="219" t="s">
        <v>123</v>
      </c>
      <c r="D8606" s="1" t="s">
        <v>44</v>
      </c>
      <c r="E8606" s="1" t="s">
        <v>73</v>
      </c>
      <c r="F8606" s="38" t="s">
        <v>73</v>
      </c>
      <c r="G8606">
        <v>12</v>
      </c>
      <c r="H8606" s="123">
        <f t="shared" si="561"/>
        <v>0.66666666666666663</v>
      </c>
      <c r="I8606"/>
      <c r="K8606" t="s">
        <v>100</v>
      </c>
      <c r="M8606" s="2">
        <v>0</v>
      </c>
      <c r="N8606">
        <v>0</v>
      </c>
      <c r="O8606">
        <v>0</v>
      </c>
      <c r="P8606" s="2">
        <v>3</v>
      </c>
      <c r="Q8606" s="2">
        <v>0</v>
      </c>
      <c r="R8606">
        <v>0</v>
      </c>
      <c r="S8606">
        <v>0</v>
      </c>
      <c r="T8606" s="2">
        <v>3</v>
      </c>
    </row>
    <row r="8607" spans="1:20">
      <c r="A8607" t="s">
        <v>1646</v>
      </c>
      <c r="B8607" t="s">
        <v>1704</v>
      </c>
      <c r="C8607" s="219" t="s">
        <v>123</v>
      </c>
      <c r="D8607" s="1" t="s">
        <v>44</v>
      </c>
      <c r="E8607" s="1" t="s">
        <v>73</v>
      </c>
      <c r="F8607" s="38" t="s">
        <v>73</v>
      </c>
      <c r="G8607">
        <v>12</v>
      </c>
      <c r="H8607" s="123">
        <f t="shared" si="561"/>
        <v>0.66666666666666663</v>
      </c>
      <c r="I8607"/>
      <c r="K8607" t="s">
        <v>100</v>
      </c>
      <c r="M8607" s="2">
        <v>0</v>
      </c>
      <c r="N8607">
        <v>0</v>
      </c>
      <c r="O8607">
        <v>0</v>
      </c>
      <c r="P8607" s="2">
        <v>3</v>
      </c>
      <c r="Q8607" s="2">
        <v>20021.3053866667</v>
      </c>
      <c r="R8607">
        <v>5779.6530282221001</v>
      </c>
      <c r="S8607">
        <v>10010.652695000001</v>
      </c>
      <c r="T8607" s="2">
        <v>3</v>
      </c>
    </row>
    <row r="8608" spans="1:20">
      <c r="A8608" t="s">
        <v>1646</v>
      </c>
      <c r="B8608" t="s">
        <v>1705</v>
      </c>
      <c r="C8608" s="219" t="s">
        <v>123</v>
      </c>
      <c r="D8608" s="1" t="s">
        <v>44</v>
      </c>
      <c r="E8608" s="1" t="s">
        <v>73</v>
      </c>
      <c r="F8608" s="38" t="s">
        <v>73</v>
      </c>
      <c r="G8608">
        <v>12</v>
      </c>
      <c r="H8608" s="123">
        <f t="shared" si="561"/>
        <v>0.66666666666666663</v>
      </c>
      <c r="I8608"/>
      <c r="K8608" t="s">
        <v>100</v>
      </c>
      <c r="M8608" s="2">
        <v>0</v>
      </c>
      <c r="N8608">
        <v>0</v>
      </c>
      <c r="O8608">
        <v>0</v>
      </c>
      <c r="P8608" s="2">
        <v>3</v>
      </c>
      <c r="Q8608" s="2">
        <v>0</v>
      </c>
      <c r="R8608">
        <v>0</v>
      </c>
      <c r="S8608">
        <v>0</v>
      </c>
      <c r="T8608" s="2">
        <v>3</v>
      </c>
    </row>
    <row r="8609" spans="1:20">
      <c r="A8609" t="s">
        <v>1646</v>
      </c>
      <c r="B8609" t="s">
        <v>1706</v>
      </c>
      <c r="C8609" s="219" t="s">
        <v>123</v>
      </c>
      <c r="D8609" s="1" t="s">
        <v>44</v>
      </c>
      <c r="E8609" s="1" t="s">
        <v>73</v>
      </c>
      <c r="F8609" s="38" t="s">
        <v>73</v>
      </c>
      <c r="G8609">
        <v>12</v>
      </c>
      <c r="H8609" s="123">
        <f t="shared" si="561"/>
        <v>0.66666666666666663</v>
      </c>
      <c r="I8609"/>
      <c r="K8609" t="s">
        <v>100</v>
      </c>
      <c r="M8609" s="2">
        <v>2442.03863633333</v>
      </c>
      <c r="N8609">
        <v>2442.03863633333</v>
      </c>
      <c r="O8609">
        <v>4229.7349921755504</v>
      </c>
      <c r="P8609" s="2">
        <v>3</v>
      </c>
      <c r="Q8609" s="2">
        <v>0</v>
      </c>
      <c r="R8609">
        <v>0</v>
      </c>
      <c r="S8609">
        <v>0</v>
      </c>
      <c r="T8609" s="2">
        <v>3</v>
      </c>
    </row>
    <row r="8610" spans="1:20">
      <c r="A8610" t="s">
        <v>1646</v>
      </c>
      <c r="B8610" t="s">
        <v>1707</v>
      </c>
      <c r="C8610" s="219" t="s">
        <v>123</v>
      </c>
      <c r="D8610" s="1" t="s">
        <v>44</v>
      </c>
      <c r="E8610" s="1" t="s">
        <v>73</v>
      </c>
      <c r="F8610" s="38" t="s">
        <v>73</v>
      </c>
      <c r="G8610">
        <v>12</v>
      </c>
      <c r="H8610" s="123">
        <f t="shared" si="561"/>
        <v>0.66666666666666663</v>
      </c>
      <c r="I8610"/>
      <c r="K8610" t="s">
        <v>100</v>
      </c>
      <c r="M8610" s="2">
        <v>48025.351710000003</v>
      </c>
      <c r="N8610">
        <v>27727.449737694998</v>
      </c>
      <c r="O8610">
        <v>48025.351710000003</v>
      </c>
      <c r="P8610" s="2">
        <v>3</v>
      </c>
      <c r="Q8610" s="2">
        <v>55333.557403333303</v>
      </c>
      <c r="R8610">
        <v>19464.452588905999</v>
      </c>
      <c r="S8610">
        <v>33713.420825500798</v>
      </c>
      <c r="T8610" s="2">
        <v>3</v>
      </c>
    </row>
    <row r="8611" spans="1:20">
      <c r="A8611" t="s">
        <v>1646</v>
      </c>
      <c r="B8611" t="s">
        <v>1708</v>
      </c>
      <c r="C8611" s="219" t="s">
        <v>123</v>
      </c>
      <c r="D8611" s="1" t="s">
        <v>44</v>
      </c>
      <c r="E8611" s="1" t="s">
        <v>73</v>
      </c>
      <c r="F8611" s="38" t="s">
        <v>73</v>
      </c>
      <c r="G8611">
        <v>12</v>
      </c>
      <c r="H8611" s="123">
        <f t="shared" si="561"/>
        <v>0.66666666666666663</v>
      </c>
      <c r="I8611"/>
      <c r="K8611" t="s">
        <v>100</v>
      </c>
      <c r="M8611" s="2">
        <v>59461.650366666698</v>
      </c>
      <c r="N8611">
        <v>59461.650366666698</v>
      </c>
      <c r="O8611">
        <v>102990.599536963</v>
      </c>
      <c r="P8611" s="2">
        <v>3</v>
      </c>
      <c r="Q8611" s="2">
        <v>0</v>
      </c>
      <c r="R8611">
        <v>0</v>
      </c>
      <c r="S8611">
        <v>0</v>
      </c>
      <c r="T8611" s="2">
        <v>3</v>
      </c>
    </row>
    <row r="8612" spans="1:20">
      <c r="A8612" t="s">
        <v>1646</v>
      </c>
      <c r="B8612" t="s">
        <v>1709</v>
      </c>
      <c r="C8612" s="219" t="s">
        <v>123</v>
      </c>
      <c r="D8612" s="1" t="s">
        <v>44</v>
      </c>
      <c r="E8612" s="1" t="s">
        <v>73</v>
      </c>
      <c r="F8612" s="38" t="s">
        <v>73</v>
      </c>
      <c r="G8612">
        <v>12</v>
      </c>
      <c r="H8612" s="123">
        <f t="shared" si="561"/>
        <v>0.66666666666666663</v>
      </c>
      <c r="I8612"/>
      <c r="K8612" t="s">
        <v>100</v>
      </c>
      <c r="M8612" s="2">
        <v>0</v>
      </c>
      <c r="N8612">
        <v>0</v>
      </c>
      <c r="O8612">
        <v>0</v>
      </c>
      <c r="P8612" s="2">
        <v>3</v>
      </c>
      <c r="Q8612" s="2">
        <v>0</v>
      </c>
      <c r="R8612">
        <v>0</v>
      </c>
      <c r="S8612">
        <v>0</v>
      </c>
      <c r="T8612" s="2">
        <v>3</v>
      </c>
    </row>
    <row r="8613" spans="1:20">
      <c r="A8613" t="s">
        <v>1646</v>
      </c>
      <c r="B8613" t="s">
        <v>1710</v>
      </c>
      <c r="C8613" s="219" t="s">
        <v>123</v>
      </c>
      <c r="D8613" s="1" t="s">
        <v>44</v>
      </c>
      <c r="E8613" s="1" t="s">
        <v>73</v>
      </c>
      <c r="F8613" s="38" t="s">
        <v>73</v>
      </c>
      <c r="G8613">
        <v>12</v>
      </c>
      <c r="H8613" s="123">
        <f t="shared" si="561"/>
        <v>0.66666666666666663</v>
      </c>
      <c r="I8613"/>
      <c r="K8613" t="s">
        <v>100</v>
      </c>
      <c r="M8613" s="2">
        <v>2022.78095166667</v>
      </c>
      <c r="N8613">
        <v>2022.78095166667</v>
      </c>
      <c r="O8613">
        <v>3503.5593808691901</v>
      </c>
      <c r="P8613" s="2">
        <v>3</v>
      </c>
      <c r="Q8613" s="2">
        <v>0</v>
      </c>
      <c r="R8613">
        <v>0</v>
      </c>
      <c r="S8613">
        <v>0</v>
      </c>
      <c r="T8613" s="2">
        <v>3</v>
      </c>
    </row>
    <row r="8614" spans="1:20">
      <c r="A8614" t="s">
        <v>1646</v>
      </c>
      <c r="B8614" t="s">
        <v>1711</v>
      </c>
      <c r="C8614" s="219" t="s">
        <v>123</v>
      </c>
      <c r="D8614" s="1" t="s">
        <v>44</v>
      </c>
      <c r="E8614" s="1" t="s">
        <v>73</v>
      </c>
      <c r="F8614" s="38" t="s">
        <v>73</v>
      </c>
      <c r="G8614">
        <v>12</v>
      </c>
      <c r="H8614" s="123">
        <f t="shared" si="561"/>
        <v>0.66666666666666663</v>
      </c>
      <c r="I8614"/>
      <c r="K8614" t="s">
        <v>100</v>
      </c>
      <c r="M8614" s="2">
        <v>0</v>
      </c>
      <c r="N8614">
        <v>0</v>
      </c>
      <c r="O8614">
        <v>0</v>
      </c>
      <c r="P8614" s="2">
        <v>3</v>
      </c>
      <c r="Q8614" s="2">
        <v>0</v>
      </c>
      <c r="R8614">
        <v>0</v>
      </c>
      <c r="S8614">
        <v>0</v>
      </c>
      <c r="T8614" s="2">
        <v>3</v>
      </c>
    </row>
    <row r="8615" spans="1:20">
      <c r="A8615" t="s">
        <v>1646</v>
      </c>
      <c r="B8615" t="s">
        <v>1712</v>
      </c>
      <c r="C8615" s="219" t="s">
        <v>123</v>
      </c>
      <c r="D8615" s="1" t="s">
        <v>44</v>
      </c>
      <c r="E8615" s="1" t="s">
        <v>73</v>
      </c>
      <c r="F8615" s="38" t="s">
        <v>73</v>
      </c>
      <c r="G8615">
        <v>12</v>
      </c>
      <c r="H8615" s="123">
        <f t="shared" si="561"/>
        <v>0.66666666666666663</v>
      </c>
      <c r="I8615"/>
      <c r="K8615" t="s">
        <v>100</v>
      </c>
      <c r="M8615" s="2">
        <v>0</v>
      </c>
      <c r="N8615">
        <v>0</v>
      </c>
      <c r="O8615">
        <v>0</v>
      </c>
      <c r="P8615" s="2">
        <v>3</v>
      </c>
      <c r="Q8615" s="2">
        <v>0</v>
      </c>
      <c r="R8615">
        <v>0</v>
      </c>
      <c r="S8615">
        <v>0</v>
      </c>
      <c r="T8615" s="2">
        <v>3</v>
      </c>
    </row>
    <row r="8616" spans="1:20">
      <c r="A8616" t="s">
        <v>1646</v>
      </c>
      <c r="B8616" t="s">
        <v>1713</v>
      </c>
      <c r="C8616" s="219" t="s">
        <v>123</v>
      </c>
      <c r="D8616" s="1" t="s">
        <v>44</v>
      </c>
      <c r="E8616" s="1" t="s">
        <v>73</v>
      </c>
      <c r="F8616" s="38" t="s">
        <v>73</v>
      </c>
      <c r="G8616">
        <v>12</v>
      </c>
      <c r="H8616" s="123">
        <f t="shared" si="561"/>
        <v>0.66666666666666663</v>
      </c>
      <c r="I8616"/>
      <c r="K8616" t="s">
        <v>100</v>
      </c>
      <c r="M8616" s="2">
        <v>0</v>
      </c>
      <c r="N8616">
        <v>0</v>
      </c>
      <c r="O8616">
        <v>0</v>
      </c>
      <c r="P8616" s="2">
        <v>3</v>
      </c>
      <c r="Q8616" s="2">
        <v>0</v>
      </c>
      <c r="R8616">
        <v>0</v>
      </c>
      <c r="S8616">
        <v>0</v>
      </c>
      <c r="T8616" s="2">
        <v>3</v>
      </c>
    </row>
    <row r="8617" spans="1:20">
      <c r="A8617" t="s">
        <v>1646</v>
      </c>
      <c r="B8617" t="s">
        <v>1714</v>
      </c>
      <c r="C8617" s="219" t="s">
        <v>123</v>
      </c>
      <c r="D8617" s="1" t="s">
        <v>44</v>
      </c>
      <c r="E8617" s="1" t="s">
        <v>73</v>
      </c>
      <c r="F8617" s="38" t="s">
        <v>73</v>
      </c>
      <c r="G8617">
        <v>12</v>
      </c>
      <c r="H8617" s="123">
        <f t="shared" si="561"/>
        <v>0.66666666666666663</v>
      </c>
      <c r="I8617"/>
      <c r="K8617" t="s">
        <v>100</v>
      </c>
      <c r="M8617" s="2">
        <v>0</v>
      </c>
      <c r="N8617">
        <v>0</v>
      </c>
      <c r="O8617">
        <v>0</v>
      </c>
      <c r="P8617" s="2">
        <v>3</v>
      </c>
      <c r="Q8617" s="2">
        <v>0</v>
      </c>
      <c r="R8617">
        <v>0</v>
      </c>
      <c r="S8617">
        <v>0</v>
      </c>
      <c r="T8617" s="2">
        <v>3</v>
      </c>
    </row>
    <row r="8618" spans="1:20">
      <c r="A8618" t="s">
        <v>1646</v>
      </c>
      <c r="B8618" t="s">
        <v>1715</v>
      </c>
      <c r="C8618" s="219" t="s">
        <v>123</v>
      </c>
      <c r="D8618" s="1" t="s">
        <v>44</v>
      </c>
      <c r="E8618" s="1" t="s">
        <v>73</v>
      </c>
      <c r="F8618" s="38" t="s">
        <v>73</v>
      </c>
      <c r="G8618">
        <v>12</v>
      </c>
      <c r="H8618" s="123">
        <f t="shared" si="561"/>
        <v>0.66666666666666663</v>
      </c>
      <c r="I8618"/>
      <c r="K8618" t="s">
        <v>100</v>
      </c>
      <c r="M8618" s="2">
        <v>0</v>
      </c>
      <c r="N8618">
        <v>0</v>
      </c>
      <c r="O8618">
        <v>0</v>
      </c>
      <c r="P8618" s="2">
        <v>3</v>
      </c>
      <c r="Q8618" s="2">
        <v>6085.7356533333304</v>
      </c>
      <c r="R8618">
        <v>6085.7356533333304</v>
      </c>
      <c r="S8618">
        <v>10540.8033530067</v>
      </c>
      <c r="T8618" s="2">
        <v>3</v>
      </c>
    </row>
    <row r="8619" spans="1:20">
      <c r="A8619" t="s">
        <v>1646</v>
      </c>
      <c r="B8619" t="s">
        <v>1716</v>
      </c>
      <c r="C8619" s="219" t="s">
        <v>123</v>
      </c>
      <c r="D8619" s="1" t="s">
        <v>44</v>
      </c>
      <c r="E8619" s="1" t="s">
        <v>73</v>
      </c>
      <c r="F8619" s="38" t="s">
        <v>73</v>
      </c>
      <c r="G8619">
        <v>12</v>
      </c>
      <c r="H8619" s="123">
        <f t="shared" si="561"/>
        <v>0.66666666666666663</v>
      </c>
      <c r="I8619"/>
      <c r="K8619" t="s">
        <v>100</v>
      </c>
      <c r="M8619" s="2">
        <v>430640.79381666699</v>
      </c>
      <c r="N8619">
        <v>353899.48464960098</v>
      </c>
      <c r="O8619">
        <v>612971.88818555104</v>
      </c>
      <c r="P8619" s="2">
        <v>3</v>
      </c>
      <c r="Q8619" s="2">
        <v>420691.99646666698</v>
      </c>
      <c r="R8619">
        <v>199639.386777495</v>
      </c>
      <c r="S8619">
        <v>345785.56109051598</v>
      </c>
      <c r="T8619" s="2">
        <v>3</v>
      </c>
    </row>
    <row r="8620" spans="1:20">
      <c r="A8620" t="s">
        <v>1646</v>
      </c>
      <c r="B8620" t="s">
        <v>1717</v>
      </c>
      <c r="C8620" s="219" t="s">
        <v>123</v>
      </c>
      <c r="D8620" s="1" t="s">
        <v>44</v>
      </c>
      <c r="E8620" s="1" t="s">
        <v>73</v>
      </c>
      <c r="F8620" s="38" t="s">
        <v>73</v>
      </c>
      <c r="G8620">
        <v>12</v>
      </c>
      <c r="H8620" s="123">
        <f t="shared" si="561"/>
        <v>0.66666666666666663</v>
      </c>
      <c r="I8620"/>
      <c r="K8620" t="s">
        <v>100</v>
      </c>
      <c r="M8620" s="2">
        <v>1446.0370127000001</v>
      </c>
      <c r="N8620">
        <v>256.27834637288998</v>
      </c>
      <c r="O8620">
        <v>443.88711679758001</v>
      </c>
      <c r="P8620" s="2">
        <v>3</v>
      </c>
      <c r="Q8620" s="2">
        <v>1367.87285</v>
      </c>
      <c r="R8620">
        <v>851.77421720269194</v>
      </c>
      <c r="S8620">
        <v>1475.3162207722701</v>
      </c>
      <c r="T8620" s="2">
        <v>3</v>
      </c>
    </row>
    <row r="8621" spans="1:20">
      <c r="A8621" t="s">
        <v>1646</v>
      </c>
      <c r="B8621" t="s">
        <v>1718</v>
      </c>
      <c r="C8621" s="219" t="s">
        <v>123</v>
      </c>
      <c r="D8621" s="1" t="s">
        <v>44</v>
      </c>
      <c r="E8621" s="1" t="s">
        <v>73</v>
      </c>
      <c r="F8621" s="38" t="s">
        <v>73</v>
      </c>
      <c r="G8621">
        <v>12</v>
      </c>
      <c r="H8621" s="123">
        <f t="shared" si="561"/>
        <v>0.66666666666666663</v>
      </c>
      <c r="I8621"/>
      <c r="K8621" t="s">
        <v>100</v>
      </c>
      <c r="M8621" s="2">
        <v>802186.63879999996</v>
      </c>
      <c r="N8621">
        <v>240770.960043192</v>
      </c>
      <c r="O8621">
        <v>417027.53578194499</v>
      </c>
      <c r="P8621" s="2">
        <v>3</v>
      </c>
      <c r="Q8621" s="2">
        <v>0</v>
      </c>
      <c r="R8621">
        <v>0</v>
      </c>
      <c r="S8621">
        <v>0</v>
      </c>
      <c r="T8621" s="2">
        <v>3</v>
      </c>
    </row>
    <row r="8622" spans="1:20">
      <c r="A8622" t="s">
        <v>1646</v>
      </c>
      <c r="B8622" t="s">
        <v>1719</v>
      </c>
      <c r="C8622" s="219" t="s">
        <v>123</v>
      </c>
      <c r="D8622" s="1" t="s">
        <v>44</v>
      </c>
      <c r="E8622" s="1" t="s">
        <v>73</v>
      </c>
      <c r="F8622" s="38" t="s">
        <v>73</v>
      </c>
      <c r="G8622">
        <v>12</v>
      </c>
      <c r="H8622" s="123">
        <f t="shared" si="561"/>
        <v>0.66666666666666663</v>
      </c>
      <c r="I8622"/>
      <c r="K8622" t="s">
        <v>100</v>
      </c>
      <c r="M8622" s="2">
        <v>0</v>
      </c>
      <c r="N8622">
        <v>0</v>
      </c>
      <c r="O8622">
        <v>0</v>
      </c>
      <c r="P8622" s="2">
        <v>3</v>
      </c>
      <c r="Q8622" s="2">
        <v>12171.471310000001</v>
      </c>
      <c r="R8622">
        <v>12171.471310000001</v>
      </c>
      <c r="S8622">
        <v>21081.606711786899</v>
      </c>
      <c r="T8622" s="2">
        <v>3</v>
      </c>
    </row>
    <row r="8623" spans="1:20">
      <c r="A8623" t="s">
        <v>1646</v>
      </c>
      <c r="B8623" t="s">
        <v>1720</v>
      </c>
      <c r="C8623" s="219" t="s">
        <v>123</v>
      </c>
      <c r="D8623" s="1" t="s">
        <v>44</v>
      </c>
      <c r="E8623" s="1" t="s">
        <v>73</v>
      </c>
      <c r="F8623" s="38" t="s">
        <v>73</v>
      </c>
      <c r="G8623">
        <v>12</v>
      </c>
      <c r="H8623" s="123">
        <f t="shared" si="561"/>
        <v>0.66666666666666663</v>
      </c>
      <c r="I8623"/>
      <c r="K8623" t="s">
        <v>100</v>
      </c>
      <c r="M8623" s="2">
        <v>0</v>
      </c>
      <c r="N8623">
        <v>0</v>
      </c>
      <c r="O8623">
        <v>0</v>
      </c>
      <c r="P8623" s="2">
        <v>3</v>
      </c>
      <c r="Q8623" s="2">
        <v>0</v>
      </c>
      <c r="R8623">
        <v>0</v>
      </c>
      <c r="S8623">
        <v>0</v>
      </c>
      <c r="T8623" s="2">
        <v>3</v>
      </c>
    </row>
    <row r="8624" spans="1:20">
      <c r="A8624" t="s">
        <v>1646</v>
      </c>
      <c r="B8624" t="s">
        <v>1721</v>
      </c>
      <c r="C8624" s="219" t="s">
        <v>123</v>
      </c>
      <c r="D8624" s="1" t="s">
        <v>44</v>
      </c>
      <c r="E8624" s="1" t="s">
        <v>73</v>
      </c>
      <c r="F8624" s="38" t="s">
        <v>73</v>
      </c>
      <c r="G8624">
        <v>12</v>
      </c>
      <c r="H8624" s="123">
        <f t="shared" si="561"/>
        <v>0.66666666666666663</v>
      </c>
      <c r="I8624"/>
      <c r="K8624" t="s">
        <v>100</v>
      </c>
      <c r="M8624" s="2">
        <v>0</v>
      </c>
      <c r="N8624">
        <v>0</v>
      </c>
      <c r="O8624">
        <v>0</v>
      </c>
      <c r="P8624" s="2">
        <v>3</v>
      </c>
      <c r="Q8624" s="2">
        <v>0</v>
      </c>
      <c r="R8624">
        <v>0</v>
      </c>
      <c r="S8624">
        <v>0</v>
      </c>
      <c r="T8624" s="2">
        <v>3</v>
      </c>
    </row>
    <row r="8625" spans="1:20">
      <c r="A8625" t="s">
        <v>1646</v>
      </c>
      <c r="B8625" t="s">
        <v>1722</v>
      </c>
      <c r="C8625" s="219" t="s">
        <v>123</v>
      </c>
      <c r="D8625" s="1" t="s">
        <v>44</v>
      </c>
      <c r="E8625" s="1" t="s">
        <v>73</v>
      </c>
      <c r="F8625" s="38" t="s">
        <v>73</v>
      </c>
      <c r="G8625">
        <v>12</v>
      </c>
      <c r="H8625" s="123">
        <f t="shared" si="561"/>
        <v>0.66666666666666663</v>
      </c>
      <c r="I8625"/>
      <c r="K8625" t="s">
        <v>100</v>
      </c>
      <c r="M8625" s="2">
        <v>0</v>
      </c>
      <c r="N8625">
        <v>0</v>
      </c>
      <c r="O8625">
        <v>0</v>
      </c>
      <c r="P8625" s="2">
        <v>3</v>
      </c>
      <c r="Q8625" s="2">
        <v>0</v>
      </c>
      <c r="R8625">
        <v>0</v>
      </c>
      <c r="S8625">
        <v>0</v>
      </c>
      <c r="T8625" s="2">
        <v>3</v>
      </c>
    </row>
    <row r="8626" spans="1:20">
      <c r="A8626" t="s">
        <v>1646</v>
      </c>
      <c r="B8626" t="s">
        <v>1723</v>
      </c>
      <c r="C8626" s="219" t="s">
        <v>123</v>
      </c>
      <c r="D8626" s="1" t="s">
        <v>44</v>
      </c>
      <c r="E8626" s="1" t="s">
        <v>73</v>
      </c>
      <c r="F8626" s="38" t="s">
        <v>73</v>
      </c>
      <c r="G8626">
        <v>12</v>
      </c>
      <c r="H8626" s="123">
        <f t="shared" si="561"/>
        <v>0.66666666666666663</v>
      </c>
      <c r="I8626"/>
      <c r="K8626" t="s">
        <v>100</v>
      </c>
      <c r="M8626" s="2">
        <v>0</v>
      </c>
      <c r="N8626">
        <v>0</v>
      </c>
      <c r="O8626">
        <v>0</v>
      </c>
      <c r="P8626" s="2">
        <v>3</v>
      </c>
      <c r="Q8626" s="2">
        <v>0</v>
      </c>
      <c r="R8626">
        <v>0</v>
      </c>
      <c r="S8626">
        <v>0</v>
      </c>
      <c r="T8626" s="2">
        <v>3</v>
      </c>
    </row>
    <row r="8627" spans="1:20">
      <c r="A8627" t="s">
        <v>1646</v>
      </c>
      <c r="B8627" t="s">
        <v>1724</v>
      </c>
      <c r="C8627" s="219" t="s">
        <v>123</v>
      </c>
      <c r="D8627" s="1" t="s">
        <v>44</v>
      </c>
      <c r="E8627" s="1" t="s">
        <v>73</v>
      </c>
      <c r="F8627" s="38" t="s">
        <v>73</v>
      </c>
      <c r="G8627">
        <v>12</v>
      </c>
      <c r="H8627" s="123">
        <f t="shared" si="561"/>
        <v>0.66666666666666663</v>
      </c>
      <c r="I8627"/>
      <c r="K8627" t="s">
        <v>100</v>
      </c>
      <c r="M8627" s="2">
        <v>0</v>
      </c>
      <c r="N8627">
        <v>0</v>
      </c>
      <c r="O8627">
        <v>0</v>
      </c>
      <c r="P8627" s="2">
        <v>3</v>
      </c>
      <c r="Q8627" s="2">
        <v>9478.3447400000005</v>
      </c>
      <c r="R8627">
        <v>9478.3447400000005</v>
      </c>
      <c r="S8627">
        <v>16416.974661333199</v>
      </c>
      <c r="T8627" s="2">
        <v>3</v>
      </c>
    </row>
    <row r="8628" spans="1:20">
      <c r="A8628" t="s">
        <v>1646</v>
      </c>
      <c r="B8628" t="s">
        <v>1725</v>
      </c>
      <c r="C8628" s="219" t="s">
        <v>123</v>
      </c>
      <c r="D8628" s="1" t="s">
        <v>44</v>
      </c>
      <c r="E8628" s="1" t="s">
        <v>73</v>
      </c>
      <c r="F8628" s="38" t="s">
        <v>73</v>
      </c>
      <c r="G8628">
        <v>12</v>
      </c>
      <c r="H8628" s="123">
        <f t="shared" si="561"/>
        <v>0.66666666666666663</v>
      </c>
      <c r="I8628"/>
      <c r="K8628" t="s">
        <v>100</v>
      </c>
      <c r="M8628" s="2">
        <v>0</v>
      </c>
      <c r="N8628">
        <v>0</v>
      </c>
      <c r="O8628">
        <v>0</v>
      </c>
      <c r="P8628" s="2">
        <v>3</v>
      </c>
      <c r="Q8628" s="2">
        <v>0</v>
      </c>
      <c r="R8628">
        <v>0</v>
      </c>
      <c r="S8628">
        <v>0</v>
      </c>
      <c r="T8628" s="2">
        <v>3</v>
      </c>
    </row>
    <row r="8629" spans="1:20">
      <c r="A8629" t="s">
        <v>1646</v>
      </c>
      <c r="B8629" t="s">
        <v>1726</v>
      </c>
      <c r="C8629" s="219" t="s">
        <v>123</v>
      </c>
      <c r="D8629" s="1" t="s">
        <v>44</v>
      </c>
      <c r="E8629" s="1" t="s">
        <v>73</v>
      </c>
      <c r="F8629" s="38" t="s">
        <v>73</v>
      </c>
      <c r="G8629">
        <v>12</v>
      </c>
      <c r="H8629" s="123">
        <f t="shared" si="561"/>
        <v>0.66666666666666663</v>
      </c>
      <c r="I8629"/>
      <c r="K8629" t="s">
        <v>100</v>
      </c>
      <c r="M8629" s="2">
        <v>0</v>
      </c>
      <c r="N8629">
        <v>0</v>
      </c>
      <c r="O8629">
        <v>0</v>
      </c>
      <c r="P8629" s="2">
        <v>3</v>
      </c>
      <c r="Q8629" s="2">
        <v>4487.7067526666697</v>
      </c>
      <c r="R8629">
        <v>2243.8533763333298</v>
      </c>
      <c r="S8629">
        <v>3886.4680525443</v>
      </c>
      <c r="T8629" s="2">
        <v>3</v>
      </c>
    </row>
    <row r="8630" spans="1:20">
      <c r="A8630" t="s">
        <v>1646</v>
      </c>
      <c r="B8630" t="s">
        <v>1727</v>
      </c>
      <c r="C8630" s="219" t="s">
        <v>123</v>
      </c>
      <c r="D8630" s="1" t="s">
        <v>44</v>
      </c>
      <c r="E8630" s="1" t="s">
        <v>73</v>
      </c>
      <c r="F8630" s="38" t="s">
        <v>73</v>
      </c>
      <c r="G8630">
        <v>12</v>
      </c>
      <c r="H8630" s="123">
        <f t="shared" si="561"/>
        <v>0.66666666666666663</v>
      </c>
      <c r="I8630"/>
      <c r="K8630" t="s">
        <v>100</v>
      </c>
      <c r="M8630" s="2">
        <v>0</v>
      </c>
      <c r="N8630">
        <v>0</v>
      </c>
      <c r="O8630">
        <v>0</v>
      </c>
      <c r="P8630" s="2">
        <v>3</v>
      </c>
      <c r="Q8630" s="2">
        <v>0</v>
      </c>
      <c r="R8630">
        <v>0</v>
      </c>
      <c r="S8630">
        <v>0</v>
      </c>
      <c r="T8630" s="2">
        <v>3</v>
      </c>
    </row>
    <row r="8631" spans="1:20">
      <c r="A8631" t="s">
        <v>1646</v>
      </c>
      <c r="B8631" t="s">
        <v>1728</v>
      </c>
      <c r="C8631" s="219" t="s">
        <v>123</v>
      </c>
      <c r="D8631" s="1" t="s">
        <v>44</v>
      </c>
      <c r="E8631" s="1" t="s">
        <v>73</v>
      </c>
      <c r="F8631" s="38" t="s">
        <v>73</v>
      </c>
      <c r="G8631">
        <v>12</v>
      </c>
      <c r="H8631" s="123">
        <f t="shared" si="561"/>
        <v>0.66666666666666663</v>
      </c>
      <c r="I8631"/>
      <c r="K8631" t="s">
        <v>100</v>
      </c>
      <c r="M8631" s="2">
        <v>0</v>
      </c>
      <c r="N8631">
        <v>0</v>
      </c>
      <c r="O8631">
        <v>0</v>
      </c>
      <c r="P8631" s="2">
        <v>3</v>
      </c>
      <c r="Q8631" s="2">
        <v>0</v>
      </c>
      <c r="R8631">
        <v>0</v>
      </c>
      <c r="S8631">
        <v>0</v>
      </c>
      <c r="T8631" s="2">
        <v>3</v>
      </c>
    </row>
    <row r="8632" spans="1:20">
      <c r="A8632" t="s">
        <v>1646</v>
      </c>
      <c r="B8632" t="s">
        <v>1729</v>
      </c>
      <c r="C8632" s="219" t="s">
        <v>123</v>
      </c>
      <c r="D8632" s="1" t="s">
        <v>44</v>
      </c>
      <c r="E8632" s="1" t="s">
        <v>73</v>
      </c>
      <c r="F8632" s="38" t="s">
        <v>73</v>
      </c>
      <c r="G8632">
        <v>12</v>
      </c>
      <c r="H8632" s="123">
        <f t="shared" si="561"/>
        <v>0.66666666666666663</v>
      </c>
      <c r="I8632"/>
      <c r="K8632" t="s">
        <v>100</v>
      </c>
      <c r="M8632" s="2">
        <v>0</v>
      </c>
      <c r="N8632">
        <v>0</v>
      </c>
      <c r="O8632">
        <v>0</v>
      </c>
      <c r="P8632" s="2">
        <v>3</v>
      </c>
      <c r="Q8632" s="2">
        <v>0</v>
      </c>
      <c r="R8632">
        <v>0</v>
      </c>
      <c r="S8632">
        <v>0</v>
      </c>
      <c r="T8632" s="2">
        <v>3</v>
      </c>
    </row>
    <row r="8633" spans="1:20">
      <c r="A8633" t="s">
        <v>1646</v>
      </c>
      <c r="B8633" t="s">
        <v>1730</v>
      </c>
      <c r="C8633" s="219" t="s">
        <v>123</v>
      </c>
      <c r="D8633" s="1" t="s">
        <v>44</v>
      </c>
      <c r="E8633" s="1" t="s">
        <v>73</v>
      </c>
      <c r="F8633" s="38" t="s">
        <v>73</v>
      </c>
      <c r="G8633">
        <v>12</v>
      </c>
      <c r="H8633" s="123">
        <f t="shared" si="561"/>
        <v>0.66666666666666663</v>
      </c>
      <c r="I8633"/>
      <c r="K8633" t="s">
        <v>100</v>
      </c>
      <c r="M8633" s="2">
        <v>0</v>
      </c>
      <c r="N8633">
        <v>0</v>
      </c>
      <c r="O8633">
        <v>0</v>
      </c>
      <c r="P8633" s="2">
        <v>3</v>
      </c>
      <c r="Q8633" s="2">
        <v>85339.004133333307</v>
      </c>
      <c r="R8633">
        <v>85339.004133333394</v>
      </c>
      <c r="S8633">
        <v>147811.491026264</v>
      </c>
      <c r="T8633" s="2">
        <v>3</v>
      </c>
    </row>
    <row r="8634" spans="1:20">
      <c r="A8634" t="s">
        <v>1646</v>
      </c>
      <c r="B8634" t="s">
        <v>1731</v>
      </c>
      <c r="C8634" s="219" t="s">
        <v>123</v>
      </c>
      <c r="D8634" s="1" t="s">
        <v>44</v>
      </c>
      <c r="E8634" s="1" t="s">
        <v>73</v>
      </c>
      <c r="F8634" s="38" t="s">
        <v>73</v>
      </c>
      <c r="G8634">
        <v>12</v>
      </c>
      <c r="H8634" s="123">
        <f t="shared" si="561"/>
        <v>0.66666666666666663</v>
      </c>
      <c r="I8634"/>
      <c r="K8634" t="s">
        <v>100</v>
      </c>
      <c r="M8634" s="2">
        <v>0</v>
      </c>
      <c r="N8634">
        <v>0</v>
      </c>
      <c r="O8634">
        <v>0</v>
      </c>
      <c r="P8634" s="2">
        <v>3</v>
      </c>
      <c r="Q8634" s="2">
        <v>0</v>
      </c>
      <c r="R8634">
        <v>0</v>
      </c>
      <c r="S8634">
        <v>0</v>
      </c>
      <c r="T8634" s="2">
        <v>3</v>
      </c>
    </row>
    <row r="8635" spans="1:20">
      <c r="A8635" t="s">
        <v>1646</v>
      </c>
      <c r="B8635" t="s">
        <v>1732</v>
      </c>
      <c r="C8635" s="219" t="s">
        <v>123</v>
      </c>
      <c r="D8635" s="1" t="s">
        <v>44</v>
      </c>
      <c r="E8635" s="1" t="s">
        <v>73</v>
      </c>
      <c r="F8635" s="38" t="s">
        <v>73</v>
      </c>
      <c r="G8635">
        <v>12</v>
      </c>
      <c r="H8635" s="123">
        <f t="shared" si="561"/>
        <v>0.66666666666666663</v>
      </c>
      <c r="I8635"/>
      <c r="K8635" t="s">
        <v>100</v>
      </c>
      <c r="M8635" s="2">
        <v>0</v>
      </c>
      <c r="N8635">
        <v>0</v>
      </c>
      <c r="O8635">
        <v>0</v>
      </c>
      <c r="P8635" s="2">
        <v>3</v>
      </c>
      <c r="Q8635" s="2">
        <v>0</v>
      </c>
      <c r="R8635">
        <v>0</v>
      </c>
      <c r="S8635">
        <v>0</v>
      </c>
      <c r="T8635" s="2">
        <v>3</v>
      </c>
    </row>
    <row r="8636" spans="1:20">
      <c r="A8636" t="s">
        <v>1646</v>
      </c>
      <c r="B8636" t="s">
        <v>1733</v>
      </c>
      <c r="C8636" s="219" t="s">
        <v>123</v>
      </c>
      <c r="D8636" s="1" t="s">
        <v>44</v>
      </c>
      <c r="E8636" s="1" t="s">
        <v>73</v>
      </c>
      <c r="F8636" s="38" t="s">
        <v>73</v>
      </c>
      <c r="G8636">
        <v>12</v>
      </c>
      <c r="H8636" s="123">
        <f t="shared" si="561"/>
        <v>0.66666666666666663</v>
      </c>
      <c r="I8636"/>
      <c r="K8636" t="s">
        <v>100</v>
      </c>
      <c r="M8636" s="2">
        <v>0</v>
      </c>
      <c r="N8636">
        <v>0</v>
      </c>
      <c r="O8636">
        <v>0</v>
      </c>
      <c r="P8636" s="2">
        <v>3</v>
      </c>
      <c r="Q8636" s="2">
        <v>0</v>
      </c>
      <c r="R8636">
        <v>0</v>
      </c>
      <c r="S8636">
        <v>0</v>
      </c>
      <c r="T8636" s="2">
        <v>3</v>
      </c>
    </row>
    <row r="8637" spans="1:20">
      <c r="A8637" t="s">
        <v>1646</v>
      </c>
      <c r="B8637" t="s">
        <v>1664</v>
      </c>
      <c r="C8637" s="219" t="s">
        <v>123</v>
      </c>
      <c r="D8637" s="1" t="s">
        <v>44</v>
      </c>
      <c r="E8637" s="1" t="s">
        <v>73</v>
      </c>
      <c r="F8637" s="38" t="s">
        <v>73</v>
      </c>
      <c r="G8637">
        <v>18</v>
      </c>
      <c r="H8637" s="123">
        <f t="shared" si="561"/>
        <v>1</v>
      </c>
      <c r="I8637"/>
      <c r="L8637" t="s">
        <v>100</v>
      </c>
      <c r="M8637" s="2">
        <v>158240.28706136701</v>
      </c>
      <c r="N8637">
        <v>158009.77695616501</v>
      </c>
      <c r="O8637">
        <v>273680.96178070299</v>
      </c>
      <c r="P8637" s="2">
        <v>3</v>
      </c>
      <c r="Q8637" s="2">
        <v>1970.1721539666701</v>
      </c>
      <c r="R8637">
        <v>799.802542145193</v>
      </c>
      <c r="S8637">
        <v>1385.29863901822</v>
      </c>
      <c r="T8637" s="2">
        <v>3</v>
      </c>
    </row>
    <row r="8638" spans="1:20">
      <c r="A8638" t="s">
        <v>1646</v>
      </c>
      <c r="B8638" t="s">
        <v>1665</v>
      </c>
      <c r="C8638" s="219" t="s">
        <v>123</v>
      </c>
      <c r="D8638" s="1" t="s">
        <v>44</v>
      </c>
      <c r="E8638" s="1" t="s">
        <v>73</v>
      </c>
      <c r="F8638" s="38" t="s">
        <v>73</v>
      </c>
      <c r="G8638">
        <v>18</v>
      </c>
      <c r="H8638" s="123">
        <f t="shared" si="561"/>
        <v>1</v>
      </c>
      <c r="I8638"/>
      <c r="L8638" t="s">
        <v>100</v>
      </c>
      <c r="M8638" s="2">
        <v>0</v>
      </c>
      <c r="N8638">
        <v>0</v>
      </c>
      <c r="O8638">
        <v>0</v>
      </c>
      <c r="P8638" s="2">
        <v>3</v>
      </c>
      <c r="Q8638" s="2">
        <v>0</v>
      </c>
      <c r="R8638">
        <v>0</v>
      </c>
      <c r="S8638">
        <v>0</v>
      </c>
      <c r="T8638" s="2">
        <v>3</v>
      </c>
    </row>
    <row r="8639" spans="1:20">
      <c r="A8639" t="s">
        <v>1646</v>
      </c>
      <c r="B8639" t="s">
        <v>1666</v>
      </c>
      <c r="C8639" s="219" t="s">
        <v>123</v>
      </c>
      <c r="D8639" s="1" t="s">
        <v>44</v>
      </c>
      <c r="E8639" s="1" t="s">
        <v>73</v>
      </c>
      <c r="F8639" s="38" t="s">
        <v>73</v>
      </c>
      <c r="G8639">
        <v>18</v>
      </c>
      <c r="H8639" s="123">
        <f t="shared" si="561"/>
        <v>1</v>
      </c>
      <c r="I8639"/>
      <c r="L8639" t="s">
        <v>100</v>
      </c>
      <c r="M8639" s="2">
        <v>0</v>
      </c>
      <c r="N8639">
        <v>0</v>
      </c>
      <c r="O8639">
        <v>0</v>
      </c>
      <c r="P8639" s="2">
        <v>3</v>
      </c>
      <c r="Q8639" s="2">
        <v>0</v>
      </c>
      <c r="R8639">
        <v>0</v>
      </c>
      <c r="S8639">
        <v>0</v>
      </c>
      <c r="T8639" s="2">
        <v>3</v>
      </c>
    </row>
    <row r="8640" spans="1:20">
      <c r="A8640" t="s">
        <v>1646</v>
      </c>
      <c r="B8640" t="s">
        <v>1667</v>
      </c>
      <c r="C8640" s="219" t="s">
        <v>123</v>
      </c>
      <c r="D8640" s="1" t="s">
        <v>44</v>
      </c>
      <c r="E8640" s="1" t="s">
        <v>73</v>
      </c>
      <c r="F8640" s="38" t="s">
        <v>73</v>
      </c>
      <c r="G8640">
        <v>18</v>
      </c>
      <c r="H8640" s="123">
        <f t="shared" si="561"/>
        <v>1</v>
      </c>
      <c r="I8640"/>
      <c r="L8640" t="s">
        <v>100</v>
      </c>
      <c r="M8640" s="2">
        <v>0</v>
      </c>
      <c r="N8640">
        <v>0</v>
      </c>
      <c r="O8640">
        <v>0</v>
      </c>
      <c r="P8640" s="2">
        <v>3</v>
      </c>
      <c r="Q8640" s="2">
        <v>0</v>
      </c>
      <c r="R8640">
        <v>0</v>
      </c>
      <c r="S8640">
        <v>0</v>
      </c>
      <c r="T8640" s="2">
        <v>3</v>
      </c>
    </row>
    <row r="8641" spans="1:20">
      <c r="A8641" t="s">
        <v>1646</v>
      </c>
      <c r="B8641" t="s">
        <v>1668</v>
      </c>
      <c r="C8641" s="219" t="s">
        <v>123</v>
      </c>
      <c r="D8641" s="1" t="s">
        <v>44</v>
      </c>
      <c r="E8641" s="1" t="s">
        <v>73</v>
      </c>
      <c r="F8641" s="38" t="s">
        <v>73</v>
      </c>
      <c r="G8641">
        <v>18</v>
      </c>
      <c r="H8641" s="123">
        <f t="shared" si="561"/>
        <v>1</v>
      </c>
      <c r="I8641"/>
      <c r="L8641" t="s">
        <v>100</v>
      </c>
      <c r="M8641" s="2">
        <v>142.11220259999999</v>
      </c>
      <c r="N8641">
        <v>142.11220259999999</v>
      </c>
      <c r="O8641">
        <v>246.14555527872199</v>
      </c>
      <c r="P8641" s="2">
        <v>3</v>
      </c>
      <c r="Q8641" s="2">
        <v>426.33660766666702</v>
      </c>
      <c r="R8641">
        <v>426.33660766666702</v>
      </c>
      <c r="S8641">
        <v>738.43666560522604</v>
      </c>
      <c r="T8641" s="2">
        <v>3</v>
      </c>
    </row>
    <row r="8642" spans="1:20">
      <c r="A8642" t="s">
        <v>1646</v>
      </c>
      <c r="B8642" t="s">
        <v>1669</v>
      </c>
      <c r="C8642" s="219" t="s">
        <v>123</v>
      </c>
      <c r="D8642" s="1" t="s">
        <v>44</v>
      </c>
      <c r="E8642" s="1" t="s">
        <v>73</v>
      </c>
      <c r="F8642" s="38" t="s">
        <v>73</v>
      </c>
      <c r="G8642">
        <v>18</v>
      </c>
      <c r="H8642" s="123">
        <f t="shared" si="561"/>
        <v>1</v>
      </c>
      <c r="I8642"/>
      <c r="L8642" t="s">
        <v>100</v>
      </c>
      <c r="M8642" s="2">
        <v>0</v>
      </c>
      <c r="N8642">
        <v>0</v>
      </c>
      <c r="O8642">
        <v>0</v>
      </c>
      <c r="P8642" s="2">
        <v>3</v>
      </c>
      <c r="Q8642" s="2">
        <v>0</v>
      </c>
      <c r="R8642">
        <v>0</v>
      </c>
      <c r="S8642">
        <v>0</v>
      </c>
      <c r="T8642" s="2">
        <v>3</v>
      </c>
    </row>
    <row r="8643" spans="1:20">
      <c r="A8643" t="s">
        <v>1646</v>
      </c>
      <c r="B8643" t="s">
        <v>1670</v>
      </c>
      <c r="C8643" s="219" t="s">
        <v>123</v>
      </c>
      <c r="D8643" s="1" t="s">
        <v>44</v>
      </c>
      <c r="E8643" s="1" t="s">
        <v>73</v>
      </c>
      <c r="F8643" s="38" t="s">
        <v>73</v>
      </c>
      <c r="G8643">
        <v>18</v>
      </c>
      <c r="H8643" s="123">
        <f t="shared" si="561"/>
        <v>1</v>
      </c>
      <c r="I8643"/>
      <c r="L8643" t="s">
        <v>100</v>
      </c>
      <c r="M8643" s="2">
        <v>0</v>
      </c>
      <c r="N8643">
        <v>0</v>
      </c>
      <c r="O8643">
        <v>0</v>
      </c>
      <c r="P8643" s="2">
        <v>3</v>
      </c>
      <c r="Q8643" s="2">
        <v>0</v>
      </c>
      <c r="R8643">
        <v>0</v>
      </c>
      <c r="S8643">
        <v>0</v>
      </c>
      <c r="T8643" s="2">
        <v>3</v>
      </c>
    </row>
    <row r="8644" spans="1:20">
      <c r="A8644" t="s">
        <v>1646</v>
      </c>
      <c r="B8644" t="s">
        <v>1671</v>
      </c>
      <c r="C8644" s="219" t="s">
        <v>123</v>
      </c>
      <c r="D8644" s="1" t="s">
        <v>44</v>
      </c>
      <c r="E8644" s="1" t="s">
        <v>73</v>
      </c>
      <c r="F8644" s="38" t="s">
        <v>73</v>
      </c>
      <c r="G8644">
        <v>18</v>
      </c>
      <c r="H8644" s="123">
        <f t="shared" si="561"/>
        <v>1</v>
      </c>
      <c r="I8644"/>
      <c r="L8644" t="s">
        <v>100</v>
      </c>
      <c r="M8644" s="2">
        <v>0</v>
      </c>
      <c r="N8644">
        <v>0</v>
      </c>
      <c r="O8644">
        <v>0</v>
      </c>
      <c r="P8644" s="2">
        <v>3</v>
      </c>
      <c r="Q8644" s="2">
        <v>0</v>
      </c>
      <c r="R8644">
        <v>0</v>
      </c>
      <c r="S8644">
        <v>0</v>
      </c>
      <c r="T8644" s="2">
        <v>3</v>
      </c>
    </row>
    <row r="8645" spans="1:20">
      <c r="A8645" t="s">
        <v>1646</v>
      </c>
      <c r="B8645" t="s">
        <v>1672</v>
      </c>
      <c r="C8645" s="219" t="s">
        <v>123</v>
      </c>
      <c r="D8645" s="1" t="s">
        <v>44</v>
      </c>
      <c r="E8645" s="1" t="s">
        <v>73</v>
      </c>
      <c r="F8645" s="38" t="s">
        <v>73</v>
      </c>
      <c r="G8645">
        <v>18</v>
      </c>
      <c r="H8645" s="123">
        <f t="shared" si="561"/>
        <v>1</v>
      </c>
      <c r="I8645"/>
      <c r="L8645" t="s">
        <v>100</v>
      </c>
      <c r="M8645" s="2">
        <v>0</v>
      </c>
      <c r="N8645">
        <v>0</v>
      </c>
      <c r="O8645">
        <v>0</v>
      </c>
      <c r="P8645" s="2">
        <v>3</v>
      </c>
      <c r="Q8645" s="2">
        <v>0</v>
      </c>
      <c r="R8645">
        <v>0</v>
      </c>
      <c r="S8645">
        <v>0</v>
      </c>
      <c r="T8645" s="2">
        <v>3</v>
      </c>
    </row>
    <row r="8646" spans="1:20">
      <c r="A8646" t="s">
        <v>1646</v>
      </c>
      <c r="B8646" t="s">
        <v>1673</v>
      </c>
      <c r="C8646" s="219" t="s">
        <v>123</v>
      </c>
      <c r="D8646" s="1" t="s">
        <v>44</v>
      </c>
      <c r="E8646" s="1" t="s">
        <v>73</v>
      </c>
      <c r="F8646" s="38" t="s">
        <v>73</v>
      </c>
      <c r="G8646">
        <v>18</v>
      </c>
      <c r="H8646" s="123">
        <f t="shared" si="561"/>
        <v>1</v>
      </c>
      <c r="I8646"/>
      <c r="L8646" t="s">
        <v>100</v>
      </c>
      <c r="M8646" s="2">
        <v>0</v>
      </c>
      <c r="N8646">
        <v>0</v>
      </c>
      <c r="O8646">
        <v>0</v>
      </c>
      <c r="P8646" s="2">
        <v>3</v>
      </c>
      <c r="Q8646" s="2">
        <v>0</v>
      </c>
      <c r="R8646">
        <v>0</v>
      </c>
      <c r="S8646">
        <v>0</v>
      </c>
      <c r="T8646" s="2">
        <v>3</v>
      </c>
    </row>
    <row r="8647" spans="1:20">
      <c r="A8647" t="s">
        <v>1646</v>
      </c>
      <c r="B8647" t="s">
        <v>1674</v>
      </c>
      <c r="C8647" s="219" t="s">
        <v>123</v>
      </c>
      <c r="D8647" s="1" t="s">
        <v>44</v>
      </c>
      <c r="E8647" s="1" t="s">
        <v>73</v>
      </c>
      <c r="F8647" s="38" t="s">
        <v>73</v>
      </c>
      <c r="G8647">
        <v>18</v>
      </c>
      <c r="H8647" s="123">
        <f t="shared" si="561"/>
        <v>1</v>
      </c>
      <c r="I8647"/>
      <c r="L8647" t="s">
        <v>100</v>
      </c>
      <c r="M8647" s="2">
        <v>9992.6270260000001</v>
      </c>
      <c r="N8647">
        <v>6808.3365653547799</v>
      </c>
      <c r="O8647">
        <v>11792.3848462235</v>
      </c>
      <c r="P8647" s="2">
        <v>3</v>
      </c>
      <c r="Q8647" s="2">
        <v>3122.6959453333302</v>
      </c>
      <c r="R8647">
        <v>1433.3820685905</v>
      </c>
      <c r="S8647">
        <v>2482.69056945693</v>
      </c>
      <c r="T8647" s="2">
        <v>3</v>
      </c>
    </row>
    <row r="8648" spans="1:20">
      <c r="A8648" t="s">
        <v>1646</v>
      </c>
      <c r="B8648" t="s">
        <v>1675</v>
      </c>
      <c r="C8648" s="219" t="s">
        <v>123</v>
      </c>
      <c r="D8648" s="1" t="s">
        <v>44</v>
      </c>
      <c r="E8648" s="1" t="s">
        <v>73</v>
      </c>
      <c r="F8648" s="38" t="s">
        <v>73</v>
      </c>
      <c r="G8648">
        <v>18</v>
      </c>
      <c r="H8648" s="123">
        <f t="shared" si="561"/>
        <v>1</v>
      </c>
      <c r="I8648"/>
      <c r="L8648" t="s">
        <v>100</v>
      </c>
      <c r="M8648" s="2">
        <v>0</v>
      </c>
      <c r="N8648">
        <v>0</v>
      </c>
      <c r="O8648">
        <v>0</v>
      </c>
      <c r="P8648" s="2">
        <v>3</v>
      </c>
      <c r="Q8648" s="2">
        <v>0</v>
      </c>
      <c r="R8648">
        <v>0</v>
      </c>
      <c r="S8648">
        <v>0</v>
      </c>
      <c r="T8648" s="2">
        <v>3</v>
      </c>
    </row>
    <row r="8649" spans="1:20">
      <c r="A8649" t="s">
        <v>1646</v>
      </c>
      <c r="B8649" t="s">
        <v>1676</v>
      </c>
      <c r="C8649" s="219" t="s">
        <v>123</v>
      </c>
      <c r="D8649" s="1" t="s">
        <v>44</v>
      </c>
      <c r="E8649" s="1" t="s">
        <v>73</v>
      </c>
      <c r="F8649" s="38" t="s">
        <v>73</v>
      </c>
      <c r="G8649">
        <v>18</v>
      </c>
      <c r="H8649" s="123">
        <f t="shared" si="561"/>
        <v>1</v>
      </c>
      <c r="I8649"/>
      <c r="L8649" t="s">
        <v>100</v>
      </c>
      <c r="M8649" s="2">
        <v>0</v>
      </c>
      <c r="N8649">
        <v>0</v>
      </c>
      <c r="O8649">
        <v>0</v>
      </c>
      <c r="P8649" s="2">
        <v>3</v>
      </c>
      <c r="Q8649" s="2">
        <v>0</v>
      </c>
      <c r="R8649">
        <v>0</v>
      </c>
      <c r="S8649">
        <v>0</v>
      </c>
      <c r="T8649" s="2">
        <v>3</v>
      </c>
    </row>
    <row r="8650" spans="1:20">
      <c r="A8650" t="s">
        <v>1646</v>
      </c>
      <c r="B8650" t="s">
        <v>1677</v>
      </c>
      <c r="C8650" s="219" t="s">
        <v>123</v>
      </c>
      <c r="D8650" s="1" t="s">
        <v>44</v>
      </c>
      <c r="E8650" s="1" t="s">
        <v>73</v>
      </c>
      <c r="F8650" s="38" t="s">
        <v>73</v>
      </c>
      <c r="G8650">
        <v>18</v>
      </c>
      <c r="H8650" s="123">
        <f t="shared" si="561"/>
        <v>1</v>
      </c>
      <c r="I8650"/>
      <c r="L8650" t="s">
        <v>100</v>
      </c>
      <c r="M8650" s="2">
        <v>0</v>
      </c>
      <c r="N8650">
        <v>0</v>
      </c>
      <c r="O8650">
        <v>0</v>
      </c>
      <c r="P8650" s="2">
        <v>3</v>
      </c>
      <c r="Q8650" s="2">
        <v>0</v>
      </c>
      <c r="R8650">
        <v>0</v>
      </c>
      <c r="S8650">
        <v>0</v>
      </c>
      <c r="T8650" s="2">
        <v>3</v>
      </c>
    </row>
    <row r="8651" spans="1:20">
      <c r="A8651" t="s">
        <v>1646</v>
      </c>
      <c r="B8651" t="s">
        <v>1678</v>
      </c>
      <c r="C8651" s="219" t="s">
        <v>123</v>
      </c>
      <c r="D8651" s="1" t="s">
        <v>44</v>
      </c>
      <c r="E8651" s="1" t="s">
        <v>73</v>
      </c>
      <c r="F8651" s="38" t="s">
        <v>73</v>
      </c>
      <c r="G8651">
        <v>18</v>
      </c>
      <c r="H8651" s="123">
        <f t="shared" si="561"/>
        <v>1</v>
      </c>
      <c r="I8651"/>
      <c r="L8651" t="s">
        <v>100</v>
      </c>
      <c r="M8651" s="2">
        <v>0</v>
      </c>
      <c r="N8651">
        <v>0</v>
      </c>
      <c r="O8651">
        <v>0</v>
      </c>
      <c r="P8651" s="2">
        <v>3</v>
      </c>
      <c r="Q8651" s="2">
        <v>0</v>
      </c>
      <c r="R8651">
        <v>0</v>
      </c>
      <c r="S8651">
        <v>0</v>
      </c>
      <c r="T8651" s="2">
        <v>3</v>
      </c>
    </row>
    <row r="8652" spans="1:20">
      <c r="A8652" t="s">
        <v>1646</v>
      </c>
      <c r="B8652" t="s">
        <v>1679</v>
      </c>
      <c r="C8652" s="219" t="s">
        <v>123</v>
      </c>
      <c r="D8652" s="1" t="s">
        <v>44</v>
      </c>
      <c r="E8652" s="1" t="s">
        <v>73</v>
      </c>
      <c r="F8652" s="38" t="s">
        <v>73</v>
      </c>
      <c r="G8652">
        <v>18</v>
      </c>
      <c r="H8652" s="123">
        <f t="shared" si="561"/>
        <v>1</v>
      </c>
      <c r="I8652"/>
      <c r="L8652" t="s">
        <v>100</v>
      </c>
      <c r="M8652" s="2">
        <v>14394.6606067667</v>
      </c>
      <c r="N8652">
        <v>6808.28953898494</v>
      </c>
      <c r="O8652">
        <v>11792.303394161599</v>
      </c>
      <c r="P8652" s="2">
        <v>3</v>
      </c>
      <c r="Q8652" s="2">
        <v>13435.0165633333</v>
      </c>
      <c r="R8652">
        <v>7756.7104303698297</v>
      </c>
      <c r="S8652">
        <v>13435.016565</v>
      </c>
      <c r="T8652" s="2">
        <v>3</v>
      </c>
    </row>
    <row r="8653" spans="1:20">
      <c r="A8653" t="s">
        <v>1646</v>
      </c>
      <c r="B8653" t="s">
        <v>1680</v>
      </c>
      <c r="C8653" s="219" t="s">
        <v>123</v>
      </c>
      <c r="D8653" s="1" t="s">
        <v>44</v>
      </c>
      <c r="E8653" s="1" t="s">
        <v>73</v>
      </c>
      <c r="F8653" s="38" t="s">
        <v>73</v>
      </c>
      <c r="G8653">
        <v>18</v>
      </c>
      <c r="H8653" s="123">
        <f t="shared" si="561"/>
        <v>1</v>
      </c>
      <c r="I8653"/>
      <c r="L8653" t="s">
        <v>100</v>
      </c>
      <c r="M8653" s="2">
        <v>0</v>
      </c>
      <c r="N8653">
        <v>0</v>
      </c>
      <c r="O8653">
        <v>0</v>
      </c>
      <c r="P8653" s="2">
        <v>3</v>
      </c>
      <c r="Q8653" s="2">
        <v>225.10675459999999</v>
      </c>
      <c r="R8653">
        <v>225.10675459999999</v>
      </c>
      <c r="S8653">
        <v>389.89633609413897</v>
      </c>
      <c r="T8653" s="2">
        <v>3</v>
      </c>
    </row>
    <row r="8654" spans="1:20">
      <c r="A8654" t="s">
        <v>1646</v>
      </c>
      <c r="B8654" t="s">
        <v>1681</v>
      </c>
      <c r="C8654" s="219" t="s">
        <v>123</v>
      </c>
      <c r="D8654" s="1" t="s">
        <v>44</v>
      </c>
      <c r="E8654" s="1" t="s">
        <v>73</v>
      </c>
      <c r="F8654" s="38" t="s">
        <v>73</v>
      </c>
      <c r="G8654">
        <v>18</v>
      </c>
      <c r="H8654" s="123">
        <f t="shared" si="561"/>
        <v>1</v>
      </c>
      <c r="I8654"/>
      <c r="L8654" t="s">
        <v>100</v>
      </c>
      <c r="M8654" s="2">
        <v>0</v>
      </c>
      <c r="N8654">
        <v>0</v>
      </c>
      <c r="O8654">
        <v>0</v>
      </c>
      <c r="P8654" s="2">
        <v>3</v>
      </c>
      <c r="Q8654" s="2">
        <v>0</v>
      </c>
      <c r="R8654">
        <v>0</v>
      </c>
      <c r="S8654">
        <v>0</v>
      </c>
      <c r="T8654" s="2">
        <v>3</v>
      </c>
    </row>
    <row r="8655" spans="1:20">
      <c r="A8655" t="s">
        <v>1646</v>
      </c>
      <c r="B8655" t="s">
        <v>1682</v>
      </c>
      <c r="C8655" s="219" t="s">
        <v>123</v>
      </c>
      <c r="D8655" s="1" t="s">
        <v>44</v>
      </c>
      <c r="E8655" s="1" t="s">
        <v>73</v>
      </c>
      <c r="F8655" s="38" t="s">
        <v>73</v>
      </c>
      <c r="G8655">
        <v>18</v>
      </c>
      <c r="H8655" s="123">
        <f t="shared" si="561"/>
        <v>1</v>
      </c>
      <c r="I8655"/>
      <c r="L8655" t="s">
        <v>100</v>
      </c>
      <c r="M8655" s="2">
        <v>5621.9490866666702</v>
      </c>
      <c r="N8655">
        <v>5621.9490866666702</v>
      </c>
      <c r="O8655">
        <v>9737.5014556721108</v>
      </c>
      <c r="P8655" s="2">
        <v>3</v>
      </c>
      <c r="Q8655" s="2">
        <v>22487.796353333299</v>
      </c>
      <c r="R8655">
        <v>22487.796353333299</v>
      </c>
      <c r="S8655">
        <v>38950.005834235497</v>
      </c>
      <c r="T8655" s="2">
        <v>3</v>
      </c>
    </row>
    <row r="8656" spans="1:20">
      <c r="A8656" t="s">
        <v>1646</v>
      </c>
      <c r="B8656" t="s">
        <v>1683</v>
      </c>
      <c r="C8656" s="219" t="s">
        <v>123</v>
      </c>
      <c r="D8656" s="1" t="s">
        <v>44</v>
      </c>
      <c r="E8656" s="1" t="s">
        <v>73</v>
      </c>
      <c r="F8656" s="38" t="s">
        <v>73</v>
      </c>
      <c r="G8656">
        <v>18</v>
      </c>
      <c r="H8656" s="123">
        <f t="shared" si="561"/>
        <v>1</v>
      </c>
      <c r="I8656"/>
      <c r="L8656" t="s">
        <v>100</v>
      </c>
      <c r="M8656" s="2">
        <v>489.98240586666702</v>
      </c>
      <c r="N8656">
        <v>178.163218306819</v>
      </c>
      <c r="O8656">
        <v>308.58774614739599</v>
      </c>
      <c r="P8656" s="2">
        <v>3</v>
      </c>
      <c r="Q8656" s="2">
        <v>185.39874814333299</v>
      </c>
      <c r="R8656">
        <v>126.32795267210599</v>
      </c>
      <c r="S8656">
        <v>218.806432444244</v>
      </c>
      <c r="T8656" s="2">
        <v>3</v>
      </c>
    </row>
    <row r="8657" spans="1:20">
      <c r="A8657" t="s">
        <v>1646</v>
      </c>
      <c r="B8657" t="s">
        <v>1684</v>
      </c>
      <c r="C8657" s="219" t="s">
        <v>123</v>
      </c>
      <c r="D8657" s="1" t="s">
        <v>44</v>
      </c>
      <c r="E8657" s="1" t="s">
        <v>73</v>
      </c>
      <c r="F8657" s="38" t="s">
        <v>73</v>
      </c>
      <c r="G8657">
        <v>18</v>
      </c>
      <c r="H8657" s="123">
        <f t="shared" si="561"/>
        <v>1</v>
      </c>
      <c r="I8657"/>
      <c r="L8657" t="s">
        <v>100</v>
      </c>
      <c r="M8657" s="2">
        <v>53.3039621</v>
      </c>
      <c r="N8657">
        <v>53.3039621</v>
      </c>
      <c r="O8657">
        <v>92.325170601925805</v>
      </c>
      <c r="P8657" s="2">
        <v>3</v>
      </c>
      <c r="Q8657" s="2">
        <v>426.43169699999999</v>
      </c>
      <c r="R8657">
        <v>426.43169699999999</v>
      </c>
      <c r="S8657">
        <v>738.60136516181694</v>
      </c>
      <c r="T8657" s="2">
        <v>3</v>
      </c>
    </row>
    <row r="8658" spans="1:20">
      <c r="A8658" t="s">
        <v>1646</v>
      </c>
      <c r="B8658" t="s">
        <v>1685</v>
      </c>
      <c r="C8658" s="219" t="s">
        <v>123</v>
      </c>
      <c r="D8658" s="1" t="s">
        <v>44</v>
      </c>
      <c r="E8658" s="1" t="s">
        <v>73</v>
      </c>
      <c r="F8658" s="38" t="s">
        <v>73</v>
      </c>
      <c r="G8658">
        <v>18</v>
      </c>
      <c r="H8658" s="123">
        <f t="shared" si="561"/>
        <v>1</v>
      </c>
      <c r="I8658"/>
      <c r="L8658" t="s">
        <v>100</v>
      </c>
      <c r="M8658" s="2">
        <v>0</v>
      </c>
      <c r="N8658">
        <v>0</v>
      </c>
      <c r="O8658">
        <v>0</v>
      </c>
      <c r="P8658" s="2">
        <v>3</v>
      </c>
      <c r="Q8658" s="2">
        <v>1665.83422033333</v>
      </c>
      <c r="R8658">
        <v>1665.83422033333</v>
      </c>
      <c r="S8658">
        <v>2885.3095066042201</v>
      </c>
      <c r="T8658" s="2">
        <v>3</v>
      </c>
    </row>
    <row r="8659" spans="1:20">
      <c r="A8659" t="s">
        <v>1646</v>
      </c>
      <c r="B8659" t="s">
        <v>1686</v>
      </c>
      <c r="C8659" s="219" t="s">
        <v>123</v>
      </c>
      <c r="D8659" s="1" t="s">
        <v>44</v>
      </c>
      <c r="E8659" s="1" t="s">
        <v>73</v>
      </c>
      <c r="F8659" s="38" t="s">
        <v>73</v>
      </c>
      <c r="G8659">
        <v>18</v>
      </c>
      <c r="H8659" s="123">
        <f t="shared" si="561"/>
        <v>1</v>
      </c>
      <c r="I8659"/>
      <c r="L8659" t="s">
        <v>100</v>
      </c>
      <c r="M8659" s="2">
        <v>0</v>
      </c>
      <c r="N8659">
        <v>0</v>
      </c>
      <c r="O8659">
        <v>0</v>
      </c>
      <c r="P8659" s="2">
        <v>3</v>
      </c>
      <c r="Q8659" s="2">
        <v>0</v>
      </c>
      <c r="R8659">
        <v>0</v>
      </c>
      <c r="S8659">
        <v>0</v>
      </c>
      <c r="T8659" s="2">
        <v>3</v>
      </c>
    </row>
    <row r="8660" spans="1:20">
      <c r="A8660" t="s">
        <v>1646</v>
      </c>
      <c r="B8660" t="s">
        <v>1687</v>
      </c>
      <c r="C8660" s="219" t="s">
        <v>123</v>
      </c>
      <c r="D8660" s="1" t="s">
        <v>44</v>
      </c>
      <c r="E8660" s="1" t="s">
        <v>73</v>
      </c>
      <c r="F8660" s="38" t="s">
        <v>73</v>
      </c>
      <c r="G8660">
        <v>18</v>
      </c>
      <c r="H8660" s="123">
        <f t="shared" si="561"/>
        <v>1</v>
      </c>
      <c r="I8660"/>
      <c r="L8660" t="s">
        <v>100</v>
      </c>
      <c r="M8660" s="2">
        <v>720.36281880000001</v>
      </c>
      <c r="N8660">
        <v>432.78565165813501</v>
      </c>
      <c r="O8660">
        <v>749.60673745869599</v>
      </c>
      <c r="P8660" s="2">
        <v>3</v>
      </c>
      <c r="Q8660" s="2">
        <v>1518.3031723333299</v>
      </c>
      <c r="R8660">
        <v>316.33709131982903</v>
      </c>
      <c r="S8660">
        <v>547.91191448450002</v>
      </c>
      <c r="T8660" s="2">
        <v>3</v>
      </c>
    </row>
    <row r="8661" spans="1:20">
      <c r="A8661" t="s">
        <v>1646</v>
      </c>
      <c r="B8661" t="s">
        <v>1688</v>
      </c>
      <c r="C8661" s="219" t="s">
        <v>123</v>
      </c>
      <c r="D8661" s="1" t="s">
        <v>44</v>
      </c>
      <c r="E8661" s="1" t="s">
        <v>73</v>
      </c>
      <c r="F8661" s="38" t="s">
        <v>73</v>
      </c>
      <c r="G8661">
        <v>18</v>
      </c>
      <c r="H8661" s="123">
        <f t="shared" si="561"/>
        <v>1</v>
      </c>
      <c r="I8661"/>
      <c r="L8661" t="s">
        <v>100</v>
      </c>
      <c r="M8661" s="2">
        <v>0</v>
      </c>
      <c r="N8661">
        <v>0</v>
      </c>
      <c r="O8661">
        <v>0</v>
      </c>
      <c r="P8661" s="2">
        <v>3</v>
      </c>
      <c r="Q8661" s="2">
        <v>0</v>
      </c>
      <c r="R8661">
        <v>0</v>
      </c>
      <c r="S8661">
        <v>0</v>
      </c>
      <c r="T8661" s="2">
        <v>3</v>
      </c>
    </row>
    <row r="8662" spans="1:20">
      <c r="A8662" t="s">
        <v>1646</v>
      </c>
      <c r="B8662" t="s">
        <v>1689</v>
      </c>
      <c r="C8662" s="219" t="s">
        <v>123</v>
      </c>
      <c r="D8662" s="1" t="s">
        <v>44</v>
      </c>
      <c r="E8662" s="1" t="s">
        <v>73</v>
      </c>
      <c r="F8662" s="38" t="s">
        <v>73</v>
      </c>
      <c r="G8662">
        <v>18</v>
      </c>
      <c r="H8662" s="123">
        <f t="shared" si="561"/>
        <v>1</v>
      </c>
      <c r="I8662"/>
      <c r="L8662" t="s">
        <v>100</v>
      </c>
      <c r="M8662" s="2">
        <v>23280.785663333299</v>
      </c>
      <c r="N8662">
        <v>2981.8290494180801</v>
      </c>
      <c r="O8662">
        <v>5164.6794130769204</v>
      </c>
      <c r="P8662" s="2">
        <v>3</v>
      </c>
      <c r="Q8662" s="2">
        <v>27350.729609999999</v>
      </c>
      <c r="R8662">
        <v>1098.5734120345901</v>
      </c>
      <c r="S8662">
        <v>1902.7849654882</v>
      </c>
      <c r="T8662" s="2">
        <v>3</v>
      </c>
    </row>
    <row r="8663" spans="1:20">
      <c r="A8663" t="s">
        <v>1646</v>
      </c>
      <c r="B8663" t="s">
        <v>1690</v>
      </c>
      <c r="C8663" s="219" t="s">
        <v>123</v>
      </c>
      <c r="D8663" s="1" t="s">
        <v>44</v>
      </c>
      <c r="E8663" s="1" t="s">
        <v>73</v>
      </c>
      <c r="F8663" s="38" t="s">
        <v>73</v>
      </c>
      <c r="G8663">
        <v>18</v>
      </c>
      <c r="H8663" s="123">
        <f t="shared" ref="H8663:H8706" si="562">G8663/18</f>
        <v>1</v>
      </c>
      <c r="I8663"/>
      <c r="L8663" t="s">
        <v>100</v>
      </c>
      <c r="M8663" s="2">
        <v>0</v>
      </c>
      <c r="N8663">
        <v>0</v>
      </c>
      <c r="O8663">
        <v>0</v>
      </c>
      <c r="P8663" s="2">
        <v>3</v>
      </c>
      <c r="Q8663" s="2">
        <v>0</v>
      </c>
      <c r="R8663">
        <v>0</v>
      </c>
      <c r="S8663">
        <v>0</v>
      </c>
      <c r="T8663" s="2">
        <v>3</v>
      </c>
    </row>
    <row r="8664" spans="1:20">
      <c r="A8664" t="s">
        <v>1646</v>
      </c>
      <c r="B8664" t="s">
        <v>1691</v>
      </c>
      <c r="C8664" s="219" t="s">
        <v>123</v>
      </c>
      <c r="D8664" s="1" t="s">
        <v>44</v>
      </c>
      <c r="E8664" s="1" t="s">
        <v>73</v>
      </c>
      <c r="F8664" s="38" t="s">
        <v>73</v>
      </c>
      <c r="G8664">
        <v>18</v>
      </c>
      <c r="H8664" s="123">
        <f t="shared" si="562"/>
        <v>1</v>
      </c>
      <c r="I8664"/>
      <c r="L8664" t="s">
        <v>100</v>
      </c>
      <c r="M8664" s="2">
        <v>0</v>
      </c>
      <c r="N8664">
        <v>0</v>
      </c>
      <c r="O8664">
        <v>0</v>
      </c>
      <c r="P8664" s="2">
        <v>3</v>
      </c>
      <c r="Q8664" s="2">
        <v>0</v>
      </c>
      <c r="R8664">
        <v>0</v>
      </c>
      <c r="S8664">
        <v>0</v>
      </c>
      <c r="T8664" s="2">
        <v>3</v>
      </c>
    </row>
    <row r="8665" spans="1:20">
      <c r="A8665" t="s">
        <v>1646</v>
      </c>
      <c r="B8665" t="s">
        <v>1692</v>
      </c>
      <c r="C8665" s="219" t="s">
        <v>123</v>
      </c>
      <c r="D8665" s="1" t="s">
        <v>44</v>
      </c>
      <c r="E8665" s="1" t="s">
        <v>73</v>
      </c>
      <c r="F8665" s="38" t="s">
        <v>73</v>
      </c>
      <c r="G8665">
        <v>18</v>
      </c>
      <c r="H8665" s="123">
        <f t="shared" si="562"/>
        <v>1</v>
      </c>
      <c r="I8665"/>
      <c r="L8665" t="s">
        <v>100</v>
      </c>
      <c r="M8665" s="2">
        <v>0</v>
      </c>
      <c r="N8665">
        <v>0</v>
      </c>
      <c r="O8665">
        <v>0</v>
      </c>
      <c r="P8665" s="2">
        <v>3</v>
      </c>
      <c r="Q8665" s="2">
        <v>0</v>
      </c>
      <c r="R8665">
        <v>0</v>
      </c>
      <c r="S8665">
        <v>0</v>
      </c>
      <c r="T8665" s="2">
        <v>3</v>
      </c>
    </row>
    <row r="8666" spans="1:20">
      <c r="A8666" t="s">
        <v>1646</v>
      </c>
      <c r="B8666" t="s">
        <v>1693</v>
      </c>
      <c r="C8666" s="219" t="s">
        <v>123</v>
      </c>
      <c r="D8666" s="1" t="s">
        <v>44</v>
      </c>
      <c r="E8666" s="1" t="s">
        <v>73</v>
      </c>
      <c r="F8666" s="38" t="s">
        <v>73</v>
      </c>
      <c r="G8666">
        <v>18</v>
      </c>
      <c r="H8666" s="123">
        <f t="shared" si="562"/>
        <v>1</v>
      </c>
      <c r="I8666"/>
      <c r="L8666" t="s">
        <v>100</v>
      </c>
      <c r="M8666" s="2">
        <v>0</v>
      </c>
      <c r="N8666">
        <v>0</v>
      </c>
      <c r="O8666">
        <v>0</v>
      </c>
      <c r="P8666" s="2">
        <v>3</v>
      </c>
      <c r="Q8666" s="2">
        <v>0</v>
      </c>
      <c r="R8666">
        <v>0</v>
      </c>
      <c r="S8666">
        <v>0</v>
      </c>
      <c r="T8666" s="2">
        <v>3</v>
      </c>
    </row>
    <row r="8667" spans="1:20">
      <c r="A8667" t="s">
        <v>1646</v>
      </c>
      <c r="B8667" t="s">
        <v>1694</v>
      </c>
      <c r="C8667" s="219" t="s">
        <v>123</v>
      </c>
      <c r="D8667" s="1" t="s">
        <v>44</v>
      </c>
      <c r="E8667" s="1" t="s">
        <v>73</v>
      </c>
      <c r="F8667" s="38" t="s">
        <v>73</v>
      </c>
      <c r="G8667">
        <v>18</v>
      </c>
      <c r="H8667" s="123">
        <f t="shared" si="562"/>
        <v>1</v>
      </c>
      <c r="I8667"/>
      <c r="L8667" t="s">
        <v>100</v>
      </c>
      <c r="M8667" s="2">
        <v>0</v>
      </c>
      <c r="N8667">
        <v>0</v>
      </c>
      <c r="O8667">
        <v>0</v>
      </c>
      <c r="P8667" s="2">
        <v>3</v>
      </c>
      <c r="Q8667" s="2">
        <v>0</v>
      </c>
      <c r="R8667">
        <v>0</v>
      </c>
      <c r="S8667">
        <v>0</v>
      </c>
      <c r="T8667" s="2">
        <v>3</v>
      </c>
    </row>
    <row r="8668" spans="1:20">
      <c r="A8668" t="s">
        <v>1646</v>
      </c>
      <c r="B8668" t="s">
        <v>1695</v>
      </c>
      <c r="C8668" s="219" t="s">
        <v>123</v>
      </c>
      <c r="D8668" s="1" t="s">
        <v>44</v>
      </c>
      <c r="E8668" s="1" t="s">
        <v>73</v>
      </c>
      <c r="F8668" s="38" t="s">
        <v>73</v>
      </c>
      <c r="G8668">
        <v>18</v>
      </c>
      <c r="H8668" s="123">
        <f t="shared" si="562"/>
        <v>1</v>
      </c>
      <c r="I8668"/>
      <c r="L8668" t="s">
        <v>100</v>
      </c>
      <c r="M8668" s="2">
        <v>0</v>
      </c>
      <c r="N8668">
        <v>0</v>
      </c>
      <c r="O8668">
        <v>0</v>
      </c>
      <c r="P8668" s="2">
        <v>3</v>
      </c>
      <c r="Q8668" s="2">
        <v>0</v>
      </c>
      <c r="R8668">
        <v>0</v>
      </c>
      <c r="S8668">
        <v>0</v>
      </c>
      <c r="T8668" s="2">
        <v>3</v>
      </c>
    </row>
    <row r="8669" spans="1:20">
      <c r="A8669" t="s">
        <v>1646</v>
      </c>
      <c r="B8669" t="s">
        <v>1696</v>
      </c>
      <c r="C8669" s="219" t="s">
        <v>123</v>
      </c>
      <c r="D8669" s="1" t="s">
        <v>44</v>
      </c>
      <c r="E8669" s="1" t="s">
        <v>73</v>
      </c>
      <c r="F8669" s="38" t="s">
        <v>73</v>
      </c>
      <c r="G8669">
        <v>18</v>
      </c>
      <c r="H8669" s="123">
        <f t="shared" si="562"/>
        <v>1</v>
      </c>
      <c r="I8669"/>
      <c r="L8669" t="s">
        <v>100</v>
      </c>
      <c r="M8669" s="2">
        <v>0</v>
      </c>
      <c r="N8669">
        <v>0</v>
      </c>
      <c r="O8669">
        <v>0</v>
      </c>
      <c r="P8669" s="2">
        <v>3</v>
      </c>
      <c r="Q8669" s="2">
        <v>0</v>
      </c>
      <c r="R8669">
        <v>0</v>
      </c>
      <c r="S8669">
        <v>0</v>
      </c>
      <c r="T8669" s="2">
        <v>3</v>
      </c>
    </row>
    <row r="8670" spans="1:20">
      <c r="A8670" t="s">
        <v>1646</v>
      </c>
      <c r="B8670" t="s">
        <v>1697</v>
      </c>
      <c r="C8670" s="219" t="s">
        <v>123</v>
      </c>
      <c r="D8670" s="1" t="s">
        <v>44</v>
      </c>
      <c r="E8670" s="1" t="s">
        <v>73</v>
      </c>
      <c r="F8670" s="38" t="s">
        <v>73</v>
      </c>
      <c r="G8670">
        <v>18</v>
      </c>
      <c r="H8670" s="123">
        <f t="shared" si="562"/>
        <v>1</v>
      </c>
      <c r="I8670"/>
      <c r="L8670" t="s">
        <v>100</v>
      </c>
      <c r="M8670" s="2">
        <v>0</v>
      </c>
      <c r="N8670">
        <v>0</v>
      </c>
      <c r="O8670">
        <v>0</v>
      </c>
      <c r="P8670" s="2">
        <v>3</v>
      </c>
      <c r="Q8670" s="2">
        <v>0</v>
      </c>
      <c r="R8670">
        <v>0</v>
      </c>
      <c r="S8670">
        <v>0</v>
      </c>
      <c r="T8670" s="2">
        <v>3</v>
      </c>
    </row>
    <row r="8671" spans="1:20">
      <c r="A8671" t="s">
        <v>1646</v>
      </c>
      <c r="B8671" t="s">
        <v>1698</v>
      </c>
      <c r="C8671" s="219" t="s">
        <v>123</v>
      </c>
      <c r="D8671" s="1" t="s">
        <v>44</v>
      </c>
      <c r="E8671" s="1" t="s">
        <v>73</v>
      </c>
      <c r="F8671" s="38" t="s">
        <v>73</v>
      </c>
      <c r="G8671">
        <v>18</v>
      </c>
      <c r="H8671" s="123">
        <f t="shared" si="562"/>
        <v>1</v>
      </c>
      <c r="I8671"/>
      <c r="L8671" t="s">
        <v>100</v>
      </c>
      <c r="M8671" s="2">
        <v>0</v>
      </c>
      <c r="N8671">
        <v>0</v>
      </c>
      <c r="O8671">
        <v>0</v>
      </c>
      <c r="P8671" s="2">
        <v>3</v>
      </c>
      <c r="Q8671" s="2">
        <v>0</v>
      </c>
      <c r="R8671">
        <v>0</v>
      </c>
      <c r="S8671">
        <v>0</v>
      </c>
      <c r="T8671" s="2">
        <v>3</v>
      </c>
    </row>
    <row r="8672" spans="1:20">
      <c r="A8672" t="s">
        <v>1646</v>
      </c>
      <c r="B8672" t="s">
        <v>1699</v>
      </c>
      <c r="C8672" s="219" t="s">
        <v>123</v>
      </c>
      <c r="D8672" s="1" t="s">
        <v>44</v>
      </c>
      <c r="E8672" s="1" t="s">
        <v>73</v>
      </c>
      <c r="F8672" s="38" t="s">
        <v>73</v>
      </c>
      <c r="G8672">
        <v>18</v>
      </c>
      <c r="H8672" s="123">
        <f t="shared" si="562"/>
        <v>1</v>
      </c>
      <c r="I8672"/>
      <c r="L8672" t="s">
        <v>100</v>
      </c>
      <c r="M8672" s="2">
        <v>0</v>
      </c>
      <c r="N8672">
        <v>0</v>
      </c>
      <c r="O8672">
        <v>0</v>
      </c>
      <c r="P8672" s="2">
        <v>3</v>
      </c>
      <c r="Q8672" s="2">
        <v>0</v>
      </c>
      <c r="R8672">
        <v>0</v>
      </c>
      <c r="S8672">
        <v>0</v>
      </c>
      <c r="T8672" s="2">
        <v>3</v>
      </c>
    </row>
    <row r="8673" spans="1:20">
      <c r="A8673" t="s">
        <v>1646</v>
      </c>
      <c r="B8673" t="s">
        <v>1700</v>
      </c>
      <c r="C8673" s="219" t="s">
        <v>123</v>
      </c>
      <c r="D8673" s="1" t="s">
        <v>44</v>
      </c>
      <c r="E8673" s="1" t="s">
        <v>73</v>
      </c>
      <c r="F8673" s="38" t="s">
        <v>73</v>
      </c>
      <c r="G8673">
        <v>18</v>
      </c>
      <c r="H8673" s="123">
        <f t="shared" si="562"/>
        <v>1</v>
      </c>
      <c r="I8673"/>
      <c r="L8673" t="s">
        <v>100</v>
      </c>
      <c r="M8673" s="2">
        <v>1831.34410766667</v>
      </c>
      <c r="N8673">
        <v>1320.6010164757899</v>
      </c>
      <c r="O8673">
        <v>2287.34805706318</v>
      </c>
      <c r="P8673" s="2">
        <v>3</v>
      </c>
      <c r="Q8673" s="2">
        <v>732.537643</v>
      </c>
      <c r="R8673">
        <v>732.537643</v>
      </c>
      <c r="S8673">
        <v>1268.7924161327501</v>
      </c>
      <c r="T8673" s="2">
        <v>3</v>
      </c>
    </row>
    <row r="8674" spans="1:20">
      <c r="A8674" t="s">
        <v>1646</v>
      </c>
      <c r="B8674" t="s">
        <v>1701</v>
      </c>
      <c r="C8674" s="219" t="s">
        <v>123</v>
      </c>
      <c r="D8674" s="1" t="s">
        <v>44</v>
      </c>
      <c r="E8674" s="1" t="s">
        <v>73</v>
      </c>
      <c r="F8674" s="38" t="s">
        <v>73</v>
      </c>
      <c r="G8674">
        <v>18</v>
      </c>
      <c r="H8674" s="123">
        <f t="shared" si="562"/>
        <v>1</v>
      </c>
      <c r="I8674"/>
      <c r="L8674" t="s">
        <v>100</v>
      </c>
      <c r="M8674" s="2">
        <v>0</v>
      </c>
      <c r="N8674">
        <v>0</v>
      </c>
      <c r="O8674">
        <v>0</v>
      </c>
      <c r="P8674" s="2">
        <v>3</v>
      </c>
      <c r="Q8674" s="2">
        <v>0</v>
      </c>
      <c r="R8674">
        <v>0</v>
      </c>
      <c r="S8674">
        <v>0</v>
      </c>
      <c r="T8674" s="2">
        <v>3</v>
      </c>
    </row>
    <row r="8675" spans="1:20">
      <c r="A8675" t="s">
        <v>1646</v>
      </c>
      <c r="B8675" t="s">
        <v>1702</v>
      </c>
      <c r="C8675" s="219" t="s">
        <v>123</v>
      </c>
      <c r="D8675" s="1" t="s">
        <v>44</v>
      </c>
      <c r="E8675" s="1" t="s">
        <v>73</v>
      </c>
      <c r="F8675" s="38" t="s">
        <v>73</v>
      </c>
      <c r="G8675">
        <v>18</v>
      </c>
      <c r="H8675" s="123">
        <f t="shared" si="562"/>
        <v>1</v>
      </c>
      <c r="I8675"/>
      <c r="L8675" t="s">
        <v>100</v>
      </c>
      <c r="M8675" s="2">
        <v>3432.1782595999998</v>
      </c>
      <c r="N8675">
        <v>1826.5029515507599</v>
      </c>
      <c r="O8675">
        <v>3163.5959122604399</v>
      </c>
      <c r="P8675" s="2">
        <v>3</v>
      </c>
      <c r="Q8675" s="2">
        <v>6244.0833393333296</v>
      </c>
      <c r="R8675">
        <v>1536.6982012211299</v>
      </c>
      <c r="S8675">
        <v>2661.6393604146901</v>
      </c>
      <c r="T8675" s="2">
        <v>3</v>
      </c>
    </row>
    <row r="8676" spans="1:20">
      <c r="A8676" t="s">
        <v>1646</v>
      </c>
      <c r="B8676" t="s">
        <v>1703</v>
      </c>
      <c r="C8676" s="219" t="s">
        <v>123</v>
      </c>
      <c r="D8676" s="1" t="s">
        <v>44</v>
      </c>
      <c r="E8676" s="1" t="s">
        <v>73</v>
      </c>
      <c r="F8676" s="38" t="s">
        <v>73</v>
      </c>
      <c r="G8676">
        <v>18</v>
      </c>
      <c r="H8676" s="123">
        <f t="shared" si="562"/>
        <v>1</v>
      </c>
      <c r="I8676"/>
      <c r="L8676" t="s">
        <v>100</v>
      </c>
      <c r="M8676" s="2">
        <v>0</v>
      </c>
      <c r="N8676">
        <v>0</v>
      </c>
      <c r="O8676">
        <v>0</v>
      </c>
      <c r="P8676" s="2">
        <v>3</v>
      </c>
      <c r="Q8676" s="2">
        <v>0</v>
      </c>
      <c r="R8676">
        <v>0</v>
      </c>
      <c r="S8676">
        <v>0</v>
      </c>
      <c r="T8676" s="2">
        <v>3</v>
      </c>
    </row>
    <row r="8677" spans="1:20">
      <c r="A8677" t="s">
        <v>1646</v>
      </c>
      <c r="B8677" t="s">
        <v>1704</v>
      </c>
      <c r="C8677" s="219" t="s">
        <v>123</v>
      </c>
      <c r="D8677" s="1" t="s">
        <v>44</v>
      </c>
      <c r="E8677" s="1" t="s">
        <v>73</v>
      </c>
      <c r="F8677" s="38" t="s">
        <v>73</v>
      </c>
      <c r="G8677">
        <v>18</v>
      </c>
      <c r="H8677" s="123">
        <f t="shared" si="562"/>
        <v>1</v>
      </c>
      <c r="I8677"/>
      <c r="L8677" t="s">
        <v>100</v>
      </c>
      <c r="M8677" s="2">
        <v>0</v>
      </c>
      <c r="N8677">
        <v>0</v>
      </c>
      <c r="O8677">
        <v>0</v>
      </c>
      <c r="P8677" s="2">
        <v>3</v>
      </c>
      <c r="Q8677" s="2">
        <v>2802.9827543333299</v>
      </c>
      <c r="R8677">
        <v>2802.9827543333299</v>
      </c>
      <c r="S8677">
        <v>4854.90854324469</v>
      </c>
      <c r="T8677" s="2">
        <v>3</v>
      </c>
    </row>
    <row r="8678" spans="1:20">
      <c r="A8678" t="s">
        <v>1646</v>
      </c>
      <c r="B8678" t="s">
        <v>1705</v>
      </c>
      <c r="C8678" s="219" t="s">
        <v>123</v>
      </c>
      <c r="D8678" s="1" t="s">
        <v>44</v>
      </c>
      <c r="E8678" s="1" t="s">
        <v>73</v>
      </c>
      <c r="F8678" s="38" t="s">
        <v>73</v>
      </c>
      <c r="G8678">
        <v>18</v>
      </c>
      <c r="H8678" s="123">
        <f t="shared" si="562"/>
        <v>1</v>
      </c>
      <c r="I8678"/>
      <c r="L8678" t="s">
        <v>100</v>
      </c>
      <c r="M8678" s="2">
        <v>0</v>
      </c>
      <c r="N8678">
        <v>0</v>
      </c>
      <c r="O8678">
        <v>0</v>
      </c>
      <c r="P8678" s="2">
        <v>3</v>
      </c>
      <c r="Q8678" s="2">
        <v>0</v>
      </c>
      <c r="R8678">
        <v>0</v>
      </c>
      <c r="S8678">
        <v>0</v>
      </c>
      <c r="T8678" s="2">
        <v>3</v>
      </c>
    </row>
    <row r="8679" spans="1:20">
      <c r="A8679" t="s">
        <v>1646</v>
      </c>
      <c r="B8679" t="s">
        <v>1706</v>
      </c>
      <c r="C8679" s="219" t="s">
        <v>123</v>
      </c>
      <c r="D8679" s="1" t="s">
        <v>44</v>
      </c>
      <c r="E8679" s="1" t="s">
        <v>73</v>
      </c>
      <c r="F8679" s="38" t="s">
        <v>73</v>
      </c>
      <c r="G8679">
        <v>18</v>
      </c>
      <c r="H8679" s="123">
        <f t="shared" si="562"/>
        <v>1</v>
      </c>
      <c r="I8679"/>
      <c r="L8679" t="s">
        <v>100</v>
      </c>
      <c r="M8679" s="2">
        <v>1378.2255553</v>
      </c>
      <c r="N8679">
        <v>1236.79918876547</v>
      </c>
      <c r="O8679">
        <v>2142.1990337017701</v>
      </c>
      <c r="P8679" s="2">
        <v>3</v>
      </c>
      <c r="Q8679" s="2">
        <v>0</v>
      </c>
      <c r="R8679">
        <v>0</v>
      </c>
      <c r="S8679">
        <v>0</v>
      </c>
      <c r="T8679" s="2">
        <v>3</v>
      </c>
    </row>
    <row r="8680" spans="1:20">
      <c r="A8680" t="s">
        <v>1646</v>
      </c>
      <c r="B8680" t="s">
        <v>1707</v>
      </c>
      <c r="C8680" s="219" t="s">
        <v>123</v>
      </c>
      <c r="D8680" s="1" t="s">
        <v>44</v>
      </c>
      <c r="E8680" s="1" t="s">
        <v>73</v>
      </c>
      <c r="F8680" s="38" t="s">
        <v>73</v>
      </c>
      <c r="G8680">
        <v>18</v>
      </c>
      <c r="H8680" s="123">
        <f t="shared" si="562"/>
        <v>1</v>
      </c>
      <c r="I8680"/>
      <c r="L8680" t="s">
        <v>100</v>
      </c>
      <c r="M8680" s="2">
        <v>0</v>
      </c>
      <c r="N8680">
        <v>0</v>
      </c>
      <c r="O8680">
        <v>0</v>
      </c>
      <c r="P8680" s="2">
        <v>3</v>
      </c>
      <c r="Q8680" s="2">
        <v>0</v>
      </c>
      <c r="R8680">
        <v>0</v>
      </c>
      <c r="S8680">
        <v>0</v>
      </c>
      <c r="T8680" s="2">
        <v>3</v>
      </c>
    </row>
    <row r="8681" spans="1:20">
      <c r="A8681" t="s">
        <v>1646</v>
      </c>
      <c r="B8681" t="s">
        <v>1708</v>
      </c>
      <c r="C8681" s="219" t="s">
        <v>123</v>
      </c>
      <c r="D8681" s="1" t="s">
        <v>44</v>
      </c>
      <c r="E8681" s="1" t="s">
        <v>73</v>
      </c>
      <c r="F8681" s="38" t="s">
        <v>73</v>
      </c>
      <c r="G8681">
        <v>18</v>
      </c>
      <c r="H8681" s="123">
        <f t="shared" si="562"/>
        <v>1</v>
      </c>
      <c r="I8681"/>
      <c r="L8681" t="s">
        <v>100</v>
      </c>
      <c r="M8681" s="2">
        <v>0</v>
      </c>
      <c r="N8681">
        <v>0</v>
      </c>
      <c r="O8681">
        <v>0</v>
      </c>
      <c r="P8681" s="2">
        <v>3</v>
      </c>
      <c r="Q8681" s="2">
        <v>0</v>
      </c>
      <c r="R8681">
        <v>0</v>
      </c>
      <c r="S8681">
        <v>0</v>
      </c>
      <c r="T8681" s="2">
        <v>3</v>
      </c>
    </row>
    <row r="8682" spans="1:20">
      <c r="A8682" t="s">
        <v>1646</v>
      </c>
      <c r="B8682" t="s">
        <v>1709</v>
      </c>
      <c r="C8682" s="219" t="s">
        <v>123</v>
      </c>
      <c r="D8682" s="1" t="s">
        <v>44</v>
      </c>
      <c r="E8682" s="1" t="s">
        <v>73</v>
      </c>
      <c r="F8682" s="38" t="s">
        <v>73</v>
      </c>
      <c r="G8682">
        <v>18</v>
      </c>
      <c r="H8682" s="123">
        <f t="shared" si="562"/>
        <v>1</v>
      </c>
      <c r="I8682"/>
      <c r="L8682" t="s">
        <v>100</v>
      </c>
      <c r="M8682" s="2">
        <v>0</v>
      </c>
      <c r="N8682">
        <v>0</v>
      </c>
      <c r="O8682">
        <v>0</v>
      </c>
      <c r="P8682" s="2">
        <v>3</v>
      </c>
      <c r="Q8682" s="2">
        <v>0</v>
      </c>
      <c r="R8682">
        <v>0</v>
      </c>
      <c r="S8682">
        <v>0</v>
      </c>
      <c r="T8682" s="2">
        <v>3</v>
      </c>
    </row>
    <row r="8683" spans="1:20">
      <c r="A8683" t="s">
        <v>1646</v>
      </c>
      <c r="B8683" t="s">
        <v>1710</v>
      </c>
      <c r="C8683" s="219" t="s">
        <v>123</v>
      </c>
      <c r="D8683" s="1" t="s">
        <v>44</v>
      </c>
      <c r="E8683" s="1" t="s">
        <v>73</v>
      </c>
      <c r="F8683" s="38" t="s">
        <v>73</v>
      </c>
      <c r="G8683">
        <v>18</v>
      </c>
      <c r="H8683" s="123">
        <f t="shared" si="562"/>
        <v>1</v>
      </c>
      <c r="I8683"/>
      <c r="L8683" t="s">
        <v>100</v>
      </c>
      <c r="M8683" s="2">
        <v>184781.03996333299</v>
      </c>
      <c r="N8683">
        <v>106111.00916044301</v>
      </c>
      <c r="O8683">
        <v>183789.659108294</v>
      </c>
      <c r="P8683" s="2">
        <v>3</v>
      </c>
      <c r="Q8683" s="2">
        <v>65841.519993333306</v>
      </c>
      <c r="R8683">
        <v>36848.634792324097</v>
      </c>
      <c r="S8683">
        <v>63823.7076498557</v>
      </c>
      <c r="T8683" s="2">
        <v>3</v>
      </c>
    </row>
    <row r="8684" spans="1:20">
      <c r="A8684" t="s">
        <v>1646</v>
      </c>
      <c r="B8684" t="s">
        <v>1711</v>
      </c>
      <c r="C8684" s="219" t="s">
        <v>123</v>
      </c>
      <c r="D8684" s="1" t="s">
        <v>44</v>
      </c>
      <c r="E8684" s="1" t="s">
        <v>73</v>
      </c>
      <c r="F8684" s="38" t="s">
        <v>73</v>
      </c>
      <c r="G8684">
        <v>18</v>
      </c>
      <c r="H8684" s="123">
        <f t="shared" si="562"/>
        <v>1</v>
      </c>
      <c r="I8684"/>
      <c r="L8684" t="s">
        <v>100</v>
      </c>
      <c r="M8684" s="2">
        <v>157126.42246666699</v>
      </c>
      <c r="N8684">
        <v>35041.303100869103</v>
      </c>
      <c r="O8684">
        <v>60693.317334126099</v>
      </c>
      <c r="P8684" s="2">
        <v>3</v>
      </c>
      <c r="Q8684" s="2">
        <v>230817.49650000001</v>
      </c>
      <c r="R8684">
        <v>35714.584692680699</v>
      </c>
      <c r="S8684">
        <v>61859.4752589446</v>
      </c>
      <c r="T8684" s="2">
        <v>3</v>
      </c>
    </row>
    <row r="8685" spans="1:20">
      <c r="A8685" t="s">
        <v>1646</v>
      </c>
      <c r="B8685" t="s">
        <v>1712</v>
      </c>
      <c r="C8685" s="219" t="s">
        <v>123</v>
      </c>
      <c r="D8685" s="1" t="s">
        <v>44</v>
      </c>
      <c r="E8685" s="1" t="s">
        <v>73</v>
      </c>
      <c r="F8685" s="38" t="s">
        <v>73</v>
      </c>
      <c r="G8685">
        <v>18</v>
      </c>
      <c r="H8685" s="123">
        <f t="shared" si="562"/>
        <v>1</v>
      </c>
      <c r="I8685"/>
      <c r="L8685" t="s">
        <v>100</v>
      </c>
      <c r="M8685" s="2">
        <v>0</v>
      </c>
      <c r="N8685">
        <v>0</v>
      </c>
      <c r="O8685">
        <v>0</v>
      </c>
      <c r="P8685" s="2">
        <v>3</v>
      </c>
      <c r="Q8685" s="2">
        <v>0</v>
      </c>
      <c r="R8685">
        <v>0</v>
      </c>
      <c r="S8685">
        <v>0</v>
      </c>
      <c r="T8685" s="2">
        <v>3</v>
      </c>
    </row>
    <row r="8686" spans="1:20">
      <c r="A8686" t="s">
        <v>1646</v>
      </c>
      <c r="B8686" t="s">
        <v>1713</v>
      </c>
      <c r="C8686" s="219" t="s">
        <v>123</v>
      </c>
      <c r="D8686" s="1" t="s">
        <v>44</v>
      </c>
      <c r="E8686" s="1" t="s">
        <v>73</v>
      </c>
      <c r="F8686" s="38" t="s">
        <v>73</v>
      </c>
      <c r="G8686">
        <v>18</v>
      </c>
      <c r="H8686" s="123">
        <f t="shared" si="562"/>
        <v>1</v>
      </c>
      <c r="I8686"/>
      <c r="L8686" t="s">
        <v>100</v>
      </c>
      <c r="M8686" s="2">
        <v>0</v>
      </c>
      <c r="N8686">
        <v>0</v>
      </c>
      <c r="O8686">
        <v>0</v>
      </c>
      <c r="P8686" s="2">
        <v>3</v>
      </c>
      <c r="Q8686" s="2">
        <v>0</v>
      </c>
      <c r="R8686">
        <v>0</v>
      </c>
      <c r="S8686">
        <v>0</v>
      </c>
      <c r="T8686" s="2">
        <v>3</v>
      </c>
    </row>
    <row r="8687" spans="1:20">
      <c r="A8687" t="s">
        <v>1646</v>
      </c>
      <c r="B8687" t="s">
        <v>1714</v>
      </c>
      <c r="C8687" s="219" t="s">
        <v>123</v>
      </c>
      <c r="D8687" s="1" t="s">
        <v>44</v>
      </c>
      <c r="E8687" s="1" t="s">
        <v>73</v>
      </c>
      <c r="F8687" s="38" t="s">
        <v>73</v>
      </c>
      <c r="G8687">
        <v>18</v>
      </c>
      <c r="H8687" s="123">
        <f t="shared" si="562"/>
        <v>1</v>
      </c>
      <c r="I8687"/>
      <c r="L8687" t="s">
        <v>100</v>
      </c>
      <c r="M8687" s="2">
        <v>0</v>
      </c>
      <c r="N8687">
        <v>0</v>
      </c>
      <c r="O8687">
        <v>0</v>
      </c>
      <c r="P8687" s="2">
        <v>3</v>
      </c>
      <c r="Q8687" s="2">
        <v>0</v>
      </c>
      <c r="R8687">
        <v>0</v>
      </c>
      <c r="S8687">
        <v>0</v>
      </c>
      <c r="T8687" s="2">
        <v>3</v>
      </c>
    </row>
    <row r="8688" spans="1:20">
      <c r="A8688" t="s">
        <v>1646</v>
      </c>
      <c r="B8688" t="s">
        <v>1715</v>
      </c>
      <c r="C8688" s="219" t="s">
        <v>123</v>
      </c>
      <c r="D8688" s="1" t="s">
        <v>44</v>
      </c>
      <c r="E8688" s="1" t="s">
        <v>73</v>
      </c>
      <c r="F8688" s="38" t="s">
        <v>73</v>
      </c>
      <c r="G8688">
        <v>18</v>
      </c>
      <c r="H8688" s="123">
        <f t="shared" si="562"/>
        <v>1</v>
      </c>
      <c r="I8688"/>
      <c r="L8688" t="s">
        <v>100</v>
      </c>
      <c r="M8688" s="2">
        <v>0</v>
      </c>
      <c r="N8688">
        <v>0</v>
      </c>
      <c r="O8688">
        <v>0</v>
      </c>
      <c r="P8688" s="2">
        <v>3</v>
      </c>
      <c r="Q8688" s="2">
        <v>0</v>
      </c>
      <c r="R8688">
        <v>0</v>
      </c>
      <c r="S8688">
        <v>0</v>
      </c>
      <c r="T8688" s="2">
        <v>3</v>
      </c>
    </row>
    <row r="8689" spans="1:20">
      <c r="A8689" t="s">
        <v>1646</v>
      </c>
      <c r="B8689" t="s">
        <v>1716</v>
      </c>
      <c r="C8689" s="219" t="s">
        <v>123</v>
      </c>
      <c r="D8689" s="1" t="s">
        <v>44</v>
      </c>
      <c r="E8689" s="1" t="s">
        <v>73</v>
      </c>
      <c r="F8689" s="38" t="s">
        <v>73</v>
      </c>
      <c r="G8689">
        <v>18</v>
      </c>
      <c r="H8689" s="123">
        <f t="shared" si="562"/>
        <v>1</v>
      </c>
      <c r="I8689"/>
      <c r="L8689" t="s">
        <v>100</v>
      </c>
      <c r="M8689" s="2">
        <v>37.307989566666699</v>
      </c>
      <c r="N8689">
        <v>37.307989566666699</v>
      </c>
      <c r="O8689">
        <v>64.619333457716294</v>
      </c>
      <c r="P8689" s="2">
        <v>3</v>
      </c>
      <c r="Q8689" s="2">
        <v>708.85180143333298</v>
      </c>
      <c r="R8689">
        <v>439.85470973264898</v>
      </c>
      <c r="S8689">
        <v>761.85070520540899</v>
      </c>
      <c r="T8689" s="2">
        <v>3</v>
      </c>
    </row>
    <row r="8690" spans="1:20">
      <c r="A8690" t="s">
        <v>1646</v>
      </c>
      <c r="B8690" t="s">
        <v>1717</v>
      </c>
      <c r="C8690" s="219" t="s">
        <v>123</v>
      </c>
      <c r="D8690" s="1" t="s">
        <v>44</v>
      </c>
      <c r="E8690" s="1" t="s">
        <v>73</v>
      </c>
      <c r="F8690" s="38" t="s">
        <v>73</v>
      </c>
      <c r="G8690">
        <v>18</v>
      </c>
      <c r="H8690" s="123">
        <f t="shared" si="562"/>
        <v>1</v>
      </c>
      <c r="I8690"/>
      <c r="L8690" t="s">
        <v>100</v>
      </c>
      <c r="M8690" s="2">
        <v>1559.375049</v>
      </c>
      <c r="N8690">
        <v>82.072371000000004</v>
      </c>
      <c r="O8690">
        <v>142.153516469642</v>
      </c>
      <c r="P8690" s="2">
        <v>3</v>
      </c>
      <c r="Q8690" s="2">
        <v>369.32566943333302</v>
      </c>
      <c r="R8690">
        <v>35.538379117410599</v>
      </c>
      <c r="S8690">
        <v>61.554278250000003</v>
      </c>
      <c r="T8690" s="2">
        <v>3</v>
      </c>
    </row>
    <row r="8691" spans="1:20">
      <c r="A8691" t="s">
        <v>1646</v>
      </c>
      <c r="B8691" t="s">
        <v>1718</v>
      </c>
      <c r="C8691" s="219" t="s">
        <v>123</v>
      </c>
      <c r="D8691" s="1" t="s">
        <v>44</v>
      </c>
      <c r="E8691" s="1" t="s">
        <v>73</v>
      </c>
      <c r="F8691" s="38" t="s">
        <v>73</v>
      </c>
      <c r="G8691">
        <v>18</v>
      </c>
      <c r="H8691" s="123">
        <f t="shared" si="562"/>
        <v>1</v>
      </c>
      <c r="I8691"/>
      <c r="L8691" t="s">
        <v>100</v>
      </c>
      <c r="M8691" s="2">
        <v>286739.05386666697</v>
      </c>
      <c r="N8691">
        <v>235034.21478089801</v>
      </c>
      <c r="O8691">
        <v>407091.20151757199</v>
      </c>
      <c r="P8691" s="2">
        <v>3</v>
      </c>
      <c r="Q8691" s="2">
        <v>215054.2904</v>
      </c>
      <c r="R8691">
        <v>107527.1452</v>
      </c>
      <c r="S8691">
        <v>186242.478679236</v>
      </c>
      <c r="T8691" s="2">
        <v>3</v>
      </c>
    </row>
    <row r="8692" spans="1:20">
      <c r="A8692" t="s">
        <v>1646</v>
      </c>
      <c r="B8692" t="s">
        <v>1719</v>
      </c>
      <c r="C8692" s="219" t="s">
        <v>123</v>
      </c>
      <c r="D8692" s="1" t="s">
        <v>44</v>
      </c>
      <c r="E8692" s="1" t="s">
        <v>73</v>
      </c>
      <c r="F8692" s="38" t="s">
        <v>73</v>
      </c>
      <c r="G8692">
        <v>18</v>
      </c>
      <c r="H8692" s="123">
        <f t="shared" si="562"/>
        <v>1</v>
      </c>
      <c r="I8692"/>
      <c r="L8692" t="s">
        <v>100</v>
      </c>
      <c r="M8692" s="2">
        <v>10224.035900000001</v>
      </c>
      <c r="N8692">
        <v>2556.0089750000002</v>
      </c>
      <c r="O8692">
        <v>4427.1374093020504</v>
      </c>
      <c r="P8692" s="2">
        <v>3</v>
      </c>
      <c r="Q8692" s="2">
        <v>141858.498103333</v>
      </c>
      <c r="R8692">
        <v>87120.170156328502</v>
      </c>
      <c r="S8692">
        <v>150896.56107480699</v>
      </c>
      <c r="T8692" s="2">
        <v>3</v>
      </c>
    </row>
    <row r="8693" spans="1:20">
      <c r="A8693" t="s">
        <v>1646</v>
      </c>
      <c r="B8693" t="s">
        <v>1720</v>
      </c>
      <c r="C8693" s="219" t="s">
        <v>123</v>
      </c>
      <c r="D8693" s="1" t="s">
        <v>44</v>
      </c>
      <c r="E8693" s="1" t="s">
        <v>73</v>
      </c>
      <c r="F8693" s="38" t="s">
        <v>73</v>
      </c>
      <c r="G8693">
        <v>18</v>
      </c>
      <c r="H8693" s="123">
        <f t="shared" si="562"/>
        <v>1</v>
      </c>
      <c r="I8693"/>
      <c r="L8693" t="s">
        <v>100</v>
      </c>
      <c r="M8693" s="2">
        <v>0</v>
      </c>
      <c r="N8693">
        <v>0</v>
      </c>
      <c r="O8693">
        <v>0</v>
      </c>
      <c r="P8693" s="2">
        <v>3</v>
      </c>
      <c r="Q8693" s="2">
        <v>0</v>
      </c>
      <c r="R8693">
        <v>0</v>
      </c>
      <c r="S8693">
        <v>0</v>
      </c>
      <c r="T8693" s="2">
        <v>3</v>
      </c>
    </row>
    <row r="8694" spans="1:20">
      <c r="A8694" t="s">
        <v>1646</v>
      </c>
      <c r="B8694" t="s">
        <v>1721</v>
      </c>
      <c r="C8694" s="219" t="s">
        <v>123</v>
      </c>
      <c r="D8694" s="1" t="s">
        <v>44</v>
      </c>
      <c r="E8694" s="1" t="s">
        <v>73</v>
      </c>
      <c r="F8694" s="38" t="s">
        <v>73</v>
      </c>
      <c r="G8694">
        <v>18</v>
      </c>
      <c r="H8694" s="123">
        <f t="shared" si="562"/>
        <v>1</v>
      </c>
      <c r="I8694"/>
      <c r="L8694" t="s">
        <v>100</v>
      </c>
      <c r="M8694" s="2">
        <v>0</v>
      </c>
      <c r="N8694">
        <v>0</v>
      </c>
      <c r="O8694">
        <v>0</v>
      </c>
      <c r="P8694" s="2">
        <v>3</v>
      </c>
      <c r="Q8694" s="2">
        <v>0</v>
      </c>
      <c r="R8694">
        <v>0</v>
      </c>
      <c r="S8694">
        <v>0</v>
      </c>
      <c r="T8694" s="2">
        <v>3</v>
      </c>
    </row>
    <row r="8695" spans="1:20">
      <c r="A8695" t="s">
        <v>1646</v>
      </c>
      <c r="B8695" t="s">
        <v>1722</v>
      </c>
      <c r="C8695" s="219" t="s">
        <v>123</v>
      </c>
      <c r="D8695" s="1" t="s">
        <v>44</v>
      </c>
      <c r="E8695" s="1" t="s">
        <v>73</v>
      </c>
      <c r="F8695" s="38" t="s">
        <v>73</v>
      </c>
      <c r="G8695">
        <v>18</v>
      </c>
      <c r="H8695" s="123">
        <f t="shared" si="562"/>
        <v>1</v>
      </c>
      <c r="I8695"/>
      <c r="L8695" t="s">
        <v>100</v>
      </c>
      <c r="M8695" s="2">
        <v>0</v>
      </c>
      <c r="N8695">
        <v>0</v>
      </c>
      <c r="O8695">
        <v>0</v>
      </c>
      <c r="P8695" s="2">
        <v>3</v>
      </c>
      <c r="Q8695" s="2">
        <v>0</v>
      </c>
      <c r="R8695">
        <v>0</v>
      </c>
      <c r="S8695">
        <v>0</v>
      </c>
      <c r="T8695" s="2">
        <v>3</v>
      </c>
    </row>
    <row r="8696" spans="1:20">
      <c r="A8696" t="s">
        <v>1646</v>
      </c>
      <c r="B8696" t="s">
        <v>1723</v>
      </c>
      <c r="C8696" s="219" t="s">
        <v>123</v>
      </c>
      <c r="D8696" s="1" t="s">
        <v>44</v>
      </c>
      <c r="E8696" s="1" t="s">
        <v>73</v>
      </c>
      <c r="F8696" s="38" t="s">
        <v>73</v>
      </c>
      <c r="G8696">
        <v>18</v>
      </c>
      <c r="H8696" s="123">
        <f t="shared" si="562"/>
        <v>1</v>
      </c>
      <c r="I8696"/>
      <c r="L8696" t="s">
        <v>100</v>
      </c>
      <c r="M8696" s="2">
        <v>1282.0702839999999</v>
      </c>
      <c r="N8696">
        <v>1282.0702839999999</v>
      </c>
      <c r="O8696">
        <v>2220.6108707622602</v>
      </c>
      <c r="P8696" s="2">
        <v>3</v>
      </c>
      <c r="Q8696" s="2">
        <v>1282.0702839999999</v>
      </c>
      <c r="R8696">
        <v>1282.0702839999999</v>
      </c>
      <c r="S8696">
        <v>2220.6108707622602</v>
      </c>
      <c r="T8696" s="2">
        <v>3</v>
      </c>
    </row>
    <row r="8697" spans="1:20">
      <c r="A8697" t="s">
        <v>1646</v>
      </c>
      <c r="B8697" t="s">
        <v>1724</v>
      </c>
      <c r="C8697" s="219" t="s">
        <v>123</v>
      </c>
      <c r="D8697" s="1" t="s">
        <v>44</v>
      </c>
      <c r="E8697" s="1" t="s">
        <v>73</v>
      </c>
      <c r="F8697" s="38" t="s">
        <v>73</v>
      </c>
      <c r="G8697">
        <v>18</v>
      </c>
      <c r="H8697" s="123">
        <f t="shared" si="562"/>
        <v>1</v>
      </c>
      <c r="I8697"/>
      <c r="L8697" t="s">
        <v>100</v>
      </c>
      <c r="M8697" s="2">
        <v>0</v>
      </c>
      <c r="N8697">
        <v>0</v>
      </c>
      <c r="O8697">
        <v>0</v>
      </c>
      <c r="P8697" s="2">
        <v>3</v>
      </c>
      <c r="Q8697" s="2">
        <v>0</v>
      </c>
      <c r="R8697">
        <v>0</v>
      </c>
      <c r="S8697">
        <v>0</v>
      </c>
      <c r="T8697" s="2">
        <v>3</v>
      </c>
    </row>
    <row r="8698" spans="1:20">
      <c r="A8698" t="s">
        <v>1646</v>
      </c>
      <c r="B8698" t="s">
        <v>1725</v>
      </c>
      <c r="C8698" s="219" t="s">
        <v>123</v>
      </c>
      <c r="D8698" s="1" t="s">
        <v>44</v>
      </c>
      <c r="E8698" s="1" t="s">
        <v>73</v>
      </c>
      <c r="F8698" s="38" t="s">
        <v>73</v>
      </c>
      <c r="G8698">
        <v>18</v>
      </c>
      <c r="H8698" s="123">
        <f t="shared" si="562"/>
        <v>1</v>
      </c>
      <c r="I8698"/>
      <c r="L8698" t="s">
        <v>100</v>
      </c>
      <c r="M8698" s="2">
        <v>567.46666666666704</v>
      </c>
      <c r="N8698">
        <v>567.46666666666704</v>
      </c>
      <c r="O8698">
        <v>982.88109826841901</v>
      </c>
      <c r="P8698" s="2">
        <v>3</v>
      </c>
      <c r="Q8698" s="2">
        <v>0</v>
      </c>
      <c r="R8698">
        <v>0</v>
      </c>
      <c r="S8698">
        <v>0</v>
      </c>
      <c r="T8698" s="2">
        <v>3</v>
      </c>
    </row>
    <row r="8699" spans="1:20">
      <c r="A8699" t="s">
        <v>1646</v>
      </c>
      <c r="B8699" t="s">
        <v>1726</v>
      </c>
      <c r="C8699" s="219" t="s">
        <v>123</v>
      </c>
      <c r="D8699" s="1" t="s">
        <v>44</v>
      </c>
      <c r="E8699" s="1" t="s">
        <v>73</v>
      </c>
      <c r="F8699" s="38" t="s">
        <v>73</v>
      </c>
      <c r="G8699">
        <v>18</v>
      </c>
      <c r="H8699" s="123">
        <f t="shared" si="562"/>
        <v>1</v>
      </c>
      <c r="I8699"/>
      <c r="L8699" t="s">
        <v>100</v>
      </c>
      <c r="M8699" s="2">
        <v>0</v>
      </c>
      <c r="N8699">
        <v>0</v>
      </c>
      <c r="O8699">
        <v>0</v>
      </c>
      <c r="P8699" s="2">
        <v>3</v>
      </c>
      <c r="Q8699" s="2">
        <v>0</v>
      </c>
      <c r="R8699">
        <v>0</v>
      </c>
      <c r="S8699">
        <v>0</v>
      </c>
      <c r="T8699" s="2">
        <v>3</v>
      </c>
    </row>
    <row r="8700" spans="1:20">
      <c r="A8700" t="s">
        <v>1646</v>
      </c>
      <c r="B8700" t="s">
        <v>1727</v>
      </c>
      <c r="C8700" s="219" t="s">
        <v>123</v>
      </c>
      <c r="D8700" s="1" t="s">
        <v>44</v>
      </c>
      <c r="E8700" s="1" t="s">
        <v>73</v>
      </c>
      <c r="F8700" s="38" t="s">
        <v>73</v>
      </c>
      <c r="G8700">
        <v>18</v>
      </c>
      <c r="H8700" s="123">
        <f t="shared" si="562"/>
        <v>1</v>
      </c>
      <c r="I8700"/>
      <c r="L8700" t="s">
        <v>100</v>
      </c>
      <c r="M8700" s="2">
        <v>0</v>
      </c>
      <c r="N8700">
        <v>0</v>
      </c>
      <c r="O8700">
        <v>0</v>
      </c>
      <c r="P8700" s="2">
        <v>3</v>
      </c>
      <c r="Q8700" s="2">
        <v>0</v>
      </c>
      <c r="R8700">
        <v>0</v>
      </c>
      <c r="S8700">
        <v>0</v>
      </c>
      <c r="T8700" s="2">
        <v>3</v>
      </c>
    </row>
    <row r="8701" spans="1:20">
      <c r="A8701" t="s">
        <v>1646</v>
      </c>
      <c r="B8701" t="s">
        <v>1728</v>
      </c>
      <c r="C8701" s="219" t="s">
        <v>123</v>
      </c>
      <c r="D8701" s="1" t="s">
        <v>44</v>
      </c>
      <c r="E8701" s="1" t="s">
        <v>73</v>
      </c>
      <c r="F8701" s="38" t="s">
        <v>73</v>
      </c>
      <c r="G8701">
        <v>18</v>
      </c>
      <c r="H8701" s="123">
        <f t="shared" si="562"/>
        <v>1</v>
      </c>
      <c r="I8701"/>
      <c r="L8701" t="s">
        <v>100</v>
      </c>
      <c r="M8701" s="2">
        <v>0</v>
      </c>
      <c r="N8701">
        <v>0</v>
      </c>
      <c r="O8701">
        <v>0</v>
      </c>
      <c r="P8701" s="2">
        <v>3</v>
      </c>
      <c r="Q8701" s="2">
        <v>0</v>
      </c>
      <c r="R8701">
        <v>0</v>
      </c>
      <c r="S8701">
        <v>0</v>
      </c>
      <c r="T8701" s="2">
        <v>3</v>
      </c>
    </row>
    <row r="8702" spans="1:20">
      <c r="A8702" t="s">
        <v>1646</v>
      </c>
      <c r="B8702" t="s">
        <v>1729</v>
      </c>
      <c r="C8702" s="219" t="s">
        <v>123</v>
      </c>
      <c r="D8702" s="1" t="s">
        <v>44</v>
      </c>
      <c r="E8702" s="1" t="s">
        <v>73</v>
      </c>
      <c r="F8702" s="38" t="s">
        <v>73</v>
      </c>
      <c r="G8702">
        <v>18</v>
      </c>
      <c r="H8702" s="123">
        <f t="shared" si="562"/>
        <v>1</v>
      </c>
      <c r="I8702"/>
      <c r="L8702" t="s">
        <v>100</v>
      </c>
      <c r="M8702" s="2">
        <v>0</v>
      </c>
      <c r="N8702">
        <v>0</v>
      </c>
      <c r="O8702">
        <v>0</v>
      </c>
      <c r="P8702" s="2">
        <v>3</v>
      </c>
      <c r="Q8702" s="2">
        <v>0</v>
      </c>
      <c r="R8702">
        <v>0</v>
      </c>
      <c r="S8702">
        <v>0</v>
      </c>
      <c r="T8702" s="2">
        <v>3</v>
      </c>
    </row>
    <row r="8703" spans="1:20">
      <c r="A8703" t="s">
        <v>1646</v>
      </c>
      <c r="B8703" t="s">
        <v>1730</v>
      </c>
      <c r="C8703" s="219" t="s">
        <v>123</v>
      </c>
      <c r="D8703" s="1" t="s">
        <v>44</v>
      </c>
      <c r="E8703" s="1" t="s">
        <v>73</v>
      </c>
      <c r="F8703" s="38" t="s">
        <v>73</v>
      </c>
      <c r="G8703">
        <v>18</v>
      </c>
      <c r="H8703" s="123">
        <f t="shared" si="562"/>
        <v>1</v>
      </c>
      <c r="I8703"/>
      <c r="L8703" t="s">
        <v>100</v>
      </c>
      <c r="M8703" s="2">
        <v>0</v>
      </c>
      <c r="N8703">
        <v>0</v>
      </c>
      <c r="O8703">
        <v>0</v>
      </c>
      <c r="P8703" s="2">
        <v>3</v>
      </c>
      <c r="Q8703" s="2">
        <v>0</v>
      </c>
      <c r="R8703">
        <v>0</v>
      </c>
      <c r="S8703">
        <v>0</v>
      </c>
      <c r="T8703" s="2">
        <v>3</v>
      </c>
    </row>
    <row r="8704" spans="1:20">
      <c r="A8704" t="s">
        <v>1646</v>
      </c>
      <c r="B8704" t="s">
        <v>1731</v>
      </c>
      <c r="C8704" s="219" t="s">
        <v>123</v>
      </c>
      <c r="D8704" s="1" t="s">
        <v>44</v>
      </c>
      <c r="E8704" s="1" t="s">
        <v>73</v>
      </c>
      <c r="F8704" s="38" t="s">
        <v>73</v>
      </c>
      <c r="G8704">
        <v>18</v>
      </c>
      <c r="H8704" s="123">
        <f t="shared" si="562"/>
        <v>1</v>
      </c>
      <c r="I8704"/>
      <c r="L8704" t="s">
        <v>100</v>
      </c>
      <c r="M8704" s="2">
        <v>0</v>
      </c>
      <c r="N8704">
        <v>0</v>
      </c>
      <c r="O8704">
        <v>0</v>
      </c>
      <c r="P8704" s="2">
        <v>3</v>
      </c>
      <c r="Q8704" s="2">
        <v>0</v>
      </c>
      <c r="R8704">
        <v>0</v>
      </c>
      <c r="S8704">
        <v>0</v>
      </c>
      <c r="T8704" s="2">
        <v>3</v>
      </c>
    </row>
    <row r="8705" spans="1:20">
      <c r="A8705" t="s">
        <v>1646</v>
      </c>
      <c r="B8705" t="s">
        <v>1732</v>
      </c>
      <c r="C8705" s="219" t="s">
        <v>123</v>
      </c>
      <c r="D8705" s="1" t="s">
        <v>44</v>
      </c>
      <c r="E8705" s="1" t="s">
        <v>73</v>
      </c>
      <c r="F8705" s="38" t="s">
        <v>73</v>
      </c>
      <c r="G8705">
        <v>18</v>
      </c>
      <c r="H8705" s="123">
        <f t="shared" si="562"/>
        <v>1</v>
      </c>
      <c r="I8705"/>
      <c r="L8705" t="s">
        <v>100</v>
      </c>
      <c r="M8705" s="2">
        <v>0</v>
      </c>
      <c r="N8705">
        <v>0</v>
      </c>
      <c r="O8705">
        <v>0</v>
      </c>
      <c r="P8705" s="2">
        <v>3</v>
      </c>
      <c r="Q8705" s="2">
        <v>0</v>
      </c>
      <c r="R8705">
        <v>0</v>
      </c>
      <c r="S8705">
        <v>0</v>
      </c>
      <c r="T8705" s="2">
        <v>3</v>
      </c>
    </row>
    <row r="8706" spans="1:20">
      <c r="A8706" t="s">
        <v>1646</v>
      </c>
      <c r="B8706" t="s">
        <v>1733</v>
      </c>
      <c r="C8706" s="219" t="s">
        <v>123</v>
      </c>
      <c r="D8706" s="28" t="s">
        <v>44</v>
      </c>
      <c r="E8706" s="28" t="s">
        <v>73</v>
      </c>
      <c r="F8706" s="26" t="s">
        <v>73</v>
      </c>
      <c r="G8706">
        <v>18</v>
      </c>
      <c r="H8706" s="123">
        <f t="shared" si="562"/>
        <v>1</v>
      </c>
      <c r="I8706"/>
      <c r="L8706" t="s">
        <v>100</v>
      </c>
      <c r="M8706" s="2">
        <v>0</v>
      </c>
      <c r="N8706">
        <v>0</v>
      </c>
      <c r="O8706">
        <v>0</v>
      </c>
      <c r="P8706" s="2">
        <v>3</v>
      </c>
      <c r="Q8706" s="2">
        <v>0</v>
      </c>
      <c r="R8706">
        <v>0</v>
      </c>
      <c r="S8706">
        <v>0</v>
      </c>
      <c r="T8706" s="2">
        <v>3</v>
      </c>
    </row>
    <row r="8707" spans="1:20">
      <c r="A8707" t="s">
        <v>1647</v>
      </c>
      <c r="B8707" t="s">
        <v>1653</v>
      </c>
      <c r="C8707" s="219" t="s">
        <v>8</v>
      </c>
      <c r="D8707" s="1" t="s">
        <v>44</v>
      </c>
      <c r="E8707" s="1" t="s">
        <v>73</v>
      </c>
      <c r="F8707" s="38" t="s">
        <v>73</v>
      </c>
      <c r="G8707">
        <v>3</v>
      </c>
      <c r="H8707" s="123">
        <f t="shared" ref="H8707:H8770" si="563">G8707/21</f>
        <v>0.14285714285714285</v>
      </c>
      <c r="I8707"/>
      <c r="J8707" t="s">
        <v>100</v>
      </c>
      <c r="M8707" s="2">
        <v>193333.33333333299</v>
      </c>
      <c r="N8707">
        <v>193333.33333333299</v>
      </c>
      <c r="O8707">
        <v>334863.15612998302</v>
      </c>
      <c r="P8707" s="2">
        <v>3</v>
      </c>
      <c r="Q8707" s="2">
        <v>0</v>
      </c>
      <c r="R8707">
        <v>0</v>
      </c>
      <c r="S8707">
        <v>0</v>
      </c>
      <c r="T8707" s="2">
        <v>3</v>
      </c>
    </row>
    <row r="8708" spans="1:20">
      <c r="A8708" t="s">
        <v>1647</v>
      </c>
      <c r="B8708" t="s">
        <v>1654</v>
      </c>
      <c r="C8708" s="219" t="s">
        <v>8</v>
      </c>
      <c r="D8708" s="1" t="s">
        <v>44</v>
      </c>
      <c r="E8708" s="1" t="s">
        <v>73</v>
      </c>
      <c r="F8708" s="38" t="s">
        <v>73</v>
      </c>
      <c r="G8708">
        <v>3</v>
      </c>
      <c r="H8708" s="123">
        <f t="shared" si="563"/>
        <v>0.14285714285714285</v>
      </c>
      <c r="I8708"/>
      <c r="J8708" t="s">
        <v>100</v>
      </c>
      <c r="M8708" s="2">
        <v>294666666.66666698</v>
      </c>
      <c r="N8708">
        <v>48119065.290635496</v>
      </c>
      <c r="O8708">
        <v>83344665.896104798</v>
      </c>
      <c r="P8708" s="2">
        <v>3</v>
      </c>
      <c r="Q8708" s="2">
        <v>210666666.66666701</v>
      </c>
      <c r="R8708">
        <v>39014242.413650803</v>
      </c>
      <c r="S8708">
        <v>67574650.0792519</v>
      </c>
      <c r="T8708" s="2">
        <v>3</v>
      </c>
    </row>
    <row r="8709" spans="1:20">
      <c r="A8709" t="s">
        <v>1647</v>
      </c>
      <c r="B8709" t="s">
        <v>1655</v>
      </c>
      <c r="C8709" s="219" t="s">
        <v>8</v>
      </c>
      <c r="D8709" s="1" t="s">
        <v>44</v>
      </c>
      <c r="E8709" s="1" t="s">
        <v>73</v>
      </c>
      <c r="F8709" s="38" t="s">
        <v>73</v>
      </c>
      <c r="G8709">
        <v>3</v>
      </c>
      <c r="H8709" s="123">
        <f t="shared" si="563"/>
        <v>0.14285714285714285</v>
      </c>
      <c r="I8709"/>
      <c r="J8709" t="s">
        <v>100</v>
      </c>
      <c r="M8709" s="325">
        <v>62000000</v>
      </c>
      <c r="N8709">
        <v>11798446.225386299</v>
      </c>
      <c r="O8709">
        <v>20435508.3127384</v>
      </c>
      <c r="P8709" s="2">
        <v>3</v>
      </c>
      <c r="Q8709" s="2">
        <v>38700000</v>
      </c>
      <c r="R8709">
        <v>6075360.0716336099</v>
      </c>
      <c r="S8709">
        <v>10522832.318344699</v>
      </c>
      <c r="T8709">
        <v>3</v>
      </c>
    </row>
    <row r="8710" spans="1:20">
      <c r="A8710" t="s">
        <v>1647</v>
      </c>
      <c r="B8710" t="s">
        <v>1656</v>
      </c>
      <c r="C8710" s="219" t="s">
        <v>8</v>
      </c>
      <c r="D8710" s="1" t="s">
        <v>44</v>
      </c>
      <c r="E8710" s="1" t="s">
        <v>73</v>
      </c>
      <c r="F8710" s="38" t="s">
        <v>73</v>
      </c>
      <c r="G8710">
        <v>3</v>
      </c>
      <c r="H8710" s="123">
        <f t="shared" si="563"/>
        <v>0.14285714285714285</v>
      </c>
      <c r="I8710"/>
      <c r="J8710" t="s">
        <v>100</v>
      </c>
      <c r="M8710" s="2">
        <v>624333333.33333302</v>
      </c>
      <c r="N8710">
        <v>126478368.813714</v>
      </c>
      <c r="O8710">
        <v>219066960.84378701</v>
      </c>
      <c r="P8710" s="2">
        <v>3</v>
      </c>
      <c r="Q8710" s="2">
        <v>559333333.33333302</v>
      </c>
      <c r="R8710">
        <v>173272745.82127601</v>
      </c>
      <c r="S8710">
        <v>300117199.329418</v>
      </c>
      <c r="T8710">
        <v>3</v>
      </c>
    </row>
    <row r="8711" spans="1:20">
      <c r="A8711" t="s">
        <v>1647</v>
      </c>
      <c r="B8711" t="s">
        <v>1657</v>
      </c>
      <c r="C8711" s="219" t="s">
        <v>8</v>
      </c>
      <c r="D8711" s="1" t="s">
        <v>44</v>
      </c>
      <c r="E8711" s="1" t="s">
        <v>73</v>
      </c>
      <c r="F8711" s="38" t="s">
        <v>73</v>
      </c>
      <c r="G8711">
        <v>3</v>
      </c>
      <c r="H8711" s="123">
        <f t="shared" si="563"/>
        <v>0.14285714285714285</v>
      </c>
      <c r="I8711"/>
      <c r="J8711" t="s">
        <v>100</v>
      </c>
      <c r="M8711" s="2">
        <v>14266.666666666701</v>
      </c>
      <c r="N8711">
        <v>14266.666666666701</v>
      </c>
      <c r="O8711">
        <v>24710.591521316001</v>
      </c>
      <c r="P8711" s="2">
        <v>3</v>
      </c>
      <c r="Q8711" s="2">
        <v>0</v>
      </c>
      <c r="R8711">
        <v>0</v>
      </c>
      <c r="S8711">
        <v>0</v>
      </c>
      <c r="T8711">
        <v>3</v>
      </c>
    </row>
    <row r="8712" spans="1:20">
      <c r="A8712" t="s">
        <v>1647</v>
      </c>
      <c r="B8712" t="s">
        <v>1658</v>
      </c>
      <c r="C8712" s="219" t="s">
        <v>8</v>
      </c>
      <c r="D8712" s="1" t="s">
        <v>44</v>
      </c>
      <c r="E8712" s="1" t="s">
        <v>73</v>
      </c>
      <c r="F8712" s="38" t="s">
        <v>73</v>
      </c>
      <c r="G8712">
        <v>3</v>
      </c>
      <c r="H8712" s="123">
        <f t="shared" si="563"/>
        <v>0.14285714285714285</v>
      </c>
      <c r="I8712"/>
      <c r="J8712" t="s">
        <v>100</v>
      </c>
      <c r="M8712" s="2">
        <v>14366.666666666701</v>
      </c>
      <c r="N8712">
        <v>7396.0199506972103</v>
      </c>
      <c r="O8712">
        <v>12810.282328400601</v>
      </c>
      <c r="P8712" s="2">
        <v>3</v>
      </c>
      <c r="Q8712" s="2">
        <v>14353.333333333299</v>
      </c>
      <c r="R8712">
        <v>11412.7199990965</v>
      </c>
      <c r="S8712">
        <v>19767.4108909926</v>
      </c>
      <c r="T8712">
        <v>3</v>
      </c>
    </row>
    <row r="8713" spans="1:20">
      <c r="A8713" t="s">
        <v>1647</v>
      </c>
      <c r="B8713" t="s">
        <v>1659</v>
      </c>
      <c r="C8713" s="219" t="s">
        <v>8</v>
      </c>
      <c r="D8713" s="1" t="s">
        <v>44</v>
      </c>
      <c r="E8713" s="1" t="s">
        <v>73</v>
      </c>
      <c r="F8713" s="38" t="s">
        <v>73</v>
      </c>
      <c r="G8713">
        <v>3</v>
      </c>
      <c r="H8713" s="123">
        <f t="shared" si="563"/>
        <v>0.14285714285714285</v>
      </c>
      <c r="I8713"/>
      <c r="J8713" t="s">
        <v>100</v>
      </c>
      <c r="M8713" s="2">
        <v>2596.6666666666702</v>
      </c>
      <c r="N8713">
        <v>2596.6666666666702</v>
      </c>
      <c r="O8713">
        <v>4497.55859698718</v>
      </c>
      <c r="P8713" s="2">
        <v>3</v>
      </c>
      <c r="Q8713" s="2">
        <v>6496.6666666666697</v>
      </c>
      <c r="R8713">
        <v>4688.1422522975799</v>
      </c>
      <c r="S8713">
        <v>8120.1005740897899</v>
      </c>
      <c r="T8713">
        <v>3</v>
      </c>
    </row>
    <row r="8714" spans="1:20">
      <c r="A8714" t="s">
        <v>1647</v>
      </c>
      <c r="B8714" t="s">
        <v>1660</v>
      </c>
      <c r="C8714" s="219" t="s">
        <v>8</v>
      </c>
      <c r="D8714" s="1" t="s">
        <v>44</v>
      </c>
      <c r="E8714" s="1" t="s">
        <v>73</v>
      </c>
      <c r="F8714" s="38" t="s">
        <v>73</v>
      </c>
      <c r="G8714">
        <v>3</v>
      </c>
      <c r="H8714" s="123">
        <f t="shared" si="563"/>
        <v>0.14285714285714285</v>
      </c>
      <c r="I8714"/>
      <c r="J8714" t="s">
        <v>100</v>
      </c>
      <c r="M8714" s="2">
        <v>1966666.66666667</v>
      </c>
      <c r="N8714">
        <v>576204.05336227105</v>
      </c>
      <c r="O8714">
        <v>998014.69595058204</v>
      </c>
      <c r="P8714" s="2">
        <v>3</v>
      </c>
      <c r="Q8714" s="2">
        <v>1496666.66666667</v>
      </c>
      <c r="R8714">
        <v>157726.90885761299</v>
      </c>
      <c r="S8714">
        <v>273191.01986217097</v>
      </c>
      <c r="T8714">
        <v>3</v>
      </c>
    </row>
    <row r="8715" spans="1:20">
      <c r="A8715" t="s">
        <v>1647</v>
      </c>
      <c r="B8715" t="s">
        <v>1661</v>
      </c>
      <c r="C8715" s="219" t="s">
        <v>8</v>
      </c>
      <c r="D8715" s="1" t="s">
        <v>44</v>
      </c>
      <c r="E8715" s="1" t="s">
        <v>73</v>
      </c>
      <c r="F8715" s="38" t="s">
        <v>73</v>
      </c>
      <c r="G8715">
        <v>3</v>
      </c>
      <c r="H8715" s="123">
        <f t="shared" si="563"/>
        <v>0.14285714285714285</v>
      </c>
      <c r="I8715"/>
      <c r="J8715" t="s">
        <v>100</v>
      </c>
      <c r="M8715" s="2">
        <v>0</v>
      </c>
      <c r="N8715">
        <v>0</v>
      </c>
      <c r="O8715">
        <v>0</v>
      </c>
      <c r="P8715" s="2">
        <v>3</v>
      </c>
      <c r="Q8715" s="2">
        <v>0</v>
      </c>
      <c r="R8715">
        <v>0</v>
      </c>
      <c r="S8715">
        <v>0</v>
      </c>
      <c r="T8715">
        <v>3</v>
      </c>
    </row>
    <row r="8716" spans="1:20">
      <c r="A8716" t="s">
        <v>1647</v>
      </c>
      <c r="B8716" t="s">
        <v>1662</v>
      </c>
      <c r="C8716" s="219" t="s">
        <v>8</v>
      </c>
      <c r="D8716" s="1" t="s">
        <v>44</v>
      </c>
      <c r="E8716" s="1" t="s">
        <v>73</v>
      </c>
      <c r="F8716" s="38" t="s">
        <v>73</v>
      </c>
      <c r="G8716">
        <v>3</v>
      </c>
      <c r="H8716" s="123">
        <f t="shared" si="563"/>
        <v>0.14285714285714285</v>
      </c>
      <c r="I8716"/>
      <c r="J8716" t="s">
        <v>100</v>
      </c>
      <c r="M8716" s="2">
        <v>247333.33333333299</v>
      </c>
      <c r="N8716">
        <v>247333.33333333299</v>
      </c>
      <c r="O8716">
        <v>428393.89973870199</v>
      </c>
      <c r="P8716" s="2">
        <v>3</v>
      </c>
      <c r="Q8716" s="2">
        <v>0</v>
      </c>
      <c r="R8716">
        <v>0</v>
      </c>
      <c r="S8716">
        <v>0</v>
      </c>
      <c r="T8716">
        <v>3</v>
      </c>
    </row>
    <row r="8717" spans="1:20">
      <c r="A8717" t="s">
        <v>1647</v>
      </c>
      <c r="B8717" t="s">
        <v>1663</v>
      </c>
      <c r="C8717" s="219" t="s">
        <v>8</v>
      </c>
      <c r="D8717" s="1" t="s">
        <v>44</v>
      </c>
      <c r="E8717" s="1" t="s">
        <v>73</v>
      </c>
      <c r="F8717" s="38" t="s">
        <v>73</v>
      </c>
      <c r="G8717">
        <v>3</v>
      </c>
      <c r="H8717" s="123">
        <f t="shared" si="563"/>
        <v>0.14285714285714285</v>
      </c>
      <c r="I8717"/>
      <c r="J8717" t="s">
        <v>100</v>
      </c>
      <c r="M8717" s="2">
        <v>60333.333333333299</v>
      </c>
      <c r="N8717">
        <v>30166.666666666701</v>
      </c>
      <c r="O8717">
        <v>52250.1993616611</v>
      </c>
      <c r="P8717" s="2">
        <v>3</v>
      </c>
      <c r="Q8717" s="2">
        <v>90500</v>
      </c>
      <c r="R8717">
        <v>52250.1993616611</v>
      </c>
      <c r="S8717">
        <v>90500</v>
      </c>
      <c r="T8717">
        <v>3</v>
      </c>
    </row>
    <row r="8718" spans="1:20">
      <c r="A8718" t="s">
        <v>1647</v>
      </c>
      <c r="B8718" t="s">
        <v>1653</v>
      </c>
      <c r="C8718" s="219" t="s">
        <v>8</v>
      </c>
      <c r="D8718" s="1" t="s">
        <v>44</v>
      </c>
      <c r="E8718" s="1" t="s">
        <v>73</v>
      </c>
      <c r="F8718" s="38" t="s">
        <v>73</v>
      </c>
      <c r="G8718">
        <v>12</v>
      </c>
      <c r="H8718" s="123">
        <f t="shared" si="563"/>
        <v>0.5714285714285714</v>
      </c>
      <c r="I8718"/>
      <c r="K8718" t="s">
        <v>100</v>
      </c>
      <c r="M8718" s="2">
        <v>966666.66666666698</v>
      </c>
      <c r="N8718">
        <v>511511.92013915401</v>
      </c>
      <c r="O8718">
        <v>885964.634358129</v>
      </c>
      <c r="P8718" s="2">
        <v>3</v>
      </c>
      <c r="Q8718" s="2">
        <v>2580000</v>
      </c>
      <c r="R8718">
        <v>1290000</v>
      </c>
      <c r="S8718">
        <v>2234345.54176385</v>
      </c>
      <c r="T8718">
        <v>3</v>
      </c>
    </row>
    <row r="8719" spans="1:20">
      <c r="A8719" t="s">
        <v>1647</v>
      </c>
      <c r="B8719" t="s">
        <v>1654</v>
      </c>
      <c r="C8719" s="219" t="s">
        <v>8</v>
      </c>
      <c r="D8719" s="1" t="s">
        <v>44</v>
      </c>
      <c r="E8719" s="1" t="s">
        <v>73</v>
      </c>
      <c r="F8719" s="38" t="s">
        <v>73</v>
      </c>
      <c r="G8719">
        <v>12</v>
      </c>
      <c r="H8719" s="123">
        <f t="shared" si="563"/>
        <v>0.5714285714285714</v>
      </c>
      <c r="I8719"/>
      <c r="K8719" t="s">
        <v>100</v>
      </c>
      <c r="M8719" s="2">
        <v>276900000</v>
      </c>
      <c r="N8719">
        <v>120251860.69246501</v>
      </c>
      <c r="O8719">
        <v>208282332.42404401</v>
      </c>
      <c r="P8719" s="2">
        <v>3</v>
      </c>
      <c r="Q8719" s="2">
        <v>253133333.33333299</v>
      </c>
      <c r="R8719">
        <v>94686594.146748707</v>
      </c>
      <c r="S8719">
        <v>164001991.85782301</v>
      </c>
      <c r="T8719">
        <v>3</v>
      </c>
    </row>
    <row r="8720" spans="1:20">
      <c r="A8720" t="s">
        <v>1647</v>
      </c>
      <c r="B8720" t="s">
        <v>1655</v>
      </c>
      <c r="C8720" s="219" t="s">
        <v>8</v>
      </c>
      <c r="D8720" s="1" t="s">
        <v>44</v>
      </c>
      <c r="E8720" s="1" t="s">
        <v>73</v>
      </c>
      <c r="F8720" s="38" t="s">
        <v>73</v>
      </c>
      <c r="G8720">
        <v>12</v>
      </c>
      <c r="H8720" s="123">
        <f t="shared" si="563"/>
        <v>0.5714285714285714</v>
      </c>
      <c r="I8720"/>
      <c r="K8720" t="s">
        <v>100</v>
      </c>
      <c r="M8720" s="2">
        <v>288333333.33333302</v>
      </c>
      <c r="N8720">
        <v>62807465.939789198</v>
      </c>
      <c r="O8720">
        <v>108785722.102367</v>
      </c>
      <c r="P8720" s="2">
        <v>3</v>
      </c>
      <c r="Q8720" s="2">
        <v>178666666.66666701</v>
      </c>
      <c r="R8720">
        <v>10105004.260816099</v>
      </c>
      <c r="S8720">
        <v>17502380.790433399</v>
      </c>
      <c r="T8720">
        <v>3</v>
      </c>
    </row>
    <row r="8721" spans="1:20">
      <c r="A8721" t="s">
        <v>1647</v>
      </c>
      <c r="B8721" t="s">
        <v>1656</v>
      </c>
      <c r="C8721" s="219" t="s">
        <v>8</v>
      </c>
      <c r="D8721" s="1" t="s">
        <v>44</v>
      </c>
      <c r="E8721" s="1" t="s">
        <v>73</v>
      </c>
      <c r="F8721" s="38" t="s">
        <v>73</v>
      </c>
      <c r="G8721">
        <v>12</v>
      </c>
      <c r="H8721" s="123">
        <f t="shared" si="563"/>
        <v>0.5714285714285714</v>
      </c>
      <c r="I8721"/>
      <c r="K8721" t="s">
        <v>100</v>
      </c>
      <c r="M8721" s="2">
        <v>354666666.66666698</v>
      </c>
      <c r="N8721">
        <v>117955264.58977801</v>
      </c>
      <c r="O8721">
        <v>204304511.28972501</v>
      </c>
      <c r="P8721" s="2">
        <v>3</v>
      </c>
      <c r="Q8721" s="2">
        <v>349333333.33333302</v>
      </c>
      <c r="R8721">
        <v>87464913.600318104</v>
      </c>
      <c r="S8721">
        <v>151493674.23537299</v>
      </c>
      <c r="T8721" s="2">
        <v>3</v>
      </c>
    </row>
    <row r="8722" spans="1:20">
      <c r="A8722" t="s">
        <v>1647</v>
      </c>
      <c r="B8722" t="s">
        <v>1657</v>
      </c>
      <c r="C8722" s="219" t="s">
        <v>8</v>
      </c>
      <c r="D8722" s="1" t="s">
        <v>44</v>
      </c>
      <c r="E8722" s="1" t="s">
        <v>73</v>
      </c>
      <c r="F8722" s="38" t="s">
        <v>73</v>
      </c>
      <c r="G8722">
        <v>12</v>
      </c>
      <c r="H8722" s="123">
        <f t="shared" si="563"/>
        <v>0.5714285714285714</v>
      </c>
      <c r="I8722"/>
      <c r="K8722" t="s">
        <v>100</v>
      </c>
      <c r="M8722" s="2">
        <v>0</v>
      </c>
      <c r="N8722">
        <v>0</v>
      </c>
      <c r="O8722">
        <v>0</v>
      </c>
      <c r="P8722" s="2">
        <v>3</v>
      </c>
      <c r="Q8722" s="2">
        <v>0</v>
      </c>
      <c r="R8722">
        <v>0</v>
      </c>
      <c r="S8722">
        <v>0</v>
      </c>
      <c r="T8722" s="2">
        <v>3</v>
      </c>
    </row>
    <row r="8723" spans="1:20">
      <c r="A8723" t="s">
        <v>1647</v>
      </c>
      <c r="B8723" t="s">
        <v>1658</v>
      </c>
      <c r="C8723" s="219" t="s">
        <v>8</v>
      </c>
      <c r="D8723" s="1" t="s">
        <v>44</v>
      </c>
      <c r="E8723" s="1" t="s">
        <v>73</v>
      </c>
      <c r="F8723" s="38" t="s">
        <v>73</v>
      </c>
      <c r="G8723">
        <v>12</v>
      </c>
      <c r="H8723" s="123">
        <f t="shared" si="563"/>
        <v>0.5714285714285714</v>
      </c>
      <c r="I8723"/>
      <c r="K8723" t="s">
        <v>100</v>
      </c>
      <c r="M8723" s="2">
        <v>26666.666666666701</v>
      </c>
      <c r="N8723">
        <v>8951.0396664918808</v>
      </c>
      <c r="O8723">
        <v>15503.6554829283</v>
      </c>
      <c r="P8723" s="2">
        <v>3</v>
      </c>
      <c r="Q8723" s="2">
        <v>37633.333333333299</v>
      </c>
      <c r="R8723">
        <v>18079.300625608001</v>
      </c>
      <c r="S8723">
        <v>31314.2672488649</v>
      </c>
      <c r="T8723" s="2">
        <v>3</v>
      </c>
    </row>
    <row r="8724" spans="1:20">
      <c r="A8724" t="s">
        <v>1647</v>
      </c>
      <c r="B8724" t="s">
        <v>1659</v>
      </c>
      <c r="C8724" s="219" t="s">
        <v>8</v>
      </c>
      <c r="D8724" s="1" t="s">
        <v>44</v>
      </c>
      <c r="E8724" s="1" t="s">
        <v>73</v>
      </c>
      <c r="F8724" s="38" t="s">
        <v>73</v>
      </c>
      <c r="G8724">
        <v>12</v>
      </c>
      <c r="H8724" s="123">
        <f t="shared" si="563"/>
        <v>0.5714285714285714</v>
      </c>
      <c r="I8724"/>
      <c r="K8724" t="s">
        <v>100</v>
      </c>
      <c r="M8724" s="2">
        <v>41533.333333333299</v>
      </c>
      <c r="N8724">
        <v>13160.7159548576</v>
      </c>
      <c r="O8724">
        <v>22795.028697795799</v>
      </c>
      <c r="P8724" s="2">
        <v>3</v>
      </c>
      <c r="Q8724" s="2">
        <v>15130</v>
      </c>
      <c r="R8724">
        <v>12031.7593615121</v>
      </c>
      <c r="S8724">
        <v>20839.618518581399</v>
      </c>
      <c r="T8724" s="2">
        <v>3</v>
      </c>
    </row>
    <row r="8725" spans="1:20">
      <c r="A8725" t="s">
        <v>1647</v>
      </c>
      <c r="B8725" t="s">
        <v>1660</v>
      </c>
      <c r="C8725" s="219" t="s">
        <v>8</v>
      </c>
      <c r="D8725" s="1" t="s">
        <v>44</v>
      </c>
      <c r="E8725" s="1" t="s">
        <v>73</v>
      </c>
      <c r="F8725" s="38" t="s">
        <v>73</v>
      </c>
      <c r="G8725">
        <v>12</v>
      </c>
      <c r="H8725" s="123">
        <f t="shared" si="563"/>
        <v>0.5714285714285714</v>
      </c>
      <c r="I8725"/>
      <c r="K8725" t="s">
        <v>100</v>
      </c>
      <c r="M8725" s="2">
        <v>3936666.6666666698</v>
      </c>
      <c r="N8725">
        <v>2289340.0310521298</v>
      </c>
      <c r="O8725">
        <v>3965253.2495836001</v>
      </c>
      <c r="P8725" s="2">
        <v>3</v>
      </c>
      <c r="Q8725" s="2">
        <v>2160000</v>
      </c>
      <c r="R8725">
        <v>587735.76829501602</v>
      </c>
      <c r="S8725">
        <v>1017988.2121125</v>
      </c>
      <c r="T8725" s="2">
        <v>3</v>
      </c>
    </row>
    <row r="8726" spans="1:20">
      <c r="A8726" t="s">
        <v>1647</v>
      </c>
      <c r="B8726" t="s">
        <v>1661</v>
      </c>
      <c r="C8726" s="219" t="s">
        <v>8</v>
      </c>
      <c r="D8726" s="1" t="s">
        <v>44</v>
      </c>
      <c r="E8726" s="1" t="s">
        <v>73</v>
      </c>
      <c r="F8726" s="38" t="s">
        <v>73</v>
      </c>
      <c r="G8726">
        <v>12</v>
      </c>
      <c r="H8726" s="123">
        <f t="shared" si="563"/>
        <v>0.5714285714285714</v>
      </c>
      <c r="I8726"/>
      <c r="K8726" t="s">
        <v>100</v>
      </c>
      <c r="M8726" s="2">
        <v>104533.33333333299</v>
      </c>
      <c r="N8726">
        <v>26233.333333333299</v>
      </c>
      <c r="O8726">
        <v>45437.4661852235</v>
      </c>
      <c r="P8726" s="2">
        <v>3</v>
      </c>
      <c r="Q8726" s="2">
        <v>43333.333333333299</v>
      </c>
      <c r="R8726">
        <v>43333.333333333299</v>
      </c>
      <c r="S8726">
        <v>75055.534994651302</v>
      </c>
      <c r="T8726" s="2">
        <v>3</v>
      </c>
    </row>
    <row r="8727" spans="1:20">
      <c r="A8727" t="s">
        <v>1647</v>
      </c>
      <c r="B8727" t="s">
        <v>1662</v>
      </c>
      <c r="C8727" s="219" t="s">
        <v>8</v>
      </c>
      <c r="D8727" s="1" t="s">
        <v>44</v>
      </c>
      <c r="E8727" s="1" t="s">
        <v>73</v>
      </c>
      <c r="F8727" s="38" t="s">
        <v>73</v>
      </c>
      <c r="G8727">
        <v>12</v>
      </c>
      <c r="H8727" s="123">
        <f t="shared" si="563"/>
        <v>0.5714285714285714</v>
      </c>
      <c r="I8727"/>
      <c r="K8727" t="s">
        <v>100</v>
      </c>
      <c r="M8727" s="2">
        <v>0</v>
      </c>
      <c r="N8727">
        <v>0</v>
      </c>
      <c r="O8727">
        <v>0</v>
      </c>
      <c r="P8727" s="2">
        <v>3</v>
      </c>
      <c r="Q8727" s="2">
        <v>0</v>
      </c>
      <c r="R8727">
        <v>0</v>
      </c>
      <c r="S8727">
        <v>0</v>
      </c>
      <c r="T8727" s="2">
        <v>3</v>
      </c>
    </row>
    <row r="8728" spans="1:20">
      <c r="A8728" t="s">
        <v>1647</v>
      </c>
      <c r="B8728" t="s">
        <v>1663</v>
      </c>
      <c r="C8728" s="219" t="s">
        <v>8</v>
      </c>
      <c r="D8728" s="1" t="s">
        <v>44</v>
      </c>
      <c r="E8728" s="1" t="s">
        <v>73</v>
      </c>
      <c r="F8728" s="38" t="s">
        <v>73</v>
      </c>
      <c r="G8728">
        <v>12</v>
      </c>
      <c r="H8728" s="123">
        <f t="shared" si="563"/>
        <v>0.5714285714285714</v>
      </c>
      <c r="I8728"/>
      <c r="K8728" t="s">
        <v>100</v>
      </c>
      <c r="M8728" s="2">
        <v>90333.333333333299</v>
      </c>
      <c r="N8728">
        <v>90333.333333333299</v>
      </c>
      <c r="O8728">
        <v>156461.92295038901</v>
      </c>
      <c r="P8728" s="2">
        <v>3</v>
      </c>
      <c r="Q8728" s="2">
        <v>50333.333333333299</v>
      </c>
      <c r="R8728">
        <v>50333.333333333299</v>
      </c>
      <c r="S8728">
        <v>87179.890647633496</v>
      </c>
      <c r="T8728" s="2">
        <v>3</v>
      </c>
    </row>
    <row r="8729" spans="1:20">
      <c r="A8729" t="s">
        <v>1647</v>
      </c>
      <c r="B8729" t="s">
        <v>1653</v>
      </c>
      <c r="C8729" s="219" t="s">
        <v>8</v>
      </c>
      <c r="D8729" s="1" t="s">
        <v>44</v>
      </c>
      <c r="E8729" s="1" t="s">
        <v>73</v>
      </c>
      <c r="F8729" s="38" t="s">
        <v>73</v>
      </c>
      <c r="G8729">
        <v>18</v>
      </c>
      <c r="H8729" s="123">
        <f t="shared" si="563"/>
        <v>0.8571428571428571</v>
      </c>
      <c r="I8729"/>
      <c r="K8729" t="s">
        <v>100</v>
      </c>
      <c r="M8729" s="2">
        <v>10433333.3333333</v>
      </c>
      <c r="N8729">
        <v>1010500.42608161</v>
      </c>
      <c r="O8729">
        <v>1750238.0790433399</v>
      </c>
      <c r="P8729" s="2">
        <v>3</v>
      </c>
      <c r="Q8729" s="2">
        <v>18366666.666666701</v>
      </c>
      <c r="R8729">
        <v>2800198.40566898</v>
      </c>
      <c r="S8729">
        <v>4850085.9098920403</v>
      </c>
      <c r="T8729" s="2">
        <v>3</v>
      </c>
    </row>
    <row r="8730" spans="1:20">
      <c r="A8730" t="s">
        <v>1647</v>
      </c>
      <c r="B8730" t="s">
        <v>1654</v>
      </c>
      <c r="C8730" s="219" t="s">
        <v>8</v>
      </c>
      <c r="D8730" s="1" t="s">
        <v>44</v>
      </c>
      <c r="E8730" s="1" t="s">
        <v>73</v>
      </c>
      <c r="F8730" s="38" t="s">
        <v>73</v>
      </c>
      <c r="G8730">
        <v>18</v>
      </c>
      <c r="H8730" s="123">
        <f t="shared" si="563"/>
        <v>0.8571428571428571</v>
      </c>
      <c r="I8730"/>
      <c r="K8730" t="s">
        <v>100</v>
      </c>
      <c r="M8730" s="325">
        <v>329000000</v>
      </c>
      <c r="N8730">
        <v>118069188.755294</v>
      </c>
      <c r="O8730">
        <v>204501833.73260999</v>
      </c>
      <c r="P8730" s="2">
        <v>3</v>
      </c>
      <c r="Q8730" s="2">
        <v>237333333.33333299</v>
      </c>
      <c r="R8730">
        <v>48167531.710801899</v>
      </c>
      <c r="S8730">
        <v>83428612.198293999</v>
      </c>
      <c r="T8730" s="2">
        <v>3</v>
      </c>
    </row>
    <row r="8731" spans="1:20">
      <c r="A8731" t="s">
        <v>1647</v>
      </c>
      <c r="B8731" t="s">
        <v>1655</v>
      </c>
      <c r="C8731" s="219" t="s">
        <v>8</v>
      </c>
      <c r="D8731" s="1" t="s">
        <v>44</v>
      </c>
      <c r="E8731" s="1" t="s">
        <v>73</v>
      </c>
      <c r="F8731" s="38" t="s">
        <v>73</v>
      </c>
      <c r="G8731">
        <v>18</v>
      </c>
      <c r="H8731" s="123">
        <f t="shared" si="563"/>
        <v>0.8571428571428571</v>
      </c>
      <c r="I8731"/>
      <c r="K8731" t="s">
        <v>100</v>
      </c>
      <c r="M8731" s="2">
        <v>322666666.66666698</v>
      </c>
      <c r="N8731">
        <v>51427402.984963</v>
      </c>
      <c r="O8731">
        <v>89074874.871275201</v>
      </c>
      <c r="P8731" s="2">
        <v>3</v>
      </c>
      <c r="Q8731" s="2">
        <v>462333333.33333302</v>
      </c>
      <c r="R8731">
        <v>104457859.658546</v>
      </c>
      <c r="S8731">
        <v>180926320.17850101</v>
      </c>
      <c r="T8731" s="2">
        <v>3</v>
      </c>
    </row>
    <row r="8732" spans="1:20">
      <c r="A8732" t="s">
        <v>1647</v>
      </c>
      <c r="B8732" t="s">
        <v>1656</v>
      </c>
      <c r="C8732" s="219" t="s">
        <v>8</v>
      </c>
      <c r="D8732" s="1" t="s">
        <v>44</v>
      </c>
      <c r="E8732" s="1" t="s">
        <v>73</v>
      </c>
      <c r="F8732" s="38" t="s">
        <v>73</v>
      </c>
      <c r="G8732">
        <v>18</v>
      </c>
      <c r="H8732" s="123">
        <f t="shared" si="563"/>
        <v>0.8571428571428571</v>
      </c>
      <c r="I8732"/>
      <c r="K8732" t="s">
        <v>100</v>
      </c>
      <c r="M8732" s="2">
        <v>1134333333.3333299</v>
      </c>
      <c r="N8732">
        <v>403220507.63543499</v>
      </c>
      <c r="O8732">
        <v>698398405.87828803</v>
      </c>
      <c r="P8732" s="2">
        <v>3</v>
      </c>
      <c r="Q8732" s="2">
        <v>840666666.66666698</v>
      </c>
      <c r="R8732">
        <v>71200031.210979402</v>
      </c>
      <c r="S8732">
        <v>123322071.557906</v>
      </c>
      <c r="T8732" s="2">
        <v>3</v>
      </c>
    </row>
    <row r="8733" spans="1:20">
      <c r="A8733" t="s">
        <v>1647</v>
      </c>
      <c r="B8733" t="s">
        <v>1657</v>
      </c>
      <c r="C8733" s="219" t="s">
        <v>8</v>
      </c>
      <c r="D8733" s="1" t="s">
        <v>44</v>
      </c>
      <c r="E8733" s="1" t="s">
        <v>73</v>
      </c>
      <c r="F8733" s="38" t="s">
        <v>73</v>
      </c>
      <c r="G8733">
        <v>18</v>
      </c>
      <c r="H8733" s="123">
        <f t="shared" si="563"/>
        <v>0.8571428571428571</v>
      </c>
      <c r="I8733"/>
      <c r="K8733" t="s">
        <v>100</v>
      </c>
      <c r="M8733" s="2">
        <v>0</v>
      </c>
      <c r="N8733">
        <v>0</v>
      </c>
      <c r="O8733">
        <v>0</v>
      </c>
      <c r="P8733" s="2">
        <v>3</v>
      </c>
      <c r="Q8733" s="2">
        <v>0</v>
      </c>
      <c r="R8733">
        <v>0</v>
      </c>
      <c r="S8733">
        <v>0</v>
      </c>
      <c r="T8733" s="2">
        <v>3</v>
      </c>
    </row>
    <row r="8734" spans="1:20">
      <c r="A8734" t="s">
        <v>1647</v>
      </c>
      <c r="B8734" t="s">
        <v>1658</v>
      </c>
      <c r="C8734" s="219" t="s">
        <v>8</v>
      </c>
      <c r="D8734" s="1" t="s">
        <v>44</v>
      </c>
      <c r="E8734" s="1" t="s">
        <v>73</v>
      </c>
      <c r="F8734" s="38" t="s">
        <v>73</v>
      </c>
      <c r="G8734">
        <v>18</v>
      </c>
      <c r="H8734" s="123">
        <f t="shared" si="563"/>
        <v>0.8571428571428571</v>
      </c>
      <c r="I8734"/>
      <c r="K8734" t="s">
        <v>100</v>
      </c>
      <c r="M8734" s="2">
        <v>18486.666666666701</v>
      </c>
      <c r="N8734">
        <v>7112.95844060527</v>
      </c>
      <c r="O8734">
        <v>12320.0054112542</v>
      </c>
      <c r="P8734" s="2">
        <v>3</v>
      </c>
      <c r="Q8734" s="2">
        <v>17100</v>
      </c>
      <c r="R8734">
        <v>12314.3547672354</v>
      </c>
      <c r="S8734">
        <v>21329.088119279699</v>
      </c>
      <c r="T8734" s="2">
        <v>3</v>
      </c>
    </row>
    <row r="8735" spans="1:20">
      <c r="A8735" t="s">
        <v>1647</v>
      </c>
      <c r="B8735" t="s">
        <v>1659</v>
      </c>
      <c r="C8735" s="219" t="s">
        <v>8</v>
      </c>
      <c r="D8735" s="1" t="s">
        <v>44</v>
      </c>
      <c r="E8735" s="1" t="s">
        <v>73</v>
      </c>
      <c r="F8735" s="38" t="s">
        <v>73</v>
      </c>
      <c r="G8735">
        <v>18</v>
      </c>
      <c r="H8735" s="123">
        <f t="shared" si="563"/>
        <v>0.8571428571428571</v>
      </c>
      <c r="I8735"/>
      <c r="K8735" t="s">
        <v>100</v>
      </c>
      <c r="M8735" s="2">
        <v>157333.33333333299</v>
      </c>
      <c r="N8735">
        <v>17071.744036402499</v>
      </c>
      <c r="O8735">
        <v>29569.128044860099</v>
      </c>
      <c r="P8735" s="2">
        <v>3</v>
      </c>
      <c r="Q8735" s="2">
        <v>164333.33333333299</v>
      </c>
      <c r="R8735">
        <v>17071.744036402499</v>
      </c>
      <c r="S8735">
        <v>29569.128044860099</v>
      </c>
      <c r="T8735" s="2">
        <v>3</v>
      </c>
    </row>
    <row r="8736" spans="1:20">
      <c r="A8736" t="s">
        <v>1647</v>
      </c>
      <c r="B8736" t="s">
        <v>1660</v>
      </c>
      <c r="C8736" s="219" t="s">
        <v>8</v>
      </c>
      <c r="D8736" s="1" t="s">
        <v>44</v>
      </c>
      <c r="E8736" s="1" t="s">
        <v>73</v>
      </c>
      <c r="F8736" s="38" t="s">
        <v>73</v>
      </c>
      <c r="G8736">
        <v>18</v>
      </c>
      <c r="H8736" s="123">
        <f t="shared" si="563"/>
        <v>0.8571428571428571</v>
      </c>
      <c r="I8736"/>
      <c r="K8736" t="s">
        <v>100</v>
      </c>
      <c r="M8736" s="2">
        <v>1476666.66666667</v>
      </c>
      <c r="N8736">
        <v>512195.70912342099</v>
      </c>
      <c r="O8736">
        <v>887148.99162053596</v>
      </c>
      <c r="P8736" s="2">
        <v>3</v>
      </c>
      <c r="Q8736" s="2">
        <v>1530000</v>
      </c>
      <c r="R8736">
        <v>190787.840283389</v>
      </c>
      <c r="S8736">
        <v>330454.232837166</v>
      </c>
      <c r="T8736" s="2">
        <v>3</v>
      </c>
    </row>
    <row r="8737" spans="1:20">
      <c r="A8737" t="s">
        <v>1647</v>
      </c>
      <c r="B8737" t="s">
        <v>1661</v>
      </c>
      <c r="C8737" s="219" t="s">
        <v>8</v>
      </c>
      <c r="D8737" s="1" t="s">
        <v>44</v>
      </c>
      <c r="E8737" s="1" t="s">
        <v>73</v>
      </c>
      <c r="F8737" s="38" t="s">
        <v>73</v>
      </c>
      <c r="G8737">
        <v>18</v>
      </c>
      <c r="H8737" s="123">
        <f t="shared" si="563"/>
        <v>0.8571428571428571</v>
      </c>
      <c r="I8737"/>
      <c r="K8737" t="s">
        <v>100</v>
      </c>
      <c r="M8737" s="2">
        <v>0</v>
      </c>
      <c r="N8737">
        <v>0</v>
      </c>
      <c r="O8737">
        <v>0</v>
      </c>
      <c r="P8737" s="2">
        <v>3</v>
      </c>
      <c r="Q8737" s="2">
        <v>0</v>
      </c>
      <c r="R8737">
        <v>0</v>
      </c>
      <c r="S8737">
        <v>0</v>
      </c>
      <c r="T8737" s="2">
        <v>3</v>
      </c>
    </row>
    <row r="8738" spans="1:20">
      <c r="A8738" t="s">
        <v>1647</v>
      </c>
      <c r="B8738" t="s">
        <v>1662</v>
      </c>
      <c r="C8738" s="219" t="s">
        <v>8</v>
      </c>
      <c r="D8738" s="1" t="s">
        <v>44</v>
      </c>
      <c r="E8738" s="1" t="s">
        <v>73</v>
      </c>
      <c r="F8738" s="38" t="s">
        <v>73</v>
      </c>
      <c r="G8738">
        <v>18</v>
      </c>
      <c r="H8738" s="123">
        <f t="shared" si="563"/>
        <v>0.8571428571428571</v>
      </c>
      <c r="I8738"/>
      <c r="K8738" t="s">
        <v>100</v>
      </c>
      <c r="M8738" s="2">
        <v>0</v>
      </c>
      <c r="N8738">
        <v>0</v>
      </c>
      <c r="O8738">
        <v>0</v>
      </c>
      <c r="P8738" s="2">
        <v>3</v>
      </c>
      <c r="Q8738" s="2">
        <v>0</v>
      </c>
      <c r="R8738">
        <v>0</v>
      </c>
      <c r="S8738">
        <v>0</v>
      </c>
      <c r="T8738" s="2">
        <v>3</v>
      </c>
    </row>
    <row r="8739" spans="1:20">
      <c r="A8739" t="s">
        <v>1647</v>
      </c>
      <c r="B8739" t="s">
        <v>1663</v>
      </c>
      <c r="C8739" s="219" t="s">
        <v>8</v>
      </c>
      <c r="D8739" s="1" t="s">
        <v>44</v>
      </c>
      <c r="E8739" s="1" t="s">
        <v>73</v>
      </c>
      <c r="F8739" s="38" t="s">
        <v>73</v>
      </c>
      <c r="G8739">
        <v>18</v>
      </c>
      <c r="H8739" s="123">
        <f t="shared" si="563"/>
        <v>0.8571428571428571</v>
      </c>
      <c r="I8739"/>
      <c r="K8739" t="s">
        <v>100</v>
      </c>
      <c r="M8739" s="2">
        <v>211000</v>
      </c>
      <c r="N8739">
        <v>131340.52433781899</v>
      </c>
      <c r="O8739">
        <v>227488.46124584001</v>
      </c>
      <c r="P8739" s="2">
        <v>3</v>
      </c>
      <c r="Q8739" s="2">
        <v>50333.333333333299</v>
      </c>
      <c r="R8739">
        <v>50333.333333333299</v>
      </c>
      <c r="S8739">
        <v>87179.890647633496</v>
      </c>
      <c r="T8739" s="2">
        <v>3</v>
      </c>
    </row>
    <row r="8740" spans="1:20">
      <c r="A8740" t="s">
        <v>1647</v>
      </c>
      <c r="B8740" t="s">
        <v>1653</v>
      </c>
      <c r="C8740" s="219" t="s">
        <v>8</v>
      </c>
      <c r="D8740" s="1" t="s">
        <v>44</v>
      </c>
      <c r="E8740" s="1" t="s">
        <v>73</v>
      </c>
      <c r="F8740" s="38" t="s">
        <v>73</v>
      </c>
      <c r="G8740">
        <v>21</v>
      </c>
      <c r="H8740" s="123">
        <f t="shared" si="563"/>
        <v>1</v>
      </c>
      <c r="I8740"/>
      <c r="L8740" t="s">
        <v>100</v>
      </c>
      <c r="M8740" s="2">
        <v>7733333.3333333302</v>
      </c>
      <c r="N8740">
        <v>3420415.82917113</v>
      </c>
      <c r="O8740">
        <v>5924333.9991372302</v>
      </c>
      <c r="P8740" s="2">
        <v>3</v>
      </c>
      <c r="Q8740" s="2">
        <v>17413333.333333299</v>
      </c>
      <c r="R8740">
        <v>7915776.0902586896</v>
      </c>
      <c r="S8740">
        <v>13710526.369666999</v>
      </c>
      <c r="T8740" s="2">
        <v>3</v>
      </c>
    </row>
    <row r="8741" spans="1:20">
      <c r="A8741" t="s">
        <v>1647</v>
      </c>
      <c r="B8741" t="s">
        <v>1654</v>
      </c>
      <c r="C8741" s="219" t="s">
        <v>8</v>
      </c>
      <c r="D8741" s="1" t="s">
        <v>44</v>
      </c>
      <c r="E8741" s="1" t="s">
        <v>73</v>
      </c>
      <c r="F8741" s="38" t="s">
        <v>73</v>
      </c>
      <c r="G8741">
        <v>21</v>
      </c>
      <c r="H8741" s="123">
        <f t="shared" si="563"/>
        <v>1</v>
      </c>
      <c r="I8741"/>
      <c r="L8741" t="s">
        <v>100</v>
      </c>
      <c r="M8741" s="2">
        <v>640333333.33333302</v>
      </c>
      <c r="N8741">
        <v>117497990.52655201</v>
      </c>
      <c r="O8741">
        <v>203512489.379235</v>
      </c>
      <c r="P8741" s="2">
        <v>3</v>
      </c>
      <c r="Q8741" s="325">
        <v>585000000</v>
      </c>
      <c r="R8741">
        <v>89615846.812938198</v>
      </c>
      <c r="S8741">
        <v>155219199.84331799</v>
      </c>
      <c r="T8741" s="2">
        <v>3</v>
      </c>
    </row>
    <row r="8742" spans="1:20">
      <c r="A8742" t="s">
        <v>1647</v>
      </c>
      <c r="B8742" t="s">
        <v>1655</v>
      </c>
      <c r="C8742" s="219" t="s">
        <v>8</v>
      </c>
      <c r="D8742" s="1" t="s">
        <v>44</v>
      </c>
      <c r="E8742" s="1" t="s">
        <v>73</v>
      </c>
      <c r="F8742" s="38" t="s">
        <v>73</v>
      </c>
      <c r="G8742">
        <v>21</v>
      </c>
      <c r="H8742" s="123">
        <f t="shared" si="563"/>
        <v>1</v>
      </c>
      <c r="I8742"/>
      <c r="L8742" t="s">
        <v>100</v>
      </c>
      <c r="M8742" s="2">
        <v>75073333.333333299</v>
      </c>
      <c r="N8742">
        <v>38996718.380454101</v>
      </c>
      <c r="O8742">
        <v>67544297.563401595</v>
      </c>
      <c r="P8742" s="2">
        <v>3</v>
      </c>
      <c r="Q8742" s="2">
        <v>219200000</v>
      </c>
      <c r="R8742">
        <v>117820371.75293601</v>
      </c>
      <c r="S8742">
        <v>204070870.04273799</v>
      </c>
      <c r="T8742" s="2">
        <v>3</v>
      </c>
    </row>
    <row r="8743" spans="1:20">
      <c r="A8743" t="s">
        <v>1647</v>
      </c>
      <c r="B8743" t="s">
        <v>1656</v>
      </c>
      <c r="C8743" s="219" t="s">
        <v>8</v>
      </c>
      <c r="D8743" s="1" t="s">
        <v>44</v>
      </c>
      <c r="E8743" s="1" t="s">
        <v>73</v>
      </c>
      <c r="F8743" s="38" t="s">
        <v>73</v>
      </c>
      <c r="G8743">
        <v>21</v>
      </c>
      <c r="H8743" s="123">
        <f t="shared" si="563"/>
        <v>1</v>
      </c>
      <c r="I8743"/>
      <c r="L8743" t="s">
        <v>100</v>
      </c>
      <c r="M8743" s="2">
        <v>1297666666.6666701</v>
      </c>
      <c r="N8743">
        <v>616181881.51803899</v>
      </c>
      <c r="O8743">
        <v>1067258325.49263</v>
      </c>
      <c r="P8743" s="2">
        <v>3</v>
      </c>
      <c r="Q8743" s="325">
        <v>1273000000</v>
      </c>
      <c r="R8743">
        <v>143430587.160945</v>
      </c>
      <c r="S8743">
        <v>248429064.32219201</v>
      </c>
      <c r="T8743" s="2">
        <v>3</v>
      </c>
    </row>
    <row r="8744" spans="1:20">
      <c r="A8744" t="s">
        <v>1647</v>
      </c>
      <c r="B8744" t="s">
        <v>1657</v>
      </c>
      <c r="C8744" s="219" t="s">
        <v>8</v>
      </c>
      <c r="D8744" s="1" t="s">
        <v>44</v>
      </c>
      <c r="E8744" s="1" t="s">
        <v>73</v>
      </c>
      <c r="F8744" s="38" t="s">
        <v>73</v>
      </c>
      <c r="G8744">
        <v>21</v>
      </c>
      <c r="H8744" s="123">
        <f t="shared" si="563"/>
        <v>1</v>
      </c>
      <c r="I8744"/>
      <c r="L8744" t="s">
        <v>100</v>
      </c>
      <c r="M8744" s="2">
        <v>0</v>
      </c>
      <c r="N8744">
        <v>0</v>
      </c>
      <c r="O8744">
        <v>0</v>
      </c>
      <c r="P8744" s="2">
        <v>3</v>
      </c>
      <c r="Q8744" s="2">
        <v>0</v>
      </c>
      <c r="R8744">
        <v>0</v>
      </c>
      <c r="S8744">
        <v>0</v>
      </c>
      <c r="T8744" s="2">
        <v>3</v>
      </c>
    </row>
    <row r="8745" spans="1:20">
      <c r="A8745" t="s">
        <v>1647</v>
      </c>
      <c r="B8745" t="s">
        <v>1658</v>
      </c>
      <c r="C8745" s="219" t="s">
        <v>8</v>
      </c>
      <c r="D8745" s="1" t="s">
        <v>44</v>
      </c>
      <c r="E8745" s="1" t="s">
        <v>73</v>
      </c>
      <c r="F8745" s="38" t="s">
        <v>73</v>
      </c>
      <c r="G8745">
        <v>21</v>
      </c>
      <c r="H8745" s="123">
        <f t="shared" si="563"/>
        <v>1</v>
      </c>
      <c r="I8745"/>
      <c r="L8745" t="s">
        <v>100</v>
      </c>
      <c r="M8745" s="2">
        <v>16420</v>
      </c>
      <c r="N8745">
        <v>5423.8116978130201</v>
      </c>
      <c r="O8745">
        <v>9394.3174312985593</v>
      </c>
      <c r="P8745" s="2">
        <v>3</v>
      </c>
      <c r="Q8745" s="2">
        <v>16433.333333333299</v>
      </c>
      <c r="R8745">
        <v>16433.333333333299</v>
      </c>
      <c r="S8745">
        <v>28463.368271048599</v>
      </c>
      <c r="T8745" s="2">
        <v>3</v>
      </c>
    </row>
    <row r="8746" spans="1:20">
      <c r="A8746" t="s">
        <v>1647</v>
      </c>
      <c r="B8746" t="s">
        <v>1659</v>
      </c>
      <c r="C8746" s="219" t="s">
        <v>8</v>
      </c>
      <c r="D8746" s="1" t="s">
        <v>44</v>
      </c>
      <c r="E8746" s="1" t="s">
        <v>73</v>
      </c>
      <c r="F8746" s="38" t="s">
        <v>73</v>
      </c>
      <c r="G8746">
        <v>21</v>
      </c>
      <c r="H8746" s="123">
        <f t="shared" si="563"/>
        <v>1</v>
      </c>
      <c r="I8746"/>
      <c r="L8746" t="s">
        <v>100</v>
      </c>
      <c r="M8746" s="2">
        <v>127066.66666666701</v>
      </c>
      <c r="N8746">
        <v>77470.108930979201</v>
      </c>
      <c r="O8746">
        <v>134182.164736351</v>
      </c>
      <c r="P8746" s="2">
        <v>3</v>
      </c>
      <c r="Q8746" s="2">
        <v>184266.66666666701</v>
      </c>
      <c r="R8746">
        <v>84478.031332280603</v>
      </c>
      <c r="S8746">
        <v>146320.24239090501</v>
      </c>
      <c r="T8746" s="2">
        <v>3</v>
      </c>
    </row>
    <row r="8747" spans="1:20">
      <c r="A8747" t="s">
        <v>1647</v>
      </c>
      <c r="B8747" t="s">
        <v>1660</v>
      </c>
      <c r="C8747" s="219" t="s">
        <v>8</v>
      </c>
      <c r="D8747" s="1" t="s">
        <v>44</v>
      </c>
      <c r="E8747" s="1" t="s">
        <v>73</v>
      </c>
      <c r="F8747" s="38" t="s">
        <v>73</v>
      </c>
      <c r="G8747">
        <v>21</v>
      </c>
      <c r="H8747" s="123">
        <f t="shared" si="563"/>
        <v>1</v>
      </c>
      <c r="I8747"/>
      <c r="L8747" t="s">
        <v>100</v>
      </c>
      <c r="M8747" s="2">
        <v>1820000</v>
      </c>
      <c r="N8747">
        <v>452364.16008933901</v>
      </c>
      <c r="O8747">
        <v>783517.70879795705</v>
      </c>
      <c r="P8747" s="2">
        <v>3</v>
      </c>
      <c r="Q8747" s="2">
        <v>1816333.33333333</v>
      </c>
      <c r="R8747">
        <v>583149.59010912804</v>
      </c>
      <c r="S8747">
        <v>1010044.71848198</v>
      </c>
      <c r="T8747" s="2">
        <v>3</v>
      </c>
    </row>
    <row r="8748" spans="1:20">
      <c r="A8748" t="s">
        <v>1647</v>
      </c>
      <c r="B8748" t="s">
        <v>1661</v>
      </c>
      <c r="C8748" s="219" t="s">
        <v>8</v>
      </c>
      <c r="D8748" s="1" t="s">
        <v>44</v>
      </c>
      <c r="E8748" s="1" t="s">
        <v>73</v>
      </c>
      <c r="F8748" s="38" t="s">
        <v>73</v>
      </c>
      <c r="G8748">
        <v>21</v>
      </c>
      <c r="H8748" s="123">
        <f t="shared" si="563"/>
        <v>1</v>
      </c>
      <c r="I8748"/>
      <c r="L8748" t="s">
        <v>100</v>
      </c>
      <c r="M8748" s="2">
        <v>0</v>
      </c>
      <c r="N8748">
        <v>0</v>
      </c>
      <c r="O8748">
        <v>0</v>
      </c>
      <c r="P8748" s="2">
        <v>3</v>
      </c>
      <c r="Q8748" s="2">
        <v>0</v>
      </c>
      <c r="R8748">
        <v>0</v>
      </c>
      <c r="S8748">
        <v>0</v>
      </c>
      <c r="T8748" s="2">
        <v>3</v>
      </c>
    </row>
    <row r="8749" spans="1:20">
      <c r="A8749" t="s">
        <v>1647</v>
      </c>
      <c r="B8749" t="s">
        <v>1662</v>
      </c>
      <c r="C8749" s="219" t="s">
        <v>8</v>
      </c>
      <c r="D8749" s="1" t="s">
        <v>44</v>
      </c>
      <c r="E8749" s="1" t="s">
        <v>73</v>
      </c>
      <c r="F8749" s="38" t="s">
        <v>73</v>
      </c>
      <c r="G8749">
        <v>21</v>
      </c>
      <c r="H8749" s="123">
        <f t="shared" si="563"/>
        <v>1</v>
      </c>
      <c r="I8749"/>
      <c r="L8749" t="s">
        <v>100</v>
      </c>
      <c r="M8749" s="2">
        <v>0</v>
      </c>
      <c r="N8749">
        <v>0</v>
      </c>
      <c r="O8749">
        <v>0</v>
      </c>
      <c r="P8749" s="2">
        <v>3</v>
      </c>
      <c r="Q8749" s="2">
        <v>0</v>
      </c>
      <c r="R8749">
        <v>0</v>
      </c>
      <c r="S8749">
        <v>0</v>
      </c>
      <c r="T8749" s="2">
        <v>3</v>
      </c>
    </row>
    <row r="8750" spans="1:20">
      <c r="A8750" t="s">
        <v>1647</v>
      </c>
      <c r="B8750" t="s">
        <v>1663</v>
      </c>
      <c r="C8750" s="219" t="s">
        <v>8</v>
      </c>
      <c r="D8750" s="1" t="s">
        <v>44</v>
      </c>
      <c r="E8750" s="1" t="s">
        <v>73</v>
      </c>
      <c r="F8750" s="38" t="s">
        <v>73</v>
      </c>
      <c r="G8750">
        <v>21</v>
      </c>
      <c r="H8750" s="123">
        <f t="shared" si="563"/>
        <v>1</v>
      </c>
      <c r="I8750"/>
      <c r="L8750" t="s">
        <v>100</v>
      </c>
      <c r="M8750" s="2">
        <v>30166.666666666701</v>
      </c>
      <c r="N8750">
        <v>30166.666666666701</v>
      </c>
      <c r="O8750">
        <v>52250.1993616611</v>
      </c>
      <c r="P8750" s="2">
        <v>3</v>
      </c>
      <c r="Q8750" s="2">
        <v>90333.333333333299</v>
      </c>
      <c r="R8750">
        <v>90333.333333333299</v>
      </c>
      <c r="S8750">
        <v>156461.92295038901</v>
      </c>
      <c r="T8750" s="2">
        <v>3</v>
      </c>
    </row>
    <row r="8751" spans="1:20">
      <c r="A8751" t="s">
        <v>1648</v>
      </c>
      <c r="B8751" t="s">
        <v>1653</v>
      </c>
      <c r="C8751" s="219" t="s">
        <v>8</v>
      </c>
      <c r="D8751" s="1" t="s">
        <v>44</v>
      </c>
      <c r="E8751" s="1" t="s">
        <v>73</v>
      </c>
      <c r="F8751" s="38" t="s">
        <v>73</v>
      </c>
      <c r="G8751">
        <v>3</v>
      </c>
      <c r="H8751" s="123">
        <f t="shared" si="563"/>
        <v>0.14285714285714285</v>
      </c>
      <c r="I8751"/>
      <c r="J8751" t="s">
        <v>100</v>
      </c>
      <c r="M8751" s="2">
        <v>0</v>
      </c>
      <c r="N8751">
        <v>0</v>
      </c>
      <c r="O8751">
        <v>0</v>
      </c>
      <c r="P8751" s="2">
        <v>3</v>
      </c>
      <c r="Q8751" s="2">
        <v>0</v>
      </c>
      <c r="R8751">
        <v>0</v>
      </c>
      <c r="S8751">
        <v>0</v>
      </c>
      <c r="T8751" s="2">
        <v>3</v>
      </c>
    </row>
    <row r="8752" spans="1:20">
      <c r="A8752" t="s">
        <v>1648</v>
      </c>
      <c r="B8752" t="s">
        <v>1654</v>
      </c>
      <c r="C8752" s="219" t="s">
        <v>8</v>
      </c>
      <c r="D8752" s="1" t="s">
        <v>44</v>
      </c>
      <c r="E8752" s="1" t="s">
        <v>73</v>
      </c>
      <c r="F8752" s="38" t="s">
        <v>73</v>
      </c>
      <c r="G8752">
        <v>3</v>
      </c>
      <c r="H8752" s="123">
        <f t="shared" si="563"/>
        <v>0.14285714285714285</v>
      </c>
      <c r="I8752"/>
      <c r="J8752" t="s">
        <v>100</v>
      </c>
      <c r="M8752" s="2">
        <v>226666666.66666701</v>
      </c>
      <c r="N8752">
        <v>26295331.229030799</v>
      </c>
      <c r="O8752">
        <v>45544849.690534003</v>
      </c>
      <c r="P8752" s="2">
        <v>3</v>
      </c>
      <c r="Q8752" s="325">
        <v>221000000</v>
      </c>
      <c r="R8752">
        <v>27428695.436227601</v>
      </c>
      <c r="S8752">
        <v>47507894.080878802</v>
      </c>
      <c r="T8752" s="2">
        <v>3</v>
      </c>
    </row>
    <row r="8753" spans="1:20">
      <c r="A8753" t="s">
        <v>1648</v>
      </c>
      <c r="B8753" t="s">
        <v>1655</v>
      </c>
      <c r="C8753" s="219" t="s">
        <v>8</v>
      </c>
      <c r="D8753" s="1" t="s">
        <v>44</v>
      </c>
      <c r="E8753" s="1" t="s">
        <v>73</v>
      </c>
      <c r="F8753" s="38" t="s">
        <v>73</v>
      </c>
      <c r="G8753">
        <v>3</v>
      </c>
      <c r="H8753" s="123">
        <f t="shared" si="563"/>
        <v>0.14285714285714285</v>
      </c>
      <c r="I8753"/>
      <c r="J8753" t="s">
        <v>100</v>
      </c>
      <c r="M8753" s="2">
        <v>46433333.333333299</v>
      </c>
      <c r="N8753">
        <v>8727415.2976570204</v>
      </c>
      <c r="O8753">
        <v>15116326.714295801</v>
      </c>
      <c r="P8753" s="2">
        <v>3</v>
      </c>
      <c r="Q8753" s="325">
        <v>36000000</v>
      </c>
      <c r="R8753">
        <v>4844584.6055157296</v>
      </c>
      <c r="S8753">
        <v>8391066.6783192698</v>
      </c>
      <c r="T8753" s="2">
        <v>3</v>
      </c>
    </row>
    <row r="8754" spans="1:20">
      <c r="A8754" t="s">
        <v>1648</v>
      </c>
      <c r="B8754" t="s">
        <v>1656</v>
      </c>
      <c r="C8754" s="219" t="s">
        <v>8</v>
      </c>
      <c r="D8754" s="1" t="s">
        <v>44</v>
      </c>
      <c r="E8754" s="1" t="s">
        <v>73</v>
      </c>
      <c r="F8754" s="38" t="s">
        <v>73</v>
      </c>
      <c r="G8754">
        <v>3</v>
      </c>
      <c r="H8754" s="123">
        <f t="shared" si="563"/>
        <v>0.14285714285714285</v>
      </c>
      <c r="I8754"/>
      <c r="J8754" t="s">
        <v>100</v>
      </c>
      <c r="M8754" s="2">
        <v>5704666666.6666698</v>
      </c>
      <c r="N8754">
        <v>5248307039.2058601</v>
      </c>
      <c r="O8754">
        <v>9090334445.6259308</v>
      </c>
      <c r="P8754" s="2">
        <v>3</v>
      </c>
      <c r="Q8754" s="2">
        <v>669666666.66666698</v>
      </c>
      <c r="R8754">
        <v>251283593.66350299</v>
      </c>
      <c r="S8754">
        <v>435235951.33367997</v>
      </c>
      <c r="T8754" s="2">
        <v>3</v>
      </c>
    </row>
    <row r="8755" spans="1:20">
      <c r="A8755" t="s">
        <v>1648</v>
      </c>
      <c r="B8755" t="s">
        <v>1657</v>
      </c>
      <c r="C8755" s="219" t="s">
        <v>8</v>
      </c>
      <c r="D8755" s="1" t="s">
        <v>44</v>
      </c>
      <c r="E8755" s="1" t="s">
        <v>73</v>
      </c>
      <c r="F8755" s="38" t="s">
        <v>73</v>
      </c>
      <c r="G8755">
        <v>3</v>
      </c>
      <c r="H8755" s="123">
        <f t="shared" si="563"/>
        <v>0.14285714285714285</v>
      </c>
      <c r="I8755"/>
      <c r="J8755" t="s">
        <v>100</v>
      </c>
      <c r="M8755" s="2">
        <v>0</v>
      </c>
      <c r="N8755">
        <v>0</v>
      </c>
      <c r="O8755">
        <v>0</v>
      </c>
      <c r="P8755" s="2">
        <v>3</v>
      </c>
      <c r="Q8755" s="2">
        <v>0</v>
      </c>
      <c r="R8755">
        <v>0</v>
      </c>
      <c r="S8755">
        <v>0</v>
      </c>
      <c r="T8755" s="2">
        <v>3</v>
      </c>
    </row>
    <row r="8756" spans="1:20">
      <c r="A8756" t="s">
        <v>1648</v>
      </c>
      <c r="B8756" t="s">
        <v>1658</v>
      </c>
      <c r="C8756" s="219" t="s">
        <v>8</v>
      </c>
      <c r="D8756" s="1" t="s">
        <v>44</v>
      </c>
      <c r="E8756" s="1" t="s">
        <v>73</v>
      </c>
      <c r="F8756" s="38" t="s">
        <v>73</v>
      </c>
      <c r="G8756">
        <v>3</v>
      </c>
      <c r="H8756" s="123">
        <f t="shared" si="563"/>
        <v>0.14285714285714285</v>
      </c>
      <c r="I8756"/>
      <c r="J8756" t="s">
        <v>100</v>
      </c>
      <c r="M8756" s="2">
        <v>12320</v>
      </c>
      <c r="N8756">
        <v>3562.2651969404701</v>
      </c>
      <c r="O8756">
        <v>6170.0243111352502</v>
      </c>
      <c r="P8756" s="2">
        <v>3</v>
      </c>
      <c r="Q8756" s="2">
        <v>2053.3333333333298</v>
      </c>
      <c r="R8756">
        <v>2053.3333333333298</v>
      </c>
      <c r="S8756">
        <v>3556.4776582080899</v>
      </c>
      <c r="T8756" s="2">
        <v>3</v>
      </c>
    </row>
    <row r="8757" spans="1:20">
      <c r="A8757" t="s">
        <v>1648</v>
      </c>
      <c r="B8757" t="s">
        <v>1659</v>
      </c>
      <c r="C8757" s="219" t="s">
        <v>8</v>
      </c>
      <c r="D8757" s="1" t="s">
        <v>44</v>
      </c>
      <c r="E8757" s="1" t="s">
        <v>73</v>
      </c>
      <c r="F8757" s="38" t="s">
        <v>73</v>
      </c>
      <c r="G8757">
        <v>3</v>
      </c>
      <c r="H8757" s="123">
        <f t="shared" si="563"/>
        <v>0.14285714285714285</v>
      </c>
      <c r="I8757"/>
      <c r="J8757" t="s">
        <v>100</v>
      </c>
      <c r="M8757" s="2">
        <v>3890</v>
      </c>
      <c r="N8757">
        <v>0</v>
      </c>
      <c r="O8757">
        <v>0</v>
      </c>
      <c r="P8757" s="2">
        <v>3</v>
      </c>
      <c r="Q8757" s="2">
        <v>5196.6666666666697</v>
      </c>
      <c r="R8757">
        <v>3440.1082024326602</v>
      </c>
      <c r="S8757">
        <v>5958.4421901477999</v>
      </c>
      <c r="T8757" s="2">
        <v>3</v>
      </c>
    </row>
    <row r="8758" spans="1:20">
      <c r="A8758" t="s">
        <v>1648</v>
      </c>
      <c r="B8758" t="s">
        <v>1660</v>
      </c>
      <c r="C8758" s="219" t="s">
        <v>8</v>
      </c>
      <c r="D8758" s="1" t="s">
        <v>44</v>
      </c>
      <c r="E8758" s="1" t="s">
        <v>73</v>
      </c>
      <c r="F8758" s="38" t="s">
        <v>73</v>
      </c>
      <c r="G8758">
        <v>3</v>
      </c>
      <c r="H8758" s="123">
        <f t="shared" si="563"/>
        <v>0.14285714285714285</v>
      </c>
      <c r="I8758"/>
      <c r="J8758" t="s">
        <v>100</v>
      </c>
      <c r="M8758" s="2">
        <v>2746666.6666666698</v>
      </c>
      <c r="N8758">
        <v>609216.25425167696</v>
      </c>
      <c r="O8758">
        <v>1055193.5051607001</v>
      </c>
      <c r="P8758" s="2">
        <v>3</v>
      </c>
      <c r="Q8758" s="2">
        <v>984666.66666666698</v>
      </c>
      <c r="R8758">
        <v>109217.41822825</v>
      </c>
      <c r="S8758">
        <v>189170.11744282799</v>
      </c>
      <c r="T8758" s="2">
        <v>3</v>
      </c>
    </row>
    <row r="8759" spans="1:20">
      <c r="A8759" t="s">
        <v>1648</v>
      </c>
      <c r="B8759" t="s">
        <v>1661</v>
      </c>
      <c r="C8759" s="219" t="s">
        <v>8</v>
      </c>
      <c r="D8759" s="1" t="s">
        <v>44</v>
      </c>
      <c r="E8759" s="1" t="s">
        <v>73</v>
      </c>
      <c r="F8759" s="38" t="s">
        <v>73</v>
      </c>
      <c r="G8759">
        <v>3</v>
      </c>
      <c r="H8759" s="123">
        <f t="shared" si="563"/>
        <v>0.14285714285714285</v>
      </c>
      <c r="I8759"/>
      <c r="J8759" t="s">
        <v>100</v>
      </c>
      <c r="M8759" s="2">
        <v>0</v>
      </c>
      <c r="N8759">
        <v>0</v>
      </c>
      <c r="O8759">
        <v>0</v>
      </c>
      <c r="P8759" s="2">
        <v>3</v>
      </c>
      <c r="Q8759" s="2">
        <v>0</v>
      </c>
      <c r="R8759">
        <v>0</v>
      </c>
      <c r="S8759">
        <v>0</v>
      </c>
      <c r="T8759" s="2">
        <v>3</v>
      </c>
    </row>
    <row r="8760" spans="1:20">
      <c r="A8760" t="s">
        <v>1648</v>
      </c>
      <c r="B8760" t="s">
        <v>1662</v>
      </c>
      <c r="C8760" s="219" t="s">
        <v>8</v>
      </c>
      <c r="D8760" s="1" t="s">
        <v>44</v>
      </c>
      <c r="E8760" s="1" t="s">
        <v>73</v>
      </c>
      <c r="F8760" s="38" t="s">
        <v>73</v>
      </c>
      <c r="G8760">
        <v>3</v>
      </c>
      <c r="H8760" s="123">
        <f t="shared" si="563"/>
        <v>0.14285714285714285</v>
      </c>
      <c r="I8760"/>
      <c r="J8760" t="s">
        <v>100</v>
      </c>
      <c r="M8760" s="2">
        <v>2473666.6666666698</v>
      </c>
      <c r="N8760">
        <v>1056745.0549262599</v>
      </c>
      <c r="O8760">
        <v>1830336.1257794499</v>
      </c>
      <c r="P8760" s="2">
        <v>3</v>
      </c>
      <c r="Q8760" s="2">
        <v>0</v>
      </c>
      <c r="R8760">
        <v>0</v>
      </c>
      <c r="S8760">
        <v>0</v>
      </c>
      <c r="T8760" s="2">
        <v>3</v>
      </c>
    </row>
    <row r="8761" spans="1:20">
      <c r="A8761" t="s">
        <v>1648</v>
      </c>
      <c r="B8761" t="s">
        <v>1663</v>
      </c>
      <c r="C8761" s="219" t="s">
        <v>8</v>
      </c>
      <c r="D8761" s="1" t="s">
        <v>44</v>
      </c>
      <c r="E8761" s="1" t="s">
        <v>73</v>
      </c>
      <c r="F8761" s="38" t="s">
        <v>73</v>
      </c>
      <c r="G8761">
        <v>3</v>
      </c>
      <c r="H8761" s="123">
        <f t="shared" si="563"/>
        <v>0.14285714285714285</v>
      </c>
      <c r="I8761"/>
      <c r="J8761" t="s">
        <v>100</v>
      </c>
      <c r="M8761" s="2">
        <v>180833.33333333299</v>
      </c>
      <c r="N8761">
        <v>138077.37363924299</v>
      </c>
      <c r="O8761">
        <v>239157.02651883999</v>
      </c>
      <c r="P8761" s="2">
        <v>3</v>
      </c>
      <c r="Q8761" s="2">
        <v>60333.333333333299</v>
      </c>
      <c r="R8761">
        <v>30166.666666666701</v>
      </c>
      <c r="S8761">
        <v>52250.1993616611</v>
      </c>
      <c r="T8761" s="2">
        <v>3</v>
      </c>
    </row>
    <row r="8762" spans="1:20">
      <c r="A8762" t="s">
        <v>1648</v>
      </c>
      <c r="B8762" t="s">
        <v>1653</v>
      </c>
      <c r="C8762" s="219" t="s">
        <v>8</v>
      </c>
      <c r="D8762" s="1" t="s">
        <v>44</v>
      </c>
      <c r="E8762" s="1" t="s">
        <v>73</v>
      </c>
      <c r="F8762" s="38" t="s">
        <v>73</v>
      </c>
      <c r="G8762">
        <v>12</v>
      </c>
      <c r="H8762" s="123">
        <f t="shared" si="563"/>
        <v>0.5714285714285714</v>
      </c>
      <c r="I8762"/>
      <c r="K8762" t="s">
        <v>100</v>
      </c>
      <c r="M8762" s="2">
        <v>2513333.3333333302</v>
      </c>
      <c r="N8762">
        <v>1353333.33333333</v>
      </c>
      <c r="O8762">
        <v>2344042.09290988</v>
      </c>
      <c r="P8762" s="2">
        <v>3</v>
      </c>
      <c r="Q8762" s="2">
        <v>2579000</v>
      </c>
      <c r="R8762">
        <v>853255.13964659697</v>
      </c>
      <c r="S8762">
        <v>1477881.2536871801</v>
      </c>
      <c r="T8762" s="2">
        <v>3</v>
      </c>
    </row>
    <row r="8763" spans="1:20">
      <c r="A8763" t="s">
        <v>1648</v>
      </c>
      <c r="B8763" t="s">
        <v>1654</v>
      </c>
      <c r="C8763" s="219" t="s">
        <v>8</v>
      </c>
      <c r="D8763" s="1" t="s">
        <v>44</v>
      </c>
      <c r="E8763" s="1" t="s">
        <v>73</v>
      </c>
      <c r="F8763" s="38" t="s">
        <v>73</v>
      </c>
      <c r="G8763">
        <v>12</v>
      </c>
      <c r="H8763" s="123">
        <f t="shared" si="563"/>
        <v>0.5714285714285714</v>
      </c>
      <c r="I8763"/>
      <c r="K8763" t="s">
        <v>100</v>
      </c>
      <c r="M8763" s="325">
        <v>488000000</v>
      </c>
      <c r="N8763">
        <v>33501243.758005999</v>
      </c>
      <c r="O8763">
        <v>58025856.305615999</v>
      </c>
      <c r="P8763" s="2">
        <v>3</v>
      </c>
      <c r="Q8763" s="2">
        <v>573666666.66666698</v>
      </c>
      <c r="R8763">
        <v>61731497.452903099</v>
      </c>
      <c r="S8763">
        <v>106922090.015737</v>
      </c>
      <c r="T8763" s="2">
        <v>3</v>
      </c>
    </row>
    <row r="8764" spans="1:20">
      <c r="A8764" t="s">
        <v>1648</v>
      </c>
      <c r="B8764" t="s">
        <v>1655</v>
      </c>
      <c r="C8764" s="219" t="s">
        <v>8</v>
      </c>
      <c r="D8764" s="1" t="s">
        <v>44</v>
      </c>
      <c r="E8764" s="1" t="s">
        <v>73</v>
      </c>
      <c r="F8764" s="38" t="s">
        <v>73</v>
      </c>
      <c r="G8764">
        <v>12</v>
      </c>
      <c r="H8764" s="123">
        <f t="shared" si="563"/>
        <v>0.5714285714285714</v>
      </c>
      <c r="I8764"/>
      <c r="K8764" t="s">
        <v>100</v>
      </c>
      <c r="M8764" s="2">
        <v>257666666.66666701</v>
      </c>
      <c r="N8764">
        <v>42396278.662689798</v>
      </c>
      <c r="O8764">
        <v>73432508.695627004</v>
      </c>
      <c r="P8764" s="2">
        <v>3</v>
      </c>
      <c r="Q8764" s="2">
        <v>210333333.33333299</v>
      </c>
      <c r="R8764">
        <v>40382889.666017897</v>
      </c>
      <c r="S8764">
        <v>69945216.657991201</v>
      </c>
      <c r="T8764" s="2">
        <v>3</v>
      </c>
    </row>
    <row r="8765" spans="1:20">
      <c r="A8765" t="s">
        <v>1648</v>
      </c>
      <c r="B8765" t="s">
        <v>1656</v>
      </c>
      <c r="C8765" s="219" t="s">
        <v>8</v>
      </c>
      <c r="D8765" s="1" t="s">
        <v>44</v>
      </c>
      <c r="E8765" s="1" t="s">
        <v>73</v>
      </c>
      <c r="F8765" s="38" t="s">
        <v>73</v>
      </c>
      <c r="G8765">
        <v>12</v>
      </c>
      <c r="H8765" s="123">
        <f t="shared" si="563"/>
        <v>0.5714285714285714</v>
      </c>
      <c r="I8765"/>
      <c r="K8765" t="s">
        <v>100</v>
      </c>
      <c r="M8765" s="2">
        <v>374666666.66666698</v>
      </c>
      <c r="N8765">
        <v>60291882.630343497</v>
      </c>
      <c r="O8765">
        <v>104428603.999734</v>
      </c>
      <c r="P8765" s="2">
        <v>3</v>
      </c>
      <c r="Q8765" s="2">
        <v>656333333.33333302</v>
      </c>
      <c r="R8765">
        <v>223301241.47537699</v>
      </c>
      <c r="S8765">
        <v>386769095.62855899</v>
      </c>
      <c r="T8765" s="2">
        <v>3</v>
      </c>
    </row>
    <row r="8766" spans="1:20">
      <c r="A8766" t="s">
        <v>1648</v>
      </c>
      <c r="B8766" t="s">
        <v>1657</v>
      </c>
      <c r="C8766" s="219" t="s">
        <v>8</v>
      </c>
      <c r="D8766" s="1" t="s">
        <v>44</v>
      </c>
      <c r="E8766" s="1" t="s">
        <v>73</v>
      </c>
      <c r="F8766" s="38" t="s">
        <v>73</v>
      </c>
      <c r="G8766">
        <v>12</v>
      </c>
      <c r="H8766" s="123">
        <f t="shared" si="563"/>
        <v>0.5714285714285714</v>
      </c>
      <c r="I8766"/>
      <c r="K8766" t="s">
        <v>100</v>
      </c>
      <c r="M8766" s="2">
        <v>0</v>
      </c>
      <c r="N8766">
        <v>0</v>
      </c>
      <c r="O8766">
        <v>0</v>
      </c>
      <c r="P8766" s="2">
        <v>3</v>
      </c>
      <c r="Q8766" s="2">
        <v>0</v>
      </c>
      <c r="R8766">
        <v>0</v>
      </c>
      <c r="S8766">
        <v>0</v>
      </c>
      <c r="T8766" s="2">
        <v>3</v>
      </c>
    </row>
    <row r="8767" spans="1:20">
      <c r="A8767" t="s">
        <v>1648</v>
      </c>
      <c r="B8767" t="s">
        <v>1658</v>
      </c>
      <c r="C8767" s="219" t="s">
        <v>8</v>
      </c>
      <c r="D8767" s="1" t="s">
        <v>44</v>
      </c>
      <c r="E8767" s="1" t="s">
        <v>73</v>
      </c>
      <c r="F8767" s="38" t="s">
        <v>73</v>
      </c>
      <c r="G8767">
        <v>12</v>
      </c>
      <c r="H8767" s="123">
        <f t="shared" si="563"/>
        <v>0.5714285714285714</v>
      </c>
      <c r="I8767"/>
      <c r="K8767" t="s">
        <v>100</v>
      </c>
      <c r="M8767" s="2">
        <v>45133.333333333299</v>
      </c>
      <c r="N8767">
        <v>8233.3333333333303</v>
      </c>
      <c r="O8767">
        <v>14260.551648983799</v>
      </c>
      <c r="P8767" s="2">
        <v>3</v>
      </c>
      <c r="Q8767" s="2">
        <v>51300</v>
      </c>
      <c r="R8767">
        <v>17782.388291040501</v>
      </c>
      <c r="S8767">
        <v>30800</v>
      </c>
      <c r="T8767" s="2">
        <v>3</v>
      </c>
    </row>
    <row r="8768" spans="1:20">
      <c r="A8768" t="s">
        <v>1648</v>
      </c>
      <c r="B8768" t="s">
        <v>1659</v>
      </c>
      <c r="C8768" s="219" t="s">
        <v>8</v>
      </c>
      <c r="D8768" s="1" t="s">
        <v>44</v>
      </c>
      <c r="E8768" s="1" t="s">
        <v>73</v>
      </c>
      <c r="F8768" s="38" t="s">
        <v>73</v>
      </c>
      <c r="G8768">
        <v>12</v>
      </c>
      <c r="H8768" s="123">
        <f t="shared" si="563"/>
        <v>0.5714285714285714</v>
      </c>
      <c r="I8768"/>
      <c r="K8768" t="s">
        <v>100</v>
      </c>
      <c r="M8768" s="2">
        <v>32466.666666666701</v>
      </c>
      <c r="N8768">
        <v>12371.517467329701</v>
      </c>
      <c r="O8768">
        <v>21428.096820140901</v>
      </c>
      <c r="P8768" s="2">
        <v>3</v>
      </c>
      <c r="Q8768" s="2">
        <v>41100</v>
      </c>
      <c r="R8768">
        <v>13151.9326843371</v>
      </c>
      <c r="S8768">
        <v>22779.815626997501</v>
      </c>
      <c r="T8768" s="2">
        <v>3</v>
      </c>
    </row>
    <row r="8769" spans="1:20">
      <c r="A8769" t="s">
        <v>1648</v>
      </c>
      <c r="B8769" t="s">
        <v>1660</v>
      </c>
      <c r="C8769" s="219" t="s">
        <v>8</v>
      </c>
      <c r="D8769" s="1" t="s">
        <v>44</v>
      </c>
      <c r="E8769" s="1" t="s">
        <v>73</v>
      </c>
      <c r="F8769" s="38" t="s">
        <v>73</v>
      </c>
      <c r="G8769">
        <v>12</v>
      </c>
      <c r="H8769" s="123">
        <f t="shared" si="563"/>
        <v>0.5714285714285714</v>
      </c>
      <c r="I8769"/>
      <c r="K8769" t="s">
        <v>100</v>
      </c>
      <c r="M8769" s="2">
        <v>5286666.6666666698</v>
      </c>
      <c r="N8769">
        <v>375514.461920059</v>
      </c>
      <c r="O8769">
        <v>650410.12702242995</v>
      </c>
      <c r="P8769" s="2">
        <v>3</v>
      </c>
      <c r="Q8769" s="2">
        <v>4046666.6666666698</v>
      </c>
      <c r="R8769">
        <v>131951.16941926299</v>
      </c>
      <c r="S8769">
        <v>228546.12955229299</v>
      </c>
      <c r="T8769" s="2">
        <v>3</v>
      </c>
    </row>
    <row r="8770" spans="1:20">
      <c r="A8770" t="s">
        <v>1648</v>
      </c>
      <c r="B8770" t="s">
        <v>1661</v>
      </c>
      <c r="C8770" s="219" t="s">
        <v>8</v>
      </c>
      <c r="D8770" s="1" t="s">
        <v>44</v>
      </c>
      <c r="E8770" s="1" t="s">
        <v>73</v>
      </c>
      <c r="F8770" s="38" t="s">
        <v>73</v>
      </c>
      <c r="G8770">
        <v>12</v>
      </c>
      <c r="H8770" s="123">
        <f t="shared" si="563"/>
        <v>0.5714285714285714</v>
      </c>
      <c r="I8770"/>
      <c r="K8770" t="s">
        <v>100</v>
      </c>
      <c r="M8770" s="2">
        <v>26066.666666666701</v>
      </c>
      <c r="N8770">
        <v>13033.333333333299</v>
      </c>
      <c r="O8770">
        <v>22574.395525314401</v>
      </c>
      <c r="P8770" s="2">
        <v>3</v>
      </c>
      <c r="Q8770" s="2">
        <v>0</v>
      </c>
      <c r="R8770">
        <v>0</v>
      </c>
      <c r="S8770">
        <v>0</v>
      </c>
      <c r="T8770" s="2">
        <v>3</v>
      </c>
    </row>
    <row r="8771" spans="1:20">
      <c r="A8771" t="s">
        <v>1648</v>
      </c>
      <c r="B8771" t="s">
        <v>1662</v>
      </c>
      <c r="C8771" s="219" t="s">
        <v>8</v>
      </c>
      <c r="D8771" s="1" t="s">
        <v>44</v>
      </c>
      <c r="E8771" s="1" t="s">
        <v>73</v>
      </c>
      <c r="F8771" s="38" t="s">
        <v>73</v>
      </c>
      <c r="G8771">
        <v>12</v>
      </c>
      <c r="H8771" s="123">
        <f t="shared" ref="H8771:H8834" si="564">G8771/21</f>
        <v>0.5714285714285714</v>
      </c>
      <c r="I8771"/>
      <c r="K8771" t="s">
        <v>100</v>
      </c>
      <c r="M8771" s="2">
        <v>0</v>
      </c>
      <c r="N8771">
        <v>0</v>
      </c>
      <c r="O8771">
        <v>0</v>
      </c>
      <c r="P8771" s="2">
        <v>3</v>
      </c>
      <c r="Q8771" s="2">
        <v>0</v>
      </c>
      <c r="R8771">
        <v>0</v>
      </c>
      <c r="S8771">
        <v>0</v>
      </c>
      <c r="T8771" s="2">
        <v>3</v>
      </c>
    </row>
    <row r="8772" spans="1:20">
      <c r="A8772" t="s">
        <v>1648</v>
      </c>
      <c r="B8772" t="s">
        <v>1663</v>
      </c>
      <c r="C8772" s="219" t="s">
        <v>8</v>
      </c>
      <c r="D8772" s="1" t="s">
        <v>44</v>
      </c>
      <c r="E8772" s="1" t="s">
        <v>73</v>
      </c>
      <c r="F8772" s="38" t="s">
        <v>73</v>
      </c>
      <c r="G8772">
        <v>12</v>
      </c>
      <c r="H8772" s="123">
        <f t="shared" si="564"/>
        <v>0.5714285714285714</v>
      </c>
      <c r="I8772"/>
      <c r="K8772" t="s">
        <v>100</v>
      </c>
      <c r="M8772" s="2">
        <v>331666.66666666698</v>
      </c>
      <c r="N8772">
        <v>79687.584422613203</v>
      </c>
      <c r="O8772">
        <v>138022.94495239999</v>
      </c>
      <c r="P8772" s="2">
        <v>3</v>
      </c>
      <c r="Q8772" s="2">
        <v>0</v>
      </c>
      <c r="R8772">
        <v>0</v>
      </c>
      <c r="S8772">
        <v>0</v>
      </c>
      <c r="T8772" s="2">
        <v>3</v>
      </c>
    </row>
    <row r="8773" spans="1:20">
      <c r="A8773" t="s">
        <v>1648</v>
      </c>
      <c r="B8773" t="s">
        <v>1653</v>
      </c>
      <c r="C8773" s="219" t="s">
        <v>8</v>
      </c>
      <c r="D8773" s="1" t="s">
        <v>44</v>
      </c>
      <c r="E8773" s="1" t="s">
        <v>73</v>
      </c>
      <c r="F8773" s="38" t="s">
        <v>73</v>
      </c>
      <c r="G8773">
        <v>18</v>
      </c>
      <c r="H8773" s="123">
        <f t="shared" si="564"/>
        <v>0.8571428571428571</v>
      </c>
      <c r="I8773"/>
      <c r="K8773" t="s">
        <v>100</v>
      </c>
      <c r="M8773" s="2">
        <v>5993333.3333333302</v>
      </c>
      <c r="N8773">
        <v>1582501.5358953399</v>
      </c>
      <c r="O8773">
        <v>2740973.0632265098</v>
      </c>
      <c r="P8773" s="2">
        <v>3</v>
      </c>
      <c r="Q8773" s="2">
        <v>6766666.6666666698</v>
      </c>
      <c r="R8773">
        <v>2557559.6006957698</v>
      </c>
      <c r="S8773">
        <v>4429823.1717906501</v>
      </c>
      <c r="T8773" s="2">
        <v>3</v>
      </c>
    </row>
    <row r="8774" spans="1:20">
      <c r="A8774" t="s">
        <v>1648</v>
      </c>
      <c r="B8774" t="s">
        <v>1654</v>
      </c>
      <c r="C8774" s="219" t="s">
        <v>8</v>
      </c>
      <c r="D8774" s="1" t="s">
        <v>44</v>
      </c>
      <c r="E8774" s="1" t="s">
        <v>73</v>
      </c>
      <c r="F8774" s="38" t="s">
        <v>73</v>
      </c>
      <c r="G8774">
        <v>18</v>
      </c>
      <c r="H8774" s="123">
        <f t="shared" si="564"/>
        <v>0.8571428571428571</v>
      </c>
      <c r="I8774"/>
      <c r="K8774" t="s">
        <v>100</v>
      </c>
      <c r="M8774" s="325">
        <v>502000000</v>
      </c>
      <c r="N8774">
        <v>72020830.320123404</v>
      </c>
      <c r="O8774">
        <v>124743737.31775101</v>
      </c>
      <c r="P8774" s="2">
        <v>3</v>
      </c>
      <c r="Q8774" s="2">
        <v>610666666.66666698</v>
      </c>
      <c r="R8774">
        <v>53895990.368280403</v>
      </c>
      <c r="S8774">
        <v>93350593.642104596</v>
      </c>
      <c r="T8774" s="2">
        <v>3</v>
      </c>
    </row>
    <row r="8775" spans="1:20">
      <c r="A8775" t="s">
        <v>1648</v>
      </c>
      <c r="B8775" t="s">
        <v>1655</v>
      </c>
      <c r="C8775" s="219" t="s">
        <v>8</v>
      </c>
      <c r="D8775" s="1" t="s">
        <v>44</v>
      </c>
      <c r="E8775" s="1" t="s">
        <v>73</v>
      </c>
      <c r="F8775" s="38" t="s">
        <v>73</v>
      </c>
      <c r="G8775">
        <v>18</v>
      </c>
      <c r="H8775" s="123">
        <f t="shared" si="564"/>
        <v>0.8571428571428571</v>
      </c>
      <c r="I8775"/>
      <c r="K8775" t="s">
        <v>100</v>
      </c>
      <c r="M8775" s="325">
        <v>1169000000</v>
      </c>
      <c r="N8775">
        <v>860552729.35480201</v>
      </c>
      <c r="O8775">
        <v>1490521049.83459</v>
      </c>
      <c r="P8775" s="2">
        <v>3</v>
      </c>
      <c r="Q8775" s="2">
        <v>622333333.33333302</v>
      </c>
      <c r="R8775">
        <v>46823545.833741002</v>
      </c>
      <c r="S8775">
        <v>81100760.374569401</v>
      </c>
      <c r="T8775" s="2">
        <v>3</v>
      </c>
    </row>
    <row r="8776" spans="1:20">
      <c r="A8776" t="s">
        <v>1648</v>
      </c>
      <c r="B8776" t="s">
        <v>1656</v>
      </c>
      <c r="C8776" s="219" t="s">
        <v>8</v>
      </c>
      <c r="D8776" s="1" t="s">
        <v>44</v>
      </c>
      <c r="E8776" s="1" t="s">
        <v>73</v>
      </c>
      <c r="F8776" s="38" t="s">
        <v>73</v>
      </c>
      <c r="G8776">
        <v>18</v>
      </c>
      <c r="H8776" s="123">
        <f t="shared" si="564"/>
        <v>0.8571428571428571</v>
      </c>
      <c r="I8776"/>
      <c r="K8776" t="s">
        <v>100</v>
      </c>
      <c r="M8776" s="2">
        <v>1683333333.3333299</v>
      </c>
      <c r="N8776">
        <v>261937227.42502901</v>
      </c>
      <c r="O8776">
        <v>453688586.29387301</v>
      </c>
      <c r="P8776" s="2">
        <v>3</v>
      </c>
      <c r="Q8776" s="325">
        <v>1248000000</v>
      </c>
      <c r="R8776">
        <v>202346237.91906801</v>
      </c>
      <c r="S8776">
        <v>350473964.79624599</v>
      </c>
      <c r="T8776" s="2">
        <v>3</v>
      </c>
    </row>
    <row r="8777" spans="1:20">
      <c r="A8777" t="s">
        <v>1648</v>
      </c>
      <c r="B8777" t="s">
        <v>1657</v>
      </c>
      <c r="C8777" s="219" t="s">
        <v>8</v>
      </c>
      <c r="D8777" s="1" t="s">
        <v>44</v>
      </c>
      <c r="E8777" s="1" t="s">
        <v>73</v>
      </c>
      <c r="F8777" s="38" t="s">
        <v>73</v>
      </c>
      <c r="G8777">
        <v>18</v>
      </c>
      <c r="H8777" s="123">
        <f t="shared" si="564"/>
        <v>0.8571428571428571</v>
      </c>
      <c r="I8777"/>
      <c r="K8777" t="s">
        <v>100</v>
      </c>
      <c r="M8777" s="2">
        <v>0</v>
      </c>
      <c r="N8777">
        <v>0</v>
      </c>
      <c r="O8777">
        <v>0</v>
      </c>
      <c r="P8777" s="2">
        <v>3</v>
      </c>
      <c r="Q8777" s="2">
        <v>0</v>
      </c>
      <c r="R8777">
        <v>0</v>
      </c>
      <c r="S8777">
        <v>0</v>
      </c>
      <c r="T8777" s="2">
        <v>3</v>
      </c>
    </row>
    <row r="8778" spans="1:20">
      <c r="A8778" t="s">
        <v>1648</v>
      </c>
      <c r="B8778" t="s">
        <v>1658</v>
      </c>
      <c r="C8778" s="219" t="s">
        <v>8</v>
      </c>
      <c r="D8778" s="1" t="s">
        <v>44</v>
      </c>
      <c r="E8778" s="1" t="s">
        <v>73</v>
      </c>
      <c r="F8778" s="38" t="s">
        <v>73</v>
      </c>
      <c r="G8778">
        <v>18</v>
      </c>
      <c r="H8778" s="123">
        <f t="shared" si="564"/>
        <v>0.8571428571428571</v>
      </c>
      <c r="I8778"/>
      <c r="K8778" t="s">
        <v>100</v>
      </c>
      <c r="M8778" s="2">
        <v>38966.666666666701</v>
      </c>
      <c r="N8778">
        <v>2066.6666666666702</v>
      </c>
      <c r="O8778">
        <v>3579.57166897568</v>
      </c>
      <c r="P8778" s="2">
        <v>3</v>
      </c>
      <c r="Q8778" s="2">
        <v>58266.666666666701</v>
      </c>
      <c r="R8778">
        <v>22559.649327455802</v>
      </c>
      <c r="S8778">
        <v>39074.458836090504</v>
      </c>
      <c r="T8778" s="2">
        <v>3</v>
      </c>
    </row>
    <row r="8779" spans="1:20">
      <c r="A8779" t="s">
        <v>1648</v>
      </c>
      <c r="B8779" t="s">
        <v>1659</v>
      </c>
      <c r="C8779" s="219" t="s">
        <v>8</v>
      </c>
      <c r="D8779" s="1" t="s">
        <v>44</v>
      </c>
      <c r="E8779" s="1" t="s">
        <v>73</v>
      </c>
      <c r="F8779" s="38" t="s">
        <v>73</v>
      </c>
      <c r="G8779">
        <v>18</v>
      </c>
      <c r="H8779" s="123">
        <f t="shared" si="564"/>
        <v>0.8571428571428571</v>
      </c>
      <c r="I8779"/>
      <c r="K8779" t="s">
        <v>100</v>
      </c>
      <c r="M8779" s="2">
        <v>79200</v>
      </c>
      <c r="N8779">
        <v>16288.9533119842</v>
      </c>
      <c r="O8779">
        <v>28213.294738473902</v>
      </c>
      <c r="P8779" s="2">
        <v>3</v>
      </c>
      <c r="Q8779" s="2">
        <v>162300</v>
      </c>
      <c r="R8779">
        <v>39431.248183811404</v>
      </c>
      <c r="S8779">
        <v>68296.925260219403</v>
      </c>
      <c r="T8779" s="2">
        <v>3</v>
      </c>
    </row>
    <row r="8780" spans="1:20">
      <c r="A8780" t="s">
        <v>1648</v>
      </c>
      <c r="B8780" t="s">
        <v>1660</v>
      </c>
      <c r="C8780" s="219" t="s">
        <v>8</v>
      </c>
      <c r="D8780" s="1" t="s">
        <v>44</v>
      </c>
      <c r="E8780" s="1" t="s">
        <v>73</v>
      </c>
      <c r="F8780" s="38" t="s">
        <v>73</v>
      </c>
      <c r="G8780">
        <v>18</v>
      </c>
      <c r="H8780" s="123">
        <f t="shared" si="564"/>
        <v>0.8571428571428571</v>
      </c>
      <c r="I8780"/>
      <c r="K8780" t="s">
        <v>100</v>
      </c>
      <c r="M8780" s="2">
        <v>2833333.3333333302</v>
      </c>
      <c r="N8780">
        <v>443333.33333333302</v>
      </c>
      <c r="O8780">
        <v>767875.85802220204</v>
      </c>
      <c r="P8780" s="2">
        <v>3</v>
      </c>
      <c r="Q8780" s="2">
        <v>3296666.6666666698</v>
      </c>
      <c r="R8780">
        <v>561733.42827754596</v>
      </c>
      <c r="S8780">
        <v>972950.83808655699</v>
      </c>
      <c r="T8780" s="2">
        <v>3</v>
      </c>
    </row>
    <row r="8781" spans="1:20">
      <c r="A8781" t="s">
        <v>1648</v>
      </c>
      <c r="B8781" t="s">
        <v>1661</v>
      </c>
      <c r="C8781" s="219" t="s">
        <v>8</v>
      </c>
      <c r="D8781" s="1" t="s">
        <v>44</v>
      </c>
      <c r="E8781" s="1" t="s">
        <v>73</v>
      </c>
      <c r="F8781" s="38" t="s">
        <v>73</v>
      </c>
      <c r="G8781">
        <v>18</v>
      </c>
      <c r="H8781" s="123">
        <f t="shared" si="564"/>
        <v>0.8571428571428571</v>
      </c>
      <c r="I8781"/>
      <c r="K8781" t="s">
        <v>100</v>
      </c>
      <c r="M8781" s="2">
        <v>0</v>
      </c>
      <c r="N8781">
        <v>0</v>
      </c>
      <c r="O8781">
        <v>0</v>
      </c>
      <c r="P8781" s="2">
        <v>3</v>
      </c>
      <c r="Q8781" s="2">
        <v>0</v>
      </c>
      <c r="R8781">
        <v>0</v>
      </c>
      <c r="S8781">
        <v>0</v>
      </c>
      <c r="T8781" s="2">
        <v>3</v>
      </c>
    </row>
    <row r="8782" spans="1:20">
      <c r="A8782" t="s">
        <v>1648</v>
      </c>
      <c r="B8782" t="s">
        <v>1662</v>
      </c>
      <c r="C8782" s="219" t="s">
        <v>8</v>
      </c>
      <c r="D8782" s="1" t="s">
        <v>44</v>
      </c>
      <c r="E8782" s="1" t="s">
        <v>73</v>
      </c>
      <c r="F8782" s="38" t="s">
        <v>73</v>
      </c>
      <c r="G8782">
        <v>18</v>
      </c>
      <c r="H8782" s="123">
        <f t="shared" si="564"/>
        <v>0.8571428571428571</v>
      </c>
      <c r="I8782"/>
      <c r="K8782" t="s">
        <v>100</v>
      </c>
      <c r="M8782" s="2">
        <v>0</v>
      </c>
      <c r="N8782">
        <v>0</v>
      </c>
      <c r="O8782">
        <v>0</v>
      </c>
      <c r="P8782" s="2">
        <v>3</v>
      </c>
      <c r="Q8782" s="2">
        <v>0</v>
      </c>
      <c r="R8782">
        <v>0</v>
      </c>
      <c r="S8782">
        <v>0</v>
      </c>
      <c r="T8782" s="2">
        <v>3</v>
      </c>
    </row>
    <row r="8783" spans="1:20">
      <c r="A8783" t="s">
        <v>1648</v>
      </c>
      <c r="B8783" t="s">
        <v>1663</v>
      </c>
      <c r="C8783" s="219" t="s">
        <v>8</v>
      </c>
      <c r="D8783" s="1" t="s">
        <v>44</v>
      </c>
      <c r="E8783" s="1" t="s">
        <v>73</v>
      </c>
      <c r="F8783" s="38" t="s">
        <v>73</v>
      </c>
      <c r="G8783">
        <v>18</v>
      </c>
      <c r="H8783" s="123">
        <f t="shared" si="564"/>
        <v>0.8571428571428571</v>
      </c>
      <c r="I8783"/>
      <c r="K8783" t="s">
        <v>100</v>
      </c>
      <c r="M8783" s="2">
        <v>755000</v>
      </c>
      <c r="N8783">
        <v>258836.499229404</v>
      </c>
      <c r="O8783">
        <v>448317.96751859097</v>
      </c>
      <c r="P8783" s="2">
        <v>3</v>
      </c>
      <c r="Q8783" s="2">
        <v>50333.333333333299</v>
      </c>
      <c r="R8783">
        <v>50333.333333333299</v>
      </c>
      <c r="S8783">
        <v>87179.890647633496</v>
      </c>
      <c r="T8783" s="2">
        <v>3</v>
      </c>
    </row>
    <row r="8784" spans="1:20">
      <c r="A8784" t="s">
        <v>1648</v>
      </c>
      <c r="B8784" t="s">
        <v>1653</v>
      </c>
      <c r="C8784" s="219" t="s">
        <v>8</v>
      </c>
      <c r="D8784" s="1" t="s">
        <v>44</v>
      </c>
      <c r="E8784" s="1" t="s">
        <v>73</v>
      </c>
      <c r="F8784" s="38" t="s">
        <v>73</v>
      </c>
      <c r="G8784">
        <v>21</v>
      </c>
      <c r="H8784" s="123">
        <f t="shared" si="564"/>
        <v>1</v>
      </c>
      <c r="I8784"/>
      <c r="L8784" t="s">
        <v>100</v>
      </c>
      <c r="M8784" s="2">
        <v>9853333.3333333302</v>
      </c>
      <c r="N8784">
        <v>1537154.6585963401</v>
      </c>
      <c r="O8784">
        <v>2662429.9677800601</v>
      </c>
      <c r="P8784" s="2">
        <v>3</v>
      </c>
      <c r="Q8784" s="2">
        <v>14506666.6666667</v>
      </c>
      <c r="R8784">
        <v>3689269.7259906498</v>
      </c>
      <c r="S8784">
        <v>6390002.6082415096</v>
      </c>
      <c r="T8784" s="2">
        <v>3</v>
      </c>
    </row>
    <row r="8785" spans="1:20">
      <c r="A8785" t="s">
        <v>1648</v>
      </c>
      <c r="B8785" t="s">
        <v>1654</v>
      </c>
      <c r="C8785" s="219" t="s">
        <v>8</v>
      </c>
      <c r="D8785" s="1" t="s">
        <v>44</v>
      </c>
      <c r="E8785" s="1" t="s">
        <v>73</v>
      </c>
      <c r="F8785" s="38" t="s">
        <v>73</v>
      </c>
      <c r="G8785">
        <v>21</v>
      </c>
      <c r="H8785" s="123">
        <f t="shared" si="564"/>
        <v>1</v>
      </c>
      <c r="I8785"/>
      <c r="L8785" t="s">
        <v>100</v>
      </c>
      <c r="M8785" s="2">
        <v>646333333.33333302</v>
      </c>
      <c r="N8785">
        <v>169452385.97054699</v>
      </c>
      <c r="O8785">
        <v>293500141.96475798</v>
      </c>
      <c r="P8785" s="2">
        <v>3</v>
      </c>
      <c r="Q8785" s="2">
        <v>496333333.33333302</v>
      </c>
      <c r="R8785">
        <v>183443300.35311899</v>
      </c>
      <c r="S8785">
        <v>317733116.519719</v>
      </c>
      <c r="T8785" s="2">
        <v>3</v>
      </c>
    </row>
    <row r="8786" spans="1:20">
      <c r="A8786" t="s">
        <v>1648</v>
      </c>
      <c r="B8786" t="s">
        <v>1655</v>
      </c>
      <c r="C8786" s="219" t="s">
        <v>8</v>
      </c>
      <c r="D8786" s="1" t="s">
        <v>44</v>
      </c>
      <c r="E8786" s="1" t="s">
        <v>73</v>
      </c>
      <c r="F8786" s="38" t="s">
        <v>73</v>
      </c>
      <c r="G8786">
        <v>21</v>
      </c>
      <c r="H8786" s="123">
        <f t="shared" si="564"/>
        <v>1</v>
      </c>
      <c r="I8786"/>
      <c r="L8786" t="s">
        <v>100</v>
      </c>
      <c r="M8786" s="2">
        <v>304666666.66666698</v>
      </c>
      <c r="N8786">
        <v>45425152.1125075</v>
      </c>
      <c r="O8786">
        <v>78678671.400407702</v>
      </c>
      <c r="P8786" s="2">
        <v>3</v>
      </c>
      <c r="Q8786" s="2">
        <v>335333333.33333302</v>
      </c>
      <c r="R8786">
        <v>67471804.810931504</v>
      </c>
      <c r="S8786">
        <v>116864594.010904</v>
      </c>
      <c r="T8786" s="2">
        <v>3</v>
      </c>
    </row>
    <row r="8787" spans="1:20">
      <c r="A8787" t="s">
        <v>1648</v>
      </c>
      <c r="B8787" t="s">
        <v>1656</v>
      </c>
      <c r="C8787" s="219" t="s">
        <v>8</v>
      </c>
      <c r="D8787" s="1" t="s">
        <v>44</v>
      </c>
      <c r="E8787" s="1" t="s">
        <v>73</v>
      </c>
      <c r="F8787" s="38" t="s">
        <v>73</v>
      </c>
      <c r="G8787">
        <v>21</v>
      </c>
      <c r="H8787" s="123">
        <f t="shared" si="564"/>
        <v>1</v>
      </c>
      <c r="I8787"/>
      <c r="L8787" t="s">
        <v>100</v>
      </c>
      <c r="M8787" s="2">
        <v>1856666666.6666701</v>
      </c>
      <c r="N8787">
        <v>528183469.80739403</v>
      </c>
      <c r="O8787">
        <v>914840605.42442799</v>
      </c>
      <c r="P8787" s="2">
        <v>3</v>
      </c>
      <c r="Q8787" s="2">
        <v>1162666666.6666701</v>
      </c>
      <c r="R8787">
        <v>389871916.28932601</v>
      </c>
      <c r="S8787">
        <v>675277967.457353</v>
      </c>
      <c r="T8787" s="2">
        <v>3</v>
      </c>
    </row>
    <row r="8788" spans="1:20">
      <c r="A8788" t="s">
        <v>1648</v>
      </c>
      <c r="B8788" t="s">
        <v>1657</v>
      </c>
      <c r="C8788" s="219" t="s">
        <v>8</v>
      </c>
      <c r="D8788" s="1" t="s">
        <v>44</v>
      </c>
      <c r="E8788" s="1" t="s">
        <v>73</v>
      </c>
      <c r="F8788" s="38" t="s">
        <v>73</v>
      </c>
      <c r="G8788">
        <v>21</v>
      </c>
      <c r="H8788" s="123">
        <f t="shared" si="564"/>
        <v>1</v>
      </c>
      <c r="I8788"/>
      <c r="L8788" t="s">
        <v>100</v>
      </c>
      <c r="M8788" s="2">
        <v>0</v>
      </c>
      <c r="N8788">
        <v>0</v>
      </c>
      <c r="O8788">
        <v>0</v>
      </c>
      <c r="P8788" s="2">
        <v>3</v>
      </c>
      <c r="Q8788" s="2">
        <v>0</v>
      </c>
      <c r="R8788">
        <v>0</v>
      </c>
      <c r="S8788">
        <v>0</v>
      </c>
      <c r="T8788" s="2">
        <v>3</v>
      </c>
    </row>
    <row r="8789" spans="1:20">
      <c r="A8789" t="s">
        <v>1648</v>
      </c>
      <c r="B8789" t="s">
        <v>1658</v>
      </c>
      <c r="C8789" s="219" t="s">
        <v>8</v>
      </c>
      <c r="D8789" s="1" t="s">
        <v>44</v>
      </c>
      <c r="E8789" s="1" t="s">
        <v>73</v>
      </c>
      <c r="F8789" s="38" t="s">
        <v>73</v>
      </c>
      <c r="G8789">
        <v>21</v>
      </c>
      <c r="H8789" s="123">
        <f t="shared" si="564"/>
        <v>1</v>
      </c>
      <c r="I8789"/>
      <c r="L8789" t="s">
        <v>100</v>
      </c>
      <c r="M8789" s="2">
        <v>55433.333333333299</v>
      </c>
      <c r="N8789">
        <v>9405.1995076009807</v>
      </c>
      <c r="O8789">
        <v>16290.283402486701</v>
      </c>
      <c r="P8789" s="2">
        <v>3</v>
      </c>
      <c r="Q8789" s="2">
        <v>34900</v>
      </c>
      <c r="R8789">
        <v>4100</v>
      </c>
      <c r="S8789">
        <v>7101.4083110324</v>
      </c>
      <c r="T8789" s="2">
        <v>3</v>
      </c>
    </row>
    <row r="8790" spans="1:20">
      <c r="A8790" t="s">
        <v>1648</v>
      </c>
      <c r="B8790" t="s">
        <v>1659</v>
      </c>
      <c r="C8790" s="219" t="s">
        <v>8</v>
      </c>
      <c r="D8790" s="1" t="s">
        <v>44</v>
      </c>
      <c r="E8790" s="1" t="s">
        <v>73</v>
      </c>
      <c r="F8790" s="38" t="s">
        <v>73</v>
      </c>
      <c r="G8790">
        <v>21</v>
      </c>
      <c r="H8790" s="123">
        <f t="shared" si="564"/>
        <v>1</v>
      </c>
      <c r="I8790"/>
      <c r="L8790" t="s">
        <v>100</v>
      </c>
      <c r="M8790" s="2">
        <v>83100</v>
      </c>
      <c r="N8790">
        <v>1300</v>
      </c>
      <c r="O8790">
        <v>2251.6660498395399</v>
      </c>
      <c r="P8790" s="2">
        <v>3</v>
      </c>
      <c r="Q8790" s="2">
        <v>105366.66666666701</v>
      </c>
      <c r="R8790">
        <v>17970.376858720701</v>
      </c>
      <c r="S8790">
        <v>31125.605750464299</v>
      </c>
      <c r="T8790" s="2">
        <v>3</v>
      </c>
    </row>
    <row r="8791" spans="1:20">
      <c r="A8791" t="s">
        <v>1648</v>
      </c>
      <c r="B8791" t="s">
        <v>1660</v>
      </c>
      <c r="C8791" s="219" t="s">
        <v>8</v>
      </c>
      <c r="D8791" s="1" t="s">
        <v>44</v>
      </c>
      <c r="E8791" s="1" t="s">
        <v>73</v>
      </c>
      <c r="F8791" s="38" t="s">
        <v>73</v>
      </c>
      <c r="G8791">
        <v>21</v>
      </c>
      <c r="H8791" s="123">
        <f t="shared" si="564"/>
        <v>1</v>
      </c>
      <c r="I8791"/>
      <c r="L8791" t="s">
        <v>100</v>
      </c>
      <c r="M8791" s="2">
        <v>1640666.66666667</v>
      </c>
      <c r="N8791">
        <v>404046.75197033503</v>
      </c>
      <c r="O8791">
        <v>699829.50304580096</v>
      </c>
      <c r="P8791" s="2">
        <v>3</v>
      </c>
      <c r="Q8791" s="2">
        <v>2200000</v>
      </c>
      <c r="R8791">
        <v>508166.63933530002</v>
      </c>
      <c r="S8791">
        <v>880170.43804027</v>
      </c>
      <c r="T8791" s="2">
        <v>3</v>
      </c>
    </row>
    <row r="8792" spans="1:20">
      <c r="A8792" t="s">
        <v>1648</v>
      </c>
      <c r="B8792" t="s">
        <v>1661</v>
      </c>
      <c r="C8792" s="219" t="s">
        <v>8</v>
      </c>
      <c r="D8792" s="1" t="s">
        <v>44</v>
      </c>
      <c r="E8792" s="1" t="s">
        <v>73</v>
      </c>
      <c r="F8792" s="38" t="s">
        <v>73</v>
      </c>
      <c r="G8792">
        <v>21</v>
      </c>
      <c r="H8792" s="123">
        <f t="shared" si="564"/>
        <v>1</v>
      </c>
      <c r="I8792"/>
      <c r="L8792" t="s">
        <v>100</v>
      </c>
      <c r="M8792" s="2">
        <v>26100</v>
      </c>
      <c r="N8792">
        <v>26100</v>
      </c>
      <c r="O8792">
        <v>45206.5260775477</v>
      </c>
      <c r="P8792" s="2">
        <v>3</v>
      </c>
      <c r="Q8792" s="2">
        <v>0</v>
      </c>
      <c r="R8792">
        <v>0</v>
      </c>
      <c r="S8792">
        <v>0</v>
      </c>
      <c r="T8792" s="2">
        <v>3</v>
      </c>
    </row>
    <row r="8793" spans="1:20">
      <c r="A8793" t="s">
        <v>1648</v>
      </c>
      <c r="B8793" t="s">
        <v>1662</v>
      </c>
      <c r="C8793" s="219" t="s">
        <v>8</v>
      </c>
      <c r="D8793" s="1" t="s">
        <v>44</v>
      </c>
      <c r="E8793" s="1" t="s">
        <v>73</v>
      </c>
      <c r="F8793" s="38" t="s">
        <v>73</v>
      </c>
      <c r="G8793">
        <v>21</v>
      </c>
      <c r="H8793" s="123">
        <f t="shared" si="564"/>
        <v>1</v>
      </c>
      <c r="I8793"/>
      <c r="L8793" t="s">
        <v>100</v>
      </c>
      <c r="M8793" s="2">
        <v>0</v>
      </c>
      <c r="N8793">
        <v>0</v>
      </c>
      <c r="O8793">
        <v>0</v>
      </c>
      <c r="P8793">
        <v>3</v>
      </c>
      <c r="Q8793" s="2">
        <v>0</v>
      </c>
      <c r="R8793">
        <v>0</v>
      </c>
      <c r="S8793">
        <v>0</v>
      </c>
      <c r="T8793">
        <v>3</v>
      </c>
    </row>
    <row r="8794" spans="1:20">
      <c r="A8794" t="s">
        <v>1648</v>
      </c>
      <c r="B8794" t="s">
        <v>1663</v>
      </c>
      <c r="C8794" s="219" t="s">
        <v>8</v>
      </c>
      <c r="D8794" s="1" t="s">
        <v>44</v>
      </c>
      <c r="E8794" s="1" t="s">
        <v>73</v>
      </c>
      <c r="F8794" s="38" t="s">
        <v>73</v>
      </c>
      <c r="G8794">
        <v>21</v>
      </c>
      <c r="H8794" s="123">
        <f t="shared" si="564"/>
        <v>1</v>
      </c>
      <c r="I8794"/>
      <c r="L8794" t="s">
        <v>100</v>
      </c>
      <c r="M8794" s="2">
        <v>1238333.33333333</v>
      </c>
      <c r="N8794">
        <v>183991.24375300499</v>
      </c>
      <c r="O8794">
        <v>318682.18232799502</v>
      </c>
      <c r="P8794">
        <v>3</v>
      </c>
      <c r="Q8794" s="2">
        <v>452333.33333333302</v>
      </c>
      <c r="R8794">
        <v>188230.65047376801</v>
      </c>
      <c r="S8794">
        <v>326025.05016230501</v>
      </c>
      <c r="T8794">
        <v>3</v>
      </c>
    </row>
    <row r="8795" spans="1:20">
      <c r="A8795" t="s">
        <v>1649</v>
      </c>
      <c r="B8795" t="s">
        <v>1653</v>
      </c>
      <c r="C8795" s="219" t="s">
        <v>8</v>
      </c>
      <c r="D8795" s="1" t="s">
        <v>44</v>
      </c>
      <c r="E8795" s="1" t="s">
        <v>73</v>
      </c>
      <c r="F8795" s="38" t="s">
        <v>73</v>
      </c>
      <c r="G8795">
        <v>3</v>
      </c>
      <c r="H8795" s="123">
        <f t="shared" si="564"/>
        <v>0.14285714285714285</v>
      </c>
      <c r="I8795"/>
      <c r="J8795" t="s">
        <v>100</v>
      </c>
      <c r="M8795" s="2">
        <v>0</v>
      </c>
      <c r="N8795">
        <v>0</v>
      </c>
      <c r="O8795">
        <v>0</v>
      </c>
      <c r="P8795">
        <v>3</v>
      </c>
      <c r="Q8795" s="2">
        <v>0</v>
      </c>
      <c r="R8795">
        <v>0</v>
      </c>
      <c r="S8795">
        <v>0</v>
      </c>
      <c r="T8795">
        <v>3</v>
      </c>
    </row>
    <row r="8796" spans="1:20">
      <c r="A8796" t="s">
        <v>1649</v>
      </c>
      <c r="B8796" t="s">
        <v>1654</v>
      </c>
      <c r="C8796" s="219" t="s">
        <v>8</v>
      </c>
      <c r="D8796" s="1" t="s">
        <v>44</v>
      </c>
      <c r="E8796" s="1" t="s">
        <v>73</v>
      </c>
      <c r="F8796" s="38" t="s">
        <v>73</v>
      </c>
      <c r="G8796">
        <v>3</v>
      </c>
      <c r="H8796" s="123">
        <f t="shared" si="564"/>
        <v>0.14285714285714285</v>
      </c>
      <c r="I8796"/>
      <c r="J8796" t="s">
        <v>100</v>
      </c>
      <c r="M8796" s="2">
        <v>1183000</v>
      </c>
      <c r="N8796">
        <v>347715.88018572499</v>
      </c>
      <c r="O8796">
        <v>602261.57108020806</v>
      </c>
      <c r="P8796">
        <v>3</v>
      </c>
      <c r="Q8796" s="2">
        <v>1865333.33333333</v>
      </c>
      <c r="R8796">
        <v>600084.80882103497</v>
      </c>
      <c r="S8796">
        <v>1039377.37772829</v>
      </c>
      <c r="T8796">
        <v>3</v>
      </c>
    </row>
    <row r="8797" spans="1:20">
      <c r="A8797" t="s">
        <v>1649</v>
      </c>
      <c r="B8797" t="s">
        <v>1655</v>
      </c>
      <c r="C8797" s="219" t="s">
        <v>8</v>
      </c>
      <c r="D8797" s="1" t="s">
        <v>44</v>
      </c>
      <c r="E8797" s="1" t="s">
        <v>73</v>
      </c>
      <c r="F8797" s="38" t="s">
        <v>73</v>
      </c>
      <c r="G8797">
        <v>3</v>
      </c>
      <c r="H8797" s="123">
        <f t="shared" si="564"/>
        <v>0.14285714285714285</v>
      </c>
      <c r="I8797"/>
      <c r="J8797" t="s">
        <v>100</v>
      </c>
      <c r="M8797" s="2">
        <v>0</v>
      </c>
      <c r="N8797">
        <v>0</v>
      </c>
      <c r="O8797">
        <v>0</v>
      </c>
      <c r="P8797">
        <v>3</v>
      </c>
      <c r="Q8797" s="2">
        <v>0</v>
      </c>
      <c r="R8797">
        <v>0</v>
      </c>
      <c r="S8797">
        <v>0</v>
      </c>
      <c r="T8797">
        <v>3</v>
      </c>
    </row>
    <row r="8798" spans="1:20">
      <c r="A8798" t="s">
        <v>1649</v>
      </c>
      <c r="B8798" t="s">
        <v>1656</v>
      </c>
      <c r="C8798" s="219" t="s">
        <v>8</v>
      </c>
      <c r="D8798" s="1" t="s">
        <v>44</v>
      </c>
      <c r="E8798" s="1" t="s">
        <v>73</v>
      </c>
      <c r="F8798" s="38" t="s">
        <v>73</v>
      </c>
      <c r="G8798">
        <v>3</v>
      </c>
      <c r="H8798" s="123">
        <f t="shared" si="564"/>
        <v>0.14285714285714285</v>
      </c>
      <c r="I8798"/>
      <c r="J8798" t="s">
        <v>100</v>
      </c>
      <c r="M8798" s="325">
        <v>392000000</v>
      </c>
      <c r="N8798">
        <v>18027756.377319898</v>
      </c>
      <c r="O8798">
        <v>31224989.991992</v>
      </c>
      <c r="P8798">
        <v>3</v>
      </c>
      <c r="Q8798" s="2">
        <v>414666666.66666698</v>
      </c>
      <c r="R8798">
        <v>66121941.2231002</v>
      </c>
      <c r="S8798">
        <v>114526561.693492</v>
      </c>
      <c r="T8798">
        <v>3</v>
      </c>
    </row>
    <row r="8799" spans="1:20">
      <c r="A8799" t="s">
        <v>1649</v>
      </c>
      <c r="B8799" t="s">
        <v>1657</v>
      </c>
      <c r="C8799" s="219" t="s">
        <v>8</v>
      </c>
      <c r="D8799" s="1" t="s">
        <v>44</v>
      </c>
      <c r="E8799" s="1" t="s">
        <v>73</v>
      </c>
      <c r="F8799" s="38" t="s">
        <v>73</v>
      </c>
      <c r="G8799">
        <v>3</v>
      </c>
      <c r="H8799" s="123">
        <f t="shared" si="564"/>
        <v>0.14285714285714285</v>
      </c>
      <c r="I8799"/>
      <c r="J8799" t="s">
        <v>100</v>
      </c>
      <c r="M8799" s="2">
        <v>0</v>
      </c>
      <c r="N8799">
        <v>0</v>
      </c>
      <c r="O8799">
        <v>0</v>
      </c>
      <c r="P8799">
        <v>3</v>
      </c>
      <c r="Q8799" s="2">
        <v>0</v>
      </c>
      <c r="R8799">
        <v>0</v>
      </c>
      <c r="S8799">
        <v>0</v>
      </c>
      <c r="T8799">
        <v>3</v>
      </c>
    </row>
    <row r="8800" spans="1:20">
      <c r="A8800" t="s">
        <v>1649</v>
      </c>
      <c r="B8800" t="s">
        <v>1658</v>
      </c>
      <c r="C8800" s="219" t="s">
        <v>8</v>
      </c>
      <c r="D8800" s="1" t="s">
        <v>44</v>
      </c>
      <c r="E8800" s="1" t="s">
        <v>73</v>
      </c>
      <c r="F8800" s="38" t="s">
        <v>73</v>
      </c>
      <c r="G8800">
        <v>3</v>
      </c>
      <c r="H8800" s="123">
        <f t="shared" si="564"/>
        <v>0.14285714285714285</v>
      </c>
      <c r="I8800"/>
      <c r="J8800" t="s">
        <v>100</v>
      </c>
      <c r="M8800" s="2">
        <v>0</v>
      </c>
      <c r="N8800">
        <v>0</v>
      </c>
      <c r="O8800">
        <v>0</v>
      </c>
      <c r="P8800">
        <v>3</v>
      </c>
      <c r="Q8800" s="2">
        <v>0</v>
      </c>
      <c r="R8800">
        <v>0</v>
      </c>
      <c r="S8800">
        <v>0</v>
      </c>
      <c r="T8800">
        <v>3</v>
      </c>
    </row>
    <row r="8801" spans="1:20">
      <c r="A8801" t="s">
        <v>1649</v>
      </c>
      <c r="B8801" t="s">
        <v>1659</v>
      </c>
      <c r="C8801" s="219" t="s">
        <v>8</v>
      </c>
      <c r="D8801" s="1" t="s">
        <v>44</v>
      </c>
      <c r="E8801" s="1" t="s">
        <v>73</v>
      </c>
      <c r="F8801" s="38" t="s">
        <v>73</v>
      </c>
      <c r="G8801">
        <v>3</v>
      </c>
      <c r="H8801" s="123">
        <f t="shared" si="564"/>
        <v>0.14285714285714285</v>
      </c>
      <c r="I8801"/>
      <c r="J8801" t="s">
        <v>100</v>
      </c>
      <c r="M8801" s="2">
        <v>3893.3333333333298</v>
      </c>
      <c r="N8801">
        <v>2369.5381640967698</v>
      </c>
      <c r="O8801">
        <v>4104.1604906890898</v>
      </c>
      <c r="P8801">
        <v>3</v>
      </c>
      <c r="Q8801" s="2">
        <v>3503.3333333333298</v>
      </c>
      <c r="R8801">
        <v>1166.6666666666699</v>
      </c>
      <c r="S8801">
        <v>2020.72594216369</v>
      </c>
      <c r="T8801">
        <v>3</v>
      </c>
    </row>
    <row r="8802" spans="1:20">
      <c r="A8802" t="s">
        <v>1649</v>
      </c>
      <c r="B8802" t="s">
        <v>1660</v>
      </c>
      <c r="C8802" s="219" t="s">
        <v>8</v>
      </c>
      <c r="D8802" s="1" t="s">
        <v>44</v>
      </c>
      <c r="E8802" s="1" t="s">
        <v>73</v>
      </c>
      <c r="F8802" s="38" t="s">
        <v>73</v>
      </c>
      <c r="G8802">
        <v>3</v>
      </c>
      <c r="H8802" s="123">
        <f t="shared" si="564"/>
        <v>0.14285714285714285</v>
      </c>
      <c r="I8802"/>
      <c r="J8802" t="s">
        <v>100</v>
      </c>
      <c r="M8802" s="2">
        <v>1376666.66666667</v>
      </c>
      <c r="N8802">
        <v>77960.103756843295</v>
      </c>
      <c r="O8802">
        <v>135030.860670194</v>
      </c>
      <c r="P8802">
        <v>3</v>
      </c>
      <c r="Q8802" s="2">
        <v>1750000</v>
      </c>
      <c r="R8802">
        <v>75718.777944003697</v>
      </c>
      <c r="S8802">
        <v>131148.77048604001</v>
      </c>
      <c r="T8802">
        <v>3</v>
      </c>
    </row>
    <row r="8803" spans="1:20">
      <c r="A8803" t="s">
        <v>1649</v>
      </c>
      <c r="B8803" t="s">
        <v>1661</v>
      </c>
      <c r="C8803" s="219" t="s">
        <v>8</v>
      </c>
      <c r="D8803" s="1" t="s">
        <v>44</v>
      </c>
      <c r="E8803" s="1" t="s">
        <v>73</v>
      </c>
      <c r="F8803" s="38" t="s">
        <v>73</v>
      </c>
      <c r="G8803">
        <v>3</v>
      </c>
      <c r="H8803" s="123">
        <f t="shared" si="564"/>
        <v>0.14285714285714285</v>
      </c>
      <c r="I8803"/>
      <c r="J8803" t="s">
        <v>100</v>
      </c>
      <c r="M8803" s="2">
        <v>2003333.33333333</v>
      </c>
      <c r="N8803">
        <v>270883.32871880103</v>
      </c>
      <c r="O8803">
        <v>469183.688264344</v>
      </c>
      <c r="P8803">
        <v>3</v>
      </c>
      <c r="Q8803" s="2">
        <v>2010000</v>
      </c>
      <c r="R8803">
        <v>235796.52245103201</v>
      </c>
      <c r="S8803">
        <v>408411.55713324301</v>
      </c>
      <c r="T8803">
        <v>3</v>
      </c>
    </row>
    <row r="8804" spans="1:20">
      <c r="A8804" t="s">
        <v>1649</v>
      </c>
      <c r="B8804" t="s">
        <v>1662</v>
      </c>
      <c r="C8804" s="219" t="s">
        <v>8</v>
      </c>
      <c r="D8804" s="1" t="s">
        <v>44</v>
      </c>
      <c r="E8804" s="1" t="s">
        <v>73</v>
      </c>
      <c r="F8804" s="38" t="s">
        <v>73</v>
      </c>
      <c r="G8804">
        <v>3</v>
      </c>
      <c r="H8804" s="123">
        <f t="shared" si="564"/>
        <v>0.14285714285714285</v>
      </c>
      <c r="I8804"/>
      <c r="J8804" t="s">
        <v>100</v>
      </c>
      <c r="M8804" s="2">
        <v>0</v>
      </c>
      <c r="N8804">
        <v>0</v>
      </c>
      <c r="O8804">
        <v>0</v>
      </c>
      <c r="P8804">
        <v>3</v>
      </c>
      <c r="Q8804" s="2">
        <v>0</v>
      </c>
      <c r="R8804">
        <v>0</v>
      </c>
      <c r="S8804">
        <v>0</v>
      </c>
      <c r="T8804">
        <v>3</v>
      </c>
    </row>
    <row r="8805" spans="1:20">
      <c r="A8805" t="s">
        <v>1649</v>
      </c>
      <c r="B8805" t="s">
        <v>1663</v>
      </c>
      <c r="C8805" s="219" t="s">
        <v>8</v>
      </c>
      <c r="D8805" s="1" t="s">
        <v>44</v>
      </c>
      <c r="E8805" s="1" t="s">
        <v>73</v>
      </c>
      <c r="F8805" s="38" t="s">
        <v>73</v>
      </c>
      <c r="G8805">
        <v>3</v>
      </c>
      <c r="H8805" s="123">
        <f t="shared" si="564"/>
        <v>0.14285714285714285</v>
      </c>
      <c r="I8805"/>
      <c r="J8805" t="s">
        <v>100</v>
      </c>
      <c r="M8805" s="2">
        <v>0</v>
      </c>
      <c r="N8805">
        <v>0</v>
      </c>
      <c r="O8805">
        <v>0</v>
      </c>
      <c r="P8805" s="2">
        <v>3</v>
      </c>
      <c r="Q8805" s="2">
        <v>0</v>
      </c>
      <c r="R8805">
        <v>0</v>
      </c>
      <c r="S8805">
        <v>0</v>
      </c>
      <c r="T8805" s="2">
        <v>3</v>
      </c>
    </row>
    <row r="8806" spans="1:20">
      <c r="A8806" t="s">
        <v>1649</v>
      </c>
      <c r="B8806" t="s">
        <v>1653</v>
      </c>
      <c r="C8806" s="219" t="s">
        <v>8</v>
      </c>
      <c r="D8806" s="1" t="s">
        <v>44</v>
      </c>
      <c r="E8806" s="1" t="s">
        <v>73</v>
      </c>
      <c r="F8806" s="38" t="s">
        <v>73</v>
      </c>
      <c r="G8806">
        <v>12</v>
      </c>
      <c r="H8806" s="123">
        <f t="shared" si="564"/>
        <v>0.5714285714285714</v>
      </c>
      <c r="I8806"/>
      <c r="K8806" t="s">
        <v>100</v>
      </c>
      <c r="M8806" s="2">
        <v>96666.666666666701</v>
      </c>
      <c r="N8806">
        <v>96666.666666666701</v>
      </c>
      <c r="O8806">
        <v>167431.57806499099</v>
      </c>
      <c r="P8806" s="2">
        <v>3</v>
      </c>
      <c r="Q8806" s="2">
        <v>96666.666666666701</v>
      </c>
      <c r="R8806">
        <v>96666.666666666701</v>
      </c>
      <c r="S8806">
        <v>167431.57806499099</v>
      </c>
      <c r="T8806" s="2">
        <v>3</v>
      </c>
    </row>
    <row r="8807" spans="1:20">
      <c r="A8807" t="s">
        <v>1649</v>
      </c>
      <c r="B8807" t="s">
        <v>1654</v>
      </c>
      <c r="C8807" s="219" t="s">
        <v>8</v>
      </c>
      <c r="D8807" s="1" t="s">
        <v>44</v>
      </c>
      <c r="E8807" s="1" t="s">
        <v>73</v>
      </c>
      <c r="F8807" s="38" t="s">
        <v>73</v>
      </c>
      <c r="G8807">
        <v>12</v>
      </c>
      <c r="H8807" s="123">
        <f t="shared" si="564"/>
        <v>0.5714285714285714</v>
      </c>
      <c r="I8807"/>
      <c r="K8807" t="s">
        <v>100</v>
      </c>
      <c r="M8807" s="2">
        <v>1656666.66666667</v>
      </c>
      <c r="N8807">
        <v>276546.158493981</v>
      </c>
      <c r="O8807">
        <v>478991.99714956997</v>
      </c>
      <c r="P8807" s="2">
        <v>3</v>
      </c>
      <c r="Q8807" s="2">
        <v>517000</v>
      </c>
      <c r="R8807">
        <v>372481.31944210798</v>
      </c>
      <c r="S8807">
        <v>645156.57014402305</v>
      </c>
      <c r="T8807" s="2">
        <v>3</v>
      </c>
    </row>
    <row r="8808" spans="1:20">
      <c r="A8808" t="s">
        <v>1649</v>
      </c>
      <c r="B8808" t="s">
        <v>1655</v>
      </c>
      <c r="C8808" s="219" t="s">
        <v>8</v>
      </c>
      <c r="D8808" s="1" t="s">
        <v>44</v>
      </c>
      <c r="E8808" s="1" t="s">
        <v>73</v>
      </c>
      <c r="F8808" s="38" t="s">
        <v>73</v>
      </c>
      <c r="G8808">
        <v>12</v>
      </c>
      <c r="H8808" s="123">
        <f t="shared" si="564"/>
        <v>0.5714285714285714</v>
      </c>
      <c r="I8808"/>
      <c r="K8808" t="s">
        <v>100</v>
      </c>
      <c r="M8808" s="2">
        <v>3810000</v>
      </c>
      <c r="N8808">
        <v>854400.37453175301</v>
      </c>
      <c r="O8808">
        <v>1479864.85869487</v>
      </c>
      <c r="P8808" s="2">
        <v>3</v>
      </c>
      <c r="Q8808" s="2">
        <v>4713333.3333333302</v>
      </c>
      <c r="R8808">
        <v>2183096.6792863598</v>
      </c>
      <c r="S8808">
        <v>3781234.3663588702</v>
      </c>
      <c r="T8808" s="2">
        <v>3</v>
      </c>
    </row>
    <row r="8809" spans="1:20">
      <c r="A8809" t="s">
        <v>1649</v>
      </c>
      <c r="B8809" t="s">
        <v>1656</v>
      </c>
      <c r="C8809" s="219" t="s">
        <v>8</v>
      </c>
      <c r="D8809" s="1" t="s">
        <v>44</v>
      </c>
      <c r="E8809" s="1" t="s">
        <v>73</v>
      </c>
      <c r="F8809" s="38" t="s">
        <v>73</v>
      </c>
      <c r="G8809">
        <v>12</v>
      </c>
      <c r="H8809" s="123">
        <f t="shared" si="564"/>
        <v>0.5714285714285714</v>
      </c>
      <c r="I8809"/>
      <c r="K8809" t="s">
        <v>100</v>
      </c>
      <c r="M8809" s="2">
        <v>479666666.66666698</v>
      </c>
      <c r="N8809">
        <v>90767713.300367907</v>
      </c>
      <c r="O8809">
        <v>157214291.12308201</v>
      </c>
      <c r="P8809" s="2">
        <v>3</v>
      </c>
      <c r="Q8809" s="2">
        <v>444666666.66666698</v>
      </c>
      <c r="R8809">
        <v>141570163.20931199</v>
      </c>
      <c r="S8809">
        <v>245206715.514346</v>
      </c>
      <c r="T8809" s="2">
        <v>3</v>
      </c>
    </row>
    <row r="8810" spans="1:20">
      <c r="A8810" t="s">
        <v>1649</v>
      </c>
      <c r="B8810" t="s">
        <v>1657</v>
      </c>
      <c r="C8810" s="219" t="s">
        <v>8</v>
      </c>
      <c r="D8810" s="1" t="s">
        <v>44</v>
      </c>
      <c r="E8810" s="1" t="s">
        <v>73</v>
      </c>
      <c r="F8810" s="38" t="s">
        <v>73</v>
      </c>
      <c r="G8810">
        <v>12</v>
      </c>
      <c r="H8810" s="123">
        <f t="shared" si="564"/>
        <v>0.5714285714285714</v>
      </c>
      <c r="I8810"/>
      <c r="K8810" t="s">
        <v>100</v>
      </c>
      <c r="M8810" s="2">
        <v>0</v>
      </c>
      <c r="N8810">
        <v>0</v>
      </c>
      <c r="O8810">
        <v>0</v>
      </c>
      <c r="P8810" s="2">
        <v>3</v>
      </c>
      <c r="Q8810" s="2">
        <v>0</v>
      </c>
      <c r="R8810">
        <v>0</v>
      </c>
      <c r="S8810">
        <v>0</v>
      </c>
      <c r="T8810" s="2">
        <v>3</v>
      </c>
    </row>
    <row r="8811" spans="1:20">
      <c r="A8811" t="s">
        <v>1649</v>
      </c>
      <c r="B8811" t="s">
        <v>1658</v>
      </c>
      <c r="C8811" s="219" t="s">
        <v>8</v>
      </c>
      <c r="D8811" s="1" t="s">
        <v>44</v>
      </c>
      <c r="E8811" s="1" t="s">
        <v>73</v>
      </c>
      <c r="F8811" s="38" t="s">
        <v>73</v>
      </c>
      <c r="G8811">
        <v>12</v>
      </c>
      <c r="H8811" s="123">
        <f t="shared" si="564"/>
        <v>0.5714285714285714</v>
      </c>
      <c r="I8811"/>
      <c r="K8811" t="s">
        <v>100</v>
      </c>
      <c r="M8811" s="2">
        <v>0</v>
      </c>
      <c r="N8811">
        <v>0</v>
      </c>
      <c r="O8811">
        <v>0</v>
      </c>
      <c r="P8811" s="2">
        <v>3</v>
      </c>
      <c r="Q8811" s="2">
        <v>0</v>
      </c>
      <c r="R8811">
        <v>0</v>
      </c>
      <c r="S8811">
        <v>0</v>
      </c>
      <c r="T8811" s="2">
        <v>3</v>
      </c>
    </row>
    <row r="8812" spans="1:20">
      <c r="A8812" t="s">
        <v>1649</v>
      </c>
      <c r="B8812" t="s">
        <v>1659</v>
      </c>
      <c r="C8812" s="219" t="s">
        <v>8</v>
      </c>
      <c r="D8812" s="1" t="s">
        <v>44</v>
      </c>
      <c r="E8812" s="1" t="s">
        <v>73</v>
      </c>
      <c r="F8812" s="38" t="s">
        <v>73</v>
      </c>
      <c r="G8812">
        <v>12</v>
      </c>
      <c r="H8812" s="123">
        <f t="shared" si="564"/>
        <v>0.5714285714285714</v>
      </c>
      <c r="I8812"/>
      <c r="K8812" t="s">
        <v>100</v>
      </c>
      <c r="M8812" s="2">
        <v>22100</v>
      </c>
      <c r="N8812">
        <v>3439.4767043839702</v>
      </c>
      <c r="O8812">
        <v>5957.3484034425901</v>
      </c>
      <c r="P8812" s="2">
        <v>3</v>
      </c>
      <c r="Q8812" s="2">
        <v>13613.333333333299</v>
      </c>
      <c r="R8812">
        <v>2240.1289645415</v>
      </c>
      <c r="S8812">
        <v>3880.0171820925402</v>
      </c>
      <c r="T8812" s="2">
        <v>3</v>
      </c>
    </row>
    <row r="8813" spans="1:20">
      <c r="A8813" t="s">
        <v>1649</v>
      </c>
      <c r="B8813" t="s">
        <v>1660</v>
      </c>
      <c r="C8813" s="219" t="s">
        <v>8</v>
      </c>
      <c r="D8813" s="1" t="s">
        <v>44</v>
      </c>
      <c r="E8813" s="1" t="s">
        <v>73</v>
      </c>
      <c r="F8813" s="38" t="s">
        <v>73</v>
      </c>
      <c r="G8813">
        <v>12</v>
      </c>
      <c r="H8813" s="123">
        <f t="shared" si="564"/>
        <v>0.5714285714285714</v>
      </c>
      <c r="I8813"/>
      <c r="K8813" t="s">
        <v>100</v>
      </c>
      <c r="M8813" s="2">
        <v>68666.666666666701</v>
      </c>
      <c r="N8813">
        <v>10966.666666666701</v>
      </c>
      <c r="O8813">
        <v>18994.823856338699</v>
      </c>
      <c r="P8813" s="2">
        <v>3</v>
      </c>
      <c r="Q8813" s="2">
        <v>21966.666666666701</v>
      </c>
      <c r="R8813">
        <v>14520.139270834999</v>
      </c>
      <c r="S8813">
        <v>25149.6189500623</v>
      </c>
      <c r="T8813" s="2">
        <v>3</v>
      </c>
    </row>
    <row r="8814" spans="1:20">
      <c r="A8814" t="s">
        <v>1649</v>
      </c>
      <c r="B8814" t="s">
        <v>1661</v>
      </c>
      <c r="C8814" s="219" t="s">
        <v>8</v>
      </c>
      <c r="D8814" s="1" t="s">
        <v>44</v>
      </c>
      <c r="E8814" s="1" t="s">
        <v>73</v>
      </c>
      <c r="F8814" s="38" t="s">
        <v>73</v>
      </c>
      <c r="G8814">
        <v>12</v>
      </c>
      <c r="H8814" s="123">
        <f t="shared" si="564"/>
        <v>0.5714285714285714</v>
      </c>
      <c r="I8814"/>
      <c r="K8814" t="s">
        <v>100</v>
      </c>
      <c r="M8814" s="2">
        <v>4533333.3333333302</v>
      </c>
      <c r="N8814">
        <v>1283541.1087214099</v>
      </c>
      <c r="O8814">
        <v>2223158.4139087601</v>
      </c>
      <c r="P8814" s="2">
        <v>3</v>
      </c>
      <c r="Q8814" s="2">
        <v>3080000</v>
      </c>
      <c r="R8814">
        <v>970274.87514277804</v>
      </c>
      <c r="S8814">
        <v>1680565.3810548401</v>
      </c>
      <c r="T8814" s="2">
        <v>3</v>
      </c>
    </row>
    <row r="8815" spans="1:20">
      <c r="A8815" t="s">
        <v>1649</v>
      </c>
      <c r="B8815" t="s">
        <v>1662</v>
      </c>
      <c r="C8815" s="219" t="s">
        <v>8</v>
      </c>
      <c r="D8815" s="1" t="s">
        <v>44</v>
      </c>
      <c r="E8815" s="1" t="s">
        <v>73</v>
      </c>
      <c r="F8815" s="38" t="s">
        <v>73</v>
      </c>
      <c r="G8815">
        <v>12</v>
      </c>
      <c r="H8815" s="123">
        <f t="shared" si="564"/>
        <v>0.5714285714285714</v>
      </c>
      <c r="I8815"/>
      <c r="K8815" t="s">
        <v>100</v>
      </c>
      <c r="M8815" s="2">
        <v>0</v>
      </c>
      <c r="N8815">
        <v>0</v>
      </c>
      <c r="O8815">
        <v>0</v>
      </c>
      <c r="P8815" s="2">
        <v>3</v>
      </c>
      <c r="Q8815" s="2">
        <v>0</v>
      </c>
      <c r="R8815">
        <v>0</v>
      </c>
      <c r="S8815">
        <v>0</v>
      </c>
      <c r="T8815" s="2">
        <v>3</v>
      </c>
    </row>
    <row r="8816" spans="1:20">
      <c r="A8816" t="s">
        <v>1649</v>
      </c>
      <c r="B8816" t="s">
        <v>1663</v>
      </c>
      <c r="C8816" s="219" t="s">
        <v>8</v>
      </c>
      <c r="D8816" s="1" t="s">
        <v>44</v>
      </c>
      <c r="E8816" s="1" t="s">
        <v>73</v>
      </c>
      <c r="F8816" s="38" t="s">
        <v>73</v>
      </c>
      <c r="G8816">
        <v>12</v>
      </c>
      <c r="H8816" s="123">
        <f t="shared" si="564"/>
        <v>0.5714285714285714</v>
      </c>
      <c r="I8816"/>
      <c r="K8816" t="s">
        <v>100</v>
      </c>
      <c r="M8816" s="2">
        <v>0</v>
      </c>
      <c r="N8816">
        <v>0</v>
      </c>
      <c r="O8816">
        <v>0</v>
      </c>
      <c r="P8816" s="2">
        <v>3</v>
      </c>
      <c r="Q8816" s="2">
        <v>0</v>
      </c>
      <c r="R8816">
        <v>0</v>
      </c>
      <c r="S8816">
        <v>0</v>
      </c>
      <c r="T8816" s="2">
        <v>3</v>
      </c>
    </row>
    <row r="8817" spans="1:20">
      <c r="A8817" t="s">
        <v>1649</v>
      </c>
      <c r="B8817" t="s">
        <v>1653</v>
      </c>
      <c r="C8817" s="219" t="s">
        <v>8</v>
      </c>
      <c r="D8817" s="1" t="s">
        <v>44</v>
      </c>
      <c r="E8817" s="1" t="s">
        <v>73</v>
      </c>
      <c r="F8817" s="38" t="s">
        <v>73</v>
      </c>
      <c r="G8817">
        <v>18</v>
      </c>
      <c r="H8817" s="123">
        <f t="shared" si="564"/>
        <v>0.8571428571428571</v>
      </c>
      <c r="I8817"/>
      <c r="K8817" t="s">
        <v>100</v>
      </c>
      <c r="M8817" s="2">
        <v>0</v>
      </c>
      <c r="N8817">
        <v>0</v>
      </c>
      <c r="O8817">
        <v>0</v>
      </c>
      <c r="P8817" s="2">
        <v>3</v>
      </c>
      <c r="Q8817" s="2">
        <v>386666.66666666698</v>
      </c>
      <c r="R8817">
        <v>193333.33333333299</v>
      </c>
      <c r="S8817">
        <v>334863.15612998302</v>
      </c>
      <c r="T8817" s="2">
        <v>3</v>
      </c>
    </row>
    <row r="8818" spans="1:20">
      <c r="A8818" t="s">
        <v>1649</v>
      </c>
      <c r="B8818" t="s">
        <v>1654</v>
      </c>
      <c r="C8818" s="219" t="s">
        <v>8</v>
      </c>
      <c r="D8818" s="1" t="s">
        <v>44</v>
      </c>
      <c r="E8818" s="1" t="s">
        <v>73</v>
      </c>
      <c r="F8818" s="38" t="s">
        <v>73</v>
      </c>
      <c r="G8818">
        <v>18</v>
      </c>
      <c r="H8818" s="123">
        <f t="shared" si="564"/>
        <v>0.8571428571428571</v>
      </c>
      <c r="I8818"/>
      <c r="K8818" t="s">
        <v>100</v>
      </c>
      <c r="M8818" s="2">
        <v>1656666.66666667</v>
      </c>
      <c r="N8818">
        <v>276546.158493981</v>
      </c>
      <c r="O8818">
        <v>478991.99714956997</v>
      </c>
      <c r="P8818" s="2">
        <v>3</v>
      </c>
      <c r="Q8818" s="2">
        <v>1243666.66666667</v>
      </c>
      <c r="R8818">
        <v>539536.94137761404</v>
      </c>
      <c r="S8818">
        <v>934505.39502633899</v>
      </c>
      <c r="T8818" s="2">
        <v>3</v>
      </c>
    </row>
    <row r="8819" spans="1:20">
      <c r="A8819" t="s">
        <v>1649</v>
      </c>
      <c r="B8819" t="s">
        <v>1655</v>
      </c>
      <c r="C8819" s="219" t="s">
        <v>8</v>
      </c>
      <c r="D8819" s="1" t="s">
        <v>44</v>
      </c>
      <c r="E8819" s="1" t="s">
        <v>73</v>
      </c>
      <c r="F8819" s="38" t="s">
        <v>73</v>
      </c>
      <c r="G8819">
        <v>18</v>
      </c>
      <c r="H8819" s="123">
        <f t="shared" si="564"/>
        <v>0.8571428571428571</v>
      </c>
      <c r="I8819"/>
      <c r="K8819" t="s">
        <v>100</v>
      </c>
      <c r="M8819" s="2">
        <v>1553666.66666667</v>
      </c>
      <c r="N8819">
        <v>652668.964926154</v>
      </c>
      <c r="O8819">
        <v>1130455.80777549</v>
      </c>
      <c r="P8819" s="2">
        <v>3</v>
      </c>
      <c r="Q8819" s="2">
        <v>1354000</v>
      </c>
      <c r="R8819">
        <v>378826.25744968298</v>
      </c>
      <c r="S8819">
        <v>656146.32514401898</v>
      </c>
      <c r="T8819" s="2">
        <v>3</v>
      </c>
    </row>
    <row r="8820" spans="1:20">
      <c r="A8820" t="s">
        <v>1649</v>
      </c>
      <c r="B8820" t="s">
        <v>1656</v>
      </c>
      <c r="C8820" s="219" t="s">
        <v>8</v>
      </c>
      <c r="D8820" s="1" t="s">
        <v>44</v>
      </c>
      <c r="E8820" s="1" t="s">
        <v>73</v>
      </c>
      <c r="F8820" s="38" t="s">
        <v>73</v>
      </c>
      <c r="G8820">
        <v>18</v>
      </c>
      <c r="H8820" s="123">
        <f t="shared" si="564"/>
        <v>0.8571428571428571</v>
      </c>
      <c r="I8820"/>
      <c r="K8820" t="s">
        <v>100</v>
      </c>
      <c r="M8820" s="2">
        <v>639333333.33333302</v>
      </c>
      <c r="N8820">
        <v>90085761.607728198</v>
      </c>
      <c r="O8820">
        <v>156033116.143123</v>
      </c>
      <c r="P8820" s="2">
        <v>3</v>
      </c>
      <c r="Q8820" s="325">
        <v>462000000</v>
      </c>
      <c r="R8820">
        <v>89029957.504950702</v>
      </c>
      <c r="S8820">
        <v>154204409.79427299</v>
      </c>
      <c r="T8820" s="2">
        <v>3</v>
      </c>
    </row>
    <row r="8821" spans="1:20">
      <c r="A8821" t="s">
        <v>1649</v>
      </c>
      <c r="B8821" t="s">
        <v>1657</v>
      </c>
      <c r="C8821" s="219" t="s">
        <v>8</v>
      </c>
      <c r="D8821" s="1" t="s">
        <v>44</v>
      </c>
      <c r="E8821" s="1" t="s">
        <v>73</v>
      </c>
      <c r="F8821" s="38" t="s">
        <v>73</v>
      </c>
      <c r="G8821">
        <v>18</v>
      </c>
      <c r="H8821" s="123">
        <f t="shared" si="564"/>
        <v>0.8571428571428571</v>
      </c>
      <c r="I8821"/>
      <c r="K8821" t="s">
        <v>100</v>
      </c>
      <c r="M8821" s="2">
        <v>0</v>
      </c>
      <c r="N8821">
        <v>0</v>
      </c>
      <c r="O8821">
        <v>0</v>
      </c>
      <c r="P8821" s="2">
        <v>3</v>
      </c>
      <c r="Q8821" s="2">
        <v>0</v>
      </c>
      <c r="R8821">
        <v>0</v>
      </c>
      <c r="S8821">
        <v>0</v>
      </c>
      <c r="T8821" s="2">
        <v>3</v>
      </c>
    </row>
    <row r="8822" spans="1:20">
      <c r="A8822" t="s">
        <v>1649</v>
      </c>
      <c r="B8822" t="s">
        <v>1658</v>
      </c>
      <c r="C8822" s="219" t="s">
        <v>8</v>
      </c>
      <c r="D8822" s="1" t="s">
        <v>44</v>
      </c>
      <c r="E8822" s="1" t="s">
        <v>73</v>
      </c>
      <c r="F8822" s="38" t="s">
        <v>73</v>
      </c>
      <c r="G8822">
        <v>18</v>
      </c>
      <c r="H8822" s="123">
        <f t="shared" si="564"/>
        <v>0.8571428571428571</v>
      </c>
      <c r="I8822"/>
      <c r="K8822" t="s">
        <v>100</v>
      </c>
      <c r="M8822" s="2">
        <v>7180</v>
      </c>
      <c r="N8822">
        <v>2710.0061500545198</v>
      </c>
      <c r="O8822">
        <v>4693.8683407185599</v>
      </c>
      <c r="P8822" s="2">
        <v>3</v>
      </c>
      <c r="Q8822" s="2">
        <v>0</v>
      </c>
      <c r="R8822">
        <v>0</v>
      </c>
      <c r="S8822">
        <v>0</v>
      </c>
      <c r="T8822" s="2">
        <v>3</v>
      </c>
    </row>
    <row r="8823" spans="1:20">
      <c r="A8823" t="s">
        <v>1649</v>
      </c>
      <c r="B8823" t="s">
        <v>1659</v>
      </c>
      <c r="C8823" s="219" t="s">
        <v>8</v>
      </c>
      <c r="D8823" s="1" t="s">
        <v>44</v>
      </c>
      <c r="E8823" s="1" t="s">
        <v>73</v>
      </c>
      <c r="F8823" s="38" t="s">
        <v>73</v>
      </c>
      <c r="G8823">
        <v>18</v>
      </c>
      <c r="H8823" s="123">
        <f t="shared" si="564"/>
        <v>0.8571428571428571</v>
      </c>
      <c r="I8823"/>
      <c r="K8823" t="s">
        <v>100</v>
      </c>
      <c r="M8823" s="2">
        <v>16863.333333333299</v>
      </c>
      <c r="N8823">
        <v>6392.2878881073902</v>
      </c>
      <c r="O8823">
        <v>11071.767398809199</v>
      </c>
      <c r="P8823" s="2">
        <v>3</v>
      </c>
      <c r="Q8823" s="2">
        <v>16233.333333333299</v>
      </c>
      <c r="R8823">
        <v>4533.3333333333303</v>
      </c>
      <c r="S8823">
        <v>7851.9636609789104</v>
      </c>
      <c r="T8823" s="2">
        <v>3</v>
      </c>
    </row>
    <row r="8824" spans="1:20">
      <c r="A8824" t="s">
        <v>1649</v>
      </c>
      <c r="B8824" t="s">
        <v>1660</v>
      </c>
      <c r="C8824" s="219" t="s">
        <v>8</v>
      </c>
      <c r="D8824" s="1" t="s">
        <v>44</v>
      </c>
      <c r="E8824" s="1" t="s">
        <v>73</v>
      </c>
      <c r="F8824" s="38" t="s">
        <v>73</v>
      </c>
      <c r="G8824">
        <v>18</v>
      </c>
      <c r="H8824" s="123">
        <f t="shared" si="564"/>
        <v>0.8571428571428571</v>
      </c>
      <c r="I8824"/>
      <c r="K8824" t="s">
        <v>100</v>
      </c>
      <c r="M8824" s="2">
        <v>178300</v>
      </c>
      <c r="N8824">
        <v>85517.775929919997</v>
      </c>
      <c r="O8824">
        <v>148121.13286091201</v>
      </c>
      <c r="P8824" s="2">
        <v>3</v>
      </c>
      <c r="Q8824" s="2">
        <v>255333.33333333299</v>
      </c>
      <c r="R8824">
        <v>65514.205414635901</v>
      </c>
      <c r="S8824">
        <v>113473.932395653</v>
      </c>
      <c r="T8824" s="2">
        <v>3</v>
      </c>
    </row>
    <row r="8825" spans="1:20">
      <c r="A8825" t="s">
        <v>1649</v>
      </c>
      <c r="B8825" t="s">
        <v>1661</v>
      </c>
      <c r="C8825" s="219" t="s">
        <v>8</v>
      </c>
      <c r="D8825" s="1" t="s">
        <v>44</v>
      </c>
      <c r="E8825" s="1" t="s">
        <v>73</v>
      </c>
      <c r="F8825" s="38" t="s">
        <v>73</v>
      </c>
      <c r="G8825">
        <v>18</v>
      </c>
      <c r="H8825" s="123">
        <f t="shared" si="564"/>
        <v>0.8571428571428571</v>
      </c>
      <c r="I8825"/>
      <c r="K8825" t="s">
        <v>100</v>
      </c>
      <c r="M8825" s="2">
        <v>4936333.3333333302</v>
      </c>
      <c r="N8825">
        <v>3056330.0614371598</v>
      </c>
      <c r="O8825">
        <v>5293718.9511092603</v>
      </c>
      <c r="P8825" s="2">
        <v>3</v>
      </c>
      <c r="Q8825" s="2">
        <v>5593333.3333333302</v>
      </c>
      <c r="R8825">
        <v>2668372.3711489602</v>
      </c>
      <c r="S8825">
        <v>4621756.5203430299</v>
      </c>
      <c r="T8825" s="2">
        <v>3</v>
      </c>
    </row>
    <row r="8826" spans="1:20">
      <c r="A8826" t="s">
        <v>1649</v>
      </c>
      <c r="B8826" t="s">
        <v>1662</v>
      </c>
      <c r="C8826" s="219" t="s">
        <v>8</v>
      </c>
      <c r="D8826" s="1" t="s">
        <v>44</v>
      </c>
      <c r="E8826" s="1" t="s">
        <v>73</v>
      </c>
      <c r="F8826" s="38" t="s">
        <v>73</v>
      </c>
      <c r="G8826">
        <v>18</v>
      </c>
      <c r="H8826" s="123">
        <f t="shared" si="564"/>
        <v>0.8571428571428571</v>
      </c>
      <c r="I8826"/>
      <c r="K8826" t="s">
        <v>100</v>
      </c>
      <c r="M8826" s="2">
        <v>0</v>
      </c>
      <c r="N8826">
        <v>0</v>
      </c>
      <c r="O8826">
        <v>0</v>
      </c>
      <c r="P8826" s="2">
        <v>3</v>
      </c>
      <c r="Q8826" s="2">
        <v>0</v>
      </c>
      <c r="R8826">
        <v>0</v>
      </c>
      <c r="S8826">
        <v>0</v>
      </c>
      <c r="T8826" s="2">
        <v>3</v>
      </c>
    </row>
    <row r="8827" spans="1:20">
      <c r="A8827" t="s">
        <v>1649</v>
      </c>
      <c r="B8827" t="s">
        <v>1663</v>
      </c>
      <c r="C8827" s="219" t="s">
        <v>8</v>
      </c>
      <c r="D8827" s="1" t="s">
        <v>44</v>
      </c>
      <c r="E8827" s="1" t="s">
        <v>73</v>
      </c>
      <c r="F8827" s="38" t="s">
        <v>73</v>
      </c>
      <c r="G8827">
        <v>18</v>
      </c>
      <c r="H8827" s="123">
        <f t="shared" si="564"/>
        <v>0.8571428571428571</v>
      </c>
      <c r="I8827"/>
      <c r="K8827" t="s">
        <v>100</v>
      </c>
      <c r="M8827" s="2">
        <v>0</v>
      </c>
      <c r="N8827">
        <v>0</v>
      </c>
      <c r="O8827">
        <v>0</v>
      </c>
      <c r="P8827" s="2">
        <v>3</v>
      </c>
      <c r="Q8827" s="2">
        <v>0</v>
      </c>
      <c r="R8827">
        <v>0</v>
      </c>
      <c r="S8827">
        <v>0</v>
      </c>
      <c r="T8827" s="2">
        <v>3</v>
      </c>
    </row>
    <row r="8828" spans="1:20">
      <c r="A8828" t="s">
        <v>1649</v>
      </c>
      <c r="B8828" t="s">
        <v>1653</v>
      </c>
      <c r="C8828" s="219" t="s">
        <v>8</v>
      </c>
      <c r="D8828" s="1" t="s">
        <v>44</v>
      </c>
      <c r="E8828" s="1" t="s">
        <v>73</v>
      </c>
      <c r="F8828" s="38" t="s">
        <v>73</v>
      </c>
      <c r="G8828">
        <v>21</v>
      </c>
      <c r="H8828" s="123">
        <f t="shared" si="564"/>
        <v>1</v>
      </c>
      <c r="I8828"/>
      <c r="L8828" t="s">
        <v>100</v>
      </c>
      <c r="M8828" s="2">
        <v>145000</v>
      </c>
      <c r="N8828">
        <v>145000</v>
      </c>
      <c r="O8828">
        <v>251147.367097487</v>
      </c>
      <c r="P8828" s="2">
        <v>3</v>
      </c>
      <c r="Q8828" s="2">
        <v>0</v>
      </c>
      <c r="R8828">
        <v>0</v>
      </c>
      <c r="S8828">
        <v>0</v>
      </c>
      <c r="T8828" s="2">
        <v>3</v>
      </c>
    </row>
    <row r="8829" spans="1:20">
      <c r="A8829" t="s">
        <v>1649</v>
      </c>
      <c r="B8829" t="s">
        <v>1654</v>
      </c>
      <c r="C8829" s="219" t="s">
        <v>8</v>
      </c>
      <c r="D8829" s="1" t="s">
        <v>44</v>
      </c>
      <c r="E8829" s="1" t="s">
        <v>73</v>
      </c>
      <c r="F8829" s="38" t="s">
        <v>73</v>
      </c>
      <c r="G8829">
        <v>21</v>
      </c>
      <c r="H8829" s="123">
        <f t="shared" si="564"/>
        <v>1</v>
      </c>
      <c r="I8829"/>
      <c r="L8829" t="s">
        <v>100</v>
      </c>
      <c r="M8829" s="2">
        <v>4456666.6666666698</v>
      </c>
      <c r="N8829">
        <v>1504330.7851370701</v>
      </c>
      <c r="O8829">
        <v>2605577.35124738</v>
      </c>
      <c r="P8829" s="2">
        <v>3</v>
      </c>
      <c r="Q8829" s="2">
        <v>2280000</v>
      </c>
      <c r="R8829">
        <v>549939.39059984905</v>
      </c>
      <c r="S8829">
        <v>952522.96560240502</v>
      </c>
      <c r="T8829" s="2">
        <v>3</v>
      </c>
    </row>
    <row r="8830" spans="1:20">
      <c r="A8830" t="s">
        <v>1649</v>
      </c>
      <c r="B8830" t="s">
        <v>1655</v>
      </c>
      <c r="C8830" s="219" t="s">
        <v>8</v>
      </c>
      <c r="D8830" s="1" t="s">
        <v>44</v>
      </c>
      <c r="E8830" s="1" t="s">
        <v>73</v>
      </c>
      <c r="F8830" s="38" t="s">
        <v>73</v>
      </c>
      <c r="G8830">
        <v>21</v>
      </c>
      <c r="H8830" s="123">
        <f t="shared" si="564"/>
        <v>1</v>
      </c>
      <c r="I8830"/>
      <c r="L8830" t="s">
        <v>100</v>
      </c>
      <c r="M8830" s="2">
        <v>1754333.33333333</v>
      </c>
      <c r="N8830">
        <v>640956.66346832295</v>
      </c>
      <c r="O8830">
        <v>1110169.50657696</v>
      </c>
      <c r="P8830" s="2">
        <v>3</v>
      </c>
      <c r="Q8830" s="2">
        <v>1303666.66666667</v>
      </c>
      <c r="R8830">
        <v>611018.36669976194</v>
      </c>
      <c r="S8830">
        <v>1058314.8554817401</v>
      </c>
      <c r="T8830" s="2">
        <v>3</v>
      </c>
    </row>
    <row r="8831" spans="1:20">
      <c r="A8831" t="s">
        <v>1649</v>
      </c>
      <c r="B8831" t="s">
        <v>1656</v>
      </c>
      <c r="C8831" s="219" t="s">
        <v>8</v>
      </c>
      <c r="D8831" s="1" t="s">
        <v>44</v>
      </c>
      <c r="E8831" s="1" t="s">
        <v>73</v>
      </c>
      <c r="F8831" s="38" t="s">
        <v>73</v>
      </c>
      <c r="G8831">
        <v>21</v>
      </c>
      <c r="H8831" s="123">
        <f t="shared" si="564"/>
        <v>1</v>
      </c>
      <c r="I8831"/>
      <c r="L8831" t="s">
        <v>100</v>
      </c>
      <c r="M8831" s="2">
        <v>267333333.33333299</v>
      </c>
      <c r="N8831">
        <v>46174788.695901103</v>
      </c>
      <c r="O8831">
        <v>79977080.050057694</v>
      </c>
      <c r="P8831" s="2">
        <v>3</v>
      </c>
      <c r="Q8831" s="2">
        <v>304666666.66666698</v>
      </c>
      <c r="R8831">
        <v>61129189.245218799</v>
      </c>
      <c r="S8831">
        <v>105878861.598212</v>
      </c>
      <c r="T8831" s="2">
        <v>3</v>
      </c>
    </row>
    <row r="8832" spans="1:20">
      <c r="A8832" t="s">
        <v>1649</v>
      </c>
      <c r="B8832" t="s">
        <v>1657</v>
      </c>
      <c r="C8832" s="219" t="s">
        <v>8</v>
      </c>
      <c r="D8832" s="1" t="s">
        <v>44</v>
      </c>
      <c r="E8832" s="1" t="s">
        <v>73</v>
      </c>
      <c r="F8832" s="38" t="s">
        <v>73</v>
      </c>
      <c r="G8832">
        <v>21</v>
      </c>
      <c r="H8832" s="123">
        <f t="shared" si="564"/>
        <v>1</v>
      </c>
      <c r="I8832"/>
      <c r="L8832" t="s">
        <v>100</v>
      </c>
      <c r="M8832" s="2">
        <v>0</v>
      </c>
      <c r="N8832">
        <v>0</v>
      </c>
      <c r="O8832">
        <v>0</v>
      </c>
      <c r="P8832" s="2">
        <v>3</v>
      </c>
      <c r="Q8832" s="2">
        <v>0</v>
      </c>
      <c r="R8832">
        <v>0</v>
      </c>
      <c r="S8832">
        <v>0</v>
      </c>
      <c r="T8832" s="2">
        <v>3</v>
      </c>
    </row>
    <row r="8833" spans="1:20">
      <c r="A8833" t="s">
        <v>1649</v>
      </c>
      <c r="B8833" t="s">
        <v>1658</v>
      </c>
      <c r="C8833" s="219" t="s">
        <v>8</v>
      </c>
      <c r="D8833" s="1" t="s">
        <v>44</v>
      </c>
      <c r="E8833" s="1" t="s">
        <v>73</v>
      </c>
      <c r="F8833" s="38" t="s">
        <v>73</v>
      </c>
      <c r="G8833">
        <v>21</v>
      </c>
      <c r="H8833" s="123">
        <f t="shared" si="564"/>
        <v>1</v>
      </c>
      <c r="I8833"/>
      <c r="L8833" t="s">
        <v>100</v>
      </c>
      <c r="M8833" s="2">
        <v>0</v>
      </c>
      <c r="N8833">
        <v>0</v>
      </c>
      <c r="O8833">
        <v>0</v>
      </c>
      <c r="P8833" s="2">
        <v>3</v>
      </c>
      <c r="Q8833" s="2">
        <v>0</v>
      </c>
      <c r="R8833">
        <v>0</v>
      </c>
      <c r="S8833">
        <v>0</v>
      </c>
      <c r="T8833" s="2">
        <v>3</v>
      </c>
    </row>
    <row r="8834" spans="1:20">
      <c r="A8834" t="s">
        <v>1649</v>
      </c>
      <c r="B8834" t="s">
        <v>1659</v>
      </c>
      <c r="C8834" s="219" t="s">
        <v>8</v>
      </c>
      <c r="D8834" s="1" t="s">
        <v>44</v>
      </c>
      <c r="E8834" s="1" t="s">
        <v>73</v>
      </c>
      <c r="F8834" s="38" t="s">
        <v>73</v>
      </c>
      <c r="G8834">
        <v>21</v>
      </c>
      <c r="H8834" s="123">
        <f t="shared" si="564"/>
        <v>1</v>
      </c>
      <c r="I8834"/>
      <c r="L8834" t="s">
        <v>100</v>
      </c>
      <c r="M8834" s="2">
        <v>42200</v>
      </c>
      <c r="N8834">
        <v>9001.2962029550708</v>
      </c>
      <c r="O8834">
        <v>15590.702357495</v>
      </c>
      <c r="P8834" s="2">
        <v>3</v>
      </c>
      <c r="Q8834" s="2">
        <v>16896.666666666701</v>
      </c>
      <c r="R8834">
        <v>5669.2454916368197</v>
      </c>
      <c r="S8834">
        <v>9819.4212320957795</v>
      </c>
      <c r="T8834" s="2">
        <v>3</v>
      </c>
    </row>
    <row r="8835" spans="1:20">
      <c r="A8835" t="s">
        <v>1649</v>
      </c>
      <c r="B8835" t="s">
        <v>1660</v>
      </c>
      <c r="C8835" s="219" t="s">
        <v>8</v>
      </c>
      <c r="D8835" s="1" t="s">
        <v>44</v>
      </c>
      <c r="E8835" s="1" t="s">
        <v>73</v>
      </c>
      <c r="F8835" s="38" t="s">
        <v>73</v>
      </c>
      <c r="G8835">
        <v>21</v>
      </c>
      <c r="H8835" s="123">
        <f t="shared" ref="H8835:H8898" si="565">G8835/21</f>
        <v>1</v>
      </c>
      <c r="I8835"/>
      <c r="L8835" t="s">
        <v>100</v>
      </c>
      <c r="M8835" s="2">
        <v>2180000</v>
      </c>
      <c r="N8835">
        <v>189296.94486000901</v>
      </c>
      <c r="O8835">
        <v>327871.92621509999</v>
      </c>
      <c r="P8835" s="2">
        <v>3</v>
      </c>
      <c r="Q8835" s="2">
        <v>1302666.66666667</v>
      </c>
      <c r="R8835">
        <v>504778.60933724698</v>
      </c>
      <c r="S8835">
        <v>874302.19794607302</v>
      </c>
      <c r="T8835" s="2">
        <v>3</v>
      </c>
    </row>
    <row r="8836" spans="1:20">
      <c r="A8836" t="s">
        <v>1649</v>
      </c>
      <c r="B8836" t="s">
        <v>1661</v>
      </c>
      <c r="C8836" s="219" t="s">
        <v>8</v>
      </c>
      <c r="D8836" s="1" t="s">
        <v>44</v>
      </c>
      <c r="E8836" s="1" t="s">
        <v>73</v>
      </c>
      <c r="F8836" s="38" t="s">
        <v>73</v>
      </c>
      <c r="G8836">
        <v>21</v>
      </c>
      <c r="H8836" s="123">
        <f t="shared" si="565"/>
        <v>1</v>
      </c>
      <c r="I8836"/>
      <c r="L8836" t="s">
        <v>100</v>
      </c>
      <c r="M8836" s="2">
        <v>11263333.3333333</v>
      </c>
      <c r="N8836">
        <v>998671.33955293102</v>
      </c>
      <c r="O8836">
        <v>1729749.5001685501</v>
      </c>
      <c r="P8836" s="2">
        <v>3</v>
      </c>
      <c r="Q8836" s="2">
        <v>5596666.6666666698</v>
      </c>
      <c r="R8836">
        <v>2680126.4480949002</v>
      </c>
      <c r="S8836">
        <v>4642115.1788094798</v>
      </c>
      <c r="T8836" s="2">
        <v>3</v>
      </c>
    </row>
    <row r="8837" spans="1:20">
      <c r="A8837" t="s">
        <v>1649</v>
      </c>
      <c r="B8837" t="s">
        <v>1662</v>
      </c>
      <c r="C8837" s="219" t="s">
        <v>8</v>
      </c>
      <c r="D8837" s="1" t="s">
        <v>44</v>
      </c>
      <c r="E8837" s="1" t="s">
        <v>73</v>
      </c>
      <c r="F8837" s="38" t="s">
        <v>73</v>
      </c>
      <c r="G8837">
        <v>21</v>
      </c>
      <c r="H8837" s="123">
        <f t="shared" si="565"/>
        <v>1</v>
      </c>
      <c r="I8837"/>
      <c r="L8837" t="s">
        <v>100</v>
      </c>
      <c r="M8837" s="2">
        <v>0</v>
      </c>
      <c r="N8837">
        <v>0</v>
      </c>
      <c r="O8837">
        <v>0</v>
      </c>
      <c r="P8837" s="2">
        <v>3</v>
      </c>
      <c r="Q8837" s="2">
        <v>0</v>
      </c>
      <c r="R8837">
        <v>0</v>
      </c>
      <c r="S8837">
        <v>0</v>
      </c>
      <c r="T8837" s="2">
        <v>3</v>
      </c>
    </row>
    <row r="8838" spans="1:20">
      <c r="A8838" t="s">
        <v>1649</v>
      </c>
      <c r="B8838" t="s">
        <v>1663</v>
      </c>
      <c r="C8838" s="219" t="s">
        <v>8</v>
      </c>
      <c r="D8838" s="1" t="s">
        <v>44</v>
      </c>
      <c r="E8838" s="1" t="s">
        <v>73</v>
      </c>
      <c r="F8838" s="38" t="s">
        <v>73</v>
      </c>
      <c r="G8838">
        <v>21</v>
      </c>
      <c r="H8838" s="123">
        <f t="shared" si="565"/>
        <v>1</v>
      </c>
      <c r="I8838"/>
      <c r="L8838" t="s">
        <v>100</v>
      </c>
      <c r="M8838" s="2">
        <v>0</v>
      </c>
      <c r="N8838">
        <v>0</v>
      </c>
      <c r="O8838">
        <v>0</v>
      </c>
      <c r="P8838" s="2">
        <v>3</v>
      </c>
      <c r="Q8838" s="2">
        <v>60333.333333333299</v>
      </c>
      <c r="R8838">
        <v>60333.333333333299</v>
      </c>
      <c r="S8838">
        <v>104500.398723322</v>
      </c>
      <c r="T8838" s="2">
        <v>3</v>
      </c>
    </row>
    <row r="8839" spans="1:20">
      <c r="A8839" t="s">
        <v>1650</v>
      </c>
      <c r="B8839" t="s">
        <v>1653</v>
      </c>
      <c r="C8839" s="219" t="s">
        <v>8</v>
      </c>
      <c r="D8839" s="1" t="s">
        <v>44</v>
      </c>
      <c r="E8839" s="1" t="s">
        <v>73</v>
      </c>
      <c r="F8839" s="38" t="s">
        <v>73</v>
      </c>
      <c r="G8839">
        <v>3</v>
      </c>
      <c r="H8839" s="123">
        <f t="shared" si="565"/>
        <v>0.14285714285714285</v>
      </c>
      <c r="I8839"/>
      <c r="J8839" t="s">
        <v>100</v>
      </c>
      <c r="M8839" s="2">
        <v>0</v>
      </c>
      <c r="N8839">
        <v>0</v>
      </c>
      <c r="O8839">
        <v>0</v>
      </c>
      <c r="P8839" s="2">
        <v>3</v>
      </c>
      <c r="Q8839" s="2">
        <v>0</v>
      </c>
      <c r="R8839">
        <v>0</v>
      </c>
      <c r="S8839">
        <v>0</v>
      </c>
      <c r="T8839" s="2">
        <v>3</v>
      </c>
    </row>
    <row r="8840" spans="1:20">
      <c r="A8840" t="s">
        <v>1650</v>
      </c>
      <c r="B8840" t="s">
        <v>1654</v>
      </c>
      <c r="C8840" s="219" t="s">
        <v>8</v>
      </c>
      <c r="D8840" s="1" t="s">
        <v>44</v>
      </c>
      <c r="E8840" s="1" t="s">
        <v>73</v>
      </c>
      <c r="F8840" s="38" t="s">
        <v>73</v>
      </c>
      <c r="G8840">
        <v>3</v>
      </c>
      <c r="H8840" s="123">
        <f t="shared" si="565"/>
        <v>0.14285714285714285</v>
      </c>
      <c r="I8840"/>
      <c r="J8840" t="s">
        <v>100</v>
      </c>
      <c r="M8840" s="2">
        <v>1647666.66666667</v>
      </c>
      <c r="N8840">
        <v>403603.07784312603</v>
      </c>
      <c r="O8840">
        <v>699061.03691547096</v>
      </c>
      <c r="P8840" s="2">
        <v>3</v>
      </c>
      <c r="Q8840" s="2">
        <v>2550000</v>
      </c>
      <c r="R8840">
        <v>328836.332137027</v>
      </c>
      <c r="S8840">
        <v>569561.23463592597</v>
      </c>
      <c r="T8840" s="2">
        <v>3</v>
      </c>
    </row>
    <row r="8841" spans="1:20">
      <c r="A8841" t="s">
        <v>1650</v>
      </c>
      <c r="B8841" t="s">
        <v>1655</v>
      </c>
      <c r="C8841" s="219" t="s">
        <v>8</v>
      </c>
      <c r="D8841" s="1" t="s">
        <v>44</v>
      </c>
      <c r="E8841" s="1" t="s">
        <v>73</v>
      </c>
      <c r="F8841" s="38" t="s">
        <v>73</v>
      </c>
      <c r="G8841">
        <v>3</v>
      </c>
      <c r="H8841" s="123">
        <f t="shared" si="565"/>
        <v>0.14285714285714285</v>
      </c>
      <c r="I8841"/>
      <c r="J8841" t="s">
        <v>100</v>
      </c>
      <c r="M8841" s="2">
        <v>0</v>
      </c>
      <c r="N8841">
        <v>0</v>
      </c>
      <c r="O8841">
        <v>0</v>
      </c>
      <c r="P8841" s="2">
        <v>3</v>
      </c>
      <c r="Q8841" s="2">
        <v>0</v>
      </c>
      <c r="R8841">
        <v>0</v>
      </c>
      <c r="S8841">
        <v>0</v>
      </c>
      <c r="T8841" s="2">
        <v>3</v>
      </c>
    </row>
    <row r="8842" spans="1:20">
      <c r="A8842" t="s">
        <v>1650</v>
      </c>
      <c r="B8842" t="s">
        <v>1656</v>
      </c>
      <c r="C8842" s="219" t="s">
        <v>8</v>
      </c>
      <c r="D8842" s="1" t="s">
        <v>44</v>
      </c>
      <c r="E8842" s="1" t="s">
        <v>73</v>
      </c>
      <c r="F8842" s="38" t="s">
        <v>73</v>
      </c>
      <c r="G8842">
        <v>3</v>
      </c>
      <c r="H8842" s="123">
        <f t="shared" si="565"/>
        <v>0.14285714285714285</v>
      </c>
      <c r="I8842"/>
      <c r="J8842" t="s">
        <v>100</v>
      </c>
      <c r="M8842" s="325">
        <v>249000000</v>
      </c>
      <c r="N8842">
        <v>37098966.742125504</v>
      </c>
      <c r="O8842">
        <v>64257295.305669397</v>
      </c>
      <c r="P8842" s="2">
        <v>3</v>
      </c>
      <c r="Q8842" s="2">
        <v>347333333.33333302</v>
      </c>
      <c r="R8842">
        <v>12666666.6666667</v>
      </c>
      <c r="S8842">
        <v>21939310.229205798</v>
      </c>
      <c r="T8842" s="2">
        <v>3</v>
      </c>
    </row>
    <row r="8843" spans="1:20">
      <c r="A8843" t="s">
        <v>1650</v>
      </c>
      <c r="B8843" t="s">
        <v>1657</v>
      </c>
      <c r="C8843" s="219" t="s">
        <v>8</v>
      </c>
      <c r="D8843" s="1" t="s">
        <v>44</v>
      </c>
      <c r="E8843" s="1" t="s">
        <v>73</v>
      </c>
      <c r="F8843" s="38" t="s">
        <v>73</v>
      </c>
      <c r="G8843">
        <v>3</v>
      </c>
      <c r="H8843" s="123">
        <f t="shared" si="565"/>
        <v>0.14285714285714285</v>
      </c>
      <c r="I8843"/>
      <c r="J8843" t="s">
        <v>100</v>
      </c>
      <c r="M8843" s="2">
        <v>0</v>
      </c>
      <c r="N8843">
        <v>0</v>
      </c>
      <c r="O8843">
        <v>0</v>
      </c>
      <c r="P8843" s="2">
        <v>3</v>
      </c>
      <c r="Q8843" s="2">
        <v>0</v>
      </c>
      <c r="R8843">
        <v>0</v>
      </c>
      <c r="S8843">
        <v>0</v>
      </c>
      <c r="T8843" s="2">
        <v>3</v>
      </c>
    </row>
    <row r="8844" spans="1:20">
      <c r="A8844" t="s">
        <v>1650</v>
      </c>
      <c r="B8844" t="s">
        <v>1658</v>
      </c>
      <c r="C8844" s="219" t="s">
        <v>8</v>
      </c>
      <c r="D8844" s="1" t="s">
        <v>44</v>
      </c>
      <c r="E8844" s="1" t="s">
        <v>73</v>
      </c>
      <c r="F8844" s="38" t="s">
        <v>73</v>
      </c>
      <c r="G8844">
        <v>3</v>
      </c>
      <c r="H8844" s="123">
        <f t="shared" si="565"/>
        <v>0.14285714285714285</v>
      </c>
      <c r="I8844"/>
      <c r="J8844" t="s">
        <v>100</v>
      </c>
      <c r="M8844" s="2">
        <v>0</v>
      </c>
      <c r="N8844">
        <v>0</v>
      </c>
      <c r="O8844">
        <v>0</v>
      </c>
      <c r="P8844" s="2">
        <v>3</v>
      </c>
      <c r="Q8844" s="2">
        <v>0</v>
      </c>
      <c r="R8844">
        <v>0</v>
      </c>
      <c r="S8844">
        <v>0</v>
      </c>
      <c r="T8844" s="2">
        <v>3</v>
      </c>
    </row>
    <row r="8845" spans="1:20">
      <c r="A8845" t="s">
        <v>1650</v>
      </c>
      <c r="B8845" t="s">
        <v>1659</v>
      </c>
      <c r="C8845" s="219" t="s">
        <v>8</v>
      </c>
      <c r="D8845" s="1" t="s">
        <v>44</v>
      </c>
      <c r="E8845" s="1" t="s">
        <v>73</v>
      </c>
      <c r="F8845" s="38" t="s">
        <v>73</v>
      </c>
      <c r="G8845">
        <v>3</v>
      </c>
      <c r="H8845" s="123">
        <f t="shared" si="565"/>
        <v>0.14285714285714285</v>
      </c>
      <c r="I8845"/>
      <c r="J8845" t="s">
        <v>100</v>
      </c>
      <c r="M8845" s="2">
        <v>6626.6666666666697</v>
      </c>
      <c r="N8845">
        <v>3465.6472860219201</v>
      </c>
      <c r="O8845">
        <v>6002.6771805031603</v>
      </c>
      <c r="P8845" s="2">
        <v>3</v>
      </c>
      <c r="Q8845" s="2">
        <v>3890</v>
      </c>
      <c r="R8845">
        <v>3322.2131177875999</v>
      </c>
      <c r="S8845">
        <v>5754.24191357993</v>
      </c>
      <c r="T8845" s="2">
        <v>3</v>
      </c>
    </row>
    <row r="8846" spans="1:20">
      <c r="A8846" t="s">
        <v>1650</v>
      </c>
      <c r="B8846" t="s">
        <v>1660</v>
      </c>
      <c r="C8846" s="219" t="s">
        <v>8</v>
      </c>
      <c r="D8846" s="1" t="s">
        <v>44</v>
      </c>
      <c r="E8846" s="1" t="s">
        <v>73</v>
      </c>
      <c r="F8846" s="38" t="s">
        <v>73</v>
      </c>
      <c r="G8846">
        <v>3</v>
      </c>
      <c r="H8846" s="123">
        <f t="shared" si="565"/>
        <v>0.14285714285714285</v>
      </c>
      <c r="I8846"/>
      <c r="J8846" t="s">
        <v>100</v>
      </c>
      <c r="M8846" s="2">
        <v>1025666.66666667</v>
      </c>
      <c r="N8846">
        <v>196923.278912824</v>
      </c>
      <c r="O8846">
        <v>341081.12427006802</v>
      </c>
      <c r="P8846" s="2">
        <v>3</v>
      </c>
      <c r="Q8846" s="2">
        <v>1336666.66666667</v>
      </c>
      <c r="R8846">
        <v>43333.333333333299</v>
      </c>
      <c r="S8846">
        <v>75055.534994651302</v>
      </c>
      <c r="T8846" s="2">
        <v>3</v>
      </c>
    </row>
    <row r="8847" spans="1:20">
      <c r="A8847" t="s">
        <v>1650</v>
      </c>
      <c r="B8847" t="s">
        <v>1661</v>
      </c>
      <c r="C8847" s="219" t="s">
        <v>8</v>
      </c>
      <c r="D8847" s="1" t="s">
        <v>44</v>
      </c>
      <c r="E8847" s="1" t="s">
        <v>73</v>
      </c>
      <c r="F8847" s="38" t="s">
        <v>73</v>
      </c>
      <c r="G8847">
        <v>3</v>
      </c>
      <c r="H8847" s="123">
        <f t="shared" si="565"/>
        <v>0.14285714285714285</v>
      </c>
      <c r="I8847"/>
      <c r="J8847" t="s">
        <v>100</v>
      </c>
      <c r="M8847" s="2">
        <v>1422666.66666667</v>
      </c>
      <c r="N8847">
        <v>494017.99337451003</v>
      </c>
      <c r="O8847">
        <v>855664.264377877</v>
      </c>
      <c r="P8847" s="2">
        <v>3</v>
      </c>
      <c r="Q8847" s="2">
        <v>1723333.33333333</v>
      </c>
      <c r="R8847">
        <v>367030.12289335497</v>
      </c>
      <c r="S8847">
        <v>635714.82075953903</v>
      </c>
      <c r="T8847" s="2">
        <v>3</v>
      </c>
    </row>
    <row r="8848" spans="1:20">
      <c r="A8848" t="s">
        <v>1650</v>
      </c>
      <c r="B8848" t="s">
        <v>1662</v>
      </c>
      <c r="C8848" s="219" t="s">
        <v>8</v>
      </c>
      <c r="D8848" s="1" t="s">
        <v>44</v>
      </c>
      <c r="E8848" s="1" t="s">
        <v>73</v>
      </c>
      <c r="F8848" s="38" t="s">
        <v>73</v>
      </c>
      <c r="G8848">
        <v>3</v>
      </c>
      <c r="H8848" s="123">
        <f t="shared" si="565"/>
        <v>0.14285714285714285</v>
      </c>
      <c r="I8848"/>
      <c r="J8848" t="s">
        <v>100</v>
      </c>
      <c r="M8848" s="2">
        <v>0</v>
      </c>
      <c r="N8848">
        <v>0</v>
      </c>
      <c r="O8848">
        <v>0</v>
      </c>
      <c r="P8848" s="2">
        <v>3</v>
      </c>
      <c r="Q8848" s="2">
        <v>0</v>
      </c>
      <c r="R8848">
        <v>0</v>
      </c>
      <c r="S8848">
        <v>0</v>
      </c>
      <c r="T8848" s="2">
        <v>3</v>
      </c>
    </row>
    <row r="8849" spans="1:20">
      <c r="A8849" t="s">
        <v>1650</v>
      </c>
      <c r="B8849" t="s">
        <v>1663</v>
      </c>
      <c r="C8849" s="219" t="s">
        <v>8</v>
      </c>
      <c r="D8849" s="1" t="s">
        <v>44</v>
      </c>
      <c r="E8849" s="1" t="s">
        <v>73</v>
      </c>
      <c r="F8849" s="38" t="s">
        <v>73</v>
      </c>
      <c r="G8849">
        <v>3</v>
      </c>
      <c r="H8849" s="123">
        <f t="shared" si="565"/>
        <v>0.14285714285714285</v>
      </c>
      <c r="I8849"/>
      <c r="J8849" t="s">
        <v>100</v>
      </c>
      <c r="M8849" s="2">
        <v>0</v>
      </c>
      <c r="N8849">
        <v>0</v>
      </c>
      <c r="O8849">
        <v>0</v>
      </c>
      <c r="P8849" s="2">
        <v>3</v>
      </c>
      <c r="Q8849" s="2">
        <v>0</v>
      </c>
      <c r="R8849">
        <v>0</v>
      </c>
      <c r="S8849">
        <v>0</v>
      </c>
      <c r="T8849" s="2">
        <v>3</v>
      </c>
    </row>
    <row r="8850" spans="1:20">
      <c r="A8850" t="s">
        <v>1650</v>
      </c>
      <c r="B8850" t="s">
        <v>1653</v>
      </c>
      <c r="C8850" s="219" t="s">
        <v>8</v>
      </c>
      <c r="D8850" s="1" t="s">
        <v>44</v>
      </c>
      <c r="E8850" s="1" t="s">
        <v>73</v>
      </c>
      <c r="F8850" s="38" t="s">
        <v>73</v>
      </c>
      <c r="G8850">
        <v>12</v>
      </c>
      <c r="H8850" s="123">
        <f t="shared" si="565"/>
        <v>0.5714285714285714</v>
      </c>
      <c r="I8850"/>
      <c r="K8850" t="s">
        <v>100</v>
      </c>
      <c r="M8850" s="2">
        <v>290000</v>
      </c>
      <c r="N8850">
        <v>0</v>
      </c>
      <c r="O8850">
        <v>0</v>
      </c>
      <c r="P8850" s="2">
        <v>3</v>
      </c>
      <c r="Q8850" s="2">
        <v>290000</v>
      </c>
      <c r="R8850">
        <v>290000</v>
      </c>
      <c r="S8850">
        <v>410121.93308819801</v>
      </c>
      <c r="T8850" s="2">
        <v>3</v>
      </c>
    </row>
    <row r="8851" spans="1:20">
      <c r="A8851" t="s">
        <v>1650</v>
      </c>
      <c r="B8851" t="s">
        <v>1654</v>
      </c>
      <c r="C8851" s="219" t="s">
        <v>8</v>
      </c>
      <c r="D8851" s="1" t="s">
        <v>44</v>
      </c>
      <c r="E8851" s="1" t="s">
        <v>73</v>
      </c>
      <c r="F8851" s="38" t="s">
        <v>73</v>
      </c>
      <c r="G8851">
        <v>12</v>
      </c>
      <c r="H8851" s="123">
        <f t="shared" si="565"/>
        <v>0.5714285714285714</v>
      </c>
      <c r="I8851"/>
      <c r="K8851" t="s">
        <v>100</v>
      </c>
      <c r="M8851" s="2">
        <v>1347000</v>
      </c>
      <c r="N8851">
        <v>548998.17850335303</v>
      </c>
      <c r="O8851">
        <v>950892.73843057605</v>
      </c>
      <c r="P8851" s="2">
        <v>3</v>
      </c>
      <c r="Q8851" s="2">
        <v>2950000</v>
      </c>
      <c r="R8851">
        <v>1710000</v>
      </c>
      <c r="S8851">
        <v>2418305.1916579902</v>
      </c>
      <c r="T8851" s="2">
        <v>3</v>
      </c>
    </row>
    <row r="8852" spans="1:20">
      <c r="A8852" t="s">
        <v>1650</v>
      </c>
      <c r="B8852" t="s">
        <v>1655</v>
      </c>
      <c r="C8852" s="219" t="s">
        <v>8</v>
      </c>
      <c r="D8852" s="1" t="s">
        <v>44</v>
      </c>
      <c r="E8852" s="1" t="s">
        <v>73</v>
      </c>
      <c r="F8852" s="38" t="s">
        <v>73</v>
      </c>
      <c r="G8852">
        <v>12</v>
      </c>
      <c r="H8852" s="123">
        <f t="shared" si="565"/>
        <v>0.5714285714285714</v>
      </c>
      <c r="I8852"/>
      <c r="K8852" t="s">
        <v>100</v>
      </c>
      <c r="M8852" s="2">
        <v>11766666.6666667</v>
      </c>
      <c r="N8852">
        <v>635959.46761129703</v>
      </c>
      <c r="O8852">
        <v>1101514.10945722</v>
      </c>
      <c r="P8852" s="2">
        <v>3</v>
      </c>
      <c r="Q8852" s="2">
        <v>12090000</v>
      </c>
      <c r="R8852">
        <v>2310000</v>
      </c>
      <c r="S8852">
        <v>3266833.3290818501</v>
      </c>
      <c r="T8852" s="2">
        <v>3</v>
      </c>
    </row>
    <row r="8853" spans="1:20">
      <c r="A8853" t="s">
        <v>1650</v>
      </c>
      <c r="B8853" t="s">
        <v>1656</v>
      </c>
      <c r="C8853" s="219" t="s">
        <v>8</v>
      </c>
      <c r="D8853" s="1" t="s">
        <v>44</v>
      </c>
      <c r="E8853" s="1" t="s">
        <v>73</v>
      </c>
      <c r="F8853" s="38" t="s">
        <v>73</v>
      </c>
      <c r="G8853">
        <v>12</v>
      </c>
      <c r="H8853" s="123">
        <f t="shared" si="565"/>
        <v>0.5714285714285714</v>
      </c>
      <c r="I8853"/>
      <c r="K8853" t="s">
        <v>100</v>
      </c>
      <c r="M8853" s="2">
        <v>756666666.66666698</v>
      </c>
      <c r="N8853">
        <v>104205459.44324499</v>
      </c>
      <c r="O8853">
        <v>180489150.18175799</v>
      </c>
      <c r="P8853" s="2">
        <v>3</v>
      </c>
      <c r="Q8853" s="2">
        <v>644500000</v>
      </c>
      <c r="R8853">
        <v>97500000</v>
      </c>
      <c r="S8853">
        <v>137885822.331377</v>
      </c>
      <c r="T8853" s="2">
        <v>3</v>
      </c>
    </row>
    <row r="8854" spans="1:20">
      <c r="A8854" t="s">
        <v>1650</v>
      </c>
      <c r="B8854" t="s">
        <v>1657</v>
      </c>
      <c r="C8854" s="219" t="s">
        <v>8</v>
      </c>
      <c r="D8854" s="1" t="s">
        <v>44</v>
      </c>
      <c r="E8854" s="1" t="s">
        <v>73</v>
      </c>
      <c r="F8854" s="38" t="s">
        <v>73</v>
      </c>
      <c r="G8854">
        <v>12</v>
      </c>
      <c r="H8854" s="123">
        <f t="shared" si="565"/>
        <v>0.5714285714285714</v>
      </c>
      <c r="I8854"/>
      <c r="K8854" t="s">
        <v>100</v>
      </c>
      <c r="M8854" s="2">
        <v>0</v>
      </c>
      <c r="N8854">
        <v>0</v>
      </c>
      <c r="O8854">
        <v>0</v>
      </c>
      <c r="P8854" s="2">
        <v>3</v>
      </c>
      <c r="Q8854" s="2">
        <v>0</v>
      </c>
      <c r="R8854">
        <v>0</v>
      </c>
      <c r="S8854">
        <v>0</v>
      </c>
      <c r="T8854" s="2">
        <v>3</v>
      </c>
    </row>
    <row r="8855" spans="1:20">
      <c r="A8855" t="s">
        <v>1650</v>
      </c>
      <c r="B8855" t="s">
        <v>1658</v>
      </c>
      <c r="C8855" s="219" t="s">
        <v>8</v>
      </c>
      <c r="D8855" s="1" t="s">
        <v>44</v>
      </c>
      <c r="E8855" s="1" t="s">
        <v>73</v>
      </c>
      <c r="F8855" s="38" t="s">
        <v>73</v>
      </c>
      <c r="G8855">
        <v>12</v>
      </c>
      <c r="H8855" s="123">
        <f t="shared" si="565"/>
        <v>0.5714285714285714</v>
      </c>
      <c r="I8855"/>
      <c r="K8855" t="s">
        <v>100</v>
      </c>
      <c r="M8855" s="2">
        <v>0</v>
      </c>
      <c r="N8855">
        <v>0</v>
      </c>
      <c r="O8855">
        <v>0</v>
      </c>
      <c r="P8855" s="2">
        <v>3</v>
      </c>
      <c r="Q8855" s="2">
        <v>0</v>
      </c>
      <c r="R8855">
        <v>0</v>
      </c>
      <c r="S8855">
        <v>0</v>
      </c>
      <c r="T8855" s="2">
        <v>3</v>
      </c>
    </row>
    <row r="8856" spans="1:20">
      <c r="A8856" t="s">
        <v>1650</v>
      </c>
      <c r="B8856" t="s">
        <v>1659</v>
      </c>
      <c r="C8856" s="219" t="s">
        <v>8</v>
      </c>
      <c r="D8856" s="1" t="s">
        <v>44</v>
      </c>
      <c r="E8856" s="1" t="s">
        <v>73</v>
      </c>
      <c r="F8856" s="38" t="s">
        <v>73</v>
      </c>
      <c r="G8856">
        <v>12</v>
      </c>
      <c r="H8856" s="123">
        <f t="shared" si="565"/>
        <v>0.5714285714285714</v>
      </c>
      <c r="I8856"/>
      <c r="K8856" t="s">
        <v>100</v>
      </c>
      <c r="M8856" s="2">
        <v>52600</v>
      </c>
      <c r="N8856">
        <v>16785.211745263499</v>
      </c>
      <c r="O8856">
        <v>29072.839558598302</v>
      </c>
      <c r="P8856" s="2">
        <v>3</v>
      </c>
      <c r="Q8856" s="2">
        <v>39900</v>
      </c>
      <c r="R8856">
        <v>4900</v>
      </c>
      <c r="S8856">
        <v>6929.6464556281699</v>
      </c>
      <c r="T8856" s="2">
        <v>3</v>
      </c>
    </row>
    <row r="8857" spans="1:20">
      <c r="A8857" t="s">
        <v>1650</v>
      </c>
      <c r="B8857" t="s">
        <v>1660</v>
      </c>
      <c r="C8857" s="219" t="s">
        <v>8</v>
      </c>
      <c r="D8857" s="1" t="s">
        <v>44</v>
      </c>
      <c r="E8857" s="1" t="s">
        <v>73</v>
      </c>
      <c r="F8857" s="38" t="s">
        <v>73</v>
      </c>
      <c r="G8857">
        <v>12</v>
      </c>
      <c r="H8857" s="123">
        <f t="shared" si="565"/>
        <v>0.5714285714285714</v>
      </c>
      <c r="I8857"/>
      <c r="K8857" t="s">
        <v>100</v>
      </c>
      <c r="M8857" s="2">
        <v>76766.666666666701</v>
      </c>
      <c r="N8857">
        <v>26969.385936238501</v>
      </c>
      <c r="O8857">
        <v>46712.346690498598</v>
      </c>
      <c r="P8857" s="2">
        <v>3</v>
      </c>
      <c r="Q8857" s="2">
        <v>148000</v>
      </c>
      <c r="R8857">
        <v>33000</v>
      </c>
      <c r="S8857">
        <v>46669.047558312101</v>
      </c>
      <c r="T8857" s="2">
        <v>3</v>
      </c>
    </row>
    <row r="8858" spans="1:20">
      <c r="A8858" t="s">
        <v>1650</v>
      </c>
      <c r="B8858" t="s">
        <v>1661</v>
      </c>
      <c r="C8858" s="219" t="s">
        <v>8</v>
      </c>
      <c r="D8858" s="1" t="s">
        <v>44</v>
      </c>
      <c r="E8858" s="1" t="s">
        <v>73</v>
      </c>
      <c r="F8858" s="38" t="s">
        <v>73</v>
      </c>
      <c r="G8858">
        <v>12</v>
      </c>
      <c r="H8858" s="123">
        <f t="shared" si="565"/>
        <v>0.5714285714285714</v>
      </c>
      <c r="I8858"/>
      <c r="K8858" t="s">
        <v>100</v>
      </c>
      <c r="M8858" s="2">
        <v>6720000</v>
      </c>
      <c r="N8858">
        <v>1322837.85854503</v>
      </c>
      <c r="O8858">
        <v>2291222.3811756</v>
      </c>
      <c r="P8858" s="2">
        <v>3</v>
      </c>
      <c r="Q8858" s="2">
        <v>7190000</v>
      </c>
      <c r="R8858">
        <v>1260000</v>
      </c>
      <c r="S8858">
        <v>1781909.0885900999</v>
      </c>
      <c r="T8858" s="2">
        <v>3</v>
      </c>
    </row>
    <row r="8859" spans="1:20">
      <c r="A8859" t="s">
        <v>1650</v>
      </c>
      <c r="B8859" t="s">
        <v>1662</v>
      </c>
      <c r="C8859" s="219" t="s">
        <v>8</v>
      </c>
      <c r="D8859" s="1" t="s">
        <v>44</v>
      </c>
      <c r="E8859" s="1" t="s">
        <v>73</v>
      </c>
      <c r="F8859" s="38" t="s">
        <v>73</v>
      </c>
      <c r="G8859">
        <v>12</v>
      </c>
      <c r="H8859" s="123">
        <f t="shared" si="565"/>
        <v>0.5714285714285714</v>
      </c>
      <c r="I8859"/>
      <c r="K8859" t="s">
        <v>100</v>
      </c>
      <c r="M8859" s="2">
        <v>0</v>
      </c>
      <c r="N8859">
        <v>0</v>
      </c>
      <c r="O8859">
        <v>0</v>
      </c>
      <c r="P8859" s="2">
        <v>3</v>
      </c>
      <c r="Q8859" s="2">
        <v>0</v>
      </c>
      <c r="R8859">
        <v>0</v>
      </c>
      <c r="S8859">
        <v>0</v>
      </c>
      <c r="T8859" s="2">
        <v>3</v>
      </c>
    </row>
    <row r="8860" spans="1:20">
      <c r="A8860" t="s">
        <v>1650</v>
      </c>
      <c r="B8860" t="s">
        <v>1663</v>
      </c>
      <c r="C8860" s="219" t="s">
        <v>8</v>
      </c>
      <c r="D8860" s="1" t="s">
        <v>44</v>
      </c>
      <c r="E8860" s="1" t="s">
        <v>73</v>
      </c>
      <c r="F8860" s="38" t="s">
        <v>73</v>
      </c>
      <c r="G8860">
        <v>12</v>
      </c>
      <c r="H8860" s="123">
        <f t="shared" si="565"/>
        <v>0.5714285714285714</v>
      </c>
      <c r="I8860"/>
      <c r="K8860" t="s">
        <v>100</v>
      </c>
      <c r="M8860" s="2">
        <v>0</v>
      </c>
      <c r="N8860">
        <v>0</v>
      </c>
      <c r="O8860">
        <v>0</v>
      </c>
      <c r="P8860" s="2">
        <v>3</v>
      </c>
      <c r="Q8860" s="2">
        <v>22600</v>
      </c>
      <c r="R8860">
        <v>22600</v>
      </c>
      <c r="S8860">
        <v>31961.226509631899</v>
      </c>
      <c r="T8860" s="2">
        <v>3</v>
      </c>
    </row>
    <row r="8861" spans="1:20">
      <c r="A8861" t="s">
        <v>1650</v>
      </c>
      <c r="B8861" t="s">
        <v>1653</v>
      </c>
      <c r="C8861" s="219" t="s">
        <v>8</v>
      </c>
      <c r="D8861" s="1" t="s">
        <v>44</v>
      </c>
      <c r="E8861" s="1" t="s">
        <v>73</v>
      </c>
      <c r="F8861" s="38" t="s">
        <v>73</v>
      </c>
      <c r="G8861">
        <v>18</v>
      </c>
      <c r="H8861" s="123">
        <f t="shared" si="565"/>
        <v>0.8571428571428571</v>
      </c>
      <c r="I8861"/>
      <c r="K8861" t="s">
        <v>100</v>
      </c>
      <c r="M8861" s="2">
        <v>0</v>
      </c>
      <c r="N8861">
        <v>0</v>
      </c>
      <c r="O8861">
        <v>0</v>
      </c>
      <c r="P8861" s="2">
        <v>3</v>
      </c>
      <c r="Q8861" s="2">
        <v>96666.666666666701</v>
      </c>
      <c r="R8861">
        <v>96666.666666666701</v>
      </c>
      <c r="S8861">
        <v>167431.57806499099</v>
      </c>
      <c r="T8861" s="2">
        <v>3</v>
      </c>
    </row>
    <row r="8862" spans="1:20">
      <c r="A8862" t="s">
        <v>1650</v>
      </c>
      <c r="B8862" t="s">
        <v>1654</v>
      </c>
      <c r="C8862" s="219" t="s">
        <v>8</v>
      </c>
      <c r="D8862" s="1" t="s">
        <v>44</v>
      </c>
      <c r="E8862" s="1" t="s">
        <v>73</v>
      </c>
      <c r="F8862" s="38" t="s">
        <v>73</v>
      </c>
      <c r="G8862">
        <v>18</v>
      </c>
      <c r="H8862" s="123">
        <f t="shared" si="565"/>
        <v>0.8571428571428571</v>
      </c>
      <c r="I8862"/>
      <c r="K8862" t="s">
        <v>100</v>
      </c>
      <c r="M8862" s="2">
        <v>3523333.3333333302</v>
      </c>
      <c r="N8862">
        <v>413333.33333333302</v>
      </c>
      <c r="O8862">
        <v>715914.33379513596</v>
      </c>
      <c r="P8862" s="2">
        <v>3</v>
      </c>
      <c r="Q8862" s="2">
        <v>3836666.6666666698</v>
      </c>
      <c r="R8862">
        <v>1167466.39256887</v>
      </c>
      <c r="S8862">
        <v>2022111.10805844</v>
      </c>
      <c r="T8862" s="2">
        <v>3</v>
      </c>
    </row>
    <row r="8863" spans="1:20">
      <c r="A8863" t="s">
        <v>1650</v>
      </c>
      <c r="B8863" t="s">
        <v>1655</v>
      </c>
      <c r="C8863" s="219" t="s">
        <v>8</v>
      </c>
      <c r="D8863" s="1" t="s">
        <v>44</v>
      </c>
      <c r="E8863" s="1" t="s">
        <v>73</v>
      </c>
      <c r="F8863" s="38" t="s">
        <v>73</v>
      </c>
      <c r="G8863">
        <v>18</v>
      </c>
      <c r="H8863" s="123">
        <f t="shared" si="565"/>
        <v>0.8571428571428571</v>
      </c>
      <c r="I8863"/>
      <c r="K8863" t="s">
        <v>100</v>
      </c>
      <c r="M8863" s="2">
        <v>5413333.3333333302</v>
      </c>
      <c r="N8863">
        <v>1135786.5605434501</v>
      </c>
      <c r="O8863">
        <v>1967240.0294151499</v>
      </c>
      <c r="P8863" s="2">
        <v>3</v>
      </c>
      <c r="Q8863" s="2">
        <v>2153333.3333333302</v>
      </c>
      <c r="R8863">
        <v>887887.63052789797</v>
      </c>
      <c r="S8863">
        <v>1537866.48748626</v>
      </c>
      <c r="T8863" s="2">
        <v>3</v>
      </c>
    </row>
    <row r="8864" spans="1:20">
      <c r="A8864" t="s">
        <v>1650</v>
      </c>
      <c r="B8864" t="s">
        <v>1656</v>
      </c>
      <c r="C8864" s="219" t="s">
        <v>8</v>
      </c>
      <c r="D8864" s="1" t="s">
        <v>44</v>
      </c>
      <c r="E8864" s="1" t="s">
        <v>73</v>
      </c>
      <c r="F8864" s="38" t="s">
        <v>73</v>
      </c>
      <c r="G8864">
        <v>18</v>
      </c>
      <c r="H8864" s="123">
        <f t="shared" si="565"/>
        <v>0.8571428571428571</v>
      </c>
      <c r="I8864"/>
      <c r="K8864" t="s">
        <v>100</v>
      </c>
      <c r="M8864" s="2">
        <v>501666666.66666698</v>
      </c>
      <c r="N8864">
        <v>89324004.488031</v>
      </c>
      <c r="O8864">
        <v>154713714.10878</v>
      </c>
      <c r="P8864" s="2">
        <v>3</v>
      </c>
      <c r="Q8864" s="2">
        <v>706333333.33333302</v>
      </c>
      <c r="R8864">
        <v>99927195.719906196</v>
      </c>
      <c r="S8864">
        <v>173078980.04475701</v>
      </c>
      <c r="T8864" s="2">
        <v>3</v>
      </c>
    </row>
    <row r="8865" spans="1:20">
      <c r="A8865" t="s">
        <v>1650</v>
      </c>
      <c r="B8865" t="s">
        <v>1657</v>
      </c>
      <c r="C8865" s="219" t="s">
        <v>8</v>
      </c>
      <c r="D8865" s="1" t="s">
        <v>44</v>
      </c>
      <c r="E8865" s="1" t="s">
        <v>73</v>
      </c>
      <c r="F8865" s="38" t="s">
        <v>73</v>
      </c>
      <c r="G8865">
        <v>18</v>
      </c>
      <c r="H8865" s="123">
        <f t="shared" si="565"/>
        <v>0.8571428571428571</v>
      </c>
      <c r="I8865"/>
      <c r="K8865" t="s">
        <v>100</v>
      </c>
      <c r="M8865" s="2">
        <v>0</v>
      </c>
      <c r="N8865">
        <v>0</v>
      </c>
      <c r="O8865">
        <v>0</v>
      </c>
      <c r="P8865" s="2">
        <v>3</v>
      </c>
      <c r="Q8865" s="2">
        <v>0</v>
      </c>
      <c r="R8865">
        <v>0</v>
      </c>
      <c r="S8865">
        <v>0</v>
      </c>
      <c r="T8865" s="2">
        <v>3</v>
      </c>
    </row>
    <row r="8866" spans="1:20">
      <c r="A8866" t="s">
        <v>1650</v>
      </c>
      <c r="B8866" t="s">
        <v>1658</v>
      </c>
      <c r="C8866" s="219" t="s">
        <v>8</v>
      </c>
      <c r="D8866" s="1" t="s">
        <v>44</v>
      </c>
      <c r="E8866" s="1" t="s">
        <v>73</v>
      </c>
      <c r="F8866" s="38" t="s">
        <v>73</v>
      </c>
      <c r="G8866">
        <v>18</v>
      </c>
      <c r="H8866" s="123">
        <f t="shared" si="565"/>
        <v>0.8571428571428571</v>
      </c>
      <c r="I8866"/>
      <c r="K8866" t="s">
        <v>100</v>
      </c>
      <c r="M8866" s="2">
        <v>4106.6666666666697</v>
      </c>
      <c r="N8866">
        <v>2716.30467935965</v>
      </c>
      <c r="O8866">
        <v>4704.7777134879998</v>
      </c>
      <c r="P8866" s="2">
        <v>3</v>
      </c>
      <c r="Q8866" s="2">
        <v>0</v>
      </c>
      <c r="R8866">
        <v>0</v>
      </c>
      <c r="S8866">
        <v>0</v>
      </c>
      <c r="T8866" s="2">
        <v>3</v>
      </c>
    </row>
    <row r="8867" spans="1:20">
      <c r="A8867" t="s">
        <v>1650</v>
      </c>
      <c r="B8867" t="s">
        <v>1659</v>
      </c>
      <c r="C8867" s="219" t="s">
        <v>8</v>
      </c>
      <c r="D8867" s="1" t="s">
        <v>44</v>
      </c>
      <c r="E8867" s="1" t="s">
        <v>73</v>
      </c>
      <c r="F8867" s="38" t="s">
        <v>73</v>
      </c>
      <c r="G8867">
        <v>18</v>
      </c>
      <c r="H8867" s="123">
        <f t="shared" si="565"/>
        <v>0.8571428571428571</v>
      </c>
      <c r="I8867"/>
      <c r="K8867" t="s">
        <v>100</v>
      </c>
      <c r="M8867" s="2">
        <v>38300</v>
      </c>
      <c r="N8867">
        <v>9417.7138060854904</v>
      </c>
      <c r="O8867">
        <v>16311.9588032829</v>
      </c>
      <c r="P8867" s="2">
        <v>3</v>
      </c>
      <c r="Q8867" s="2">
        <v>52566.666666666701</v>
      </c>
      <c r="R8867">
        <v>19711.361641900301</v>
      </c>
      <c r="S8867">
        <v>34141.079850135597</v>
      </c>
      <c r="T8867" s="2">
        <v>3</v>
      </c>
    </row>
    <row r="8868" spans="1:20">
      <c r="A8868" t="s">
        <v>1650</v>
      </c>
      <c r="B8868" t="s">
        <v>1660</v>
      </c>
      <c r="C8868" s="219" t="s">
        <v>8</v>
      </c>
      <c r="D8868" s="1" t="s">
        <v>44</v>
      </c>
      <c r="E8868" s="1" t="s">
        <v>73</v>
      </c>
      <c r="F8868" s="38" t="s">
        <v>73</v>
      </c>
      <c r="G8868">
        <v>18</v>
      </c>
      <c r="H8868" s="123">
        <f t="shared" si="565"/>
        <v>0.8571428571428571</v>
      </c>
      <c r="I8868"/>
      <c r="K8868" t="s">
        <v>100</v>
      </c>
      <c r="M8868" s="2">
        <v>217000</v>
      </c>
      <c r="N8868">
        <v>9848.8578017961099</v>
      </c>
      <c r="O8868">
        <v>17058.722109232</v>
      </c>
      <c r="P8868" s="2">
        <v>3</v>
      </c>
      <c r="Q8868" s="2">
        <v>478000</v>
      </c>
      <c r="R8868">
        <v>99881.596569805304</v>
      </c>
      <c r="S8868">
        <v>173000</v>
      </c>
      <c r="T8868" s="2">
        <v>3</v>
      </c>
    </row>
    <row r="8869" spans="1:20">
      <c r="A8869" t="s">
        <v>1650</v>
      </c>
      <c r="B8869" t="s">
        <v>1661</v>
      </c>
      <c r="C8869" s="219" t="s">
        <v>8</v>
      </c>
      <c r="D8869" s="1" t="s">
        <v>44</v>
      </c>
      <c r="E8869" s="1" t="s">
        <v>73</v>
      </c>
      <c r="F8869" s="38" t="s">
        <v>73</v>
      </c>
      <c r="G8869">
        <v>18</v>
      </c>
      <c r="H8869" s="123">
        <f t="shared" si="565"/>
        <v>0.8571428571428571</v>
      </c>
      <c r="I8869"/>
      <c r="K8869" t="s">
        <v>100</v>
      </c>
      <c r="M8869" s="2">
        <v>5603333.3333333302</v>
      </c>
      <c r="N8869">
        <v>1286873.9038633299</v>
      </c>
      <c r="O8869">
        <v>2228930.9844257901</v>
      </c>
      <c r="P8869" s="2">
        <v>3</v>
      </c>
      <c r="Q8869" s="2">
        <v>10413333.3333333</v>
      </c>
      <c r="R8869">
        <v>897131.23033614503</v>
      </c>
      <c r="S8869">
        <v>1553876.8719989799</v>
      </c>
      <c r="T8869" s="2">
        <v>3</v>
      </c>
    </row>
    <row r="8870" spans="1:20">
      <c r="A8870" t="s">
        <v>1650</v>
      </c>
      <c r="B8870" t="s">
        <v>1662</v>
      </c>
      <c r="C8870" s="219" t="s">
        <v>8</v>
      </c>
      <c r="D8870" s="1" t="s">
        <v>44</v>
      </c>
      <c r="E8870" s="1" t="s">
        <v>73</v>
      </c>
      <c r="F8870" s="38" t="s">
        <v>73</v>
      </c>
      <c r="G8870">
        <v>18</v>
      </c>
      <c r="H8870" s="123">
        <f t="shared" si="565"/>
        <v>0.8571428571428571</v>
      </c>
      <c r="I8870"/>
      <c r="K8870" t="s">
        <v>100</v>
      </c>
      <c r="M8870" s="2">
        <v>0</v>
      </c>
      <c r="N8870">
        <v>0</v>
      </c>
      <c r="O8870">
        <v>0</v>
      </c>
      <c r="P8870" s="2">
        <v>3</v>
      </c>
      <c r="Q8870" s="2">
        <v>0</v>
      </c>
      <c r="R8870">
        <v>0</v>
      </c>
      <c r="S8870">
        <v>0</v>
      </c>
      <c r="T8870" s="2">
        <v>3</v>
      </c>
    </row>
    <row r="8871" spans="1:20">
      <c r="A8871" t="s">
        <v>1650</v>
      </c>
      <c r="B8871" t="s">
        <v>1663</v>
      </c>
      <c r="C8871" s="219" t="s">
        <v>8</v>
      </c>
      <c r="D8871" s="1" t="s">
        <v>44</v>
      </c>
      <c r="E8871" s="1" t="s">
        <v>73</v>
      </c>
      <c r="F8871" s="38" t="s">
        <v>73</v>
      </c>
      <c r="G8871">
        <v>18</v>
      </c>
      <c r="H8871" s="123">
        <f t="shared" si="565"/>
        <v>0.8571428571428571</v>
      </c>
      <c r="I8871"/>
      <c r="K8871" t="s">
        <v>100</v>
      </c>
      <c r="M8871" s="2">
        <v>0</v>
      </c>
      <c r="N8871">
        <v>0</v>
      </c>
      <c r="O8871">
        <v>0</v>
      </c>
      <c r="P8871" s="2">
        <v>3</v>
      </c>
      <c r="Q8871" s="2">
        <v>0</v>
      </c>
      <c r="R8871">
        <v>0</v>
      </c>
      <c r="S8871">
        <v>0</v>
      </c>
      <c r="T8871" s="2">
        <v>3</v>
      </c>
    </row>
    <row r="8872" spans="1:20">
      <c r="A8872" t="s">
        <v>1650</v>
      </c>
      <c r="B8872" t="s">
        <v>1653</v>
      </c>
      <c r="C8872" s="219" t="s">
        <v>8</v>
      </c>
      <c r="D8872" s="1" t="s">
        <v>44</v>
      </c>
      <c r="E8872" s="1" t="s">
        <v>73</v>
      </c>
      <c r="F8872" s="38" t="s">
        <v>73</v>
      </c>
      <c r="G8872">
        <v>21</v>
      </c>
      <c r="H8872" s="123">
        <f t="shared" si="565"/>
        <v>1</v>
      </c>
      <c r="I8872"/>
      <c r="L8872" t="s">
        <v>100</v>
      </c>
      <c r="M8872" s="2">
        <v>290000</v>
      </c>
      <c r="N8872">
        <v>167431.57806499099</v>
      </c>
      <c r="O8872">
        <v>290000</v>
      </c>
      <c r="P8872" s="2">
        <v>3</v>
      </c>
      <c r="Q8872" s="2">
        <v>773333.33333333302</v>
      </c>
      <c r="R8872">
        <v>193333.33333333299</v>
      </c>
      <c r="S8872">
        <v>334863.15612998302</v>
      </c>
      <c r="T8872" s="2">
        <v>3</v>
      </c>
    </row>
    <row r="8873" spans="1:20">
      <c r="A8873" t="s">
        <v>1650</v>
      </c>
      <c r="B8873" t="s">
        <v>1654</v>
      </c>
      <c r="C8873" s="219" t="s">
        <v>8</v>
      </c>
      <c r="D8873" s="1" t="s">
        <v>44</v>
      </c>
      <c r="E8873" s="1" t="s">
        <v>73</v>
      </c>
      <c r="F8873" s="38" t="s">
        <v>73</v>
      </c>
      <c r="G8873">
        <v>21</v>
      </c>
      <c r="H8873" s="123">
        <f t="shared" si="565"/>
        <v>1</v>
      </c>
      <c r="I8873"/>
      <c r="L8873" t="s">
        <v>100</v>
      </c>
      <c r="M8873" s="2">
        <v>4353333.3333333302</v>
      </c>
      <c r="N8873">
        <v>360847.76722478302</v>
      </c>
      <c r="O8873">
        <v>625006.66663111199</v>
      </c>
      <c r="P8873" s="2">
        <v>3</v>
      </c>
      <c r="Q8873" s="2">
        <v>11616666.6666667</v>
      </c>
      <c r="R8873">
        <v>9457086.1145374905</v>
      </c>
      <c r="S8873">
        <v>16380153.6419331</v>
      </c>
      <c r="T8873" s="2">
        <v>3</v>
      </c>
    </row>
    <row r="8874" spans="1:20">
      <c r="A8874" t="s">
        <v>1650</v>
      </c>
      <c r="B8874" t="s">
        <v>1655</v>
      </c>
      <c r="C8874" s="219" t="s">
        <v>8</v>
      </c>
      <c r="D8874" s="1" t="s">
        <v>44</v>
      </c>
      <c r="E8874" s="1" t="s">
        <v>73</v>
      </c>
      <c r="F8874" s="38" t="s">
        <v>73</v>
      </c>
      <c r="G8874">
        <v>21</v>
      </c>
      <c r="H8874" s="123">
        <f t="shared" si="565"/>
        <v>1</v>
      </c>
      <c r="I8874"/>
      <c r="L8874" t="s">
        <v>100</v>
      </c>
      <c r="M8874" s="2">
        <v>4113333.3333333302</v>
      </c>
      <c r="N8874">
        <v>663961.17691055103</v>
      </c>
      <c r="O8874">
        <v>1150014.4926622999</v>
      </c>
      <c r="P8874" s="2">
        <v>3</v>
      </c>
      <c r="Q8874" s="2">
        <v>4301000</v>
      </c>
      <c r="R8874">
        <v>3858315.8242943301</v>
      </c>
      <c r="S8874">
        <v>6682799.0393247698</v>
      </c>
      <c r="T8874" s="2">
        <v>3</v>
      </c>
    </row>
    <row r="8875" spans="1:20">
      <c r="A8875" t="s">
        <v>1650</v>
      </c>
      <c r="B8875" t="s">
        <v>1656</v>
      </c>
      <c r="C8875" s="219" t="s">
        <v>8</v>
      </c>
      <c r="D8875" s="1" t="s">
        <v>44</v>
      </c>
      <c r="E8875" s="1" t="s">
        <v>73</v>
      </c>
      <c r="F8875" s="38" t="s">
        <v>73</v>
      </c>
      <c r="G8875">
        <v>21</v>
      </c>
      <c r="H8875" s="123">
        <f t="shared" si="565"/>
        <v>1</v>
      </c>
      <c r="I8875"/>
      <c r="L8875" t="s">
        <v>100</v>
      </c>
      <c r="M8875" s="2">
        <v>379666666.66666698</v>
      </c>
      <c r="N8875">
        <v>6741249.4720522296</v>
      </c>
      <c r="O8875">
        <v>11676186.5920913</v>
      </c>
      <c r="P8875" s="2">
        <v>3</v>
      </c>
      <c r="Q8875" s="2">
        <v>354333333.33333302</v>
      </c>
      <c r="R8875">
        <v>125864124.268108</v>
      </c>
      <c r="S8875">
        <v>218003058.082526</v>
      </c>
      <c r="T8875" s="2">
        <v>3</v>
      </c>
    </row>
    <row r="8876" spans="1:20">
      <c r="A8876" t="s">
        <v>1650</v>
      </c>
      <c r="B8876" t="s">
        <v>1657</v>
      </c>
      <c r="C8876" s="219" t="s">
        <v>8</v>
      </c>
      <c r="D8876" s="1" t="s">
        <v>44</v>
      </c>
      <c r="E8876" s="1" t="s">
        <v>73</v>
      </c>
      <c r="F8876" s="38" t="s">
        <v>73</v>
      </c>
      <c r="G8876">
        <v>21</v>
      </c>
      <c r="H8876" s="123">
        <f t="shared" si="565"/>
        <v>1</v>
      </c>
      <c r="I8876"/>
      <c r="L8876" t="s">
        <v>100</v>
      </c>
      <c r="M8876" s="2">
        <v>0</v>
      </c>
      <c r="N8876">
        <v>0</v>
      </c>
      <c r="O8876">
        <v>0</v>
      </c>
      <c r="P8876" s="2">
        <v>3</v>
      </c>
      <c r="Q8876" s="2">
        <v>0</v>
      </c>
      <c r="R8876">
        <v>0</v>
      </c>
      <c r="S8876">
        <v>0</v>
      </c>
      <c r="T8876" s="2">
        <v>3</v>
      </c>
    </row>
    <row r="8877" spans="1:20">
      <c r="A8877" t="s">
        <v>1650</v>
      </c>
      <c r="B8877" t="s">
        <v>1658</v>
      </c>
      <c r="C8877" s="219" t="s">
        <v>8</v>
      </c>
      <c r="D8877" s="1" t="s">
        <v>44</v>
      </c>
      <c r="E8877" s="1" t="s">
        <v>73</v>
      </c>
      <c r="F8877" s="38" t="s">
        <v>73</v>
      </c>
      <c r="G8877">
        <v>21</v>
      </c>
      <c r="H8877" s="123">
        <f t="shared" si="565"/>
        <v>1</v>
      </c>
      <c r="I8877"/>
      <c r="L8877" t="s">
        <v>100</v>
      </c>
      <c r="M8877" s="2">
        <v>0</v>
      </c>
      <c r="N8877">
        <v>0</v>
      </c>
      <c r="O8877">
        <v>0</v>
      </c>
      <c r="P8877" s="2">
        <v>3</v>
      </c>
      <c r="Q8877" s="2">
        <v>0</v>
      </c>
      <c r="R8877">
        <v>0</v>
      </c>
      <c r="S8877">
        <v>0</v>
      </c>
      <c r="T8877" s="2">
        <v>3</v>
      </c>
    </row>
    <row r="8878" spans="1:20">
      <c r="A8878" t="s">
        <v>1650</v>
      </c>
      <c r="B8878" t="s">
        <v>1659</v>
      </c>
      <c r="C8878" s="219" t="s">
        <v>8</v>
      </c>
      <c r="D8878" s="1" t="s">
        <v>44</v>
      </c>
      <c r="E8878" s="1" t="s">
        <v>73</v>
      </c>
      <c r="F8878" s="38" t="s">
        <v>73</v>
      </c>
      <c r="G8878">
        <v>21</v>
      </c>
      <c r="H8878" s="123">
        <f t="shared" si="565"/>
        <v>1</v>
      </c>
      <c r="I8878"/>
      <c r="L8878" t="s">
        <v>100</v>
      </c>
      <c r="M8878" s="2">
        <v>51233.333333333299</v>
      </c>
      <c r="N8878">
        <v>8728.7519790123006</v>
      </c>
      <c r="O8878">
        <v>15118.6419143167</v>
      </c>
      <c r="P8878" s="2">
        <v>3</v>
      </c>
      <c r="Q8878" s="2">
        <v>32433.333333333299</v>
      </c>
      <c r="R8878">
        <v>2566.6666666666702</v>
      </c>
      <c r="S8878">
        <v>4445.5970727601198</v>
      </c>
      <c r="T8878" s="2">
        <v>3</v>
      </c>
    </row>
    <row r="8879" spans="1:20">
      <c r="A8879" t="s">
        <v>1650</v>
      </c>
      <c r="B8879" t="s">
        <v>1660</v>
      </c>
      <c r="C8879" s="219" t="s">
        <v>8</v>
      </c>
      <c r="D8879" s="1" t="s">
        <v>44</v>
      </c>
      <c r="E8879" s="1" t="s">
        <v>73</v>
      </c>
      <c r="F8879" s="38" t="s">
        <v>73</v>
      </c>
      <c r="G8879">
        <v>21</v>
      </c>
      <c r="H8879" s="123">
        <f t="shared" si="565"/>
        <v>1</v>
      </c>
      <c r="I8879"/>
      <c r="L8879" t="s">
        <v>100</v>
      </c>
      <c r="M8879" s="2">
        <v>529666.66666666698</v>
      </c>
      <c r="N8879">
        <v>66448.810707524695</v>
      </c>
      <c r="O8879">
        <v>115092.71624795999</v>
      </c>
      <c r="P8879" s="2">
        <v>3</v>
      </c>
      <c r="Q8879" s="2">
        <v>1279666.66666667</v>
      </c>
      <c r="R8879">
        <v>495983.98271628801</v>
      </c>
      <c r="S8879">
        <v>859069.45780497498</v>
      </c>
      <c r="T8879" s="2">
        <v>3</v>
      </c>
    </row>
    <row r="8880" spans="1:20">
      <c r="A8880" t="s">
        <v>1650</v>
      </c>
      <c r="B8880" t="s">
        <v>1661</v>
      </c>
      <c r="C8880" s="219" t="s">
        <v>8</v>
      </c>
      <c r="D8880" s="1" t="s">
        <v>44</v>
      </c>
      <c r="E8880" s="1" t="s">
        <v>73</v>
      </c>
      <c r="F8880" s="38" t="s">
        <v>73</v>
      </c>
      <c r="G8880">
        <v>21</v>
      </c>
      <c r="H8880" s="123">
        <f t="shared" si="565"/>
        <v>1</v>
      </c>
      <c r="I8880"/>
      <c r="L8880" t="s">
        <v>100</v>
      </c>
      <c r="M8880" s="2">
        <v>4026666.6666666698</v>
      </c>
      <c r="N8880">
        <v>1461829.14338319</v>
      </c>
      <c r="O8880">
        <v>2531962.3483245801</v>
      </c>
      <c r="P8880" s="2">
        <v>3</v>
      </c>
      <c r="Q8880" s="2">
        <v>6350000</v>
      </c>
      <c r="R8880">
        <v>2139306.7412910499</v>
      </c>
      <c r="S8880">
        <v>3705387.9688907098</v>
      </c>
      <c r="T8880" s="2">
        <v>3</v>
      </c>
    </row>
    <row r="8881" spans="1:20">
      <c r="A8881" t="s">
        <v>1650</v>
      </c>
      <c r="B8881" t="s">
        <v>1662</v>
      </c>
      <c r="C8881" s="219" t="s">
        <v>8</v>
      </c>
      <c r="D8881" s="1" t="s">
        <v>44</v>
      </c>
      <c r="E8881" s="1" t="s">
        <v>73</v>
      </c>
      <c r="F8881" s="38" t="s">
        <v>73</v>
      </c>
      <c r="G8881">
        <v>21</v>
      </c>
      <c r="H8881" s="123">
        <f t="shared" si="565"/>
        <v>1</v>
      </c>
      <c r="I8881"/>
      <c r="L8881" t="s">
        <v>100</v>
      </c>
      <c r="M8881" s="2">
        <v>0</v>
      </c>
      <c r="N8881">
        <v>0</v>
      </c>
      <c r="O8881">
        <v>0</v>
      </c>
      <c r="P8881" s="2">
        <v>3</v>
      </c>
      <c r="Q8881" s="2">
        <v>0</v>
      </c>
      <c r="R8881">
        <v>0</v>
      </c>
      <c r="S8881">
        <v>0</v>
      </c>
      <c r="T8881" s="2">
        <v>3</v>
      </c>
    </row>
    <row r="8882" spans="1:20">
      <c r="A8882" t="s">
        <v>1650</v>
      </c>
      <c r="B8882" t="s">
        <v>1663</v>
      </c>
      <c r="C8882" s="219" t="s">
        <v>8</v>
      </c>
      <c r="D8882" s="1" t="s">
        <v>44</v>
      </c>
      <c r="E8882" s="1" t="s">
        <v>73</v>
      </c>
      <c r="F8882" s="38" t="s">
        <v>73</v>
      </c>
      <c r="G8882">
        <v>21</v>
      </c>
      <c r="H8882" s="123">
        <f t="shared" si="565"/>
        <v>1</v>
      </c>
      <c r="I8882"/>
      <c r="L8882" t="s">
        <v>100</v>
      </c>
      <c r="M8882" s="2">
        <v>15066.666666666701</v>
      </c>
      <c r="N8882">
        <v>15066.666666666701</v>
      </c>
      <c r="O8882">
        <v>26096.232167371101</v>
      </c>
      <c r="P8882" s="2">
        <v>3</v>
      </c>
      <c r="Q8882" s="2">
        <v>0</v>
      </c>
      <c r="R8882">
        <v>0</v>
      </c>
      <c r="S8882">
        <v>0</v>
      </c>
      <c r="T8882" s="2">
        <v>3</v>
      </c>
    </row>
    <row r="8883" spans="1:20">
      <c r="A8883" t="s">
        <v>1651</v>
      </c>
      <c r="B8883" t="s">
        <v>1653</v>
      </c>
      <c r="C8883" s="219" t="s">
        <v>8</v>
      </c>
      <c r="D8883" s="1" t="s">
        <v>44</v>
      </c>
      <c r="E8883" s="1" t="s">
        <v>73</v>
      </c>
      <c r="F8883" s="38" t="s">
        <v>73</v>
      </c>
      <c r="G8883">
        <v>3</v>
      </c>
      <c r="H8883" s="123">
        <f t="shared" si="565"/>
        <v>0.14285714285714285</v>
      </c>
      <c r="I8883"/>
      <c r="J8883" t="s">
        <v>100</v>
      </c>
      <c r="M8883" s="325">
        <v>278000000</v>
      </c>
      <c r="N8883">
        <v>45177427.992306098</v>
      </c>
      <c r="O8883">
        <v>78249600.637958497</v>
      </c>
      <c r="P8883" s="2">
        <v>3</v>
      </c>
      <c r="Q8883" s="2">
        <v>77366666.666666701</v>
      </c>
      <c r="R8883">
        <v>22032728.1813014</v>
      </c>
      <c r="S8883">
        <v>38161804.639368601</v>
      </c>
      <c r="T8883" s="2">
        <v>3</v>
      </c>
    </row>
    <row r="8884" spans="1:20">
      <c r="A8884" t="s">
        <v>1651</v>
      </c>
      <c r="B8884" t="s">
        <v>1654</v>
      </c>
      <c r="C8884" s="219" t="s">
        <v>8</v>
      </c>
      <c r="D8884" s="1" t="s">
        <v>44</v>
      </c>
      <c r="E8884" s="1" t="s">
        <v>73</v>
      </c>
      <c r="F8884" s="38" t="s">
        <v>73</v>
      </c>
      <c r="G8884">
        <v>3</v>
      </c>
      <c r="H8884" s="123">
        <f t="shared" si="565"/>
        <v>0.14285714285714285</v>
      </c>
      <c r="I8884"/>
      <c r="J8884" t="s">
        <v>100</v>
      </c>
      <c r="M8884" s="2">
        <v>402333333.33333302</v>
      </c>
      <c r="N8884">
        <v>80920399.845225096</v>
      </c>
      <c r="O8884">
        <v>140158243.90071899</v>
      </c>
      <c r="P8884" s="2">
        <v>3</v>
      </c>
      <c r="Q8884" s="325">
        <v>449000000</v>
      </c>
      <c r="R8884">
        <v>62745517.768204004</v>
      </c>
      <c r="S8884">
        <v>108678424.721745</v>
      </c>
      <c r="T8884" s="2">
        <v>3</v>
      </c>
    </row>
    <row r="8885" spans="1:20">
      <c r="A8885" t="s">
        <v>1651</v>
      </c>
      <c r="B8885" t="s">
        <v>1655</v>
      </c>
      <c r="C8885" s="219" t="s">
        <v>8</v>
      </c>
      <c r="D8885" s="1" t="s">
        <v>44</v>
      </c>
      <c r="E8885" s="1" t="s">
        <v>73</v>
      </c>
      <c r="F8885" s="38" t="s">
        <v>73</v>
      </c>
      <c r="G8885">
        <v>3</v>
      </c>
      <c r="H8885" s="123">
        <f t="shared" si="565"/>
        <v>0.14285714285714285</v>
      </c>
      <c r="I8885"/>
      <c r="J8885" t="s">
        <v>100</v>
      </c>
      <c r="M8885" s="2">
        <v>1392333333.3333299</v>
      </c>
      <c r="N8885">
        <v>234695784.17839399</v>
      </c>
      <c r="O8885">
        <v>406505022.519198</v>
      </c>
      <c r="P8885" s="2">
        <v>3</v>
      </c>
      <c r="Q8885" s="325">
        <v>786000000</v>
      </c>
      <c r="R8885">
        <v>17776388.834631201</v>
      </c>
      <c r="S8885">
        <v>30789608.6366813</v>
      </c>
      <c r="T8885" s="2">
        <v>3</v>
      </c>
    </row>
    <row r="8886" spans="1:20">
      <c r="A8886" t="s">
        <v>1651</v>
      </c>
      <c r="B8886" t="s">
        <v>1656</v>
      </c>
      <c r="C8886" s="219" t="s">
        <v>8</v>
      </c>
      <c r="D8886" s="1" t="s">
        <v>44</v>
      </c>
      <c r="E8886" s="1" t="s">
        <v>73</v>
      </c>
      <c r="F8886" s="38" t="s">
        <v>73</v>
      </c>
      <c r="G8886">
        <v>3</v>
      </c>
      <c r="H8886" s="123">
        <f t="shared" si="565"/>
        <v>0.14285714285714285</v>
      </c>
      <c r="I8886"/>
      <c r="J8886" t="s">
        <v>100</v>
      </c>
      <c r="M8886" s="2">
        <v>13866666666.6667</v>
      </c>
      <c r="N8886">
        <v>1489220526.91258</v>
      </c>
      <c r="O8886">
        <v>2579405616.2870798</v>
      </c>
      <c r="P8886" s="2">
        <v>3</v>
      </c>
      <c r="Q8886" s="2">
        <v>11063333333.3333</v>
      </c>
      <c r="R8886">
        <v>1786153533.2788301</v>
      </c>
      <c r="S8886">
        <v>3093708669.7575998</v>
      </c>
      <c r="T8886" s="2">
        <v>3</v>
      </c>
    </row>
    <row r="8887" spans="1:20">
      <c r="A8887" t="s">
        <v>1651</v>
      </c>
      <c r="B8887" t="s">
        <v>1657</v>
      </c>
      <c r="C8887" s="219" t="s">
        <v>8</v>
      </c>
      <c r="D8887" s="1" t="s">
        <v>44</v>
      </c>
      <c r="E8887" s="1" t="s">
        <v>73</v>
      </c>
      <c r="F8887" s="38" t="s">
        <v>73</v>
      </c>
      <c r="G8887">
        <v>3</v>
      </c>
      <c r="H8887" s="123">
        <f t="shared" si="565"/>
        <v>0.14285714285714285</v>
      </c>
      <c r="I8887"/>
      <c r="J8887" t="s">
        <v>100</v>
      </c>
      <c r="M8887" s="2">
        <v>1238000</v>
      </c>
      <c r="N8887">
        <v>381000</v>
      </c>
      <c r="O8887">
        <v>659911.35768374195</v>
      </c>
      <c r="P8887" s="2">
        <v>3</v>
      </c>
      <c r="Q8887" s="2">
        <v>285666.66666666698</v>
      </c>
      <c r="R8887">
        <v>164833.58611372599</v>
      </c>
      <c r="S8887">
        <v>285500.14594275301</v>
      </c>
      <c r="T8887" s="2">
        <v>3</v>
      </c>
    </row>
    <row r="8888" spans="1:20">
      <c r="A8888" t="s">
        <v>1651</v>
      </c>
      <c r="B8888" t="s">
        <v>1658</v>
      </c>
      <c r="C8888" s="219" t="s">
        <v>8</v>
      </c>
      <c r="D8888" s="1" t="s">
        <v>44</v>
      </c>
      <c r="E8888" s="1" t="s">
        <v>73</v>
      </c>
      <c r="F8888" s="38" t="s">
        <v>73</v>
      </c>
      <c r="G8888">
        <v>3</v>
      </c>
      <c r="H8888" s="123">
        <f t="shared" si="565"/>
        <v>0.14285714285714285</v>
      </c>
      <c r="I8888"/>
      <c r="J8888" t="s">
        <v>100</v>
      </c>
      <c r="M8888" s="2">
        <v>396666.66666666698</v>
      </c>
      <c r="N8888">
        <v>59839.600414589797</v>
      </c>
      <c r="O8888">
        <v>103645.22822268899</v>
      </c>
      <c r="P8888" s="2">
        <v>3</v>
      </c>
      <c r="Q8888" s="2">
        <v>218666.66666666701</v>
      </c>
      <c r="R8888">
        <v>54666.666666666701</v>
      </c>
      <c r="S8888">
        <v>94685.444147098606</v>
      </c>
      <c r="T8888" s="2">
        <v>3</v>
      </c>
    </row>
    <row r="8889" spans="1:20">
      <c r="A8889" t="s">
        <v>1651</v>
      </c>
      <c r="B8889" t="s">
        <v>1659</v>
      </c>
      <c r="C8889" s="219" t="s">
        <v>8</v>
      </c>
      <c r="D8889" s="1" t="s">
        <v>44</v>
      </c>
      <c r="E8889" s="1" t="s">
        <v>73</v>
      </c>
      <c r="F8889" s="38" t="s">
        <v>73</v>
      </c>
      <c r="G8889">
        <v>3</v>
      </c>
      <c r="H8889" s="123">
        <f t="shared" si="565"/>
        <v>0.14285714285714285</v>
      </c>
      <c r="I8889"/>
      <c r="J8889" t="s">
        <v>100</v>
      </c>
      <c r="M8889" s="2">
        <v>181966.66666666701</v>
      </c>
      <c r="N8889">
        <v>65465.011859601596</v>
      </c>
      <c r="O8889">
        <v>113388.72665892899</v>
      </c>
      <c r="P8889" s="2">
        <v>3</v>
      </c>
      <c r="Q8889" s="2">
        <v>121300</v>
      </c>
      <c r="R8889">
        <v>22961.344327659299</v>
      </c>
      <c r="S8889">
        <v>39770.214985589402</v>
      </c>
      <c r="T8889" s="2">
        <v>3</v>
      </c>
    </row>
    <row r="8890" spans="1:20">
      <c r="A8890" t="s">
        <v>1651</v>
      </c>
      <c r="B8890" t="s">
        <v>1660</v>
      </c>
      <c r="C8890" s="219" t="s">
        <v>8</v>
      </c>
      <c r="D8890" s="1" t="s">
        <v>44</v>
      </c>
      <c r="E8890" s="1" t="s">
        <v>73</v>
      </c>
      <c r="F8890" s="38" t="s">
        <v>73</v>
      </c>
      <c r="G8890">
        <v>3</v>
      </c>
      <c r="H8890" s="123">
        <f t="shared" si="565"/>
        <v>0.14285714285714285</v>
      </c>
      <c r="I8890"/>
      <c r="J8890" t="s">
        <v>100</v>
      </c>
      <c r="M8890" s="2">
        <v>62033333.333333299</v>
      </c>
      <c r="N8890">
        <v>5438852.0030527702</v>
      </c>
      <c r="O8890">
        <v>9420368.0041351505</v>
      </c>
      <c r="P8890" s="2">
        <v>3</v>
      </c>
      <c r="Q8890" s="2">
        <v>36800000</v>
      </c>
      <c r="R8890">
        <v>3874274.1255621002</v>
      </c>
      <c r="S8890">
        <v>6710439.62792305</v>
      </c>
      <c r="T8890" s="2">
        <v>3</v>
      </c>
    </row>
    <row r="8891" spans="1:20">
      <c r="A8891" t="s">
        <v>1651</v>
      </c>
      <c r="B8891" t="s">
        <v>1661</v>
      </c>
      <c r="C8891" s="219" t="s">
        <v>8</v>
      </c>
      <c r="D8891" s="1" t="s">
        <v>44</v>
      </c>
      <c r="E8891" s="1" t="s">
        <v>73</v>
      </c>
      <c r="F8891" s="38" t="s">
        <v>73</v>
      </c>
      <c r="G8891">
        <v>3</v>
      </c>
      <c r="H8891" s="123">
        <f t="shared" si="565"/>
        <v>0.14285714285714285</v>
      </c>
      <c r="I8891"/>
      <c r="J8891" t="s">
        <v>100</v>
      </c>
      <c r="M8891" s="2">
        <v>0</v>
      </c>
      <c r="N8891">
        <v>0</v>
      </c>
      <c r="O8891">
        <v>0</v>
      </c>
      <c r="P8891" s="2">
        <v>3</v>
      </c>
      <c r="Q8891" s="2">
        <v>0</v>
      </c>
      <c r="R8891">
        <v>0</v>
      </c>
      <c r="S8891">
        <v>0</v>
      </c>
      <c r="T8891" s="2">
        <v>3</v>
      </c>
    </row>
    <row r="8892" spans="1:20">
      <c r="A8892" t="s">
        <v>1651</v>
      </c>
      <c r="B8892" t="s">
        <v>1662</v>
      </c>
      <c r="C8892" s="219" t="s">
        <v>8</v>
      </c>
      <c r="D8892" s="1" t="s">
        <v>44</v>
      </c>
      <c r="E8892" s="1" t="s">
        <v>73</v>
      </c>
      <c r="F8892" s="38" t="s">
        <v>73</v>
      </c>
      <c r="G8892">
        <v>3</v>
      </c>
      <c r="H8892" s="123">
        <f t="shared" si="565"/>
        <v>0.14285714285714285</v>
      </c>
      <c r="I8892"/>
      <c r="J8892" t="s">
        <v>100</v>
      </c>
      <c r="M8892" s="2">
        <v>0</v>
      </c>
      <c r="N8892">
        <v>0</v>
      </c>
      <c r="O8892">
        <v>0</v>
      </c>
      <c r="P8892" s="2">
        <v>3</v>
      </c>
      <c r="Q8892" s="2">
        <v>0</v>
      </c>
      <c r="R8892">
        <v>0</v>
      </c>
      <c r="S8892">
        <v>0</v>
      </c>
      <c r="T8892" s="2">
        <v>3</v>
      </c>
    </row>
    <row r="8893" spans="1:20">
      <c r="A8893" t="s">
        <v>1651</v>
      </c>
      <c r="B8893" t="s">
        <v>1663</v>
      </c>
      <c r="C8893" s="219" t="s">
        <v>8</v>
      </c>
      <c r="D8893" s="1" t="s">
        <v>44</v>
      </c>
      <c r="E8893" s="1" t="s">
        <v>73</v>
      </c>
      <c r="F8893" s="38" t="s">
        <v>73</v>
      </c>
      <c r="G8893">
        <v>3</v>
      </c>
      <c r="H8893" s="123">
        <f t="shared" si="565"/>
        <v>0.14285714285714285</v>
      </c>
      <c r="I8893"/>
      <c r="J8893" t="s">
        <v>100</v>
      </c>
      <c r="M8893" s="2">
        <v>2213333.3333333302</v>
      </c>
      <c r="N8893">
        <v>724346.44872310804</v>
      </c>
      <c r="O8893">
        <v>1254604.85147051</v>
      </c>
      <c r="P8893" s="2">
        <v>3</v>
      </c>
      <c r="Q8893" s="2">
        <v>2813333.3333333302</v>
      </c>
      <c r="R8893">
        <v>1003333.33333333</v>
      </c>
      <c r="S8893">
        <v>1737824.3102607699</v>
      </c>
      <c r="T8893" s="2">
        <v>3</v>
      </c>
    </row>
    <row r="8894" spans="1:20">
      <c r="A8894" t="s">
        <v>1651</v>
      </c>
      <c r="B8894" t="s">
        <v>1653</v>
      </c>
      <c r="C8894" s="219" t="s">
        <v>8</v>
      </c>
      <c r="D8894" s="1" t="s">
        <v>44</v>
      </c>
      <c r="E8894" s="1" t="s">
        <v>73</v>
      </c>
      <c r="F8894" s="38" t="s">
        <v>73</v>
      </c>
      <c r="G8894">
        <v>12</v>
      </c>
      <c r="H8894" s="123">
        <f t="shared" si="565"/>
        <v>0.5714285714285714</v>
      </c>
      <c r="I8894"/>
      <c r="K8894" t="s">
        <v>100</v>
      </c>
      <c r="M8894" s="325">
        <v>819000000</v>
      </c>
      <c r="N8894">
        <v>130806472.82659</v>
      </c>
      <c r="O8894">
        <v>226563456.89453101</v>
      </c>
      <c r="P8894" s="2">
        <v>3</v>
      </c>
      <c r="Q8894" s="2">
        <v>684333333.33333302</v>
      </c>
      <c r="R8894">
        <v>49670022.258009002</v>
      </c>
      <c r="S8894">
        <v>86031002.163948596</v>
      </c>
      <c r="T8894" s="2">
        <v>3</v>
      </c>
    </row>
    <row r="8895" spans="1:20">
      <c r="A8895" t="s">
        <v>1651</v>
      </c>
      <c r="B8895" t="s">
        <v>1654</v>
      </c>
      <c r="C8895" s="219" t="s">
        <v>8</v>
      </c>
      <c r="D8895" s="1" t="s">
        <v>44</v>
      </c>
      <c r="E8895" s="1" t="s">
        <v>73</v>
      </c>
      <c r="F8895" s="38" t="s">
        <v>73</v>
      </c>
      <c r="G8895">
        <v>12</v>
      </c>
      <c r="H8895" s="123">
        <f t="shared" si="565"/>
        <v>0.5714285714285714</v>
      </c>
      <c r="I8895"/>
      <c r="K8895" t="s">
        <v>100</v>
      </c>
      <c r="M8895" s="2">
        <v>244666666.66666701</v>
      </c>
      <c r="N8895">
        <v>74637643.168697298</v>
      </c>
      <c r="O8895">
        <v>129276190.12537999</v>
      </c>
      <c r="P8895" s="2">
        <v>3</v>
      </c>
      <c r="Q8895" s="2">
        <v>370333333.33333302</v>
      </c>
      <c r="R8895">
        <v>70333333.333333299</v>
      </c>
      <c r="S8895">
        <v>121820906.79901101</v>
      </c>
      <c r="T8895" s="2">
        <v>3</v>
      </c>
    </row>
    <row r="8896" spans="1:20">
      <c r="A8896" t="s">
        <v>1651</v>
      </c>
      <c r="B8896" t="s">
        <v>1655</v>
      </c>
      <c r="C8896" s="219" t="s">
        <v>8</v>
      </c>
      <c r="D8896" s="1" t="s">
        <v>44</v>
      </c>
      <c r="E8896" s="1" t="s">
        <v>73</v>
      </c>
      <c r="F8896" s="38" t="s">
        <v>73</v>
      </c>
      <c r="G8896">
        <v>12</v>
      </c>
      <c r="H8896" s="123">
        <f t="shared" si="565"/>
        <v>0.5714285714285714</v>
      </c>
      <c r="I8896"/>
      <c r="K8896" t="s">
        <v>100</v>
      </c>
      <c r="M8896" s="325">
        <v>2720000000</v>
      </c>
      <c r="N8896">
        <v>678920712.11101902</v>
      </c>
      <c r="O8896">
        <v>1175925167.68713</v>
      </c>
      <c r="P8896" s="2">
        <v>3</v>
      </c>
      <c r="Q8896" s="2">
        <v>2463333333.3333302</v>
      </c>
      <c r="R8896">
        <v>199694210.676669</v>
      </c>
      <c r="S8896">
        <v>345880518.86935401</v>
      </c>
      <c r="T8896" s="2">
        <v>3</v>
      </c>
    </row>
    <row r="8897" spans="1:20">
      <c r="A8897" t="s">
        <v>1651</v>
      </c>
      <c r="B8897" t="s">
        <v>1656</v>
      </c>
      <c r="C8897" s="219" t="s">
        <v>8</v>
      </c>
      <c r="D8897" s="1" t="s">
        <v>44</v>
      </c>
      <c r="E8897" s="1" t="s">
        <v>73</v>
      </c>
      <c r="F8897" s="38" t="s">
        <v>73</v>
      </c>
      <c r="G8897">
        <v>12</v>
      </c>
      <c r="H8897" s="123">
        <f t="shared" si="565"/>
        <v>0.5714285714285714</v>
      </c>
      <c r="I8897"/>
      <c r="K8897" t="s">
        <v>100</v>
      </c>
      <c r="M8897" s="2">
        <v>6956666666.6666698</v>
      </c>
      <c r="N8897">
        <v>1476858527.7917099</v>
      </c>
      <c r="O8897">
        <v>2557994005.7266202</v>
      </c>
      <c r="P8897" s="2">
        <v>3</v>
      </c>
      <c r="Q8897" s="2">
        <v>7056666666.6666698</v>
      </c>
      <c r="R8897">
        <v>1105038963.61672</v>
      </c>
      <c r="S8897">
        <v>1913983629.32741</v>
      </c>
      <c r="T8897" s="2">
        <v>3</v>
      </c>
    </row>
    <row r="8898" spans="1:20">
      <c r="A8898" t="s">
        <v>1651</v>
      </c>
      <c r="B8898" t="s">
        <v>1657</v>
      </c>
      <c r="C8898" s="219" t="s">
        <v>8</v>
      </c>
      <c r="D8898" s="1" t="s">
        <v>44</v>
      </c>
      <c r="E8898" s="1" t="s">
        <v>73</v>
      </c>
      <c r="F8898" s="38" t="s">
        <v>73</v>
      </c>
      <c r="G8898">
        <v>12</v>
      </c>
      <c r="H8898" s="123">
        <f t="shared" si="565"/>
        <v>0.5714285714285714</v>
      </c>
      <c r="I8898"/>
      <c r="K8898" t="s">
        <v>100</v>
      </c>
      <c r="M8898" s="2">
        <v>950333.33333333302</v>
      </c>
      <c r="N8898">
        <v>189666.66666666701</v>
      </c>
      <c r="O8898">
        <v>328512.30316889699</v>
      </c>
      <c r="P8898" s="2">
        <v>3</v>
      </c>
      <c r="Q8898" s="2">
        <v>857666.66666666698</v>
      </c>
      <c r="R8898">
        <v>330244.52220202598</v>
      </c>
      <c r="S8898">
        <v>572000.29137521703</v>
      </c>
      <c r="T8898" s="2">
        <v>3</v>
      </c>
    </row>
    <row r="8899" spans="1:20">
      <c r="A8899" t="s">
        <v>1651</v>
      </c>
      <c r="B8899" t="s">
        <v>1658</v>
      </c>
      <c r="C8899" s="219" t="s">
        <v>8</v>
      </c>
      <c r="D8899" s="1" t="s">
        <v>44</v>
      </c>
      <c r="E8899" s="1" t="s">
        <v>73</v>
      </c>
      <c r="F8899" s="38" t="s">
        <v>73</v>
      </c>
      <c r="G8899">
        <v>12</v>
      </c>
      <c r="H8899" s="123">
        <f t="shared" ref="H8899:H8962" si="566">G8899/21</f>
        <v>0.5714285714285714</v>
      </c>
      <c r="I8899"/>
      <c r="K8899" t="s">
        <v>100</v>
      </c>
      <c r="M8899" s="2">
        <v>506000</v>
      </c>
      <c r="N8899">
        <v>96000</v>
      </c>
      <c r="O8899">
        <v>166276.87752661199</v>
      </c>
      <c r="P8899" s="2">
        <v>3</v>
      </c>
      <c r="Q8899" s="2">
        <v>396666.66666666698</v>
      </c>
      <c r="R8899">
        <v>59839.600414589797</v>
      </c>
      <c r="S8899">
        <v>103645.22822268899</v>
      </c>
      <c r="T8899" s="2">
        <v>3</v>
      </c>
    </row>
    <row r="8900" spans="1:20">
      <c r="A8900" t="s">
        <v>1651</v>
      </c>
      <c r="B8900" t="s">
        <v>1659</v>
      </c>
      <c r="C8900" s="219" t="s">
        <v>8</v>
      </c>
      <c r="D8900" s="1" t="s">
        <v>44</v>
      </c>
      <c r="E8900" s="1" t="s">
        <v>73</v>
      </c>
      <c r="F8900" s="38" t="s">
        <v>73</v>
      </c>
      <c r="G8900">
        <v>12</v>
      </c>
      <c r="H8900" s="123">
        <f t="shared" si="566"/>
        <v>0.5714285714285714</v>
      </c>
      <c r="I8900"/>
      <c r="K8900" t="s">
        <v>100</v>
      </c>
      <c r="M8900" s="2">
        <v>866666.66666666698</v>
      </c>
      <c r="N8900">
        <v>132108.96176178899</v>
      </c>
      <c r="O8900">
        <v>228819.43390659199</v>
      </c>
      <c r="P8900" s="2">
        <v>3</v>
      </c>
      <c r="Q8900" s="2">
        <v>458666.66666666698</v>
      </c>
      <c r="R8900">
        <v>127373.902786682</v>
      </c>
      <c r="S8900">
        <v>220618.07118487201</v>
      </c>
      <c r="T8900" s="2">
        <v>3</v>
      </c>
    </row>
    <row r="8901" spans="1:20">
      <c r="A8901" t="s">
        <v>1651</v>
      </c>
      <c r="B8901" t="s">
        <v>1660</v>
      </c>
      <c r="C8901" s="219" t="s">
        <v>8</v>
      </c>
      <c r="D8901" s="1" t="s">
        <v>44</v>
      </c>
      <c r="E8901" s="1" t="s">
        <v>73</v>
      </c>
      <c r="F8901" s="38" t="s">
        <v>73</v>
      </c>
      <c r="G8901">
        <v>12</v>
      </c>
      <c r="H8901" s="123">
        <f t="shared" si="566"/>
        <v>0.5714285714285714</v>
      </c>
      <c r="I8901"/>
      <c r="K8901" t="s">
        <v>100</v>
      </c>
      <c r="M8901" s="2">
        <v>3880000</v>
      </c>
      <c r="N8901">
        <v>791222.68251948699</v>
      </c>
      <c r="O8901">
        <v>1370437.8862246899</v>
      </c>
      <c r="P8901" s="2">
        <v>3</v>
      </c>
      <c r="Q8901" s="2">
        <v>2743333.3333333302</v>
      </c>
      <c r="R8901">
        <v>326666.66666666698</v>
      </c>
      <c r="S8901">
        <v>565803.26380583295</v>
      </c>
      <c r="T8901" s="2">
        <v>3</v>
      </c>
    </row>
    <row r="8902" spans="1:20">
      <c r="A8902" t="s">
        <v>1651</v>
      </c>
      <c r="B8902" t="s">
        <v>1661</v>
      </c>
      <c r="C8902" s="219" t="s">
        <v>8</v>
      </c>
      <c r="D8902" s="1" t="s">
        <v>44</v>
      </c>
      <c r="E8902" s="1" t="s">
        <v>73</v>
      </c>
      <c r="F8902" s="38" t="s">
        <v>73</v>
      </c>
      <c r="G8902">
        <v>12</v>
      </c>
      <c r="H8902" s="123">
        <f t="shared" si="566"/>
        <v>0.5714285714285714</v>
      </c>
      <c r="I8902"/>
      <c r="K8902" t="s">
        <v>100</v>
      </c>
      <c r="M8902" s="2">
        <v>174000</v>
      </c>
      <c r="N8902">
        <v>174000</v>
      </c>
      <c r="O8902">
        <v>301376.84051698499</v>
      </c>
      <c r="P8902" s="2">
        <v>3</v>
      </c>
      <c r="Q8902" s="2">
        <v>0</v>
      </c>
      <c r="R8902">
        <v>0</v>
      </c>
      <c r="S8902">
        <v>0</v>
      </c>
      <c r="T8902" s="2">
        <v>3</v>
      </c>
    </row>
    <row r="8903" spans="1:20">
      <c r="A8903" t="s">
        <v>1651</v>
      </c>
      <c r="B8903" t="s">
        <v>1662</v>
      </c>
      <c r="C8903" s="219" t="s">
        <v>8</v>
      </c>
      <c r="D8903" s="1" t="s">
        <v>44</v>
      </c>
      <c r="E8903" s="1" t="s">
        <v>73</v>
      </c>
      <c r="F8903" s="38" t="s">
        <v>73</v>
      </c>
      <c r="G8903">
        <v>12</v>
      </c>
      <c r="H8903" s="123">
        <f t="shared" si="566"/>
        <v>0.5714285714285714</v>
      </c>
      <c r="I8903"/>
      <c r="K8903" t="s">
        <v>100</v>
      </c>
      <c r="M8903" s="2">
        <v>0</v>
      </c>
      <c r="N8903">
        <v>0</v>
      </c>
      <c r="O8903">
        <v>0</v>
      </c>
      <c r="P8903" s="2">
        <v>3</v>
      </c>
      <c r="Q8903" s="2">
        <v>0</v>
      </c>
      <c r="R8903">
        <v>0</v>
      </c>
      <c r="S8903">
        <v>0</v>
      </c>
      <c r="T8903" s="2">
        <v>3</v>
      </c>
    </row>
    <row r="8904" spans="1:20">
      <c r="A8904" t="s">
        <v>1651</v>
      </c>
      <c r="B8904" t="s">
        <v>1663</v>
      </c>
      <c r="C8904" s="219" t="s">
        <v>8</v>
      </c>
      <c r="D8904" s="1" t="s">
        <v>44</v>
      </c>
      <c r="E8904" s="1" t="s">
        <v>73</v>
      </c>
      <c r="F8904" s="38" t="s">
        <v>73</v>
      </c>
      <c r="G8904">
        <v>12</v>
      </c>
      <c r="H8904" s="123">
        <f t="shared" si="566"/>
        <v>0.5714285714285714</v>
      </c>
      <c r="I8904"/>
      <c r="K8904" t="s">
        <v>100</v>
      </c>
      <c r="M8904" s="2">
        <v>7236666.6666666698</v>
      </c>
      <c r="N8904">
        <v>695709.07074085996</v>
      </c>
      <c r="O8904">
        <v>1205003.4578096999</v>
      </c>
      <c r="P8904" s="2">
        <v>3</v>
      </c>
      <c r="Q8904" s="2">
        <v>6833333.3333333302</v>
      </c>
      <c r="R8904">
        <v>532301.08439157298</v>
      </c>
      <c r="S8904">
        <v>921972.52309021296</v>
      </c>
      <c r="T8904" s="2">
        <v>3</v>
      </c>
    </row>
    <row r="8905" spans="1:20">
      <c r="A8905" t="s">
        <v>1651</v>
      </c>
      <c r="B8905" t="s">
        <v>1653</v>
      </c>
      <c r="C8905" s="219" t="s">
        <v>8</v>
      </c>
      <c r="D8905" s="1" t="s">
        <v>44</v>
      </c>
      <c r="E8905" s="1" t="s">
        <v>73</v>
      </c>
      <c r="F8905" s="38" t="s">
        <v>73</v>
      </c>
      <c r="G8905">
        <v>18</v>
      </c>
      <c r="H8905" s="123">
        <f t="shared" si="566"/>
        <v>0.8571428571428571</v>
      </c>
      <c r="I8905"/>
      <c r="K8905" t="s">
        <v>100</v>
      </c>
      <c r="M8905" s="325">
        <v>819000000</v>
      </c>
      <c r="N8905">
        <v>130806472.82659</v>
      </c>
      <c r="O8905">
        <v>226563456.89453101</v>
      </c>
      <c r="P8905" s="2">
        <v>3</v>
      </c>
      <c r="Q8905" s="2">
        <v>684333333.33333302</v>
      </c>
      <c r="R8905">
        <v>49670022.258009002</v>
      </c>
      <c r="S8905">
        <v>86031002.163948596</v>
      </c>
      <c r="T8905" s="2">
        <v>3</v>
      </c>
    </row>
    <row r="8906" spans="1:20">
      <c r="A8906" t="s">
        <v>1651</v>
      </c>
      <c r="B8906" t="s">
        <v>1654</v>
      </c>
      <c r="C8906" s="219" t="s">
        <v>8</v>
      </c>
      <c r="D8906" s="1" t="s">
        <v>44</v>
      </c>
      <c r="E8906" s="1" t="s">
        <v>73</v>
      </c>
      <c r="F8906" s="38" t="s">
        <v>73</v>
      </c>
      <c r="G8906">
        <v>18</v>
      </c>
      <c r="H8906" s="123">
        <f t="shared" si="566"/>
        <v>0.8571428571428571</v>
      </c>
      <c r="I8906"/>
      <c r="K8906" t="s">
        <v>100</v>
      </c>
      <c r="M8906" s="2">
        <v>244666666.66666701</v>
      </c>
      <c r="N8906">
        <v>74637643.168697298</v>
      </c>
      <c r="O8906">
        <v>129276190.12537999</v>
      </c>
      <c r="P8906" s="2">
        <v>3</v>
      </c>
      <c r="Q8906" s="2">
        <v>370333333.33333302</v>
      </c>
      <c r="R8906">
        <v>70333333.333333299</v>
      </c>
      <c r="S8906">
        <v>121820906.79901101</v>
      </c>
      <c r="T8906" s="2">
        <v>3</v>
      </c>
    </row>
    <row r="8907" spans="1:20">
      <c r="A8907" t="s">
        <v>1651</v>
      </c>
      <c r="B8907" t="s">
        <v>1655</v>
      </c>
      <c r="C8907" s="219" t="s">
        <v>8</v>
      </c>
      <c r="D8907" s="1" t="s">
        <v>44</v>
      </c>
      <c r="E8907" s="1" t="s">
        <v>73</v>
      </c>
      <c r="F8907" s="38" t="s">
        <v>73</v>
      </c>
      <c r="G8907">
        <v>18</v>
      </c>
      <c r="H8907" s="123">
        <f t="shared" si="566"/>
        <v>0.8571428571428571</v>
      </c>
      <c r="I8907"/>
      <c r="K8907" t="s">
        <v>100</v>
      </c>
      <c r="M8907" s="325">
        <v>2720000000</v>
      </c>
      <c r="N8907">
        <v>678920712.11101902</v>
      </c>
      <c r="O8907">
        <v>1175925167.68713</v>
      </c>
      <c r="P8907" s="2">
        <v>3</v>
      </c>
      <c r="Q8907" s="2">
        <v>2463333333.3333302</v>
      </c>
      <c r="R8907">
        <v>199694210.676669</v>
      </c>
      <c r="S8907">
        <v>345880518.86935401</v>
      </c>
      <c r="T8907" s="2">
        <v>3</v>
      </c>
    </row>
    <row r="8908" spans="1:20">
      <c r="A8908" t="s">
        <v>1651</v>
      </c>
      <c r="B8908" t="s">
        <v>1656</v>
      </c>
      <c r="C8908" s="219" t="s">
        <v>8</v>
      </c>
      <c r="D8908" s="1" t="s">
        <v>44</v>
      </c>
      <c r="E8908" s="1" t="s">
        <v>73</v>
      </c>
      <c r="F8908" s="38" t="s">
        <v>73</v>
      </c>
      <c r="G8908">
        <v>18</v>
      </c>
      <c r="H8908" s="123">
        <f t="shared" si="566"/>
        <v>0.8571428571428571</v>
      </c>
      <c r="I8908"/>
      <c r="K8908" t="s">
        <v>100</v>
      </c>
      <c r="M8908" s="2">
        <v>6956666666.6666698</v>
      </c>
      <c r="N8908">
        <v>1476858527.7917099</v>
      </c>
      <c r="O8908">
        <v>2557994005.7266202</v>
      </c>
      <c r="P8908" s="2">
        <v>3</v>
      </c>
      <c r="Q8908" s="2">
        <v>7056666666.6666698</v>
      </c>
      <c r="R8908">
        <v>1105038963.61672</v>
      </c>
      <c r="S8908">
        <v>1913983629.32741</v>
      </c>
      <c r="T8908" s="2">
        <v>3</v>
      </c>
    </row>
    <row r="8909" spans="1:20">
      <c r="A8909" t="s">
        <v>1651</v>
      </c>
      <c r="B8909" t="s">
        <v>1657</v>
      </c>
      <c r="C8909" s="219" t="s">
        <v>8</v>
      </c>
      <c r="D8909" s="1" t="s">
        <v>44</v>
      </c>
      <c r="E8909" s="1" t="s">
        <v>73</v>
      </c>
      <c r="F8909" s="38" t="s">
        <v>73</v>
      </c>
      <c r="G8909">
        <v>18</v>
      </c>
      <c r="H8909" s="123">
        <f t="shared" si="566"/>
        <v>0.8571428571428571</v>
      </c>
      <c r="I8909"/>
      <c r="K8909" t="s">
        <v>100</v>
      </c>
      <c r="M8909" s="2">
        <v>950333.33333333302</v>
      </c>
      <c r="N8909">
        <v>189666.66666666701</v>
      </c>
      <c r="O8909">
        <v>328512.30316889699</v>
      </c>
      <c r="P8909" s="2">
        <v>3</v>
      </c>
      <c r="Q8909" s="2">
        <v>857666.66666666698</v>
      </c>
      <c r="R8909">
        <v>330244.52220202598</v>
      </c>
      <c r="S8909">
        <v>572000.29137521703</v>
      </c>
      <c r="T8909" s="2">
        <v>3</v>
      </c>
    </row>
    <row r="8910" spans="1:20">
      <c r="A8910" t="s">
        <v>1651</v>
      </c>
      <c r="B8910" t="s">
        <v>1658</v>
      </c>
      <c r="C8910" s="219" t="s">
        <v>8</v>
      </c>
      <c r="D8910" s="1" t="s">
        <v>44</v>
      </c>
      <c r="E8910" s="1" t="s">
        <v>73</v>
      </c>
      <c r="F8910" s="38" t="s">
        <v>73</v>
      </c>
      <c r="G8910">
        <v>18</v>
      </c>
      <c r="H8910" s="123">
        <f t="shared" si="566"/>
        <v>0.8571428571428571</v>
      </c>
      <c r="I8910"/>
      <c r="K8910" t="s">
        <v>100</v>
      </c>
      <c r="M8910" s="2">
        <v>506000</v>
      </c>
      <c r="N8910">
        <v>96000</v>
      </c>
      <c r="O8910">
        <v>166276.87752661199</v>
      </c>
      <c r="P8910" s="2">
        <v>3</v>
      </c>
      <c r="Q8910" s="2">
        <v>396666.66666666698</v>
      </c>
      <c r="R8910">
        <v>59839.600414589797</v>
      </c>
      <c r="S8910">
        <v>103645.22822268899</v>
      </c>
      <c r="T8910" s="2">
        <v>3</v>
      </c>
    </row>
    <row r="8911" spans="1:20">
      <c r="A8911" t="s">
        <v>1651</v>
      </c>
      <c r="B8911" t="s">
        <v>1659</v>
      </c>
      <c r="C8911" s="219" t="s">
        <v>8</v>
      </c>
      <c r="D8911" s="1" t="s">
        <v>44</v>
      </c>
      <c r="E8911" s="1" t="s">
        <v>73</v>
      </c>
      <c r="F8911" s="38" t="s">
        <v>73</v>
      </c>
      <c r="G8911">
        <v>18</v>
      </c>
      <c r="H8911" s="123">
        <f t="shared" si="566"/>
        <v>0.8571428571428571</v>
      </c>
      <c r="I8911"/>
      <c r="K8911" t="s">
        <v>100</v>
      </c>
      <c r="M8911" s="2">
        <v>866666.66666666698</v>
      </c>
      <c r="N8911">
        <v>132108.96176178899</v>
      </c>
      <c r="O8911">
        <v>228819.43390659199</v>
      </c>
      <c r="P8911" s="2">
        <v>3</v>
      </c>
      <c r="Q8911" s="2">
        <v>458666.66666666698</v>
      </c>
      <c r="R8911">
        <v>127373.902786682</v>
      </c>
      <c r="S8911">
        <v>220618.07118487201</v>
      </c>
      <c r="T8911" s="2">
        <v>3</v>
      </c>
    </row>
    <row r="8912" spans="1:20">
      <c r="A8912" t="s">
        <v>1651</v>
      </c>
      <c r="B8912" t="s">
        <v>1660</v>
      </c>
      <c r="C8912" s="219" t="s">
        <v>8</v>
      </c>
      <c r="D8912" s="1" t="s">
        <v>44</v>
      </c>
      <c r="E8912" s="1" t="s">
        <v>73</v>
      </c>
      <c r="F8912" s="38" t="s">
        <v>73</v>
      </c>
      <c r="G8912">
        <v>18</v>
      </c>
      <c r="H8912" s="123">
        <f t="shared" si="566"/>
        <v>0.8571428571428571</v>
      </c>
      <c r="I8912"/>
      <c r="K8912" t="s">
        <v>100</v>
      </c>
      <c r="M8912" s="2">
        <v>3880000</v>
      </c>
      <c r="N8912">
        <v>791222.68251948699</v>
      </c>
      <c r="O8912">
        <v>1370437.8862246899</v>
      </c>
      <c r="P8912" s="2">
        <v>3</v>
      </c>
      <c r="Q8912" s="2">
        <v>2743333.3333333302</v>
      </c>
      <c r="R8912">
        <v>326666.66666666698</v>
      </c>
      <c r="S8912">
        <v>565803.26380583295</v>
      </c>
      <c r="T8912" s="2">
        <v>3</v>
      </c>
    </row>
    <row r="8913" spans="1:20">
      <c r="A8913" t="s">
        <v>1651</v>
      </c>
      <c r="B8913" t="s">
        <v>1661</v>
      </c>
      <c r="C8913" s="219" t="s">
        <v>8</v>
      </c>
      <c r="D8913" s="1" t="s">
        <v>44</v>
      </c>
      <c r="E8913" s="1" t="s">
        <v>73</v>
      </c>
      <c r="F8913" s="38" t="s">
        <v>73</v>
      </c>
      <c r="G8913">
        <v>18</v>
      </c>
      <c r="H8913" s="123">
        <f t="shared" si="566"/>
        <v>0.8571428571428571</v>
      </c>
      <c r="I8913"/>
      <c r="K8913" t="s">
        <v>100</v>
      </c>
      <c r="M8913" s="2">
        <v>174000</v>
      </c>
      <c r="N8913">
        <v>174000</v>
      </c>
      <c r="O8913">
        <v>301376.84051698499</v>
      </c>
      <c r="P8913" s="2">
        <v>3</v>
      </c>
      <c r="Q8913" s="2">
        <v>0</v>
      </c>
      <c r="R8913">
        <v>0</v>
      </c>
      <c r="S8913">
        <v>0</v>
      </c>
      <c r="T8913" s="2">
        <v>3</v>
      </c>
    </row>
    <row r="8914" spans="1:20">
      <c r="A8914" t="s">
        <v>1651</v>
      </c>
      <c r="B8914" t="s">
        <v>1662</v>
      </c>
      <c r="C8914" s="219" t="s">
        <v>8</v>
      </c>
      <c r="D8914" s="1" t="s">
        <v>44</v>
      </c>
      <c r="E8914" s="1" t="s">
        <v>73</v>
      </c>
      <c r="F8914" s="38" t="s">
        <v>73</v>
      </c>
      <c r="G8914">
        <v>18</v>
      </c>
      <c r="H8914" s="123">
        <f t="shared" si="566"/>
        <v>0.8571428571428571</v>
      </c>
      <c r="I8914"/>
      <c r="K8914" t="s">
        <v>100</v>
      </c>
      <c r="M8914" s="2">
        <v>0</v>
      </c>
      <c r="N8914">
        <v>0</v>
      </c>
      <c r="O8914">
        <v>0</v>
      </c>
      <c r="P8914" s="2">
        <v>3</v>
      </c>
      <c r="Q8914" s="2">
        <v>0</v>
      </c>
      <c r="R8914">
        <v>0</v>
      </c>
      <c r="S8914">
        <v>0</v>
      </c>
      <c r="T8914" s="2">
        <v>3</v>
      </c>
    </row>
    <row r="8915" spans="1:20">
      <c r="A8915" t="s">
        <v>1651</v>
      </c>
      <c r="B8915" t="s">
        <v>1663</v>
      </c>
      <c r="C8915" s="219" t="s">
        <v>8</v>
      </c>
      <c r="D8915" s="1" t="s">
        <v>44</v>
      </c>
      <c r="E8915" s="1" t="s">
        <v>73</v>
      </c>
      <c r="F8915" s="38" t="s">
        <v>73</v>
      </c>
      <c r="G8915">
        <v>18</v>
      </c>
      <c r="H8915" s="123">
        <f t="shared" si="566"/>
        <v>0.8571428571428571</v>
      </c>
      <c r="I8915"/>
      <c r="K8915" t="s">
        <v>100</v>
      </c>
      <c r="M8915" s="2">
        <v>7236666.6666666698</v>
      </c>
      <c r="N8915">
        <v>695709.07074085996</v>
      </c>
      <c r="O8915">
        <v>1205003.4578096999</v>
      </c>
      <c r="P8915" s="2">
        <v>3</v>
      </c>
      <c r="Q8915" s="2">
        <v>6833333.3333333302</v>
      </c>
      <c r="R8915">
        <v>532301.08439157298</v>
      </c>
      <c r="S8915">
        <v>921972.52309021296</v>
      </c>
      <c r="T8915" s="2">
        <v>3</v>
      </c>
    </row>
    <row r="8916" spans="1:20">
      <c r="A8916" t="s">
        <v>1651</v>
      </c>
      <c r="B8916" t="s">
        <v>1653</v>
      </c>
      <c r="C8916" s="219" t="s">
        <v>8</v>
      </c>
      <c r="D8916" s="1" t="s">
        <v>44</v>
      </c>
      <c r="E8916" s="1" t="s">
        <v>73</v>
      </c>
      <c r="F8916" s="38" t="s">
        <v>73</v>
      </c>
      <c r="G8916">
        <v>21</v>
      </c>
      <c r="H8916" s="123">
        <f t="shared" si="566"/>
        <v>1</v>
      </c>
      <c r="I8916"/>
      <c r="L8916" t="s">
        <v>100</v>
      </c>
      <c r="M8916" s="2">
        <v>207666666.66666701</v>
      </c>
      <c r="N8916">
        <v>46933759.467762403</v>
      </c>
      <c r="O8916">
        <v>81291655.988381296</v>
      </c>
      <c r="P8916" s="2">
        <v>3</v>
      </c>
      <c r="Q8916" s="2">
        <v>39966666.666666701</v>
      </c>
      <c r="R8916">
        <v>22593312.6782634</v>
      </c>
      <c r="S8916">
        <v>39132765.470042303</v>
      </c>
      <c r="T8916" s="2">
        <v>3</v>
      </c>
    </row>
    <row r="8917" spans="1:20">
      <c r="A8917" t="s">
        <v>1651</v>
      </c>
      <c r="B8917" t="s">
        <v>1654</v>
      </c>
      <c r="C8917" s="219" t="s">
        <v>8</v>
      </c>
      <c r="D8917" s="1" t="s">
        <v>44</v>
      </c>
      <c r="E8917" s="1" t="s">
        <v>73</v>
      </c>
      <c r="F8917" s="38" t="s">
        <v>73</v>
      </c>
      <c r="G8917">
        <v>21</v>
      </c>
      <c r="H8917" s="123">
        <f t="shared" si="566"/>
        <v>1</v>
      </c>
      <c r="I8917"/>
      <c r="L8917" t="s">
        <v>100</v>
      </c>
      <c r="M8917" s="325">
        <v>1910000000</v>
      </c>
      <c r="N8917">
        <v>212210587.23196</v>
      </c>
      <c r="O8917">
        <v>367559518.98978198</v>
      </c>
      <c r="P8917" s="2">
        <v>3</v>
      </c>
      <c r="Q8917" s="2">
        <v>504333333.33333302</v>
      </c>
      <c r="R8917">
        <v>91996980.626781702</v>
      </c>
      <c r="S8917">
        <v>159343444.588516</v>
      </c>
      <c r="T8917" s="2">
        <v>3</v>
      </c>
    </row>
    <row r="8918" spans="1:20">
      <c r="A8918" t="s">
        <v>1651</v>
      </c>
      <c r="B8918" t="s">
        <v>1655</v>
      </c>
      <c r="C8918" s="219" t="s">
        <v>8</v>
      </c>
      <c r="D8918" s="1" t="s">
        <v>44</v>
      </c>
      <c r="E8918" s="1" t="s">
        <v>73</v>
      </c>
      <c r="F8918" s="38" t="s">
        <v>73</v>
      </c>
      <c r="G8918">
        <v>21</v>
      </c>
      <c r="H8918" s="123">
        <f t="shared" si="566"/>
        <v>1</v>
      </c>
      <c r="I8918"/>
      <c r="L8918" t="s">
        <v>100</v>
      </c>
      <c r="M8918" s="2">
        <v>564666666.66666698</v>
      </c>
      <c r="N8918">
        <v>19367785.3951119</v>
      </c>
      <c r="O8918">
        <v>33545988.334424298</v>
      </c>
      <c r="P8918" s="2">
        <v>3</v>
      </c>
      <c r="Q8918" s="2">
        <v>95366666.666666701</v>
      </c>
      <c r="R8918">
        <v>27251931.633882001</v>
      </c>
      <c r="S8918">
        <v>47201730.1942771</v>
      </c>
      <c r="T8918" s="2">
        <v>3</v>
      </c>
    </row>
    <row r="8919" spans="1:20">
      <c r="A8919" t="s">
        <v>1651</v>
      </c>
      <c r="B8919" t="s">
        <v>1656</v>
      </c>
      <c r="C8919" s="219" t="s">
        <v>8</v>
      </c>
      <c r="D8919" s="1" t="s">
        <v>44</v>
      </c>
      <c r="E8919" s="1" t="s">
        <v>73</v>
      </c>
      <c r="F8919" s="38" t="s">
        <v>73</v>
      </c>
      <c r="G8919">
        <v>21</v>
      </c>
      <c r="H8919" s="123">
        <f t="shared" si="566"/>
        <v>1</v>
      </c>
      <c r="I8919"/>
      <c r="L8919" t="s">
        <v>100</v>
      </c>
      <c r="M8919" s="2">
        <v>29633333333.333302</v>
      </c>
      <c r="N8919">
        <v>4094847711.1826501</v>
      </c>
      <c r="O8919">
        <v>7092484285.0254803</v>
      </c>
      <c r="P8919" s="2">
        <v>3</v>
      </c>
      <c r="Q8919" s="325">
        <v>5090000000</v>
      </c>
      <c r="R8919">
        <v>655743852.43019998</v>
      </c>
      <c r="S8919">
        <v>1135781669.1600499</v>
      </c>
      <c r="T8919" s="2">
        <v>3</v>
      </c>
    </row>
    <row r="8920" spans="1:20">
      <c r="A8920" t="s">
        <v>1651</v>
      </c>
      <c r="B8920" t="s">
        <v>1657</v>
      </c>
      <c r="C8920" s="219" t="s">
        <v>8</v>
      </c>
      <c r="D8920" s="1" t="s">
        <v>44</v>
      </c>
      <c r="E8920" s="1" t="s">
        <v>73</v>
      </c>
      <c r="F8920" s="38" t="s">
        <v>73</v>
      </c>
      <c r="G8920">
        <v>21</v>
      </c>
      <c r="H8920" s="123">
        <f t="shared" si="566"/>
        <v>1</v>
      </c>
      <c r="I8920"/>
      <c r="L8920" t="s">
        <v>100</v>
      </c>
      <c r="M8920" s="325">
        <v>2000000</v>
      </c>
      <c r="N8920">
        <v>570000</v>
      </c>
      <c r="O8920">
        <v>987268.96031425998</v>
      </c>
      <c r="P8920" s="2">
        <v>3</v>
      </c>
      <c r="Q8920" s="2">
        <v>0</v>
      </c>
      <c r="R8920">
        <v>0</v>
      </c>
      <c r="S8920">
        <v>0</v>
      </c>
      <c r="T8920" s="2">
        <v>3</v>
      </c>
    </row>
    <row r="8921" spans="1:20">
      <c r="A8921" t="s">
        <v>1651</v>
      </c>
      <c r="B8921" t="s">
        <v>1658</v>
      </c>
      <c r="C8921" s="219" t="s">
        <v>8</v>
      </c>
      <c r="D8921" s="1" t="s">
        <v>44</v>
      </c>
      <c r="E8921" s="1" t="s">
        <v>73</v>
      </c>
      <c r="F8921" s="38" t="s">
        <v>73</v>
      </c>
      <c r="G8921">
        <v>21</v>
      </c>
      <c r="H8921" s="123">
        <f t="shared" si="566"/>
        <v>1</v>
      </c>
      <c r="I8921"/>
      <c r="L8921" t="s">
        <v>100</v>
      </c>
      <c r="M8921" s="2">
        <v>2656666.6666666698</v>
      </c>
      <c r="N8921">
        <v>464231.74289476499</v>
      </c>
      <c r="O8921">
        <v>804072.96517998504</v>
      </c>
      <c r="P8921" s="2">
        <v>3</v>
      </c>
      <c r="Q8921" s="2">
        <v>520000</v>
      </c>
      <c r="R8921">
        <v>190139.42252989</v>
      </c>
      <c r="S8921">
        <v>329331.14034357597</v>
      </c>
      <c r="T8921" s="2">
        <v>3</v>
      </c>
    </row>
    <row r="8922" spans="1:20">
      <c r="A8922" t="s">
        <v>1651</v>
      </c>
      <c r="B8922" t="s">
        <v>1659</v>
      </c>
      <c r="C8922" s="219" t="s">
        <v>8</v>
      </c>
      <c r="D8922" s="1" t="s">
        <v>44</v>
      </c>
      <c r="E8922" s="1" t="s">
        <v>73</v>
      </c>
      <c r="F8922" s="38" t="s">
        <v>73</v>
      </c>
      <c r="G8922">
        <v>21</v>
      </c>
      <c r="H8922" s="123">
        <f t="shared" si="566"/>
        <v>1</v>
      </c>
      <c r="I8922"/>
      <c r="L8922" t="s">
        <v>100</v>
      </c>
      <c r="M8922" s="2">
        <v>208000</v>
      </c>
      <c r="N8922">
        <v>15011.1069989303</v>
      </c>
      <c r="O8922">
        <v>26000</v>
      </c>
      <c r="P8922" s="2">
        <v>3</v>
      </c>
      <c r="Q8922" s="2">
        <v>17333.333333333299</v>
      </c>
      <c r="R8922">
        <v>8666.6666666666697</v>
      </c>
      <c r="S8922">
        <v>15011.1069989303</v>
      </c>
      <c r="T8922" s="2">
        <v>3</v>
      </c>
    </row>
    <row r="8923" spans="1:20">
      <c r="A8923" t="s">
        <v>1651</v>
      </c>
      <c r="B8923" t="s">
        <v>1660</v>
      </c>
      <c r="C8923" s="219" t="s">
        <v>8</v>
      </c>
      <c r="D8923" s="1" t="s">
        <v>44</v>
      </c>
      <c r="E8923" s="1" t="s">
        <v>73</v>
      </c>
      <c r="F8923" s="38" t="s">
        <v>73</v>
      </c>
      <c r="G8923">
        <v>21</v>
      </c>
      <c r="H8923" s="123">
        <f t="shared" si="566"/>
        <v>1</v>
      </c>
      <c r="I8923"/>
      <c r="L8923" t="s">
        <v>100</v>
      </c>
      <c r="M8923" s="2">
        <v>16033333.3333333</v>
      </c>
      <c r="N8923">
        <v>578311.71909658203</v>
      </c>
      <c r="O8923">
        <v>1001665.28008778</v>
      </c>
      <c r="P8923" s="2">
        <v>3</v>
      </c>
      <c r="Q8923" s="2">
        <v>3993333.3333333302</v>
      </c>
      <c r="R8923">
        <v>1298721.59363652</v>
      </c>
      <c r="S8923">
        <v>2249451.78506527</v>
      </c>
      <c r="T8923" s="2">
        <v>3</v>
      </c>
    </row>
    <row r="8924" spans="1:20">
      <c r="A8924" t="s">
        <v>1651</v>
      </c>
      <c r="B8924" t="s">
        <v>1661</v>
      </c>
      <c r="C8924" s="219" t="s">
        <v>8</v>
      </c>
      <c r="D8924" s="1" t="s">
        <v>44</v>
      </c>
      <c r="E8924" s="1" t="s">
        <v>73</v>
      </c>
      <c r="F8924" s="38" t="s">
        <v>73</v>
      </c>
      <c r="G8924">
        <v>21</v>
      </c>
      <c r="H8924" s="123">
        <f t="shared" si="566"/>
        <v>1</v>
      </c>
      <c r="I8924"/>
      <c r="L8924" t="s">
        <v>100</v>
      </c>
      <c r="M8924" s="2">
        <v>1218666.66666667</v>
      </c>
      <c r="N8924">
        <v>435666.66666666698</v>
      </c>
      <c r="O8924">
        <v>754596.801830841</v>
      </c>
      <c r="P8924" s="2">
        <v>3</v>
      </c>
      <c r="Q8924" s="2">
        <v>87000</v>
      </c>
      <c r="R8924">
        <v>87000</v>
      </c>
      <c r="S8924">
        <v>150688.420258492</v>
      </c>
      <c r="T8924" s="2">
        <v>3</v>
      </c>
    </row>
    <row r="8925" spans="1:20">
      <c r="A8925" t="s">
        <v>1651</v>
      </c>
      <c r="B8925" t="s">
        <v>1662</v>
      </c>
      <c r="C8925" s="219" t="s">
        <v>8</v>
      </c>
      <c r="D8925" s="1" t="s">
        <v>44</v>
      </c>
      <c r="E8925" s="1" t="s">
        <v>73</v>
      </c>
      <c r="F8925" s="38" t="s">
        <v>73</v>
      </c>
      <c r="G8925">
        <v>21</v>
      </c>
      <c r="H8925" s="123">
        <f t="shared" si="566"/>
        <v>1</v>
      </c>
      <c r="I8925"/>
      <c r="L8925" t="s">
        <v>100</v>
      </c>
      <c r="M8925" s="2">
        <v>0</v>
      </c>
      <c r="N8925">
        <v>0</v>
      </c>
      <c r="O8925">
        <v>0</v>
      </c>
      <c r="P8925" s="2">
        <v>3</v>
      </c>
      <c r="Q8925" s="2">
        <v>0</v>
      </c>
      <c r="R8925">
        <v>0</v>
      </c>
      <c r="S8925">
        <v>0</v>
      </c>
      <c r="T8925" s="2">
        <v>3</v>
      </c>
    </row>
    <row r="8926" spans="1:20">
      <c r="A8926" t="s">
        <v>1651</v>
      </c>
      <c r="B8926" t="s">
        <v>1663</v>
      </c>
      <c r="C8926" s="219" t="s">
        <v>8</v>
      </c>
      <c r="D8926" s="1" t="s">
        <v>44</v>
      </c>
      <c r="E8926" s="1" t="s">
        <v>73</v>
      </c>
      <c r="F8926" s="38" t="s">
        <v>73</v>
      </c>
      <c r="G8926">
        <v>21</v>
      </c>
      <c r="H8926" s="123">
        <f t="shared" si="566"/>
        <v>1</v>
      </c>
      <c r="I8926"/>
      <c r="L8926" t="s">
        <v>100</v>
      </c>
      <c r="M8926" s="2">
        <v>6833333.3333333302</v>
      </c>
      <c r="N8926">
        <v>203333.33333333299</v>
      </c>
      <c r="O8926">
        <v>352183.66420567199</v>
      </c>
      <c r="P8926" s="2">
        <v>3</v>
      </c>
      <c r="Q8926" s="2">
        <v>2213333.3333333302</v>
      </c>
      <c r="R8926">
        <v>531674.50359950296</v>
      </c>
      <c r="S8926">
        <v>920887.25332330097</v>
      </c>
      <c r="T8926" s="2">
        <v>3</v>
      </c>
    </row>
    <row r="8927" spans="1:20">
      <c r="A8927" t="s">
        <v>1652</v>
      </c>
      <c r="B8927" t="s">
        <v>1653</v>
      </c>
      <c r="C8927" s="219" t="s">
        <v>8</v>
      </c>
      <c r="D8927" s="1" t="s">
        <v>44</v>
      </c>
      <c r="E8927" s="1" t="s">
        <v>73</v>
      </c>
      <c r="F8927" s="38" t="s">
        <v>73</v>
      </c>
      <c r="G8927">
        <v>3</v>
      </c>
      <c r="H8927" s="123">
        <f t="shared" si="566"/>
        <v>0.14285714285714285</v>
      </c>
      <c r="I8927"/>
      <c r="J8927" t="s">
        <v>100</v>
      </c>
      <c r="M8927" s="2">
        <v>143900000</v>
      </c>
      <c r="N8927">
        <v>120373765.13731401</v>
      </c>
      <c r="O8927">
        <v>208493477.11619201</v>
      </c>
      <c r="P8927" s="2">
        <v>3</v>
      </c>
      <c r="Q8927" s="2">
        <v>225666666.66666701</v>
      </c>
      <c r="R8927">
        <v>14712050.9938093</v>
      </c>
      <c r="S8927">
        <v>25482019.804821901</v>
      </c>
      <c r="T8927" s="2">
        <v>3</v>
      </c>
    </row>
    <row r="8928" spans="1:20">
      <c r="A8928" t="s">
        <v>1652</v>
      </c>
      <c r="B8928" t="s">
        <v>1654</v>
      </c>
      <c r="C8928" s="219" t="s">
        <v>8</v>
      </c>
      <c r="D8928" s="1" t="s">
        <v>44</v>
      </c>
      <c r="E8928" s="1" t="s">
        <v>73</v>
      </c>
      <c r="F8928" s="38" t="s">
        <v>73</v>
      </c>
      <c r="G8928">
        <v>3</v>
      </c>
      <c r="H8928" s="123">
        <f t="shared" si="566"/>
        <v>0.14285714285714285</v>
      </c>
      <c r="I8928"/>
      <c r="J8928" t="s">
        <v>100</v>
      </c>
      <c r="M8928" s="325">
        <v>1510000000</v>
      </c>
      <c r="N8928">
        <v>754851861.84663606</v>
      </c>
      <c r="O8928">
        <v>1307441776.9063399</v>
      </c>
      <c r="P8928" s="2">
        <v>3</v>
      </c>
      <c r="Q8928" s="325">
        <v>434000000</v>
      </c>
      <c r="R8928">
        <v>58226568.964119203</v>
      </c>
      <c r="S8928">
        <v>100851375.796268</v>
      </c>
      <c r="T8928" s="2">
        <v>3</v>
      </c>
    </row>
    <row r="8929" spans="1:20">
      <c r="A8929" t="s">
        <v>1652</v>
      </c>
      <c r="B8929" t="s">
        <v>1655</v>
      </c>
      <c r="C8929" s="219" t="s">
        <v>8</v>
      </c>
      <c r="D8929" s="1" t="s">
        <v>44</v>
      </c>
      <c r="E8929" s="1" t="s">
        <v>73</v>
      </c>
      <c r="F8929" s="38" t="s">
        <v>73</v>
      </c>
      <c r="G8929">
        <v>3</v>
      </c>
      <c r="H8929" s="123">
        <f t="shared" si="566"/>
        <v>0.14285714285714285</v>
      </c>
      <c r="I8929"/>
      <c r="J8929" t="s">
        <v>100</v>
      </c>
      <c r="M8929" s="325">
        <v>1480000000</v>
      </c>
      <c r="N8929">
        <v>91651513.899116799</v>
      </c>
      <c r="O8929">
        <v>158745078.66387501</v>
      </c>
      <c r="P8929" s="2">
        <v>3</v>
      </c>
      <c r="Q8929" s="325">
        <v>795000000</v>
      </c>
      <c r="R8929">
        <v>33955853.692699298</v>
      </c>
      <c r="S8929">
        <v>58813263.810130402</v>
      </c>
      <c r="T8929" s="2">
        <v>3</v>
      </c>
    </row>
    <row r="8930" spans="1:20">
      <c r="A8930" t="s">
        <v>1652</v>
      </c>
      <c r="B8930" t="s">
        <v>1656</v>
      </c>
      <c r="C8930" s="219" t="s">
        <v>8</v>
      </c>
      <c r="D8930" s="1" t="s">
        <v>44</v>
      </c>
      <c r="E8930" s="1" t="s">
        <v>73</v>
      </c>
      <c r="F8930" s="38" t="s">
        <v>73</v>
      </c>
      <c r="G8930">
        <v>3</v>
      </c>
      <c r="H8930" s="123">
        <f t="shared" si="566"/>
        <v>0.14285714285714285</v>
      </c>
      <c r="I8930"/>
      <c r="J8930" t="s">
        <v>100</v>
      </c>
      <c r="M8930" s="2">
        <v>14433333333.3333</v>
      </c>
      <c r="N8930">
        <v>2126290457.8422699</v>
      </c>
      <c r="O8930">
        <v>3682843104.6317101</v>
      </c>
      <c r="P8930" s="2">
        <v>3</v>
      </c>
      <c r="Q8930" s="2">
        <v>12866666666.6667</v>
      </c>
      <c r="R8930">
        <v>1097471842.21029</v>
      </c>
      <c r="S8930">
        <v>1900876990.58443</v>
      </c>
      <c r="T8930" s="2">
        <v>3</v>
      </c>
    </row>
    <row r="8931" spans="1:20">
      <c r="A8931" t="s">
        <v>1652</v>
      </c>
      <c r="B8931" t="s">
        <v>1657</v>
      </c>
      <c r="C8931" s="219" t="s">
        <v>8</v>
      </c>
      <c r="D8931" s="1" t="s">
        <v>44</v>
      </c>
      <c r="E8931" s="1" t="s">
        <v>73</v>
      </c>
      <c r="F8931" s="38" t="s">
        <v>73</v>
      </c>
      <c r="G8931">
        <v>3</v>
      </c>
      <c r="H8931" s="123">
        <f t="shared" si="566"/>
        <v>0.14285714285714285</v>
      </c>
      <c r="I8931"/>
      <c r="J8931" t="s">
        <v>100</v>
      </c>
      <c r="M8931" s="2">
        <v>190333.33333333299</v>
      </c>
      <c r="N8931">
        <v>190333.33333333299</v>
      </c>
      <c r="O8931">
        <v>329667.00370727602</v>
      </c>
      <c r="P8931" s="2">
        <v>3</v>
      </c>
      <c r="Q8931" s="2">
        <v>2856666.6666666698</v>
      </c>
      <c r="R8931">
        <v>2181087.9038783498</v>
      </c>
      <c r="S8931">
        <v>3777755.0652911998</v>
      </c>
      <c r="T8931" s="2">
        <v>3</v>
      </c>
    </row>
    <row r="8932" spans="1:20">
      <c r="A8932" t="s">
        <v>1652</v>
      </c>
      <c r="B8932" t="s">
        <v>1658</v>
      </c>
      <c r="C8932" s="219" t="s">
        <v>8</v>
      </c>
      <c r="D8932" s="1" t="s">
        <v>44</v>
      </c>
      <c r="E8932" s="1" t="s">
        <v>73</v>
      </c>
      <c r="F8932" s="38" t="s">
        <v>73</v>
      </c>
      <c r="G8932">
        <v>3</v>
      </c>
      <c r="H8932" s="123">
        <f t="shared" si="566"/>
        <v>0.14285714285714285</v>
      </c>
      <c r="I8932"/>
      <c r="J8932" t="s">
        <v>100</v>
      </c>
      <c r="M8932" s="2">
        <v>186000</v>
      </c>
      <c r="N8932">
        <v>93114.624701672597</v>
      </c>
      <c r="O8932">
        <v>161279.260911005</v>
      </c>
      <c r="P8932" s="2">
        <v>3</v>
      </c>
      <c r="Q8932" s="2">
        <v>218666.66666666701</v>
      </c>
      <c r="R8932">
        <v>49275.867431341198</v>
      </c>
      <c r="S8932">
        <v>85348.305978111399</v>
      </c>
      <c r="T8932" s="2">
        <v>3</v>
      </c>
    </row>
    <row r="8933" spans="1:20">
      <c r="A8933" t="s">
        <v>1652</v>
      </c>
      <c r="B8933" t="s">
        <v>1659</v>
      </c>
      <c r="C8933" s="219" t="s">
        <v>8</v>
      </c>
      <c r="D8933" s="1" t="s">
        <v>44</v>
      </c>
      <c r="E8933" s="1" t="s">
        <v>73</v>
      </c>
      <c r="F8933" s="38" t="s">
        <v>73</v>
      </c>
      <c r="G8933">
        <v>3</v>
      </c>
      <c r="H8933" s="123">
        <f t="shared" si="566"/>
        <v>0.14285714285714285</v>
      </c>
      <c r="I8933"/>
      <c r="J8933" t="s">
        <v>100</v>
      </c>
      <c r="M8933" s="2">
        <v>221666.66666666701</v>
      </c>
      <c r="N8933">
        <v>92887.626254044793</v>
      </c>
      <c r="O8933">
        <v>160886.08806647401</v>
      </c>
      <c r="P8933" s="2">
        <v>3</v>
      </c>
      <c r="Q8933" s="2">
        <v>147300</v>
      </c>
      <c r="R8933">
        <v>37807.715262011501</v>
      </c>
      <c r="S8933">
        <v>65484.883751901099</v>
      </c>
      <c r="T8933" s="2">
        <v>3</v>
      </c>
    </row>
    <row r="8934" spans="1:20">
      <c r="A8934" t="s">
        <v>1652</v>
      </c>
      <c r="B8934" t="s">
        <v>1660</v>
      </c>
      <c r="C8934" s="219" t="s">
        <v>8</v>
      </c>
      <c r="D8934" s="1" t="s">
        <v>44</v>
      </c>
      <c r="E8934" s="1" t="s">
        <v>73</v>
      </c>
      <c r="F8934" s="38" t="s">
        <v>73</v>
      </c>
      <c r="G8934">
        <v>3</v>
      </c>
      <c r="H8934" s="123">
        <f t="shared" si="566"/>
        <v>0.14285714285714285</v>
      </c>
      <c r="I8934"/>
      <c r="J8934" t="s">
        <v>100</v>
      </c>
      <c r="M8934" s="2">
        <v>37700000</v>
      </c>
      <c r="N8934">
        <v>12223065.627465701</v>
      </c>
      <c r="O8934">
        <v>21170970.6910193</v>
      </c>
      <c r="P8934" s="2">
        <v>3</v>
      </c>
      <c r="Q8934" s="2">
        <v>41133333.333333299</v>
      </c>
      <c r="R8934">
        <v>5024716.6863195198</v>
      </c>
      <c r="S8934">
        <v>8703064.5943445303</v>
      </c>
      <c r="T8934" s="2">
        <v>3</v>
      </c>
    </row>
    <row r="8935" spans="1:20">
      <c r="A8935" t="s">
        <v>1652</v>
      </c>
      <c r="B8935" t="s">
        <v>1661</v>
      </c>
      <c r="C8935" s="219" t="s">
        <v>8</v>
      </c>
      <c r="D8935" s="1" t="s">
        <v>44</v>
      </c>
      <c r="E8935" s="1" t="s">
        <v>73</v>
      </c>
      <c r="F8935" s="38" t="s">
        <v>73</v>
      </c>
      <c r="G8935">
        <v>3</v>
      </c>
      <c r="H8935" s="123">
        <f t="shared" si="566"/>
        <v>0.14285714285714285</v>
      </c>
      <c r="I8935"/>
      <c r="J8935" t="s">
        <v>100</v>
      </c>
      <c r="M8935" s="2">
        <v>0</v>
      </c>
      <c r="N8935">
        <v>0</v>
      </c>
      <c r="O8935">
        <v>0</v>
      </c>
      <c r="P8935" s="2">
        <v>3</v>
      </c>
      <c r="Q8935" s="2">
        <v>0</v>
      </c>
      <c r="R8935">
        <v>0</v>
      </c>
      <c r="S8935">
        <v>0</v>
      </c>
      <c r="T8935" s="2">
        <v>3</v>
      </c>
    </row>
    <row r="8936" spans="1:20">
      <c r="A8936" t="s">
        <v>1652</v>
      </c>
      <c r="B8936" t="s">
        <v>1662</v>
      </c>
      <c r="C8936" s="219" t="s">
        <v>8</v>
      </c>
      <c r="D8936" s="1" t="s">
        <v>44</v>
      </c>
      <c r="E8936" s="1" t="s">
        <v>73</v>
      </c>
      <c r="F8936" s="38" t="s">
        <v>73</v>
      </c>
      <c r="G8936">
        <v>3</v>
      </c>
      <c r="H8936" s="123">
        <f t="shared" si="566"/>
        <v>0.14285714285714285</v>
      </c>
      <c r="I8936"/>
      <c r="J8936" t="s">
        <v>100</v>
      </c>
      <c r="M8936" s="2">
        <v>0</v>
      </c>
      <c r="N8936">
        <v>0</v>
      </c>
      <c r="O8936">
        <v>0</v>
      </c>
      <c r="P8936" s="2">
        <v>3</v>
      </c>
      <c r="Q8936" s="2">
        <v>0</v>
      </c>
      <c r="R8936">
        <v>0</v>
      </c>
      <c r="S8936">
        <v>0</v>
      </c>
      <c r="T8936" s="2">
        <v>3</v>
      </c>
    </row>
    <row r="8937" spans="1:20">
      <c r="A8937" t="s">
        <v>1652</v>
      </c>
      <c r="B8937" t="s">
        <v>1663</v>
      </c>
      <c r="C8937" s="219" t="s">
        <v>8</v>
      </c>
      <c r="D8937" s="1" t="s">
        <v>44</v>
      </c>
      <c r="E8937" s="1" t="s">
        <v>73</v>
      </c>
      <c r="F8937" s="38" t="s">
        <v>73</v>
      </c>
      <c r="G8937">
        <v>3</v>
      </c>
      <c r="H8937" s="123">
        <f t="shared" si="566"/>
        <v>0.14285714285714285</v>
      </c>
      <c r="I8937"/>
      <c r="J8937" t="s">
        <v>100</v>
      </c>
      <c r="M8937" s="2">
        <v>3497666.6666666698</v>
      </c>
      <c r="N8937">
        <v>1824823.85755752</v>
      </c>
      <c r="O8937">
        <v>3160687.63615346</v>
      </c>
      <c r="P8937" s="2">
        <v>3</v>
      </c>
      <c r="Q8937" s="2">
        <v>2616666.6666666698</v>
      </c>
      <c r="R8937">
        <v>724346.44872310804</v>
      </c>
      <c r="S8937">
        <v>1254604.85147051</v>
      </c>
      <c r="T8937" s="2">
        <v>3</v>
      </c>
    </row>
    <row r="8938" spans="1:20">
      <c r="A8938" t="s">
        <v>1652</v>
      </c>
      <c r="B8938" t="s">
        <v>1653</v>
      </c>
      <c r="C8938" s="219" t="s">
        <v>8</v>
      </c>
      <c r="D8938" s="1" t="s">
        <v>44</v>
      </c>
      <c r="E8938" s="1" t="s">
        <v>73</v>
      </c>
      <c r="F8938" s="38" t="s">
        <v>73</v>
      </c>
      <c r="G8938">
        <v>12</v>
      </c>
      <c r="H8938" s="123">
        <f t="shared" si="566"/>
        <v>0.5714285714285714</v>
      </c>
      <c r="I8938"/>
      <c r="K8938" t="s">
        <v>100</v>
      </c>
      <c r="M8938" s="325">
        <v>257000000</v>
      </c>
      <c r="N8938">
        <v>23678400.846904099</v>
      </c>
      <c r="O8938">
        <v>41012193.308819801</v>
      </c>
      <c r="P8938" s="2">
        <v>3</v>
      </c>
      <c r="Q8938" s="2">
        <v>238850000</v>
      </c>
      <c r="R8938">
        <v>93415144.2040672</v>
      </c>
      <c r="S8938">
        <v>186830288.40813401</v>
      </c>
      <c r="T8938" s="2">
        <v>3</v>
      </c>
    </row>
    <row r="8939" spans="1:20">
      <c r="A8939" t="s">
        <v>1652</v>
      </c>
      <c r="B8939" t="s">
        <v>1654</v>
      </c>
      <c r="C8939" s="219" t="s">
        <v>8</v>
      </c>
      <c r="D8939" s="1" t="s">
        <v>44</v>
      </c>
      <c r="E8939" s="1" t="s">
        <v>73</v>
      </c>
      <c r="F8939" s="38" t="s">
        <v>73</v>
      </c>
      <c r="G8939">
        <v>12</v>
      </c>
      <c r="H8939" s="123">
        <f t="shared" si="566"/>
        <v>0.5714285714285714</v>
      </c>
      <c r="I8939"/>
      <c r="K8939" t="s">
        <v>100</v>
      </c>
      <c r="M8939" s="325">
        <v>303000000</v>
      </c>
      <c r="N8939">
        <v>26944387.170614999</v>
      </c>
      <c r="O8939">
        <v>46669047.558312103</v>
      </c>
      <c r="P8939" s="2">
        <v>3</v>
      </c>
      <c r="Q8939" s="2">
        <v>502025000</v>
      </c>
      <c r="R8939">
        <v>238462961.397223</v>
      </c>
      <c r="S8939">
        <v>476925922.79444498</v>
      </c>
      <c r="T8939" s="2">
        <v>3</v>
      </c>
    </row>
    <row r="8940" spans="1:20">
      <c r="A8940" t="s">
        <v>1652</v>
      </c>
      <c r="B8940" t="s">
        <v>1655</v>
      </c>
      <c r="C8940" s="219" t="s">
        <v>8</v>
      </c>
      <c r="D8940" s="1" t="s">
        <v>44</v>
      </c>
      <c r="E8940" s="1" t="s">
        <v>73</v>
      </c>
      <c r="F8940" s="38" t="s">
        <v>73</v>
      </c>
      <c r="G8940">
        <v>12</v>
      </c>
      <c r="H8940" s="123">
        <f t="shared" si="566"/>
        <v>0.5714285714285714</v>
      </c>
      <c r="I8940"/>
      <c r="K8940" t="s">
        <v>100</v>
      </c>
      <c r="M8940" s="325">
        <v>2050000000</v>
      </c>
      <c r="N8940">
        <v>81649658.092772603</v>
      </c>
      <c r="O8940">
        <v>141421356.23730999</v>
      </c>
      <c r="P8940" s="2">
        <v>3</v>
      </c>
      <c r="Q8940" s="325">
        <v>2020000000</v>
      </c>
      <c r="R8940">
        <v>297293345.59208202</v>
      </c>
      <c r="S8940">
        <v>594586691.184165</v>
      </c>
      <c r="T8940" s="2">
        <v>3</v>
      </c>
    </row>
    <row r="8941" spans="1:20">
      <c r="A8941" t="s">
        <v>1652</v>
      </c>
      <c r="B8941" t="s">
        <v>1656</v>
      </c>
      <c r="C8941" s="219" t="s">
        <v>8</v>
      </c>
      <c r="D8941" s="1" t="s">
        <v>44</v>
      </c>
      <c r="E8941" s="1" t="s">
        <v>73</v>
      </c>
      <c r="F8941" s="38" t="s">
        <v>73</v>
      </c>
      <c r="G8941">
        <v>12</v>
      </c>
      <c r="H8941" s="123">
        <f t="shared" si="566"/>
        <v>0.5714285714285714</v>
      </c>
      <c r="I8941"/>
      <c r="K8941" t="s">
        <v>100</v>
      </c>
      <c r="M8941" s="325">
        <v>3845000000</v>
      </c>
      <c r="N8941">
        <v>853238927.06947398</v>
      </c>
      <c r="O8941">
        <v>1477853172.6798799</v>
      </c>
      <c r="P8941" s="2">
        <v>3</v>
      </c>
      <c r="Q8941" s="2">
        <v>5592500000</v>
      </c>
      <c r="R8941">
        <v>715662571.79390502</v>
      </c>
      <c r="S8941">
        <v>1431325143.58781</v>
      </c>
      <c r="T8941" s="2">
        <v>3</v>
      </c>
    </row>
    <row r="8942" spans="1:20">
      <c r="A8942" t="s">
        <v>1652</v>
      </c>
      <c r="B8942" t="s">
        <v>1657</v>
      </c>
      <c r="C8942" s="219" t="s">
        <v>8</v>
      </c>
      <c r="D8942" s="1" t="s">
        <v>44</v>
      </c>
      <c r="E8942" s="1" t="s">
        <v>73</v>
      </c>
      <c r="F8942" s="38" t="s">
        <v>73</v>
      </c>
      <c r="G8942">
        <v>12</v>
      </c>
      <c r="H8942" s="123">
        <f t="shared" si="566"/>
        <v>0.5714285714285714</v>
      </c>
      <c r="I8942"/>
      <c r="K8942" t="s">
        <v>100</v>
      </c>
      <c r="M8942" s="2">
        <v>571500</v>
      </c>
      <c r="N8942">
        <v>233109.77385486601</v>
      </c>
      <c r="O8942">
        <v>403757.97205751901</v>
      </c>
      <c r="P8942" s="2">
        <v>3</v>
      </c>
      <c r="Q8942" s="2">
        <v>285750</v>
      </c>
      <c r="R8942">
        <v>201996.854348444</v>
      </c>
      <c r="S8942">
        <v>403993.70869688899</v>
      </c>
      <c r="T8942" s="2">
        <v>3</v>
      </c>
    </row>
    <row r="8943" spans="1:20">
      <c r="A8943" t="s">
        <v>1652</v>
      </c>
      <c r="B8943" t="s">
        <v>1658</v>
      </c>
      <c r="C8943" s="219" t="s">
        <v>8</v>
      </c>
      <c r="D8943" s="1" t="s">
        <v>44</v>
      </c>
      <c r="E8943" s="1" t="s">
        <v>73</v>
      </c>
      <c r="F8943" s="38" t="s">
        <v>73</v>
      </c>
      <c r="G8943">
        <v>12</v>
      </c>
      <c r="H8943" s="123">
        <f t="shared" si="566"/>
        <v>0.5714285714285714</v>
      </c>
      <c r="I8943"/>
      <c r="K8943" t="s">
        <v>100</v>
      </c>
      <c r="M8943" s="2">
        <v>348500</v>
      </c>
      <c r="N8943">
        <v>50214.539727055198</v>
      </c>
      <c r="O8943">
        <v>86974.134085945305</v>
      </c>
      <c r="P8943" s="2">
        <v>3</v>
      </c>
      <c r="Q8943" s="2">
        <v>235775</v>
      </c>
      <c r="R8943">
        <v>71732.144990931396</v>
      </c>
      <c r="S8943">
        <v>143464.289981863</v>
      </c>
      <c r="T8943" s="2">
        <v>3</v>
      </c>
    </row>
    <row r="8944" spans="1:20">
      <c r="A8944" t="s">
        <v>1652</v>
      </c>
      <c r="B8944" t="s">
        <v>1659</v>
      </c>
      <c r="C8944" s="219" t="s">
        <v>8</v>
      </c>
      <c r="D8944" s="1" t="s">
        <v>44</v>
      </c>
      <c r="E8944" s="1" t="s">
        <v>73</v>
      </c>
      <c r="F8944" s="38" t="s">
        <v>73</v>
      </c>
      <c r="G8944">
        <v>12</v>
      </c>
      <c r="H8944" s="123">
        <f t="shared" si="566"/>
        <v>0.5714285714285714</v>
      </c>
      <c r="I8944"/>
      <c r="K8944" t="s">
        <v>100</v>
      </c>
      <c r="M8944" s="2">
        <v>376500</v>
      </c>
      <c r="N8944">
        <v>137579.67388632201</v>
      </c>
      <c r="O8944">
        <v>238294.98525986701</v>
      </c>
      <c r="P8944" s="2">
        <v>3</v>
      </c>
      <c r="Q8944" s="2">
        <v>266000</v>
      </c>
      <c r="R8944">
        <v>64607.791067847698</v>
      </c>
      <c r="S8944">
        <v>129215.582135695</v>
      </c>
      <c r="T8944" s="2">
        <v>3</v>
      </c>
    </row>
    <row r="8945" spans="1:20">
      <c r="A8945" t="s">
        <v>1652</v>
      </c>
      <c r="B8945" t="s">
        <v>1660</v>
      </c>
      <c r="C8945" s="219" t="s">
        <v>8</v>
      </c>
      <c r="D8945" s="1" t="s">
        <v>44</v>
      </c>
      <c r="E8945" s="1" t="s">
        <v>73</v>
      </c>
      <c r="F8945" s="38" t="s">
        <v>73</v>
      </c>
      <c r="G8945">
        <v>12</v>
      </c>
      <c r="H8945" s="123">
        <f t="shared" si="566"/>
        <v>0.5714285714285714</v>
      </c>
      <c r="I8945"/>
      <c r="K8945" t="s">
        <v>100</v>
      </c>
      <c r="M8945" s="2">
        <v>7250000</v>
      </c>
      <c r="N8945">
        <v>359258.49560819898</v>
      </c>
      <c r="O8945">
        <v>622253.967444162</v>
      </c>
      <c r="P8945" s="2">
        <v>3</v>
      </c>
      <c r="Q8945" s="2">
        <v>7330000</v>
      </c>
      <c r="R8945">
        <v>970163.216508782</v>
      </c>
      <c r="S8945">
        <v>1940326.43301756</v>
      </c>
      <c r="T8945" s="2">
        <v>3</v>
      </c>
    </row>
    <row r="8946" spans="1:20">
      <c r="A8946" t="s">
        <v>1652</v>
      </c>
      <c r="B8946" t="s">
        <v>1661</v>
      </c>
      <c r="C8946" s="219" t="s">
        <v>8</v>
      </c>
      <c r="D8946" s="1" t="s">
        <v>44</v>
      </c>
      <c r="E8946" s="1" t="s">
        <v>73</v>
      </c>
      <c r="F8946" s="38" t="s">
        <v>73</v>
      </c>
      <c r="G8946">
        <v>12</v>
      </c>
      <c r="H8946" s="123">
        <f t="shared" si="566"/>
        <v>0.5714285714285714</v>
      </c>
      <c r="I8946"/>
      <c r="K8946" t="s">
        <v>100</v>
      </c>
      <c r="M8946" s="2">
        <v>130500</v>
      </c>
      <c r="N8946">
        <v>106552.80381106801</v>
      </c>
      <c r="O8946">
        <v>184554.869889689</v>
      </c>
      <c r="P8946" s="2">
        <v>3</v>
      </c>
      <c r="Q8946" s="2">
        <v>65250</v>
      </c>
      <c r="R8946">
        <v>65250</v>
      </c>
      <c r="S8946">
        <v>130500</v>
      </c>
      <c r="T8946" s="2">
        <v>3</v>
      </c>
    </row>
    <row r="8947" spans="1:20">
      <c r="A8947" t="s">
        <v>1652</v>
      </c>
      <c r="B8947" t="s">
        <v>1662</v>
      </c>
      <c r="C8947" s="219" t="s">
        <v>8</v>
      </c>
      <c r="D8947" s="1" t="s">
        <v>44</v>
      </c>
      <c r="E8947" s="1" t="s">
        <v>73</v>
      </c>
      <c r="F8947" s="38" t="s">
        <v>73</v>
      </c>
      <c r="G8947">
        <v>12</v>
      </c>
      <c r="H8947" s="123">
        <f t="shared" si="566"/>
        <v>0.5714285714285714</v>
      </c>
      <c r="I8947"/>
      <c r="K8947" t="s">
        <v>100</v>
      </c>
      <c r="M8947" s="2">
        <v>0</v>
      </c>
      <c r="N8947">
        <v>0</v>
      </c>
      <c r="O8947">
        <v>0</v>
      </c>
      <c r="P8947" s="2">
        <v>3</v>
      </c>
      <c r="Q8947" s="2">
        <v>0</v>
      </c>
      <c r="R8947">
        <v>0</v>
      </c>
      <c r="S8947">
        <v>0</v>
      </c>
      <c r="T8947" s="2">
        <v>3</v>
      </c>
    </row>
    <row r="8948" spans="1:20">
      <c r="A8948" t="s">
        <v>1652</v>
      </c>
      <c r="B8948" t="s">
        <v>1663</v>
      </c>
      <c r="C8948" s="219" t="s">
        <v>8</v>
      </c>
      <c r="D8948" s="1" t="s">
        <v>44</v>
      </c>
      <c r="E8948" s="1" t="s">
        <v>73</v>
      </c>
      <c r="F8948" s="38" t="s">
        <v>73</v>
      </c>
      <c r="G8948">
        <v>12</v>
      </c>
      <c r="H8948" s="123">
        <f t="shared" si="566"/>
        <v>0.5714285714285714</v>
      </c>
      <c r="I8948"/>
      <c r="K8948" t="s">
        <v>100</v>
      </c>
      <c r="M8948" s="2">
        <v>2110000</v>
      </c>
      <c r="N8948">
        <v>244948.974278318</v>
      </c>
      <c r="O8948">
        <v>424264.06871192798</v>
      </c>
      <c r="P8948" s="2">
        <v>3</v>
      </c>
      <c r="Q8948" s="2">
        <v>4535000</v>
      </c>
      <c r="R8948">
        <v>1958181.55440194</v>
      </c>
      <c r="S8948">
        <v>3916363.1088038799</v>
      </c>
      <c r="T8948" s="2">
        <v>3</v>
      </c>
    </row>
    <row r="8949" spans="1:20">
      <c r="A8949" t="s">
        <v>1652</v>
      </c>
      <c r="B8949" t="s">
        <v>1653</v>
      </c>
      <c r="C8949" s="219" t="s">
        <v>8</v>
      </c>
      <c r="D8949" s="1" t="s">
        <v>44</v>
      </c>
      <c r="E8949" s="1" t="s">
        <v>73</v>
      </c>
      <c r="F8949" s="38" t="s">
        <v>73</v>
      </c>
      <c r="G8949">
        <v>18</v>
      </c>
      <c r="H8949" s="123">
        <f t="shared" si="566"/>
        <v>0.8571428571428571</v>
      </c>
      <c r="I8949"/>
      <c r="K8949" t="s">
        <v>100</v>
      </c>
      <c r="M8949" s="2">
        <v>186800000</v>
      </c>
      <c r="N8949">
        <v>72169060.7763004</v>
      </c>
      <c r="O8949">
        <v>125000479.99907801</v>
      </c>
      <c r="P8949" s="2">
        <v>3</v>
      </c>
      <c r="Q8949" s="325">
        <v>303000000</v>
      </c>
      <c r="R8949">
        <v>96032980.445955798</v>
      </c>
      <c r="S8949">
        <v>166334001.33466399</v>
      </c>
      <c r="T8949" s="2">
        <v>3</v>
      </c>
    </row>
    <row r="8950" spans="1:20">
      <c r="A8950" t="s">
        <v>1652</v>
      </c>
      <c r="B8950" t="s">
        <v>1654</v>
      </c>
      <c r="C8950" s="219" t="s">
        <v>8</v>
      </c>
      <c r="D8950" s="1" t="s">
        <v>44</v>
      </c>
      <c r="E8950" s="1" t="s">
        <v>73</v>
      </c>
      <c r="F8950" s="38" t="s">
        <v>73</v>
      </c>
      <c r="G8950">
        <v>18</v>
      </c>
      <c r="H8950" s="123">
        <f t="shared" si="566"/>
        <v>0.8571428571428571</v>
      </c>
      <c r="I8950"/>
      <c r="K8950" t="s">
        <v>100</v>
      </c>
      <c r="M8950" s="325">
        <v>592000000</v>
      </c>
      <c r="N8950">
        <v>289627346.77512801</v>
      </c>
      <c r="O8950">
        <v>501649279.87589097</v>
      </c>
      <c r="P8950" s="2">
        <v>3</v>
      </c>
      <c r="Q8950" s="2">
        <v>279366666.66666698</v>
      </c>
      <c r="R8950">
        <v>120729868.347112</v>
      </c>
      <c r="S8950">
        <v>209110265.96830001</v>
      </c>
      <c r="T8950" s="2">
        <v>3</v>
      </c>
    </row>
    <row r="8951" spans="1:20">
      <c r="A8951" t="s">
        <v>1652</v>
      </c>
      <c r="B8951" t="s">
        <v>1655</v>
      </c>
      <c r="C8951" s="219" t="s">
        <v>8</v>
      </c>
      <c r="D8951" s="1" t="s">
        <v>44</v>
      </c>
      <c r="E8951" s="1" t="s">
        <v>73</v>
      </c>
      <c r="F8951" s="38" t="s">
        <v>73</v>
      </c>
      <c r="G8951">
        <v>18</v>
      </c>
      <c r="H8951" s="123">
        <f t="shared" si="566"/>
        <v>0.8571428571428571</v>
      </c>
      <c r="I8951"/>
      <c r="K8951" t="s">
        <v>100</v>
      </c>
      <c r="M8951" s="2">
        <v>2116666666.6666701</v>
      </c>
      <c r="N8951">
        <v>88191710.368819699</v>
      </c>
      <c r="O8951">
        <v>152752523.16519499</v>
      </c>
      <c r="P8951" s="2">
        <v>3</v>
      </c>
      <c r="Q8951" s="2">
        <v>1943333333.3333299</v>
      </c>
      <c r="R8951">
        <v>406215596.83388698</v>
      </c>
      <c r="S8951">
        <v>703586052.543208</v>
      </c>
      <c r="T8951" s="2">
        <v>3</v>
      </c>
    </row>
    <row r="8952" spans="1:20">
      <c r="A8952" t="s">
        <v>1652</v>
      </c>
      <c r="B8952" t="s">
        <v>1656</v>
      </c>
      <c r="C8952" s="219" t="s">
        <v>8</v>
      </c>
      <c r="D8952" s="1" t="s">
        <v>44</v>
      </c>
      <c r="E8952" s="1" t="s">
        <v>73</v>
      </c>
      <c r="F8952" s="38" t="s">
        <v>73</v>
      </c>
      <c r="G8952">
        <v>18</v>
      </c>
      <c r="H8952" s="123">
        <f t="shared" si="566"/>
        <v>0.8571428571428571</v>
      </c>
      <c r="I8952"/>
      <c r="K8952" t="s">
        <v>100</v>
      </c>
      <c r="M8952" s="2">
        <v>3863333333.3333302</v>
      </c>
      <c r="N8952">
        <v>603609513.21565902</v>
      </c>
      <c r="O8952">
        <v>1045482344.82144</v>
      </c>
      <c r="P8952" s="2">
        <v>3</v>
      </c>
      <c r="Q8952" s="2">
        <v>6156666666.6666698</v>
      </c>
      <c r="R8952">
        <v>622718056.40898001</v>
      </c>
      <c r="S8952">
        <v>1078579312.4909</v>
      </c>
      <c r="T8952" s="2">
        <v>3</v>
      </c>
    </row>
    <row r="8953" spans="1:20">
      <c r="A8953" t="s">
        <v>1652</v>
      </c>
      <c r="B8953" t="s">
        <v>1657</v>
      </c>
      <c r="C8953" s="219" t="s">
        <v>8</v>
      </c>
      <c r="D8953" s="1" t="s">
        <v>44</v>
      </c>
      <c r="E8953" s="1" t="s">
        <v>73</v>
      </c>
      <c r="F8953" s="38" t="s">
        <v>73</v>
      </c>
      <c r="G8953">
        <v>18</v>
      </c>
      <c r="H8953" s="123">
        <f t="shared" si="566"/>
        <v>0.8571428571428571</v>
      </c>
      <c r="I8953"/>
      <c r="K8953" t="s">
        <v>100</v>
      </c>
      <c r="M8953" s="2">
        <v>381000</v>
      </c>
      <c r="N8953">
        <v>251913.344889336</v>
      </c>
      <c r="O8953">
        <v>436326.712452951</v>
      </c>
      <c r="P8953" s="2">
        <v>3</v>
      </c>
      <c r="Q8953" s="2">
        <v>381000</v>
      </c>
      <c r="R8953">
        <v>251913.344889336</v>
      </c>
      <c r="S8953">
        <v>436326.712452951</v>
      </c>
      <c r="T8953" s="2">
        <v>3</v>
      </c>
    </row>
    <row r="8954" spans="1:20">
      <c r="A8954" t="s">
        <v>1652</v>
      </c>
      <c r="B8954" t="s">
        <v>1658</v>
      </c>
      <c r="C8954" s="219" t="s">
        <v>8</v>
      </c>
      <c r="D8954" s="1" t="s">
        <v>44</v>
      </c>
      <c r="E8954" s="1" t="s">
        <v>73</v>
      </c>
      <c r="F8954" s="38" t="s">
        <v>73</v>
      </c>
      <c r="G8954">
        <v>18</v>
      </c>
      <c r="H8954" s="123">
        <f t="shared" si="566"/>
        <v>0.8571428571428571</v>
      </c>
      <c r="I8954"/>
      <c r="K8954" t="s">
        <v>100</v>
      </c>
      <c r="M8954" s="2">
        <v>369000</v>
      </c>
      <c r="N8954">
        <v>41000</v>
      </c>
      <c r="O8954">
        <v>71014.083110324005</v>
      </c>
      <c r="P8954" s="2">
        <v>3</v>
      </c>
      <c r="Q8954" s="2">
        <v>177700</v>
      </c>
      <c r="R8954">
        <v>59544.857040721799</v>
      </c>
      <c r="S8954">
        <v>103134.717723956</v>
      </c>
      <c r="T8954" s="2">
        <v>3</v>
      </c>
    </row>
    <row r="8955" spans="1:20">
      <c r="A8955" t="s">
        <v>1652</v>
      </c>
      <c r="B8955" t="s">
        <v>1659</v>
      </c>
      <c r="C8955" s="219" t="s">
        <v>8</v>
      </c>
      <c r="D8955" s="1" t="s">
        <v>44</v>
      </c>
      <c r="E8955" s="1" t="s">
        <v>73</v>
      </c>
      <c r="F8955" s="38" t="s">
        <v>73</v>
      </c>
      <c r="G8955">
        <v>18</v>
      </c>
      <c r="H8955" s="123">
        <f t="shared" si="566"/>
        <v>0.8571428571428571</v>
      </c>
      <c r="I8955"/>
      <c r="K8955" t="s">
        <v>100</v>
      </c>
      <c r="M8955" s="2">
        <v>294333.33333333302</v>
      </c>
      <c r="N8955">
        <v>127339.87766777699</v>
      </c>
      <c r="O8955">
        <v>220559.137950195</v>
      </c>
      <c r="P8955" s="2">
        <v>3</v>
      </c>
      <c r="Q8955" s="2">
        <v>311333.33333333302</v>
      </c>
      <c r="R8955">
        <v>65100.776578402802</v>
      </c>
      <c r="S8955">
        <v>112757.85264598401</v>
      </c>
      <c r="T8955" s="2">
        <v>3</v>
      </c>
    </row>
    <row r="8956" spans="1:20">
      <c r="A8956" t="s">
        <v>1652</v>
      </c>
      <c r="B8956" t="s">
        <v>1660</v>
      </c>
      <c r="C8956" s="219" t="s">
        <v>8</v>
      </c>
      <c r="D8956" s="1" t="s">
        <v>44</v>
      </c>
      <c r="E8956" s="1" t="s">
        <v>73</v>
      </c>
      <c r="F8956" s="38" t="s">
        <v>73</v>
      </c>
      <c r="G8956">
        <v>18</v>
      </c>
      <c r="H8956" s="123">
        <f t="shared" si="566"/>
        <v>0.8571428571428571</v>
      </c>
      <c r="I8956"/>
      <c r="K8956" t="s">
        <v>100</v>
      </c>
      <c r="M8956" s="2">
        <v>7250000</v>
      </c>
      <c r="N8956">
        <v>254034.118443435</v>
      </c>
      <c r="O8956">
        <v>440000</v>
      </c>
      <c r="P8956" s="2">
        <v>3</v>
      </c>
      <c r="Q8956" s="2">
        <v>7356666.6666666698</v>
      </c>
      <c r="R8956">
        <v>1371499.5848016499</v>
      </c>
      <c r="S8956">
        <v>2375506.9634360899</v>
      </c>
      <c r="T8956" s="2">
        <v>3</v>
      </c>
    </row>
    <row r="8957" spans="1:20">
      <c r="A8957" t="s">
        <v>1652</v>
      </c>
      <c r="B8957" t="s">
        <v>1661</v>
      </c>
      <c r="C8957" s="219" t="s">
        <v>8</v>
      </c>
      <c r="D8957" s="1" t="s">
        <v>44</v>
      </c>
      <c r="E8957" s="1" t="s">
        <v>73</v>
      </c>
      <c r="F8957" s="38" t="s">
        <v>73</v>
      </c>
      <c r="G8957">
        <v>18</v>
      </c>
      <c r="H8957" s="123">
        <f t="shared" si="566"/>
        <v>0.8571428571428571</v>
      </c>
      <c r="I8957"/>
      <c r="K8957" t="s">
        <v>100</v>
      </c>
      <c r="M8957" s="2">
        <v>87000</v>
      </c>
      <c r="N8957">
        <v>87000</v>
      </c>
      <c r="O8957">
        <v>150688.420258492</v>
      </c>
      <c r="P8957" s="2">
        <v>3</v>
      </c>
      <c r="Q8957" s="2">
        <v>87000</v>
      </c>
      <c r="R8957">
        <v>87000</v>
      </c>
      <c r="S8957">
        <v>150688.420258492</v>
      </c>
      <c r="T8957" s="2">
        <v>3</v>
      </c>
    </row>
    <row r="8958" spans="1:20">
      <c r="A8958" t="s">
        <v>1652</v>
      </c>
      <c r="B8958" t="s">
        <v>1662</v>
      </c>
      <c r="C8958" s="219" t="s">
        <v>8</v>
      </c>
      <c r="D8958" s="1" t="s">
        <v>44</v>
      </c>
      <c r="E8958" s="1" t="s">
        <v>73</v>
      </c>
      <c r="F8958" s="38" t="s">
        <v>73</v>
      </c>
      <c r="G8958">
        <v>18</v>
      </c>
      <c r="H8958" s="123">
        <f t="shared" si="566"/>
        <v>0.8571428571428571</v>
      </c>
      <c r="I8958"/>
      <c r="K8958" t="s">
        <v>100</v>
      </c>
      <c r="M8958" s="2">
        <v>0</v>
      </c>
      <c r="N8958">
        <v>0</v>
      </c>
      <c r="O8958">
        <v>0</v>
      </c>
      <c r="P8958" s="2">
        <v>3</v>
      </c>
      <c r="Q8958" s="2">
        <v>0</v>
      </c>
      <c r="R8958">
        <v>0</v>
      </c>
      <c r="S8958">
        <v>0</v>
      </c>
      <c r="T8958" s="2">
        <v>3</v>
      </c>
    </row>
    <row r="8959" spans="1:20">
      <c r="A8959" t="s">
        <v>1652</v>
      </c>
      <c r="B8959" t="s">
        <v>1663</v>
      </c>
      <c r="C8959" s="219" t="s">
        <v>8</v>
      </c>
      <c r="D8959" s="1" t="s">
        <v>44</v>
      </c>
      <c r="E8959" s="1" t="s">
        <v>73</v>
      </c>
      <c r="F8959" s="38" t="s">
        <v>73</v>
      </c>
      <c r="G8959">
        <v>18</v>
      </c>
      <c r="H8959" s="123">
        <f t="shared" si="566"/>
        <v>0.8571428571428571</v>
      </c>
      <c r="I8959"/>
      <c r="K8959" t="s">
        <v>100</v>
      </c>
      <c r="M8959" s="2">
        <v>2210000</v>
      </c>
      <c r="N8959" s="110">
        <v>200000</v>
      </c>
      <c r="O8959">
        <v>346410.16151377501</v>
      </c>
      <c r="P8959" s="2">
        <v>3</v>
      </c>
      <c r="Q8959" s="2">
        <v>5243333.3333333302</v>
      </c>
      <c r="R8959">
        <v>2581758.6598630399</v>
      </c>
      <c r="S8959">
        <v>4471737.1717637097</v>
      </c>
      <c r="T8959" s="2">
        <v>3</v>
      </c>
    </row>
    <row r="8960" spans="1:20">
      <c r="A8960" t="s">
        <v>1652</v>
      </c>
      <c r="B8960" t="s">
        <v>1653</v>
      </c>
      <c r="C8960" s="219" t="s">
        <v>8</v>
      </c>
      <c r="D8960" s="1" t="s">
        <v>44</v>
      </c>
      <c r="E8960" s="1" t="s">
        <v>73</v>
      </c>
      <c r="F8960" s="38" t="s">
        <v>73</v>
      </c>
      <c r="G8960">
        <v>21</v>
      </c>
      <c r="H8960" s="123">
        <f t="shared" si="566"/>
        <v>1</v>
      </c>
      <c r="I8960"/>
      <c r="L8960" t="s">
        <v>100</v>
      </c>
      <c r="M8960" s="2">
        <v>63200000</v>
      </c>
      <c r="N8960">
        <v>28400000</v>
      </c>
      <c r="O8960">
        <v>49190242.934956104</v>
      </c>
      <c r="P8960" s="2">
        <v>3</v>
      </c>
      <c r="Q8960" s="2">
        <v>29666666.666666701</v>
      </c>
      <c r="R8960">
        <v>4654866.0322051998</v>
      </c>
      <c r="S8960">
        <v>8062464.4702059496</v>
      </c>
      <c r="T8960" s="2">
        <v>3</v>
      </c>
    </row>
    <row r="8961" spans="1:22">
      <c r="A8961" t="s">
        <v>1652</v>
      </c>
      <c r="B8961" t="s">
        <v>1654</v>
      </c>
      <c r="C8961" s="219" t="s">
        <v>8</v>
      </c>
      <c r="D8961" s="1" t="s">
        <v>44</v>
      </c>
      <c r="E8961" s="1" t="s">
        <v>73</v>
      </c>
      <c r="F8961" s="38" t="s">
        <v>73</v>
      </c>
      <c r="G8961">
        <v>21</v>
      </c>
      <c r="H8961" s="123">
        <f t="shared" si="566"/>
        <v>1</v>
      </c>
      <c r="I8961"/>
      <c r="L8961" t="s">
        <v>100</v>
      </c>
      <c r="M8961" s="2">
        <v>603666666.66666698</v>
      </c>
      <c r="N8961">
        <v>243273736.99417499</v>
      </c>
      <c r="O8961">
        <v>421362472.62106001</v>
      </c>
      <c r="P8961" s="2">
        <v>3</v>
      </c>
      <c r="Q8961" s="325">
        <v>261000000</v>
      </c>
      <c r="R8961">
        <v>13428824.7189891</v>
      </c>
      <c r="S8961">
        <v>23259406.699225999</v>
      </c>
      <c r="T8961" s="2">
        <v>3</v>
      </c>
    </row>
    <row r="8962" spans="1:22">
      <c r="A8962" t="s">
        <v>1652</v>
      </c>
      <c r="B8962" t="s">
        <v>1655</v>
      </c>
      <c r="C8962" s="219" t="s">
        <v>8</v>
      </c>
      <c r="D8962" s="1" t="s">
        <v>44</v>
      </c>
      <c r="E8962" s="1" t="s">
        <v>73</v>
      </c>
      <c r="F8962" s="38" t="s">
        <v>73</v>
      </c>
      <c r="G8962">
        <v>21</v>
      </c>
      <c r="H8962" s="123">
        <f t="shared" si="566"/>
        <v>1</v>
      </c>
      <c r="I8962"/>
      <c r="L8962" t="s">
        <v>100</v>
      </c>
      <c r="M8962" s="2">
        <v>103466666.666667</v>
      </c>
      <c r="N8962">
        <v>23266666.666666701</v>
      </c>
      <c r="O8962">
        <v>40299048.789435901</v>
      </c>
      <c r="P8962" s="2">
        <v>3</v>
      </c>
      <c r="Q8962" s="2">
        <v>140400000</v>
      </c>
      <c r="R8962">
        <v>33485718.348772701</v>
      </c>
      <c r="S8962">
        <v>57998965.5080157</v>
      </c>
      <c r="T8962" s="2">
        <v>3</v>
      </c>
    </row>
    <row r="8963" spans="1:22">
      <c r="A8963" t="s">
        <v>1652</v>
      </c>
      <c r="B8963" t="s">
        <v>1656</v>
      </c>
      <c r="C8963" s="219" t="s">
        <v>8</v>
      </c>
      <c r="D8963" s="1" t="s">
        <v>44</v>
      </c>
      <c r="E8963" s="1" t="s">
        <v>73</v>
      </c>
      <c r="F8963" s="38" t="s">
        <v>73</v>
      </c>
      <c r="G8963">
        <v>21</v>
      </c>
      <c r="H8963" s="123">
        <f t="shared" ref="H8963:H8970" si="567">G8963/21</f>
        <v>1</v>
      </c>
      <c r="I8963"/>
      <c r="L8963" t="s">
        <v>100</v>
      </c>
      <c r="M8963" s="2">
        <v>3396666666.6666698</v>
      </c>
      <c r="N8963">
        <v>582818820.71341705</v>
      </c>
      <c r="O8963">
        <v>1009471809.08301</v>
      </c>
      <c r="P8963" s="2">
        <v>3</v>
      </c>
      <c r="Q8963" s="2">
        <v>4626666666.6666698</v>
      </c>
      <c r="R8963">
        <v>895736816.50607896</v>
      </c>
      <c r="S8963">
        <v>1551461676.39853</v>
      </c>
      <c r="T8963" s="2">
        <v>3</v>
      </c>
    </row>
    <row r="8964" spans="1:22">
      <c r="A8964" t="s">
        <v>1652</v>
      </c>
      <c r="B8964" t="s">
        <v>1657</v>
      </c>
      <c r="C8964" s="219" t="s">
        <v>8</v>
      </c>
      <c r="D8964" s="1" t="s">
        <v>44</v>
      </c>
      <c r="E8964" s="1" t="s">
        <v>73</v>
      </c>
      <c r="F8964" s="38" t="s">
        <v>73</v>
      </c>
      <c r="G8964">
        <v>21</v>
      </c>
      <c r="H8964" s="123">
        <f t="shared" si="567"/>
        <v>1</v>
      </c>
      <c r="I8964"/>
      <c r="L8964" t="s">
        <v>100</v>
      </c>
      <c r="M8964" s="2">
        <v>0</v>
      </c>
      <c r="N8964">
        <v>0</v>
      </c>
      <c r="O8964">
        <v>0</v>
      </c>
      <c r="P8964" s="2">
        <v>3</v>
      </c>
      <c r="Q8964" s="2">
        <v>0</v>
      </c>
      <c r="R8964">
        <v>0</v>
      </c>
      <c r="S8964">
        <v>0</v>
      </c>
      <c r="T8964" s="2">
        <v>3</v>
      </c>
    </row>
    <row r="8965" spans="1:22">
      <c r="A8965" t="s">
        <v>1652</v>
      </c>
      <c r="B8965" t="s">
        <v>1658</v>
      </c>
      <c r="C8965" s="219" t="s">
        <v>8</v>
      </c>
      <c r="D8965" s="1" t="s">
        <v>44</v>
      </c>
      <c r="E8965" s="1" t="s">
        <v>73</v>
      </c>
      <c r="F8965" s="38" t="s">
        <v>73</v>
      </c>
      <c r="G8965">
        <v>21</v>
      </c>
      <c r="H8965" s="123">
        <f t="shared" si="567"/>
        <v>1</v>
      </c>
      <c r="I8965"/>
      <c r="L8965" t="s">
        <v>100</v>
      </c>
      <c r="M8965" s="2">
        <v>561000</v>
      </c>
      <c r="N8965">
        <v>230225.975945374</v>
      </c>
      <c r="O8965">
        <v>398763.087559518</v>
      </c>
      <c r="P8965" s="2">
        <v>3</v>
      </c>
      <c r="Q8965" s="2">
        <v>822000</v>
      </c>
      <c r="R8965">
        <v>171418.590979314</v>
      </c>
      <c r="S8965">
        <v>296905.70893804001</v>
      </c>
      <c r="T8965" s="2">
        <v>3</v>
      </c>
    </row>
    <row r="8966" spans="1:22">
      <c r="A8966" t="s">
        <v>1652</v>
      </c>
      <c r="B8966" t="s">
        <v>1659</v>
      </c>
      <c r="C8966" s="219" t="s">
        <v>8</v>
      </c>
      <c r="D8966" s="1" t="s">
        <v>44</v>
      </c>
      <c r="E8966" s="1" t="s">
        <v>73</v>
      </c>
      <c r="F8966" s="38" t="s">
        <v>73</v>
      </c>
      <c r="G8966">
        <v>21</v>
      </c>
      <c r="H8966" s="123">
        <f t="shared" si="567"/>
        <v>1</v>
      </c>
      <c r="I8966"/>
      <c r="L8966" t="s">
        <v>100</v>
      </c>
      <c r="M8966" s="2">
        <v>34633.333333333299</v>
      </c>
      <c r="N8966">
        <v>8633.3333333333303</v>
      </c>
      <c r="O8966">
        <v>14953.3719720113</v>
      </c>
      <c r="P8966" s="2">
        <v>3</v>
      </c>
      <c r="Q8966" s="2">
        <v>60633.333333333299</v>
      </c>
      <c r="R8966">
        <v>31238.882466851799</v>
      </c>
      <c r="S8966">
        <v>54107.331604259802</v>
      </c>
      <c r="T8966" s="2">
        <v>3</v>
      </c>
    </row>
    <row r="8967" spans="1:22">
      <c r="A8967" t="s">
        <v>1652</v>
      </c>
      <c r="B8967" t="s">
        <v>1660</v>
      </c>
      <c r="C8967" s="219" t="s">
        <v>8</v>
      </c>
      <c r="D8967" s="1" t="s">
        <v>44</v>
      </c>
      <c r="E8967" s="1" t="s">
        <v>73</v>
      </c>
      <c r="F8967" s="38" t="s">
        <v>73</v>
      </c>
      <c r="G8967">
        <v>21</v>
      </c>
      <c r="H8967" s="123">
        <f t="shared" si="567"/>
        <v>1</v>
      </c>
      <c r="I8967"/>
      <c r="L8967" t="s">
        <v>100</v>
      </c>
      <c r="M8967" s="2">
        <v>2563333.3333333302</v>
      </c>
      <c r="N8967">
        <v>749006.74970998196</v>
      </c>
      <c r="O8967">
        <v>1297317.7457097101</v>
      </c>
      <c r="P8967" s="2">
        <v>3</v>
      </c>
      <c r="Q8967" s="2">
        <v>2673333.3333333302</v>
      </c>
      <c r="R8967">
        <v>200859.26526910401</v>
      </c>
      <c r="S8967">
        <v>347898.45261704398</v>
      </c>
      <c r="T8967" s="2">
        <v>3</v>
      </c>
    </row>
    <row r="8968" spans="1:22">
      <c r="A8968" t="s">
        <v>1652</v>
      </c>
      <c r="B8968" t="s">
        <v>1661</v>
      </c>
      <c r="C8968" s="219" t="s">
        <v>8</v>
      </c>
      <c r="D8968" s="1" t="s">
        <v>44</v>
      </c>
      <c r="E8968" s="1" t="s">
        <v>73</v>
      </c>
      <c r="F8968" s="38" t="s">
        <v>73</v>
      </c>
      <c r="G8968">
        <v>21</v>
      </c>
      <c r="H8968" s="123">
        <f t="shared" si="567"/>
        <v>1</v>
      </c>
      <c r="I8968"/>
      <c r="L8968" t="s">
        <v>100</v>
      </c>
      <c r="M8968" s="2">
        <v>0</v>
      </c>
      <c r="N8968">
        <v>0</v>
      </c>
      <c r="O8968">
        <v>0</v>
      </c>
      <c r="P8968" s="2">
        <v>3</v>
      </c>
      <c r="Q8968" s="2">
        <v>520666.66666666698</v>
      </c>
      <c r="R8968">
        <v>300222.880170346</v>
      </c>
      <c r="S8968">
        <v>520001.28204970201</v>
      </c>
      <c r="T8968" s="2">
        <v>3</v>
      </c>
    </row>
    <row r="8969" spans="1:22">
      <c r="A8969" t="s">
        <v>1652</v>
      </c>
      <c r="B8969" t="s">
        <v>1662</v>
      </c>
      <c r="C8969" s="219" t="s">
        <v>8</v>
      </c>
      <c r="D8969" s="1" t="s">
        <v>44</v>
      </c>
      <c r="E8969" s="1" t="s">
        <v>73</v>
      </c>
      <c r="F8969" s="38" t="s">
        <v>73</v>
      </c>
      <c r="G8969">
        <v>21</v>
      </c>
      <c r="H8969" s="123">
        <f t="shared" si="567"/>
        <v>1</v>
      </c>
      <c r="I8969"/>
      <c r="L8969" t="s">
        <v>100</v>
      </c>
      <c r="M8969" s="2">
        <v>0</v>
      </c>
      <c r="N8969">
        <v>0</v>
      </c>
      <c r="O8969">
        <v>0</v>
      </c>
      <c r="P8969" s="2">
        <v>3</v>
      </c>
      <c r="Q8969" s="2">
        <v>0</v>
      </c>
      <c r="R8969">
        <v>0</v>
      </c>
      <c r="S8969">
        <v>0</v>
      </c>
      <c r="T8969" s="2">
        <v>3</v>
      </c>
    </row>
    <row r="8970" spans="1:22">
      <c r="A8970" t="s">
        <v>1652</v>
      </c>
      <c r="B8970" t="s">
        <v>1663</v>
      </c>
      <c r="C8970" s="219" t="s">
        <v>8</v>
      </c>
      <c r="D8970" s="1" t="s">
        <v>44</v>
      </c>
      <c r="E8970" s="1" t="s">
        <v>73</v>
      </c>
      <c r="F8970" s="38" t="s">
        <v>73</v>
      </c>
      <c r="G8970">
        <v>21</v>
      </c>
      <c r="H8970" s="123">
        <f t="shared" si="567"/>
        <v>1</v>
      </c>
      <c r="I8970"/>
      <c r="L8970" t="s">
        <v>100</v>
      </c>
      <c r="M8970" s="2">
        <v>0</v>
      </c>
      <c r="N8970">
        <v>0</v>
      </c>
      <c r="O8970">
        <v>0</v>
      </c>
      <c r="P8970" s="2">
        <v>3</v>
      </c>
      <c r="Q8970" s="2">
        <v>2011000</v>
      </c>
      <c r="R8970">
        <v>725688.86813381198</v>
      </c>
      <c r="S8970">
        <v>1256929.9900949099</v>
      </c>
      <c r="T8970" s="2">
        <v>3</v>
      </c>
    </row>
    <row r="8971" spans="1:22">
      <c r="A8971" s="137" t="s">
        <v>1160</v>
      </c>
      <c r="B8971" s="146" t="s">
        <v>1173</v>
      </c>
      <c r="C8971" s="219" t="s">
        <v>822</v>
      </c>
      <c r="D8971" s="139" t="s">
        <v>44</v>
      </c>
      <c r="E8971" s="138" t="s">
        <v>1165</v>
      </c>
      <c r="F8971" s="138" t="s">
        <v>73</v>
      </c>
      <c r="G8971" s="138">
        <v>9</v>
      </c>
      <c r="H8971" s="123">
        <f t="shared" ref="H8971:H9002" si="568">G8971/33</f>
        <v>0.27272727272727271</v>
      </c>
      <c r="I8971" t="s">
        <v>100</v>
      </c>
      <c r="M8971" s="321">
        <v>0</v>
      </c>
      <c r="N8971" s="138" t="s">
        <v>16</v>
      </c>
      <c r="O8971" s="138" t="s">
        <v>16</v>
      </c>
      <c r="P8971" s="2">
        <v>5</v>
      </c>
      <c r="Q8971" s="321">
        <v>0</v>
      </c>
      <c r="R8971" s="138" t="s">
        <v>16</v>
      </c>
      <c r="S8971" s="138" t="s">
        <v>16</v>
      </c>
      <c r="T8971" s="2">
        <v>5</v>
      </c>
      <c r="U8971" s="339" t="e">
        <f t="shared" ref="U8971:U9034" si="569">LN(Q8970/M8971)</f>
        <v>#DIV/0!</v>
      </c>
      <c r="V8971" s="4" t="e">
        <f t="shared" ref="V8971:V9034" si="570">M8971^2/(P8971*M8971^2)+S8971^2/(T8971*Q8970^2)</f>
        <v>#DIV/0!</v>
      </c>
    </row>
    <row r="8972" spans="1:22" s="11" customFormat="1">
      <c r="A8972" s="137" t="s">
        <v>1160</v>
      </c>
      <c r="B8972" s="432" t="s">
        <v>1173</v>
      </c>
      <c r="C8972" s="220" t="s">
        <v>822</v>
      </c>
      <c r="D8972" s="148" t="s">
        <v>44</v>
      </c>
      <c r="E8972" s="149" t="s">
        <v>1165</v>
      </c>
      <c r="F8972" s="149" t="s">
        <v>73</v>
      </c>
      <c r="G8972" s="149">
        <v>18</v>
      </c>
      <c r="H8972" s="172">
        <f t="shared" si="568"/>
        <v>0.54545454545454541</v>
      </c>
      <c r="K8972" s="11" t="s">
        <v>100</v>
      </c>
      <c r="M8972" s="322">
        <v>0.74</v>
      </c>
      <c r="N8972" s="149" t="s">
        <v>16</v>
      </c>
      <c r="O8972" s="149" t="s">
        <v>16</v>
      </c>
      <c r="P8972" s="12">
        <v>5</v>
      </c>
      <c r="Q8972" s="12">
        <v>0.8</v>
      </c>
      <c r="R8972" s="149" t="s">
        <v>16</v>
      </c>
      <c r="S8972" s="149" t="s">
        <v>16</v>
      </c>
      <c r="T8972" s="12">
        <v>5</v>
      </c>
      <c r="U8972" s="341" t="e">
        <f t="shared" si="569"/>
        <v>#NUM!</v>
      </c>
      <c r="V8972" s="116" t="e">
        <f t="shared" si="570"/>
        <v>#VALUE!</v>
      </c>
    </row>
    <row r="8973" spans="1:22">
      <c r="A8973" s="428" t="s">
        <v>1160</v>
      </c>
      <c r="B8973" s="146" t="s">
        <v>1173</v>
      </c>
      <c r="C8973" s="219" t="s">
        <v>822</v>
      </c>
      <c r="D8973" s="139" t="s">
        <v>44</v>
      </c>
      <c r="E8973" s="138" t="s">
        <v>1165</v>
      </c>
      <c r="F8973" s="138" t="s">
        <v>73</v>
      </c>
      <c r="G8973" s="138">
        <v>27</v>
      </c>
      <c r="H8973" s="123">
        <f t="shared" si="568"/>
        <v>0.81818181818181823</v>
      </c>
      <c r="K8973" t="s">
        <v>100</v>
      </c>
      <c r="M8973" s="321">
        <v>0.45</v>
      </c>
      <c r="N8973" s="138" t="s">
        <v>16</v>
      </c>
      <c r="O8973" s="138" t="s">
        <v>16</v>
      </c>
      <c r="P8973" s="2">
        <v>5</v>
      </c>
      <c r="Q8973" s="2">
        <v>0.28999999999999998</v>
      </c>
      <c r="R8973" s="138" t="s">
        <v>16</v>
      </c>
      <c r="S8973" s="138" t="s">
        <v>16</v>
      </c>
      <c r="T8973" s="2">
        <v>5</v>
      </c>
      <c r="U8973" s="339">
        <f t="shared" si="569"/>
        <v>0.57536414490356191</v>
      </c>
      <c r="V8973" s="4" t="e">
        <f t="shared" si="570"/>
        <v>#VALUE!</v>
      </c>
    </row>
    <row r="8974" spans="1:22">
      <c r="A8974" s="405" t="s">
        <v>1160</v>
      </c>
      <c r="B8974" s="146" t="s">
        <v>1173</v>
      </c>
      <c r="C8974" s="219" t="s">
        <v>822</v>
      </c>
      <c r="D8974" s="139" t="s">
        <v>44</v>
      </c>
      <c r="E8974" s="138" t="s">
        <v>1165</v>
      </c>
      <c r="F8974" s="138" t="s">
        <v>73</v>
      </c>
      <c r="G8974" s="138">
        <v>33</v>
      </c>
      <c r="H8974" s="123">
        <f t="shared" si="568"/>
        <v>1</v>
      </c>
      <c r="L8974" t="s">
        <v>100</v>
      </c>
      <c r="M8974" s="321">
        <v>0</v>
      </c>
      <c r="N8974" s="138" t="s">
        <v>16</v>
      </c>
      <c r="O8974" s="138" t="s">
        <v>16</v>
      </c>
      <c r="P8974" s="2">
        <v>5</v>
      </c>
      <c r="Q8974" s="2">
        <v>0</v>
      </c>
      <c r="R8974" s="138" t="s">
        <v>16</v>
      </c>
      <c r="S8974" s="138" t="s">
        <v>16</v>
      </c>
      <c r="T8974" s="2">
        <v>5</v>
      </c>
      <c r="U8974" s="339" t="e">
        <f t="shared" si="569"/>
        <v>#DIV/0!</v>
      </c>
      <c r="V8974" s="4" t="e">
        <f t="shared" si="570"/>
        <v>#DIV/0!</v>
      </c>
    </row>
    <row r="8975" spans="1:22">
      <c r="A8975" s="405" t="s">
        <v>1160</v>
      </c>
      <c r="B8975" s="146" t="s">
        <v>1166</v>
      </c>
      <c r="C8975" s="219" t="s">
        <v>822</v>
      </c>
      <c r="D8975" s="139" t="s">
        <v>44</v>
      </c>
      <c r="E8975" s="138" t="s">
        <v>1165</v>
      </c>
      <c r="F8975" s="138" t="s">
        <v>73</v>
      </c>
      <c r="G8975" s="138">
        <v>9</v>
      </c>
      <c r="H8975" s="123">
        <f t="shared" si="568"/>
        <v>0.27272727272727271</v>
      </c>
      <c r="I8975" s="2" t="s">
        <v>100</v>
      </c>
      <c r="M8975" s="321">
        <v>0.15</v>
      </c>
      <c r="N8975" s="138" t="s">
        <v>16</v>
      </c>
      <c r="O8975" s="138" t="s">
        <v>16</v>
      </c>
      <c r="P8975" s="2">
        <v>5</v>
      </c>
      <c r="Q8975" s="321">
        <v>0</v>
      </c>
      <c r="R8975" s="138" t="s">
        <v>16</v>
      </c>
      <c r="S8975" s="138" t="s">
        <v>16</v>
      </c>
      <c r="T8975" s="2">
        <v>5</v>
      </c>
      <c r="U8975" s="339" t="e">
        <f t="shared" si="569"/>
        <v>#NUM!</v>
      </c>
      <c r="V8975" s="4" t="e">
        <f t="shared" si="570"/>
        <v>#VALUE!</v>
      </c>
    </row>
    <row r="8976" spans="1:22">
      <c r="A8976" s="405" t="s">
        <v>1160</v>
      </c>
      <c r="B8976" s="146" t="s">
        <v>1166</v>
      </c>
      <c r="C8976" s="219" t="s">
        <v>822</v>
      </c>
      <c r="D8976" s="139" t="s">
        <v>44</v>
      </c>
      <c r="E8976" s="138" t="s">
        <v>1165</v>
      </c>
      <c r="F8976" s="138" t="s">
        <v>73</v>
      </c>
      <c r="G8976" s="138">
        <v>18</v>
      </c>
      <c r="H8976" s="123">
        <f t="shared" si="568"/>
        <v>0.54545454545454541</v>
      </c>
      <c r="K8976" t="s">
        <v>100</v>
      </c>
      <c r="M8976" s="321">
        <v>0</v>
      </c>
      <c r="N8976" s="138" t="s">
        <v>16</v>
      </c>
      <c r="O8976" s="138" t="s">
        <v>16</v>
      </c>
      <c r="P8976" s="2">
        <v>5</v>
      </c>
      <c r="Q8976" s="2">
        <v>0.49</v>
      </c>
      <c r="R8976" s="138" t="s">
        <v>16</v>
      </c>
      <c r="S8976" s="138" t="s">
        <v>16</v>
      </c>
      <c r="T8976" s="2">
        <v>5</v>
      </c>
      <c r="U8976" s="339" t="e">
        <f t="shared" si="569"/>
        <v>#DIV/0!</v>
      </c>
      <c r="V8976" s="4" t="e">
        <f t="shared" si="570"/>
        <v>#DIV/0!</v>
      </c>
    </row>
    <row r="8977" spans="1:22">
      <c r="A8977" s="405" t="s">
        <v>1160</v>
      </c>
      <c r="B8977" s="146" t="s">
        <v>1166</v>
      </c>
      <c r="C8977" s="219" t="s">
        <v>822</v>
      </c>
      <c r="D8977" s="139" t="s">
        <v>44</v>
      </c>
      <c r="E8977" s="138" t="s">
        <v>1165</v>
      </c>
      <c r="F8977" s="138" t="s">
        <v>73</v>
      </c>
      <c r="G8977" s="138">
        <v>27</v>
      </c>
      <c r="H8977" s="123">
        <f t="shared" si="568"/>
        <v>0.81818181818181823</v>
      </c>
      <c r="K8977" t="s">
        <v>100</v>
      </c>
      <c r="M8977" s="321">
        <v>0</v>
      </c>
      <c r="N8977" s="138" t="s">
        <v>16</v>
      </c>
      <c r="O8977" s="138" t="s">
        <v>16</v>
      </c>
      <c r="P8977" s="2">
        <v>5</v>
      </c>
      <c r="Q8977" s="2">
        <v>0</v>
      </c>
      <c r="R8977" s="138" t="s">
        <v>16</v>
      </c>
      <c r="S8977" s="138" t="s">
        <v>16</v>
      </c>
      <c r="T8977" s="2">
        <v>5</v>
      </c>
      <c r="U8977" s="339" t="e">
        <f t="shared" si="569"/>
        <v>#DIV/0!</v>
      </c>
      <c r="V8977" s="4" t="e">
        <f t="shared" si="570"/>
        <v>#DIV/0!</v>
      </c>
    </row>
    <row r="8978" spans="1:22">
      <c r="A8978" s="405" t="s">
        <v>1160</v>
      </c>
      <c r="B8978" s="146" t="s">
        <v>1166</v>
      </c>
      <c r="C8978" s="219" t="s">
        <v>822</v>
      </c>
      <c r="D8978" s="139" t="s">
        <v>44</v>
      </c>
      <c r="E8978" s="138" t="s">
        <v>1165</v>
      </c>
      <c r="F8978" s="138" t="s">
        <v>73</v>
      </c>
      <c r="G8978" s="138">
        <v>33</v>
      </c>
      <c r="H8978" s="123">
        <f t="shared" si="568"/>
        <v>1</v>
      </c>
      <c r="L8978" t="s">
        <v>100</v>
      </c>
      <c r="M8978" s="321">
        <v>0</v>
      </c>
      <c r="N8978" s="138" t="s">
        <v>16</v>
      </c>
      <c r="O8978" s="138" t="s">
        <v>16</v>
      </c>
      <c r="P8978" s="2">
        <v>5</v>
      </c>
      <c r="Q8978" s="2">
        <v>0</v>
      </c>
      <c r="R8978" s="138" t="s">
        <v>16</v>
      </c>
      <c r="S8978" s="138" t="s">
        <v>16</v>
      </c>
      <c r="T8978" s="2">
        <v>5</v>
      </c>
      <c r="U8978" s="339" t="e">
        <f t="shared" si="569"/>
        <v>#DIV/0!</v>
      </c>
      <c r="V8978" s="4" t="e">
        <f t="shared" si="570"/>
        <v>#DIV/0!</v>
      </c>
    </row>
    <row r="8979" spans="1:22">
      <c r="A8979" s="405" t="s">
        <v>1160</v>
      </c>
      <c r="B8979" s="146" t="s">
        <v>1176</v>
      </c>
      <c r="C8979" s="219" t="s">
        <v>822</v>
      </c>
      <c r="D8979" s="139" t="s">
        <v>44</v>
      </c>
      <c r="E8979" s="138" t="s">
        <v>1165</v>
      </c>
      <c r="F8979" s="138" t="s">
        <v>73</v>
      </c>
      <c r="G8979" s="138">
        <v>9</v>
      </c>
      <c r="H8979" s="123">
        <f t="shared" si="568"/>
        <v>0.27272727272727271</v>
      </c>
      <c r="I8979" s="2" t="s">
        <v>100</v>
      </c>
      <c r="M8979" s="330">
        <v>0</v>
      </c>
      <c r="N8979" s="138" t="s">
        <v>16</v>
      </c>
      <c r="O8979" s="138" t="s">
        <v>16</v>
      </c>
      <c r="P8979" s="2">
        <v>5</v>
      </c>
      <c r="Q8979" s="321">
        <v>0.15</v>
      </c>
      <c r="R8979" s="138" t="s">
        <v>16</v>
      </c>
      <c r="S8979" s="138" t="s">
        <v>16</v>
      </c>
      <c r="T8979" s="2">
        <v>5</v>
      </c>
      <c r="U8979" s="339" t="e">
        <f t="shared" si="569"/>
        <v>#DIV/0!</v>
      </c>
      <c r="V8979" s="4" t="e">
        <f t="shared" si="570"/>
        <v>#DIV/0!</v>
      </c>
    </row>
    <row r="8980" spans="1:22">
      <c r="A8980" s="405" t="s">
        <v>1160</v>
      </c>
      <c r="B8980" s="146" t="s">
        <v>1176</v>
      </c>
      <c r="C8980" s="219" t="s">
        <v>822</v>
      </c>
      <c r="D8980" s="139" t="s">
        <v>44</v>
      </c>
      <c r="E8980" s="138" t="s">
        <v>1165</v>
      </c>
      <c r="F8980" s="138" t="s">
        <v>73</v>
      </c>
      <c r="G8980" s="138">
        <v>18</v>
      </c>
      <c r="H8980" s="123">
        <f t="shared" si="568"/>
        <v>0.54545454545454541</v>
      </c>
      <c r="K8980" t="s">
        <v>100</v>
      </c>
      <c r="M8980" s="321">
        <v>0</v>
      </c>
      <c r="N8980" s="138" t="s">
        <v>16</v>
      </c>
      <c r="O8980" s="138" t="s">
        <v>16</v>
      </c>
      <c r="P8980" s="2">
        <v>5</v>
      </c>
      <c r="Q8980" s="2">
        <v>0</v>
      </c>
      <c r="R8980" s="138" t="s">
        <v>16</v>
      </c>
      <c r="S8980" s="138" t="s">
        <v>16</v>
      </c>
      <c r="T8980" s="2">
        <v>5</v>
      </c>
      <c r="U8980" s="339" t="e">
        <f t="shared" si="569"/>
        <v>#DIV/0!</v>
      </c>
      <c r="V8980" s="4" t="e">
        <f t="shared" si="570"/>
        <v>#DIV/0!</v>
      </c>
    </row>
    <row r="8981" spans="1:22">
      <c r="A8981" s="405" t="s">
        <v>1160</v>
      </c>
      <c r="B8981" s="146" t="s">
        <v>1176</v>
      </c>
      <c r="C8981" s="219" t="s">
        <v>822</v>
      </c>
      <c r="D8981" s="139" t="s">
        <v>44</v>
      </c>
      <c r="E8981" s="138" t="s">
        <v>1165</v>
      </c>
      <c r="F8981" s="138" t="s">
        <v>73</v>
      </c>
      <c r="G8981" s="138">
        <v>27</v>
      </c>
      <c r="H8981" s="123">
        <f t="shared" si="568"/>
        <v>0.81818181818181823</v>
      </c>
      <c r="K8981" t="s">
        <v>100</v>
      </c>
      <c r="M8981" s="321">
        <v>0</v>
      </c>
      <c r="N8981" s="138" t="s">
        <v>16</v>
      </c>
      <c r="O8981" s="138" t="s">
        <v>16</v>
      </c>
      <c r="P8981" s="2">
        <v>5</v>
      </c>
      <c r="Q8981" s="2">
        <v>0</v>
      </c>
      <c r="R8981" s="138" t="s">
        <v>16</v>
      </c>
      <c r="S8981" s="138" t="s">
        <v>16</v>
      </c>
      <c r="T8981" s="2">
        <v>5</v>
      </c>
      <c r="U8981" s="339" t="e">
        <f t="shared" si="569"/>
        <v>#DIV/0!</v>
      </c>
      <c r="V8981" s="4" t="e">
        <f t="shared" si="570"/>
        <v>#DIV/0!</v>
      </c>
    </row>
    <row r="8982" spans="1:22" s="11" customFormat="1">
      <c r="A8982" s="425" t="s">
        <v>1160</v>
      </c>
      <c r="B8982" s="432" t="s">
        <v>1176</v>
      </c>
      <c r="C8982" s="219" t="s">
        <v>822</v>
      </c>
      <c r="D8982" s="148" t="s">
        <v>44</v>
      </c>
      <c r="E8982" s="149" t="s">
        <v>1165</v>
      </c>
      <c r="F8982" s="149" t="s">
        <v>73</v>
      </c>
      <c r="G8982" s="149">
        <v>33</v>
      </c>
      <c r="H8982" s="123">
        <f t="shared" si="568"/>
        <v>1</v>
      </c>
      <c r="I8982" s="12"/>
      <c r="L8982" s="11" t="s">
        <v>100</v>
      </c>
      <c r="M8982" s="322">
        <v>0</v>
      </c>
      <c r="N8982" s="149" t="s">
        <v>16</v>
      </c>
      <c r="O8982" s="149" t="s">
        <v>16</v>
      </c>
      <c r="P8982" s="12">
        <v>5</v>
      </c>
      <c r="Q8982" s="12">
        <v>0</v>
      </c>
      <c r="R8982" s="149" t="s">
        <v>16</v>
      </c>
      <c r="S8982" s="149" t="s">
        <v>16</v>
      </c>
      <c r="T8982" s="12">
        <v>5</v>
      </c>
      <c r="U8982" s="341" t="e">
        <f t="shared" si="569"/>
        <v>#DIV/0!</v>
      </c>
      <c r="V8982" s="116" t="e">
        <f t="shared" si="570"/>
        <v>#DIV/0!</v>
      </c>
    </row>
    <row r="8983" spans="1:22">
      <c r="A8983" s="405" t="s">
        <v>1160</v>
      </c>
      <c r="B8983" s="146" t="s">
        <v>1177</v>
      </c>
      <c r="C8983" s="219" t="s">
        <v>822</v>
      </c>
      <c r="D8983" s="139" t="s">
        <v>44</v>
      </c>
      <c r="E8983" s="138" t="s">
        <v>1165</v>
      </c>
      <c r="F8983" s="138" t="s">
        <v>73</v>
      </c>
      <c r="G8983" s="138">
        <v>9</v>
      </c>
      <c r="H8983" s="123">
        <f t="shared" si="568"/>
        <v>0.27272727272727271</v>
      </c>
      <c r="I8983" s="2" t="s">
        <v>100</v>
      </c>
      <c r="M8983" s="321">
        <v>-0.17</v>
      </c>
      <c r="N8983" s="138" t="s">
        <v>16</v>
      </c>
      <c r="O8983" s="138" t="s">
        <v>16</v>
      </c>
      <c r="P8983" s="2">
        <v>5</v>
      </c>
      <c r="Q8983" s="321">
        <v>0</v>
      </c>
      <c r="R8983" s="138" t="s">
        <v>16</v>
      </c>
      <c r="S8983" s="138" t="s">
        <v>16</v>
      </c>
      <c r="T8983" s="2">
        <v>5</v>
      </c>
      <c r="U8983" s="339" t="e">
        <f t="shared" si="569"/>
        <v>#NUM!</v>
      </c>
      <c r="V8983" s="4" t="e">
        <f t="shared" si="570"/>
        <v>#VALUE!</v>
      </c>
    </row>
    <row r="8984" spans="1:22">
      <c r="A8984" s="405" t="s">
        <v>1160</v>
      </c>
      <c r="B8984" s="146" t="s">
        <v>1177</v>
      </c>
      <c r="C8984" s="219" t="s">
        <v>822</v>
      </c>
      <c r="D8984" s="139" t="s">
        <v>44</v>
      </c>
      <c r="E8984" s="138" t="s">
        <v>1165</v>
      </c>
      <c r="F8984" s="138" t="s">
        <v>73</v>
      </c>
      <c r="G8984" s="138">
        <v>18</v>
      </c>
      <c r="H8984" s="123">
        <f t="shared" si="568"/>
        <v>0.54545454545454541</v>
      </c>
      <c r="K8984" t="s">
        <v>100</v>
      </c>
      <c r="M8984" s="321">
        <v>0</v>
      </c>
      <c r="N8984" s="138" t="s">
        <v>16</v>
      </c>
      <c r="O8984" s="138" t="s">
        <v>16</v>
      </c>
      <c r="P8984" s="2">
        <v>5</v>
      </c>
      <c r="Q8984" s="2">
        <v>0</v>
      </c>
      <c r="R8984" s="138" t="s">
        <v>16</v>
      </c>
      <c r="S8984" s="138" t="s">
        <v>16</v>
      </c>
      <c r="T8984" s="2">
        <v>5</v>
      </c>
      <c r="U8984" s="339" t="e">
        <f t="shared" si="569"/>
        <v>#DIV/0!</v>
      </c>
      <c r="V8984" s="4" t="e">
        <f t="shared" si="570"/>
        <v>#DIV/0!</v>
      </c>
    </row>
    <row r="8985" spans="1:22">
      <c r="A8985" s="405" t="s">
        <v>1160</v>
      </c>
      <c r="B8985" s="146" t="s">
        <v>1177</v>
      </c>
      <c r="C8985" s="219" t="s">
        <v>822</v>
      </c>
      <c r="D8985" s="139" t="s">
        <v>44</v>
      </c>
      <c r="E8985" s="138" t="s">
        <v>1165</v>
      </c>
      <c r="F8985" s="138" t="s">
        <v>73</v>
      </c>
      <c r="G8985" s="138">
        <v>27</v>
      </c>
      <c r="H8985" s="123">
        <f t="shared" si="568"/>
        <v>0.81818181818181823</v>
      </c>
      <c r="K8985" t="s">
        <v>100</v>
      </c>
      <c r="M8985" s="321">
        <v>0</v>
      </c>
      <c r="N8985" s="138" t="s">
        <v>16</v>
      </c>
      <c r="O8985" s="138" t="s">
        <v>16</v>
      </c>
      <c r="P8985" s="2">
        <v>5</v>
      </c>
      <c r="Q8985" s="2">
        <v>0.48</v>
      </c>
      <c r="R8985" s="138" t="s">
        <v>16</v>
      </c>
      <c r="S8985" s="138" t="s">
        <v>16</v>
      </c>
      <c r="T8985" s="2">
        <v>5</v>
      </c>
      <c r="U8985" s="339" t="e">
        <f t="shared" si="569"/>
        <v>#DIV/0!</v>
      </c>
      <c r="V8985" s="4" t="e">
        <f t="shared" si="570"/>
        <v>#DIV/0!</v>
      </c>
    </row>
    <row r="8986" spans="1:22">
      <c r="A8986" s="405" t="s">
        <v>1160</v>
      </c>
      <c r="B8986" s="146" t="s">
        <v>1177</v>
      </c>
      <c r="C8986" s="219" t="s">
        <v>822</v>
      </c>
      <c r="D8986" s="139" t="s">
        <v>44</v>
      </c>
      <c r="E8986" s="138" t="s">
        <v>1165</v>
      </c>
      <c r="F8986" s="138" t="s">
        <v>73</v>
      </c>
      <c r="G8986" s="138">
        <v>33</v>
      </c>
      <c r="H8986" s="123">
        <f t="shared" si="568"/>
        <v>1</v>
      </c>
      <c r="L8986" t="s">
        <v>100</v>
      </c>
      <c r="M8986" s="321">
        <v>0</v>
      </c>
      <c r="N8986" s="138" t="s">
        <v>16</v>
      </c>
      <c r="O8986" s="138" t="s">
        <v>16</v>
      </c>
      <c r="P8986" s="2">
        <v>5</v>
      </c>
      <c r="Q8986" s="2">
        <v>0</v>
      </c>
      <c r="R8986" s="138" t="s">
        <v>16</v>
      </c>
      <c r="S8986" s="138" t="s">
        <v>16</v>
      </c>
      <c r="T8986" s="2">
        <v>5</v>
      </c>
      <c r="U8986" s="339" t="e">
        <f t="shared" si="569"/>
        <v>#DIV/0!</v>
      </c>
      <c r="V8986" s="4" t="e">
        <f t="shared" si="570"/>
        <v>#DIV/0!</v>
      </c>
    </row>
    <row r="8987" spans="1:22">
      <c r="A8987" s="405" t="s">
        <v>1160</v>
      </c>
      <c r="B8987" s="146" t="s">
        <v>1167</v>
      </c>
      <c r="C8987" s="219" t="s">
        <v>822</v>
      </c>
      <c r="D8987" s="139" t="s">
        <v>44</v>
      </c>
      <c r="E8987" s="138" t="s">
        <v>1165</v>
      </c>
      <c r="F8987" s="138" t="s">
        <v>73</v>
      </c>
      <c r="G8987" s="138">
        <v>9</v>
      </c>
      <c r="H8987" s="123">
        <f t="shared" si="568"/>
        <v>0.27272727272727271</v>
      </c>
      <c r="I8987" s="2" t="s">
        <v>100</v>
      </c>
      <c r="M8987" s="321">
        <v>0</v>
      </c>
      <c r="N8987" s="138" t="s">
        <v>16</v>
      </c>
      <c r="O8987" s="138" t="s">
        <v>16</v>
      </c>
      <c r="P8987" s="2">
        <v>5</v>
      </c>
      <c r="Q8987" s="321">
        <v>0</v>
      </c>
      <c r="R8987" s="138" t="s">
        <v>16</v>
      </c>
      <c r="S8987" s="138" t="s">
        <v>16</v>
      </c>
      <c r="T8987" s="2">
        <v>5</v>
      </c>
      <c r="U8987" s="339" t="e">
        <f t="shared" si="569"/>
        <v>#DIV/0!</v>
      </c>
      <c r="V8987" s="4" t="e">
        <f t="shared" si="570"/>
        <v>#DIV/0!</v>
      </c>
    </row>
    <row r="8988" spans="1:22">
      <c r="A8988" s="405" t="s">
        <v>1160</v>
      </c>
      <c r="B8988" s="146" t="s">
        <v>1167</v>
      </c>
      <c r="C8988" s="219" t="s">
        <v>822</v>
      </c>
      <c r="D8988" s="139" t="s">
        <v>44</v>
      </c>
      <c r="E8988" s="138" t="s">
        <v>1165</v>
      </c>
      <c r="F8988" s="138" t="s">
        <v>73</v>
      </c>
      <c r="G8988" s="138">
        <v>18</v>
      </c>
      <c r="H8988" s="123">
        <f t="shared" si="568"/>
        <v>0.54545454545454541</v>
      </c>
      <c r="K8988" t="s">
        <v>100</v>
      </c>
      <c r="M8988" s="321">
        <v>0.48</v>
      </c>
      <c r="N8988" s="138" t="s">
        <v>16</v>
      </c>
      <c r="O8988" s="138" t="s">
        <v>16</v>
      </c>
      <c r="P8988" s="2">
        <v>5</v>
      </c>
      <c r="Q8988" s="2">
        <v>0</v>
      </c>
      <c r="R8988" s="138" t="s">
        <v>16</v>
      </c>
      <c r="S8988" s="138" t="s">
        <v>16</v>
      </c>
      <c r="T8988" s="2">
        <v>5</v>
      </c>
      <c r="U8988" s="339" t="e">
        <f t="shared" si="569"/>
        <v>#NUM!</v>
      </c>
      <c r="V8988" s="4" t="e">
        <f t="shared" si="570"/>
        <v>#VALUE!</v>
      </c>
    </row>
    <row r="8989" spans="1:22">
      <c r="A8989" s="405" t="s">
        <v>1160</v>
      </c>
      <c r="B8989" s="146" t="s">
        <v>1167</v>
      </c>
      <c r="C8989" s="219" t="s">
        <v>822</v>
      </c>
      <c r="D8989" s="139" t="s">
        <v>44</v>
      </c>
      <c r="E8989" s="138" t="s">
        <v>1165</v>
      </c>
      <c r="F8989" s="138" t="s">
        <v>73</v>
      </c>
      <c r="G8989" s="138">
        <v>27</v>
      </c>
      <c r="H8989" s="123">
        <f t="shared" si="568"/>
        <v>0.81818181818181823</v>
      </c>
      <c r="K8989" t="s">
        <v>100</v>
      </c>
      <c r="M8989" s="321">
        <v>0</v>
      </c>
      <c r="N8989" s="138" t="s">
        <v>16</v>
      </c>
      <c r="O8989" s="138" t="s">
        <v>16</v>
      </c>
      <c r="P8989" s="2">
        <v>5</v>
      </c>
      <c r="Q8989" s="2">
        <v>-0.3</v>
      </c>
      <c r="R8989" s="138" t="s">
        <v>16</v>
      </c>
      <c r="S8989" s="138" t="s">
        <v>16</v>
      </c>
      <c r="T8989" s="2">
        <v>5</v>
      </c>
      <c r="U8989" s="339" t="e">
        <f t="shared" si="569"/>
        <v>#DIV/0!</v>
      </c>
      <c r="V8989" s="4" t="e">
        <f t="shared" si="570"/>
        <v>#DIV/0!</v>
      </c>
    </row>
    <row r="8990" spans="1:22">
      <c r="A8990" s="405" t="s">
        <v>1160</v>
      </c>
      <c r="B8990" s="146" t="s">
        <v>1167</v>
      </c>
      <c r="C8990" s="219" t="s">
        <v>822</v>
      </c>
      <c r="D8990" s="139" t="s">
        <v>44</v>
      </c>
      <c r="E8990" s="138" t="s">
        <v>1165</v>
      </c>
      <c r="F8990" s="138" t="s">
        <v>73</v>
      </c>
      <c r="G8990" s="138">
        <v>33</v>
      </c>
      <c r="H8990" s="123">
        <f t="shared" si="568"/>
        <v>1</v>
      </c>
      <c r="L8990" t="s">
        <v>100</v>
      </c>
      <c r="M8990" s="321">
        <v>0</v>
      </c>
      <c r="N8990" s="138" t="s">
        <v>16</v>
      </c>
      <c r="O8990" s="138" t="s">
        <v>16</v>
      </c>
      <c r="P8990" s="2">
        <v>5</v>
      </c>
      <c r="Q8990" s="2">
        <v>0</v>
      </c>
      <c r="R8990" s="138" t="s">
        <v>16</v>
      </c>
      <c r="S8990" s="138" t="s">
        <v>16</v>
      </c>
      <c r="T8990" s="2">
        <v>5</v>
      </c>
      <c r="U8990" s="339" t="e">
        <f t="shared" si="569"/>
        <v>#DIV/0!</v>
      </c>
      <c r="V8990" s="4" t="e">
        <f t="shared" si="570"/>
        <v>#DIV/0!</v>
      </c>
    </row>
    <row r="8991" spans="1:22">
      <c r="A8991" s="405" t="s">
        <v>1160</v>
      </c>
      <c r="B8991" s="146" t="s">
        <v>1168</v>
      </c>
      <c r="C8991" s="219" t="s">
        <v>822</v>
      </c>
      <c r="D8991" s="139" t="s">
        <v>44</v>
      </c>
      <c r="E8991" s="138" t="s">
        <v>1165</v>
      </c>
      <c r="F8991" s="138" t="s">
        <v>73</v>
      </c>
      <c r="G8991" s="138">
        <v>9</v>
      </c>
      <c r="H8991" s="123">
        <f t="shared" si="568"/>
        <v>0.27272727272727271</v>
      </c>
      <c r="I8991" s="2" t="s">
        <v>100</v>
      </c>
      <c r="M8991" s="321">
        <v>0</v>
      </c>
      <c r="N8991" s="138" t="s">
        <v>16</v>
      </c>
      <c r="O8991" s="138" t="s">
        <v>16</v>
      </c>
      <c r="P8991" s="2">
        <v>5</v>
      </c>
      <c r="Q8991" s="321">
        <v>0</v>
      </c>
      <c r="R8991" s="138" t="s">
        <v>16</v>
      </c>
      <c r="S8991" s="138" t="s">
        <v>16</v>
      </c>
      <c r="T8991" s="2">
        <v>5</v>
      </c>
      <c r="U8991" s="339" t="e">
        <f t="shared" si="569"/>
        <v>#DIV/0!</v>
      </c>
      <c r="V8991" s="4" t="e">
        <f t="shared" si="570"/>
        <v>#DIV/0!</v>
      </c>
    </row>
    <row r="8992" spans="1:22" s="11" customFormat="1">
      <c r="A8992" s="425" t="s">
        <v>1160</v>
      </c>
      <c r="B8992" s="432" t="s">
        <v>1168</v>
      </c>
      <c r="C8992" s="219" t="s">
        <v>822</v>
      </c>
      <c r="D8992" s="148" t="s">
        <v>44</v>
      </c>
      <c r="E8992" s="149" t="s">
        <v>1165</v>
      </c>
      <c r="F8992" s="149" t="s">
        <v>73</v>
      </c>
      <c r="G8992" s="149">
        <v>18</v>
      </c>
      <c r="H8992" s="123">
        <f t="shared" si="568"/>
        <v>0.54545454545454541</v>
      </c>
      <c r="I8992" s="12"/>
      <c r="K8992" s="11" t="s">
        <v>100</v>
      </c>
      <c r="M8992" s="322">
        <v>0</v>
      </c>
      <c r="N8992" s="149" t="s">
        <v>16</v>
      </c>
      <c r="O8992" s="149" t="s">
        <v>16</v>
      </c>
      <c r="P8992" s="12">
        <v>5</v>
      </c>
      <c r="Q8992" s="12">
        <v>0</v>
      </c>
      <c r="R8992" s="149" t="s">
        <v>16</v>
      </c>
      <c r="S8992" s="149" t="s">
        <v>16</v>
      </c>
      <c r="T8992" s="12">
        <v>5</v>
      </c>
      <c r="U8992" s="341" t="e">
        <f t="shared" si="569"/>
        <v>#DIV/0!</v>
      </c>
      <c r="V8992" s="116" t="e">
        <f t="shared" si="570"/>
        <v>#DIV/0!</v>
      </c>
    </row>
    <row r="8993" spans="1:22">
      <c r="A8993" s="405" t="s">
        <v>1160</v>
      </c>
      <c r="B8993" s="146" t="s">
        <v>1168</v>
      </c>
      <c r="C8993" s="219" t="s">
        <v>822</v>
      </c>
      <c r="D8993" s="139" t="s">
        <v>44</v>
      </c>
      <c r="E8993" s="138" t="s">
        <v>1165</v>
      </c>
      <c r="F8993" s="138" t="s">
        <v>73</v>
      </c>
      <c r="G8993" s="138">
        <v>27</v>
      </c>
      <c r="H8993" s="123">
        <f t="shared" si="568"/>
        <v>0.81818181818181823</v>
      </c>
      <c r="K8993" t="s">
        <v>100</v>
      </c>
      <c r="M8993" s="321">
        <v>0</v>
      </c>
      <c r="N8993" s="138" t="s">
        <v>16</v>
      </c>
      <c r="O8993" s="138" t="s">
        <v>16</v>
      </c>
      <c r="P8993" s="2">
        <v>5</v>
      </c>
      <c r="Q8993" s="2">
        <v>0</v>
      </c>
      <c r="R8993" s="138" t="s">
        <v>16</v>
      </c>
      <c r="S8993" s="138" t="s">
        <v>16</v>
      </c>
      <c r="T8993" s="2">
        <v>5</v>
      </c>
      <c r="U8993" s="339" t="e">
        <f t="shared" si="569"/>
        <v>#DIV/0!</v>
      </c>
      <c r="V8993" s="4" t="e">
        <f t="shared" si="570"/>
        <v>#DIV/0!</v>
      </c>
    </row>
    <row r="8994" spans="1:22">
      <c r="A8994" s="405" t="s">
        <v>1160</v>
      </c>
      <c r="B8994" s="146" t="s">
        <v>1168</v>
      </c>
      <c r="C8994" s="219" t="s">
        <v>822</v>
      </c>
      <c r="D8994" s="139" t="s">
        <v>44</v>
      </c>
      <c r="E8994" s="138" t="s">
        <v>1165</v>
      </c>
      <c r="F8994" s="138" t="s">
        <v>73</v>
      </c>
      <c r="G8994" s="138">
        <v>33</v>
      </c>
      <c r="H8994" s="123">
        <f t="shared" si="568"/>
        <v>1</v>
      </c>
      <c r="L8994" t="s">
        <v>100</v>
      </c>
      <c r="M8994" s="321">
        <v>0</v>
      </c>
      <c r="N8994" s="138" t="s">
        <v>16</v>
      </c>
      <c r="O8994" s="138" t="s">
        <v>16</v>
      </c>
      <c r="P8994" s="2">
        <v>5</v>
      </c>
      <c r="Q8994" s="2">
        <v>0</v>
      </c>
      <c r="R8994" s="138" t="s">
        <v>16</v>
      </c>
      <c r="S8994" s="138" t="s">
        <v>16</v>
      </c>
      <c r="T8994" s="2">
        <v>5</v>
      </c>
      <c r="U8994" s="339" t="e">
        <f t="shared" si="569"/>
        <v>#DIV/0!</v>
      </c>
      <c r="V8994" s="4" t="e">
        <f t="shared" si="570"/>
        <v>#DIV/0!</v>
      </c>
    </row>
    <row r="8995" spans="1:22">
      <c r="A8995" s="405" t="s">
        <v>1160</v>
      </c>
      <c r="B8995" s="146" t="s">
        <v>1169</v>
      </c>
      <c r="C8995" s="219" t="s">
        <v>822</v>
      </c>
      <c r="D8995" s="139" t="s">
        <v>44</v>
      </c>
      <c r="E8995" s="138" t="s">
        <v>1165</v>
      </c>
      <c r="F8995" s="138" t="s">
        <v>73</v>
      </c>
      <c r="G8995" s="138">
        <v>9</v>
      </c>
      <c r="H8995" s="123">
        <f t="shared" si="568"/>
        <v>0.27272727272727271</v>
      </c>
      <c r="I8995" s="2" t="s">
        <v>100</v>
      </c>
      <c r="M8995" s="321">
        <v>0</v>
      </c>
      <c r="N8995" s="138" t="s">
        <v>16</v>
      </c>
      <c r="O8995" s="138" t="s">
        <v>16</v>
      </c>
      <c r="P8995" s="2">
        <v>5</v>
      </c>
      <c r="Q8995" s="321">
        <v>0</v>
      </c>
      <c r="R8995" s="138" t="s">
        <v>16</v>
      </c>
      <c r="S8995" s="138" t="s">
        <v>16</v>
      </c>
      <c r="T8995" s="2">
        <v>5</v>
      </c>
      <c r="U8995" s="339" t="e">
        <f t="shared" si="569"/>
        <v>#DIV/0!</v>
      </c>
      <c r="V8995" s="4" t="e">
        <f t="shared" si="570"/>
        <v>#DIV/0!</v>
      </c>
    </row>
    <row r="8996" spans="1:22">
      <c r="A8996" s="405" t="s">
        <v>1160</v>
      </c>
      <c r="B8996" s="146" t="s">
        <v>1169</v>
      </c>
      <c r="C8996" s="219" t="s">
        <v>822</v>
      </c>
      <c r="D8996" s="139" t="s">
        <v>44</v>
      </c>
      <c r="E8996" s="138" t="s">
        <v>1165</v>
      </c>
      <c r="F8996" s="138" t="s">
        <v>73</v>
      </c>
      <c r="G8996" s="138">
        <v>18</v>
      </c>
      <c r="H8996" s="123">
        <f t="shared" si="568"/>
        <v>0.54545454545454541</v>
      </c>
      <c r="K8996" t="s">
        <v>100</v>
      </c>
      <c r="M8996" s="321">
        <v>0</v>
      </c>
      <c r="N8996" s="138" t="s">
        <v>16</v>
      </c>
      <c r="O8996" s="138" t="s">
        <v>16</v>
      </c>
      <c r="P8996" s="2">
        <v>5</v>
      </c>
      <c r="Q8996" s="2">
        <v>0.56000000000000005</v>
      </c>
      <c r="R8996" s="138" t="s">
        <v>16</v>
      </c>
      <c r="S8996" s="138" t="s">
        <v>16</v>
      </c>
      <c r="T8996" s="2">
        <v>5</v>
      </c>
      <c r="U8996" s="339" t="e">
        <f t="shared" si="569"/>
        <v>#DIV/0!</v>
      </c>
      <c r="V8996" s="4" t="e">
        <f t="shared" si="570"/>
        <v>#DIV/0!</v>
      </c>
    </row>
    <row r="8997" spans="1:22">
      <c r="A8997" s="405" t="s">
        <v>1160</v>
      </c>
      <c r="B8997" s="146" t="s">
        <v>1169</v>
      </c>
      <c r="C8997" s="219" t="s">
        <v>822</v>
      </c>
      <c r="D8997" s="139" t="s">
        <v>44</v>
      </c>
      <c r="E8997" s="138" t="s">
        <v>1165</v>
      </c>
      <c r="F8997" s="138" t="s">
        <v>73</v>
      </c>
      <c r="G8997" s="138">
        <v>27</v>
      </c>
      <c r="H8997" s="123">
        <f t="shared" si="568"/>
        <v>0.81818181818181823</v>
      </c>
      <c r="K8997" t="s">
        <v>100</v>
      </c>
      <c r="M8997" s="321">
        <v>0</v>
      </c>
      <c r="N8997" s="138" t="s">
        <v>16</v>
      </c>
      <c r="O8997" s="138" t="s">
        <v>16</v>
      </c>
      <c r="P8997" s="2">
        <v>5</v>
      </c>
      <c r="Q8997" s="2">
        <v>0.52</v>
      </c>
      <c r="R8997" s="138" t="s">
        <v>16</v>
      </c>
      <c r="S8997" s="138" t="s">
        <v>16</v>
      </c>
      <c r="T8997" s="2">
        <v>5</v>
      </c>
      <c r="U8997" s="339" t="e">
        <f t="shared" si="569"/>
        <v>#DIV/0!</v>
      </c>
      <c r="V8997" s="4" t="e">
        <f t="shared" si="570"/>
        <v>#DIV/0!</v>
      </c>
    </row>
    <row r="8998" spans="1:22">
      <c r="A8998" s="405" t="s">
        <v>1160</v>
      </c>
      <c r="B8998" s="146" t="s">
        <v>1169</v>
      </c>
      <c r="C8998" s="219" t="s">
        <v>822</v>
      </c>
      <c r="D8998" s="139" t="s">
        <v>44</v>
      </c>
      <c r="E8998" s="138" t="s">
        <v>1165</v>
      </c>
      <c r="F8998" s="138" t="s">
        <v>73</v>
      </c>
      <c r="G8998" s="138">
        <v>33</v>
      </c>
      <c r="H8998" s="123">
        <f t="shared" si="568"/>
        <v>1</v>
      </c>
      <c r="L8998" t="s">
        <v>100</v>
      </c>
      <c r="M8998" s="321">
        <v>0</v>
      </c>
      <c r="N8998" s="138" t="s">
        <v>16</v>
      </c>
      <c r="O8998" s="138" t="s">
        <v>16</v>
      </c>
      <c r="P8998" s="2">
        <v>5</v>
      </c>
      <c r="Q8998" s="2">
        <v>0</v>
      </c>
      <c r="R8998" s="138" t="s">
        <v>16</v>
      </c>
      <c r="S8998" s="138" t="s">
        <v>16</v>
      </c>
      <c r="T8998" s="2">
        <v>5</v>
      </c>
      <c r="U8998" s="339" t="e">
        <f t="shared" si="569"/>
        <v>#DIV/0!</v>
      </c>
      <c r="V8998" s="4" t="e">
        <f t="shared" si="570"/>
        <v>#DIV/0!</v>
      </c>
    </row>
    <row r="8999" spans="1:22">
      <c r="A8999" s="405" t="s">
        <v>1160</v>
      </c>
      <c r="B8999" s="146" t="s">
        <v>1171</v>
      </c>
      <c r="C8999" s="219" t="s">
        <v>822</v>
      </c>
      <c r="D8999" s="139" t="s">
        <v>44</v>
      </c>
      <c r="E8999" s="138" t="s">
        <v>1165</v>
      </c>
      <c r="F8999" s="138" t="s">
        <v>73</v>
      </c>
      <c r="G8999" s="138">
        <v>9</v>
      </c>
      <c r="H8999" s="123">
        <f t="shared" si="568"/>
        <v>0.27272727272727271</v>
      </c>
      <c r="I8999" s="2" t="s">
        <v>100</v>
      </c>
      <c r="M8999" s="321">
        <v>0</v>
      </c>
      <c r="N8999" s="138" t="s">
        <v>16</v>
      </c>
      <c r="O8999" s="138" t="s">
        <v>16</v>
      </c>
      <c r="P8999" s="2">
        <v>5</v>
      </c>
      <c r="Q8999" s="321" t="s">
        <v>16</v>
      </c>
      <c r="R8999" s="138" t="s">
        <v>16</v>
      </c>
      <c r="S8999" s="138" t="s">
        <v>16</v>
      </c>
      <c r="T8999" s="2">
        <v>5</v>
      </c>
      <c r="U8999" s="339" t="e">
        <f t="shared" si="569"/>
        <v>#DIV/0!</v>
      </c>
      <c r="V8999" s="4" t="e">
        <f t="shared" si="570"/>
        <v>#DIV/0!</v>
      </c>
    </row>
    <row r="9000" spans="1:22">
      <c r="A9000" s="405" t="s">
        <v>1160</v>
      </c>
      <c r="B9000" s="146" t="s">
        <v>1171</v>
      </c>
      <c r="C9000" s="219" t="s">
        <v>822</v>
      </c>
      <c r="D9000" s="139" t="s">
        <v>44</v>
      </c>
      <c r="E9000" s="138" t="s">
        <v>1165</v>
      </c>
      <c r="F9000" s="138" t="s">
        <v>73</v>
      </c>
      <c r="G9000" s="138">
        <v>18</v>
      </c>
      <c r="H9000" s="123">
        <f t="shared" si="568"/>
        <v>0.54545454545454541</v>
      </c>
      <c r="K9000" t="s">
        <v>100</v>
      </c>
      <c r="M9000" s="321">
        <v>0</v>
      </c>
      <c r="N9000" s="138" t="s">
        <v>16</v>
      </c>
      <c r="O9000" s="138" t="s">
        <v>16</v>
      </c>
      <c r="P9000" s="2">
        <v>5</v>
      </c>
      <c r="Q9000" s="2">
        <v>0.62</v>
      </c>
      <c r="R9000" s="138" t="s">
        <v>16</v>
      </c>
      <c r="S9000" s="138" t="s">
        <v>16</v>
      </c>
      <c r="T9000" s="2">
        <v>5</v>
      </c>
      <c r="U9000" s="339" t="e">
        <f t="shared" si="569"/>
        <v>#VALUE!</v>
      </c>
      <c r="V9000" s="4" t="e">
        <f t="shared" si="570"/>
        <v>#DIV/0!</v>
      </c>
    </row>
    <row r="9001" spans="1:22">
      <c r="A9001" s="405" t="s">
        <v>1160</v>
      </c>
      <c r="B9001" s="146" t="s">
        <v>1171</v>
      </c>
      <c r="C9001" s="219" t="s">
        <v>822</v>
      </c>
      <c r="D9001" s="139" t="s">
        <v>44</v>
      </c>
      <c r="E9001" s="138" t="s">
        <v>1165</v>
      </c>
      <c r="F9001" s="138" t="s">
        <v>73</v>
      </c>
      <c r="G9001" s="138">
        <v>27</v>
      </c>
      <c r="H9001" s="123">
        <f t="shared" si="568"/>
        <v>0.81818181818181823</v>
      </c>
      <c r="K9001" t="s">
        <v>100</v>
      </c>
      <c r="M9001" s="321">
        <v>0.43</v>
      </c>
      <c r="N9001" s="138" t="s">
        <v>16</v>
      </c>
      <c r="O9001" s="138" t="s">
        <v>16</v>
      </c>
      <c r="P9001" s="2">
        <v>5</v>
      </c>
      <c r="Q9001" s="2">
        <v>0.71</v>
      </c>
      <c r="R9001" s="138" t="s">
        <v>16</v>
      </c>
      <c r="S9001" s="138" t="s">
        <v>16</v>
      </c>
      <c r="T9001" s="2">
        <v>5</v>
      </c>
      <c r="U9001" s="339">
        <f t="shared" si="569"/>
        <v>0.36593426935152923</v>
      </c>
      <c r="V9001" s="4" t="e">
        <f t="shared" si="570"/>
        <v>#VALUE!</v>
      </c>
    </row>
    <row r="9002" spans="1:22">
      <c r="A9002" s="405" t="s">
        <v>1160</v>
      </c>
      <c r="B9002" s="432" t="s">
        <v>1171</v>
      </c>
      <c r="C9002" s="219" t="s">
        <v>822</v>
      </c>
      <c r="D9002" s="148" t="s">
        <v>44</v>
      </c>
      <c r="E9002" s="149" t="s">
        <v>1165</v>
      </c>
      <c r="F9002" s="149" t="s">
        <v>73</v>
      </c>
      <c r="G9002" s="149">
        <v>33</v>
      </c>
      <c r="H9002" s="123">
        <f t="shared" si="568"/>
        <v>1</v>
      </c>
      <c r="I9002" s="12"/>
      <c r="J9002" s="11"/>
      <c r="K9002" s="11"/>
      <c r="L9002" s="11" t="s">
        <v>100</v>
      </c>
      <c r="M9002" s="321">
        <v>0</v>
      </c>
      <c r="N9002" s="138" t="s">
        <v>16</v>
      </c>
      <c r="O9002" s="138" t="s">
        <v>16</v>
      </c>
      <c r="P9002" s="12">
        <v>5</v>
      </c>
      <c r="Q9002" s="2">
        <v>0</v>
      </c>
      <c r="R9002" s="138" t="s">
        <v>16</v>
      </c>
      <c r="S9002" s="138" t="s">
        <v>16</v>
      </c>
      <c r="T9002" s="12">
        <v>5</v>
      </c>
      <c r="U9002" s="339" t="e">
        <f t="shared" si="569"/>
        <v>#DIV/0!</v>
      </c>
      <c r="V9002" s="4" t="e">
        <f t="shared" si="570"/>
        <v>#DIV/0!</v>
      </c>
    </row>
    <row r="9003" spans="1:22">
      <c r="A9003" s="405" t="s">
        <v>1160</v>
      </c>
      <c r="B9003" s="146" t="s">
        <v>1170</v>
      </c>
      <c r="C9003" s="219" t="s">
        <v>822</v>
      </c>
      <c r="D9003" s="139" t="s">
        <v>44</v>
      </c>
      <c r="E9003" s="138" t="s">
        <v>1165</v>
      </c>
      <c r="F9003" s="138" t="s">
        <v>73</v>
      </c>
      <c r="G9003" s="138">
        <v>9</v>
      </c>
      <c r="H9003" s="123">
        <f t="shared" ref="H9003:H9034" si="571">G9003/33</f>
        <v>0.27272727272727271</v>
      </c>
      <c r="I9003" s="2" t="s">
        <v>100</v>
      </c>
      <c r="M9003" s="321">
        <v>0</v>
      </c>
      <c r="N9003" s="138" t="s">
        <v>16</v>
      </c>
      <c r="O9003" s="138" t="s">
        <v>16</v>
      </c>
      <c r="P9003" s="2">
        <v>5</v>
      </c>
      <c r="Q9003" s="321">
        <v>0.55000000000000004</v>
      </c>
      <c r="R9003" s="138" t="s">
        <v>16</v>
      </c>
      <c r="S9003" s="138" t="s">
        <v>16</v>
      </c>
      <c r="T9003" s="2">
        <v>5</v>
      </c>
      <c r="U9003" s="339" t="e">
        <f t="shared" si="569"/>
        <v>#DIV/0!</v>
      </c>
      <c r="V9003" s="4" t="e">
        <f t="shared" si="570"/>
        <v>#DIV/0!</v>
      </c>
    </row>
    <row r="9004" spans="1:22">
      <c r="A9004" s="405" t="s">
        <v>1160</v>
      </c>
      <c r="B9004" s="146" t="s">
        <v>1170</v>
      </c>
      <c r="C9004" s="219" t="s">
        <v>822</v>
      </c>
      <c r="D9004" s="139" t="s">
        <v>44</v>
      </c>
      <c r="E9004" s="138" t="s">
        <v>1165</v>
      </c>
      <c r="F9004" s="138" t="s">
        <v>73</v>
      </c>
      <c r="G9004" s="138">
        <v>18</v>
      </c>
      <c r="H9004" s="123">
        <f t="shared" si="571"/>
        <v>0.54545454545454541</v>
      </c>
      <c r="K9004" t="s">
        <v>100</v>
      </c>
      <c r="M9004" s="321">
        <v>0</v>
      </c>
      <c r="N9004" s="138" t="s">
        <v>16</v>
      </c>
      <c r="O9004" s="138" t="s">
        <v>16</v>
      </c>
      <c r="P9004" s="2">
        <v>5</v>
      </c>
      <c r="Q9004" s="2">
        <v>0.91</v>
      </c>
      <c r="R9004" s="138" t="s">
        <v>16</v>
      </c>
      <c r="S9004" s="138" t="s">
        <v>16</v>
      </c>
      <c r="T9004" s="2">
        <v>5</v>
      </c>
      <c r="U9004" s="339" t="e">
        <f t="shared" si="569"/>
        <v>#DIV/0!</v>
      </c>
      <c r="V9004" s="4" t="e">
        <f t="shared" si="570"/>
        <v>#DIV/0!</v>
      </c>
    </row>
    <row r="9005" spans="1:22">
      <c r="A9005" s="405" t="s">
        <v>1160</v>
      </c>
      <c r="B9005" s="146" t="s">
        <v>1170</v>
      </c>
      <c r="C9005" s="219" t="s">
        <v>822</v>
      </c>
      <c r="D9005" s="139" t="s">
        <v>44</v>
      </c>
      <c r="E9005" s="138" t="s">
        <v>1165</v>
      </c>
      <c r="F9005" s="138" t="s">
        <v>73</v>
      </c>
      <c r="G9005" s="138">
        <v>27</v>
      </c>
      <c r="H9005" s="123">
        <f t="shared" si="571"/>
        <v>0.81818181818181823</v>
      </c>
      <c r="K9005" t="s">
        <v>100</v>
      </c>
      <c r="M9005" s="321">
        <v>0</v>
      </c>
      <c r="N9005" s="138" t="s">
        <v>16</v>
      </c>
      <c r="O9005" s="138" t="s">
        <v>16</v>
      </c>
      <c r="P9005" s="2">
        <v>5</v>
      </c>
      <c r="Q9005" s="2">
        <v>0</v>
      </c>
      <c r="R9005" s="138" t="s">
        <v>16</v>
      </c>
      <c r="S9005" s="138" t="s">
        <v>16</v>
      </c>
      <c r="T9005" s="2">
        <v>5</v>
      </c>
      <c r="U9005" s="339" t="e">
        <f t="shared" si="569"/>
        <v>#DIV/0!</v>
      </c>
      <c r="V9005" s="4" t="e">
        <f t="shared" si="570"/>
        <v>#DIV/0!</v>
      </c>
    </row>
    <row r="9006" spans="1:22">
      <c r="A9006" s="405" t="s">
        <v>1160</v>
      </c>
      <c r="B9006" s="146" t="s">
        <v>1170</v>
      </c>
      <c r="C9006" s="219" t="s">
        <v>822</v>
      </c>
      <c r="D9006" s="139" t="s">
        <v>44</v>
      </c>
      <c r="E9006" s="138" t="s">
        <v>1165</v>
      </c>
      <c r="F9006" s="138" t="s">
        <v>73</v>
      </c>
      <c r="G9006" s="138">
        <v>33</v>
      </c>
      <c r="H9006" s="123">
        <f t="shared" si="571"/>
        <v>1</v>
      </c>
      <c r="L9006" t="s">
        <v>100</v>
      </c>
      <c r="M9006" s="321">
        <v>0</v>
      </c>
      <c r="N9006" s="138" t="s">
        <v>16</v>
      </c>
      <c r="O9006" s="138" t="s">
        <v>16</v>
      </c>
      <c r="P9006" s="2">
        <v>5</v>
      </c>
      <c r="Q9006" s="2">
        <v>0</v>
      </c>
      <c r="R9006" s="138" t="s">
        <v>16</v>
      </c>
      <c r="S9006" s="138" t="s">
        <v>16</v>
      </c>
      <c r="T9006" s="2">
        <v>5</v>
      </c>
      <c r="U9006" s="339" t="e">
        <f t="shared" si="569"/>
        <v>#DIV/0!</v>
      </c>
      <c r="V9006" s="4" t="e">
        <f t="shared" si="570"/>
        <v>#DIV/0!</v>
      </c>
    </row>
    <row r="9007" spans="1:22">
      <c r="A9007" s="405" t="s">
        <v>1160</v>
      </c>
      <c r="B9007" s="146" t="s">
        <v>1182</v>
      </c>
      <c r="C9007" s="219" t="s">
        <v>822</v>
      </c>
      <c r="D9007" s="139" t="s">
        <v>44</v>
      </c>
      <c r="E9007" s="138" t="s">
        <v>1165</v>
      </c>
      <c r="F9007" s="138" t="s">
        <v>73</v>
      </c>
      <c r="G9007" s="138">
        <v>9</v>
      </c>
      <c r="H9007" s="123">
        <f t="shared" si="571"/>
        <v>0.27272727272727271</v>
      </c>
      <c r="I9007" s="2" t="s">
        <v>100</v>
      </c>
      <c r="M9007" s="321">
        <v>0.55000000000000004</v>
      </c>
      <c r="N9007" s="138" t="s">
        <v>16</v>
      </c>
      <c r="O9007" s="138" t="s">
        <v>16</v>
      </c>
      <c r="P9007" s="2">
        <v>5</v>
      </c>
      <c r="Q9007" s="321">
        <v>0</v>
      </c>
      <c r="R9007" s="138" t="s">
        <v>16</v>
      </c>
      <c r="S9007" s="138" t="s">
        <v>16</v>
      </c>
      <c r="T9007" s="2">
        <v>5</v>
      </c>
      <c r="U9007" s="339" t="e">
        <f t="shared" si="569"/>
        <v>#NUM!</v>
      </c>
      <c r="V9007" s="4" t="e">
        <f t="shared" si="570"/>
        <v>#VALUE!</v>
      </c>
    </row>
    <row r="9008" spans="1:22">
      <c r="A9008" s="405" t="s">
        <v>1160</v>
      </c>
      <c r="B9008" s="146" t="s">
        <v>1182</v>
      </c>
      <c r="C9008" s="219" t="s">
        <v>822</v>
      </c>
      <c r="D9008" s="139" t="s">
        <v>44</v>
      </c>
      <c r="E9008" s="138" t="s">
        <v>1165</v>
      </c>
      <c r="F9008" s="138" t="s">
        <v>73</v>
      </c>
      <c r="G9008" s="138">
        <v>18</v>
      </c>
      <c r="H9008" s="123">
        <f t="shared" si="571"/>
        <v>0.54545454545454541</v>
      </c>
      <c r="K9008" t="s">
        <v>100</v>
      </c>
      <c r="M9008" s="321">
        <v>0</v>
      </c>
      <c r="N9008" s="138" t="s">
        <v>16</v>
      </c>
      <c r="O9008" s="138" t="s">
        <v>16</v>
      </c>
      <c r="P9008" s="2">
        <v>5</v>
      </c>
      <c r="Q9008" s="2">
        <v>0.61</v>
      </c>
      <c r="R9008" s="138" t="s">
        <v>16</v>
      </c>
      <c r="S9008" s="138" t="s">
        <v>16</v>
      </c>
      <c r="T9008" s="2">
        <v>5</v>
      </c>
      <c r="U9008" s="339" t="e">
        <f t="shared" si="569"/>
        <v>#DIV/0!</v>
      </c>
      <c r="V9008" s="4" t="e">
        <f t="shared" si="570"/>
        <v>#DIV/0!</v>
      </c>
    </row>
    <row r="9009" spans="1:22">
      <c r="A9009" s="405" t="s">
        <v>1160</v>
      </c>
      <c r="B9009" s="146" t="s">
        <v>1182</v>
      </c>
      <c r="C9009" s="219" t="s">
        <v>822</v>
      </c>
      <c r="D9009" s="139" t="s">
        <v>44</v>
      </c>
      <c r="E9009" s="138" t="s">
        <v>1165</v>
      </c>
      <c r="F9009" s="138" t="s">
        <v>73</v>
      </c>
      <c r="G9009" s="138">
        <v>27</v>
      </c>
      <c r="H9009" s="123">
        <f t="shared" si="571"/>
        <v>0.81818181818181823</v>
      </c>
      <c r="K9009" t="s">
        <v>100</v>
      </c>
      <c r="M9009" s="321">
        <v>0</v>
      </c>
      <c r="N9009" s="138" t="s">
        <v>16</v>
      </c>
      <c r="O9009" s="138" t="s">
        <v>16</v>
      </c>
      <c r="P9009" s="2">
        <v>5</v>
      </c>
      <c r="Q9009" s="2">
        <v>0</v>
      </c>
      <c r="R9009" s="138" t="s">
        <v>16</v>
      </c>
      <c r="S9009" s="138" t="s">
        <v>16</v>
      </c>
      <c r="T9009" s="2">
        <v>5</v>
      </c>
      <c r="U9009" s="339" t="e">
        <f t="shared" si="569"/>
        <v>#DIV/0!</v>
      </c>
      <c r="V9009" s="4" t="e">
        <f t="shared" si="570"/>
        <v>#DIV/0!</v>
      </c>
    </row>
    <row r="9010" spans="1:22">
      <c r="A9010" s="405" t="s">
        <v>1160</v>
      </c>
      <c r="B9010" s="146" t="s">
        <v>1182</v>
      </c>
      <c r="C9010" s="219" t="s">
        <v>822</v>
      </c>
      <c r="D9010" s="139" t="s">
        <v>44</v>
      </c>
      <c r="E9010" s="138" t="s">
        <v>1165</v>
      </c>
      <c r="F9010" s="138" t="s">
        <v>73</v>
      </c>
      <c r="G9010" s="138">
        <v>33</v>
      </c>
      <c r="H9010" s="123">
        <f t="shared" si="571"/>
        <v>1</v>
      </c>
      <c r="L9010" t="s">
        <v>100</v>
      </c>
      <c r="M9010" s="321">
        <v>0</v>
      </c>
      <c r="N9010" s="138" t="s">
        <v>16</v>
      </c>
      <c r="O9010" s="138" t="s">
        <v>16</v>
      </c>
      <c r="P9010" s="2">
        <v>5</v>
      </c>
      <c r="Q9010" s="2">
        <v>0</v>
      </c>
      <c r="R9010" s="138" t="s">
        <v>16</v>
      </c>
      <c r="S9010" s="138" t="s">
        <v>16</v>
      </c>
      <c r="T9010" s="2">
        <v>5</v>
      </c>
      <c r="U9010" s="339" t="e">
        <f t="shared" si="569"/>
        <v>#DIV/0!</v>
      </c>
      <c r="V9010" s="4" t="e">
        <f t="shared" si="570"/>
        <v>#DIV/0!</v>
      </c>
    </row>
    <row r="9011" spans="1:22">
      <c r="A9011" s="405" t="s">
        <v>1160</v>
      </c>
      <c r="B9011" s="146" t="s">
        <v>1178</v>
      </c>
      <c r="C9011" s="219" t="s">
        <v>822</v>
      </c>
      <c r="D9011" s="139" t="s">
        <v>44</v>
      </c>
      <c r="E9011" s="138" t="s">
        <v>1165</v>
      </c>
      <c r="F9011" s="138" t="s">
        <v>73</v>
      </c>
      <c r="G9011" s="138">
        <v>9</v>
      </c>
      <c r="H9011" s="123">
        <f t="shared" si="571"/>
        <v>0.27272727272727271</v>
      </c>
      <c r="I9011" s="2" t="s">
        <v>100</v>
      </c>
      <c r="M9011" s="321">
        <v>0</v>
      </c>
      <c r="N9011" s="138" t="s">
        <v>16</v>
      </c>
      <c r="O9011" s="138" t="s">
        <v>16</v>
      </c>
      <c r="P9011" s="2">
        <v>5</v>
      </c>
      <c r="Q9011" s="321">
        <v>0</v>
      </c>
      <c r="R9011" s="138" t="s">
        <v>16</v>
      </c>
      <c r="S9011" s="138" t="s">
        <v>16</v>
      </c>
      <c r="T9011" s="2">
        <v>5</v>
      </c>
      <c r="U9011" s="339" t="e">
        <f t="shared" si="569"/>
        <v>#DIV/0!</v>
      </c>
      <c r="V9011" s="4" t="e">
        <f t="shared" si="570"/>
        <v>#DIV/0!</v>
      </c>
    </row>
    <row r="9012" spans="1:22">
      <c r="A9012" s="405" t="s">
        <v>1160</v>
      </c>
      <c r="B9012" s="432" t="s">
        <v>1178</v>
      </c>
      <c r="C9012" s="219" t="s">
        <v>822</v>
      </c>
      <c r="D9012" s="148" t="s">
        <v>44</v>
      </c>
      <c r="E9012" s="149" t="s">
        <v>1165</v>
      </c>
      <c r="F9012" s="149" t="s">
        <v>73</v>
      </c>
      <c r="G9012" s="149">
        <v>18</v>
      </c>
      <c r="H9012" s="123">
        <f t="shared" si="571"/>
        <v>0.54545454545454541</v>
      </c>
      <c r="I9012" s="12"/>
      <c r="J9012" s="11"/>
      <c r="K9012" s="11" t="s">
        <v>100</v>
      </c>
      <c r="L9012" s="11"/>
      <c r="M9012" s="321">
        <v>0.49</v>
      </c>
      <c r="N9012" s="138" t="s">
        <v>16</v>
      </c>
      <c r="O9012" s="138" t="s">
        <v>16</v>
      </c>
      <c r="P9012" s="12">
        <v>5</v>
      </c>
      <c r="Q9012" s="2">
        <v>0.77</v>
      </c>
      <c r="R9012" s="138" t="s">
        <v>16</v>
      </c>
      <c r="S9012" s="138" t="s">
        <v>16</v>
      </c>
      <c r="T9012" s="12">
        <v>5</v>
      </c>
      <c r="U9012" s="339" t="e">
        <f t="shared" si="569"/>
        <v>#NUM!</v>
      </c>
      <c r="V9012" s="4" t="e">
        <f t="shared" si="570"/>
        <v>#VALUE!</v>
      </c>
    </row>
    <row r="9013" spans="1:22">
      <c r="A9013" s="428" t="s">
        <v>1160</v>
      </c>
      <c r="B9013" s="146" t="s">
        <v>1178</v>
      </c>
      <c r="C9013" s="219" t="s">
        <v>822</v>
      </c>
      <c r="D9013" s="139" t="s">
        <v>44</v>
      </c>
      <c r="E9013" s="138" t="s">
        <v>1165</v>
      </c>
      <c r="F9013" s="138" t="s">
        <v>73</v>
      </c>
      <c r="G9013" s="138">
        <v>27</v>
      </c>
      <c r="H9013" s="123">
        <f t="shared" si="571"/>
        <v>0.81818181818181823</v>
      </c>
      <c r="K9013" t="s">
        <v>100</v>
      </c>
      <c r="M9013" s="321">
        <v>0</v>
      </c>
      <c r="N9013" s="138" t="s">
        <v>16</v>
      </c>
      <c r="O9013" s="138" t="s">
        <v>16</v>
      </c>
      <c r="P9013" s="2">
        <v>5</v>
      </c>
      <c r="Q9013" s="2">
        <v>0.31</v>
      </c>
      <c r="R9013" s="138" t="s">
        <v>16</v>
      </c>
      <c r="S9013" s="138" t="s">
        <v>16</v>
      </c>
      <c r="T9013" s="2">
        <v>5</v>
      </c>
      <c r="U9013" s="339" t="e">
        <f t="shared" si="569"/>
        <v>#DIV/0!</v>
      </c>
      <c r="V9013" s="4" t="e">
        <f t="shared" si="570"/>
        <v>#DIV/0!</v>
      </c>
    </row>
    <row r="9014" spans="1:22">
      <c r="A9014" s="405" t="s">
        <v>1160</v>
      </c>
      <c r="B9014" s="146" t="s">
        <v>1178</v>
      </c>
      <c r="C9014" s="219" t="s">
        <v>822</v>
      </c>
      <c r="D9014" s="139" t="s">
        <v>44</v>
      </c>
      <c r="E9014" s="138" t="s">
        <v>1165</v>
      </c>
      <c r="F9014" s="138" t="s">
        <v>73</v>
      </c>
      <c r="G9014" s="138">
        <v>33</v>
      </c>
      <c r="H9014" s="123">
        <f t="shared" si="571"/>
        <v>1</v>
      </c>
      <c r="L9014" t="s">
        <v>100</v>
      </c>
      <c r="M9014" s="321">
        <v>0</v>
      </c>
      <c r="N9014" s="138" t="s">
        <v>16</v>
      </c>
      <c r="O9014" s="138" t="s">
        <v>16</v>
      </c>
      <c r="P9014" s="2">
        <v>5</v>
      </c>
      <c r="Q9014" s="2">
        <v>0</v>
      </c>
      <c r="R9014" s="138" t="s">
        <v>16</v>
      </c>
      <c r="S9014" s="138" t="s">
        <v>16</v>
      </c>
      <c r="T9014" s="2">
        <v>5</v>
      </c>
      <c r="U9014" s="339" t="e">
        <f t="shared" si="569"/>
        <v>#DIV/0!</v>
      </c>
      <c r="V9014" s="4" t="e">
        <f t="shared" si="570"/>
        <v>#DIV/0!</v>
      </c>
    </row>
    <row r="9015" spans="1:22">
      <c r="A9015" s="405" t="s">
        <v>1160</v>
      </c>
      <c r="B9015" s="146" t="s">
        <v>1179</v>
      </c>
      <c r="C9015" s="219" t="s">
        <v>822</v>
      </c>
      <c r="D9015" s="139" t="s">
        <v>44</v>
      </c>
      <c r="E9015" s="138" t="s">
        <v>1165</v>
      </c>
      <c r="F9015" s="138" t="s">
        <v>73</v>
      </c>
      <c r="G9015" s="138">
        <v>9</v>
      </c>
      <c r="H9015" s="123">
        <f t="shared" si="571"/>
        <v>0.27272727272727271</v>
      </c>
      <c r="I9015" s="2" t="s">
        <v>100</v>
      </c>
      <c r="M9015" s="321">
        <v>0</v>
      </c>
      <c r="N9015" s="138" t="s">
        <v>16</v>
      </c>
      <c r="O9015" s="138" t="s">
        <v>16</v>
      </c>
      <c r="P9015" s="2">
        <v>5</v>
      </c>
      <c r="Q9015" s="321">
        <v>0</v>
      </c>
      <c r="R9015" s="138" t="s">
        <v>16</v>
      </c>
      <c r="S9015" s="138" t="s">
        <v>16</v>
      </c>
      <c r="T9015" s="2">
        <v>5</v>
      </c>
      <c r="U9015" s="339" t="e">
        <f t="shared" si="569"/>
        <v>#DIV/0!</v>
      </c>
      <c r="V9015" s="4" t="e">
        <f t="shared" si="570"/>
        <v>#DIV/0!</v>
      </c>
    </row>
    <row r="9016" spans="1:22">
      <c r="A9016" s="405" t="s">
        <v>1160</v>
      </c>
      <c r="B9016" s="146" t="s">
        <v>1179</v>
      </c>
      <c r="C9016" s="219" t="s">
        <v>822</v>
      </c>
      <c r="D9016" s="139" t="s">
        <v>44</v>
      </c>
      <c r="E9016" s="138" t="s">
        <v>1165</v>
      </c>
      <c r="F9016" s="138" t="s">
        <v>73</v>
      </c>
      <c r="G9016" s="138">
        <v>18</v>
      </c>
      <c r="H9016" s="123">
        <f t="shared" si="571"/>
        <v>0.54545454545454541</v>
      </c>
      <c r="K9016" t="s">
        <v>100</v>
      </c>
      <c r="M9016" s="321">
        <v>0</v>
      </c>
      <c r="N9016" s="138" t="s">
        <v>16</v>
      </c>
      <c r="O9016" s="138" t="s">
        <v>16</v>
      </c>
      <c r="P9016" s="2">
        <v>5</v>
      </c>
      <c r="Q9016" s="2">
        <v>0.73</v>
      </c>
      <c r="R9016" s="138" t="s">
        <v>16</v>
      </c>
      <c r="S9016" s="138" t="s">
        <v>16</v>
      </c>
      <c r="T9016" s="2">
        <v>5</v>
      </c>
      <c r="U9016" s="339" t="e">
        <f t="shared" si="569"/>
        <v>#DIV/0!</v>
      </c>
      <c r="V9016" s="4" t="e">
        <f t="shared" si="570"/>
        <v>#DIV/0!</v>
      </c>
    </row>
    <row r="9017" spans="1:22">
      <c r="A9017" s="405" t="s">
        <v>1160</v>
      </c>
      <c r="B9017" s="146" t="s">
        <v>1179</v>
      </c>
      <c r="C9017" s="219" t="s">
        <v>822</v>
      </c>
      <c r="D9017" s="139" t="s">
        <v>44</v>
      </c>
      <c r="E9017" s="138" t="s">
        <v>1165</v>
      </c>
      <c r="F9017" s="138" t="s">
        <v>73</v>
      </c>
      <c r="G9017" s="138">
        <v>27</v>
      </c>
      <c r="H9017" s="123">
        <f t="shared" si="571"/>
        <v>0.81818181818181823</v>
      </c>
      <c r="K9017" t="s">
        <v>100</v>
      </c>
      <c r="M9017" s="321">
        <v>0</v>
      </c>
      <c r="N9017" s="138" t="s">
        <v>16</v>
      </c>
      <c r="O9017" s="138" t="s">
        <v>16</v>
      </c>
      <c r="P9017" s="2">
        <v>5</v>
      </c>
      <c r="Q9017" s="2">
        <v>0.39</v>
      </c>
      <c r="R9017" s="138" t="s">
        <v>16</v>
      </c>
      <c r="S9017" s="138" t="s">
        <v>16</v>
      </c>
      <c r="T9017" s="2">
        <v>5</v>
      </c>
      <c r="U9017" s="339" t="e">
        <f t="shared" si="569"/>
        <v>#DIV/0!</v>
      </c>
      <c r="V9017" s="4" t="e">
        <f t="shared" si="570"/>
        <v>#DIV/0!</v>
      </c>
    </row>
    <row r="9018" spans="1:22">
      <c r="A9018" s="405" t="s">
        <v>1160</v>
      </c>
      <c r="B9018" s="146" t="s">
        <v>1179</v>
      </c>
      <c r="C9018" s="219" t="s">
        <v>822</v>
      </c>
      <c r="D9018" s="139" t="s">
        <v>44</v>
      </c>
      <c r="E9018" s="138" t="s">
        <v>1165</v>
      </c>
      <c r="F9018" s="138" t="s">
        <v>73</v>
      </c>
      <c r="G9018" s="138">
        <v>33</v>
      </c>
      <c r="H9018" s="123">
        <f t="shared" si="571"/>
        <v>1</v>
      </c>
      <c r="L9018" t="s">
        <v>100</v>
      </c>
      <c r="M9018" s="321">
        <v>0</v>
      </c>
      <c r="N9018" s="138" t="s">
        <v>16</v>
      </c>
      <c r="O9018" s="138" t="s">
        <v>16</v>
      </c>
      <c r="P9018" s="2">
        <v>5</v>
      </c>
      <c r="Q9018" s="2">
        <v>0</v>
      </c>
      <c r="R9018" s="138" t="s">
        <v>16</v>
      </c>
      <c r="S9018" s="138" t="s">
        <v>16</v>
      </c>
      <c r="T9018" s="2">
        <v>5</v>
      </c>
      <c r="U9018" s="339" t="e">
        <f t="shared" si="569"/>
        <v>#DIV/0!</v>
      </c>
      <c r="V9018" s="4" t="e">
        <f t="shared" si="570"/>
        <v>#DIV/0!</v>
      </c>
    </row>
    <row r="9019" spans="1:22">
      <c r="A9019" s="405" t="s">
        <v>1160</v>
      </c>
      <c r="B9019" s="146" t="s">
        <v>1180</v>
      </c>
      <c r="C9019" s="219" t="s">
        <v>822</v>
      </c>
      <c r="D9019" s="139" t="s">
        <v>44</v>
      </c>
      <c r="E9019" s="138" t="s">
        <v>1165</v>
      </c>
      <c r="F9019" s="138" t="s">
        <v>73</v>
      </c>
      <c r="G9019" s="138">
        <v>9</v>
      </c>
      <c r="H9019" s="123">
        <f t="shared" si="571"/>
        <v>0.27272727272727271</v>
      </c>
      <c r="I9019" s="2" t="s">
        <v>100</v>
      </c>
      <c r="M9019" s="321">
        <v>0</v>
      </c>
      <c r="N9019" s="138" t="s">
        <v>16</v>
      </c>
      <c r="O9019" s="138" t="s">
        <v>16</v>
      </c>
      <c r="P9019" s="2">
        <v>5</v>
      </c>
      <c r="Q9019" s="321">
        <v>0</v>
      </c>
      <c r="R9019" s="138" t="s">
        <v>16</v>
      </c>
      <c r="S9019" s="138" t="s">
        <v>16</v>
      </c>
      <c r="T9019" s="2">
        <v>5</v>
      </c>
      <c r="U9019" s="339" t="e">
        <f t="shared" si="569"/>
        <v>#DIV/0!</v>
      </c>
      <c r="V9019" s="4" t="e">
        <f t="shared" si="570"/>
        <v>#DIV/0!</v>
      </c>
    </row>
    <row r="9020" spans="1:22">
      <c r="A9020" s="405" t="s">
        <v>1160</v>
      </c>
      <c r="B9020" s="146" t="s">
        <v>1180</v>
      </c>
      <c r="C9020" s="219" t="s">
        <v>822</v>
      </c>
      <c r="D9020" s="139" t="s">
        <v>44</v>
      </c>
      <c r="E9020" s="138" t="s">
        <v>1165</v>
      </c>
      <c r="F9020" s="138" t="s">
        <v>73</v>
      </c>
      <c r="G9020" s="138">
        <v>18</v>
      </c>
      <c r="H9020" s="123">
        <f t="shared" si="571"/>
        <v>0.54545454545454541</v>
      </c>
      <c r="K9020" t="s">
        <v>100</v>
      </c>
      <c r="M9020" s="321">
        <v>0</v>
      </c>
      <c r="N9020" s="138" t="s">
        <v>16</v>
      </c>
      <c r="O9020" s="138" t="s">
        <v>16</v>
      </c>
      <c r="P9020" s="2">
        <v>5</v>
      </c>
      <c r="Q9020" s="2">
        <v>0</v>
      </c>
      <c r="R9020" s="138" t="s">
        <v>16</v>
      </c>
      <c r="S9020" s="138" t="s">
        <v>16</v>
      </c>
      <c r="T9020" s="2">
        <v>5</v>
      </c>
      <c r="U9020" s="339" t="e">
        <f t="shared" si="569"/>
        <v>#DIV/0!</v>
      </c>
      <c r="V9020" s="4" t="e">
        <f t="shared" si="570"/>
        <v>#DIV/0!</v>
      </c>
    </row>
    <row r="9021" spans="1:22">
      <c r="A9021" s="405" t="s">
        <v>1160</v>
      </c>
      <c r="B9021" s="146" t="s">
        <v>1180</v>
      </c>
      <c r="C9021" s="219" t="s">
        <v>822</v>
      </c>
      <c r="D9021" s="139" t="s">
        <v>44</v>
      </c>
      <c r="E9021" s="138" t="s">
        <v>1165</v>
      </c>
      <c r="F9021" s="138" t="s">
        <v>73</v>
      </c>
      <c r="G9021" s="138">
        <v>27</v>
      </c>
      <c r="H9021" s="123">
        <f t="shared" si="571"/>
        <v>0.81818181818181823</v>
      </c>
      <c r="K9021" t="s">
        <v>100</v>
      </c>
      <c r="M9021" s="321">
        <v>0</v>
      </c>
      <c r="N9021" s="138" t="s">
        <v>16</v>
      </c>
      <c r="O9021" s="138" t="s">
        <v>16</v>
      </c>
      <c r="P9021" s="2">
        <v>5</v>
      </c>
      <c r="Q9021" s="2">
        <v>0</v>
      </c>
      <c r="R9021" s="138" t="s">
        <v>16</v>
      </c>
      <c r="S9021" s="138" t="s">
        <v>16</v>
      </c>
      <c r="T9021" s="2">
        <v>5</v>
      </c>
      <c r="U9021" s="339" t="e">
        <f t="shared" si="569"/>
        <v>#DIV/0!</v>
      </c>
      <c r="V9021" s="4" t="e">
        <f t="shared" si="570"/>
        <v>#DIV/0!</v>
      </c>
    </row>
    <row r="9022" spans="1:22">
      <c r="A9022" s="405" t="s">
        <v>1160</v>
      </c>
      <c r="B9022" s="146" t="s">
        <v>1180</v>
      </c>
      <c r="C9022" s="219" t="s">
        <v>822</v>
      </c>
      <c r="D9022" s="148" t="s">
        <v>44</v>
      </c>
      <c r="E9022" s="149" t="s">
        <v>1165</v>
      </c>
      <c r="F9022" s="149" t="s">
        <v>73</v>
      </c>
      <c r="G9022" s="138">
        <v>33</v>
      </c>
      <c r="H9022" s="123">
        <f t="shared" si="571"/>
        <v>1</v>
      </c>
      <c r="L9022" t="s">
        <v>100</v>
      </c>
      <c r="M9022" s="321">
        <v>0</v>
      </c>
      <c r="N9022" s="138" t="s">
        <v>16</v>
      </c>
      <c r="O9022" s="138" t="s">
        <v>16</v>
      </c>
      <c r="P9022" s="2">
        <v>5</v>
      </c>
      <c r="Q9022" s="2">
        <v>0.6</v>
      </c>
      <c r="R9022" s="138" t="s">
        <v>16</v>
      </c>
      <c r="S9022" s="138" t="s">
        <v>16</v>
      </c>
      <c r="T9022" s="2">
        <v>5</v>
      </c>
      <c r="U9022" s="339" t="e">
        <f t="shared" si="569"/>
        <v>#DIV/0!</v>
      </c>
      <c r="V9022" s="4" t="e">
        <f t="shared" si="570"/>
        <v>#DIV/0!</v>
      </c>
    </row>
    <row r="9023" spans="1:22">
      <c r="A9023" s="425" t="s">
        <v>1160</v>
      </c>
      <c r="B9023" s="146" t="s">
        <v>1174</v>
      </c>
      <c r="C9023" s="219" t="s">
        <v>822</v>
      </c>
      <c r="D9023" s="139" t="s">
        <v>44</v>
      </c>
      <c r="E9023" s="138" t="s">
        <v>1165</v>
      </c>
      <c r="F9023" s="138" t="s">
        <v>73</v>
      </c>
      <c r="G9023" s="138">
        <v>9</v>
      </c>
      <c r="H9023" s="123">
        <f t="shared" si="571"/>
        <v>0.27272727272727271</v>
      </c>
      <c r="I9023" s="2" t="s">
        <v>100</v>
      </c>
      <c r="M9023" s="321">
        <v>0</v>
      </c>
      <c r="N9023" s="138" t="s">
        <v>16</v>
      </c>
      <c r="O9023" s="138" t="s">
        <v>16</v>
      </c>
      <c r="P9023" s="2">
        <v>5</v>
      </c>
      <c r="Q9023" s="321">
        <v>0</v>
      </c>
      <c r="R9023" s="138" t="s">
        <v>16</v>
      </c>
      <c r="S9023" s="138" t="s">
        <v>16</v>
      </c>
      <c r="T9023" s="2">
        <v>5</v>
      </c>
      <c r="U9023" s="339" t="e">
        <f t="shared" si="569"/>
        <v>#DIV/0!</v>
      </c>
      <c r="V9023" s="4" t="e">
        <f t="shared" si="570"/>
        <v>#DIV/0!</v>
      </c>
    </row>
    <row r="9024" spans="1:22">
      <c r="A9024" s="428" t="s">
        <v>1160</v>
      </c>
      <c r="B9024" s="146" t="s">
        <v>1174</v>
      </c>
      <c r="C9024" s="219" t="s">
        <v>822</v>
      </c>
      <c r="D9024" s="139" t="s">
        <v>44</v>
      </c>
      <c r="E9024" s="138" t="s">
        <v>1165</v>
      </c>
      <c r="F9024" s="138" t="s">
        <v>73</v>
      </c>
      <c r="G9024" s="138">
        <v>18</v>
      </c>
      <c r="H9024" s="123">
        <f t="shared" si="571"/>
        <v>0.54545454545454541</v>
      </c>
      <c r="K9024" t="s">
        <v>100</v>
      </c>
      <c r="M9024" s="321">
        <v>0</v>
      </c>
      <c r="N9024" s="138" t="s">
        <v>16</v>
      </c>
      <c r="O9024" s="138" t="s">
        <v>16</v>
      </c>
      <c r="P9024" s="2">
        <v>5</v>
      </c>
      <c r="Q9024" s="2">
        <v>0.45</v>
      </c>
      <c r="R9024" s="138" t="s">
        <v>16</v>
      </c>
      <c r="S9024" s="138" t="s">
        <v>16</v>
      </c>
      <c r="T9024" s="2">
        <v>5</v>
      </c>
      <c r="U9024" s="339" t="e">
        <f t="shared" si="569"/>
        <v>#DIV/0!</v>
      </c>
      <c r="V9024" s="4" t="e">
        <f t="shared" si="570"/>
        <v>#DIV/0!</v>
      </c>
    </row>
    <row r="9025" spans="1:22">
      <c r="A9025" s="405" t="s">
        <v>1160</v>
      </c>
      <c r="B9025" s="146" t="s">
        <v>1174</v>
      </c>
      <c r="C9025" s="219" t="s">
        <v>822</v>
      </c>
      <c r="D9025" s="139" t="s">
        <v>44</v>
      </c>
      <c r="E9025" s="138" t="s">
        <v>1165</v>
      </c>
      <c r="F9025" s="138" t="s">
        <v>73</v>
      </c>
      <c r="G9025" s="138">
        <v>27</v>
      </c>
      <c r="H9025" s="123">
        <f t="shared" si="571"/>
        <v>0.81818181818181823</v>
      </c>
      <c r="K9025" t="s">
        <v>100</v>
      </c>
      <c r="M9025" s="321">
        <v>0.6</v>
      </c>
      <c r="N9025" s="138" t="s">
        <v>16</v>
      </c>
      <c r="O9025" s="138" t="s">
        <v>16</v>
      </c>
      <c r="P9025" s="2">
        <v>5</v>
      </c>
      <c r="Q9025" s="2">
        <v>0</v>
      </c>
      <c r="R9025" s="138" t="s">
        <v>16</v>
      </c>
      <c r="S9025" s="138" t="s">
        <v>16</v>
      </c>
      <c r="T9025" s="2">
        <v>5</v>
      </c>
      <c r="U9025" s="339">
        <f t="shared" si="569"/>
        <v>-0.2876820724517809</v>
      </c>
      <c r="V9025" s="4" t="e">
        <f t="shared" si="570"/>
        <v>#VALUE!</v>
      </c>
    </row>
    <row r="9026" spans="1:22">
      <c r="A9026" s="405" t="s">
        <v>1160</v>
      </c>
      <c r="B9026" s="146" t="s">
        <v>1174</v>
      </c>
      <c r="C9026" s="219" t="s">
        <v>822</v>
      </c>
      <c r="D9026" s="139" t="s">
        <v>44</v>
      </c>
      <c r="E9026" s="138" t="s">
        <v>1165</v>
      </c>
      <c r="F9026" s="138" t="s">
        <v>73</v>
      </c>
      <c r="G9026" s="138">
        <v>33</v>
      </c>
      <c r="H9026" s="123">
        <f t="shared" si="571"/>
        <v>1</v>
      </c>
      <c r="L9026" t="s">
        <v>100</v>
      </c>
      <c r="M9026" s="321">
        <v>0</v>
      </c>
      <c r="N9026" s="138" t="s">
        <v>16</v>
      </c>
      <c r="O9026" s="138" t="s">
        <v>16</v>
      </c>
      <c r="P9026" s="2">
        <v>5</v>
      </c>
      <c r="Q9026" s="2">
        <v>0</v>
      </c>
      <c r="R9026" s="138" t="s">
        <v>16</v>
      </c>
      <c r="S9026" s="138" t="s">
        <v>16</v>
      </c>
      <c r="T9026" s="2">
        <v>5</v>
      </c>
      <c r="U9026" s="339" t="e">
        <f t="shared" si="569"/>
        <v>#DIV/0!</v>
      </c>
      <c r="V9026" s="4" t="e">
        <f t="shared" si="570"/>
        <v>#DIV/0!</v>
      </c>
    </row>
    <row r="9027" spans="1:22">
      <c r="A9027" s="405" t="s">
        <v>1160</v>
      </c>
      <c r="B9027" s="146" t="s">
        <v>1181</v>
      </c>
      <c r="C9027" s="219" t="s">
        <v>822</v>
      </c>
      <c r="D9027" s="139" t="s">
        <v>44</v>
      </c>
      <c r="E9027" s="138" t="s">
        <v>1165</v>
      </c>
      <c r="F9027" s="138" t="s">
        <v>73</v>
      </c>
      <c r="G9027" s="138">
        <v>9</v>
      </c>
      <c r="H9027" s="123">
        <f t="shared" si="571"/>
        <v>0.27272727272727271</v>
      </c>
      <c r="I9027" s="2" t="s">
        <v>100</v>
      </c>
      <c r="M9027" s="321">
        <v>0</v>
      </c>
      <c r="N9027" s="138" t="s">
        <v>16</v>
      </c>
      <c r="O9027" s="138" t="s">
        <v>16</v>
      </c>
      <c r="P9027" s="2">
        <v>5</v>
      </c>
      <c r="Q9027" s="321">
        <v>-0.17</v>
      </c>
      <c r="R9027" s="138" t="s">
        <v>16</v>
      </c>
      <c r="S9027" s="138" t="s">
        <v>16</v>
      </c>
      <c r="T9027" s="2">
        <v>5</v>
      </c>
      <c r="U9027" s="339" t="e">
        <f t="shared" si="569"/>
        <v>#DIV/0!</v>
      </c>
      <c r="V9027" s="4" t="e">
        <f t="shared" si="570"/>
        <v>#DIV/0!</v>
      </c>
    </row>
    <row r="9028" spans="1:22">
      <c r="A9028" s="405" t="s">
        <v>1160</v>
      </c>
      <c r="B9028" s="146" t="s">
        <v>1181</v>
      </c>
      <c r="C9028" s="219" t="s">
        <v>822</v>
      </c>
      <c r="D9028" s="139" t="s">
        <v>44</v>
      </c>
      <c r="E9028" s="138" t="s">
        <v>1165</v>
      </c>
      <c r="F9028" s="138" t="s">
        <v>73</v>
      </c>
      <c r="G9028" s="138">
        <v>18</v>
      </c>
      <c r="H9028" s="123">
        <f t="shared" si="571"/>
        <v>0.54545454545454541</v>
      </c>
      <c r="K9028" t="s">
        <v>100</v>
      </c>
      <c r="M9028" s="321">
        <v>0.48</v>
      </c>
      <c r="N9028" s="138" t="s">
        <v>16</v>
      </c>
      <c r="O9028" s="138" t="s">
        <v>16</v>
      </c>
      <c r="P9028" s="2">
        <v>5</v>
      </c>
      <c r="Q9028" s="2">
        <v>-0.74</v>
      </c>
      <c r="R9028" s="138" t="s">
        <v>16</v>
      </c>
      <c r="S9028" s="138" t="s">
        <v>16</v>
      </c>
      <c r="T9028" s="2">
        <v>5</v>
      </c>
      <c r="U9028" s="339" t="e">
        <f t="shared" si="569"/>
        <v>#NUM!</v>
      </c>
      <c r="V9028" s="4" t="e">
        <f t="shared" si="570"/>
        <v>#VALUE!</v>
      </c>
    </row>
    <row r="9029" spans="1:22">
      <c r="A9029" s="405" t="s">
        <v>1160</v>
      </c>
      <c r="B9029" s="146" t="s">
        <v>1181</v>
      </c>
      <c r="C9029" s="219" t="s">
        <v>822</v>
      </c>
      <c r="D9029" s="139" t="s">
        <v>44</v>
      </c>
      <c r="E9029" s="138" t="s">
        <v>1165</v>
      </c>
      <c r="F9029" s="138" t="s">
        <v>73</v>
      </c>
      <c r="G9029" s="138">
        <v>27</v>
      </c>
      <c r="H9029" s="123">
        <f t="shared" si="571"/>
        <v>0.81818181818181823</v>
      </c>
      <c r="K9029" t="s">
        <v>100</v>
      </c>
      <c r="M9029" s="321">
        <v>0</v>
      </c>
      <c r="N9029" s="138" t="s">
        <v>16</v>
      </c>
      <c r="O9029" s="138" t="s">
        <v>16</v>
      </c>
      <c r="P9029" s="2">
        <v>5</v>
      </c>
      <c r="Q9029" s="2">
        <v>0</v>
      </c>
      <c r="R9029" s="138" t="s">
        <v>16</v>
      </c>
      <c r="S9029" s="138" t="s">
        <v>16</v>
      </c>
      <c r="T9029" s="2">
        <v>5</v>
      </c>
      <c r="U9029" s="339" t="e">
        <f t="shared" si="569"/>
        <v>#DIV/0!</v>
      </c>
      <c r="V9029" s="4" t="e">
        <f t="shared" si="570"/>
        <v>#DIV/0!</v>
      </c>
    </row>
    <row r="9030" spans="1:22">
      <c r="A9030" s="405" t="s">
        <v>1160</v>
      </c>
      <c r="B9030" s="146" t="s">
        <v>1181</v>
      </c>
      <c r="C9030" s="219" t="s">
        <v>822</v>
      </c>
      <c r="D9030" s="139" t="s">
        <v>44</v>
      </c>
      <c r="E9030" s="138" t="s">
        <v>1165</v>
      </c>
      <c r="F9030" s="138" t="s">
        <v>73</v>
      </c>
      <c r="G9030" s="138">
        <v>33</v>
      </c>
      <c r="H9030" s="123">
        <f t="shared" si="571"/>
        <v>1</v>
      </c>
      <c r="L9030" t="s">
        <v>100</v>
      </c>
      <c r="M9030" s="321">
        <v>0</v>
      </c>
      <c r="N9030" s="138" t="s">
        <v>16</v>
      </c>
      <c r="O9030" s="138" t="s">
        <v>16</v>
      </c>
      <c r="P9030" s="2">
        <v>5</v>
      </c>
      <c r="Q9030" s="2">
        <v>0</v>
      </c>
      <c r="R9030" s="138" t="s">
        <v>16</v>
      </c>
      <c r="S9030" s="138" t="s">
        <v>16</v>
      </c>
      <c r="T9030" s="2">
        <v>5</v>
      </c>
      <c r="U9030" s="339" t="e">
        <f t="shared" si="569"/>
        <v>#DIV/0!</v>
      </c>
      <c r="V9030" s="4" t="e">
        <f t="shared" si="570"/>
        <v>#DIV/0!</v>
      </c>
    </row>
    <row r="9031" spans="1:22">
      <c r="A9031" s="405" t="s">
        <v>1160</v>
      </c>
      <c r="B9031" s="146" t="s">
        <v>1172</v>
      </c>
      <c r="C9031" s="219" t="s">
        <v>822</v>
      </c>
      <c r="D9031" s="139" t="s">
        <v>44</v>
      </c>
      <c r="E9031" s="138" t="s">
        <v>1165</v>
      </c>
      <c r="F9031" s="138" t="s">
        <v>73</v>
      </c>
      <c r="G9031" s="138">
        <v>9</v>
      </c>
      <c r="H9031" s="123">
        <f t="shared" si="571"/>
        <v>0.27272727272727271</v>
      </c>
      <c r="I9031" s="2" t="s">
        <v>100</v>
      </c>
      <c r="M9031" s="321" t="s">
        <v>16</v>
      </c>
      <c r="N9031" s="138" t="s">
        <v>16</v>
      </c>
      <c r="O9031" s="138" t="s">
        <v>16</v>
      </c>
      <c r="P9031" s="2">
        <v>5</v>
      </c>
      <c r="Q9031" s="321">
        <v>0</v>
      </c>
      <c r="R9031" s="138" t="s">
        <v>16</v>
      </c>
      <c r="S9031" s="138" t="s">
        <v>16</v>
      </c>
      <c r="T9031" s="2">
        <v>5</v>
      </c>
      <c r="U9031" s="339" t="e">
        <f t="shared" si="569"/>
        <v>#VALUE!</v>
      </c>
      <c r="V9031" s="4" t="e">
        <f t="shared" si="570"/>
        <v>#VALUE!</v>
      </c>
    </row>
    <row r="9032" spans="1:22">
      <c r="A9032" s="405" t="s">
        <v>1160</v>
      </c>
      <c r="B9032" s="146" t="s">
        <v>1172</v>
      </c>
      <c r="C9032" s="219" t="s">
        <v>822</v>
      </c>
      <c r="D9032" s="148" t="s">
        <v>44</v>
      </c>
      <c r="E9032" s="149" t="s">
        <v>1165</v>
      </c>
      <c r="F9032" s="149" t="s">
        <v>73</v>
      </c>
      <c r="G9032" s="138">
        <v>18</v>
      </c>
      <c r="H9032" s="123">
        <f t="shared" si="571"/>
        <v>0.54545454545454541</v>
      </c>
      <c r="K9032" t="s">
        <v>100</v>
      </c>
      <c r="M9032" s="321">
        <v>0.39</v>
      </c>
      <c r="N9032" s="138" t="s">
        <v>16</v>
      </c>
      <c r="O9032" s="138" t="s">
        <v>16</v>
      </c>
      <c r="P9032" s="2">
        <v>5</v>
      </c>
      <c r="Q9032" s="2">
        <v>0</v>
      </c>
      <c r="R9032" s="138" t="s">
        <v>16</v>
      </c>
      <c r="S9032" s="138" t="s">
        <v>16</v>
      </c>
      <c r="T9032" s="2">
        <v>5</v>
      </c>
      <c r="U9032" s="339" t="e">
        <f t="shared" si="569"/>
        <v>#NUM!</v>
      </c>
      <c r="V9032" s="4" t="e">
        <f t="shared" si="570"/>
        <v>#VALUE!</v>
      </c>
    </row>
    <row r="9033" spans="1:22">
      <c r="A9033" s="405" t="s">
        <v>1160</v>
      </c>
      <c r="B9033" s="146" t="s">
        <v>1172</v>
      </c>
      <c r="C9033" s="219" t="s">
        <v>822</v>
      </c>
      <c r="D9033" s="139" t="s">
        <v>44</v>
      </c>
      <c r="E9033" s="138" t="s">
        <v>1165</v>
      </c>
      <c r="F9033" s="138" t="s">
        <v>73</v>
      </c>
      <c r="G9033" s="138">
        <v>27</v>
      </c>
      <c r="H9033" s="123">
        <f t="shared" si="571"/>
        <v>0.81818181818181823</v>
      </c>
      <c r="K9033" t="s">
        <v>100</v>
      </c>
      <c r="M9033" s="321">
        <v>0</v>
      </c>
      <c r="N9033" s="138" t="s">
        <v>16</v>
      </c>
      <c r="O9033" s="138" t="s">
        <v>16</v>
      </c>
      <c r="P9033" s="2">
        <v>5</v>
      </c>
      <c r="Q9033" s="2">
        <v>0</v>
      </c>
      <c r="R9033" s="138" t="s">
        <v>16</v>
      </c>
      <c r="S9033" s="138" t="s">
        <v>16</v>
      </c>
      <c r="T9033" s="2">
        <v>5</v>
      </c>
      <c r="U9033" s="339" t="e">
        <f t="shared" si="569"/>
        <v>#DIV/0!</v>
      </c>
      <c r="V9033" s="4" t="e">
        <f t="shared" si="570"/>
        <v>#DIV/0!</v>
      </c>
    </row>
    <row r="9034" spans="1:22" s="11" customFormat="1">
      <c r="A9034" s="425" t="s">
        <v>1160</v>
      </c>
      <c r="B9034" s="432" t="s">
        <v>1172</v>
      </c>
      <c r="C9034" s="220" t="s">
        <v>822</v>
      </c>
      <c r="D9034" s="148" t="s">
        <v>44</v>
      </c>
      <c r="E9034" s="149" t="s">
        <v>1165</v>
      </c>
      <c r="F9034" s="149" t="s">
        <v>73</v>
      </c>
      <c r="G9034" s="149">
        <v>33</v>
      </c>
      <c r="H9034" s="172">
        <f t="shared" si="571"/>
        <v>1</v>
      </c>
      <c r="I9034" s="12"/>
      <c r="L9034" s="11" t="s">
        <v>100</v>
      </c>
      <c r="M9034" s="322">
        <v>0</v>
      </c>
      <c r="N9034" s="149" t="s">
        <v>16</v>
      </c>
      <c r="O9034" s="138" t="s">
        <v>16</v>
      </c>
      <c r="P9034" s="2">
        <v>5</v>
      </c>
      <c r="Q9034" s="12">
        <v>0</v>
      </c>
      <c r="R9034" s="149" t="s">
        <v>16</v>
      </c>
      <c r="S9034" s="138" t="s">
        <v>16</v>
      </c>
      <c r="T9034" s="2">
        <v>5</v>
      </c>
      <c r="U9034" s="341" t="e">
        <f t="shared" si="569"/>
        <v>#DIV/0!</v>
      </c>
      <c r="V9034" s="116" t="e">
        <f t="shared" si="570"/>
        <v>#DIV/0!</v>
      </c>
    </row>
    <row r="9035" spans="1:22">
      <c r="A9035" s="405" t="s">
        <v>1160</v>
      </c>
      <c r="B9035" s="146" t="s">
        <v>1175</v>
      </c>
      <c r="C9035" s="219" t="s">
        <v>822</v>
      </c>
      <c r="D9035" s="139" t="s">
        <v>44</v>
      </c>
      <c r="E9035" s="138" t="s">
        <v>1165</v>
      </c>
      <c r="F9035" s="138" t="s">
        <v>73</v>
      </c>
      <c r="G9035" s="138">
        <v>9</v>
      </c>
      <c r="H9035" s="123">
        <f t="shared" ref="H9035:H9066" si="572">G9035/33</f>
        <v>0.27272727272727271</v>
      </c>
      <c r="I9035" s="2" t="s">
        <v>100</v>
      </c>
      <c r="M9035" s="321">
        <v>0</v>
      </c>
      <c r="N9035" s="138" t="s">
        <v>16</v>
      </c>
      <c r="O9035" s="138" t="s">
        <v>16</v>
      </c>
      <c r="P9035" s="2">
        <v>5</v>
      </c>
      <c r="Q9035" s="2">
        <v>0.12</v>
      </c>
      <c r="R9035" s="138" t="s">
        <v>16</v>
      </c>
      <c r="S9035" s="138" t="s">
        <v>16</v>
      </c>
      <c r="T9035" s="2">
        <v>5</v>
      </c>
      <c r="U9035" s="339" t="e">
        <f t="shared" ref="U9035:U9098" si="573">LN(Q9034/M9035)</f>
        <v>#DIV/0!</v>
      </c>
      <c r="V9035" s="4" t="e">
        <f t="shared" ref="V9035:V9098" si="574">M9035^2/(P9035*M9035^2)+S9035^2/(T9035*Q9034^2)</f>
        <v>#DIV/0!</v>
      </c>
    </row>
    <row r="9036" spans="1:22">
      <c r="A9036" s="405" t="s">
        <v>1160</v>
      </c>
      <c r="B9036" s="146" t="s">
        <v>1175</v>
      </c>
      <c r="C9036" s="219" t="s">
        <v>822</v>
      </c>
      <c r="D9036" s="139" t="s">
        <v>44</v>
      </c>
      <c r="E9036" s="138" t="s">
        <v>1165</v>
      </c>
      <c r="F9036" s="138" t="s">
        <v>73</v>
      </c>
      <c r="G9036" s="138">
        <v>18</v>
      </c>
      <c r="H9036" s="123">
        <f t="shared" si="572"/>
        <v>0.54545454545454541</v>
      </c>
      <c r="K9036" t="s">
        <v>100</v>
      </c>
      <c r="M9036" s="321">
        <v>0.76</v>
      </c>
      <c r="N9036" s="138" t="s">
        <v>16</v>
      </c>
      <c r="O9036" s="138" t="s">
        <v>16</v>
      </c>
      <c r="P9036" s="2">
        <v>5</v>
      </c>
      <c r="Q9036" s="2">
        <v>0</v>
      </c>
      <c r="R9036" s="138" t="s">
        <v>16</v>
      </c>
      <c r="S9036" s="138" t="s">
        <v>16</v>
      </c>
      <c r="T9036" s="2">
        <v>5</v>
      </c>
      <c r="U9036" s="339">
        <f t="shared" si="573"/>
        <v>-1.8458266904983309</v>
      </c>
      <c r="V9036" s="4" t="e">
        <f t="shared" si="574"/>
        <v>#VALUE!</v>
      </c>
    </row>
    <row r="9037" spans="1:22">
      <c r="A9037" s="405" t="s">
        <v>1160</v>
      </c>
      <c r="B9037" s="146" t="s">
        <v>1175</v>
      </c>
      <c r="C9037" s="219" t="s">
        <v>822</v>
      </c>
      <c r="D9037" s="139" t="s">
        <v>44</v>
      </c>
      <c r="E9037" s="138" t="s">
        <v>1165</v>
      </c>
      <c r="F9037" s="138" t="s">
        <v>73</v>
      </c>
      <c r="G9037" s="138">
        <v>27</v>
      </c>
      <c r="H9037" s="123">
        <f t="shared" si="572"/>
        <v>0.81818181818181823</v>
      </c>
      <c r="K9037" t="s">
        <v>100</v>
      </c>
      <c r="M9037" s="321">
        <v>0.53</v>
      </c>
      <c r="N9037" s="138" t="s">
        <v>16</v>
      </c>
      <c r="O9037" s="138" t="s">
        <v>16</v>
      </c>
      <c r="P9037" s="2">
        <v>5</v>
      </c>
      <c r="Q9037" s="2">
        <v>0</v>
      </c>
      <c r="R9037" s="138" t="s">
        <v>16</v>
      </c>
      <c r="S9037" s="138" t="s">
        <v>16</v>
      </c>
      <c r="T9037" s="2">
        <v>5</v>
      </c>
      <c r="U9037" s="339" t="e">
        <f t="shared" si="573"/>
        <v>#NUM!</v>
      </c>
      <c r="V9037" s="4" t="e">
        <f t="shared" si="574"/>
        <v>#VALUE!</v>
      </c>
    </row>
    <row r="9038" spans="1:22">
      <c r="A9038" s="405" t="s">
        <v>1160</v>
      </c>
      <c r="B9038" s="146" t="s">
        <v>1175</v>
      </c>
      <c r="C9038" s="219" t="s">
        <v>822</v>
      </c>
      <c r="D9038" s="139" t="s">
        <v>44</v>
      </c>
      <c r="E9038" s="138" t="s">
        <v>1165</v>
      </c>
      <c r="F9038" s="138" t="s">
        <v>73</v>
      </c>
      <c r="G9038" s="138">
        <v>33</v>
      </c>
      <c r="H9038" s="123">
        <f t="shared" si="572"/>
        <v>1</v>
      </c>
      <c r="L9038" t="s">
        <v>100</v>
      </c>
      <c r="M9038" s="321">
        <v>0</v>
      </c>
      <c r="N9038" s="138" t="s">
        <v>16</v>
      </c>
      <c r="O9038" s="138" t="s">
        <v>16</v>
      </c>
      <c r="P9038" s="2">
        <v>5</v>
      </c>
      <c r="Q9038" s="321">
        <v>0.27</v>
      </c>
      <c r="R9038" s="138" t="s">
        <v>16</v>
      </c>
      <c r="S9038" s="138" t="s">
        <v>16</v>
      </c>
      <c r="T9038" s="2">
        <v>5</v>
      </c>
      <c r="U9038" s="339" t="e">
        <f t="shared" si="573"/>
        <v>#DIV/0!</v>
      </c>
      <c r="V9038" s="4" t="e">
        <f t="shared" si="574"/>
        <v>#DIV/0!</v>
      </c>
    </row>
    <row r="9039" spans="1:22">
      <c r="A9039" s="405" t="s">
        <v>1161</v>
      </c>
      <c r="B9039" s="146" t="s">
        <v>1176</v>
      </c>
      <c r="C9039" s="219" t="s">
        <v>822</v>
      </c>
      <c r="D9039" s="139" t="s">
        <v>44</v>
      </c>
      <c r="E9039" s="138" t="s">
        <v>1165</v>
      </c>
      <c r="F9039" s="138" t="s">
        <v>73</v>
      </c>
      <c r="G9039" s="138">
        <v>9</v>
      </c>
      <c r="H9039" s="123">
        <f t="shared" si="572"/>
        <v>0.27272727272727271</v>
      </c>
      <c r="I9039" s="2" t="s">
        <v>100</v>
      </c>
      <c r="M9039" s="321">
        <v>0.27</v>
      </c>
      <c r="N9039" s="138" t="s">
        <v>16</v>
      </c>
      <c r="O9039" s="138" t="s">
        <v>16</v>
      </c>
      <c r="P9039" s="2">
        <v>5</v>
      </c>
      <c r="Q9039" s="321">
        <v>0.3</v>
      </c>
      <c r="R9039" s="138" t="s">
        <v>16</v>
      </c>
      <c r="S9039" s="138" t="s">
        <v>16</v>
      </c>
      <c r="T9039" s="2">
        <v>5</v>
      </c>
      <c r="U9039" s="339">
        <f t="shared" si="573"/>
        <v>0</v>
      </c>
      <c r="V9039" s="4" t="e">
        <f t="shared" si="574"/>
        <v>#VALUE!</v>
      </c>
    </row>
    <row r="9040" spans="1:22">
      <c r="A9040" s="405" t="s">
        <v>1161</v>
      </c>
      <c r="B9040" s="146" t="s">
        <v>1166</v>
      </c>
      <c r="C9040" s="219" t="s">
        <v>822</v>
      </c>
      <c r="D9040" s="139" t="s">
        <v>44</v>
      </c>
      <c r="E9040" s="138" t="s">
        <v>1165</v>
      </c>
      <c r="F9040" s="138" t="s">
        <v>73</v>
      </c>
      <c r="G9040" s="138">
        <v>9</v>
      </c>
      <c r="H9040" s="123">
        <f t="shared" si="572"/>
        <v>0.27272727272727271</v>
      </c>
      <c r="I9040" s="2" t="s">
        <v>100</v>
      </c>
      <c r="M9040" s="321">
        <v>0.3</v>
      </c>
      <c r="N9040" s="138" t="s">
        <v>16</v>
      </c>
      <c r="O9040" s="138" t="s">
        <v>16</v>
      </c>
      <c r="P9040" s="2">
        <v>5</v>
      </c>
      <c r="Q9040" s="321">
        <v>0</v>
      </c>
      <c r="R9040" s="138" t="s">
        <v>16</v>
      </c>
      <c r="S9040" s="138" t="s">
        <v>16</v>
      </c>
      <c r="T9040" s="2">
        <v>5</v>
      </c>
      <c r="U9040" s="339">
        <f t="shared" si="573"/>
        <v>0</v>
      </c>
      <c r="V9040" s="4" t="e">
        <f t="shared" si="574"/>
        <v>#VALUE!</v>
      </c>
    </row>
    <row r="9041" spans="1:22">
      <c r="A9041" s="405" t="s">
        <v>1161</v>
      </c>
      <c r="B9041" s="146" t="s">
        <v>1167</v>
      </c>
      <c r="C9041" s="219" t="s">
        <v>822</v>
      </c>
      <c r="D9041" s="139" t="s">
        <v>44</v>
      </c>
      <c r="E9041" s="138" t="s">
        <v>1165</v>
      </c>
      <c r="F9041" s="138" t="s">
        <v>73</v>
      </c>
      <c r="G9041" s="138">
        <v>9</v>
      </c>
      <c r="H9041" s="123">
        <f t="shared" si="572"/>
        <v>0.27272727272727271</v>
      </c>
      <c r="I9041" s="2" t="s">
        <v>100</v>
      </c>
      <c r="M9041" s="321">
        <v>0</v>
      </c>
      <c r="N9041" s="138" t="s">
        <v>16</v>
      </c>
      <c r="O9041" s="138" t="s">
        <v>16</v>
      </c>
      <c r="P9041" s="2">
        <v>5</v>
      </c>
      <c r="Q9041" s="321">
        <v>0.22</v>
      </c>
      <c r="R9041" s="138" t="s">
        <v>16</v>
      </c>
      <c r="S9041" s="138" t="s">
        <v>16</v>
      </c>
      <c r="T9041" s="2">
        <v>5</v>
      </c>
      <c r="U9041" s="339" t="e">
        <f t="shared" si="573"/>
        <v>#DIV/0!</v>
      </c>
      <c r="V9041" s="4" t="e">
        <f t="shared" si="574"/>
        <v>#DIV/0!</v>
      </c>
    </row>
    <row r="9042" spans="1:22">
      <c r="A9042" s="405" t="s">
        <v>1161</v>
      </c>
      <c r="B9042" s="146" t="s">
        <v>1168</v>
      </c>
      <c r="C9042" s="219" t="s">
        <v>822</v>
      </c>
      <c r="D9042" s="148" t="s">
        <v>44</v>
      </c>
      <c r="E9042" s="149" t="s">
        <v>1165</v>
      </c>
      <c r="F9042" s="149" t="s">
        <v>73</v>
      </c>
      <c r="G9042" s="138">
        <v>9</v>
      </c>
      <c r="H9042" s="123">
        <f t="shared" si="572"/>
        <v>0.27272727272727271</v>
      </c>
      <c r="I9042" s="2" t="s">
        <v>100</v>
      </c>
      <c r="M9042" s="321">
        <v>0.22</v>
      </c>
      <c r="N9042" s="138" t="s">
        <v>16</v>
      </c>
      <c r="O9042" s="138" t="s">
        <v>16</v>
      </c>
      <c r="P9042" s="2">
        <v>5</v>
      </c>
      <c r="Q9042" s="321">
        <v>0.39</v>
      </c>
      <c r="R9042" s="138" t="s">
        <v>16</v>
      </c>
      <c r="S9042" s="138" t="s">
        <v>16</v>
      </c>
      <c r="T9042" s="2">
        <v>5</v>
      </c>
      <c r="U9042" s="339">
        <f t="shared" si="573"/>
        <v>0</v>
      </c>
      <c r="V9042" s="4" t="e">
        <f t="shared" si="574"/>
        <v>#VALUE!</v>
      </c>
    </row>
    <row r="9043" spans="1:22">
      <c r="A9043" s="405" t="s">
        <v>1161</v>
      </c>
      <c r="B9043" s="146" t="s">
        <v>1169</v>
      </c>
      <c r="C9043" s="219" t="s">
        <v>822</v>
      </c>
      <c r="D9043" s="139" t="s">
        <v>44</v>
      </c>
      <c r="E9043" s="138" t="s">
        <v>1165</v>
      </c>
      <c r="F9043" s="138" t="s">
        <v>73</v>
      </c>
      <c r="G9043" s="138">
        <v>9</v>
      </c>
      <c r="H9043" s="123">
        <f t="shared" si="572"/>
        <v>0.27272727272727271</v>
      </c>
      <c r="I9043" s="2" t="s">
        <v>100</v>
      </c>
      <c r="M9043" s="321">
        <v>0.39</v>
      </c>
      <c r="N9043" s="138" t="s">
        <v>16</v>
      </c>
      <c r="O9043" s="138" t="s">
        <v>16</v>
      </c>
      <c r="P9043" s="2">
        <v>5</v>
      </c>
      <c r="Q9043" s="321">
        <v>0.5</v>
      </c>
      <c r="R9043" s="138" t="s">
        <v>16</v>
      </c>
      <c r="S9043" s="138" t="s">
        <v>16</v>
      </c>
      <c r="T9043" s="2">
        <v>5</v>
      </c>
      <c r="U9043" s="339">
        <f t="shared" si="573"/>
        <v>0</v>
      </c>
      <c r="V9043" s="4" t="e">
        <f t="shared" si="574"/>
        <v>#VALUE!</v>
      </c>
    </row>
    <row r="9044" spans="1:22">
      <c r="A9044" s="405" t="s">
        <v>1161</v>
      </c>
      <c r="B9044" s="146" t="s">
        <v>1170</v>
      </c>
      <c r="C9044" s="219" t="s">
        <v>822</v>
      </c>
      <c r="D9044" s="139" t="s">
        <v>44</v>
      </c>
      <c r="E9044" s="138" t="s">
        <v>1165</v>
      </c>
      <c r="F9044" s="138" t="s">
        <v>73</v>
      </c>
      <c r="G9044" s="138">
        <v>9</v>
      </c>
      <c r="H9044" s="123">
        <f t="shared" si="572"/>
        <v>0.27272727272727271</v>
      </c>
      <c r="I9044" s="2" t="s">
        <v>100</v>
      </c>
      <c r="M9044" s="321">
        <v>0.5</v>
      </c>
      <c r="N9044" s="138" t="s">
        <v>16</v>
      </c>
      <c r="O9044" s="138" t="s">
        <v>16</v>
      </c>
      <c r="P9044" s="2">
        <v>5</v>
      </c>
      <c r="Q9044" s="321">
        <v>0.72</v>
      </c>
      <c r="R9044" s="138" t="s">
        <v>16</v>
      </c>
      <c r="S9044" s="138" t="s">
        <v>16</v>
      </c>
      <c r="T9044" s="2">
        <v>5</v>
      </c>
      <c r="U9044" s="339">
        <f t="shared" si="573"/>
        <v>0</v>
      </c>
      <c r="V9044" s="4" t="e">
        <f t="shared" si="574"/>
        <v>#VALUE!</v>
      </c>
    </row>
    <row r="9045" spans="1:22">
      <c r="A9045" s="425" t="s">
        <v>1161</v>
      </c>
      <c r="B9045" s="146" t="s">
        <v>1182</v>
      </c>
      <c r="C9045" s="219" t="s">
        <v>822</v>
      </c>
      <c r="D9045" s="139" t="s">
        <v>44</v>
      </c>
      <c r="E9045" s="138" t="s">
        <v>1165</v>
      </c>
      <c r="F9045" s="138" t="s">
        <v>73</v>
      </c>
      <c r="G9045" s="138">
        <v>9</v>
      </c>
      <c r="H9045" s="123">
        <f t="shared" si="572"/>
        <v>0.27272727272727271</v>
      </c>
      <c r="I9045" s="2" t="s">
        <v>100</v>
      </c>
      <c r="M9045" s="321">
        <v>0.72</v>
      </c>
      <c r="N9045" s="138" t="s">
        <v>16</v>
      </c>
      <c r="O9045" s="138" t="s">
        <v>16</v>
      </c>
      <c r="P9045" s="2">
        <v>5</v>
      </c>
      <c r="Q9045" s="321">
        <v>0.65</v>
      </c>
      <c r="R9045" s="138" t="s">
        <v>16</v>
      </c>
      <c r="S9045" s="138" t="s">
        <v>16</v>
      </c>
      <c r="T9045" s="2">
        <v>5</v>
      </c>
      <c r="U9045" s="339">
        <f t="shared" si="573"/>
        <v>0</v>
      </c>
      <c r="V9045" s="4" t="e">
        <f t="shared" si="574"/>
        <v>#VALUE!</v>
      </c>
    </row>
    <row r="9046" spans="1:22">
      <c r="A9046" s="405" t="s">
        <v>1161</v>
      </c>
      <c r="B9046" s="146" t="s">
        <v>1171</v>
      </c>
      <c r="C9046" s="219" t="s">
        <v>822</v>
      </c>
      <c r="D9046" s="139" t="s">
        <v>44</v>
      </c>
      <c r="E9046" s="138" t="s">
        <v>1165</v>
      </c>
      <c r="F9046" s="138" t="s">
        <v>73</v>
      </c>
      <c r="G9046" s="138">
        <v>9</v>
      </c>
      <c r="H9046" s="123">
        <f t="shared" si="572"/>
        <v>0.27272727272727271</v>
      </c>
      <c r="I9046" s="2" t="s">
        <v>100</v>
      </c>
      <c r="M9046" s="321">
        <v>0.65</v>
      </c>
      <c r="N9046" s="138" t="s">
        <v>16</v>
      </c>
      <c r="O9046" s="138" t="s">
        <v>16</v>
      </c>
      <c r="P9046" s="2">
        <v>5</v>
      </c>
      <c r="Q9046" s="321">
        <v>0.56000000000000005</v>
      </c>
      <c r="R9046" s="138" t="s">
        <v>16</v>
      </c>
      <c r="S9046" s="138" t="s">
        <v>16</v>
      </c>
      <c r="T9046" s="2">
        <v>5</v>
      </c>
      <c r="U9046" s="339">
        <f t="shared" si="573"/>
        <v>0</v>
      </c>
      <c r="V9046" s="4" t="e">
        <f t="shared" si="574"/>
        <v>#VALUE!</v>
      </c>
    </row>
    <row r="9047" spans="1:22">
      <c r="A9047" s="405" t="s">
        <v>1161</v>
      </c>
      <c r="B9047" s="146" t="s">
        <v>1172</v>
      </c>
      <c r="C9047" s="219" t="s">
        <v>822</v>
      </c>
      <c r="D9047" s="139" t="s">
        <v>44</v>
      </c>
      <c r="E9047" s="138" t="s">
        <v>1165</v>
      </c>
      <c r="F9047" s="138" t="s">
        <v>73</v>
      </c>
      <c r="G9047" s="138">
        <v>9</v>
      </c>
      <c r="H9047" s="123">
        <f t="shared" si="572"/>
        <v>0.27272727272727271</v>
      </c>
      <c r="I9047" s="2" t="s">
        <v>100</v>
      </c>
      <c r="M9047" s="321">
        <v>0.56000000000000005</v>
      </c>
      <c r="N9047" s="138" t="s">
        <v>16</v>
      </c>
      <c r="O9047" s="138" t="s">
        <v>16</v>
      </c>
      <c r="P9047" s="2">
        <v>5</v>
      </c>
      <c r="Q9047" s="321">
        <v>0.57999999999999996</v>
      </c>
      <c r="R9047" s="138" t="s">
        <v>16</v>
      </c>
      <c r="S9047" s="138" t="s">
        <v>16</v>
      </c>
      <c r="T9047" s="2">
        <v>5</v>
      </c>
      <c r="U9047" s="339">
        <f t="shared" si="573"/>
        <v>0</v>
      </c>
      <c r="V9047" s="4" t="e">
        <f t="shared" si="574"/>
        <v>#VALUE!</v>
      </c>
    </row>
    <row r="9048" spans="1:22">
      <c r="A9048" s="405" t="s">
        <v>1161</v>
      </c>
      <c r="B9048" s="146" t="s">
        <v>1178</v>
      </c>
      <c r="C9048" s="219" t="s">
        <v>822</v>
      </c>
      <c r="D9048" s="139" t="s">
        <v>44</v>
      </c>
      <c r="E9048" s="138" t="s">
        <v>1165</v>
      </c>
      <c r="F9048" s="138" t="s">
        <v>73</v>
      </c>
      <c r="G9048" s="138">
        <v>9</v>
      </c>
      <c r="H9048" s="123">
        <f t="shared" si="572"/>
        <v>0.27272727272727271</v>
      </c>
      <c r="I9048" s="2" t="s">
        <v>100</v>
      </c>
      <c r="M9048" s="321">
        <v>0.57999999999999996</v>
      </c>
      <c r="N9048" s="138" t="s">
        <v>16</v>
      </c>
      <c r="O9048" s="138" t="s">
        <v>16</v>
      </c>
      <c r="P9048" s="2">
        <v>5</v>
      </c>
      <c r="Q9048" s="321">
        <v>0.6</v>
      </c>
      <c r="R9048" s="138" t="s">
        <v>16</v>
      </c>
      <c r="S9048" s="138" t="s">
        <v>16</v>
      </c>
      <c r="T9048" s="2">
        <v>5</v>
      </c>
      <c r="U9048" s="339">
        <f t="shared" si="573"/>
        <v>0</v>
      </c>
      <c r="V9048" s="4" t="e">
        <f t="shared" si="574"/>
        <v>#VALUE!</v>
      </c>
    </row>
    <row r="9049" spans="1:22">
      <c r="A9049" s="405" t="s">
        <v>1161</v>
      </c>
      <c r="B9049" s="146" t="s">
        <v>1173</v>
      </c>
      <c r="C9049" s="219" t="s">
        <v>822</v>
      </c>
      <c r="D9049" s="139" t="s">
        <v>44</v>
      </c>
      <c r="E9049" s="138" t="s">
        <v>1165</v>
      </c>
      <c r="F9049" s="138" t="s">
        <v>73</v>
      </c>
      <c r="G9049" s="138">
        <v>9</v>
      </c>
      <c r="H9049" s="123">
        <f t="shared" si="572"/>
        <v>0.27272727272727271</v>
      </c>
      <c r="I9049" s="2" t="s">
        <v>100</v>
      </c>
      <c r="M9049" s="321">
        <v>0.6</v>
      </c>
      <c r="N9049" s="138" t="s">
        <v>16</v>
      </c>
      <c r="O9049" s="138" t="s">
        <v>16</v>
      </c>
      <c r="P9049" s="2">
        <v>5</v>
      </c>
      <c r="Q9049" s="321">
        <v>0.83</v>
      </c>
      <c r="R9049" s="138" t="s">
        <v>16</v>
      </c>
      <c r="S9049" s="138" t="s">
        <v>16</v>
      </c>
      <c r="T9049" s="2">
        <v>5</v>
      </c>
      <c r="U9049" s="339">
        <f t="shared" si="573"/>
        <v>0</v>
      </c>
      <c r="V9049" s="4" t="e">
        <f t="shared" si="574"/>
        <v>#VALUE!</v>
      </c>
    </row>
    <row r="9050" spans="1:22">
      <c r="A9050" s="405" t="s">
        <v>1161</v>
      </c>
      <c r="B9050" s="146" t="s">
        <v>1179</v>
      </c>
      <c r="C9050" s="219" t="s">
        <v>822</v>
      </c>
      <c r="D9050" s="139" t="s">
        <v>44</v>
      </c>
      <c r="E9050" s="138" t="s">
        <v>1165</v>
      </c>
      <c r="F9050" s="138" t="s">
        <v>73</v>
      </c>
      <c r="G9050" s="138">
        <v>9</v>
      </c>
      <c r="H9050" s="123">
        <f t="shared" si="572"/>
        <v>0.27272727272727271</v>
      </c>
      <c r="I9050" s="2" t="s">
        <v>100</v>
      </c>
      <c r="M9050" s="321">
        <v>0.83</v>
      </c>
      <c r="N9050" s="138" t="s">
        <v>16</v>
      </c>
      <c r="O9050" s="138" t="s">
        <v>16</v>
      </c>
      <c r="P9050" s="2">
        <v>5</v>
      </c>
      <c r="Q9050" s="321">
        <v>0.56000000000000005</v>
      </c>
      <c r="R9050" s="138" t="s">
        <v>16</v>
      </c>
      <c r="S9050" s="138" t="s">
        <v>16</v>
      </c>
      <c r="T9050" s="2">
        <v>5</v>
      </c>
      <c r="U9050" s="339">
        <f t="shared" si="573"/>
        <v>0</v>
      </c>
      <c r="V9050" s="4" t="e">
        <f t="shared" si="574"/>
        <v>#VALUE!</v>
      </c>
    </row>
    <row r="9051" spans="1:22">
      <c r="A9051" s="405" t="s">
        <v>1161</v>
      </c>
      <c r="B9051" s="146" t="s">
        <v>1180</v>
      </c>
      <c r="C9051" s="219" t="s">
        <v>822</v>
      </c>
      <c r="D9051" s="139" t="s">
        <v>44</v>
      </c>
      <c r="E9051" s="138" t="s">
        <v>1165</v>
      </c>
      <c r="F9051" s="138" t="s">
        <v>73</v>
      </c>
      <c r="G9051" s="138">
        <v>9</v>
      </c>
      <c r="H9051" s="123">
        <f t="shared" si="572"/>
        <v>0.27272727272727271</v>
      </c>
      <c r="I9051" s="2" t="s">
        <v>100</v>
      </c>
      <c r="M9051" s="321">
        <v>0.56000000000000005</v>
      </c>
      <c r="N9051" s="138" t="s">
        <v>16</v>
      </c>
      <c r="O9051" s="138" t="s">
        <v>16</v>
      </c>
      <c r="P9051" s="2">
        <v>5</v>
      </c>
      <c r="Q9051" s="321">
        <v>0.77</v>
      </c>
      <c r="R9051" s="138" t="s">
        <v>16</v>
      </c>
      <c r="S9051" s="138" t="s">
        <v>16</v>
      </c>
      <c r="T9051" s="2">
        <v>5</v>
      </c>
      <c r="U9051" s="339">
        <f t="shared" si="573"/>
        <v>0</v>
      </c>
      <c r="V9051" s="4" t="e">
        <f t="shared" si="574"/>
        <v>#VALUE!</v>
      </c>
    </row>
    <row r="9052" spans="1:22">
      <c r="A9052" s="405" t="s">
        <v>1161</v>
      </c>
      <c r="B9052" s="146" t="s">
        <v>1174</v>
      </c>
      <c r="C9052" s="219" t="s">
        <v>822</v>
      </c>
      <c r="D9052" s="139" t="s">
        <v>44</v>
      </c>
      <c r="E9052" s="138" t="s">
        <v>1165</v>
      </c>
      <c r="F9052" s="138" t="s">
        <v>73</v>
      </c>
      <c r="G9052" s="138">
        <v>9</v>
      </c>
      <c r="H9052" s="123">
        <f t="shared" si="572"/>
        <v>0.27272727272727271</v>
      </c>
      <c r="I9052" s="2" t="s">
        <v>100</v>
      </c>
      <c r="M9052" s="321">
        <v>0.77</v>
      </c>
      <c r="N9052" s="138" t="s">
        <v>16</v>
      </c>
      <c r="O9052" s="138" t="s">
        <v>16</v>
      </c>
      <c r="P9052" s="2">
        <v>5</v>
      </c>
      <c r="Q9052" s="321">
        <v>0</v>
      </c>
      <c r="R9052" s="138" t="s">
        <v>16</v>
      </c>
      <c r="S9052" s="138" t="s">
        <v>16</v>
      </c>
      <c r="T9052" s="2">
        <v>5</v>
      </c>
      <c r="U9052" s="339">
        <f t="shared" si="573"/>
        <v>0</v>
      </c>
      <c r="V9052" s="4" t="e">
        <f t="shared" si="574"/>
        <v>#VALUE!</v>
      </c>
    </row>
    <row r="9053" spans="1:22">
      <c r="A9053" s="405" t="s">
        <v>1161</v>
      </c>
      <c r="B9053" s="146" t="s">
        <v>1181</v>
      </c>
      <c r="C9053" s="219" t="s">
        <v>822</v>
      </c>
      <c r="D9053" s="139" t="s">
        <v>44</v>
      </c>
      <c r="E9053" s="138" t="s">
        <v>1165</v>
      </c>
      <c r="F9053" s="138" t="s">
        <v>73</v>
      </c>
      <c r="G9053" s="138">
        <v>9</v>
      </c>
      <c r="H9053" s="123">
        <f t="shared" si="572"/>
        <v>0.27272727272727271</v>
      </c>
      <c r="I9053" s="2" t="s">
        <v>100</v>
      </c>
      <c r="M9053" s="321">
        <v>0</v>
      </c>
      <c r="N9053" s="138" t="s">
        <v>16</v>
      </c>
      <c r="O9053" s="138" t="s">
        <v>16</v>
      </c>
      <c r="P9053" s="2">
        <v>5</v>
      </c>
      <c r="Q9053" s="321">
        <v>0</v>
      </c>
      <c r="R9053" s="138" t="s">
        <v>16</v>
      </c>
      <c r="S9053" s="138" t="s">
        <v>16</v>
      </c>
      <c r="T9053" s="2">
        <v>5</v>
      </c>
      <c r="U9053" s="339" t="e">
        <f t="shared" si="573"/>
        <v>#DIV/0!</v>
      </c>
      <c r="V9053" s="4" t="e">
        <f t="shared" si="574"/>
        <v>#DIV/0!</v>
      </c>
    </row>
    <row r="9054" spans="1:22">
      <c r="A9054" s="405" t="s">
        <v>1161</v>
      </c>
      <c r="B9054" s="146" t="s">
        <v>1177</v>
      </c>
      <c r="C9054" s="219" t="s">
        <v>822</v>
      </c>
      <c r="D9054" s="139" t="s">
        <v>44</v>
      </c>
      <c r="E9054" s="138" t="s">
        <v>1165</v>
      </c>
      <c r="F9054" s="138" t="s">
        <v>73</v>
      </c>
      <c r="G9054" s="138">
        <v>9</v>
      </c>
      <c r="H9054" s="123">
        <f t="shared" si="572"/>
        <v>0.27272727272727271</v>
      </c>
      <c r="I9054" s="2" t="s">
        <v>100</v>
      </c>
      <c r="M9054" s="321">
        <v>0</v>
      </c>
      <c r="N9054" s="138" t="s">
        <v>16</v>
      </c>
      <c r="O9054" s="138" t="s">
        <v>16</v>
      </c>
      <c r="P9054" s="2">
        <v>5</v>
      </c>
      <c r="Q9054" s="321">
        <v>0</v>
      </c>
      <c r="R9054" s="138" t="s">
        <v>16</v>
      </c>
      <c r="S9054" s="138" t="s">
        <v>16</v>
      </c>
      <c r="T9054" s="2">
        <v>5</v>
      </c>
      <c r="U9054" s="339" t="e">
        <f t="shared" si="573"/>
        <v>#DIV/0!</v>
      </c>
      <c r="V9054" s="4" t="e">
        <f t="shared" si="574"/>
        <v>#DIV/0!</v>
      </c>
    </row>
    <row r="9055" spans="1:22">
      <c r="A9055" s="405" t="s">
        <v>1161</v>
      </c>
      <c r="B9055" s="146" t="s">
        <v>1175</v>
      </c>
      <c r="C9055" s="219" t="s">
        <v>822</v>
      </c>
      <c r="D9055" s="139" t="s">
        <v>44</v>
      </c>
      <c r="E9055" s="138" t="s">
        <v>1165</v>
      </c>
      <c r="F9055" s="138" t="s">
        <v>73</v>
      </c>
      <c r="G9055" s="138">
        <v>9</v>
      </c>
      <c r="H9055" s="123">
        <f t="shared" si="572"/>
        <v>0.27272727272727271</v>
      </c>
      <c r="I9055" s="2" t="s">
        <v>100</v>
      </c>
      <c r="M9055" s="321">
        <v>0</v>
      </c>
      <c r="N9055" s="138" t="s">
        <v>16</v>
      </c>
      <c r="O9055" s="138" t="s">
        <v>16</v>
      </c>
      <c r="P9055" s="2">
        <v>5</v>
      </c>
      <c r="Q9055" s="2">
        <v>0.2</v>
      </c>
      <c r="R9055" s="138" t="s">
        <v>16</v>
      </c>
      <c r="S9055" s="138" t="s">
        <v>16</v>
      </c>
      <c r="T9055" s="2">
        <v>5</v>
      </c>
      <c r="U9055" s="339" t="e">
        <f t="shared" si="573"/>
        <v>#DIV/0!</v>
      </c>
      <c r="V9055" s="4" t="e">
        <f t="shared" si="574"/>
        <v>#DIV/0!</v>
      </c>
    </row>
    <row r="9056" spans="1:22" s="11" customFormat="1">
      <c r="A9056" s="425" t="s">
        <v>1161</v>
      </c>
      <c r="B9056" s="432" t="s">
        <v>1176</v>
      </c>
      <c r="C9056" s="219" t="s">
        <v>822</v>
      </c>
      <c r="D9056" s="139" t="s">
        <v>44</v>
      </c>
      <c r="E9056" s="138" t="s">
        <v>1165</v>
      </c>
      <c r="F9056" s="138" t="s">
        <v>73</v>
      </c>
      <c r="G9056" s="149">
        <v>18</v>
      </c>
      <c r="H9056" s="172">
        <f t="shared" si="572"/>
        <v>0.54545454545454541</v>
      </c>
      <c r="I9056" s="12"/>
      <c r="K9056" s="11" t="s">
        <v>100</v>
      </c>
      <c r="M9056" s="322">
        <v>0</v>
      </c>
      <c r="N9056" s="149" t="s">
        <v>16</v>
      </c>
      <c r="O9056" s="149" t="s">
        <v>16</v>
      </c>
      <c r="P9056" s="12">
        <v>5</v>
      </c>
      <c r="Q9056" s="12">
        <v>0.1</v>
      </c>
      <c r="R9056" s="149" t="s">
        <v>16</v>
      </c>
      <c r="S9056" s="149" t="s">
        <v>16</v>
      </c>
      <c r="T9056" s="12">
        <v>5</v>
      </c>
      <c r="U9056" s="341" t="e">
        <f t="shared" si="573"/>
        <v>#DIV/0!</v>
      </c>
      <c r="V9056" s="116" t="e">
        <f t="shared" si="574"/>
        <v>#DIV/0!</v>
      </c>
    </row>
    <row r="9057" spans="1:22">
      <c r="A9057" s="428" t="s">
        <v>1161</v>
      </c>
      <c r="B9057" s="146" t="s">
        <v>1166</v>
      </c>
      <c r="C9057" s="219" t="s">
        <v>822</v>
      </c>
      <c r="D9057" s="139" t="s">
        <v>44</v>
      </c>
      <c r="E9057" s="138" t="s">
        <v>1165</v>
      </c>
      <c r="F9057" s="138" t="s">
        <v>73</v>
      </c>
      <c r="G9057" s="138">
        <v>18</v>
      </c>
      <c r="H9057" s="123">
        <f t="shared" si="572"/>
        <v>0.54545454545454541</v>
      </c>
      <c r="K9057" t="s">
        <v>100</v>
      </c>
      <c r="M9057" s="321">
        <v>0</v>
      </c>
      <c r="N9057" s="138" t="s">
        <v>16</v>
      </c>
      <c r="O9057" s="138" t="s">
        <v>16</v>
      </c>
      <c r="P9057" s="2">
        <v>5</v>
      </c>
      <c r="Q9057" s="2">
        <v>0</v>
      </c>
      <c r="R9057" s="138" t="s">
        <v>16</v>
      </c>
      <c r="S9057" s="138" t="s">
        <v>16</v>
      </c>
      <c r="T9057" s="2">
        <v>5</v>
      </c>
      <c r="U9057" s="339" t="e">
        <f t="shared" si="573"/>
        <v>#DIV/0!</v>
      </c>
      <c r="V9057" s="4" t="e">
        <f t="shared" si="574"/>
        <v>#DIV/0!</v>
      </c>
    </row>
    <row r="9058" spans="1:22">
      <c r="A9058" s="405" t="s">
        <v>1161</v>
      </c>
      <c r="B9058" s="146" t="s">
        <v>1167</v>
      </c>
      <c r="C9058" s="219" t="s">
        <v>822</v>
      </c>
      <c r="D9058" s="139" t="s">
        <v>44</v>
      </c>
      <c r="E9058" s="138" t="s">
        <v>1165</v>
      </c>
      <c r="F9058" s="138" t="s">
        <v>73</v>
      </c>
      <c r="G9058" s="138">
        <v>18</v>
      </c>
      <c r="H9058" s="123">
        <f t="shared" si="572"/>
        <v>0.54545454545454541</v>
      </c>
      <c r="K9058" t="s">
        <v>100</v>
      </c>
      <c r="M9058" s="321">
        <v>0</v>
      </c>
      <c r="N9058" s="138" t="s">
        <v>16</v>
      </c>
      <c r="O9058" s="138" t="s">
        <v>16</v>
      </c>
      <c r="P9058" s="2">
        <v>5</v>
      </c>
      <c r="Q9058" s="2">
        <v>0.3</v>
      </c>
      <c r="R9058" s="138" t="s">
        <v>16</v>
      </c>
      <c r="S9058" s="138" t="s">
        <v>16</v>
      </c>
      <c r="T9058" s="2">
        <v>5</v>
      </c>
      <c r="U9058" s="339" t="e">
        <f t="shared" si="573"/>
        <v>#DIV/0!</v>
      </c>
      <c r="V9058" s="4" t="e">
        <f t="shared" si="574"/>
        <v>#DIV/0!</v>
      </c>
    </row>
    <row r="9059" spans="1:22">
      <c r="A9059" s="405" t="s">
        <v>1161</v>
      </c>
      <c r="B9059" s="146" t="s">
        <v>1168</v>
      </c>
      <c r="C9059" s="219" t="s">
        <v>822</v>
      </c>
      <c r="D9059" s="139" t="s">
        <v>44</v>
      </c>
      <c r="E9059" s="138" t="s">
        <v>1165</v>
      </c>
      <c r="F9059" s="138" t="s">
        <v>73</v>
      </c>
      <c r="G9059" s="138">
        <v>18</v>
      </c>
      <c r="H9059" s="123">
        <f t="shared" si="572"/>
        <v>0.54545454545454541</v>
      </c>
      <c r="K9059" t="s">
        <v>100</v>
      </c>
      <c r="M9059" s="321">
        <v>0.18</v>
      </c>
      <c r="N9059" s="138" t="s">
        <v>16</v>
      </c>
      <c r="O9059" s="138" t="s">
        <v>16</v>
      </c>
      <c r="P9059" s="2">
        <v>5</v>
      </c>
      <c r="Q9059" s="2">
        <v>0.61</v>
      </c>
      <c r="R9059" s="138" t="s">
        <v>16</v>
      </c>
      <c r="S9059" s="138" t="s">
        <v>16</v>
      </c>
      <c r="T9059" s="2">
        <v>5</v>
      </c>
      <c r="U9059" s="339">
        <f t="shared" si="573"/>
        <v>0.51082562376599072</v>
      </c>
      <c r="V9059" s="4" t="e">
        <f t="shared" si="574"/>
        <v>#VALUE!</v>
      </c>
    </row>
    <row r="9060" spans="1:22">
      <c r="A9060" s="405" t="s">
        <v>1161</v>
      </c>
      <c r="B9060" s="146" t="s">
        <v>1169</v>
      </c>
      <c r="C9060" s="219" t="s">
        <v>822</v>
      </c>
      <c r="D9060" s="139" t="s">
        <v>44</v>
      </c>
      <c r="E9060" s="138" t="s">
        <v>1165</v>
      </c>
      <c r="F9060" s="138" t="s">
        <v>73</v>
      </c>
      <c r="G9060" s="138">
        <v>18</v>
      </c>
      <c r="H9060" s="123">
        <f t="shared" si="572"/>
        <v>0.54545454545454541</v>
      </c>
      <c r="K9060" t="s">
        <v>100</v>
      </c>
      <c r="M9060" s="321">
        <v>0</v>
      </c>
      <c r="N9060" s="138" t="s">
        <v>16</v>
      </c>
      <c r="O9060" s="138" t="s">
        <v>16</v>
      </c>
      <c r="P9060" s="2">
        <v>5</v>
      </c>
      <c r="Q9060" s="2">
        <v>0.89</v>
      </c>
      <c r="R9060" s="138" t="s">
        <v>16</v>
      </c>
      <c r="S9060" s="138" t="s">
        <v>16</v>
      </c>
      <c r="T9060" s="2">
        <v>5</v>
      </c>
      <c r="U9060" s="339" t="e">
        <f t="shared" si="573"/>
        <v>#DIV/0!</v>
      </c>
      <c r="V9060" s="4" t="e">
        <f t="shared" si="574"/>
        <v>#DIV/0!</v>
      </c>
    </row>
    <row r="9061" spans="1:22">
      <c r="A9061" s="405" t="s">
        <v>1161</v>
      </c>
      <c r="B9061" s="146" t="s">
        <v>1170</v>
      </c>
      <c r="C9061" s="219" t="s">
        <v>822</v>
      </c>
      <c r="D9061" s="139" t="s">
        <v>44</v>
      </c>
      <c r="E9061" s="138" t="s">
        <v>1165</v>
      </c>
      <c r="F9061" s="138" t="s">
        <v>73</v>
      </c>
      <c r="G9061" s="138">
        <v>18</v>
      </c>
      <c r="H9061" s="123">
        <f t="shared" si="572"/>
        <v>0.54545454545454541</v>
      </c>
      <c r="K9061" t="s">
        <v>100</v>
      </c>
      <c r="M9061" s="321">
        <v>0.41</v>
      </c>
      <c r="N9061" s="138" t="s">
        <v>16</v>
      </c>
      <c r="O9061" s="138" t="s">
        <v>16</v>
      </c>
      <c r="P9061" s="2">
        <v>5</v>
      </c>
      <c r="Q9061" s="2">
        <v>0.99</v>
      </c>
      <c r="R9061" s="138" t="s">
        <v>16</v>
      </c>
      <c r="S9061" s="138" t="s">
        <v>16</v>
      </c>
      <c r="T9061" s="2">
        <v>5</v>
      </c>
      <c r="U9061" s="339">
        <f t="shared" si="573"/>
        <v>0.77506430302783214</v>
      </c>
      <c r="V9061" s="4" t="e">
        <f t="shared" si="574"/>
        <v>#VALUE!</v>
      </c>
    </row>
    <row r="9062" spans="1:22">
      <c r="A9062" s="405" t="s">
        <v>1161</v>
      </c>
      <c r="B9062" s="146" t="s">
        <v>1182</v>
      </c>
      <c r="C9062" s="219" t="s">
        <v>822</v>
      </c>
      <c r="D9062" s="139" t="s">
        <v>44</v>
      </c>
      <c r="E9062" s="138" t="s">
        <v>1165</v>
      </c>
      <c r="F9062" s="138" t="s">
        <v>73</v>
      </c>
      <c r="G9062" s="138">
        <v>18</v>
      </c>
      <c r="H9062" s="123">
        <f t="shared" si="572"/>
        <v>0.54545454545454541</v>
      </c>
      <c r="K9062" t="s">
        <v>100</v>
      </c>
      <c r="M9062" s="321">
        <v>0.27</v>
      </c>
      <c r="N9062" s="138" t="s">
        <v>16</v>
      </c>
      <c r="O9062" s="138" t="s">
        <v>16</v>
      </c>
      <c r="P9062" s="2">
        <v>5</v>
      </c>
      <c r="Q9062" s="2">
        <v>0.67</v>
      </c>
      <c r="R9062" s="138" t="s">
        <v>16</v>
      </c>
      <c r="S9062" s="138" t="s">
        <v>16</v>
      </c>
      <c r="T9062" s="2">
        <v>5</v>
      </c>
      <c r="U9062" s="339">
        <f t="shared" si="573"/>
        <v>1.2992829841302609</v>
      </c>
      <c r="V9062" s="4" t="e">
        <f t="shared" si="574"/>
        <v>#VALUE!</v>
      </c>
    </row>
    <row r="9063" spans="1:22">
      <c r="A9063" s="405" t="s">
        <v>1161</v>
      </c>
      <c r="B9063" s="146" t="s">
        <v>1171</v>
      </c>
      <c r="C9063" s="219" t="s">
        <v>822</v>
      </c>
      <c r="D9063" s="139" t="s">
        <v>44</v>
      </c>
      <c r="E9063" s="138" t="s">
        <v>1165</v>
      </c>
      <c r="F9063" s="138" t="s">
        <v>73</v>
      </c>
      <c r="G9063" s="138">
        <v>18</v>
      </c>
      <c r="H9063" s="123">
        <f t="shared" si="572"/>
        <v>0.54545454545454541</v>
      </c>
      <c r="K9063" t="s">
        <v>100</v>
      </c>
      <c r="M9063" s="321">
        <v>0.28999999999999998</v>
      </c>
      <c r="N9063" s="138" t="s">
        <v>16</v>
      </c>
      <c r="O9063" s="138" t="s">
        <v>16</v>
      </c>
      <c r="P9063" s="2">
        <v>5</v>
      </c>
      <c r="Q9063" s="2">
        <v>0.76</v>
      </c>
      <c r="R9063" s="138" t="s">
        <v>16</v>
      </c>
      <c r="S9063" s="138" t="s">
        <v>16</v>
      </c>
      <c r="T9063" s="2">
        <v>5</v>
      </c>
      <c r="U9063" s="339">
        <f t="shared" si="573"/>
        <v>0.83739678940449225</v>
      </c>
      <c r="V9063" s="4" t="e">
        <f t="shared" si="574"/>
        <v>#VALUE!</v>
      </c>
    </row>
    <row r="9064" spans="1:22">
      <c r="A9064" s="405" t="s">
        <v>1161</v>
      </c>
      <c r="B9064" s="146" t="s">
        <v>1172</v>
      </c>
      <c r="C9064" s="219" t="s">
        <v>822</v>
      </c>
      <c r="D9064" s="139" t="s">
        <v>44</v>
      </c>
      <c r="E9064" s="138" t="s">
        <v>1165</v>
      </c>
      <c r="F9064" s="138" t="s">
        <v>73</v>
      </c>
      <c r="G9064" s="138">
        <v>18</v>
      </c>
      <c r="H9064" s="123">
        <f t="shared" si="572"/>
        <v>0.54545454545454541</v>
      </c>
      <c r="K9064" t="s">
        <v>100</v>
      </c>
      <c r="M9064" s="321">
        <v>0</v>
      </c>
      <c r="N9064" s="138" t="s">
        <v>16</v>
      </c>
      <c r="O9064" s="138" t="s">
        <v>16</v>
      </c>
      <c r="P9064" s="2">
        <v>5</v>
      </c>
      <c r="Q9064" s="2">
        <v>0.79</v>
      </c>
      <c r="R9064" s="138" t="s">
        <v>16</v>
      </c>
      <c r="S9064" s="138" t="s">
        <v>16</v>
      </c>
      <c r="T9064" s="2">
        <v>5</v>
      </c>
      <c r="U9064" s="339" t="e">
        <f t="shared" si="573"/>
        <v>#DIV/0!</v>
      </c>
      <c r="V9064" s="4" t="e">
        <f t="shared" si="574"/>
        <v>#DIV/0!</v>
      </c>
    </row>
    <row r="9065" spans="1:22">
      <c r="A9065" s="405" t="s">
        <v>1161</v>
      </c>
      <c r="B9065" s="146" t="s">
        <v>1178</v>
      </c>
      <c r="C9065" s="219" t="s">
        <v>822</v>
      </c>
      <c r="D9065" s="139" t="s">
        <v>44</v>
      </c>
      <c r="E9065" s="138" t="s">
        <v>1165</v>
      </c>
      <c r="F9065" s="138" t="s">
        <v>73</v>
      </c>
      <c r="G9065" s="138">
        <v>18</v>
      </c>
      <c r="H9065" s="123">
        <f t="shared" si="572"/>
        <v>0.54545454545454541</v>
      </c>
      <c r="K9065" t="s">
        <v>100</v>
      </c>
      <c r="M9065" s="321">
        <v>0.51</v>
      </c>
      <c r="N9065" s="138" t="s">
        <v>16</v>
      </c>
      <c r="O9065" s="138" t="s">
        <v>16</v>
      </c>
      <c r="P9065" s="2">
        <v>5</v>
      </c>
      <c r="Q9065" s="2">
        <v>0.95</v>
      </c>
      <c r="R9065" s="138" t="s">
        <v>16</v>
      </c>
      <c r="S9065" s="138" t="s">
        <v>16</v>
      </c>
      <c r="T9065" s="2">
        <v>5</v>
      </c>
      <c r="U9065" s="339">
        <f t="shared" si="573"/>
        <v>0.43762221974269577</v>
      </c>
      <c r="V9065" s="4" t="e">
        <f t="shared" si="574"/>
        <v>#VALUE!</v>
      </c>
    </row>
    <row r="9066" spans="1:22">
      <c r="A9066" s="405" t="s">
        <v>1161</v>
      </c>
      <c r="B9066" s="146" t="s">
        <v>1173</v>
      </c>
      <c r="C9066" s="219" t="s">
        <v>822</v>
      </c>
      <c r="D9066" s="139" t="s">
        <v>44</v>
      </c>
      <c r="E9066" s="138" t="s">
        <v>1165</v>
      </c>
      <c r="F9066" s="138" t="s">
        <v>73</v>
      </c>
      <c r="G9066" s="138">
        <v>18</v>
      </c>
      <c r="H9066" s="123">
        <f t="shared" si="572"/>
        <v>0.54545454545454541</v>
      </c>
      <c r="K9066" t="s">
        <v>100</v>
      </c>
      <c r="M9066" s="321">
        <v>0.46</v>
      </c>
      <c r="N9066" s="138" t="s">
        <v>16</v>
      </c>
      <c r="O9066" s="138" t="s">
        <v>16</v>
      </c>
      <c r="P9066" s="2">
        <v>5</v>
      </c>
      <c r="Q9066" s="2">
        <v>0.59</v>
      </c>
      <c r="R9066" s="138" t="s">
        <v>16</v>
      </c>
      <c r="S9066" s="138" t="s">
        <v>16</v>
      </c>
      <c r="T9066" s="2">
        <v>5</v>
      </c>
      <c r="U9066" s="339">
        <f t="shared" si="573"/>
        <v>0.7252354951114458</v>
      </c>
      <c r="V9066" s="4" t="e">
        <f t="shared" si="574"/>
        <v>#VALUE!</v>
      </c>
    </row>
    <row r="9067" spans="1:22">
      <c r="A9067" s="425" t="s">
        <v>1161</v>
      </c>
      <c r="B9067" s="146" t="s">
        <v>1179</v>
      </c>
      <c r="C9067" s="219" t="s">
        <v>822</v>
      </c>
      <c r="D9067" s="139" t="s">
        <v>44</v>
      </c>
      <c r="E9067" s="138" t="s">
        <v>1165</v>
      </c>
      <c r="F9067" s="138" t="s">
        <v>73</v>
      </c>
      <c r="G9067" s="138">
        <v>18</v>
      </c>
      <c r="H9067" s="123">
        <f t="shared" ref="H9067:H9098" si="575">G9067/33</f>
        <v>0.54545454545454541</v>
      </c>
      <c r="K9067" t="s">
        <v>100</v>
      </c>
      <c r="M9067" s="321">
        <v>0.59</v>
      </c>
      <c r="N9067" s="138" t="s">
        <v>16</v>
      </c>
      <c r="O9067" s="138" t="s">
        <v>16</v>
      </c>
      <c r="P9067" s="2">
        <v>5</v>
      </c>
      <c r="Q9067" s="2">
        <v>0.71</v>
      </c>
      <c r="R9067" s="138" t="s">
        <v>16</v>
      </c>
      <c r="S9067" s="138" t="s">
        <v>16</v>
      </c>
      <c r="T9067" s="2">
        <v>5</v>
      </c>
      <c r="U9067" s="339">
        <f t="shared" si="573"/>
        <v>0</v>
      </c>
      <c r="V9067" s="4" t="e">
        <f t="shared" si="574"/>
        <v>#VALUE!</v>
      </c>
    </row>
    <row r="9068" spans="1:22">
      <c r="A9068" s="428" t="s">
        <v>1161</v>
      </c>
      <c r="B9068" s="146" t="s">
        <v>1180</v>
      </c>
      <c r="C9068" s="219" t="s">
        <v>822</v>
      </c>
      <c r="D9068" s="139" t="s">
        <v>44</v>
      </c>
      <c r="E9068" s="138" t="s">
        <v>1165</v>
      </c>
      <c r="F9068" s="138" t="s">
        <v>73</v>
      </c>
      <c r="G9068" s="138">
        <v>18</v>
      </c>
      <c r="H9068" s="123">
        <f t="shared" si="575"/>
        <v>0.54545454545454541</v>
      </c>
      <c r="K9068" t="s">
        <v>100</v>
      </c>
      <c r="M9068" s="321">
        <v>0.41</v>
      </c>
      <c r="N9068" s="138" t="s">
        <v>16</v>
      </c>
      <c r="O9068" s="138" t="s">
        <v>16</v>
      </c>
      <c r="P9068" s="2">
        <v>5</v>
      </c>
      <c r="Q9068" s="2">
        <v>0.79</v>
      </c>
      <c r="R9068" s="138" t="s">
        <v>16</v>
      </c>
      <c r="S9068" s="138" t="s">
        <v>16</v>
      </c>
      <c r="T9068" s="2">
        <v>5</v>
      </c>
      <c r="U9068" s="339">
        <f t="shared" si="573"/>
        <v>0.54910781033700762</v>
      </c>
      <c r="V9068" s="4" t="e">
        <f t="shared" si="574"/>
        <v>#VALUE!</v>
      </c>
    </row>
    <row r="9069" spans="1:22">
      <c r="A9069" s="405" t="s">
        <v>1161</v>
      </c>
      <c r="B9069" s="146" t="s">
        <v>1174</v>
      </c>
      <c r="C9069" s="219" t="s">
        <v>822</v>
      </c>
      <c r="D9069" s="139" t="s">
        <v>44</v>
      </c>
      <c r="E9069" s="138" t="s">
        <v>1165</v>
      </c>
      <c r="F9069" s="138" t="s">
        <v>73</v>
      </c>
      <c r="G9069" s="138">
        <v>18</v>
      </c>
      <c r="H9069" s="123">
        <f t="shared" si="575"/>
        <v>0.54545454545454541</v>
      </c>
      <c r="K9069" t="s">
        <v>100</v>
      </c>
      <c r="M9069" s="321">
        <v>0.56999999999999995</v>
      </c>
      <c r="N9069" s="138" t="s">
        <v>16</v>
      </c>
      <c r="O9069" s="138" t="s">
        <v>16</v>
      </c>
      <c r="P9069" s="2">
        <v>5</v>
      </c>
      <c r="Q9069" s="2">
        <v>0.74</v>
      </c>
      <c r="R9069" s="138" t="s">
        <v>16</v>
      </c>
      <c r="S9069" s="138" t="s">
        <v>16</v>
      </c>
      <c r="T9069" s="2">
        <v>5</v>
      </c>
      <c r="U9069" s="339">
        <f t="shared" si="573"/>
        <v>0.3263965846324714</v>
      </c>
      <c r="V9069" s="4" t="e">
        <f t="shared" si="574"/>
        <v>#VALUE!</v>
      </c>
    </row>
    <row r="9070" spans="1:22">
      <c r="A9070" s="405" t="s">
        <v>1161</v>
      </c>
      <c r="B9070" s="146" t="s">
        <v>1181</v>
      </c>
      <c r="C9070" s="219" t="s">
        <v>822</v>
      </c>
      <c r="D9070" s="139" t="s">
        <v>44</v>
      </c>
      <c r="E9070" s="138" t="s">
        <v>1165</v>
      </c>
      <c r="F9070" s="138" t="s">
        <v>73</v>
      </c>
      <c r="G9070" s="138">
        <v>18</v>
      </c>
      <c r="H9070" s="123">
        <f t="shared" si="575"/>
        <v>0.54545454545454541</v>
      </c>
      <c r="K9070" t="s">
        <v>100</v>
      </c>
      <c r="M9070" s="321">
        <v>0</v>
      </c>
      <c r="N9070" s="138" t="s">
        <v>16</v>
      </c>
      <c r="O9070" s="138" t="s">
        <v>16</v>
      </c>
      <c r="P9070" s="2">
        <v>5</v>
      </c>
      <c r="Q9070" s="2">
        <v>0</v>
      </c>
      <c r="R9070" s="138" t="s">
        <v>16</v>
      </c>
      <c r="S9070" s="138" t="s">
        <v>16</v>
      </c>
      <c r="T9070" s="2">
        <v>5</v>
      </c>
      <c r="U9070" s="339" t="e">
        <f t="shared" si="573"/>
        <v>#DIV/0!</v>
      </c>
      <c r="V9070" s="4" t="e">
        <f t="shared" si="574"/>
        <v>#DIV/0!</v>
      </c>
    </row>
    <row r="9071" spans="1:22">
      <c r="A9071" s="405" t="s">
        <v>1161</v>
      </c>
      <c r="B9071" s="146" t="s">
        <v>1177</v>
      </c>
      <c r="C9071" s="219" t="s">
        <v>822</v>
      </c>
      <c r="D9071" s="139" t="s">
        <v>44</v>
      </c>
      <c r="E9071" s="138" t="s">
        <v>1165</v>
      </c>
      <c r="F9071" s="138" t="s">
        <v>73</v>
      </c>
      <c r="G9071" s="138">
        <v>18</v>
      </c>
      <c r="H9071" s="123">
        <f t="shared" si="575"/>
        <v>0.54545454545454541</v>
      </c>
      <c r="K9071" t="s">
        <v>100</v>
      </c>
      <c r="M9071" s="321">
        <v>0</v>
      </c>
      <c r="N9071" s="138" t="s">
        <v>16</v>
      </c>
      <c r="O9071" s="138" t="s">
        <v>16</v>
      </c>
      <c r="P9071" s="2">
        <v>5</v>
      </c>
      <c r="Q9071" s="2">
        <v>0.71</v>
      </c>
      <c r="R9071" s="138" t="s">
        <v>16</v>
      </c>
      <c r="S9071" s="138" t="s">
        <v>16</v>
      </c>
      <c r="T9071" s="2">
        <v>5</v>
      </c>
      <c r="U9071" s="339" t="e">
        <f t="shared" si="573"/>
        <v>#DIV/0!</v>
      </c>
      <c r="V9071" s="4" t="e">
        <f t="shared" si="574"/>
        <v>#DIV/0!</v>
      </c>
    </row>
    <row r="9072" spans="1:22">
      <c r="A9072" s="405" t="s">
        <v>1161</v>
      </c>
      <c r="B9072" s="146" t="s">
        <v>1175</v>
      </c>
      <c r="C9072" s="219" t="s">
        <v>822</v>
      </c>
      <c r="D9072" s="139" t="s">
        <v>44</v>
      </c>
      <c r="E9072" s="138" t="s">
        <v>1165</v>
      </c>
      <c r="F9072" s="138" t="s">
        <v>73</v>
      </c>
      <c r="G9072" s="138">
        <v>18</v>
      </c>
      <c r="H9072" s="123">
        <f t="shared" si="575"/>
        <v>0.54545454545454541</v>
      </c>
      <c r="K9072" t="s">
        <v>100</v>
      </c>
      <c r="M9072" s="321">
        <v>0.97</v>
      </c>
      <c r="N9072" s="138" t="s">
        <v>16</v>
      </c>
      <c r="O9072" s="138" t="s">
        <v>16</v>
      </c>
      <c r="P9072" s="2">
        <v>5</v>
      </c>
      <c r="Q9072" s="2">
        <v>0</v>
      </c>
      <c r="R9072" s="138" t="s">
        <v>16</v>
      </c>
      <c r="S9072" s="138" t="s">
        <v>16</v>
      </c>
      <c r="T9072" s="2">
        <v>5</v>
      </c>
      <c r="U9072" s="339">
        <f t="shared" si="573"/>
        <v>-0.31203110146206747</v>
      </c>
      <c r="V9072" s="4" t="e">
        <f t="shared" si="574"/>
        <v>#VALUE!</v>
      </c>
    </row>
    <row r="9073" spans="1:22">
      <c r="A9073" s="405" t="s">
        <v>1161</v>
      </c>
      <c r="B9073" s="146" t="s">
        <v>1176</v>
      </c>
      <c r="C9073" s="219" t="s">
        <v>822</v>
      </c>
      <c r="D9073" s="139" t="s">
        <v>44</v>
      </c>
      <c r="E9073" s="138" t="s">
        <v>1165</v>
      </c>
      <c r="F9073" s="138" t="s">
        <v>73</v>
      </c>
      <c r="G9073" s="138">
        <v>27</v>
      </c>
      <c r="H9073" s="123">
        <f t="shared" si="575"/>
        <v>0.81818181818181823</v>
      </c>
      <c r="K9073" t="s">
        <v>100</v>
      </c>
      <c r="M9073" s="321">
        <v>0</v>
      </c>
      <c r="N9073" s="138" t="s">
        <v>16</v>
      </c>
      <c r="O9073" s="138" t="s">
        <v>16</v>
      </c>
      <c r="P9073" s="2">
        <v>5</v>
      </c>
      <c r="Q9073" s="2">
        <v>0</v>
      </c>
      <c r="R9073" s="138" t="s">
        <v>16</v>
      </c>
      <c r="S9073" s="138" t="s">
        <v>16</v>
      </c>
      <c r="T9073" s="2">
        <v>5</v>
      </c>
      <c r="U9073" s="339" t="e">
        <f t="shared" si="573"/>
        <v>#DIV/0!</v>
      </c>
      <c r="V9073" s="4" t="e">
        <f t="shared" si="574"/>
        <v>#DIV/0!</v>
      </c>
    </row>
    <row r="9074" spans="1:22">
      <c r="A9074" s="405" t="s">
        <v>1161</v>
      </c>
      <c r="B9074" s="146" t="s">
        <v>1166</v>
      </c>
      <c r="C9074" s="219" t="s">
        <v>822</v>
      </c>
      <c r="D9074" s="139" t="s">
        <v>44</v>
      </c>
      <c r="E9074" s="138" t="s">
        <v>1165</v>
      </c>
      <c r="F9074" s="138" t="s">
        <v>73</v>
      </c>
      <c r="G9074" s="138">
        <v>27</v>
      </c>
      <c r="H9074" s="123">
        <f t="shared" si="575"/>
        <v>0.81818181818181823</v>
      </c>
      <c r="K9074" t="s">
        <v>100</v>
      </c>
      <c r="M9074" s="321">
        <v>0</v>
      </c>
      <c r="N9074" s="138" t="s">
        <v>16</v>
      </c>
      <c r="O9074" s="138" t="s">
        <v>16</v>
      </c>
      <c r="P9074" s="2">
        <v>5</v>
      </c>
      <c r="Q9074" s="2">
        <v>0</v>
      </c>
      <c r="R9074" s="138" t="s">
        <v>16</v>
      </c>
      <c r="S9074" s="138" t="s">
        <v>16</v>
      </c>
      <c r="T9074" s="2">
        <v>5</v>
      </c>
      <c r="U9074" s="339" t="e">
        <f t="shared" si="573"/>
        <v>#DIV/0!</v>
      </c>
      <c r="V9074" s="4" t="e">
        <f t="shared" si="574"/>
        <v>#DIV/0!</v>
      </c>
    </row>
    <row r="9075" spans="1:22">
      <c r="A9075" s="405" t="s">
        <v>1161</v>
      </c>
      <c r="B9075" s="146" t="s">
        <v>1167</v>
      </c>
      <c r="C9075" s="219" t="s">
        <v>822</v>
      </c>
      <c r="D9075" s="139" t="s">
        <v>44</v>
      </c>
      <c r="E9075" s="138" t="s">
        <v>1165</v>
      </c>
      <c r="F9075" s="138" t="s">
        <v>73</v>
      </c>
      <c r="G9075" s="138">
        <v>27</v>
      </c>
      <c r="H9075" s="123">
        <f t="shared" si="575"/>
        <v>0.81818181818181823</v>
      </c>
      <c r="K9075" t="s">
        <v>100</v>
      </c>
      <c r="M9075" s="321">
        <v>0</v>
      </c>
      <c r="N9075" s="138" t="s">
        <v>16</v>
      </c>
      <c r="O9075" s="138" t="s">
        <v>16</v>
      </c>
      <c r="P9075" s="2">
        <v>5</v>
      </c>
      <c r="Q9075" s="2">
        <v>0.22</v>
      </c>
      <c r="R9075" s="138" t="s">
        <v>16</v>
      </c>
      <c r="S9075" s="138" t="s">
        <v>16</v>
      </c>
      <c r="T9075" s="2">
        <v>5</v>
      </c>
      <c r="U9075" s="339" t="e">
        <f t="shared" si="573"/>
        <v>#DIV/0!</v>
      </c>
      <c r="V9075" s="4" t="e">
        <f t="shared" si="574"/>
        <v>#DIV/0!</v>
      </c>
    </row>
    <row r="9076" spans="1:22">
      <c r="A9076" s="405" t="s">
        <v>1161</v>
      </c>
      <c r="B9076" s="146" t="s">
        <v>1168</v>
      </c>
      <c r="C9076" s="219" t="s">
        <v>822</v>
      </c>
      <c r="D9076" s="139" t="s">
        <v>44</v>
      </c>
      <c r="E9076" s="138" t="s">
        <v>1165</v>
      </c>
      <c r="F9076" s="138" t="s">
        <v>73</v>
      </c>
      <c r="G9076" s="138">
        <v>27</v>
      </c>
      <c r="H9076" s="123">
        <f t="shared" si="575"/>
        <v>0.81818181818181823</v>
      </c>
      <c r="K9076" t="s">
        <v>100</v>
      </c>
      <c r="M9076" s="321">
        <v>0</v>
      </c>
      <c r="N9076" s="138" t="s">
        <v>16</v>
      </c>
      <c r="O9076" s="138" t="s">
        <v>16</v>
      </c>
      <c r="P9076" s="2">
        <v>5</v>
      </c>
      <c r="Q9076" s="2">
        <v>0</v>
      </c>
      <c r="R9076" s="138" t="s">
        <v>16</v>
      </c>
      <c r="S9076" s="138" t="s">
        <v>16</v>
      </c>
      <c r="T9076" s="2">
        <v>5</v>
      </c>
      <c r="U9076" s="339" t="e">
        <f t="shared" si="573"/>
        <v>#DIV/0!</v>
      </c>
      <c r="V9076" s="4" t="e">
        <f t="shared" si="574"/>
        <v>#DIV/0!</v>
      </c>
    </row>
    <row r="9077" spans="1:22">
      <c r="A9077" s="405" t="s">
        <v>1161</v>
      </c>
      <c r="B9077" s="146" t="s">
        <v>1169</v>
      </c>
      <c r="C9077" s="219" t="s">
        <v>822</v>
      </c>
      <c r="D9077" s="139" t="s">
        <v>44</v>
      </c>
      <c r="E9077" s="138" t="s">
        <v>1165</v>
      </c>
      <c r="F9077" s="138" t="s">
        <v>73</v>
      </c>
      <c r="G9077" s="138">
        <v>27</v>
      </c>
      <c r="H9077" s="123">
        <f t="shared" si="575"/>
        <v>0.81818181818181823</v>
      </c>
      <c r="K9077" t="s">
        <v>100</v>
      </c>
      <c r="M9077" s="321">
        <v>0</v>
      </c>
      <c r="N9077" s="138" t="s">
        <v>16</v>
      </c>
      <c r="O9077" s="138" t="s">
        <v>16</v>
      </c>
      <c r="P9077" s="2">
        <v>5</v>
      </c>
      <c r="Q9077" s="2">
        <v>0</v>
      </c>
      <c r="R9077" s="138" t="s">
        <v>16</v>
      </c>
      <c r="S9077" s="138" t="s">
        <v>16</v>
      </c>
      <c r="T9077" s="2">
        <v>5</v>
      </c>
      <c r="U9077" s="339" t="e">
        <f t="shared" si="573"/>
        <v>#DIV/0!</v>
      </c>
      <c r="V9077" s="4" t="e">
        <f t="shared" si="574"/>
        <v>#DIV/0!</v>
      </c>
    </row>
    <row r="9078" spans="1:22">
      <c r="A9078" s="425" t="s">
        <v>1161</v>
      </c>
      <c r="B9078" s="146" t="s">
        <v>1170</v>
      </c>
      <c r="C9078" s="219" t="s">
        <v>822</v>
      </c>
      <c r="D9078" s="139" t="s">
        <v>44</v>
      </c>
      <c r="E9078" s="138" t="s">
        <v>1165</v>
      </c>
      <c r="F9078" s="138" t="s">
        <v>73</v>
      </c>
      <c r="G9078" s="138">
        <v>27</v>
      </c>
      <c r="H9078" s="123">
        <f t="shared" si="575"/>
        <v>0.81818181818181823</v>
      </c>
      <c r="K9078" t="s">
        <v>100</v>
      </c>
      <c r="M9078" s="321">
        <v>0</v>
      </c>
      <c r="N9078" s="138" t="s">
        <v>16</v>
      </c>
      <c r="O9078" s="138" t="s">
        <v>16</v>
      </c>
      <c r="P9078" s="2">
        <v>5</v>
      </c>
      <c r="Q9078" s="2">
        <v>0.57999999999999996</v>
      </c>
      <c r="R9078" s="138" t="s">
        <v>16</v>
      </c>
      <c r="S9078" s="138" t="s">
        <v>16</v>
      </c>
      <c r="T9078" s="2">
        <v>5</v>
      </c>
      <c r="U9078" s="339" t="e">
        <f t="shared" si="573"/>
        <v>#DIV/0!</v>
      </c>
      <c r="V9078" s="4" t="e">
        <f t="shared" si="574"/>
        <v>#DIV/0!</v>
      </c>
    </row>
    <row r="9079" spans="1:22">
      <c r="A9079" s="405" t="s">
        <v>1161</v>
      </c>
      <c r="B9079" s="146" t="s">
        <v>1182</v>
      </c>
      <c r="C9079" s="219" t="s">
        <v>822</v>
      </c>
      <c r="D9079" s="139" t="s">
        <v>44</v>
      </c>
      <c r="E9079" s="138" t="s">
        <v>1165</v>
      </c>
      <c r="F9079" s="138" t="s">
        <v>73</v>
      </c>
      <c r="G9079" s="138">
        <v>27</v>
      </c>
      <c r="H9079" s="123">
        <f t="shared" si="575"/>
        <v>0.81818181818181823</v>
      </c>
      <c r="K9079" t="s">
        <v>100</v>
      </c>
      <c r="M9079" s="321">
        <v>0</v>
      </c>
      <c r="N9079" s="138" t="s">
        <v>16</v>
      </c>
      <c r="O9079" s="138" t="s">
        <v>16</v>
      </c>
      <c r="P9079" s="2">
        <v>5</v>
      </c>
      <c r="Q9079" s="2">
        <v>0</v>
      </c>
      <c r="R9079" s="138" t="s">
        <v>16</v>
      </c>
      <c r="S9079" s="138" t="s">
        <v>16</v>
      </c>
      <c r="T9079" s="2">
        <v>5</v>
      </c>
      <c r="U9079" s="339" t="e">
        <f t="shared" si="573"/>
        <v>#DIV/0!</v>
      </c>
      <c r="V9079" s="4" t="e">
        <f t="shared" si="574"/>
        <v>#DIV/0!</v>
      </c>
    </row>
    <row r="9080" spans="1:22">
      <c r="A9080" s="405" t="s">
        <v>1161</v>
      </c>
      <c r="B9080" s="146" t="s">
        <v>1171</v>
      </c>
      <c r="C9080" s="219" t="s">
        <v>822</v>
      </c>
      <c r="D9080" s="139" t="s">
        <v>44</v>
      </c>
      <c r="E9080" s="138" t="s">
        <v>1165</v>
      </c>
      <c r="F9080" s="138" t="s">
        <v>73</v>
      </c>
      <c r="G9080" s="138">
        <v>27</v>
      </c>
      <c r="H9080" s="123">
        <f t="shared" si="575"/>
        <v>0.81818181818181823</v>
      </c>
      <c r="K9080" t="s">
        <v>100</v>
      </c>
      <c r="M9080" s="321">
        <v>0</v>
      </c>
      <c r="N9080" s="138" t="s">
        <v>16</v>
      </c>
      <c r="O9080" s="138" t="s">
        <v>16</v>
      </c>
      <c r="P9080" s="2">
        <v>5</v>
      </c>
      <c r="Q9080" s="2">
        <v>0.87</v>
      </c>
      <c r="R9080" s="138" t="s">
        <v>16</v>
      </c>
      <c r="S9080" s="138" t="s">
        <v>16</v>
      </c>
      <c r="T9080" s="2">
        <v>5</v>
      </c>
      <c r="U9080" s="339" t="e">
        <f t="shared" si="573"/>
        <v>#DIV/0!</v>
      </c>
      <c r="V9080" s="4" t="e">
        <f t="shared" si="574"/>
        <v>#DIV/0!</v>
      </c>
    </row>
    <row r="9081" spans="1:22">
      <c r="A9081" s="405" t="s">
        <v>1161</v>
      </c>
      <c r="B9081" s="146" t="s">
        <v>1172</v>
      </c>
      <c r="C9081" s="219" t="s">
        <v>822</v>
      </c>
      <c r="D9081" s="139" t="s">
        <v>44</v>
      </c>
      <c r="E9081" s="138" t="s">
        <v>1165</v>
      </c>
      <c r="F9081" s="138" t="s">
        <v>73</v>
      </c>
      <c r="G9081" s="138">
        <v>27</v>
      </c>
      <c r="H9081" s="123">
        <f t="shared" si="575"/>
        <v>0.81818181818181823</v>
      </c>
      <c r="K9081" t="s">
        <v>100</v>
      </c>
      <c r="M9081" s="321">
        <v>0.2</v>
      </c>
      <c r="N9081" s="138" t="s">
        <v>16</v>
      </c>
      <c r="O9081" s="138" t="s">
        <v>16</v>
      </c>
      <c r="P9081" s="2">
        <v>5</v>
      </c>
      <c r="Q9081" s="2">
        <v>0.46</v>
      </c>
      <c r="R9081" s="138" t="s">
        <v>16</v>
      </c>
      <c r="S9081" s="138" t="s">
        <v>16</v>
      </c>
      <c r="T9081" s="2">
        <v>5</v>
      </c>
      <c r="U9081" s="339">
        <f t="shared" si="573"/>
        <v>1.4701758451005926</v>
      </c>
      <c r="V9081" s="4" t="e">
        <f t="shared" si="574"/>
        <v>#VALUE!</v>
      </c>
    </row>
    <row r="9082" spans="1:22">
      <c r="A9082" s="405" t="s">
        <v>1161</v>
      </c>
      <c r="B9082" s="146" t="s">
        <v>1178</v>
      </c>
      <c r="C9082" s="219" t="s">
        <v>822</v>
      </c>
      <c r="D9082" s="139" t="s">
        <v>44</v>
      </c>
      <c r="E9082" s="138" t="s">
        <v>1165</v>
      </c>
      <c r="F9082" s="138" t="s">
        <v>73</v>
      </c>
      <c r="G9082" s="138">
        <v>27</v>
      </c>
      <c r="H9082" s="123">
        <f t="shared" si="575"/>
        <v>0.81818181818181823</v>
      </c>
      <c r="K9082" t="s">
        <v>100</v>
      </c>
      <c r="M9082" s="321">
        <v>0</v>
      </c>
      <c r="N9082" s="138" t="s">
        <v>16</v>
      </c>
      <c r="O9082" s="138" t="s">
        <v>16</v>
      </c>
      <c r="P9082" s="2">
        <v>5</v>
      </c>
      <c r="Q9082" s="2">
        <v>0.6</v>
      </c>
      <c r="R9082" s="138" t="s">
        <v>16</v>
      </c>
      <c r="S9082" s="138" t="s">
        <v>16</v>
      </c>
      <c r="T9082" s="2">
        <v>5</v>
      </c>
      <c r="U9082" s="339" t="e">
        <f t="shared" si="573"/>
        <v>#DIV/0!</v>
      </c>
      <c r="V9082" s="4" t="e">
        <f t="shared" si="574"/>
        <v>#DIV/0!</v>
      </c>
    </row>
    <row r="9083" spans="1:22">
      <c r="A9083" s="405" t="s">
        <v>1161</v>
      </c>
      <c r="B9083" s="146" t="s">
        <v>1173</v>
      </c>
      <c r="C9083" s="219" t="s">
        <v>822</v>
      </c>
      <c r="D9083" s="139" t="s">
        <v>44</v>
      </c>
      <c r="E9083" s="138" t="s">
        <v>1165</v>
      </c>
      <c r="F9083" s="138" t="s">
        <v>73</v>
      </c>
      <c r="G9083" s="138">
        <v>27</v>
      </c>
      <c r="H9083" s="123">
        <f t="shared" si="575"/>
        <v>0.81818181818181823</v>
      </c>
      <c r="K9083" t="s">
        <v>100</v>
      </c>
      <c r="M9083" s="321">
        <v>0</v>
      </c>
      <c r="N9083" s="138" t="s">
        <v>16</v>
      </c>
      <c r="O9083" s="138" t="s">
        <v>16</v>
      </c>
      <c r="P9083" s="2">
        <v>5</v>
      </c>
      <c r="Q9083" s="2">
        <v>0.49</v>
      </c>
      <c r="R9083" s="138" t="s">
        <v>16</v>
      </c>
      <c r="S9083" s="138" t="s">
        <v>16</v>
      </c>
      <c r="T9083" s="2">
        <v>5</v>
      </c>
      <c r="U9083" s="339" t="e">
        <f t="shared" si="573"/>
        <v>#DIV/0!</v>
      </c>
      <c r="V9083" s="4" t="e">
        <f t="shared" si="574"/>
        <v>#DIV/0!</v>
      </c>
    </row>
    <row r="9084" spans="1:22">
      <c r="A9084" s="405" t="s">
        <v>1161</v>
      </c>
      <c r="B9084" s="146" t="s">
        <v>1179</v>
      </c>
      <c r="C9084" s="219" t="s">
        <v>822</v>
      </c>
      <c r="D9084" s="139" t="s">
        <v>44</v>
      </c>
      <c r="E9084" s="138" t="s">
        <v>1165</v>
      </c>
      <c r="F9084" s="138" t="s">
        <v>73</v>
      </c>
      <c r="G9084" s="138">
        <v>27</v>
      </c>
      <c r="H9084" s="123">
        <f t="shared" si="575"/>
        <v>0.81818181818181823</v>
      </c>
      <c r="K9084" t="s">
        <v>100</v>
      </c>
      <c r="M9084" s="321">
        <v>0</v>
      </c>
      <c r="N9084" s="138" t="s">
        <v>16</v>
      </c>
      <c r="O9084" s="138" t="s">
        <v>16</v>
      </c>
      <c r="P9084" s="2">
        <v>5</v>
      </c>
      <c r="Q9084" s="2">
        <v>0.35</v>
      </c>
      <c r="R9084" s="138" t="s">
        <v>16</v>
      </c>
      <c r="S9084" s="138" t="s">
        <v>16</v>
      </c>
      <c r="T9084" s="2">
        <v>5</v>
      </c>
      <c r="U9084" s="339" t="e">
        <f t="shared" si="573"/>
        <v>#DIV/0!</v>
      </c>
      <c r="V9084" s="4" t="e">
        <f t="shared" si="574"/>
        <v>#DIV/0!</v>
      </c>
    </row>
    <row r="9085" spans="1:22">
      <c r="A9085" s="405" t="s">
        <v>1161</v>
      </c>
      <c r="B9085" s="146" t="s">
        <v>1180</v>
      </c>
      <c r="C9085" s="219" t="s">
        <v>822</v>
      </c>
      <c r="D9085" s="139" t="s">
        <v>44</v>
      </c>
      <c r="E9085" s="138" t="s">
        <v>1165</v>
      </c>
      <c r="F9085" s="138" t="s">
        <v>73</v>
      </c>
      <c r="G9085" s="138">
        <v>27</v>
      </c>
      <c r="H9085" s="123">
        <f t="shared" si="575"/>
        <v>0.81818181818181823</v>
      </c>
      <c r="K9085" t="s">
        <v>100</v>
      </c>
      <c r="M9085" s="321">
        <v>0</v>
      </c>
      <c r="N9085" s="138" t="s">
        <v>16</v>
      </c>
      <c r="O9085" s="138" t="s">
        <v>16</v>
      </c>
      <c r="P9085" s="2">
        <v>5</v>
      </c>
      <c r="Q9085" s="2">
        <v>0.9</v>
      </c>
      <c r="R9085" s="138" t="s">
        <v>16</v>
      </c>
      <c r="S9085" s="138" t="s">
        <v>16</v>
      </c>
      <c r="T9085" s="2">
        <v>5</v>
      </c>
      <c r="U9085" s="339" t="e">
        <f t="shared" si="573"/>
        <v>#DIV/0!</v>
      </c>
      <c r="V9085" s="4" t="e">
        <f t="shared" si="574"/>
        <v>#DIV/0!</v>
      </c>
    </row>
    <row r="9086" spans="1:22">
      <c r="A9086" s="405" t="s">
        <v>1161</v>
      </c>
      <c r="B9086" s="146" t="s">
        <v>1174</v>
      </c>
      <c r="C9086" s="219" t="s">
        <v>822</v>
      </c>
      <c r="D9086" s="139" t="s">
        <v>44</v>
      </c>
      <c r="E9086" s="138" t="s">
        <v>1165</v>
      </c>
      <c r="F9086" s="138" t="s">
        <v>73</v>
      </c>
      <c r="G9086" s="138">
        <v>27</v>
      </c>
      <c r="H9086" s="123">
        <f t="shared" si="575"/>
        <v>0.81818181818181823</v>
      </c>
      <c r="K9086" t="s">
        <v>100</v>
      </c>
      <c r="M9086" s="321">
        <v>0</v>
      </c>
      <c r="N9086" s="138" t="s">
        <v>16</v>
      </c>
      <c r="O9086" s="138" t="s">
        <v>16</v>
      </c>
      <c r="P9086" s="2">
        <v>5</v>
      </c>
      <c r="Q9086" s="2">
        <v>0.76</v>
      </c>
      <c r="R9086" s="138" t="s">
        <v>16</v>
      </c>
      <c r="S9086" s="138" t="s">
        <v>16</v>
      </c>
      <c r="T9086" s="2">
        <v>5</v>
      </c>
      <c r="U9086" s="339" t="e">
        <f t="shared" si="573"/>
        <v>#DIV/0!</v>
      </c>
      <c r="V9086" s="4" t="e">
        <f t="shared" si="574"/>
        <v>#DIV/0!</v>
      </c>
    </row>
    <row r="9087" spans="1:22">
      <c r="A9087" s="405" t="s">
        <v>1161</v>
      </c>
      <c r="B9087" s="146" t="s">
        <v>1181</v>
      </c>
      <c r="C9087" s="219" t="s">
        <v>822</v>
      </c>
      <c r="D9087" s="139" t="s">
        <v>44</v>
      </c>
      <c r="E9087" s="138" t="s">
        <v>1165</v>
      </c>
      <c r="F9087" s="138" t="s">
        <v>73</v>
      </c>
      <c r="G9087" s="138">
        <v>27</v>
      </c>
      <c r="H9087" s="123">
        <f t="shared" si="575"/>
        <v>0.81818181818181823</v>
      </c>
      <c r="K9087" t="s">
        <v>100</v>
      </c>
      <c r="M9087" s="321">
        <v>0.48</v>
      </c>
      <c r="N9087" s="138" t="s">
        <v>16</v>
      </c>
      <c r="O9087" s="138" t="s">
        <v>16</v>
      </c>
      <c r="P9087" s="2">
        <v>5</v>
      </c>
      <c r="Q9087" s="2">
        <v>-0.54</v>
      </c>
      <c r="R9087" s="138" t="s">
        <v>16</v>
      </c>
      <c r="S9087" s="138" t="s">
        <v>16</v>
      </c>
      <c r="T9087" s="2">
        <v>5</v>
      </c>
      <c r="U9087" s="339">
        <f t="shared" si="573"/>
        <v>0.45953232937844024</v>
      </c>
      <c r="V9087" s="4" t="e">
        <f t="shared" si="574"/>
        <v>#VALUE!</v>
      </c>
    </row>
    <row r="9088" spans="1:22">
      <c r="A9088" s="405" t="s">
        <v>1161</v>
      </c>
      <c r="B9088" s="146" t="s">
        <v>1177</v>
      </c>
      <c r="C9088" s="219" t="s">
        <v>822</v>
      </c>
      <c r="D9088" s="139" t="s">
        <v>44</v>
      </c>
      <c r="E9088" s="138" t="s">
        <v>1165</v>
      </c>
      <c r="F9088" s="138" t="s">
        <v>73</v>
      </c>
      <c r="G9088" s="138">
        <v>27</v>
      </c>
      <c r="H9088" s="123">
        <f t="shared" si="575"/>
        <v>0.81818181818181823</v>
      </c>
      <c r="K9088" t="s">
        <v>100</v>
      </c>
      <c r="M9088" s="321">
        <v>0</v>
      </c>
      <c r="N9088" s="138" t="s">
        <v>16</v>
      </c>
      <c r="O9088" s="138" t="s">
        <v>16</v>
      </c>
      <c r="P9088" s="2">
        <v>5</v>
      </c>
      <c r="Q9088" s="2">
        <v>0.65</v>
      </c>
      <c r="R9088" s="138" t="s">
        <v>16</v>
      </c>
      <c r="S9088" s="138" t="s">
        <v>16</v>
      </c>
      <c r="T9088" s="2">
        <v>5</v>
      </c>
      <c r="U9088" s="339" t="e">
        <f t="shared" si="573"/>
        <v>#DIV/0!</v>
      </c>
      <c r="V9088" s="4" t="e">
        <f t="shared" si="574"/>
        <v>#DIV/0!</v>
      </c>
    </row>
    <row r="9089" spans="1:22">
      <c r="A9089" s="425" t="s">
        <v>1161</v>
      </c>
      <c r="B9089" s="146" t="s">
        <v>1175</v>
      </c>
      <c r="C9089" s="219" t="s">
        <v>822</v>
      </c>
      <c r="D9089" s="139" t="s">
        <v>44</v>
      </c>
      <c r="E9089" s="138" t="s">
        <v>1165</v>
      </c>
      <c r="F9089" s="138" t="s">
        <v>73</v>
      </c>
      <c r="G9089" s="138">
        <v>27</v>
      </c>
      <c r="H9089" s="123">
        <f t="shared" si="575"/>
        <v>0.81818181818181823</v>
      </c>
      <c r="K9089" t="s">
        <v>100</v>
      </c>
      <c r="M9089" s="321">
        <v>0.31</v>
      </c>
      <c r="N9089" s="138" t="s">
        <v>16</v>
      </c>
      <c r="O9089" s="138" t="s">
        <v>16</v>
      </c>
      <c r="P9089" s="2">
        <v>5</v>
      </c>
      <c r="Q9089" s="2">
        <v>0</v>
      </c>
      <c r="R9089" s="138" t="s">
        <v>16</v>
      </c>
      <c r="S9089" s="138" t="s">
        <v>16</v>
      </c>
      <c r="T9089" s="2">
        <v>5</v>
      </c>
      <c r="U9089" s="339">
        <f t="shared" si="573"/>
        <v>0.74040006541049086</v>
      </c>
      <c r="V9089" s="4" t="e">
        <f t="shared" si="574"/>
        <v>#VALUE!</v>
      </c>
    </row>
    <row r="9090" spans="1:22">
      <c r="A9090" s="405" t="s">
        <v>1161</v>
      </c>
      <c r="B9090" s="146" t="s">
        <v>1176</v>
      </c>
      <c r="C9090" s="219" t="s">
        <v>822</v>
      </c>
      <c r="D9090" s="139" t="s">
        <v>44</v>
      </c>
      <c r="E9090" s="138" t="s">
        <v>1165</v>
      </c>
      <c r="F9090" s="138" t="s">
        <v>73</v>
      </c>
      <c r="G9090" s="138">
        <v>33</v>
      </c>
      <c r="H9090" s="123">
        <f t="shared" si="575"/>
        <v>1</v>
      </c>
      <c r="L9090" t="s">
        <v>100</v>
      </c>
      <c r="M9090" s="321">
        <v>0</v>
      </c>
      <c r="N9090" s="138" t="s">
        <v>16</v>
      </c>
      <c r="O9090" s="138" t="s">
        <v>16</v>
      </c>
      <c r="P9090" s="2">
        <v>5</v>
      </c>
      <c r="Q9090" s="2">
        <v>0.26</v>
      </c>
      <c r="R9090" s="138" t="s">
        <v>16</v>
      </c>
      <c r="S9090" s="138" t="s">
        <v>16</v>
      </c>
      <c r="T9090" s="2">
        <v>5</v>
      </c>
      <c r="U9090" s="339" t="e">
        <f t="shared" si="573"/>
        <v>#DIV/0!</v>
      </c>
      <c r="V9090" s="4" t="e">
        <f t="shared" si="574"/>
        <v>#DIV/0!</v>
      </c>
    </row>
    <row r="9091" spans="1:22">
      <c r="A9091" s="405" t="s">
        <v>1161</v>
      </c>
      <c r="B9091" s="146" t="s">
        <v>1166</v>
      </c>
      <c r="C9091" s="219" t="s">
        <v>822</v>
      </c>
      <c r="D9091" s="139" t="s">
        <v>44</v>
      </c>
      <c r="E9091" s="138" t="s">
        <v>1165</v>
      </c>
      <c r="F9091" s="138" t="s">
        <v>73</v>
      </c>
      <c r="G9091" s="138">
        <v>33</v>
      </c>
      <c r="H9091" s="123">
        <f t="shared" si="575"/>
        <v>1</v>
      </c>
      <c r="L9091" t="s">
        <v>100</v>
      </c>
      <c r="M9091" s="321">
        <v>0</v>
      </c>
      <c r="N9091" s="138" t="s">
        <v>16</v>
      </c>
      <c r="O9091" s="138" t="s">
        <v>16</v>
      </c>
      <c r="P9091" s="2">
        <v>5</v>
      </c>
      <c r="Q9091" s="2">
        <v>0</v>
      </c>
      <c r="R9091" s="138" t="s">
        <v>16</v>
      </c>
      <c r="S9091" s="138" t="s">
        <v>16</v>
      </c>
      <c r="T9091" s="2">
        <v>5</v>
      </c>
      <c r="U9091" s="339" t="e">
        <f t="shared" si="573"/>
        <v>#DIV/0!</v>
      </c>
      <c r="V9091" s="4" t="e">
        <f t="shared" si="574"/>
        <v>#DIV/0!</v>
      </c>
    </row>
    <row r="9092" spans="1:22">
      <c r="A9092" s="405" t="s">
        <v>1161</v>
      </c>
      <c r="B9092" s="146" t="s">
        <v>1167</v>
      </c>
      <c r="C9092" s="219" t="s">
        <v>822</v>
      </c>
      <c r="D9092" s="139" t="s">
        <v>44</v>
      </c>
      <c r="E9092" s="138" t="s">
        <v>1165</v>
      </c>
      <c r="F9092" s="138" t="s">
        <v>73</v>
      </c>
      <c r="G9092" s="138">
        <v>33</v>
      </c>
      <c r="H9092" s="123">
        <f t="shared" si="575"/>
        <v>1</v>
      </c>
      <c r="L9092" t="s">
        <v>100</v>
      </c>
      <c r="M9092" s="321">
        <v>0</v>
      </c>
      <c r="N9092" s="138" t="s">
        <v>16</v>
      </c>
      <c r="O9092" s="138" t="s">
        <v>16</v>
      </c>
      <c r="P9092" s="2">
        <v>5</v>
      </c>
      <c r="Q9092" s="2">
        <v>0</v>
      </c>
      <c r="R9092" s="138" t="s">
        <v>16</v>
      </c>
      <c r="S9092" s="138" t="s">
        <v>16</v>
      </c>
      <c r="T9092" s="2">
        <v>5</v>
      </c>
      <c r="U9092" s="339" t="e">
        <f t="shared" si="573"/>
        <v>#DIV/0!</v>
      </c>
      <c r="V9092" s="4" t="e">
        <f t="shared" si="574"/>
        <v>#DIV/0!</v>
      </c>
    </row>
    <row r="9093" spans="1:22">
      <c r="A9093" s="405" t="s">
        <v>1161</v>
      </c>
      <c r="B9093" s="146" t="s">
        <v>1168</v>
      </c>
      <c r="C9093" s="219" t="s">
        <v>822</v>
      </c>
      <c r="D9093" s="139" t="s">
        <v>44</v>
      </c>
      <c r="E9093" s="138" t="s">
        <v>1165</v>
      </c>
      <c r="F9093" s="138" t="s">
        <v>73</v>
      </c>
      <c r="G9093" s="138">
        <v>33</v>
      </c>
      <c r="H9093" s="123">
        <f t="shared" si="575"/>
        <v>1</v>
      </c>
      <c r="L9093" t="s">
        <v>100</v>
      </c>
      <c r="M9093" s="321">
        <v>0</v>
      </c>
      <c r="N9093" s="138" t="s">
        <v>16</v>
      </c>
      <c r="O9093" s="138" t="s">
        <v>16</v>
      </c>
      <c r="P9093" s="2">
        <v>5</v>
      </c>
      <c r="Q9093" s="2">
        <v>0</v>
      </c>
      <c r="R9093" s="138" t="s">
        <v>16</v>
      </c>
      <c r="S9093" s="138" t="s">
        <v>16</v>
      </c>
      <c r="T9093" s="2">
        <v>5</v>
      </c>
      <c r="U9093" s="339" t="e">
        <f t="shared" si="573"/>
        <v>#DIV/0!</v>
      </c>
      <c r="V9093" s="4" t="e">
        <f t="shared" si="574"/>
        <v>#DIV/0!</v>
      </c>
    </row>
    <row r="9094" spans="1:22">
      <c r="A9094" s="405" t="s">
        <v>1161</v>
      </c>
      <c r="B9094" s="146" t="s">
        <v>1169</v>
      </c>
      <c r="C9094" s="219" t="s">
        <v>822</v>
      </c>
      <c r="D9094" s="139" t="s">
        <v>44</v>
      </c>
      <c r="E9094" s="138" t="s">
        <v>1165</v>
      </c>
      <c r="F9094" s="138" t="s">
        <v>73</v>
      </c>
      <c r="G9094" s="138">
        <v>33</v>
      </c>
      <c r="H9094" s="123">
        <f t="shared" si="575"/>
        <v>1</v>
      </c>
      <c r="L9094" t="s">
        <v>100</v>
      </c>
      <c r="M9094" s="321">
        <v>0</v>
      </c>
      <c r="N9094" s="138" t="s">
        <v>16</v>
      </c>
      <c r="O9094" s="138" t="s">
        <v>16</v>
      </c>
      <c r="P9094" s="2">
        <v>5</v>
      </c>
      <c r="Q9094" s="2">
        <v>0</v>
      </c>
      <c r="R9094" s="138" t="s">
        <v>16</v>
      </c>
      <c r="S9094" s="138" t="s">
        <v>16</v>
      </c>
      <c r="T9094" s="2">
        <v>5</v>
      </c>
      <c r="U9094" s="339" t="e">
        <f t="shared" si="573"/>
        <v>#DIV/0!</v>
      </c>
      <c r="V9094" s="4" t="e">
        <f t="shared" si="574"/>
        <v>#DIV/0!</v>
      </c>
    </row>
    <row r="9095" spans="1:22">
      <c r="A9095" s="405" t="s">
        <v>1161</v>
      </c>
      <c r="B9095" s="146" t="s">
        <v>1170</v>
      </c>
      <c r="C9095" s="219" t="s">
        <v>822</v>
      </c>
      <c r="D9095" s="139" t="s">
        <v>44</v>
      </c>
      <c r="E9095" s="138" t="s">
        <v>1165</v>
      </c>
      <c r="F9095" s="138" t="s">
        <v>73</v>
      </c>
      <c r="G9095" s="138">
        <v>33</v>
      </c>
      <c r="H9095" s="123">
        <f t="shared" si="575"/>
        <v>1</v>
      </c>
      <c r="L9095" t="s">
        <v>100</v>
      </c>
      <c r="M9095" s="321">
        <v>0</v>
      </c>
      <c r="N9095" s="138" t="s">
        <v>16</v>
      </c>
      <c r="O9095" s="138" t="s">
        <v>16</v>
      </c>
      <c r="P9095" s="2">
        <v>5</v>
      </c>
      <c r="Q9095" s="2">
        <v>0.48</v>
      </c>
      <c r="R9095" s="138" t="s">
        <v>16</v>
      </c>
      <c r="S9095" s="138" t="s">
        <v>16</v>
      </c>
      <c r="T9095" s="2">
        <v>5</v>
      </c>
      <c r="U9095" s="339" t="e">
        <f t="shared" si="573"/>
        <v>#DIV/0!</v>
      </c>
      <c r="V9095" s="4" t="e">
        <f t="shared" si="574"/>
        <v>#DIV/0!</v>
      </c>
    </row>
    <row r="9096" spans="1:22">
      <c r="A9096" s="405" t="s">
        <v>1161</v>
      </c>
      <c r="B9096" s="146" t="s">
        <v>1182</v>
      </c>
      <c r="C9096" s="219" t="s">
        <v>822</v>
      </c>
      <c r="D9096" s="139" t="s">
        <v>44</v>
      </c>
      <c r="E9096" s="138" t="s">
        <v>1165</v>
      </c>
      <c r="F9096" s="138" t="s">
        <v>73</v>
      </c>
      <c r="G9096" s="138">
        <v>33</v>
      </c>
      <c r="H9096" s="123">
        <f t="shared" si="575"/>
        <v>1</v>
      </c>
      <c r="L9096" t="s">
        <v>100</v>
      </c>
      <c r="M9096" s="321">
        <v>0</v>
      </c>
      <c r="N9096" s="138" t="s">
        <v>16</v>
      </c>
      <c r="O9096" s="138" t="s">
        <v>16</v>
      </c>
      <c r="P9096" s="2">
        <v>5</v>
      </c>
      <c r="Q9096" s="2">
        <v>0.49</v>
      </c>
      <c r="R9096" s="138" t="s">
        <v>16</v>
      </c>
      <c r="S9096" s="138" t="s">
        <v>16</v>
      </c>
      <c r="T9096" s="2">
        <v>5</v>
      </c>
      <c r="U9096" s="339" t="e">
        <f t="shared" si="573"/>
        <v>#DIV/0!</v>
      </c>
      <c r="V9096" s="4" t="e">
        <f t="shared" si="574"/>
        <v>#DIV/0!</v>
      </c>
    </row>
    <row r="9097" spans="1:22">
      <c r="A9097" s="405" t="s">
        <v>1161</v>
      </c>
      <c r="B9097" s="146" t="s">
        <v>1171</v>
      </c>
      <c r="C9097" s="219" t="s">
        <v>822</v>
      </c>
      <c r="D9097" s="139" t="s">
        <v>44</v>
      </c>
      <c r="E9097" s="138" t="s">
        <v>1165</v>
      </c>
      <c r="F9097" s="138" t="s">
        <v>73</v>
      </c>
      <c r="G9097" s="138">
        <v>33</v>
      </c>
      <c r="H9097" s="123">
        <f t="shared" si="575"/>
        <v>1</v>
      </c>
      <c r="L9097" t="s">
        <v>100</v>
      </c>
      <c r="M9097" s="321">
        <v>0</v>
      </c>
      <c r="N9097" s="138" t="s">
        <v>16</v>
      </c>
      <c r="O9097" s="138" t="s">
        <v>16</v>
      </c>
      <c r="P9097" s="2">
        <v>5</v>
      </c>
      <c r="Q9097" s="2">
        <v>0.49</v>
      </c>
      <c r="R9097" s="138" t="s">
        <v>16</v>
      </c>
      <c r="S9097" s="138" t="s">
        <v>16</v>
      </c>
      <c r="T9097" s="2">
        <v>5</v>
      </c>
      <c r="U9097" s="339" t="e">
        <f t="shared" si="573"/>
        <v>#DIV/0!</v>
      </c>
      <c r="V9097" s="4" t="e">
        <f t="shared" si="574"/>
        <v>#DIV/0!</v>
      </c>
    </row>
    <row r="9098" spans="1:22">
      <c r="A9098" s="405" t="s">
        <v>1161</v>
      </c>
      <c r="B9098" s="146" t="s">
        <v>1172</v>
      </c>
      <c r="C9098" s="219" t="s">
        <v>822</v>
      </c>
      <c r="D9098" s="139" t="s">
        <v>44</v>
      </c>
      <c r="E9098" s="138" t="s">
        <v>1165</v>
      </c>
      <c r="F9098" s="138" t="s">
        <v>73</v>
      </c>
      <c r="G9098" s="138">
        <v>33</v>
      </c>
      <c r="H9098" s="123">
        <f t="shared" si="575"/>
        <v>1</v>
      </c>
      <c r="L9098" t="s">
        <v>100</v>
      </c>
      <c r="M9098" s="321">
        <v>0</v>
      </c>
      <c r="N9098" s="138" t="s">
        <v>16</v>
      </c>
      <c r="O9098" s="138" t="s">
        <v>16</v>
      </c>
      <c r="P9098" s="2">
        <v>5</v>
      </c>
      <c r="Q9098" s="2">
        <v>0.63</v>
      </c>
      <c r="R9098" s="138" t="s">
        <v>16</v>
      </c>
      <c r="S9098" s="138" t="s">
        <v>16</v>
      </c>
      <c r="T9098" s="2">
        <v>5</v>
      </c>
      <c r="U9098" s="339" t="e">
        <f t="shared" si="573"/>
        <v>#DIV/0!</v>
      </c>
      <c r="V9098" s="4" t="e">
        <f t="shared" si="574"/>
        <v>#DIV/0!</v>
      </c>
    </row>
    <row r="9099" spans="1:22">
      <c r="A9099" s="405" t="s">
        <v>1161</v>
      </c>
      <c r="B9099" s="146" t="s">
        <v>1178</v>
      </c>
      <c r="C9099" s="219" t="s">
        <v>822</v>
      </c>
      <c r="D9099" s="139" t="s">
        <v>44</v>
      </c>
      <c r="E9099" s="138" t="s">
        <v>1165</v>
      </c>
      <c r="F9099" s="138" t="s">
        <v>73</v>
      </c>
      <c r="G9099" s="138">
        <v>33</v>
      </c>
      <c r="H9099" s="123">
        <f t="shared" ref="H9099:H9106" si="576">G9099/33</f>
        <v>1</v>
      </c>
      <c r="L9099" t="s">
        <v>100</v>
      </c>
      <c r="M9099" s="321">
        <v>0</v>
      </c>
      <c r="N9099" s="138" t="s">
        <v>16</v>
      </c>
      <c r="O9099" s="138" t="s">
        <v>16</v>
      </c>
      <c r="P9099" s="2">
        <v>5</v>
      </c>
      <c r="Q9099" s="2">
        <v>0.57999999999999996</v>
      </c>
      <c r="R9099" s="138" t="s">
        <v>16</v>
      </c>
      <c r="S9099" s="138" t="s">
        <v>16</v>
      </c>
      <c r="T9099" s="2">
        <v>5</v>
      </c>
      <c r="U9099" s="339" t="e">
        <f t="shared" ref="U9099:U9162" si="577">LN(Q9098/M9099)</f>
        <v>#DIV/0!</v>
      </c>
      <c r="V9099" s="4" t="e">
        <f t="shared" ref="V9099:V9162" si="578">M9099^2/(P9099*M9099^2)+S9099^2/(T9099*Q9098^2)</f>
        <v>#DIV/0!</v>
      </c>
    </row>
    <row r="9100" spans="1:22">
      <c r="A9100" s="425" t="s">
        <v>1161</v>
      </c>
      <c r="B9100" s="146" t="s">
        <v>1173</v>
      </c>
      <c r="C9100" s="219" t="s">
        <v>822</v>
      </c>
      <c r="D9100" s="139" t="s">
        <v>44</v>
      </c>
      <c r="E9100" s="138" t="s">
        <v>1165</v>
      </c>
      <c r="F9100" s="138" t="s">
        <v>73</v>
      </c>
      <c r="G9100" s="138">
        <v>33</v>
      </c>
      <c r="H9100" s="123">
        <f t="shared" si="576"/>
        <v>1</v>
      </c>
      <c r="L9100" t="s">
        <v>100</v>
      </c>
      <c r="M9100" s="321">
        <v>0</v>
      </c>
      <c r="N9100" s="138" t="s">
        <v>16</v>
      </c>
      <c r="O9100" s="138" t="s">
        <v>16</v>
      </c>
      <c r="P9100" s="2">
        <v>5</v>
      </c>
      <c r="Q9100" s="2">
        <v>0.47</v>
      </c>
      <c r="R9100" s="138" t="s">
        <v>16</v>
      </c>
      <c r="S9100" s="138" t="s">
        <v>16</v>
      </c>
      <c r="T9100" s="2">
        <v>5</v>
      </c>
      <c r="U9100" s="339" t="e">
        <f t="shared" si="577"/>
        <v>#DIV/0!</v>
      </c>
      <c r="V9100" s="4" t="e">
        <f t="shared" si="578"/>
        <v>#DIV/0!</v>
      </c>
    </row>
    <row r="9101" spans="1:22">
      <c r="A9101" s="405" t="s">
        <v>1161</v>
      </c>
      <c r="B9101" s="146" t="s">
        <v>1179</v>
      </c>
      <c r="C9101" s="219" t="s">
        <v>822</v>
      </c>
      <c r="D9101" s="139" t="s">
        <v>44</v>
      </c>
      <c r="E9101" s="138" t="s">
        <v>1165</v>
      </c>
      <c r="F9101" s="138" t="s">
        <v>73</v>
      </c>
      <c r="G9101" s="138">
        <v>33</v>
      </c>
      <c r="H9101" s="123">
        <f t="shared" si="576"/>
        <v>1</v>
      </c>
      <c r="L9101" t="s">
        <v>100</v>
      </c>
      <c r="M9101" s="321">
        <v>0</v>
      </c>
      <c r="N9101" s="138" t="s">
        <v>16</v>
      </c>
      <c r="O9101" s="138" t="s">
        <v>16</v>
      </c>
      <c r="P9101">
        <v>5</v>
      </c>
      <c r="Q9101" s="2">
        <v>0.47</v>
      </c>
      <c r="R9101" s="138" t="s">
        <v>16</v>
      </c>
      <c r="S9101" s="138" t="s">
        <v>16</v>
      </c>
      <c r="T9101">
        <v>5</v>
      </c>
      <c r="U9101" s="339" t="e">
        <f t="shared" si="577"/>
        <v>#DIV/0!</v>
      </c>
      <c r="V9101" s="4" t="e">
        <f t="shared" si="578"/>
        <v>#DIV/0!</v>
      </c>
    </row>
    <row r="9102" spans="1:22">
      <c r="A9102" s="405" t="s">
        <v>1161</v>
      </c>
      <c r="B9102" s="146" t="s">
        <v>1180</v>
      </c>
      <c r="C9102" s="219" t="s">
        <v>822</v>
      </c>
      <c r="D9102" s="139" t="s">
        <v>44</v>
      </c>
      <c r="E9102" s="138" t="s">
        <v>1165</v>
      </c>
      <c r="F9102" s="138" t="s">
        <v>73</v>
      </c>
      <c r="G9102" s="138">
        <v>33</v>
      </c>
      <c r="H9102" s="123">
        <f t="shared" si="576"/>
        <v>1</v>
      </c>
      <c r="L9102" t="s">
        <v>100</v>
      </c>
      <c r="M9102" s="321">
        <v>0</v>
      </c>
      <c r="N9102" s="138" t="s">
        <v>16</v>
      </c>
      <c r="O9102" s="138" t="s">
        <v>16</v>
      </c>
      <c r="P9102">
        <v>5</v>
      </c>
      <c r="Q9102" s="2">
        <v>0.54</v>
      </c>
      <c r="R9102" s="138" t="s">
        <v>16</v>
      </c>
      <c r="S9102" s="138" t="s">
        <v>16</v>
      </c>
      <c r="T9102">
        <v>5</v>
      </c>
      <c r="U9102" s="339" t="e">
        <f t="shared" si="577"/>
        <v>#DIV/0!</v>
      </c>
      <c r="V9102" s="4" t="e">
        <f t="shared" si="578"/>
        <v>#DIV/0!</v>
      </c>
    </row>
    <row r="9103" spans="1:22">
      <c r="A9103" s="405" t="s">
        <v>1161</v>
      </c>
      <c r="B9103" s="146" t="s">
        <v>1174</v>
      </c>
      <c r="C9103" s="219" t="s">
        <v>822</v>
      </c>
      <c r="D9103" s="139" t="s">
        <v>44</v>
      </c>
      <c r="E9103" s="138" t="s">
        <v>1165</v>
      </c>
      <c r="F9103" s="138" t="s">
        <v>73</v>
      </c>
      <c r="G9103" s="138">
        <v>33</v>
      </c>
      <c r="H9103" s="123">
        <f t="shared" si="576"/>
        <v>1</v>
      </c>
      <c r="L9103" t="s">
        <v>100</v>
      </c>
      <c r="M9103" s="321">
        <v>0</v>
      </c>
      <c r="N9103" s="138" t="s">
        <v>16</v>
      </c>
      <c r="O9103" s="138" t="s">
        <v>16</v>
      </c>
      <c r="P9103">
        <v>5</v>
      </c>
      <c r="Q9103" s="2">
        <v>1.6</v>
      </c>
      <c r="R9103" s="138" t="s">
        <v>16</v>
      </c>
      <c r="S9103" s="138" t="s">
        <v>16</v>
      </c>
      <c r="T9103">
        <v>5</v>
      </c>
      <c r="U9103" s="339" t="e">
        <f t="shared" si="577"/>
        <v>#DIV/0!</v>
      </c>
      <c r="V9103" s="4" t="e">
        <f t="shared" si="578"/>
        <v>#DIV/0!</v>
      </c>
    </row>
    <row r="9104" spans="1:22">
      <c r="A9104" s="405" t="s">
        <v>1161</v>
      </c>
      <c r="B9104" s="146" t="s">
        <v>1181</v>
      </c>
      <c r="C9104" s="219" t="s">
        <v>822</v>
      </c>
      <c r="D9104" s="139" t="s">
        <v>44</v>
      </c>
      <c r="E9104" s="138" t="s">
        <v>1165</v>
      </c>
      <c r="F9104" s="138" t="s">
        <v>73</v>
      </c>
      <c r="G9104" s="138">
        <v>33</v>
      </c>
      <c r="H9104" s="123">
        <f t="shared" si="576"/>
        <v>1</v>
      </c>
      <c r="L9104" t="s">
        <v>100</v>
      </c>
      <c r="M9104" s="321">
        <v>0</v>
      </c>
      <c r="N9104" s="138" t="s">
        <v>16</v>
      </c>
      <c r="O9104" s="138" t="s">
        <v>16</v>
      </c>
      <c r="P9104">
        <v>5</v>
      </c>
      <c r="Q9104" s="2">
        <v>0</v>
      </c>
      <c r="R9104" s="138" t="s">
        <v>16</v>
      </c>
      <c r="S9104" s="138" t="s">
        <v>16</v>
      </c>
      <c r="T9104">
        <v>5</v>
      </c>
      <c r="U9104" s="339" t="e">
        <f t="shared" si="577"/>
        <v>#DIV/0!</v>
      </c>
      <c r="V9104" s="4" t="e">
        <f t="shared" si="578"/>
        <v>#DIV/0!</v>
      </c>
    </row>
    <row r="9105" spans="1:22">
      <c r="A9105" s="405" t="s">
        <v>1161</v>
      </c>
      <c r="B9105" s="146" t="s">
        <v>1177</v>
      </c>
      <c r="C9105" s="219" t="s">
        <v>822</v>
      </c>
      <c r="D9105" s="139" t="s">
        <v>44</v>
      </c>
      <c r="E9105" s="138" t="s">
        <v>1165</v>
      </c>
      <c r="F9105" s="138" t="s">
        <v>73</v>
      </c>
      <c r="G9105" s="138">
        <v>33</v>
      </c>
      <c r="H9105" s="123">
        <f t="shared" si="576"/>
        <v>1</v>
      </c>
      <c r="L9105" t="s">
        <v>100</v>
      </c>
      <c r="M9105" s="321">
        <v>0</v>
      </c>
      <c r="N9105" s="138" t="s">
        <v>16</v>
      </c>
      <c r="O9105" s="138" t="s">
        <v>16</v>
      </c>
      <c r="P9105">
        <v>5</v>
      </c>
      <c r="Q9105" s="2">
        <v>0.63</v>
      </c>
      <c r="R9105" s="138" t="s">
        <v>16</v>
      </c>
      <c r="S9105" s="138" t="s">
        <v>16</v>
      </c>
      <c r="T9105">
        <v>5</v>
      </c>
      <c r="U9105" s="339" t="e">
        <f t="shared" si="577"/>
        <v>#DIV/0!</v>
      </c>
      <c r="V9105" s="4" t="e">
        <f t="shared" si="578"/>
        <v>#DIV/0!</v>
      </c>
    </row>
    <row r="9106" spans="1:22">
      <c r="A9106" s="405" t="s">
        <v>1161</v>
      </c>
      <c r="B9106" s="146" t="s">
        <v>1175</v>
      </c>
      <c r="C9106" s="219" t="s">
        <v>822</v>
      </c>
      <c r="D9106" s="139" t="s">
        <v>44</v>
      </c>
      <c r="E9106" s="138" t="s">
        <v>1165</v>
      </c>
      <c r="F9106" s="138" t="s">
        <v>73</v>
      </c>
      <c r="G9106" s="138">
        <v>33</v>
      </c>
      <c r="H9106" s="123">
        <f t="shared" si="576"/>
        <v>1</v>
      </c>
      <c r="L9106" t="s">
        <v>100</v>
      </c>
      <c r="M9106" s="321">
        <v>0</v>
      </c>
      <c r="N9106" s="138" t="s">
        <v>16</v>
      </c>
      <c r="O9106" s="138" t="s">
        <v>16</v>
      </c>
      <c r="P9106">
        <v>5</v>
      </c>
      <c r="Q9106" s="2">
        <v>90.604026845637506</v>
      </c>
      <c r="R9106" s="138" t="s">
        <v>16</v>
      </c>
      <c r="S9106" s="138" t="s">
        <v>16</v>
      </c>
      <c r="T9106">
        <v>5</v>
      </c>
      <c r="U9106" s="339" t="e">
        <f t="shared" si="577"/>
        <v>#DIV/0!</v>
      </c>
      <c r="V9106" s="4" t="e">
        <f t="shared" si="578"/>
        <v>#DIV/0!</v>
      </c>
    </row>
    <row r="9107" spans="1:22">
      <c r="A9107" s="66" t="s">
        <v>1183</v>
      </c>
      <c r="B9107" s="146" t="s">
        <v>1194</v>
      </c>
      <c r="C9107" s="219" t="s">
        <v>123</v>
      </c>
      <c r="D9107" s="139" t="s">
        <v>44</v>
      </c>
      <c r="E9107" s="138" t="s">
        <v>539</v>
      </c>
      <c r="F9107" s="138" t="s">
        <v>60</v>
      </c>
      <c r="G9107">
        <v>0.5</v>
      </c>
      <c r="H9107" s="123">
        <f t="shared" ref="H9107:H9138" si="579">G9107/9</f>
        <v>5.5555555555555552E-2</v>
      </c>
      <c r="J9107" t="s">
        <v>100</v>
      </c>
      <c r="M9107" s="2">
        <v>90.604026845637506</v>
      </c>
      <c r="N9107" s="138" t="s">
        <v>16</v>
      </c>
      <c r="O9107" s="138" t="s">
        <v>16</v>
      </c>
      <c r="P9107" s="138" t="s">
        <v>16</v>
      </c>
      <c r="Q9107" s="2">
        <v>75.838926174496606</v>
      </c>
      <c r="R9107" s="138" t="s">
        <v>16</v>
      </c>
      <c r="S9107" s="138" t="s">
        <v>16</v>
      </c>
      <c r="T9107" s="138" t="s">
        <v>16</v>
      </c>
      <c r="U9107" s="339">
        <f t="shared" si="577"/>
        <v>0</v>
      </c>
      <c r="V9107" s="4" t="e">
        <f t="shared" si="578"/>
        <v>#VALUE!</v>
      </c>
    </row>
    <row r="9108" spans="1:22">
      <c r="A9108" s="66" t="s">
        <v>1183</v>
      </c>
      <c r="B9108" s="146" t="s">
        <v>1194</v>
      </c>
      <c r="C9108" s="219" t="s">
        <v>123</v>
      </c>
      <c r="D9108" s="139" t="s">
        <v>44</v>
      </c>
      <c r="E9108" s="138" t="s">
        <v>539</v>
      </c>
      <c r="F9108" s="138" t="s">
        <v>60</v>
      </c>
      <c r="G9108">
        <v>3</v>
      </c>
      <c r="H9108" s="123">
        <f t="shared" si="579"/>
        <v>0.33333333333333331</v>
      </c>
      <c r="K9108" t="s">
        <v>100</v>
      </c>
      <c r="M9108" s="2">
        <v>63.087248322147602</v>
      </c>
      <c r="N9108" s="138" t="s">
        <v>16</v>
      </c>
      <c r="O9108" s="138" t="s">
        <v>16</v>
      </c>
      <c r="P9108" s="138" t="s">
        <v>16</v>
      </c>
      <c r="Q9108" s="2">
        <v>81.208053691275097</v>
      </c>
      <c r="R9108" s="138" t="s">
        <v>16</v>
      </c>
      <c r="S9108" s="138" t="s">
        <v>16</v>
      </c>
      <c r="T9108" s="138" t="s">
        <v>16</v>
      </c>
      <c r="U9108" s="339">
        <f t="shared" si="577"/>
        <v>0.18409303644233688</v>
      </c>
      <c r="V9108" s="4" t="e">
        <f t="shared" si="578"/>
        <v>#VALUE!</v>
      </c>
    </row>
    <row r="9109" spans="1:22">
      <c r="A9109" s="66" t="s">
        <v>1183</v>
      </c>
      <c r="B9109" s="146" t="s">
        <v>1194</v>
      </c>
      <c r="C9109" s="219" t="s">
        <v>123</v>
      </c>
      <c r="D9109" s="139" t="s">
        <v>44</v>
      </c>
      <c r="E9109" s="138" t="s">
        <v>539</v>
      </c>
      <c r="F9109" s="138" t="s">
        <v>60</v>
      </c>
      <c r="G9109">
        <v>6</v>
      </c>
      <c r="H9109" s="123">
        <f t="shared" si="579"/>
        <v>0.66666666666666663</v>
      </c>
      <c r="K9109" t="s">
        <v>100</v>
      </c>
      <c r="M9109" s="2">
        <v>40.268456375838902</v>
      </c>
      <c r="N9109" s="138" t="s">
        <v>16</v>
      </c>
      <c r="O9109" s="138" t="s">
        <v>16</v>
      </c>
      <c r="P9109" s="138" t="s">
        <v>16</v>
      </c>
      <c r="Q9109" s="2">
        <v>71.812080536912703</v>
      </c>
      <c r="R9109" s="138" t="s">
        <v>16</v>
      </c>
      <c r="S9109" s="138" t="s">
        <v>16</v>
      </c>
      <c r="T9109" s="138" t="s">
        <v>16</v>
      </c>
      <c r="U9109" s="339">
        <f t="shared" si="577"/>
        <v>0.70144598337464015</v>
      </c>
      <c r="V9109" s="4" t="e">
        <f t="shared" si="578"/>
        <v>#VALUE!</v>
      </c>
    </row>
    <row r="9110" spans="1:22">
      <c r="A9110" s="66" t="s">
        <v>1183</v>
      </c>
      <c r="B9110" s="146" t="s">
        <v>1194</v>
      </c>
      <c r="C9110" s="219" t="s">
        <v>123</v>
      </c>
      <c r="D9110" s="139" t="s">
        <v>44</v>
      </c>
      <c r="E9110" s="138" t="s">
        <v>539</v>
      </c>
      <c r="F9110" s="138" t="s">
        <v>60</v>
      </c>
      <c r="G9110">
        <v>9</v>
      </c>
      <c r="H9110" s="123">
        <f t="shared" si="579"/>
        <v>1</v>
      </c>
      <c r="K9110" t="s">
        <v>100</v>
      </c>
      <c r="L9110" t="s">
        <v>100</v>
      </c>
      <c r="M9110" s="2">
        <v>45.6375838926174</v>
      </c>
      <c r="N9110" s="138" t="s">
        <v>16</v>
      </c>
      <c r="O9110" s="138" t="s">
        <v>16</v>
      </c>
      <c r="P9110" s="138" t="s">
        <v>16</v>
      </c>
      <c r="Q9110" s="2">
        <v>0.44117646999999999</v>
      </c>
      <c r="R9110" s="138" t="s">
        <v>16</v>
      </c>
      <c r="S9110" s="138" t="s">
        <v>16</v>
      </c>
      <c r="T9110" s="138" t="s">
        <v>16</v>
      </c>
      <c r="U9110" s="339">
        <f t="shared" si="577"/>
        <v>0.45332112928579987</v>
      </c>
      <c r="V9110" s="4" t="e">
        <f t="shared" si="578"/>
        <v>#VALUE!</v>
      </c>
    </row>
    <row r="9111" spans="1:22">
      <c r="A9111" s="66" t="s">
        <v>1183</v>
      </c>
      <c r="B9111" s="146" t="s">
        <v>1190</v>
      </c>
      <c r="C9111" s="219" t="s">
        <v>123</v>
      </c>
      <c r="D9111" s="139" t="s">
        <v>44</v>
      </c>
      <c r="E9111" s="138" t="s">
        <v>539</v>
      </c>
      <c r="F9111" s="138" t="s">
        <v>60</v>
      </c>
      <c r="G9111">
        <v>0.5</v>
      </c>
      <c r="H9111" s="123">
        <f t="shared" si="579"/>
        <v>5.5555555555555552E-2</v>
      </c>
      <c r="J9111" t="s">
        <v>100</v>
      </c>
      <c r="M9111" s="2">
        <v>0.441176470588236</v>
      </c>
      <c r="N9111" s="138" t="s">
        <v>16</v>
      </c>
      <c r="O9111" s="138" t="s">
        <v>16</v>
      </c>
      <c r="P9111" s="138" t="s">
        <v>16</v>
      </c>
      <c r="Q9111" s="2">
        <v>0.14705882000000001</v>
      </c>
      <c r="R9111" s="138" t="s">
        <v>16</v>
      </c>
      <c r="S9111" s="138" t="s">
        <v>16</v>
      </c>
      <c r="T9111" s="138" t="s">
        <v>16</v>
      </c>
      <c r="U9111" s="339">
        <f t="shared" si="577"/>
        <v>-1.3333349988549537E-9</v>
      </c>
      <c r="V9111" s="4" t="e">
        <f t="shared" si="578"/>
        <v>#VALUE!</v>
      </c>
    </row>
    <row r="9112" spans="1:22">
      <c r="A9112" s="66" t="s">
        <v>1183</v>
      </c>
      <c r="B9112" s="146" t="s">
        <v>1190</v>
      </c>
      <c r="C9112" s="219" t="s">
        <v>123</v>
      </c>
      <c r="D9112" s="139" t="s">
        <v>44</v>
      </c>
      <c r="E9112" s="138" t="s">
        <v>539</v>
      </c>
      <c r="F9112" s="138" t="s">
        <v>60</v>
      </c>
      <c r="G9112">
        <v>3</v>
      </c>
      <c r="H9112" s="123">
        <f t="shared" si="579"/>
        <v>0.33333333333333331</v>
      </c>
      <c r="K9112" t="s">
        <v>100</v>
      </c>
      <c r="M9112" s="2">
        <v>2.0588235294117698</v>
      </c>
      <c r="N9112" s="138" t="s">
        <v>16</v>
      </c>
      <c r="O9112" s="138" t="s">
        <v>16</v>
      </c>
      <c r="P9112" s="138" t="s">
        <v>16</v>
      </c>
      <c r="Q9112" s="2">
        <v>2.3529411800000002</v>
      </c>
      <c r="R9112" s="138" t="s">
        <v>16</v>
      </c>
      <c r="S9112" s="138" t="s">
        <v>16</v>
      </c>
      <c r="T9112" s="138" t="s">
        <v>16</v>
      </c>
      <c r="U9112" s="339">
        <f t="shared" si="577"/>
        <v>-2.6390573536152613</v>
      </c>
      <c r="V9112" s="4" t="e">
        <f t="shared" si="578"/>
        <v>#VALUE!</v>
      </c>
    </row>
    <row r="9113" spans="1:22">
      <c r="A9113" s="66" t="s">
        <v>1183</v>
      </c>
      <c r="B9113" s="146" t="s">
        <v>1190</v>
      </c>
      <c r="C9113" s="219" t="s">
        <v>123</v>
      </c>
      <c r="D9113" s="139" t="s">
        <v>44</v>
      </c>
      <c r="E9113" s="138" t="s">
        <v>539</v>
      </c>
      <c r="F9113" s="138" t="s">
        <v>60</v>
      </c>
      <c r="G9113">
        <v>6</v>
      </c>
      <c r="H9113" s="123">
        <f t="shared" si="579"/>
        <v>0.66666666666666663</v>
      </c>
      <c r="K9113" t="s">
        <v>100</v>
      </c>
      <c r="M9113" s="2">
        <v>1.6176470588235301</v>
      </c>
      <c r="N9113" s="138" t="s">
        <v>16</v>
      </c>
      <c r="O9113" s="138" t="s">
        <v>16</v>
      </c>
      <c r="P9113" s="138" t="s">
        <v>16</v>
      </c>
      <c r="Q9113" s="2">
        <v>5.8823529399999996</v>
      </c>
      <c r="R9113" s="138" t="s">
        <v>16</v>
      </c>
      <c r="S9113" s="138" t="s">
        <v>16</v>
      </c>
      <c r="T9113" s="138" t="s">
        <v>16</v>
      </c>
      <c r="U9113" s="339">
        <f t="shared" si="577"/>
        <v>0.37469345094141032</v>
      </c>
      <c r="V9113" s="4" t="e">
        <f t="shared" si="578"/>
        <v>#VALUE!</v>
      </c>
    </row>
    <row r="9114" spans="1:22">
      <c r="A9114" s="66" t="s">
        <v>1183</v>
      </c>
      <c r="B9114" s="146" t="s">
        <v>1190</v>
      </c>
      <c r="C9114" s="219" t="s">
        <v>123</v>
      </c>
      <c r="D9114" s="139" t="s">
        <v>44</v>
      </c>
      <c r="E9114" s="138" t="s">
        <v>539</v>
      </c>
      <c r="F9114" s="138" t="s">
        <v>60</v>
      </c>
      <c r="G9114">
        <v>9</v>
      </c>
      <c r="H9114" s="123">
        <f t="shared" si="579"/>
        <v>1</v>
      </c>
      <c r="K9114" t="s">
        <v>100</v>
      </c>
      <c r="L9114" t="s">
        <v>100</v>
      </c>
      <c r="M9114" s="2">
        <v>11.617647058823501</v>
      </c>
      <c r="N9114" s="138" t="s">
        <v>16</v>
      </c>
      <c r="O9114" s="138" t="s">
        <v>16</v>
      </c>
      <c r="P9114" s="138" t="s">
        <v>16</v>
      </c>
      <c r="Q9114" s="2">
        <v>0.65693430656934504</v>
      </c>
      <c r="R9114" s="138" t="s">
        <v>16</v>
      </c>
      <c r="S9114" s="138" t="s">
        <v>16</v>
      </c>
      <c r="T9114" s="138" t="s">
        <v>16</v>
      </c>
      <c r="U9114" s="339">
        <f t="shared" si="577"/>
        <v>-0.68056839855308282</v>
      </c>
      <c r="V9114" s="4" t="e">
        <f t="shared" si="578"/>
        <v>#VALUE!</v>
      </c>
    </row>
    <row r="9115" spans="1:22">
      <c r="A9115" s="66" t="s">
        <v>1183</v>
      </c>
      <c r="B9115" s="146" t="s">
        <v>1191</v>
      </c>
      <c r="C9115" s="219" t="s">
        <v>123</v>
      </c>
      <c r="D9115" s="139" t="s">
        <v>44</v>
      </c>
      <c r="E9115" s="138" t="s">
        <v>539</v>
      </c>
      <c r="F9115" s="138" t="s">
        <v>60</v>
      </c>
      <c r="G9115">
        <v>0.5</v>
      </c>
      <c r="H9115" s="123">
        <f t="shared" si="579"/>
        <v>5.5555555555555552E-2</v>
      </c>
      <c r="J9115" t="s">
        <v>100</v>
      </c>
      <c r="M9115" s="2">
        <v>0.65693430656934504</v>
      </c>
      <c r="N9115" s="138" t="s">
        <v>16</v>
      </c>
      <c r="O9115" s="138" t="s">
        <v>16</v>
      </c>
      <c r="P9115" s="138" t="s">
        <v>16</v>
      </c>
      <c r="Q9115" s="2">
        <v>0.547445255474446</v>
      </c>
      <c r="R9115" s="138" t="s">
        <v>16</v>
      </c>
      <c r="S9115" s="138" t="s">
        <v>16</v>
      </c>
      <c r="T9115" s="138" t="s">
        <v>16</v>
      </c>
      <c r="U9115" s="339">
        <f t="shared" si="577"/>
        <v>0</v>
      </c>
      <c r="V9115" s="4" t="e">
        <f t="shared" si="578"/>
        <v>#VALUE!</v>
      </c>
    </row>
    <row r="9116" spans="1:22">
      <c r="A9116" s="66" t="s">
        <v>1183</v>
      </c>
      <c r="B9116" s="146" t="s">
        <v>1191</v>
      </c>
      <c r="C9116" s="219" t="s">
        <v>123</v>
      </c>
      <c r="D9116" s="139" t="s">
        <v>44</v>
      </c>
      <c r="E9116" s="138" t="s">
        <v>539</v>
      </c>
      <c r="F9116" s="138" t="s">
        <v>60</v>
      </c>
      <c r="G9116">
        <v>3</v>
      </c>
      <c r="H9116" s="123">
        <f t="shared" si="579"/>
        <v>0.33333333333333331</v>
      </c>
      <c r="K9116" t="s">
        <v>100</v>
      </c>
      <c r="M9116" s="2">
        <v>0.547445255474446</v>
      </c>
      <c r="N9116" s="138" t="s">
        <v>16</v>
      </c>
      <c r="O9116" s="138" t="s">
        <v>16</v>
      </c>
      <c r="P9116" s="138" t="s">
        <v>16</v>
      </c>
      <c r="Q9116" s="2">
        <v>1.20437956204379</v>
      </c>
      <c r="R9116" s="138" t="s">
        <v>16</v>
      </c>
      <c r="S9116" s="138" t="s">
        <v>16</v>
      </c>
      <c r="T9116" s="138" t="s">
        <v>16</v>
      </c>
      <c r="U9116" s="339">
        <f t="shared" si="577"/>
        <v>0</v>
      </c>
      <c r="V9116" s="4" t="e">
        <f t="shared" si="578"/>
        <v>#VALUE!</v>
      </c>
    </row>
    <row r="9117" spans="1:22">
      <c r="A9117" s="66" t="s">
        <v>1183</v>
      </c>
      <c r="B9117" s="146" t="s">
        <v>1191</v>
      </c>
      <c r="C9117" s="219" t="s">
        <v>123</v>
      </c>
      <c r="D9117" s="139" t="s">
        <v>44</v>
      </c>
      <c r="E9117" s="138" t="s">
        <v>539</v>
      </c>
      <c r="F9117" s="138" t="s">
        <v>60</v>
      </c>
      <c r="G9117">
        <v>6</v>
      </c>
      <c r="H9117" s="123">
        <f t="shared" si="579"/>
        <v>0.66666666666666663</v>
      </c>
      <c r="K9117" t="s">
        <v>100</v>
      </c>
      <c r="M9117" s="2">
        <v>2.9562043795620401</v>
      </c>
      <c r="N9117" s="138" t="s">
        <v>16</v>
      </c>
      <c r="O9117" s="138" t="s">
        <v>16</v>
      </c>
      <c r="P9117" s="138" t="s">
        <v>16</v>
      </c>
      <c r="Q9117" s="2">
        <v>2.4087591240875801</v>
      </c>
      <c r="R9117" s="138" t="s">
        <v>16</v>
      </c>
      <c r="S9117" s="138" t="s">
        <v>16</v>
      </c>
      <c r="T9117" s="138" t="s">
        <v>16</v>
      </c>
      <c r="U9117" s="339">
        <f t="shared" si="577"/>
        <v>-0.8979415932059619</v>
      </c>
      <c r="V9117" s="4" t="e">
        <f t="shared" si="578"/>
        <v>#VALUE!</v>
      </c>
    </row>
    <row r="9118" spans="1:22">
      <c r="A9118" s="66" t="s">
        <v>1183</v>
      </c>
      <c r="B9118" s="146" t="s">
        <v>1191</v>
      </c>
      <c r="C9118" s="219" t="s">
        <v>123</v>
      </c>
      <c r="D9118" s="139" t="s">
        <v>44</v>
      </c>
      <c r="E9118" s="138" t="s">
        <v>539</v>
      </c>
      <c r="F9118" s="138" t="s">
        <v>60</v>
      </c>
      <c r="G9118">
        <v>9</v>
      </c>
      <c r="H9118" s="123">
        <f t="shared" si="579"/>
        <v>1</v>
      </c>
      <c r="K9118" t="s">
        <v>100</v>
      </c>
      <c r="L9118" t="s">
        <v>100</v>
      </c>
      <c r="M9118" s="2">
        <v>11.3868613138686</v>
      </c>
      <c r="N9118" s="138" t="s">
        <v>16</v>
      </c>
      <c r="O9118" s="138" t="s">
        <v>16</v>
      </c>
      <c r="P9118" s="138" t="s">
        <v>16</v>
      </c>
      <c r="Q9118" s="2">
        <v>6.3829787234042499</v>
      </c>
      <c r="R9118" s="138" t="s">
        <v>16</v>
      </c>
      <c r="S9118" s="138" t="s">
        <v>16</v>
      </c>
      <c r="T9118" s="138" t="s">
        <v>16</v>
      </c>
      <c r="U9118" s="339">
        <f t="shared" si="577"/>
        <v>-1.5533484457830604</v>
      </c>
      <c r="V9118" s="4" t="e">
        <f t="shared" si="578"/>
        <v>#VALUE!</v>
      </c>
    </row>
    <row r="9119" spans="1:22">
      <c r="A9119" s="66" t="s">
        <v>1183</v>
      </c>
      <c r="B9119" s="146" t="s">
        <v>1192</v>
      </c>
      <c r="C9119" s="219" t="s">
        <v>123</v>
      </c>
      <c r="D9119" s="139" t="s">
        <v>44</v>
      </c>
      <c r="E9119" s="138" t="s">
        <v>539</v>
      </c>
      <c r="F9119" s="138" t="s">
        <v>60</v>
      </c>
      <c r="G9119">
        <v>0.5</v>
      </c>
      <c r="H9119" s="123">
        <f t="shared" si="579"/>
        <v>5.5555555555555552E-2</v>
      </c>
      <c r="J9119" t="s">
        <v>100</v>
      </c>
      <c r="M9119" s="2">
        <v>0.70921985815602995</v>
      </c>
      <c r="N9119" s="138" t="s">
        <v>16</v>
      </c>
      <c r="O9119" s="138" t="s">
        <v>16</v>
      </c>
      <c r="P9119" s="138" t="s">
        <v>16</v>
      </c>
      <c r="Q9119" s="2">
        <v>3.12056737588652</v>
      </c>
      <c r="R9119" s="138" t="s">
        <v>16</v>
      </c>
      <c r="S9119" s="138" t="s">
        <v>16</v>
      </c>
      <c r="T9119" s="138" t="s">
        <v>16</v>
      </c>
      <c r="U9119" s="339">
        <f t="shared" si="577"/>
        <v>2.197224577336216</v>
      </c>
      <c r="V9119" s="4" t="e">
        <f t="shared" si="578"/>
        <v>#VALUE!</v>
      </c>
    </row>
    <row r="9120" spans="1:22">
      <c r="A9120" s="66" t="s">
        <v>1183</v>
      </c>
      <c r="B9120" s="146" t="s">
        <v>1192</v>
      </c>
      <c r="C9120" s="219" t="s">
        <v>123</v>
      </c>
      <c r="D9120" s="139" t="s">
        <v>44</v>
      </c>
      <c r="E9120" s="138" t="s">
        <v>539</v>
      </c>
      <c r="F9120" s="138" t="s">
        <v>60</v>
      </c>
      <c r="G9120">
        <v>3</v>
      </c>
      <c r="H9120" s="123">
        <f t="shared" si="579"/>
        <v>0.33333333333333331</v>
      </c>
      <c r="K9120" t="s">
        <v>100</v>
      </c>
      <c r="M9120" s="2">
        <v>2.4113475177304902</v>
      </c>
      <c r="N9120" s="138" t="s">
        <v>16</v>
      </c>
      <c r="O9120" s="138" t="s">
        <v>16</v>
      </c>
      <c r="P9120" s="138" t="s">
        <v>16</v>
      </c>
      <c r="Q9120" s="2">
        <v>2.2695035460992901</v>
      </c>
      <c r="R9120" s="138" t="s">
        <v>16</v>
      </c>
      <c r="S9120" s="138" t="s">
        <v>16</v>
      </c>
      <c r="T9120" s="138" t="s">
        <v>16</v>
      </c>
      <c r="U9120" s="339">
        <f t="shared" si="577"/>
        <v>0.25782910930210085</v>
      </c>
      <c r="V9120" s="4" t="e">
        <f t="shared" si="578"/>
        <v>#VALUE!</v>
      </c>
    </row>
    <row r="9121" spans="1:22">
      <c r="A9121" s="66" t="s">
        <v>1183</v>
      </c>
      <c r="B9121" s="146" t="s">
        <v>1192</v>
      </c>
      <c r="C9121" s="219" t="s">
        <v>123</v>
      </c>
      <c r="D9121" s="139" t="s">
        <v>44</v>
      </c>
      <c r="E9121" s="138" t="s">
        <v>539</v>
      </c>
      <c r="F9121" s="138" t="s">
        <v>60</v>
      </c>
      <c r="G9121">
        <v>6</v>
      </c>
      <c r="H9121" s="123">
        <f t="shared" si="579"/>
        <v>0.66666666666666663</v>
      </c>
      <c r="K9121" t="s">
        <v>100</v>
      </c>
      <c r="M9121" s="2">
        <v>1.27659574468085</v>
      </c>
      <c r="N9121" s="138" t="s">
        <v>16</v>
      </c>
      <c r="O9121" s="138" t="s">
        <v>16</v>
      </c>
      <c r="P9121" s="138" t="s">
        <v>16</v>
      </c>
      <c r="Q9121" s="2">
        <v>1.1347517730496399</v>
      </c>
      <c r="R9121" s="138" t="s">
        <v>16</v>
      </c>
      <c r="S9121" s="138" t="s">
        <v>16</v>
      </c>
      <c r="T9121" s="138" t="s">
        <v>16</v>
      </c>
      <c r="U9121" s="339">
        <f t="shared" si="577"/>
        <v>0.57536414490356225</v>
      </c>
      <c r="V9121" s="4" t="e">
        <f t="shared" si="578"/>
        <v>#VALUE!</v>
      </c>
    </row>
    <row r="9122" spans="1:22">
      <c r="A9122" s="66" t="s">
        <v>1183</v>
      </c>
      <c r="B9122" s="146" t="s">
        <v>1192</v>
      </c>
      <c r="C9122" s="219" t="s">
        <v>123</v>
      </c>
      <c r="D9122" s="139" t="s">
        <v>44</v>
      </c>
      <c r="E9122" s="138" t="s">
        <v>539</v>
      </c>
      <c r="F9122" s="138" t="s">
        <v>60</v>
      </c>
      <c r="G9122">
        <v>9</v>
      </c>
      <c r="H9122" s="123">
        <f t="shared" si="579"/>
        <v>1</v>
      </c>
      <c r="K9122" t="s">
        <v>100</v>
      </c>
      <c r="L9122" t="s">
        <v>100</v>
      </c>
      <c r="M9122" s="2">
        <v>2.1276595744680802</v>
      </c>
      <c r="N9122" s="138" t="s">
        <v>16</v>
      </c>
      <c r="O9122" s="138" t="s">
        <v>16</v>
      </c>
      <c r="P9122" s="138" t="s">
        <v>16</v>
      </c>
      <c r="Q9122" s="2">
        <v>0.70921986000000004</v>
      </c>
      <c r="R9122" s="138" t="s">
        <v>16</v>
      </c>
      <c r="S9122" s="138" t="s">
        <v>16</v>
      </c>
      <c r="T9122" s="138" t="s">
        <v>16</v>
      </c>
      <c r="U9122" s="339">
        <f t="shared" si="577"/>
        <v>-0.62860865942237665</v>
      </c>
      <c r="V9122" s="4" t="e">
        <f t="shared" si="578"/>
        <v>#VALUE!</v>
      </c>
    </row>
    <row r="9123" spans="1:22">
      <c r="A9123" s="66" t="s">
        <v>1183</v>
      </c>
      <c r="B9123" s="146" t="s">
        <v>1193</v>
      </c>
      <c r="C9123" s="219" t="s">
        <v>123</v>
      </c>
      <c r="D9123" s="139" t="s">
        <v>44</v>
      </c>
      <c r="E9123" s="138" t="s">
        <v>539</v>
      </c>
      <c r="F9123" s="138" t="s">
        <v>60</v>
      </c>
      <c r="G9123">
        <v>0.5</v>
      </c>
      <c r="H9123" s="123">
        <f t="shared" si="579"/>
        <v>5.5555555555555552E-2</v>
      </c>
      <c r="J9123" t="s">
        <v>100</v>
      </c>
      <c r="M9123" s="2">
        <v>0.49645390070921802</v>
      </c>
      <c r="N9123" s="138" t="s">
        <v>16</v>
      </c>
      <c r="O9123" s="138" t="s">
        <v>16</v>
      </c>
      <c r="P9123" s="138" t="s">
        <v>16</v>
      </c>
      <c r="Q9123" s="2">
        <v>1.20567376</v>
      </c>
      <c r="R9123" s="138" t="s">
        <v>16</v>
      </c>
      <c r="S9123" s="138" t="s">
        <v>16</v>
      </c>
      <c r="T9123" s="138" t="s">
        <v>16</v>
      </c>
      <c r="U9123" s="339">
        <f t="shared" si="577"/>
        <v>0.35667494653873616</v>
      </c>
      <c r="V9123" s="4" t="e">
        <f t="shared" si="578"/>
        <v>#VALUE!</v>
      </c>
    </row>
    <row r="9124" spans="1:22">
      <c r="A9124" s="66" t="s">
        <v>1183</v>
      </c>
      <c r="B9124" s="146" t="s">
        <v>1193</v>
      </c>
      <c r="C9124" s="219" t="s">
        <v>123</v>
      </c>
      <c r="D9124" s="139" t="s">
        <v>44</v>
      </c>
      <c r="E9124" s="138" t="s">
        <v>539</v>
      </c>
      <c r="F9124" s="138" t="s">
        <v>60</v>
      </c>
      <c r="G9124">
        <v>3</v>
      </c>
      <c r="H9124" s="123">
        <f t="shared" si="579"/>
        <v>0.33333333333333331</v>
      </c>
      <c r="K9124" t="s">
        <v>100</v>
      </c>
      <c r="M9124" s="2">
        <v>3.5460992907801301</v>
      </c>
      <c r="N9124" s="138" t="s">
        <v>16</v>
      </c>
      <c r="O9124" s="138" t="s">
        <v>16</v>
      </c>
      <c r="P9124" s="138" t="s">
        <v>16</v>
      </c>
      <c r="Q9124" s="2">
        <v>3.6879432599999999</v>
      </c>
      <c r="R9124" s="138" t="s">
        <v>16</v>
      </c>
      <c r="S9124" s="138" t="s">
        <v>16</v>
      </c>
      <c r="T9124" s="138" t="s">
        <v>16</v>
      </c>
      <c r="U9124" s="339">
        <f t="shared" si="577"/>
        <v>-1.07880966043075</v>
      </c>
      <c r="V9124" s="4" t="e">
        <f t="shared" si="578"/>
        <v>#VALUE!</v>
      </c>
    </row>
    <row r="9125" spans="1:22">
      <c r="A9125" s="66" t="s">
        <v>1183</v>
      </c>
      <c r="B9125" s="146" t="s">
        <v>1193</v>
      </c>
      <c r="C9125" s="219" t="s">
        <v>123</v>
      </c>
      <c r="D9125" s="139" t="s">
        <v>44</v>
      </c>
      <c r="E9125" s="138" t="s">
        <v>539</v>
      </c>
      <c r="F9125" s="138" t="s">
        <v>60</v>
      </c>
      <c r="G9125">
        <v>6</v>
      </c>
      <c r="H9125" s="123">
        <f t="shared" si="579"/>
        <v>0.66666666666666663</v>
      </c>
      <c r="K9125" t="s">
        <v>100</v>
      </c>
      <c r="M9125" s="2">
        <v>0.56737588652482196</v>
      </c>
      <c r="N9125" s="138" t="s">
        <v>16</v>
      </c>
      <c r="O9125" s="138" t="s">
        <v>16</v>
      </c>
      <c r="P9125" s="138" t="s">
        <v>16</v>
      </c>
      <c r="Q9125" s="2">
        <v>0.63829787000000004</v>
      </c>
      <c r="R9125" s="138" t="s">
        <v>16</v>
      </c>
      <c r="S9125" s="138" t="s">
        <v>16</v>
      </c>
      <c r="T9125" s="138" t="s">
        <v>16</v>
      </c>
      <c r="U9125" s="339">
        <f t="shared" si="577"/>
        <v>1.8718021762477466</v>
      </c>
      <c r="V9125" s="4" t="e">
        <f t="shared" si="578"/>
        <v>#VALUE!</v>
      </c>
    </row>
    <row r="9126" spans="1:22">
      <c r="A9126" s="66" t="s">
        <v>1183</v>
      </c>
      <c r="B9126" s="146" t="s">
        <v>1193</v>
      </c>
      <c r="C9126" s="219" t="s">
        <v>123</v>
      </c>
      <c r="D9126" s="139" t="s">
        <v>44</v>
      </c>
      <c r="E9126" s="138" t="s">
        <v>539</v>
      </c>
      <c r="F9126" s="138" t="s">
        <v>60</v>
      </c>
      <c r="G9126">
        <v>9</v>
      </c>
      <c r="H9126" s="123">
        <f t="shared" si="579"/>
        <v>1</v>
      </c>
      <c r="K9126" t="s">
        <v>100</v>
      </c>
      <c r="L9126" t="s">
        <v>100</v>
      </c>
      <c r="M9126" s="2">
        <v>1.9858156028368701</v>
      </c>
      <c r="N9126" s="138" t="s">
        <v>16</v>
      </c>
      <c r="O9126" s="138" t="s">
        <v>16</v>
      </c>
      <c r="P9126" s="138" t="s">
        <v>16</v>
      </c>
      <c r="Q9126" s="2">
        <v>59.060402684563698</v>
      </c>
      <c r="R9126" s="138" t="s">
        <v>16</v>
      </c>
      <c r="S9126" s="138" t="s">
        <v>16</v>
      </c>
      <c r="T9126" s="138" t="s">
        <v>16</v>
      </c>
      <c r="U9126" s="339">
        <f t="shared" si="577"/>
        <v>-1.1349799365056463</v>
      </c>
      <c r="V9126" s="4" t="e">
        <f t="shared" si="578"/>
        <v>#VALUE!</v>
      </c>
    </row>
    <row r="9127" spans="1:22">
      <c r="A9127" s="66" t="s">
        <v>1185</v>
      </c>
      <c r="B9127" s="146" t="s">
        <v>1194</v>
      </c>
      <c r="C9127" s="219" t="s">
        <v>123</v>
      </c>
      <c r="D9127" s="139" t="s">
        <v>44</v>
      </c>
      <c r="E9127" s="138" t="s">
        <v>539</v>
      </c>
      <c r="F9127" s="138" t="s">
        <v>60</v>
      </c>
      <c r="G9127">
        <v>0.5</v>
      </c>
      <c r="H9127" s="123">
        <f t="shared" si="579"/>
        <v>5.5555555555555552E-2</v>
      </c>
      <c r="J9127" t="s">
        <v>100</v>
      </c>
      <c r="M9127" s="2">
        <v>59.060402684563698</v>
      </c>
      <c r="N9127" s="138" t="s">
        <v>16</v>
      </c>
      <c r="O9127" s="138" t="s">
        <v>16</v>
      </c>
      <c r="P9127" s="138" t="s">
        <v>16</v>
      </c>
      <c r="Q9127" s="2">
        <v>37.919463087248197</v>
      </c>
      <c r="R9127" s="138" t="s">
        <v>16</v>
      </c>
      <c r="S9127" s="138" t="s">
        <v>16</v>
      </c>
      <c r="T9127" s="138" t="s">
        <v>16</v>
      </c>
      <c r="U9127" s="339">
        <f t="shared" si="577"/>
        <v>0</v>
      </c>
      <c r="V9127" s="4" t="e">
        <f t="shared" si="578"/>
        <v>#VALUE!</v>
      </c>
    </row>
    <row r="9128" spans="1:22">
      <c r="A9128" s="66" t="s">
        <v>1185</v>
      </c>
      <c r="B9128" s="146" t="s">
        <v>1194</v>
      </c>
      <c r="C9128" s="219" t="s">
        <v>123</v>
      </c>
      <c r="D9128" s="139" t="s">
        <v>44</v>
      </c>
      <c r="E9128" s="138" t="s">
        <v>539</v>
      </c>
      <c r="F9128" s="138" t="s">
        <v>60</v>
      </c>
      <c r="G9128">
        <v>6</v>
      </c>
      <c r="H9128" s="123">
        <f t="shared" si="579"/>
        <v>0.66666666666666663</v>
      </c>
      <c r="K9128" t="s">
        <v>100</v>
      </c>
      <c r="M9128" s="2">
        <v>38.926174496644201</v>
      </c>
      <c r="N9128" s="138" t="s">
        <v>16</v>
      </c>
      <c r="O9128" s="138" t="s">
        <v>16</v>
      </c>
      <c r="P9128" s="138" t="s">
        <v>16</v>
      </c>
      <c r="Q9128" s="2">
        <v>45.6375838926174</v>
      </c>
      <c r="R9128" s="138" t="s">
        <v>16</v>
      </c>
      <c r="S9128" s="138" t="s">
        <v>16</v>
      </c>
      <c r="T9128" s="138" t="s">
        <v>16</v>
      </c>
      <c r="U9128" s="339">
        <f t="shared" si="577"/>
        <v>-2.6202372394024984E-2</v>
      </c>
      <c r="V9128" s="4" t="e">
        <f t="shared" si="578"/>
        <v>#VALUE!</v>
      </c>
    </row>
    <row r="9129" spans="1:22">
      <c r="A9129" s="66" t="s">
        <v>1185</v>
      </c>
      <c r="B9129" s="146" t="s">
        <v>1194</v>
      </c>
      <c r="C9129" s="219" t="s">
        <v>123</v>
      </c>
      <c r="D9129" s="139" t="s">
        <v>44</v>
      </c>
      <c r="E9129" s="138" t="s">
        <v>539</v>
      </c>
      <c r="F9129" s="138" t="s">
        <v>60</v>
      </c>
      <c r="G9129">
        <v>9</v>
      </c>
      <c r="H9129" s="123">
        <f t="shared" si="579"/>
        <v>1</v>
      </c>
      <c r="K9129" t="s">
        <v>100</v>
      </c>
      <c r="L9129" t="s">
        <v>100</v>
      </c>
      <c r="M9129" s="2">
        <v>46.979865771812001</v>
      </c>
      <c r="N9129" s="138" t="s">
        <v>16</v>
      </c>
      <c r="O9129" s="138" t="s">
        <v>16</v>
      </c>
      <c r="P9129" s="138" t="s">
        <v>16</v>
      </c>
      <c r="Q9129" s="2">
        <v>5.5882352900000001</v>
      </c>
      <c r="R9129" s="138" t="s">
        <v>16</v>
      </c>
      <c r="S9129" s="138" t="s">
        <v>16</v>
      </c>
      <c r="T9129" s="138" t="s">
        <v>16</v>
      </c>
      <c r="U9129" s="339">
        <f t="shared" si="577"/>
        <v>-2.8987536873251729E-2</v>
      </c>
      <c r="V9129" s="4" t="e">
        <f t="shared" si="578"/>
        <v>#VALUE!</v>
      </c>
    </row>
    <row r="9130" spans="1:22">
      <c r="A9130" s="66" t="s">
        <v>1185</v>
      </c>
      <c r="B9130" s="146" t="s">
        <v>1190</v>
      </c>
      <c r="C9130" s="219" t="s">
        <v>123</v>
      </c>
      <c r="D9130" s="139" t="s">
        <v>44</v>
      </c>
      <c r="E9130" s="138" t="s">
        <v>539</v>
      </c>
      <c r="F9130" s="138" t="s">
        <v>60</v>
      </c>
      <c r="G9130">
        <v>0.5</v>
      </c>
      <c r="H9130" s="123">
        <f t="shared" si="579"/>
        <v>5.5555555555555552E-2</v>
      </c>
      <c r="J9130" t="s">
        <v>100</v>
      </c>
      <c r="M9130" s="2">
        <v>5.5882352941176396</v>
      </c>
      <c r="N9130" s="138" t="s">
        <v>16</v>
      </c>
      <c r="O9130" s="138" t="s">
        <v>16</v>
      </c>
      <c r="P9130" s="138" t="s">
        <v>16</v>
      </c>
      <c r="Q9130" s="2">
        <v>11.617647099999999</v>
      </c>
      <c r="R9130" s="138" t="s">
        <v>16</v>
      </c>
      <c r="S9130" s="138" t="s">
        <v>16</v>
      </c>
      <c r="T9130" s="138" t="s">
        <v>16</v>
      </c>
      <c r="U9130" s="339">
        <f t="shared" si="577"/>
        <v>-7.3684081086046843E-10</v>
      </c>
      <c r="V9130" s="4" t="e">
        <f t="shared" si="578"/>
        <v>#VALUE!</v>
      </c>
    </row>
    <row r="9131" spans="1:22">
      <c r="A9131" s="66" t="s">
        <v>1185</v>
      </c>
      <c r="B9131" s="146" t="s">
        <v>1190</v>
      </c>
      <c r="C9131" s="219" t="s">
        <v>123</v>
      </c>
      <c r="D9131" s="139" t="s">
        <v>44</v>
      </c>
      <c r="E9131" s="138" t="s">
        <v>539</v>
      </c>
      <c r="F9131" s="138" t="s">
        <v>60</v>
      </c>
      <c r="G9131">
        <v>6</v>
      </c>
      <c r="H9131" s="123">
        <f t="shared" si="579"/>
        <v>0.66666666666666663</v>
      </c>
      <c r="K9131" t="s">
        <v>100</v>
      </c>
      <c r="M9131" s="2">
        <v>8.2352941176470598</v>
      </c>
      <c r="N9131" s="138" t="s">
        <v>16</v>
      </c>
      <c r="O9131" s="138" t="s">
        <v>16</v>
      </c>
      <c r="P9131" s="138" t="s">
        <v>16</v>
      </c>
      <c r="Q9131" s="2">
        <v>6.9117647099999999</v>
      </c>
      <c r="R9131" s="138" t="s">
        <v>16</v>
      </c>
      <c r="S9131" s="138" t="s">
        <v>16</v>
      </c>
      <c r="T9131" s="138" t="s">
        <v>16</v>
      </c>
      <c r="U9131" s="339">
        <f t="shared" si="577"/>
        <v>0.34409616527617592</v>
      </c>
      <c r="V9131" s="4" t="e">
        <f t="shared" si="578"/>
        <v>#VALUE!</v>
      </c>
    </row>
    <row r="9132" spans="1:22">
      <c r="A9132" s="66" t="s">
        <v>1185</v>
      </c>
      <c r="B9132" s="146" t="s">
        <v>1190</v>
      </c>
      <c r="C9132" s="219" t="s">
        <v>123</v>
      </c>
      <c r="D9132" s="139" t="s">
        <v>44</v>
      </c>
      <c r="E9132" s="138" t="s">
        <v>539</v>
      </c>
      <c r="F9132" s="138" t="s">
        <v>60</v>
      </c>
      <c r="G9132">
        <v>9</v>
      </c>
      <c r="H9132" s="123">
        <f t="shared" si="579"/>
        <v>1</v>
      </c>
      <c r="K9132" t="s">
        <v>100</v>
      </c>
      <c r="L9132" t="s">
        <v>100</v>
      </c>
      <c r="M9132" s="2">
        <v>10</v>
      </c>
      <c r="N9132" s="138" t="s">
        <v>16</v>
      </c>
      <c r="O9132" s="138" t="s">
        <v>16</v>
      </c>
      <c r="P9132" s="138" t="s">
        <v>16</v>
      </c>
      <c r="Q9132" s="2">
        <v>0.76642335766423197</v>
      </c>
      <c r="R9132" s="138" t="s">
        <v>16</v>
      </c>
      <c r="S9132" s="138" t="s">
        <v>16</v>
      </c>
      <c r="T9132" s="138" t="s">
        <v>16</v>
      </c>
      <c r="U9132" s="339">
        <f t="shared" si="577"/>
        <v>-0.36936010287030341</v>
      </c>
      <c r="V9132" s="4" t="e">
        <f t="shared" si="578"/>
        <v>#VALUE!</v>
      </c>
    </row>
    <row r="9133" spans="1:22">
      <c r="A9133" s="66" t="s">
        <v>1185</v>
      </c>
      <c r="B9133" s="146" t="s">
        <v>1191</v>
      </c>
      <c r="C9133" s="219" t="s">
        <v>123</v>
      </c>
      <c r="D9133" s="139" t="s">
        <v>44</v>
      </c>
      <c r="E9133" s="138" t="s">
        <v>539</v>
      </c>
      <c r="F9133" s="138" t="s">
        <v>60</v>
      </c>
      <c r="G9133">
        <v>0.5</v>
      </c>
      <c r="H9133" s="123">
        <f t="shared" si="579"/>
        <v>5.5555555555555552E-2</v>
      </c>
      <c r="J9133" t="s">
        <v>100</v>
      </c>
      <c r="M9133" s="2">
        <v>0.76642335766423197</v>
      </c>
      <c r="N9133" s="138" t="s">
        <v>16</v>
      </c>
      <c r="O9133" s="138" t="s">
        <v>16</v>
      </c>
      <c r="P9133" s="138" t="s">
        <v>16</v>
      </c>
      <c r="Q9133" s="2">
        <v>2.6277372262773699</v>
      </c>
      <c r="R9133" s="138" t="s">
        <v>16</v>
      </c>
      <c r="S9133" s="138" t="s">
        <v>16</v>
      </c>
      <c r="T9133" s="138" t="s">
        <v>16</v>
      </c>
      <c r="U9133" s="339">
        <f t="shared" si="577"/>
        <v>0</v>
      </c>
      <c r="V9133" s="4" t="e">
        <f t="shared" si="578"/>
        <v>#VALUE!</v>
      </c>
    </row>
    <row r="9134" spans="1:22">
      <c r="A9134" s="66" t="s">
        <v>1185</v>
      </c>
      <c r="B9134" s="146" t="s">
        <v>1191</v>
      </c>
      <c r="C9134" s="219" t="s">
        <v>123</v>
      </c>
      <c r="D9134" s="139" t="s">
        <v>44</v>
      </c>
      <c r="E9134" s="138" t="s">
        <v>539</v>
      </c>
      <c r="F9134" s="138" t="s">
        <v>60</v>
      </c>
      <c r="G9134">
        <v>6</v>
      </c>
      <c r="H9134" s="123">
        <f t="shared" si="579"/>
        <v>0.66666666666666663</v>
      </c>
      <c r="K9134" t="s">
        <v>100</v>
      </c>
      <c r="M9134" s="2">
        <v>0.98540145985401795</v>
      </c>
      <c r="N9134" s="138" t="s">
        <v>16</v>
      </c>
      <c r="O9134" s="138" t="s">
        <v>16</v>
      </c>
      <c r="P9134" s="138" t="s">
        <v>16</v>
      </c>
      <c r="Q9134" s="2">
        <v>5.58394160583941</v>
      </c>
      <c r="R9134" s="138" t="s">
        <v>16</v>
      </c>
      <c r="S9134" s="138" t="s">
        <v>16</v>
      </c>
      <c r="T9134" s="138" t="s">
        <v>16</v>
      </c>
      <c r="U9134" s="339">
        <f t="shared" si="577"/>
        <v>0.98082925301172197</v>
      </c>
      <c r="V9134" s="4" t="e">
        <f t="shared" si="578"/>
        <v>#VALUE!</v>
      </c>
    </row>
    <row r="9135" spans="1:22">
      <c r="A9135" s="66" t="s">
        <v>1185</v>
      </c>
      <c r="B9135" s="146" t="s">
        <v>1191</v>
      </c>
      <c r="C9135" s="219" t="s">
        <v>123</v>
      </c>
      <c r="D9135" s="139" t="s">
        <v>44</v>
      </c>
      <c r="E9135" s="138" t="s">
        <v>539</v>
      </c>
      <c r="F9135" s="138" t="s">
        <v>60</v>
      </c>
      <c r="G9135">
        <v>9</v>
      </c>
      <c r="H9135" s="123">
        <f t="shared" si="579"/>
        <v>1</v>
      </c>
      <c r="K9135" t="s">
        <v>100</v>
      </c>
      <c r="L9135" t="s">
        <v>100</v>
      </c>
      <c r="M9135" s="2">
        <v>9.6350364963503594</v>
      </c>
      <c r="N9135" s="138" t="s">
        <v>16</v>
      </c>
      <c r="O9135" s="138" t="s">
        <v>16</v>
      </c>
      <c r="P9135" s="138" t="s">
        <v>16</v>
      </c>
      <c r="Q9135" s="2">
        <v>0.85106382978723405</v>
      </c>
      <c r="R9135" s="138" t="s">
        <v>16</v>
      </c>
      <c r="S9135" s="138" t="s">
        <v>16</v>
      </c>
      <c r="T9135" s="138" t="s">
        <v>16</v>
      </c>
      <c r="U9135" s="339">
        <f t="shared" si="577"/>
        <v>-0.54551118175388125</v>
      </c>
      <c r="V9135" s="4" t="e">
        <f t="shared" si="578"/>
        <v>#VALUE!</v>
      </c>
    </row>
    <row r="9136" spans="1:22">
      <c r="A9136" s="66" t="s">
        <v>1185</v>
      </c>
      <c r="B9136" s="146" t="s">
        <v>1192</v>
      </c>
      <c r="C9136" s="219" t="s">
        <v>123</v>
      </c>
      <c r="D9136" s="139" t="s">
        <v>44</v>
      </c>
      <c r="E9136" s="138" t="s">
        <v>539</v>
      </c>
      <c r="F9136" s="138" t="s">
        <v>60</v>
      </c>
      <c r="G9136">
        <v>0.5</v>
      </c>
      <c r="H9136" s="123">
        <f t="shared" si="579"/>
        <v>5.5555555555555552E-2</v>
      </c>
      <c r="J9136" t="s">
        <v>100</v>
      </c>
      <c r="M9136" s="2">
        <v>0.70921985815602995</v>
      </c>
      <c r="N9136" s="138" t="s">
        <v>16</v>
      </c>
      <c r="O9136" s="138" t="s">
        <v>16</v>
      </c>
      <c r="P9136" s="138" t="s">
        <v>16</v>
      </c>
      <c r="Q9136" s="2">
        <v>0.85106382978723405</v>
      </c>
      <c r="R9136" s="138" t="s">
        <v>16</v>
      </c>
      <c r="S9136" s="138" t="s">
        <v>16</v>
      </c>
      <c r="T9136" s="138" t="s">
        <v>16</v>
      </c>
      <c r="U9136" s="339">
        <f t="shared" si="577"/>
        <v>0.18232155679395237</v>
      </c>
      <c r="V9136" s="4" t="e">
        <f t="shared" si="578"/>
        <v>#VALUE!</v>
      </c>
    </row>
    <row r="9137" spans="1:22">
      <c r="A9137" s="66" t="s">
        <v>1185</v>
      </c>
      <c r="B9137" s="146" t="s">
        <v>1192</v>
      </c>
      <c r="C9137" s="219" t="s">
        <v>123</v>
      </c>
      <c r="D9137" s="139" t="s">
        <v>44</v>
      </c>
      <c r="E9137" s="138" t="s">
        <v>539</v>
      </c>
      <c r="F9137" s="138" t="s">
        <v>60</v>
      </c>
      <c r="G9137">
        <v>6</v>
      </c>
      <c r="H9137" s="123">
        <f t="shared" si="579"/>
        <v>0.66666666666666663</v>
      </c>
      <c r="K9137" t="s">
        <v>100</v>
      </c>
      <c r="M9137" s="2">
        <v>1.3475177304964501</v>
      </c>
      <c r="N9137" s="138" t="s">
        <v>16</v>
      </c>
      <c r="O9137" s="138" t="s">
        <v>16</v>
      </c>
      <c r="P9137" s="138" t="s">
        <v>16</v>
      </c>
      <c r="Q9137" s="2">
        <v>1.7730496453900699</v>
      </c>
      <c r="R9137" s="138" t="s">
        <v>16</v>
      </c>
      <c r="S9137" s="138" t="s">
        <v>16</v>
      </c>
      <c r="T9137" s="138" t="s">
        <v>16</v>
      </c>
      <c r="U9137" s="339">
        <f t="shared" si="577"/>
        <v>-0.45953232937843724</v>
      </c>
      <c r="V9137" s="4" t="e">
        <f t="shared" si="578"/>
        <v>#VALUE!</v>
      </c>
    </row>
    <row r="9138" spans="1:22">
      <c r="A9138" s="66" t="s">
        <v>1185</v>
      </c>
      <c r="B9138" s="146" t="s">
        <v>1192</v>
      </c>
      <c r="C9138" s="219" t="s">
        <v>123</v>
      </c>
      <c r="D9138" s="139" t="s">
        <v>44</v>
      </c>
      <c r="E9138" s="138" t="s">
        <v>539</v>
      </c>
      <c r="F9138" s="138" t="s">
        <v>60</v>
      </c>
      <c r="G9138">
        <v>9</v>
      </c>
      <c r="H9138" s="123">
        <f t="shared" si="579"/>
        <v>1</v>
      </c>
      <c r="K9138" t="s">
        <v>100</v>
      </c>
      <c r="L9138" t="s">
        <v>100</v>
      </c>
      <c r="M9138" s="2">
        <v>1.3475177304964501</v>
      </c>
      <c r="N9138" s="138" t="s">
        <v>16</v>
      </c>
      <c r="O9138" s="138" t="s">
        <v>16</v>
      </c>
      <c r="P9138" s="138" t="s">
        <v>16</v>
      </c>
      <c r="Q9138" s="2">
        <v>7.0921990000000004E-2</v>
      </c>
      <c r="R9138" s="138" t="s">
        <v>16</v>
      </c>
      <c r="S9138" s="138" t="s">
        <v>16</v>
      </c>
      <c r="T9138" s="138" t="s">
        <v>16</v>
      </c>
      <c r="U9138" s="339">
        <f t="shared" si="577"/>
        <v>0.27443684570176258</v>
      </c>
      <c r="V9138" s="4" t="e">
        <f t="shared" si="578"/>
        <v>#VALUE!</v>
      </c>
    </row>
    <row r="9139" spans="1:22">
      <c r="A9139" s="66" t="s">
        <v>1185</v>
      </c>
      <c r="B9139" s="146" t="s">
        <v>1193</v>
      </c>
      <c r="C9139" s="219" t="s">
        <v>123</v>
      </c>
      <c r="D9139" s="139" t="s">
        <v>44</v>
      </c>
      <c r="E9139" s="138" t="s">
        <v>539</v>
      </c>
      <c r="F9139" s="138" t="s">
        <v>60</v>
      </c>
      <c r="G9139">
        <v>0.5</v>
      </c>
      <c r="H9139" s="123">
        <f t="shared" ref="H9139:H9170" si="580">G9139/9</f>
        <v>5.5555555555555552E-2</v>
      </c>
      <c r="J9139" t="s">
        <v>100</v>
      </c>
      <c r="M9139" s="2">
        <v>0.49645390070921802</v>
      </c>
      <c r="N9139" s="138" t="s">
        <v>16</v>
      </c>
      <c r="O9139" s="138" t="s">
        <v>16</v>
      </c>
      <c r="P9139" s="138" t="s">
        <v>16</v>
      </c>
      <c r="Q9139" s="2">
        <v>7.0921990000000004E-2</v>
      </c>
      <c r="R9139" s="138" t="s">
        <v>16</v>
      </c>
      <c r="S9139" s="138" t="s">
        <v>16</v>
      </c>
      <c r="T9139" s="138" t="s">
        <v>16</v>
      </c>
      <c r="U9139" s="339">
        <f t="shared" si="577"/>
        <v>-1.9459100900553112</v>
      </c>
      <c r="V9139" s="4" t="e">
        <f t="shared" si="578"/>
        <v>#VALUE!</v>
      </c>
    </row>
    <row r="9140" spans="1:22">
      <c r="A9140" s="66" t="s">
        <v>1185</v>
      </c>
      <c r="B9140" s="146" t="s">
        <v>1193</v>
      </c>
      <c r="C9140" s="219" t="s">
        <v>123</v>
      </c>
      <c r="D9140" s="139" t="s">
        <v>44</v>
      </c>
      <c r="E9140" s="138" t="s">
        <v>539</v>
      </c>
      <c r="F9140" s="138" t="s">
        <v>60</v>
      </c>
      <c r="G9140">
        <v>6</v>
      </c>
      <c r="H9140" s="123">
        <f t="shared" si="580"/>
        <v>0.66666666666666663</v>
      </c>
      <c r="K9140" t="s">
        <v>100</v>
      </c>
      <c r="M9140" s="2">
        <v>0</v>
      </c>
      <c r="N9140" s="138" t="s">
        <v>16</v>
      </c>
      <c r="O9140" s="138" t="s">
        <v>16</v>
      </c>
      <c r="P9140" s="138" t="s">
        <v>16</v>
      </c>
      <c r="Q9140" s="2">
        <v>0.63829787000000004</v>
      </c>
      <c r="R9140" s="138" t="s">
        <v>16</v>
      </c>
      <c r="S9140" s="138" t="s">
        <v>16</v>
      </c>
      <c r="T9140" s="138" t="s">
        <v>16</v>
      </c>
      <c r="U9140" s="339" t="e">
        <f t="shared" si="577"/>
        <v>#DIV/0!</v>
      </c>
      <c r="V9140" s="4" t="e">
        <f t="shared" si="578"/>
        <v>#VALUE!</v>
      </c>
    </row>
    <row r="9141" spans="1:22">
      <c r="A9141" s="66" t="s">
        <v>1185</v>
      </c>
      <c r="B9141" s="146" t="s">
        <v>1193</v>
      </c>
      <c r="C9141" s="219" t="s">
        <v>123</v>
      </c>
      <c r="D9141" s="139" t="s">
        <v>44</v>
      </c>
      <c r="E9141" s="138" t="s">
        <v>539</v>
      </c>
      <c r="F9141" s="138" t="s">
        <v>60</v>
      </c>
      <c r="G9141">
        <v>9</v>
      </c>
      <c r="H9141" s="123">
        <f t="shared" si="580"/>
        <v>1</v>
      </c>
      <c r="K9141" t="s">
        <v>100</v>
      </c>
      <c r="L9141" t="s">
        <v>100</v>
      </c>
      <c r="M9141" s="2">
        <v>0.35460992907801497</v>
      </c>
      <c r="N9141" s="138" t="s">
        <v>16</v>
      </c>
      <c r="O9141" s="138" t="s">
        <v>16</v>
      </c>
      <c r="P9141" s="138" t="s">
        <v>16</v>
      </c>
      <c r="Q9141" s="2">
        <v>87.248322147650995</v>
      </c>
      <c r="R9141" s="138" t="s">
        <v>16</v>
      </c>
      <c r="S9141" s="138" t="s">
        <v>16</v>
      </c>
      <c r="T9141" s="138" t="s">
        <v>16</v>
      </c>
      <c r="U9141" s="339">
        <f t="shared" si="577"/>
        <v>0.5877866612354502</v>
      </c>
      <c r="V9141" s="4" t="e">
        <f t="shared" si="578"/>
        <v>#VALUE!</v>
      </c>
    </row>
    <row r="9142" spans="1:22">
      <c r="A9142" s="66" t="s">
        <v>1184</v>
      </c>
      <c r="B9142" s="146" t="s">
        <v>1194</v>
      </c>
      <c r="C9142" s="219" t="s">
        <v>123</v>
      </c>
      <c r="D9142" s="139" t="s">
        <v>44</v>
      </c>
      <c r="E9142" s="138" t="s">
        <v>539</v>
      </c>
      <c r="F9142" s="138" t="s">
        <v>60</v>
      </c>
      <c r="G9142">
        <v>0.5</v>
      </c>
      <c r="H9142" s="123">
        <f t="shared" si="580"/>
        <v>5.5555555555555552E-2</v>
      </c>
      <c r="J9142" t="s">
        <v>100</v>
      </c>
      <c r="M9142" s="2">
        <v>87.248322147650995</v>
      </c>
      <c r="N9142" s="138" t="s">
        <v>16</v>
      </c>
      <c r="O9142" s="138" t="s">
        <v>16</v>
      </c>
      <c r="P9142" s="138" t="s">
        <v>16</v>
      </c>
      <c r="Q9142" s="2">
        <v>76.5100671140939</v>
      </c>
      <c r="R9142" s="138" t="s">
        <v>16</v>
      </c>
      <c r="S9142" s="138" t="s">
        <v>16</v>
      </c>
      <c r="T9142" s="138" t="s">
        <v>16</v>
      </c>
      <c r="U9142" s="339">
        <f t="shared" si="577"/>
        <v>0</v>
      </c>
      <c r="V9142" s="4" t="e">
        <f t="shared" si="578"/>
        <v>#VALUE!</v>
      </c>
    </row>
    <row r="9143" spans="1:22">
      <c r="A9143" s="66" t="s">
        <v>1184</v>
      </c>
      <c r="B9143" s="146" t="s">
        <v>1194</v>
      </c>
      <c r="C9143" s="219" t="s">
        <v>123</v>
      </c>
      <c r="D9143" s="139" t="s">
        <v>44</v>
      </c>
      <c r="E9143" s="138" t="s">
        <v>539</v>
      </c>
      <c r="F9143" s="138" t="s">
        <v>60</v>
      </c>
      <c r="G9143">
        <v>3</v>
      </c>
      <c r="H9143" s="123">
        <f t="shared" si="580"/>
        <v>0.33333333333333331</v>
      </c>
      <c r="K9143" t="s">
        <v>100</v>
      </c>
      <c r="M9143" s="2">
        <v>53.6912751677852</v>
      </c>
      <c r="N9143" s="138" t="s">
        <v>16</v>
      </c>
      <c r="O9143" s="138" t="s">
        <v>16</v>
      </c>
      <c r="P9143" s="138" t="s">
        <v>16</v>
      </c>
      <c r="Q9143" s="2">
        <v>79.194630872483202</v>
      </c>
      <c r="R9143" s="138" t="s">
        <v>16</v>
      </c>
      <c r="S9143" s="138" t="s">
        <v>16</v>
      </c>
      <c r="T9143" s="138" t="s">
        <v>16</v>
      </c>
      <c r="U9143" s="339">
        <f t="shared" si="577"/>
        <v>0.35417181372061374</v>
      </c>
      <c r="V9143" s="4" t="e">
        <f t="shared" si="578"/>
        <v>#VALUE!</v>
      </c>
    </row>
    <row r="9144" spans="1:22">
      <c r="A9144" s="66" t="s">
        <v>1184</v>
      </c>
      <c r="B9144" s="146" t="s">
        <v>1194</v>
      </c>
      <c r="C9144" s="219" t="s">
        <v>123</v>
      </c>
      <c r="D9144" s="139" t="s">
        <v>44</v>
      </c>
      <c r="E9144" s="138" t="s">
        <v>539</v>
      </c>
      <c r="F9144" s="138" t="s">
        <v>60</v>
      </c>
      <c r="G9144">
        <v>6</v>
      </c>
      <c r="H9144" s="123">
        <f t="shared" si="580"/>
        <v>0.66666666666666663</v>
      </c>
      <c r="K9144" t="s">
        <v>100</v>
      </c>
      <c r="M9144" s="2">
        <v>57.718120805369097</v>
      </c>
      <c r="N9144" s="138" t="s">
        <v>16</v>
      </c>
      <c r="O9144" s="138" t="s">
        <v>16</v>
      </c>
      <c r="P9144" s="138" t="s">
        <v>16</v>
      </c>
      <c r="Q9144" s="2">
        <v>72.483221476509996</v>
      </c>
      <c r="R9144" s="138" t="s">
        <v>16</v>
      </c>
      <c r="S9144" s="138" t="s">
        <v>16</v>
      </c>
      <c r="T9144" s="138" t="s">
        <v>16</v>
      </c>
      <c r="U9144" s="339">
        <f t="shared" si="577"/>
        <v>0.31633732821215732</v>
      </c>
      <c r="V9144" s="4" t="e">
        <f t="shared" si="578"/>
        <v>#VALUE!</v>
      </c>
    </row>
    <row r="9145" spans="1:22">
      <c r="A9145" s="66" t="s">
        <v>1184</v>
      </c>
      <c r="B9145" s="146" t="s">
        <v>1194</v>
      </c>
      <c r="C9145" s="219" t="s">
        <v>123</v>
      </c>
      <c r="D9145" s="139" t="s">
        <v>44</v>
      </c>
      <c r="E9145" s="138" t="s">
        <v>539</v>
      </c>
      <c r="F9145" s="138" t="s">
        <v>60</v>
      </c>
      <c r="G9145">
        <v>9</v>
      </c>
      <c r="H9145" s="123">
        <f t="shared" si="580"/>
        <v>1</v>
      </c>
      <c r="K9145" t="s">
        <v>100</v>
      </c>
      <c r="L9145" t="s">
        <v>100</v>
      </c>
      <c r="M9145" s="2">
        <v>55.704697986577102</v>
      </c>
      <c r="N9145" s="138" t="s">
        <v>16</v>
      </c>
      <c r="O9145" s="138" t="s">
        <v>16</v>
      </c>
      <c r="P9145" s="138" t="s">
        <v>16</v>
      </c>
      <c r="Q9145" s="2">
        <v>0.44117646999999999</v>
      </c>
      <c r="R9145" s="138" t="s">
        <v>16</v>
      </c>
      <c r="S9145" s="138" t="s">
        <v>16</v>
      </c>
      <c r="T9145" s="138" t="s">
        <v>16</v>
      </c>
      <c r="U9145" s="339">
        <f t="shared" si="577"/>
        <v>0.26329061932762227</v>
      </c>
      <c r="V9145" s="4" t="e">
        <f t="shared" si="578"/>
        <v>#VALUE!</v>
      </c>
    </row>
    <row r="9146" spans="1:22">
      <c r="A9146" s="66" t="s">
        <v>1184</v>
      </c>
      <c r="B9146" s="146" t="s">
        <v>1190</v>
      </c>
      <c r="C9146" s="219" t="s">
        <v>123</v>
      </c>
      <c r="D9146" s="139" t="s">
        <v>44</v>
      </c>
      <c r="E9146" s="138" t="s">
        <v>539</v>
      </c>
      <c r="F9146" s="138" t="s">
        <v>60</v>
      </c>
      <c r="G9146">
        <v>0.5</v>
      </c>
      <c r="H9146" s="123">
        <f t="shared" si="580"/>
        <v>5.5555555555555552E-2</v>
      </c>
      <c r="J9146" t="s">
        <v>100</v>
      </c>
      <c r="M9146" s="2">
        <v>0.441176470588236</v>
      </c>
      <c r="N9146" s="138" t="s">
        <v>16</v>
      </c>
      <c r="O9146" s="138" t="s">
        <v>16</v>
      </c>
      <c r="P9146" s="138" t="s">
        <v>16</v>
      </c>
      <c r="Q9146" s="2">
        <v>0.73529412000000005</v>
      </c>
      <c r="R9146" s="138" t="s">
        <v>16</v>
      </c>
      <c r="S9146" s="138" t="s">
        <v>16</v>
      </c>
      <c r="T9146" s="138" t="s">
        <v>16</v>
      </c>
      <c r="U9146" s="339">
        <f t="shared" si="577"/>
        <v>-1.3333349988549537E-9</v>
      </c>
      <c r="V9146" s="4" t="e">
        <f t="shared" si="578"/>
        <v>#VALUE!</v>
      </c>
    </row>
    <row r="9147" spans="1:22">
      <c r="A9147" s="66" t="s">
        <v>1184</v>
      </c>
      <c r="B9147" s="146" t="s">
        <v>1190</v>
      </c>
      <c r="C9147" s="219" t="s">
        <v>123</v>
      </c>
      <c r="D9147" s="139" t="s">
        <v>44</v>
      </c>
      <c r="E9147" s="138" t="s">
        <v>539</v>
      </c>
      <c r="F9147" s="138" t="s">
        <v>60</v>
      </c>
      <c r="G9147">
        <v>3</v>
      </c>
      <c r="H9147" s="123">
        <f t="shared" si="580"/>
        <v>0.33333333333333331</v>
      </c>
      <c r="K9147" t="s">
        <v>100</v>
      </c>
      <c r="M9147" s="2">
        <v>2.0588235294117698</v>
      </c>
      <c r="N9147" s="138" t="s">
        <v>16</v>
      </c>
      <c r="O9147" s="138" t="s">
        <v>16</v>
      </c>
      <c r="P9147" s="138" t="s">
        <v>16</v>
      </c>
      <c r="Q9147" s="2">
        <v>0.29411765000000001</v>
      </c>
      <c r="R9147" s="138" t="s">
        <v>16</v>
      </c>
      <c r="S9147" s="138" t="s">
        <v>16</v>
      </c>
      <c r="T9147" s="138" t="s">
        <v>16</v>
      </c>
      <c r="U9147" s="339">
        <f t="shared" si="577"/>
        <v>-1.0296194139811607</v>
      </c>
      <c r="V9147" s="4" t="e">
        <f t="shared" si="578"/>
        <v>#VALUE!</v>
      </c>
    </row>
    <row r="9148" spans="1:22">
      <c r="A9148" s="66" t="s">
        <v>1184</v>
      </c>
      <c r="B9148" s="146" t="s">
        <v>1190</v>
      </c>
      <c r="C9148" s="219" t="s">
        <v>123</v>
      </c>
      <c r="D9148" s="139" t="s">
        <v>44</v>
      </c>
      <c r="E9148" s="138" t="s">
        <v>539</v>
      </c>
      <c r="F9148" s="138" t="s">
        <v>60</v>
      </c>
      <c r="G9148">
        <v>6</v>
      </c>
      <c r="H9148" s="123">
        <f t="shared" si="580"/>
        <v>0.66666666666666663</v>
      </c>
      <c r="K9148" t="s">
        <v>100</v>
      </c>
      <c r="M9148" s="2">
        <v>3.8235294117646998</v>
      </c>
      <c r="N9148" s="138" t="s">
        <v>16</v>
      </c>
      <c r="O9148" s="138" t="s">
        <v>16</v>
      </c>
      <c r="P9148" s="138" t="s">
        <v>16</v>
      </c>
      <c r="Q9148" s="2">
        <v>5.8823529399999996</v>
      </c>
      <c r="R9148" s="138" t="s">
        <v>16</v>
      </c>
      <c r="S9148" s="138" t="s">
        <v>16</v>
      </c>
      <c r="T9148" s="138" t="s">
        <v>16</v>
      </c>
      <c r="U9148" s="339">
        <f t="shared" si="577"/>
        <v>-2.564949347461535</v>
      </c>
      <c r="V9148" s="4" t="e">
        <f t="shared" si="578"/>
        <v>#VALUE!</v>
      </c>
    </row>
    <row r="9149" spans="1:22">
      <c r="A9149" s="66" t="s">
        <v>1184</v>
      </c>
      <c r="B9149" s="146" t="s">
        <v>1190</v>
      </c>
      <c r="C9149" s="219" t="s">
        <v>123</v>
      </c>
      <c r="D9149" s="139" t="s">
        <v>44</v>
      </c>
      <c r="E9149" s="138" t="s">
        <v>539</v>
      </c>
      <c r="F9149" s="138" t="s">
        <v>60</v>
      </c>
      <c r="G9149">
        <v>9</v>
      </c>
      <c r="H9149" s="123">
        <f t="shared" si="580"/>
        <v>1</v>
      </c>
      <c r="K9149" t="s">
        <v>100</v>
      </c>
      <c r="L9149" t="s">
        <v>100</v>
      </c>
      <c r="M9149" s="2">
        <v>7.2058823529411802</v>
      </c>
      <c r="N9149" s="138" t="s">
        <v>16</v>
      </c>
      <c r="O9149" s="138" t="s">
        <v>16</v>
      </c>
      <c r="P9149" s="138" t="s">
        <v>16</v>
      </c>
      <c r="Q9149" s="2">
        <v>1.53284671532846</v>
      </c>
      <c r="R9149" s="138" t="s">
        <v>16</v>
      </c>
      <c r="S9149" s="138" t="s">
        <v>16</v>
      </c>
      <c r="T9149" s="138" t="s">
        <v>16</v>
      </c>
      <c r="U9149" s="339">
        <f t="shared" si="577"/>
        <v>-0.20294084419669095</v>
      </c>
      <c r="V9149" s="4" t="e">
        <f t="shared" si="578"/>
        <v>#VALUE!</v>
      </c>
    </row>
    <row r="9150" spans="1:22">
      <c r="A9150" s="66" t="s">
        <v>1184</v>
      </c>
      <c r="B9150" s="146" t="s">
        <v>1191</v>
      </c>
      <c r="C9150" s="219" t="s">
        <v>123</v>
      </c>
      <c r="D9150" s="139" t="s">
        <v>44</v>
      </c>
      <c r="E9150" s="138" t="s">
        <v>539</v>
      </c>
      <c r="F9150" s="138" t="s">
        <v>60</v>
      </c>
      <c r="G9150">
        <v>0.5</v>
      </c>
      <c r="H9150" s="123">
        <f t="shared" si="580"/>
        <v>5.5555555555555552E-2</v>
      </c>
      <c r="J9150" t="s">
        <v>100</v>
      </c>
      <c r="M9150" s="2">
        <v>1.53284671532846</v>
      </c>
      <c r="N9150" s="138" t="s">
        <v>16</v>
      </c>
      <c r="O9150" s="138" t="s">
        <v>16</v>
      </c>
      <c r="P9150" s="138" t="s">
        <v>16</v>
      </c>
      <c r="Q9150" s="2">
        <v>1.0948905109489</v>
      </c>
      <c r="R9150" s="138" t="s">
        <v>16</v>
      </c>
      <c r="S9150" s="138" t="s">
        <v>16</v>
      </c>
      <c r="T9150" s="138" t="s">
        <v>16</v>
      </c>
      <c r="U9150" s="339">
        <f t="shared" si="577"/>
        <v>0</v>
      </c>
      <c r="V9150" s="4" t="e">
        <f t="shared" si="578"/>
        <v>#VALUE!</v>
      </c>
    </row>
    <row r="9151" spans="1:22">
      <c r="A9151" s="66" t="s">
        <v>1184</v>
      </c>
      <c r="B9151" s="146" t="s">
        <v>1191</v>
      </c>
      <c r="C9151" s="219" t="s">
        <v>123</v>
      </c>
      <c r="D9151" s="139" t="s">
        <v>44</v>
      </c>
      <c r="E9151" s="138" t="s">
        <v>539</v>
      </c>
      <c r="F9151" s="138" t="s">
        <v>60</v>
      </c>
      <c r="G9151">
        <v>3</v>
      </c>
      <c r="H9151" s="123">
        <f t="shared" si="580"/>
        <v>0.33333333333333331</v>
      </c>
      <c r="K9151" t="s">
        <v>100</v>
      </c>
      <c r="M9151" s="2">
        <v>4.2700729927007304</v>
      </c>
      <c r="N9151" s="138" t="s">
        <v>16</v>
      </c>
      <c r="O9151" s="138" t="s">
        <v>16</v>
      </c>
      <c r="P9151" s="138" t="s">
        <v>16</v>
      </c>
      <c r="Q9151" s="2">
        <v>4.7080291970802897</v>
      </c>
      <c r="R9151" s="138" t="s">
        <v>16</v>
      </c>
      <c r="S9151" s="138" t="s">
        <v>16</v>
      </c>
      <c r="T9151" s="138" t="s">
        <v>16</v>
      </c>
      <c r="U9151" s="339">
        <f t="shared" si="577"/>
        <v>-1.3609765531356055</v>
      </c>
      <c r="V9151" s="4" t="e">
        <f t="shared" si="578"/>
        <v>#VALUE!</v>
      </c>
    </row>
    <row r="9152" spans="1:22">
      <c r="A9152" s="66" t="s">
        <v>1184</v>
      </c>
      <c r="B9152" s="146" t="s">
        <v>1191</v>
      </c>
      <c r="C9152" s="219" t="s">
        <v>123</v>
      </c>
      <c r="D9152" s="139" t="s">
        <v>44</v>
      </c>
      <c r="E9152" s="138" t="s">
        <v>539</v>
      </c>
      <c r="F9152" s="138" t="s">
        <v>60</v>
      </c>
      <c r="G9152">
        <v>6</v>
      </c>
      <c r="H9152" s="123">
        <f t="shared" si="580"/>
        <v>0.66666666666666663</v>
      </c>
      <c r="K9152" t="s">
        <v>100</v>
      </c>
      <c r="M9152" s="2">
        <v>8.6496350364963401</v>
      </c>
      <c r="N9152" s="138" t="s">
        <v>16</v>
      </c>
      <c r="O9152" s="138" t="s">
        <v>16</v>
      </c>
      <c r="P9152" s="138" t="s">
        <v>16</v>
      </c>
      <c r="Q9152" s="2">
        <v>5.8029197080291999</v>
      </c>
      <c r="R9152" s="138" t="s">
        <v>16</v>
      </c>
      <c r="S9152" s="138" t="s">
        <v>16</v>
      </c>
      <c r="T9152" s="138" t="s">
        <v>16</v>
      </c>
      <c r="U9152" s="339">
        <f t="shared" si="577"/>
        <v>-0.60824773677345845</v>
      </c>
      <c r="V9152" s="4" t="e">
        <f t="shared" si="578"/>
        <v>#VALUE!</v>
      </c>
    </row>
    <row r="9153" spans="1:22">
      <c r="A9153" s="66" t="s">
        <v>1184</v>
      </c>
      <c r="B9153" s="146" t="s">
        <v>1191</v>
      </c>
      <c r="C9153" s="219" t="s">
        <v>123</v>
      </c>
      <c r="D9153" s="139" t="s">
        <v>44</v>
      </c>
      <c r="E9153" s="138" t="s">
        <v>539</v>
      </c>
      <c r="F9153" s="138" t="s">
        <v>60</v>
      </c>
      <c r="G9153">
        <v>9</v>
      </c>
      <c r="H9153" s="123">
        <f t="shared" si="580"/>
        <v>1</v>
      </c>
      <c r="K9153" t="s">
        <v>100</v>
      </c>
      <c r="L9153" t="s">
        <v>100</v>
      </c>
      <c r="M9153" s="2">
        <v>11.715328467153199</v>
      </c>
      <c r="N9153" s="138" t="s">
        <v>16</v>
      </c>
      <c r="O9153" s="138" t="s">
        <v>16</v>
      </c>
      <c r="P9153" s="138" t="s">
        <v>16</v>
      </c>
      <c r="Q9153" s="2">
        <v>2.4822695035460902</v>
      </c>
      <c r="R9153" s="138" t="s">
        <v>16</v>
      </c>
      <c r="S9153" s="138" t="s">
        <v>16</v>
      </c>
      <c r="T9153" s="138" t="s">
        <v>16</v>
      </c>
      <c r="U9153" s="339">
        <f t="shared" si="577"/>
        <v>-0.7025369209097766</v>
      </c>
      <c r="V9153" s="4" t="e">
        <f t="shared" si="578"/>
        <v>#VALUE!</v>
      </c>
    </row>
    <row r="9154" spans="1:22">
      <c r="A9154" s="66" t="s">
        <v>1184</v>
      </c>
      <c r="B9154" s="146" t="s">
        <v>1192</v>
      </c>
      <c r="C9154" s="219" t="s">
        <v>123</v>
      </c>
      <c r="D9154" s="139" t="s">
        <v>44</v>
      </c>
      <c r="E9154" s="138" t="s">
        <v>539</v>
      </c>
      <c r="F9154" s="138" t="s">
        <v>60</v>
      </c>
      <c r="G9154">
        <v>0.5</v>
      </c>
      <c r="H9154" s="123">
        <f t="shared" si="580"/>
        <v>5.5555555555555552E-2</v>
      </c>
      <c r="J9154" t="s">
        <v>100</v>
      </c>
      <c r="M9154" s="2">
        <v>1.6312056737588601</v>
      </c>
      <c r="N9154" s="138" t="s">
        <v>16</v>
      </c>
      <c r="O9154" s="138" t="s">
        <v>16</v>
      </c>
      <c r="P9154" s="138" t="s">
        <v>16</v>
      </c>
      <c r="Q9154" s="2">
        <v>0.14184397163120699</v>
      </c>
      <c r="R9154" s="138" t="s">
        <v>16</v>
      </c>
      <c r="S9154" s="138" t="s">
        <v>16</v>
      </c>
      <c r="T9154" s="138" t="s">
        <v>16</v>
      </c>
      <c r="U9154" s="339">
        <f t="shared" si="577"/>
        <v>0.41985384556026345</v>
      </c>
      <c r="V9154" s="4" t="e">
        <f t="shared" si="578"/>
        <v>#VALUE!</v>
      </c>
    </row>
    <row r="9155" spans="1:22">
      <c r="A9155" s="66" t="s">
        <v>1184</v>
      </c>
      <c r="B9155" s="146" t="s">
        <v>1192</v>
      </c>
      <c r="C9155" s="219" t="s">
        <v>123</v>
      </c>
      <c r="D9155" s="139" t="s">
        <v>44</v>
      </c>
      <c r="E9155" s="138" t="s">
        <v>539</v>
      </c>
      <c r="F9155" s="138" t="s">
        <v>60</v>
      </c>
      <c r="G9155">
        <v>3</v>
      </c>
      <c r="H9155" s="123">
        <f t="shared" si="580"/>
        <v>0.33333333333333331</v>
      </c>
      <c r="K9155" t="s">
        <v>100</v>
      </c>
      <c r="M9155" s="2">
        <v>0.78014184397163</v>
      </c>
      <c r="N9155" s="138" t="s">
        <v>16</v>
      </c>
      <c r="O9155" s="138" t="s">
        <v>16</v>
      </c>
      <c r="P9155" s="138" t="s">
        <v>16</v>
      </c>
      <c r="Q9155" s="2">
        <v>1.4184397163120499</v>
      </c>
      <c r="R9155" s="138" t="s">
        <v>16</v>
      </c>
      <c r="S9155" s="138" t="s">
        <v>16</v>
      </c>
      <c r="T9155" s="138" t="s">
        <v>16</v>
      </c>
      <c r="U9155" s="339">
        <f t="shared" si="577"/>
        <v>-1.7047480922384144</v>
      </c>
      <c r="V9155" s="4" t="e">
        <f t="shared" si="578"/>
        <v>#VALUE!</v>
      </c>
    </row>
    <row r="9156" spans="1:22">
      <c r="A9156" s="66" t="s">
        <v>1184</v>
      </c>
      <c r="B9156" s="146" t="s">
        <v>1192</v>
      </c>
      <c r="C9156" s="219" t="s">
        <v>123</v>
      </c>
      <c r="D9156" s="139" t="s">
        <v>44</v>
      </c>
      <c r="E9156" s="138" t="s">
        <v>539</v>
      </c>
      <c r="F9156" s="138" t="s">
        <v>60</v>
      </c>
      <c r="G9156">
        <v>6</v>
      </c>
      <c r="H9156" s="123">
        <f t="shared" si="580"/>
        <v>0.66666666666666663</v>
      </c>
      <c r="K9156" t="s">
        <v>100</v>
      </c>
      <c r="M9156" s="2">
        <v>0.85106382978723405</v>
      </c>
      <c r="N9156" s="138" t="s">
        <v>16</v>
      </c>
      <c r="O9156" s="138" t="s">
        <v>16</v>
      </c>
      <c r="P9156" s="138" t="s">
        <v>16</v>
      </c>
      <c r="Q9156" s="2">
        <v>1.1347517730496399</v>
      </c>
      <c r="R9156" s="138" t="s">
        <v>16</v>
      </c>
      <c r="S9156" s="138" t="s">
        <v>16</v>
      </c>
      <c r="T9156" s="138" t="s">
        <v>16</v>
      </c>
      <c r="U9156" s="339">
        <f t="shared" si="577"/>
        <v>0.51082562376598584</v>
      </c>
      <c r="V9156" s="4" t="e">
        <f t="shared" si="578"/>
        <v>#VALUE!</v>
      </c>
    </row>
    <row r="9157" spans="1:22">
      <c r="A9157" s="66" t="s">
        <v>1184</v>
      </c>
      <c r="B9157" s="146" t="s">
        <v>1192</v>
      </c>
      <c r="C9157" s="219" t="s">
        <v>123</v>
      </c>
      <c r="D9157" s="139" t="s">
        <v>44</v>
      </c>
      <c r="E9157" s="138" t="s">
        <v>539</v>
      </c>
      <c r="F9157" s="138" t="s">
        <v>60</v>
      </c>
      <c r="G9157">
        <v>9</v>
      </c>
      <c r="H9157" s="123">
        <f t="shared" si="580"/>
        <v>1</v>
      </c>
      <c r="K9157" t="s">
        <v>100</v>
      </c>
      <c r="L9157" t="s">
        <v>100</v>
      </c>
      <c r="M9157" s="2">
        <v>0.85106382978723405</v>
      </c>
      <c r="N9157" s="138" t="s">
        <v>16</v>
      </c>
      <c r="O9157" s="138" t="s">
        <v>16</v>
      </c>
      <c r="P9157" s="138" t="s">
        <v>16</v>
      </c>
      <c r="Q9157" s="2">
        <v>0.4964539</v>
      </c>
      <c r="R9157" s="138" t="s">
        <v>16</v>
      </c>
      <c r="S9157" s="138" t="s">
        <v>16</v>
      </c>
      <c r="T9157" s="138" t="s">
        <v>16</v>
      </c>
      <c r="U9157" s="339">
        <f t="shared" si="577"/>
        <v>0.28768207245177602</v>
      </c>
      <c r="V9157" s="4" t="e">
        <f t="shared" si="578"/>
        <v>#VALUE!</v>
      </c>
    </row>
    <row r="9158" spans="1:22">
      <c r="A9158" s="66" t="s">
        <v>1184</v>
      </c>
      <c r="B9158" s="146" t="s">
        <v>1193</v>
      </c>
      <c r="C9158" s="219" t="s">
        <v>123</v>
      </c>
      <c r="D9158" s="139" t="s">
        <v>44</v>
      </c>
      <c r="E9158" s="138" t="s">
        <v>539</v>
      </c>
      <c r="F9158" s="138" t="s">
        <v>60</v>
      </c>
      <c r="G9158">
        <v>0.5</v>
      </c>
      <c r="H9158" s="123">
        <f t="shared" si="580"/>
        <v>5.5555555555555552E-2</v>
      </c>
      <c r="J9158" t="s">
        <v>100</v>
      </c>
      <c r="M9158" s="2">
        <v>0.49645390070921802</v>
      </c>
      <c r="N9158" s="138" t="s">
        <v>16</v>
      </c>
      <c r="O9158" s="138" t="s">
        <v>16</v>
      </c>
      <c r="P9158" s="138" t="s">
        <v>16</v>
      </c>
      <c r="Q9158" s="2">
        <v>0.14184397000000001</v>
      </c>
      <c r="R9158" s="138" t="s">
        <v>16</v>
      </c>
      <c r="S9158" s="138" t="s">
        <v>16</v>
      </c>
      <c r="T9158" s="138" t="s">
        <v>16</v>
      </c>
      <c r="U9158" s="339">
        <f t="shared" si="577"/>
        <v>-1.4285677095927619E-9</v>
      </c>
      <c r="V9158" s="4" t="e">
        <f t="shared" si="578"/>
        <v>#VALUE!</v>
      </c>
    </row>
    <row r="9159" spans="1:22">
      <c r="A9159" s="66" t="s">
        <v>1184</v>
      </c>
      <c r="B9159" s="146" t="s">
        <v>1193</v>
      </c>
      <c r="C9159" s="219" t="s">
        <v>123</v>
      </c>
      <c r="D9159" s="139" t="s">
        <v>44</v>
      </c>
      <c r="E9159" s="138" t="s">
        <v>539</v>
      </c>
      <c r="F9159" s="138" t="s">
        <v>60</v>
      </c>
      <c r="G9159">
        <v>3</v>
      </c>
      <c r="H9159" s="123">
        <f t="shared" si="580"/>
        <v>0.33333333333333331</v>
      </c>
      <c r="K9159" t="s">
        <v>100</v>
      </c>
      <c r="M9159" s="2">
        <v>1.4184397163120499</v>
      </c>
      <c r="N9159" s="138" t="s">
        <v>16</v>
      </c>
      <c r="O9159" s="138" t="s">
        <v>16</v>
      </c>
      <c r="P9159" s="138" t="s">
        <v>16</v>
      </c>
      <c r="Q9159" s="2">
        <v>1.4893616999999999</v>
      </c>
      <c r="R9159" s="138" t="s">
        <v>16</v>
      </c>
      <c r="S9159" s="138" t="s">
        <v>16</v>
      </c>
      <c r="T9159" s="138" t="s">
        <v>16</v>
      </c>
      <c r="U9159" s="339">
        <f t="shared" si="577"/>
        <v>-2.3025851044940406</v>
      </c>
      <c r="V9159" s="4" t="e">
        <f t="shared" si="578"/>
        <v>#VALUE!</v>
      </c>
    </row>
    <row r="9160" spans="1:22">
      <c r="A9160" s="66" t="s">
        <v>1184</v>
      </c>
      <c r="B9160" s="146" t="s">
        <v>1193</v>
      </c>
      <c r="C9160" s="219" t="s">
        <v>123</v>
      </c>
      <c r="D9160" s="139" t="s">
        <v>44</v>
      </c>
      <c r="E9160" s="138" t="s">
        <v>539</v>
      </c>
      <c r="F9160" s="138" t="s">
        <v>60</v>
      </c>
      <c r="G9160">
        <v>6</v>
      </c>
      <c r="H9160" s="123">
        <f t="shared" si="580"/>
        <v>0.66666666666666663</v>
      </c>
      <c r="K9160" t="s">
        <v>100</v>
      </c>
      <c r="M9160" s="2">
        <v>0.92198581560283799</v>
      </c>
      <c r="N9160" s="138" t="s">
        <v>16</v>
      </c>
      <c r="O9160" s="138" t="s">
        <v>16</v>
      </c>
      <c r="P9160" s="138" t="s">
        <v>16</v>
      </c>
      <c r="Q9160" s="2">
        <v>2.19858156</v>
      </c>
      <c r="R9160" s="138" t="s">
        <v>16</v>
      </c>
      <c r="S9160" s="138" t="s">
        <v>16</v>
      </c>
      <c r="T9160" s="138" t="s">
        <v>16</v>
      </c>
      <c r="U9160" s="339">
        <f t="shared" si="577"/>
        <v>0.47957307883331352</v>
      </c>
      <c r="V9160" s="4" t="e">
        <f t="shared" si="578"/>
        <v>#VALUE!</v>
      </c>
    </row>
    <row r="9161" spans="1:22">
      <c r="A9161" s="66" t="s">
        <v>1184</v>
      </c>
      <c r="B9161" s="146" t="s">
        <v>1193</v>
      </c>
      <c r="C9161" s="219" t="s">
        <v>123</v>
      </c>
      <c r="D9161" s="139" t="s">
        <v>44</v>
      </c>
      <c r="E9161" s="138" t="s">
        <v>539</v>
      </c>
      <c r="F9161" s="138" t="s">
        <v>60</v>
      </c>
      <c r="G9161">
        <v>9</v>
      </c>
      <c r="H9161" s="123">
        <f t="shared" si="580"/>
        <v>1</v>
      </c>
      <c r="K9161" t="s">
        <v>100</v>
      </c>
      <c r="L9161" t="s">
        <v>100</v>
      </c>
      <c r="M9161" s="2">
        <v>0.92198581560283799</v>
      </c>
      <c r="N9161" s="138" t="s">
        <v>16</v>
      </c>
      <c r="O9161" s="138" t="s">
        <v>16</v>
      </c>
      <c r="P9161" s="138" t="s">
        <v>16</v>
      </c>
      <c r="Q9161" s="2">
        <v>55.033557046979801</v>
      </c>
      <c r="R9161" s="138" t="s">
        <v>16</v>
      </c>
      <c r="S9161" s="138" t="s">
        <v>16</v>
      </c>
      <c r="T9161" s="138" t="s">
        <v>16</v>
      </c>
      <c r="U9161" s="339">
        <f t="shared" si="577"/>
        <v>0.86903784689457597</v>
      </c>
      <c r="V9161" s="4" t="e">
        <f t="shared" si="578"/>
        <v>#VALUE!</v>
      </c>
    </row>
    <row r="9162" spans="1:22">
      <c r="A9162" s="66" t="s">
        <v>1186</v>
      </c>
      <c r="B9162" s="146" t="s">
        <v>1194</v>
      </c>
      <c r="C9162" s="219" t="s">
        <v>123</v>
      </c>
      <c r="D9162" s="139" t="s">
        <v>44</v>
      </c>
      <c r="E9162" s="138" t="s">
        <v>539</v>
      </c>
      <c r="F9162" s="138" t="s">
        <v>60</v>
      </c>
      <c r="G9162">
        <v>0.5</v>
      </c>
      <c r="H9162" s="123">
        <f t="shared" si="580"/>
        <v>5.5555555555555552E-2</v>
      </c>
      <c r="J9162" t="s">
        <v>100</v>
      </c>
      <c r="M9162" s="2">
        <v>55.033557046979801</v>
      </c>
      <c r="N9162" s="138" t="s">
        <v>16</v>
      </c>
      <c r="O9162" s="138" t="s">
        <v>16</v>
      </c>
      <c r="P9162" s="138" t="s">
        <v>16</v>
      </c>
      <c r="Q9162" s="2">
        <v>14.7651006711409</v>
      </c>
      <c r="R9162" s="138" t="s">
        <v>16</v>
      </c>
      <c r="S9162" s="138" t="s">
        <v>16</v>
      </c>
      <c r="T9162" s="138" t="s">
        <v>16</v>
      </c>
      <c r="U9162" s="339">
        <f t="shared" si="577"/>
        <v>0</v>
      </c>
      <c r="V9162" s="4" t="e">
        <f t="shared" si="578"/>
        <v>#VALUE!</v>
      </c>
    </row>
    <row r="9163" spans="1:22">
      <c r="A9163" s="66" t="s">
        <v>1186</v>
      </c>
      <c r="B9163" s="146" t="s">
        <v>1194</v>
      </c>
      <c r="C9163" s="219" t="s">
        <v>123</v>
      </c>
      <c r="D9163" s="139" t="s">
        <v>44</v>
      </c>
      <c r="E9163" s="138" t="s">
        <v>539</v>
      </c>
      <c r="F9163" s="138" t="s">
        <v>60</v>
      </c>
      <c r="G9163">
        <v>3</v>
      </c>
      <c r="H9163" s="123">
        <f t="shared" si="580"/>
        <v>0.33333333333333331</v>
      </c>
      <c r="K9163" t="s">
        <v>100</v>
      </c>
      <c r="M9163" s="2">
        <v>0.67114093959731003</v>
      </c>
      <c r="N9163" s="138" t="s">
        <v>16</v>
      </c>
      <c r="O9163" s="138" t="s">
        <v>16</v>
      </c>
      <c r="P9163" s="138" t="s">
        <v>16</v>
      </c>
      <c r="Q9163" s="2">
        <v>26.8456375838926</v>
      </c>
      <c r="R9163" s="138" t="s">
        <v>16</v>
      </c>
      <c r="S9163" s="138" t="s">
        <v>16</v>
      </c>
      <c r="T9163" s="138" t="s">
        <v>16</v>
      </c>
      <c r="U9163" s="339">
        <f t="shared" ref="U9163:U9226" si="581">LN(Q9162/M9163)</f>
        <v>3.0910424533583214</v>
      </c>
      <c r="V9163" s="4" t="e">
        <f t="shared" ref="V9163:V9226" si="582">M9163^2/(P9163*M9163^2)+S9163^2/(T9163*Q9162^2)</f>
        <v>#VALUE!</v>
      </c>
    </row>
    <row r="9164" spans="1:22">
      <c r="A9164" s="66" t="s">
        <v>1186</v>
      </c>
      <c r="B9164" s="146" t="s">
        <v>1194</v>
      </c>
      <c r="C9164" s="219" t="s">
        <v>123</v>
      </c>
      <c r="D9164" s="139" t="s">
        <v>44</v>
      </c>
      <c r="E9164" s="138" t="s">
        <v>539</v>
      </c>
      <c r="F9164" s="138" t="s">
        <v>60</v>
      </c>
      <c r="G9164">
        <v>6</v>
      </c>
      <c r="H9164" s="123">
        <f t="shared" si="580"/>
        <v>0.66666666666666663</v>
      </c>
      <c r="K9164" t="s">
        <v>100</v>
      </c>
      <c r="M9164" s="2">
        <v>21.476510067113999</v>
      </c>
      <c r="N9164" s="138" t="s">
        <v>16</v>
      </c>
      <c r="O9164" s="138" t="s">
        <v>16</v>
      </c>
      <c r="P9164" s="138" t="s">
        <v>16</v>
      </c>
      <c r="Q9164" s="2">
        <v>46.979865771812001</v>
      </c>
      <c r="R9164" s="138" t="s">
        <v>16</v>
      </c>
      <c r="S9164" s="138" t="s">
        <v>16</v>
      </c>
      <c r="T9164" s="138" t="s">
        <v>16</v>
      </c>
      <c r="U9164" s="339">
        <f t="shared" si="581"/>
        <v>0.22314355131421348</v>
      </c>
      <c r="V9164" s="4" t="e">
        <f t="shared" si="582"/>
        <v>#VALUE!</v>
      </c>
    </row>
    <row r="9165" spans="1:22">
      <c r="A9165" s="66" t="s">
        <v>1186</v>
      </c>
      <c r="B9165" s="146" t="s">
        <v>1194</v>
      </c>
      <c r="C9165" s="219" t="s">
        <v>123</v>
      </c>
      <c r="D9165" s="139" t="s">
        <v>44</v>
      </c>
      <c r="E9165" s="138" t="s">
        <v>539</v>
      </c>
      <c r="F9165" s="138" t="s">
        <v>60</v>
      </c>
      <c r="G9165">
        <v>9</v>
      </c>
      <c r="H9165" s="123">
        <f t="shared" si="580"/>
        <v>1</v>
      </c>
      <c r="K9165" t="s">
        <v>100</v>
      </c>
      <c r="L9165" t="s">
        <v>100</v>
      </c>
      <c r="M9165" s="2">
        <v>40.268456375838902</v>
      </c>
      <c r="N9165" s="138" t="s">
        <v>16</v>
      </c>
      <c r="O9165" s="138" t="s">
        <v>16</v>
      </c>
      <c r="P9165" s="138" t="s">
        <v>16</v>
      </c>
      <c r="Q9165" s="2">
        <v>1.6176470599999999</v>
      </c>
      <c r="R9165" s="138" t="s">
        <v>16</v>
      </c>
      <c r="S9165" s="138" t="s">
        <v>16</v>
      </c>
      <c r="T9165" s="138" t="s">
        <v>16</v>
      </c>
      <c r="U9165" s="339">
        <f t="shared" si="581"/>
        <v>0.15415067982725722</v>
      </c>
      <c r="V9165" s="4" t="e">
        <f t="shared" si="582"/>
        <v>#VALUE!</v>
      </c>
    </row>
    <row r="9166" spans="1:22">
      <c r="A9166" s="66" t="s">
        <v>1186</v>
      </c>
      <c r="B9166" s="146" t="s">
        <v>1190</v>
      </c>
      <c r="C9166" s="219" t="s">
        <v>123</v>
      </c>
      <c r="D9166" s="139" t="s">
        <v>44</v>
      </c>
      <c r="E9166" s="138" t="s">
        <v>539</v>
      </c>
      <c r="F9166" s="138" t="s">
        <v>60</v>
      </c>
      <c r="G9166">
        <v>0.5</v>
      </c>
      <c r="H9166" s="123">
        <f t="shared" si="580"/>
        <v>5.5555555555555552E-2</v>
      </c>
      <c r="J9166" t="s">
        <v>100</v>
      </c>
      <c r="M9166" s="2">
        <v>1.6176470588235301</v>
      </c>
      <c r="N9166" s="138" t="s">
        <v>16</v>
      </c>
      <c r="O9166" s="138" t="s">
        <v>16</v>
      </c>
      <c r="P9166" s="138" t="s">
        <v>16</v>
      </c>
      <c r="Q9166" s="2">
        <v>5.5882352900000001</v>
      </c>
      <c r="R9166" s="138" t="s">
        <v>16</v>
      </c>
      <c r="S9166" s="138" t="s">
        <v>16</v>
      </c>
      <c r="T9166" s="138" t="s">
        <v>16</v>
      </c>
      <c r="U9166" s="339">
        <f t="shared" si="581"/>
        <v>7.2727224216450436E-10</v>
      </c>
      <c r="V9166" s="4" t="e">
        <f t="shared" si="582"/>
        <v>#VALUE!</v>
      </c>
    </row>
    <row r="9167" spans="1:22">
      <c r="A9167" s="66" t="s">
        <v>1186</v>
      </c>
      <c r="B9167" s="146" t="s">
        <v>1190</v>
      </c>
      <c r="C9167" s="219" t="s">
        <v>123</v>
      </c>
      <c r="D9167" s="139" t="s">
        <v>44</v>
      </c>
      <c r="E9167" s="138" t="s">
        <v>539</v>
      </c>
      <c r="F9167" s="138" t="s">
        <v>60</v>
      </c>
      <c r="G9167">
        <v>3</v>
      </c>
      <c r="H9167" s="123">
        <f t="shared" si="580"/>
        <v>0.33333333333333331</v>
      </c>
      <c r="K9167" t="s">
        <v>100</v>
      </c>
      <c r="M9167" s="2">
        <v>0.441176470588236</v>
      </c>
      <c r="N9167" s="138" t="s">
        <v>16</v>
      </c>
      <c r="O9167" s="138" t="s">
        <v>16</v>
      </c>
      <c r="P9167" s="138" t="s">
        <v>16</v>
      </c>
      <c r="Q9167" s="2">
        <v>18.676470599999998</v>
      </c>
      <c r="R9167" s="138" t="s">
        <v>16</v>
      </c>
      <c r="S9167" s="138" t="s">
        <v>16</v>
      </c>
      <c r="T9167" s="138" t="s">
        <v>16</v>
      </c>
      <c r="U9167" s="339">
        <f t="shared" si="581"/>
        <v>2.5389738703214322</v>
      </c>
      <c r="V9167" s="4" t="e">
        <f t="shared" si="582"/>
        <v>#VALUE!</v>
      </c>
    </row>
    <row r="9168" spans="1:22">
      <c r="A9168" s="66" t="s">
        <v>1186</v>
      </c>
      <c r="B9168" s="146" t="s">
        <v>1190</v>
      </c>
      <c r="C9168" s="219" t="s">
        <v>123</v>
      </c>
      <c r="D9168" s="139" t="s">
        <v>44</v>
      </c>
      <c r="E9168" s="138" t="s">
        <v>539</v>
      </c>
      <c r="F9168" s="138" t="s">
        <v>60</v>
      </c>
      <c r="G9168">
        <v>6</v>
      </c>
      <c r="H9168" s="123">
        <f t="shared" si="580"/>
        <v>0.66666666666666663</v>
      </c>
      <c r="K9168" t="s">
        <v>100</v>
      </c>
      <c r="M9168" s="2">
        <v>10.147058823529401</v>
      </c>
      <c r="N9168" s="138" t="s">
        <v>16</v>
      </c>
      <c r="O9168" s="138" t="s">
        <v>16</v>
      </c>
      <c r="P9168" s="138" t="s">
        <v>16</v>
      </c>
      <c r="Q9168" s="2">
        <v>10</v>
      </c>
      <c r="R9168" s="138" t="s">
        <v>16</v>
      </c>
      <c r="S9168" s="138" t="s">
        <v>16</v>
      </c>
      <c r="T9168" s="138" t="s">
        <v>16</v>
      </c>
      <c r="U9168" s="339">
        <f t="shared" si="581"/>
        <v>0.61008058249125408</v>
      </c>
      <c r="V9168" s="4" t="e">
        <f t="shared" si="582"/>
        <v>#VALUE!</v>
      </c>
    </row>
    <row r="9169" spans="1:22">
      <c r="A9169" s="66" t="s">
        <v>1186</v>
      </c>
      <c r="B9169" s="146" t="s">
        <v>1190</v>
      </c>
      <c r="C9169" s="219" t="s">
        <v>123</v>
      </c>
      <c r="D9169" s="139" t="s">
        <v>44</v>
      </c>
      <c r="E9169" s="138" t="s">
        <v>539</v>
      </c>
      <c r="F9169" s="138" t="s">
        <v>60</v>
      </c>
      <c r="G9169">
        <v>9</v>
      </c>
      <c r="H9169" s="123">
        <f t="shared" si="580"/>
        <v>1</v>
      </c>
      <c r="K9169" t="s">
        <v>100</v>
      </c>
      <c r="L9169" t="s">
        <v>100</v>
      </c>
      <c r="M9169" s="2">
        <v>16.764705882352899</v>
      </c>
      <c r="N9169" s="138" t="s">
        <v>16</v>
      </c>
      <c r="O9169" s="138" t="s">
        <v>16</v>
      </c>
      <c r="P9169" s="138" t="s">
        <v>16</v>
      </c>
      <c r="Q9169" s="2">
        <v>3.5036496350364801</v>
      </c>
      <c r="R9169" s="138" t="s">
        <v>16</v>
      </c>
      <c r="S9169" s="138" t="s">
        <v>16</v>
      </c>
      <c r="T9169" s="138" t="s">
        <v>16</v>
      </c>
      <c r="U9169" s="339">
        <f t="shared" si="581"/>
        <v>-0.51669074321838626</v>
      </c>
      <c r="V9169" s="4" t="e">
        <f t="shared" si="582"/>
        <v>#VALUE!</v>
      </c>
    </row>
    <row r="9170" spans="1:22">
      <c r="A9170" s="66" t="s">
        <v>1186</v>
      </c>
      <c r="B9170" s="146" t="s">
        <v>1191</v>
      </c>
      <c r="C9170" s="219" t="s">
        <v>123</v>
      </c>
      <c r="D9170" s="139" t="s">
        <v>44</v>
      </c>
      <c r="E9170" s="138" t="s">
        <v>539</v>
      </c>
      <c r="F9170" s="138" t="s">
        <v>60</v>
      </c>
      <c r="G9170">
        <v>0.5</v>
      </c>
      <c r="H9170" s="123">
        <f t="shared" si="580"/>
        <v>5.5555555555555552E-2</v>
      </c>
      <c r="J9170" t="s">
        <v>100</v>
      </c>
      <c r="M9170" s="2">
        <v>3.5036496350364801</v>
      </c>
      <c r="N9170" s="138" t="s">
        <v>16</v>
      </c>
      <c r="O9170" s="138" t="s">
        <v>16</v>
      </c>
      <c r="P9170" s="138" t="s">
        <v>16</v>
      </c>
      <c r="Q9170" s="2">
        <v>2.9562043795620401</v>
      </c>
      <c r="R9170" s="138" t="s">
        <v>16</v>
      </c>
      <c r="S9170" s="138" t="s">
        <v>16</v>
      </c>
      <c r="T9170" s="138" t="s">
        <v>16</v>
      </c>
      <c r="U9170" s="339">
        <f t="shared" si="581"/>
        <v>0</v>
      </c>
      <c r="V9170" s="4" t="e">
        <f t="shared" si="582"/>
        <v>#VALUE!</v>
      </c>
    </row>
    <row r="9171" spans="1:22">
      <c r="A9171" s="66" t="s">
        <v>1186</v>
      </c>
      <c r="B9171" s="146" t="s">
        <v>1191</v>
      </c>
      <c r="C9171" s="219" t="s">
        <v>123</v>
      </c>
      <c r="D9171" s="139" t="s">
        <v>44</v>
      </c>
      <c r="E9171" s="138" t="s">
        <v>539</v>
      </c>
      <c r="F9171" s="138" t="s">
        <v>60</v>
      </c>
      <c r="G9171">
        <v>3</v>
      </c>
      <c r="H9171" s="123">
        <f t="shared" ref="H9171:H9202" si="583">G9171/9</f>
        <v>0.33333333333333331</v>
      </c>
      <c r="K9171" t="s">
        <v>100</v>
      </c>
      <c r="M9171" s="2">
        <v>3.5036496350364801</v>
      </c>
      <c r="N9171" s="138" t="s">
        <v>16</v>
      </c>
      <c r="O9171" s="138" t="s">
        <v>16</v>
      </c>
      <c r="P9171" s="138" t="s">
        <v>16</v>
      </c>
      <c r="Q9171" s="2">
        <v>1.4233576642335699</v>
      </c>
      <c r="R9171" s="138" t="s">
        <v>16</v>
      </c>
      <c r="S9171" s="138" t="s">
        <v>16</v>
      </c>
      <c r="T9171" s="138" t="s">
        <v>16</v>
      </c>
      <c r="U9171" s="339">
        <f t="shared" si="581"/>
        <v>-0.16989903679539406</v>
      </c>
      <c r="V9171" s="4" t="e">
        <f t="shared" si="582"/>
        <v>#VALUE!</v>
      </c>
    </row>
    <row r="9172" spans="1:22">
      <c r="A9172" s="66" t="s">
        <v>1186</v>
      </c>
      <c r="B9172" s="146" t="s">
        <v>1191</v>
      </c>
      <c r="C9172" s="219" t="s">
        <v>123</v>
      </c>
      <c r="D9172" s="139" t="s">
        <v>44</v>
      </c>
      <c r="E9172" s="138" t="s">
        <v>539</v>
      </c>
      <c r="F9172" s="138" t="s">
        <v>60</v>
      </c>
      <c r="G9172">
        <v>9</v>
      </c>
      <c r="H9172" s="123">
        <f t="shared" si="583"/>
        <v>1</v>
      </c>
      <c r="K9172" t="s">
        <v>100</v>
      </c>
      <c r="L9172" t="s">
        <v>100</v>
      </c>
      <c r="M9172" s="2">
        <v>4.3795620437956204</v>
      </c>
      <c r="N9172" s="138" t="s">
        <v>16</v>
      </c>
      <c r="O9172" s="138" t="s">
        <v>16</v>
      </c>
      <c r="P9172" s="138" t="s">
        <v>16</v>
      </c>
      <c r="Q9172" s="2">
        <v>2.4822695035460902</v>
      </c>
      <c r="R9172" s="138" t="s">
        <v>16</v>
      </c>
      <c r="S9172" s="138" t="s">
        <v>16</v>
      </c>
      <c r="T9172" s="138" t="s">
        <v>16</v>
      </c>
      <c r="U9172" s="339">
        <f t="shared" si="581"/>
        <v>-1.1239300966524044</v>
      </c>
      <c r="V9172" s="4" t="e">
        <f t="shared" si="582"/>
        <v>#VALUE!</v>
      </c>
    </row>
    <row r="9173" spans="1:22">
      <c r="A9173" s="66" t="s">
        <v>1186</v>
      </c>
      <c r="B9173" s="146" t="s">
        <v>1192</v>
      </c>
      <c r="C9173" s="219" t="s">
        <v>123</v>
      </c>
      <c r="D9173" s="139" t="s">
        <v>44</v>
      </c>
      <c r="E9173" s="138" t="s">
        <v>539</v>
      </c>
      <c r="F9173" s="138" t="s">
        <v>60</v>
      </c>
      <c r="G9173">
        <v>0.5</v>
      </c>
      <c r="H9173" s="123">
        <f t="shared" si="583"/>
        <v>5.5555555555555552E-2</v>
      </c>
      <c r="J9173" t="s">
        <v>100</v>
      </c>
      <c r="M9173" s="2">
        <v>0.78014184397163</v>
      </c>
      <c r="N9173" s="138" t="s">
        <v>16</v>
      </c>
      <c r="O9173" s="138" t="s">
        <v>16</v>
      </c>
      <c r="P9173" s="138" t="s">
        <v>16</v>
      </c>
      <c r="Q9173" s="2">
        <v>1.84397163120567</v>
      </c>
      <c r="R9173" s="138" t="s">
        <v>16</v>
      </c>
      <c r="S9173" s="138" t="s">
        <v>16</v>
      </c>
      <c r="T9173" s="138" t="s">
        <v>16</v>
      </c>
      <c r="U9173" s="339">
        <f t="shared" si="581"/>
        <v>1.1574527886910411</v>
      </c>
      <c r="V9173" s="4" t="e">
        <f t="shared" si="582"/>
        <v>#VALUE!</v>
      </c>
    </row>
    <row r="9174" spans="1:22">
      <c r="A9174" s="66" t="s">
        <v>1186</v>
      </c>
      <c r="B9174" s="146" t="s">
        <v>1192</v>
      </c>
      <c r="C9174" s="219" t="s">
        <v>123</v>
      </c>
      <c r="D9174" s="139" t="s">
        <v>44</v>
      </c>
      <c r="E9174" s="138" t="s">
        <v>539</v>
      </c>
      <c r="F9174" s="138" t="s">
        <v>60</v>
      </c>
      <c r="G9174">
        <v>3</v>
      </c>
      <c r="H9174" s="123">
        <f t="shared" si="583"/>
        <v>0.33333333333333331</v>
      </c>
      <c r="K9174" t="s">
        <v>100</v>
      </c>
      <c r="M9174" s="2">
        <v>0.63829787234042601</v>
      </c>
      <c r="N9174" s="138" t="s">
        <v>16</v>
      </c>
      <c r="O9174" s="138" t="s">
        <v>16</v>
      </c>
      <c r="P9174" s="138" t="s">
        <v>16</v>
      </c>
      <c r="Q9174" s="2">
        <v>1.0638297872340401</v>
      </c>
      <c r="R9174" s="138" t="s">
        <v>16</v>
      </c>
      <c r="S9174" s="138" t="s">
        <v>16</v>
      </c>
      <c r="T9174" s="138" t="s">
        <v>16</v>
      </c>
      <c r="U9174" s="339">
        <f t="shared" si="581"/>
        <v>1.0608719606852599</v>
      </c>
      <c r="V9174" s="4" t="e">
        <f t="shared" si="582"/>
        <v>#VALUE!</v>
      </c>
    </row>
    <row r="9175" spans="1:22">
      <c r="A9175" s="66" t="s">
        <v>1186</v>
      </c>
      <c r="B9175" s="146" t="s">
        <v>1192</v>
      </c>
      <c r="C9175" s="219" t="s">
        <v>123</v>
      </c>
      <c r="D9175" s="139" t="s">
        <v>44</v>
      </c>
      <c r="E9175" s="138" t="s">
        <v>539</v>
      </c>
      <c r="F9175" s="138" t="s">
        <v>60</v>
      </c>
      <c r="G9175">
        <v>6</v>
      </c>
      <c r="H9175" s="123">
        <f t="shared" si="583"/>
        <v>0.66666666666666663</v>
      </c>
      <c r="K9175" t="s">
        <v>100</v>
      </c>
      <c r="M9175" s="2">
        <v>1.56028368794326</v>
      </c>
      <c r="N9175" s="138" t="s">
        <v>16</v>
      </c>
      <c r="O9175" s="138" t="s">
        <v>16</v>
      </c>
      <c r="P9175" s="138" t="s">
        <v>16</v>
      </c>
      <c r="Q9175" s="2">
        <v>1.1347517730496399</v>
      </c>
      <c r="R9175" s="138" t="s">
        <v>16</v>
      </c>
      <c r="S9175" s="138" t="s">
        <v>16</v>
      </c>
      <c r="T9175" s="138" t="s">
        <v>16</v>
      </c>
      <c r="U9175" s="339">
        <f t="shared" si="581"/>
        <v>-0.3829922522561065</v>
      </c>
      <c r="V9175" s="4" t="e">
        <f t="shared" si="582"/>
        <v>#VALUE!</v>
      </c>
    </row>
    <row r="9176" spans="1:22">
      <c r="A9176" s="66" t="s">
        <v>1186</v>
      </c>
      <c r="B9176" s="146" t="s">
        <v>1192</v>
      </c>
      <c r="C9176" s="219" t="s">
        <v>123</v>
      </c>
      <c r="D9176" s="139" t="s">
        <v>44</v>
      </c>
      <c r="E9176" s="138" t="s">
        <v>539</v>
      </c>
      <c r="F9176" s="138" t="s">
        <v>60</v>
      </c>
      <c r="G9176">
        <v>9</v>
      </c>
      <c r="H9176" s="123">
        <f t="shared" si="583"/>
        <v>1</v>
      </c>
      <c r="K9176" t="s">
        <v>100</v>
      </c>
      <c r="L9176" t="s">
        <v>100</v>
      </c>
      <c r="M9176" s="2">
        <v>1.1347517730496399</v>
      </c>
      <c r="N9176" s="138" t="s">
        <v>16</v>
      </c>
      <c r="O9176" s="138" t="s">
        <v>16</v>
      </c>
      <c r="P9176" s="138" t="s">
        <v>16</v>
      </c>
      <c r="Q9176" s="2">
        <v>0.4964539</v>
      </c>
      <c r="R9176" s="138" t="s">
        <v>16</v>
      </c>
      <c r="S9176" s="138" t="s">
        <v>16</v>
      </c>
      <c r="T9176" s="138" t="s">
        <v>16</v>
      </c>
      <c r="U9176" s="339">
        <f t="shared" si="581"/>
        <v>0</v>
      </c>
      <c r="V9176" s="4" t="e">
        <f t="shared" si="582"/>
        <v>#VALUE!</v>
      </c>
    </row>
    <row r="9177" spans="1:22">
      <c r="A9177" s="66" t="s">
        <v>1186</v>
      </c>
      <c r="B9177" s="146" t="s">
        <v>1193</v>
      </c>
      <c r="C9177" s="219" t="s">
        <v>123</v>
      </c>
      <c r="D9177" s="139" t="s">
        <v>44</v>
      </c>
      <c r="E9177" s="138" t="s">
        <v>539</v>
      </c>
      <c r="F9177" s="138" t="s">
        <v>60</v>
      </c>
      <c r="G9177">
        <v>0.5</v>
      </c>
      <c r="H9177" s="123">
        <f t="shared" si="583"/>
        <v>5.5555555555555552E-2</v>
      </c>
      <c r="J9177" t="s">
        <v>100</v>
      </c>
      <c r="M9177" s="2">
        <v>1.4184397163120499</v>
      </c>
      <c r="N9177" s="138" t="s">
        <v>16</v>
      </c>
      <c r="O9177" s="138" t="s">
        <v>16</v>
      </c>
      <c r="P9177" s="138" t="s">
        <v>16</v>
      </c>
      <c r="Q9177" s="2">
        <v>1.20567376</v>
      </c>
      <c r="R9177" s="138" t="s">
        <v>16</v>
      </c>
      <c r="S9177" s="138" t="s">
        <v>16</v>
      </c>
      <c r="T9177" s="138" t="s">
        <v>16</v>
      </c>
      <c r="U9177" s="339">
        <f t="shared" si="581"/>
        <v>-1.0498221259272442</v>
      </c>
      <c r="V9177" s="4" t="e">
        <f t="shared" si="582"/>
        <v>#VALUE!</v>
      </c>
    </row>
    <row r="9178" spans="1:22">
      <c r="A9178" s="66" t="s">
        <v>1186</v>
      </c>
      <c r="B9178" s="146" t="s">
        <v>1193</v>
      </c>
      <c r="C9178" s="219" t="s">
        <v>123</v>
      </c>
      <c r="D9178" s="139" t="s">
        <v>44</v>
      </c>
      <c r="E9178" s="138" t="s">
        <v>539</v>
      </c>
      <c r="F9178" s="138" t="s">
        <v>60</v>
      </c>
      <c r="G9178">
        <v>3</v>
      </c>
      <c r="H9178" s="123">
        <f t="shared" si="583"/>
        <v>0.33333333333333331</v>
      </c>
      <c r="K9178" t="s">
        <v>100</v>
      </c>
      <c r="M9178" s="2">
        <v>0.56737588652482196</v>
      </c>
      <c r="N9178" s="138" t="s">
        <v>16</v>
      </c>
      <c r="O9178" s="138" t="s">
        <v>16</v>
      </c>
      <c r="P9178" s="138" t="s">
        <v>16</v>
      </c>
      <c r="Q9178" s="2">
        <v>0.92198581999999996</v>
      </c>
      <c r="R9178" s="138" t="s">
        <v>16</v>
      </c>
      <c r="S9178" s="138" t="s">
        <v>16</v>
      </c>
      <c r="T9178" s="138" t="s">
        <v>16</v>
      </c>
      <c r="U9178" s="339">
        <f t="shared" si="581"/>
        <v>0.753771803317558</v>
      </c>
      <c r="V9178" s="4" t="e">
        <f t="shared" si="582"/>
        <v>#VALUE!</v>
      </c>
    </row>
    <row r="9179" spans="1:22">
      <c r="A9179" s="66" t="s">
        <v>1186</v>
      </c>
      <c r="B9179" s="146" t="s">
        <v>1193</v>
      </c>
      <c r="C9179" s="219" t="s">
        <v>123</v>
      </c>
      <c r="D9179" s="139" t="s">
        <v>44</v>
      </c>
      <c r="E9179" s="138" t="s">
        <v>539</v>
      </c>
      <c r="F9179" s="138" t="s">
        <v>60</v>
      </c>
      <c r="G9179">
        <v>6</v>
      </c>
      <c r="H9179" s="123">
        <f t="shared" si="583"/>
        <v>0.66666666666666663</v>
      </c>
      <c r="K9179" t="s">
        <v>100</v>
      </c>
      <c r="M9179" s="2">
        <v>1.7021276595744601</v>
      </c>
      <c r="N9179" s="138" t="s">
        <v>16</v>
      </c>
      <c r="O9179" s="138" t="s">
        <v>16</v>
      </c>
      <c r="P9179" s="138" t="s">
        <v>16</v>
      </c>
      <c r="Q9179" s="2">
        <v>2.6950354600000002</v>
      </c>
      <c r="R9179" s="138" t="s">
        <v>16</v>
      </c>
      <c r="S9179" s="138" t="s">
        <v>16</v>
      </c>
      <c r="T9179" s="138" t="s">
        <v>16</v>
      </c>
      <c r="U9179" s="339">
        <f t="shared" si="581"/>
        <v>-0.61310446811717345</v>
      </c>
      <c r="V9179" s="4" t="e">
        <f t="shared" si="582"/>
        <v>#VALUE!</v>
      </c>
    </row>
    <row r="9180" spans="1:22">
      <c r="A9180" s="66" t="s">
        <v>1186</v>
      </c>
      <c r="B9180" s="146" t="s">
        <v>1193</v>
      </c>
      <c r="C9180" s="219" t="s">
        <v>123</v>
      </c>
      <c r="D9180" s="139" t="s">
        <v>44</v>
      </c>
      <c r="E9180" s="138" t="s">
        <v>539</v>
      </c>
      <c r="F9180" s="138" t="s">
        <v>60</v>
      </c>
      <c r="G9180">
        <v>9</v>
      </c>
      <c r="H9180" s="123">
        <f t="shared" si="583"/>
        <v>1</v>
      </c>
      <c r="K9180" t="s">
        <v>100</v>
      </c>
      <c r="L9180" t="s">
        <v>100</v>
      </c>
      <c r="M9180" s="2">
        <v>0.63829787234042601</v>
      </c>
      <c r="N9180" s="138" t="s">
        <v>16</v>
      </c>
      <c r="O9180" s="138" t="s">
        <v>16</v>
      </c>
      <c r="P9180" s="138" t="s">
        <v>16</v>
      </c>
      <c r="Q9180" s="2">
        <v>0</v>
      </c>
      <c r="R9180" s="138" t="s">
        <v>16</v>
      </c>
      <c r="S9180" s="138" t="s">
        <v>16</v>
      </c>
      <c r="T9180" s="138" t="s">
        <v>16</v>
      </c>
      <c r="U9180" s="339">
        <f t="shared" si="581"/>
        <v>1.4403615820217448</v>
      </c>
      <c r="V9180" s="4" t="e">
        <f t="shared" si="582"/>
        <v>#VALUE!</v>
      </c>
    </row>
    <row r="9181" spans="1:22">
      <c r="A9181" s="66" t="s">
        <v>1195</v>
      </c>
      <c r="B9181" s="146" t="s">
        <v>1198</v>
      </c>
      <c r="C9181" s="219" t="s">
        <v>1433</v>
      </c>
      <c r="D9181" s="139" t="s">
        <v>44</v>
      </c>
      <c r="E9181" s="138" t="s">
        <v>73</v>
      </c>
      <c r="F9181" s="138" t="s">
        <v>73</v>
      </c>
      <c r="G9181">
        <v>0</v>
      </c>
      <c r="H9181" s="123">
        <f>G9181/95</f>
        <v>0</v>
      </c>
      <c r="I9181" s="2" t="s">
        <v>100</v>
      </c>
      <c r="M9181" s="2">
        <v>23.546511627906899</v>
      </c>
      <c r="N9181" s="63">
        <v>4.9418604651163029</v>
      </c>
      <c r="O9181" s="63">
        <f t="shared" ref="O9181:O9220" si="584">N9181*SQRT(P9181)</f>
        <v>9.8837209302326059</v>
      </c>
      <c r="P9181" s="76">
        <v>4</v>
      </c>
      <c r="Q9181" s="2">
        <v>4.0697674418604697</v>
      </c>
      <c r="R9181">
        <v>0.290697674418609</v>
      </c>
      <c r="S9181" s="63">
        <f t="shared" ref="S9181:S9220" si="585">R9181*SQRT(T9181)</f>
        <v>0.581395348837218</v>
      </c>
      <c r="T9181" s="76">
        <v>4</v>
      </c>
      <c r="U9181" s="339" t="e">
        <f t="shared" si="581"/>
        <v>#NUM!</v>
      </c>
      <c r="V9181" s="4" t="e">
        <f t="shared" si="582"/>
        <v>#DIV/0!</v>
      </c>
    </row>
    <row r="9182" spans="1:22">
      <c r="A9182" s="66" t="s">
        <v>1195</v>
      </c>
      <c r="B9182" s="146" t="s">
        <v>1198</v>
      </c>
      <c r="C9182" s="219" t="s">
        <v>1433</v>
      </c>
      <c r="D9182" s="139" t="s">
        <v>44</v>
      </c>
      <c r="E9182" s="138" t="s">
        <v>73</v>
      </c>
      <c r="F9182" s="138" t="s">
        <v>73</v>
      </c>
      <c r="G9182">
        <v>7</v>
      </c>
      <c r="H9182" s="123">
        <f t="shared" ref="H9182:H9220" si="586">G9182/95</f>
        <v>7.3684210526315783E-2</v>
      </c>
      <c r="J9182" t="s">
        <v>100</v>
      </c>
      <c r="M9182" s="2">
        <v>39.244186046511601</v>
      </c>
      <c r="N9182" s="63">
        <v>13.662790697674396</v>
      </c>
      <c r="O9182" s="63">
        <f t="shared" si="584"/>
        <v>27.325581395348792</v>
      </c>
      <c r="P9182" s="76">
        <v>4</v>
      </c>
      <c r="Q9182" s="2">
        <v>2.6162790697674501</v>
      </c>
      <c r="R9182">
        <v>2.3255813953488307</v>
      </c>
      <c r="S9182" s="63">
        <f t="shared" si="585"/>
        <v>4.6511627906976614</v>
      </c>
      <c r="T9182" s="76">
        <v>4</v>
      </c>
      <c r="U9182" s="339">
        <f t="shared" si="581"/>
        <v>-2.266217448823169</v>
      </c>
      <c r="V9182" s="4">
        <f t="shared" si="582"/>
        <v>0.57653061224489544</v>
      </c>
    </row>
    <row r="9183" spans="1:22">
      <c r="A9183" s="66" t="s">
        <v>1195</v>
      </c>
      <c r="B9183" s="146" t="s">
        <v>1198</v>
      </c>
      <c r="C9183" s="219" t="s">
        <v>1433</v>
      </c>
      <c r="D9183" s="139" t="s">
        <v>44</v>
      </c>
      <c r="E9183" s="138" t="s">
        <v>73</v>
      </c>
      <c r="F9183" s="138" t="s">
        <v>73</v>
      </c>
      <c r="G9183">
        <v>15</v>
      </c>
      <c r="H9183" s="123">
        <f t="shared" si="586"/>
        <v>0.15789473684210525</v>
      </c>
      <c r="K9183" t="s">
        <v>100</v>
      </c>
      <c r="M9183" s="2">
        <v>38.081395348837198</v>
      </c>
      <c r="N9183" s="63">
        <v>13.081395348837205</v>
      </c>
      <c r="O9183" s="63">
        <f t="shared" si="584"/>
        <v>26.16279069767441</v>
      </c>
      <c r="P9183" s="76">
        <v>4</v>
      </c>
      <c r="Q9183" s="2">
        <v>0.581395348837212</v>
      </c>
      <c r="R9183">
        <v>1.16279069767441</v>
      </c>
      <c r="S9183" s="63">
        <f t="shared" si="585"/>
        <v>2.32558139534882</v>
      </c>
      <c r="T9183" s="76">
        <v>4</v>
      </c>
      <c r="U9183" s="339">
        <f t="shared" si="581"/>
        <v>-2.6779727458649285</v>
      </c>
      <c r="V9183" s="4">
        <f t="shared" si="582"/>
        <v>0.44753086419752675</v>
      </c>
    </row>
    <row r="9184" spans="1:22">
      <c r="A9184" s="66" t="s">
        <v>1195</v>
      </c>
      <c r="B9184" s="146" t="s">
        <v>1198</v>
      </c>
      <c r="C9184" s="219" t="s">
        <v>1433</v>
      </c>
      <c r="D9184" s="139" t="s">
        <v>44</v>
      </c>
      <c r="E9184" s="138" t="s">
        <v>73</v>
      </c>
      <c r="F9184" s="138" t="s">
        <v>73</v>
      </c>
      <c r="G9184">
        <v>45</v>
      </c>
      <c r="H9184" s="123">
        <f t="shared" si="586"/>
        <v>0.47368421052631576</v>
      </c>
      <c r="K9184" t="s">
        <v>100</v>
      </c>
      <c r="M9184" s="2">
        <v>22.383720930232499</v>
      </c>
      <c r="N9184" s="63">
        <v>6.9767441860464992</v>
      </c>
      <c r="O9184" s="63">
        <f t="shared" si="584"/>
        <v>13.953488372092998</v>
      </c>
      <c r="P9184" s="76">
        <v>4</v>
      </c>
      <c r="Q9184" s="2">
        <v>14.8255813953488</v>
      </c>
      <c r="R9184">
        <v>1.162790697674418</v>
      </c>
      <c r="S9184" s="63">
        <f t="shared" si="585"/>
        <v>2.325581395348836</v>
      </c>
      <c r="T9184" s="76">
        <v>4</v>
      </c>
      <c r="U9184" s="339">
        <f t="shared" si="581"/>
        <v>-3.6506582412937312</v>
      </c>
      <c r="V9184" s="4">
        <f t="shared" si="582"/>
        <v>4.2499999999999591</v>
      </c>
    </row>
    <row r="9185" spans="1:22">
      <c r="A9185" s="66" t="s">
        <v>1195</v>
      </c>
      <c r="B9185" s="146" t="s">
        <v>1198</v>
      </c>
      <c r="C9185" s="219" t="s">
        <v>1433</v>
      </c>
      <c r="D9185" s="139" t="s">
        <v>44</v>
      </c>
      <c r="E9185" s="138" t="s">
        <v>73</v>
      </c>
      <c r="F9185" s="138" t="s">
        <v>73</v>
      </c>
      <c r="G9185">
        <v>95</v>
      </c>
      <c r="H9185" s="123">
        <f t="shared" si="586"/>
        <v>1</v>
      </c>
      <c r="K9185" t="s">
        <v>100</v>
      </c>
      <c r="L9185" t="s">
        <v>100</v>
      </c>
      <c r="M9185" s="2">
        <v>30.232558139534799</v>
      </c>
      <c r="N9185" s="63">
        <v>8.1395348837210015</v>
      </c>
      <c r="O9185" s="63">
        <f t="shared" si="584"/>
        <v>16.279069767442003</v>
      </c>
      <c r="P9185" s="76">
        <v>4</v>
      </c>
      <c r="Q9185" s="2">
        <v>0</v>
      </c>
      <c r="R9185">
        <v>5.813953488372098</v>
      </c>
      <c r="S9185" s="63">
        <f t="shared" si="585"/>
        <v>11.627906976744196</v>
      </c>
      <c r="T9185" s="76">
        <v>4</v>
      </c>
      <c r="U9185" s="339">
        <f t="shared" si="581"/>
        <v>-0.71256526641704665</v>
      </c>
      <c r="V9185" s="4">
        <f t="shared" si="582"/>
        <v>0.40378700499807874</v>
      </c>
    </row>
    <row r="9186" spans="1:22">
      <c r="A9186" s="66" t="s">
        <v>1195</v>
      </c>
      <c r="B9186" s="146" t="s">
        <v>1199</v>
      </c>
      <c r="C9186" s="219" t="s">
        <v>1433</v>
      </c>
      <c r="D9186" s="139" t="s">
        <v>44</v>
      </c>
      <c r="E9186" s="138" t="s">
        <v>73</v>
      </c>
      <c r="F9186" s="138" t="s">
        <v>73</v>
      </c>
      <c r="G9186">
        <v>0</v>
      </c>
      <c r="H9186" s="123">
        <f t="shared" si="586"/>
        <v>0</v>
      </c>
      <c r="I9186" s="2" t="s">
        <v>100</v>
      </c>
      <c r="M9186" s="2">
        <v>46.811594202898497</v>
      </c>
      <c r="N9186" s="63">
        <v>14.685990338164302</v>
      </c>
      <c r="O9186" s="63">
        <f t="shared" si="584"/>
        <v>29.371980676328604</v>
      </c>
      <c r="P9186" s="76">
        <v>4</v>
      </c>
      <c r="Q9186" s="2">
        <v>10.5555555555555</v>
      </c>
      <c r="R9186">
        <v>0.45893719806763</v>
      </c>
      <c r="S9186" s="63">
        <f t="shared" si="585"/>
        <v>0.91787439613526001</v>
      </c>
      <c r="T9186" s="76">
        <v>4</v>
      </c>
      <c r="U9186" s="339" t="e">
        <f t="shared" si="581"/>
        <v>#NUM!</v>
      </c>
      <c r="V9186" s="4" t="e">
        <f t="shared" si="582"/>
        <v>#DIV/0!</v>
      </c>
    </row>
    <row r="9187" spans="1:22">
      <c r="A9187" s="66" t="s">
        <v>1195</v>
      </c>
      <c r="B9187" s="146" t="s">
        <v>1199</v>
      </c>
      <c r="C9187" s="219" t="s">
        <v>1433</v>
      </c>
      <c r="D9187" s="139" t="s">
        <v>44</v>
      </c>
      <c r="E9187" s="138" t="s">
        <v>73</v>
      </c>
      <c r="F9187" s="138" t="s">
        <v>73</v>
      </c>
      <c r="G9187">
        <v>7</v>
      </c>
      <c r="H9187" s="123">
        <f t="shared" si="586"/>
        <v>7.3684210526315783E-2</v>
      </c>
      <c r="J9187" t="s">
        <v>100</v>
      </c>
      <c r="M9187" s="2">
        <v>19.734299516908202</v>
      </c>
      <c r="N9187" s="63">
        <v>10.096618357487898</v>
      </c>
      <c r="O9187" s="63">
        <f t="shared" si="584"/>
        <v>20.193236714975797</v>
      </c>
      <c r="P9187" s="76">
        <v>4</v>
      </c>
      <c r="Q9187" s="2">
        <v>10.0966183574879</v>
      </c>
      <c r="R9187">
        <v>6.8840579710144993</v>
      </c>
      <c r="S9187" s="63">
        <f t="shared" si="585"/>
        <v>13.768115942028999</v>
      </c>
      <c r="T9187" s="76">
        <v>4</v>
      </c>
      <c r="U9187" s="339">
        <f t="shared" si="581"/>
        <v>-0.62570589976441737</v>
      </c>
      <c r="V9187" s="4">
        <f t="shared" si="582"/>
        <v>0.67533081285444763</v>
      </c>
    </row>
    <row r="9188" spans="1:22">
      <c r="A9188" s="66" t="s">
        <v>1195</v>
      </c>
      <c r="B9188" s="146" t="s">
        <v>1199</v>
      </c>
      <c r="C9188" s="219" t="s">
        <v>1433</v>
      </c>
      <c r="D9188" s="139" t="s">
        <v>44</v>
      </c>
      <c r="E9188" s="138" t="s">
        <v>73</v>
      </c>
      <c r="F9188" s="138" t="s">
        <v>73</v>
      </c>
      <c r="G9188">
        <v>15</v>
      </c>
      <c r="H9188" s="123">
        <f t="shared" si="586"/>
        <v>0.15789473684210525</v>
      </c>
      <c r="K9188" t="s">
        <v>100</v>
      </c>
      <c r="M9188" s="2">
        <v>12.391304347826001</v>
      </c>
      <c r="N9188" s="63">
        <v>6.4251207729469009</v>
      </c>
      <c r="O9188" s="63">
        <f t="shared" si="584"/>
        <v>12.850241545893802</v>
      </c>
      <c r="P9188" s="76">
        <v>4</v>
      </c>
      <c r="Q9188" s="2">
        <v>28.9130434782608</v>
      </c>
      <c r="R9188">
        <v>5.9661835748792011</v>
      </c>
      <c r="S9188" s="63">
        <f t="shared" si="585"/>
        <v>11.932367149758402</v>
      </c>
      <c r="T9188" s="76">
        <v>4</v>
      </c>
      <c r="U9188" s="339">
        <f t="shared" si="581"/>
        <v>-0.20479441264600851</v>
      </c>
      <c r="V9188" s="4">
        <f t="shared" si="582"/>
        <v>0.59917355371900682</v>
      </c>
    </row>
    <row r="9189" spans="1:22">
      <c r="A9189" s="66" t="s">
        <v>1195</v>
      </c>
      <c r="B9189" s="146" t="s">
        <v>1199</v>
      </c>
      <c r="C9189" s="219" t="s">
        <v>1433</v>
      </c>
      <c r="D9189" s="139" t="s">
        <v>44</v>
      </c>
      <c r="E9189" s="138" t="s">
        <v>73</v>
      </c>
      <c r="F9189" s="138" t="s">
        <v>73</v>
      </c>
      <c r="G9189">
        <v>45</v>
      </c>
      <c r="H9189" s="123">
        <f t="shared" si="586"/>
        <v>0.47368421052631576</v>
      </c>
      <c r="K9189" t="s">
        <v>100</v>
      </c>
      <c r="M9189" s="2">
        <v>32.584541062801897</v>
      </c>
      <c r="N9189" s="63">
        <v>18.816425120772905</v>
      </c>
      <c r="O9189" s="63">
        <f t="shared" si="584"/>
        <v>37.63285024154581</v>
      </c>
      <c r="P9189" s="76">
        <v>4</v>
      </c>
      <c r="Q9189" s="2">
        <v>55.531400966183497</v>
      </c>
      <c r="R9189">
        <v>10.096618357487902</v>
      </c>
      <c r="S9189" s="63">
        <f t="shared" si="585"/>
        <v>20.193236714975804</v>
      </c>
      <c r="T9189" s="76">
        <v>4</v>
      </c>
      <c r="U9189" s="339">
        <f t="shared" si="581"/>
        <v>-0.11954515064978406</v>
      </c>
      <c r="V9189" s="4">
        <f t="shared" si="582"/>
        <v>0.3719450743260268</v>
      </c>
    </row>
    <row r="9190" spans="1:22">
      <c r="A9190" s="66" t="s">
        <v>1195</v>
      </c>
      <c r="B9190" s="146" t="s">
        <v>1199</v>
      </c>
      <c r="C9190" s="219" t="s">
        <v>1433</v>
      </c>
      <c r="D9190" s="139" t="s">
        <v>44</v>
      </c>
      <c r="E9190" s="138" t="s">
        <v>73</v>
      </c>
      <c r="F9190" s="138" t="s">
        <v>73</v>
      </c>
      <c r="G9190">
        <v>95</v>
      </c>
      <c r="H9190" s="123">
        <f t="shared" si="586"/>
        <v>1</v>
      </c>
      <c r="K9190" t="s">
        <v>100</v>
      </c>
      <c r="L9190" t="s">
        <v>100</v>
      </c>
      <c r="M9190" s="2">
        <v>51.400966183574802</v>
      </c>
      <c r="N9190" s="63">
        <v>11.473429951690896</v>
      </c>
      <c r="O9190" s="63">
        <f t="shared" si="584"/>
        <v>22.946859903381792</v>
      </c>
      <c r="P9190" s="76">
        <v>4</v>
      </c>
      <c r="Q9190" s="2">
        <v>0.38647342995170603</v>
      </c>
      <c r="R9190">
        <v>14.2270531400967</v>
      </c>
      <c r="S9190" s="63">
        <f t="shared" si="585"/>
        <v>28.4541062801934</v>
      </c>
      <c r="T9190" s="76">
        <v>4</v>
      </c>
      <c r="U9190" s="339">
        <f t="shared" si="581"/>
        <v>7.7291674301646698E-2</v>
      </c>
      <c r="V9190" s="4">
        <f t="shared" si="582"/>
        <v>0.31563759306058425</v>
      </c>
    </row>
    <row r="9191" spans="1:22">
      <c r="A9191" s="66" t="s">
        <v>1195</v>
      </c>
      <c r="B9191" s="146" t="s">
        <v>1200</v>
      </c>
      <c r="C9191" s="219" t="s">
        <v>1595</v>
      </c>
      <c r="D9191" s="139" t="s">
        <v>44</v>
      </c>
      <c r="E9191" s="138" t="s">
        <v>73</v>
      </c>
      <c r="F9191" s="138" t="s">
        <v>73</v>
      </c>
      <c r="G9191">
        <v>0</v>
      </c>
      <c r="H9191" s="123">
        <f t="shared" si="586"/>
        <v>0</v>
      </c>
      <c r="I9191" s="2" t="s">
        <v>100</v>
      </c>
      <c r="M9191" s="2">
        <v>35.5555555555555</v>
      </c>
      <c r="N9191" s="63">
        <v>19.323671497584598</v>
      </c>
      <c r="O9191" s="63">
        <f t="shared" si="584"/>
        <v>38.647342995169197</v>
      </c>
      <c r="P9191" s="76">
        <v>4</v>
      </c>
      <c r="Q9191" s="2">
        <v>0.38647342995170603</v>
      </c>
      <c r="R9191">
        <v>0</v>
      </c>
      <c r="S9191" s="63">
        <f t="shared" si="585"/>
        <v>0</v>
      </c>
      <c r="T9191" s="76">
        <v>4</v>
      </c>
      <c r="U9191" s="339">
        <f t="shared" si="581"/>
        <v>-4.5217885770489996</v>
      </c>
      <c r="V9191" s="4">
        <f t="shared" si="582"/>
        <v>0.25</v>
      </c>
    </row>
    <row r="9192" spans="1:22">
      <c r="A9192" s="66" t="s">
        <v>1195</v>
      </c>
      <c r="B9192" s="146" t="s">
        <v>1200</v>
      </c>
      <c r="C9192" s="219" t="s">
        <v>1595</v>
      </c>
      <c r="D9192" s="139" t="s">
        <v>44</v>
      </c>
      <c r="E9192" s="138" t="s">
        <v>73</v>
      </c>
      <c r="F9192" s="138" t="s">
        <v>73</v>
      </c>
      <c r="G9192">
        <v>7</v>
      </c>
      <c r="H9192" s="123">
        <f t="shared" si="586"/>
        <v>7.3684210526315783E-2</v>
      </c>
      <c r="J9192" t="s">
        <v>100</v>
      </c>
      <c r="M9192" s="2">
        <v>49.082125603864696</v>
      </c>
      <c r="N9192" s="63">
        <v>23.574879227053103</v>
      </c>
      <c r="O9192" s="63">
        <f t="shared" si="584"/>
        <v>47.149758454106205</v>
      </c>
      <c r="P9192" s="76">
        <v>4</v>
      </c>
      <c r="Q9192" s="2">
        <v>0</v>
      </c>
      <c r="R9192">
        <v>0.38647342995167894</v>
      </c>
      <c r="S9192" s="63">
        <f t="shared" si="585"/>
        <v>0.77294685990335787</v>
      </c>
      <c r="T9192" s="76">
        <v>4</v>
      </c>
      <c r="U9192" s="339">
        <f t="shared" si="581"/>
        <v>-4.8441870864585512</v>
      </c>
      <c r="V9192" s="4">
        <f t="shared" si="582"/>
        <v>1.2499999999998599</v>
      </c>
    </row>
    <row r="9193" spans="1:22">
      <c r="A9193" s="66" t="s">
        <v>1195</v>
      </c>
      <c r="B9193" s="146" t="s">
        <v>1200</v>
      </c>
      <c r="C9193" s="219" t="s">
        <v>1595</v>
      </c>
      <c r="D9193" s="139" t="s">
        <v>44</v>
      </c>
      <c r="E9193" s="138" t="s">
        <v>73</v>
      </c>
      <c r="F9193" s="138" t="s">
        <v>73</v>
      </c>
      <c r="G9193">
        <v>15</v>
      </c>
      <c r="H9193" s="123">
        <f t="shared" si="586"/>
        <v>0.15789473684210525</v>
      </c>
      <c r="K9193" t="s">
        <v>100</v>
      </c>
      <c r="M9193" s="2">
        <v>23.188405797101399</v>
      </c>
      <c r="N9193" s="63">
        <v>9.6618357487923028</v>
      </c>
      <c r="O9193" s="63">
        <f t="shared" si="584"/>
        <v>19.323671497584606</v>
      </c>
      <c r="P9193" s="76">
        <v>4</v>
      </c>
      <c r="Q9193" s="2">
        <v>5.0241545893719799</v>
      </c>
      <c r="R9193">
        <v>0.38647342995170603</v>
      </c>
      <c r="S9193" s="63">
        <f t="shared" si="585"/>
        <v>0.77294685990341205</v>
      </c>
      <c r="T9193" s="76">
        <v>4</v>
      </c>
      <c r="U9193" s="339" t="e">
        <f t="shared" si="581"/>
        <v>#NUM!</v>
      </c>
      <c r="V9193" s="4" t="e">
        <f t="shared" si="582"/>
        <v>#DIV/0!</v>
      </c>
    </row>
    <row r="9194" spans="1:22">
      <c r="A9194" s="66" t="s">
        <v>1195</v>
      </c>
      <c r="B9194" s="146" t="s">
        <v>1200</v>
      </c>
      <c r="C9194" s="219" t="s">
        <v>1595</v>
      </c>
      <c r="D9194" s="139" t="s">
        <v>44</v>
      </c>
      <c r="E9194" s="138" t="s">
        <v>73</v>
      </c>
      <c r="F9194" s="138" t="s">
        <v>73</v>
      </c>
      <c r="G9194">
        <v>45</v>
      </c>
      <c r="H9194" s="123">
        <f t="shared" si="586"/>
        <v>0.47368421052631576</v>
      </c>
      <c r="K9194" t="s">
        <v>100</v>
      </c>
      <c r="M9194" s="2">
        <v>41.739130434782602</v>
      </c>
      <c r="N9194" s="63">
        <v>5.410628019323596</v>
      </c>
      <c r="O9194" s="63">
        <f t="shared" si="584"/>
        <v>10.821256038647192</v>
      </c>
      <c r="P9194" s="76">
        <v>4</v>
      </c>
      <c r="Q9194" s="2">
        <v>0</v>
      </c>
      <c r="R9194">
        <v>3.4782608695652204</v>
      </c>
      <c r="S9194" s="63">
        <f t="shared" si="585"/>
        <v>6.9565217391304408</v>
      </c>
      <c r="T9194" s="76">
        <v>4</v>
      </c>
      <c r="U9194" s="339">
        <f t="shared" si="581"/>
        <v>-2.1171818696626832</v>
      </c>
      <c r="V9194" s="4">
        <f t="shared" si="582"/>
        <v>0.72928994082840337</v>
      </c>
    </row>
    <row r="9195" spans="1:22">
      <c r="A9195" s="66" t="s">
        <v>1195</v>
      </c>
      <c r="B9195" s="146" t="s">
        <v>1200</v>
      </c>
      <c r="C9195" s="219" t="s">
        <v>1595</v>
      </c>
      <c r="D9195" s="139" t="s">
        <v>44</v>
      </c>
      <c r="E9195" s="138" t="s">
        <v>73</v>
      </c>
      <c r="F9195" s="138" t="s">
        <v>73</v>
      </c>
      <c r="G9195">
        <v>95</v>
      </c>
      <c r="H9195" s="123">
        <f t="shared" si="586"/>
        <v>1</v>
      </c>
      <c r="K9195" t="s">
        <v>100</v>
      </c>
      <c r="L9195" t="s">
        <v>100</v>
      </c>
      <c r="M9195" s="2">
        <v>0</v>
      </c>
      <c r="N9195" s="63">
        <v>0.77294685990338496</v>
      </c>
      <c r="O9195" s="63">
        <f t="shared" si="584"/>
        <v>1.5458937198067699</v>
      </c>
      <c r="P9195" s="76">
        <v>4</v>
      </c>
      <c r="Q9195" s="2">
        <v>-0.173331822816365</v>
      </c>
      <c r="R9195">
        <v>0.38647342995170603</v>
      </c>
      <c r="S9195" s="63">
        <f t="shared" si="585"/>
        <v>0.77294685990341205</v>
      </c>
      <c r="T9195" s="76">
        <v>4</v>
      </c>
      <c r="U9195" s="339" t="e">
        <f t="shared" si="581"/>
        <v>#DIV/0!</v>
      </c>
      <c r="V9195" s="4" t="e">
        <f t="shared" si="582"/>
        <v>#DIV/0!</v>
      </c>
    </row>
    <row r="9196" spans="1:22">
      <c r="A9196" s="66" t="s">
        <v>1195</v>
      </c>
      <c r="B9196" s="146" t="s">
        <v>1201</v>
      </c>
      <c r="C9196" s="219" t="s">
        <v>1595</v>
      </c>
      <c r="D9196" s="139" t="s">
        <v>44</v>
      </c>
      <c r="E9196" s="138" t="s">
        <v>73</v>
      </c>
      <c r="F9196" s="138" t="s">
        <v>73</v>
      </c>
      <c r="G9196">
        <v>0</v>
      </c>
      <c r="H9196" s="123">
        <f t="shared" si="586"/>
        <v>0</v>
      </c>
      <c r="I9196" s="2" t="s">
        <v>100</v>
      </c>
      <c r="M9196" s="2">
        <v>17.918602016540099</v>
      </c>
      <c r="N9196" s="63">
        <v>8.8152826554888009</v>
      </c>
      <c r="O9196" s="63">
        <f t="shared" si="584"/>
        <v>17.630565310977602</v>
      </c>
      <c r="P9196" s="76">
        <v>4</v>
      </c>
      <c r="Q9196" s="2">
        <v>-5.6927608473998199E-2</v>
      </c>
      <c r="R9196">
        <v>0.15463917525774171</v>
      </c>
      <c r="S9196" s="63">
        <f t="shared" si="585"/>
        <v>0.30927835051548341</v>
      </c>
      <c r="T9196" s="76">
        <v>4</v>
      </c>
      <c r="U9196" s="339" t="e">
        <f t="shared" si="581"/>
        <v>#NUM!</v>
      </c>
      <c r="V9196" s="4">
        <f t="shared" si="582"/>
        <v>1.04594386774322</v>
      </c>
    </row>
    <row r="9197" spans="1:22">
      <c r="A9197" s="66" t="s">
        <v>1195</v>
      </c>
      <c r="B9197" s="146" t="s">
        <v>1201</v>
      </c>
      <c r="C9197" s="219" t="s">
        <v>1595</v>
      </c>
      <c r="D9197" s="139" t="s">
        <v>44</v>
      </c>
      <c r="E9197" s="138" t="s">
        <v>73</v>
      </c>
      <c r="F9197" s="138" t="s">
        <v>73</v>
      </c>
      <c r="G9197">
        <v>7</v>
      </c>
      <c r="H9197" s="123">
        <f t="shared" si="586"/>
        <v>7.3684210526315783E-2</v>
      </c>
      <c r="J9197" t="s">
        <v>100</v>
      </c>
      <c r="M9197" s="2">
        <v>7.5203919791548604</v>
      </c>
      <c r="N9197" s="63">
        <v>8.6597938144329394</v>
      </c>
      <c r="O9197" s="63">
        <f t="shared" si="584"/>
        <v>17.319587628865879</v>
      </c>
      <c r="P9197" s="76">
        <v>4</v>
      </c>
      <c r="Q9197" s="2">
        <v>0.21156678373172599</v>
      </c>
      <c r="R9197">
        <v>0.2319587628865912</v>
      </c>
      <c r="S9197" s="63">
        <f t="shared" si="585"/>
        <v>0.4639175257731824</v>
      </c>
      <c r="T9197" s="76">
        <v>4</v>
      </c>
      <c r="U9197" s="339" t="e">
        <f t="shared" si="581"/>
        <v>#NUM!</v>
      </c>
      <c r="V9197" s="4">
        <f t="shared" si="582"/>
        <v>16.852584094453327</v>
      </c>
    </row>
    <row r="9198" spans="1:22">
      <c r="A9198" s="66" t="s">
        <v>1195</v>
      </c>
      <c r="B9198" s="146" t="s">
        <v>1201</v>
      </c>
      <c r="C9198" s="219" t="s">
        <v>1595</v>
      </c>
      <c r="D9198" s="139" t="s">
        <v>44</v>
      </c>
      <c r="E9198" s="138" t="s">
        <v>73</v>
      </c>
      <c r="F9198" s="138" t="s">
        <v>73</v>
      </c>
      <c r="G9198">
        <v>15</v>
      </c>
      <c r="H9198" s="123">
        <f t="shared" si="586"/>
        <v>0.15789473684210525</v>
      </c>
      <c r="K9198" t="s">
        <v>100</v>
      </c>
      <c r="M9198" s="2">
        <v>10.109323666024601</v>
      </c>
      <c r="N9198" s="63">
        <v>9.7422680412371001</v>
      </c>
      <c r="O9198" s="63">
        <f t="shared" si="584"/>
        <v>19.4845360824742</v>
      </c>
      <c r="P9198" s="76">
        <v>4</v>
      </c>
      <c r="Q9198" s="2">
        <v>-0.28973603715873197</v>
      </c>
      <c r="R9198">
        <v>0.46476719157131197</v>
      </c>
      <c r="S9198" s="63">
        <f t="shared" si="585"/>
        <v>0.92953438314262393</v>
      </c>
      <c r="T9198" s="76">
        <v>4</v>
      </c>
      <c r="U9198" s="339">
        <f t="shared" si="581"/>
        <v>-3.866672701283163</v>
      </c>
      <c r="V9198" s="4">
        <f t="shared" si="582"/>
        <v>5.0758737762296295</v>
      </c>
    </row>
    <row r="9199" spans="1:22">
      <c r="A9199" s="66" t="s">
        <v>1195</v>
      </c>
      <c r="B9199" s="146" t="s">
        <v>1201</v>
      </c>
      <c r="C9199" s="219" t="s">
        <v>1595</v>
      </c>
      <c r="D9199" s="139" t="s">
        <v>44</v>
      </c>
      <c r="E9199" s="138" t="s">
        <v>73</v>
      </c>
      <c r="F9199" s="138" t="s">
        <v>73</v>
      </c>
      <c r="G9199">
        <v>45</v>
      </c>
      <c r="H9199" s="123">
        <f t="shared" si="586"/>
        <v>0.47368421052631576</v>
      </c>
      <c r="K9199" t="s">
        <v>100</v>
      </c>
      <c r="M9199" s="2">
        <v>3.8855216948000302</v>
      </c>
      <c r="N9199" s="63">
        <v>4.7938144329897003</v>
      </c>
      <c r="O9199" s="63">
        <f t="shared" si="584"/>
        <v>9.5876288659794007</v>
      </c>
      <c r="P9199" s="76">
        <v>4</v>
      </c>
      <c r="Q9199" s="2">
        <v>-1.8692647558637501E-2</v>
      </c>
      <c r="R9199">
        <v>0.30927835051546926</v>
      </c>
      <c r="S9199" s="63">
        <f t="shared" si="585"/>
        <v>0.61855670103093852</v>
      </c>
      <c r="T9199" s="76">
        <v>4</v>
      </c>
      <c r="U9199" s="339" t="e">
        <f t="shared" si="581"/>
        <v>#NUM!</v>
      </c>
      <c r="V9199" s="4">
        <f t="shared" si="582"/>
        <v>1.3894466851849518</v>
      </c>
    </row>
    <row r="9200" spans="1:22">
      <c r="A9200" s="66" t="s">
        <v>1195</v>
      </c>
      <c r="B9200" s="146" t="s">
        <v>1201</v>
      </c>
      <c r="C9200" s="219" t="s">
        <v>1595</v>
      </c>
      <c r="D9200" s="139" t="s">
        <v>44</v>
      </c>
      <c r="E9200" s="138" t="s">
        <v>73</v>
      </c>
      <c r="F9200" s="138" t="s">
        <v>73</v>
      </c>
      <c r="G9200">
        <v>95</v>
      </c>
      <c r="H9200" s="123">
        <f t="shared" si="586"/>
        <v>1</v>
      </c>
      <c r="K9200" t="s">
        <v>100</v>
      </c>
      <c r="L9200" t="s">
        <v>100</v>
      </c>
      <c r="M9200" s="2">
        <v>1.9916166307918799</v>
      </c>
      <c r="N9200" s="63">
        <v>0.92783505154639001</v>
      </c>
      <c r="O9200" s="63">
        <f t="shared" si="584"/>
        <v>1.85567010309278</v>
      </c>
      <c r="P9200" s="76">
        <v>4</v>
      </c>
      <c r="Q9200" s="2">
        <v>1.3297872340425501</v>
      </c>
      <c r="R9200">
        <v>0.1546391752577275</v>
      </c>
      <c r="S9200" s="63">
        <f t="shared" si="585"/>
        <v>0.30927835051545499</v>
      </c>
      <c r="T9200" s="76">
        <v>4</v>
      </c>
      <c r="U9200" s="339" t="e">
        <f t="shared" si="581"/>
        <v>#NUM!</v>
      </c>
      <c r="V9200" s="4">
        <f t="shared" si="582"/>
        <v>68.688016528844344</v>
      </c>
    </row>
    <row r="9201" spans="1:22">
      <c r="A9201" s="66" t="s">
        <v>1196</v>
      </c>
      <c r="B9201" t="s">
        <v>1202</v>
      </c>
      <c r="C9201" s="219" t="s">
        <v>1595</v>
      </c>
      <c r="D9201" s="139" t="s">
        <v>44</v>
      </c>
      <c r="E9201" s="138" t="s">
        <v>73</v>
      </c>
      <c r="F9201" s="138" t="s">
        <v>73</v>
      </c>
      <c r="G9201">
        <v>0</v>
      </c>
      <c r="H9201" s="123">
        <f t="shared" si="586"/>
        <v>0</v>
      </c>
      <c r="I9201" s="2" t="s">
        <v>100</v>
      </c>
      <c r="M9201" s="2">
        <v>5.3191489361702198</v>
      </c>
      <c r="N9201" s="63">
        <v>2.6595744680851103</v>
      </c>
      <c r="O9201" s="63">
        <f t="shared" si="584"/>
        <v>5.3191489361702207</v>
      </c>
      <c r="P9201" s="453">
        <v>4</v>
      </c>
      <c r="Q9201" s="2">
        <v>3.9893617021276602</v>
      </c>
      <c r="R9201">
        <v>1.3297872340425598</v>
      </c>
      <c r="S9201" s="63">
        <f t="shared" si="585"/>
        <v>2.6595744680851197</v>
      </c>
      <c r="T9201" s="453">
        <v>4</v>
      </c>
      <c r="U9201" s="339">
        <f t="shared" si="581"/>
        <v>-1.3862943611198943</v>
      </c>
      <c r="V9201" s="4">
        <f t="shared" si="582"/>
        <v>1.2500000000000147</v>
      </c>
    </row>
    <row r="9202" spans="1:22">
      <c r="A9202" s="66" t="s">
        <v>1196</v>
      </c>
      <c r="B9202" s="146" t="s">
        <v>1202</v>
      </c>
      <c r="C9202" s="219" t="s">
        <v>1595</v>
      </c>
      <c r="D9202" s="139" t="s">
        <v>44</v>
      </c>
      <c r="E9202" s="138" t="s">
        <v>73</v>
      </c>
      <c r="F9202" s="138" t="s">
        <v>73</v>
      </c>
      <c r="G9202">
        <v>7</v>
      </c>
      <c r="H9202" s="123">
        <f t="shared" si="586"/>
        <v>7.3684210526315783E-2</v>
      </c>
      <c r="J9202" t="s">
        <v>100</v>
      </c>
      <c r="M9202" s="2">
        <v>11.968085106383</v>
      </c>
      <c r="N9202" s="63">
        <v>7.9787234042552981</v>
      </c>
      <c r="O9202" s="63">
        <f t="shared" si="584"/>
        <v>15.957446808510596</v>
      </c>
      <c r="P9202" s="453">
        <v>4</v>
      </c>
      <c r="Q9202" s="2">
        <v>10.6382978723404</v>
      </c>
      <c r="R9202">
        <v>2.6595744680851099</v>
      </c>
      <c r="S9202" s="63">
        <f t="shared" si="585"/>
        <v>5.3191489361702198</v>
      </c>
      <c r="T9202" s="453">
        <v>4</v>
      </c>
      <c r="U9202" s="339">
        <f t="shared" si="581"/>
        <v>-1.0986122886681113</v>
      </c>
      <c r="V9202" s="4">
        <f t="shared" si="582"/>
        <v>0.69444444444444553</v>
      </c>
    </row>
    <row r="9203" spans="1:22">
      <c r="A9203" s="66" t="s">
        <v>1196</v>
      </c>
      <c r="B9203" s="146" t="s">
        <v>1202</v>
      </c>
      <c r="C9203" s="219" t="s">
        <v>1595</v>
      </c>
      <c r="D9203" s="139" t="s">
        <v>44</v>
      </c>
      <c r="E9203" s="138" t="s">
        <v>73</v>
      </c>
      <c r="F9203" s="138" t="s">
        <v>73</v>
      </c>
      <c r="G9203">
        <v>15</v>
      </c>
      <c r="H9203" s="123">
        <f t="shared" si="586"/>
        <v>0.15789473684210525</v>
      </c>
      <c r="K9203" t="s">
        <v>100</v>
      </c>
      <c r="M9203" s="2">
        <v>37.2340425531915</v>
      </c>
      <c r="N9203" s="63">
        <v>18.6170212765957</v>
      </c>
      <c r="O9203" s="63">
        <f t="shared" si="584"/>
        <v>37.234042553191401</v>
      </c>
      <c r="P9203" s="453">
        <v>4</v>
      </c>
      <c r="Q9203" s="2">
        <v>211.43617021276501</v>
      </c>
      <c r="R9203">
        <v>3.9893617021276988</v>
      </c>
      <c r="S9203" s="63">
        <f t="shared" si="585"/>
        <v>7.9787234042553976</v>
      </c>
      <c r="T9203" s="453">
        <v>4</v>
      </c>
      <c r="U9203" s="339">
        <f t="shared" si="581"/>
        <v>-1.2527629684953705</v>
      </c>
      <c r="V9203" s="4">
        <f t="shared" si="582"/>
        <v>0.39062500000000344</v>
      </c>
    </row>
    <row r="9204" spans="1:22">
      <c r="A9204" s="66" t="s">
        <v>1196</v>
      </c>
      <c r="B9204" s="146" t="s">
        <v>1202</v>
      </c>
      <c r="C9204" s="219" t="s">
        <v>1595</v>
      </c>
      <c r="D9204" s="139" t="s">
        <v>44</v>
      </c>
      <c r="E9204" s="138" t="s">
        <v>73</v>
      </c>
      <c r="F9204" s="138" t="s">
        <v>73</v>
      </c>
      <c r="G9204">
        <v>45</v>
      </c>
      <c r="H9204" s="123">
        <f t="shared" si="586"/>
        <v>0.47368421052631576</v>
      </c>
      <c r="K9204" t="s">
        <v>100</v>
      </c>
      <c r="M9204" s="2">
        <v>81.117021276595693</v>
      </c>
      <c r="N9204" s="63">
        <v>26.595744680850302</v>
      </c>
      <c r="O9204" s="63">
        <f t="shared" si="584"/>
        <v>53.191489361700604</v>
      </c>
      <c r="P9204" s="453">
        <v>4</v>
      </c>
      <c r="Q9204" s="2">
        <v>109.04255319148901</v>
      </c>
      <c r="R9204">
        <v>47.872340425531974</v>
      </c>
      <c r="S9204" s="63">
        <f t="shared" si="585"/>
        <v>95.744680851063947</v>
      </c>
      <c r="T9204" s="453">
        <v>4</v>
      </c>
      <c r="U9204" s="339">
        <f t="shared" si="581"/>
        <v>0.9580303380469164</v>
      </c>
      <c r="V9204" s="4">
        <f t="shared" si="582"/>
        <v>0.30126379494482081</v>
      </c>
    </row>
    <row r="9205" spans="1:22">
      <c r="A9205" s="66" t="s">
        <v>1196</v>
      </c>
      <c r="B9205" s="146" t="s">
        <v>1202</v>
      </c>
      <c r="C9205" s="219" t="s">
        <v>1595</v>
      </c>
      <c r="D9205" s="139" t="s">
        <v>44</v>
      </c>
      <c r="E9205" s="138" t="s">
        <v>73</v>
      </c>
      <c r="F9205" s="138" t="s">
        <v>73</v>
      </c>
      <c r="G9205">
        <v>95</v>
      </c>
      <c r="H9205" s="123">
        <f t="shared" si="586"/>
        <v>1</v>
      </c>
      <c r="K9205" t="s">
        <v>100</v>
      </c>
      <c r="L9205" t="s">
        <v>100</v>
      </c>
      <c r="M9205" s="2">
        <v>109.04255319148901</v>
      </c>
      <c r="N9205" s="63">
        <v>34.574468085106005</v>
      </c>
      <c r="O9205" s="63">
        <f t="shared" si="584"/>
        <v>69.148936170212011</v>
      </c>
      <c r="P9205" s="453">
        <v>4</v>
      </c>
      <c r="Q9205" s="2">
        <v>2.8985507246375102E-2</v>
      </c>
      <c r="R9205">
        <v>17.287234042552996</v>
      </c>
      <c r="S9205" s="63">
        <f t="shared" si="585"/>
        <v>34.574468085105991</v>
      </c>
      <c r="T9205" s="453">
        <v>4</v>
      </c>
      <c r="U9205" s="339">
        <f t="shared" si="581"/>
        <v>0</v>
      </c>
      <c r="V9205" s="4">
        <f t="shared" si="582"/>
        <v>0.27513384889946418</v>
      </c>
    </row>
    <row r="9206" spans="1:22">
      <c r="A9206" s="66" t="s">
        <v>1196</v>
      </c>
      <c r="B9206" t="s">
        <v>1203</v>
      </c>
      <c r="C9206" s="219" t="s">
        <v>1521</v>
      </c>
      <c r="D9206" s="139" t="s">
        <v>44</v>
      </c>
      <c r="E9206" s="138" t="s">
        <v>73</v>
      </c>
      <c r="F9206" s="138" t="s">
        <v>73</v>
      </c>
      <c r="G9206">
        <v>0</v>
      </c>
      <c r="H9206" s="123">
        <f t="shared" si="586"/>
        <v>0</v>
      </c>
      <c r="I9206" s="2" t="s">
        <v>100</v>
      </c>
      <c r="M9206" s="2">
        <v>8.1449275362318794</v>
      </c>
      <c r="N9206" s="63">
        <v>2.3188405797101215</v>
      </c>
      <c r="O9206" s="63">
        <f t="shared" si="584"/>
        <v>4.6376811594202429</v>
      </c>
      <c r="P9206" s="453">
        <v>4</v>
      </c>
      <c r="Q9206" s="2">
        <v>3.7971014492753601</v>
      </c>
      <c r="R9206">
        <v>9.6618357487922885E-2</v>
      </c>
      <c r="S9206" s="63">
        <f t="shared" si="585"/>
        <v>0.19323671497584577</v>
      </c>
      <c r="T9206" s="453">
        <v>4</v>
      </c>
      <c r="U9206" s="339">
        <f t="shared" si="581"/>
        <v>-5.638354669333804</v>
      </c>
      <c r="V9206" s="4">
        <f t="shared" si="582"/>
        <v>11.361111111112464</v>
      </c>
    </row>
    <row r="9207" spans="1:22">
      <c r="A9207" s="66" t="s">
        <v>1196</v>
      </c>
      <c r="B9207" t="s">
        <v>1203</v>
      </c>
      <c r="C9207" s="219" t="s">
        <v>1521</v>
      </c>
      <c r="D9207" s="139" t="s">
        <v>44</v>
      </c>
      <c r="E9207" s="138" t="s">
        <v>73</v>
      </c>
      <c r="F9207" s="138" t="s">
        <v>73</v>
      </c>
      <c r="G9207">
        <v>7</v>
      </c>
      <c r="H9207" s="123">
        <f t="shared" si="586"/>
        <v>7.3684210526315783E-2</v>
      </c>
      <c r="J9207" t="s">
        <v>100</v>
      </c>
      <c r="M9207" s="2">
        <v>5.7294685990338099</v>
      </c>
      <c r="N9207" s="63">
        <v>3.4782608695652204</v>
      </c>
      <c r="O9207" s="63">
        <f t="shared" si="584"/>
        <v>6.9565217391304408</v>
      </c>
      <c r="P9207" s="453">
        <v>4</v>
      </c>
      <c r="Q9207" s="2">
        <v>2.8985507246375102E-2</v>
      </c>
      <c r="R9207">
        <v>4.5410628019323696</v>
      </c>
      <c r="S9207" s="63">
        <f t="shared" si="585"/>
        <v>9.0821256038647391</v>
      </c>
      <c r="T9207" s="453">
        <v>4</v>
      </c>
      <c r="U9207" s="339">
        <f t="shared" si="581"/>
        <v>-0.41138478712846366</v>
      </c>
      <c r="V9207" s="4">
        <f t="shared" si="582"/>
        <v>1.6802455826842551</v>
      </c>
    </row>
    <row r="9208" spans="1:22">
      <c r="A9208" s="66" t="s">
        <v>1196</v>
      </c>
      <c r="B9208" t="s">
        <v>1203</v>
      </c>
      <c r="C9208" s="219" t="s">
        <v>1521</v>
      </c>
      <c r="D9208" s="139" t="s">
        <v>44</v>
      </c>
      <c r="E9208" s="138" t="s">
        <v>73</v>
      </c>
      <c r="F9208" s="138" t="s">
        <v>73</v>
      </c>
      <c r="G9208">
        <v>15</v>
      </c>
      <c r="H9208" s="123">
        <f t="shared" si="586"/>
        <v>0.15789473684210525</v>
      </c>
      <c r="K9208" t="s">
        <v>100</v>
      </c>
      <c r="M9208" s="2">
        <v>4.6666666666666599</v>
      </c>
      <c r="N9208" s="63">
        <v>3.1884057971014501</v>
      </c>
      <c r="O9208" s="63">
        <f t="shared" si="584"/>
        <v>6.3768115942029002</v>
      </c>
      <c r="P9208" s="453">
        <v>4</v>
      </c>
      <c r="Q9208" s="2">
        <v>12.879227053139999</v>
      </c>
      <c r="R9208">
        <v>9.6618357487922885E-2</v>
      </c>
      <c r="S9208" s="63">
        <f t="shared" si="585"/>
        <v>0.19323671497584577</v>
      </c>
      <c r="T9208" s="453">
        <v>4</v>
      </c>
      <c r="U9208" s="339">
        <f t="shared" si="581"/>
        <v>-5.0814043649845209</v>
      </c>
      <c r="V9208" s="4">
        <f t="shared" si="582"/>
        <v>11.361111111112464</v>
      </c>
    </row>
    <row r="9209" spans="1:22">
      <c r="A9209" s="66" t="s">
        <v>1196</v>
      </c>
      <c r="B9209" t="s">
        <v>1203</v>
      </c>
      <c r="C9209" s="219" t="s">
        <v>1521</v>
      </c>
      <c r="D9209" s="139" t="s">
        <v>44</v>
      </c>
      <c r="E9209" s="138" t="s">
        <v>73</v>
      </c>
      <c r="F9209" s="138" t="s">
        <v>73</v>
      </c>
      <c r="G9209">
        <v>45</v>
      </c>
      <c r="H9209" s="123">
        <f t="shared" si="586"/>
        <v>0.47368421052631576</v>
      </c>
      <c r="K9209" t="s">
        <v>100</v>
      </c>
      <c r="M9209" s="2">
        <v>9.8840579710144905</v>
      </c>
      <c r="N9209" s="63">
        <v>4.8309178743961088</v>
      </c>
      <c r="O9209" s="63">
        <f t="shared" si="584"/>
        <v>9.6618357487922175</v>
      </c>
      <c r="P9209" s="453">
        <v>4</v>
      </c>
      <c r="Q9209" s="2">
        <v>3.7971014492753601</v>
      </c>
      <c r="R9209">
        <v>2.4154589371981015</v>
      </c>
      <c r="S9209" s="63">
        <f t="shared" si="585"/>
        <v>4.8309178743962029</v>
      </c>
      <c r="T9209" s="453">
        <v>4</v>
      </c>
      <c r="U9209" s="339">
        <f t="shared" si="581"/>
        <v>0.26469255422707483</v>
      </c>
      <c r="V9209" s="4">
        <f t="shared" si="582"/>
        <v>0.28517383471899632</v>
      </c>
    </row>
    <row r="9210" spans="1:22">
      <c r="A9210" s="66" t="s">
        <v>1196</v>
      </c>
      <c r="B9210" t="s">
        <v>1203</v>
      </c>
      <c r="C9210" s="219" t="s">
        <v>1521</v>
      </c>
      <c r="D9210" s="139" t="s">
        <v>44</v>
      </c>
      <c r="E9210" s="138" t="s">
        <v>73</v>
      </c>
      <c r="F9210" s="138" t="s">
        <v>73</v>
      </c>
      <c r="G9210">
        <v>95</v>
      </c>
      <c r="H9210" s="123">
        <f t="shared" si="586"/>
        <v>1</v>
      </c>
      <c r="K9210" t="s">
        <v>100</v>
      </c>
      <c r="L9210" t="s">
        <v>100</v>
      </c>
      <c r="M9210" s="2">
        <v>4.4734299516908198</v>
      </c>
      <c r="N9210" s="63">
        <v>1.8357487922705298</v>
      </c>
      <c r="O9210" s="63">
        <f t="shared" si="584"/>
        <v>3.6714975845410596</v>
      </c>
      <c r="P9210" s="453">
        <v>4</v>
      </c>
      <c r="Q9210" s="2">
        <v>-2.3782980304718E-2</v>
      </c>
      <c r="R9210">
        <v>0.96618357487922024</v>
      </c>
      <c r="S9210" s="63">
        <f t="shared" si="585"/>
        <v>1.9323671497584405</v>
      </c>
      <c r="T9210" s="453">
        <v>4</v>
      </c>
      <c r="U9210" s="339">
        <f t="shared" si="581"/>
        <v>-0.1639174422169731</v>
      </c>
      <c r="V9210" s="4">
        <f t="shared" si="582"/>
        <v>0.31474629165614454</v>
      </c>
    </row>
    <row r="9211" spans="1:22">
      <c r="A9211" s="66" t="s">
        <v>1196</v>
      </c>
      <c r="B9211" t="s">
        <v>1204</v>
      </c>
      <c r="C9211" s="219" t="s">
        <v>1595</v>
      </c>
      <c r="D9211" s="139" t="s">
        <v>44</v>
      </c>
      <c r="E9211" s="138" t="s">
        <v>73</v>
      </c>
      <c r="F9211" s="138" t="s">
        <v>73</v>
      </c>
      <c r="G9211">
        <v>0</v>
      </c>
      <c r="H9211" s="123">
        <f t="shared" si="586"/>
        <v>0</v>
      </c>
      <c r="I9211" s="2" t="s">
        <v>100</v>
      </c>
      <c r="M9211" s="2">
        <v>3.7300260126347</v>
      </c>
      <c r="N9211" s="63">
        <v>1.1497584541062897</v>
      </c>
      <c r="O9211" s="63">
        <f t="shared" si="584"/>
        <v>2.2995169082125795</v>
      </c>
      <c r="P9211" s="453">
        <v>4</v>
      </c>
      <c r="Q9211" s="2">
        <v>1.8580453363075101E-3</v>
      </c>
      <c r="R9211">
        <v>6.7632850241546097E-2</v>
      </c>
      <c r="S9211" s="63">
        <f t="shared" si="585"/>
        <v>0.13526570048309219</v>
      </c>
      <c r="T9211" s="453">
        <v>4</v>
      </c>
      <c r="U9211" s="339" t="e">
        <f t="shared" si="581"/>
        <v>#NUM!</v>
      </c>
      <c r="V9211" s="4">
        <f t="shared" si="582"/>
        <v>8.3369140625010232</v>
      </c>
    </row>
    <row r="9212" spans="1:22">
      <c r="A9212" s="66" t="s">
        <v>1196</v>
      </c>
      <c r="B9212" t="s">
        <v>1204</v>
      </c>
      <c r="C9212" s="219" t="s">
        <v>1595</v>
      </c>
      <c r="D9212" s="139" t="s">
        <v>44</v>
      </c>
      <c r="E9212" s="138" t="s">
        <v>73</v>
      </c>
      <c r="F9212" s="138" t="s">
        <v>73</v>
      </c>
      <c r="G9212">
        <v>7</v>
      </c>
      <c r="H9212" s="123">
        <f t="shared" si="586"/>
        <v>7.3684210526315783E-2</v>
      </c>
      <c r="J9212" t="s">
        <v>100</v>
      </c>
      <c r="M9212" s="2">
        <v>1.89539204756596</v>
      </c>
      <c r="N9212" s="63">
        <v>2.0968041620215496</v>
      </c>
      <c r="O9212" s="63">
        <f t="shared" si="584"/>
        <v>4.1936083240430992</v>
      </c>
      <c r="P9212" s="453">
        <v>4</v>
      </c>
      <c r="Q9212" s="2">
        <v>-4.0505388331473199E-2</v>
      </c>
      <c r="R9212">
        <v>3.3816425120773985E-2</v>
      </c>
      <c r="S9212" s="63">
        <f t="shared" si="585"/>
        <v>6.763285024154797E-2</v>
      </c>
      <c r="T9212" s="453">
        <v>4</v>
      </c>
      <c r="U9212" s="339">
        <f t="shared" si="581"/>
        <v>-6.9276559406877709</v>
      </c>
      <c r="V9212" s="4">
        <f t="shared" si="582"/>
        <v>331.48999999955532</v>
      </c>
    </row>
    <row r="9213" spans="1:22">
      <c r="A9213" s="66" t="s">
        <v>1196</v>
      </c>
      <c r="B9213" t="s">
        <v>1204</v>
      </c>
      <c r="C9213" s="219" t="s">
        <v>1595</v>
      </c>
      <c r="D9213" s="139" t="s">
        <v>44</v>
      </c>
      <c r="E9213" s="138" t="s">
        <v>73</v>
      </c>
      <c r="F9213" s="138" t="s">
        <v>73</v>
      </c>
      <c r="G9213">
        <v>15</v>
      </c>
      <c r="H9213" s="123">
        <f t="shared" si="586"/>
        <v>0.15789473684210525</v>
      </c>
      <c r="K9213" t="s">
        <v>100</v>
      </c>
      <c r="M9213" s="2">
        <v>1.75176514306949</v>
      </c>
      <c r="N9213" s="63">
        <v>1.42010405053883</v>
      </c>
      <c r="O9213" s="63">
        <f t="shared" si="584"/>
        <v>2.8402081010776601</v>
      </c>
      <c r="P9213" s="453">
        <v>4</v>
      </c>
      <c r="Q9213" s="2">
        <v>-4.9052396878481702E-2</v>
      </c>
      <c r="R9213">
        <v>3.3816425120772202E-2</v>
      </c>
      <c r="S9213" s="63">
        <f t="shared" si="585"/>
        <v>6.7632850241544404E-2</v>
      </c>
      <c r="T9213" s="453">
        <v>4</v>
      </c>
      <c r="U9213" s="339" t="e">
        <f t="shared" si="581"/>
        <v>#NUM!</v>
      </c>
      <c r="V9213" s="4">
        <f t="shared" si="582"/>
        <v>0.94699520242407953</v>
      </c>
    </row>
    <row r="9214" spans="1:22">
      <c r="A9214" s="66" t="s">
        <v>1196</v>
      </c>
      <c r="B9214" t="s">
        <v>1204</v>
      </c>
      <c r="C9214" s="219" t="s">
        <v>1595</v>
      </c>
      <c r="D9214" s="139" t="s">
        <v>44</v>
      </c>
      <c r="E9214" s="138" t="s">
        <v>73</v>
      </c>
      <c r="F9214" s="138" t="s">
        <v>73</v>
      </c>
      <c r="G9214">
        <v>45</v>
      </c>
      <c r="H9214" s="123">
        <f t="shared" si="586"/>
        <v>0.47368421052631576</v>
      </c>
      <c r="K9214" t="s">
        <v>100</v>
      </c>
      <c r="M9214" s="2">
        <v>1.23615756224451</v>
      </c>
      <c r="N9214" s="63">
        <v>0.43961352657005004</v>
      </c>
      <c r="O9214" s="63">
        <f t="shared" si="584"/>
        <v>0.87922705314010008</v>
      </c>
      <c r="P9214" s="453">
        <v>4</v>
      </c>
      <c r="Q9214" s="2">
        <v>-5.7413600891859297E-2</v>
      </c>
      <c r="R9214">
        <v>6.7818654775176998E-2</v>
      </c>
      <c r="S9214" s="63">
        <f t="shared" si="585"/>
        <v>0.135637309550354</v>
      </c>
      <c r="T9214" s="453">
        <v>4</v>
      </c>
      <c r="U9214" s="339" t="e">
        <f t="shared" si="581"/>
        <v>#NUM!</v>
      </c>
      <c r="V9214" s="4">
        <f t="shared" si="582"/>
        <v>2.1615157254363737</v>
      </c>
    </row>
    <row r="9215" spans="1:22">
      <c r="A9215" s="66" t="s">
        <v>1196</v>
      </c>
      <c r="B9215" t="s">
        <v>1204</v>
      </c>
      <c r="C9215" s="219" t="s">
        <v>1595</v>
      </c>
      <c r="D9215" s="139" t="s">
        <v>44</v>
      </c>
      <c r="E9215" s="138" t="s">
        <v>73</v>
      </c>
      <c r="F9215" s="138" t="s">
        <v>73</v>
      </c>
      <c r="G9215">
        <v>95</v>
      </c>
      <c r="H9215" s="123">
        <f t="shared" si="586"/>
        <v>1</v>
      </c>
      <c r="K9215" t="s">
        <v>100</v>
      </c>
      <c r="L9215" t="s">
        <v>100</v>
      </c>
      <c r="M9215" s="2">
        <v>-5.7227796358228299E-2</v>
      </c>
      <c r="N9215" s="63">
        <v>6.7447045707915099E-2</v>
      </c>
      <c r="O9215" s="63">
        <f t="shared" si="584"/>
        <v>0.1348940914158302</v>
      </c>
      <c r="P9215" s="453">
        <v>4</v>
      </c>
      <c r="Q9215" s="2">
        <v>0.63077973938626997</v>
      </c>
      <c r="R9215">
        <v>6.7632850241546097E-2</v>
      </c>
      <c r="S9215" s="63">
        <f t="shared" si="585"/>
        <v>0.13526570048309219</v>
      </c>
      <c r="T9215" s="453">
        <v>4</v>
      </c>
      <c r="U9215" s="339">
        <f t="shared" si="581"/>
        <v>3.2414939241776626E-3</v>
      </c>
      <c r="V9215" s="4">
        <f t="shared" si="582"/>
        <v>1.6376687508510821</v>
      </c>
    </row>
    <row r="9216" spans="1:22">
      <c r="A9216" s="66" t="s">
        <v>1196</v>
      </c>
      <c r="B9216" t="s">
        <v>1205</v>
      </c>
      <c r="C9216" s="219" t="s">
        <v>822</v>
      </c>
      <c r="D9216" s="139" t="s">
        <v>44</v>
      </c>
      <c r="E9216" s="138" t="s">
        <v>73</v>
      </c>
      <c r="F9216" s="138" t="s">
        <v>73</v>
      </c>
      <c r="G9216">
        <v>0</v>
      </c>
      <c r="H9216" s="123">
        <f t="shared" si="586"/>
        <v>0</v>
      </c>
      <c r="I9216" s="2" t="s">
        <v>100</v>
      </c>
      <c r="M9216" s="2">
        <v>18.130779739386199</v>
      </c>
      <c r="N9216" s="63">
        <v>12.117223623371203</v>
      </c>
      <c r="O9216" s="63">
        <f t="shared" si="584"/>
        <v>24.234447246742405</v>
      </c>
      <c r="P9216" s="453">
        <v>4</v>
      </c>
      <c r="Q9216" s="2">
        <v>5.2595628415300499</v>
      </c>
      <c r="R9216">
        <v>0.67307692307693001</v>
      </c>
      <c r="S9216" s="63">
        <f t="shared" si="585"/>
        <v>1.34615384615386</v>
      </c>
      <c r="T9216" s="453">
        <v>4</v>
      </c>
      <c r="U9216" s="339">
        <f t="shared" si="581"/>
        <v>-3.3584095754091385</v>
      </c>
      <c r="V9216" s="4">
        <f t="shared" si="582"/>
        <v>1.388607212981106</v>
      </c>
    </row>
    <row r="9217" spans="1:22">
      <c r="A9217" s="66" t="s">
        <v>1196</v>
      </c>
      <c r="B9217" t="s">
        <v>1205</v>
      </c>
      <c r="C9217" s="219" t="s">
        <v>822</v>
      </c>
      <c r="D9217" s="139" t="s">
        <v>44</v>
      </c>
      <c r="E9217" s="138" t="s">
        <v>73</v>
      </c>
      <c r="F9217" s="138" t="s">
        <v>73</v>
      </c>
      <c r="G9217">
        <v>7</v>
      </c>
      <c r="H9217" s="123">
        <f t="shared" si="586"/>
        <v>7.3684210526315783E-2</v>
      </c>
      <c r="J9217" t="s">
        <v>100</v>
      </c>
      <c r="M9217" s="2">
        <v>9.9729403110550496</v>
      </c>
      <c r="N9217" s="63">
        <v>7.740384615384551</v>
      </c>
      <c r="O9217" s="63">
        <f t="shared" si="584"/>
        <v>15.480769230769102</v>
      </c>
      <c r="P9217" s="453">
        <v>4</v>
      </c>
      <c r="Q9217" s="2">
        <v>1.1383459436737799</v>
      </c>
      <c r="R9217">
        <v>5.3864543926018502</v>
      </c>
      <c r="S9217" s="63">
        <f t="shared" si="585"/>
        <v>10.7729087852037</v>
      </c>
      <c r="T9217" s="453">
        <v>4</v>
      </c>
      <c r="U9217" s="339">
        <f t="shared" si="581"/>
        <v>-0.6398275430271616</v>
      </c>
      <c r="V9217" s="4">
        <f t="shared" si="582"/>
        <v>1.2988338060540552</v>
      </c>
    </row>
    <row r="9218" spans="1:22">
      <c r="A9218" s="66" t="s">
        <v>1196</v>
      </c>
      <c r="B9218" t="s">
        <v>1205</v>
      </c>
      <c r="C9218" s="219" t="s">
        <v>822</v>
      </c>
      <c r="D9218" s="139" t="s">
        <v>44</v>
      </c>
      <c r="E9218" s="138" t="s">
        <v>73</v>
      </c>
      <c r="F9218" s="138" t="s">
        <v>73</v>
      </c>
      <c r="G9218">
        <v>15</v>
      </c>
      <c r="H9218" s="123">
        <f t="shared" si="586"/>
        <v>0.15789473684210525</v>
      </c>
      <c r="K9218" t="s">
        <v>100</v>
      </c>
      <c r="M9218" s="2">
        <v>17.963430012610299</v>
      </c>
      <c r="N9218" s="63">
        <v>17.163461538461501</v>
      </c>
      <c r="O9218" s="63">
        <f t="shared" si="584"/>
        <v>34.326923076923002</v>
      </c>
      <c r="P9218" s="453">
        <v>4</v>
      </c>
      <c r="Q9218" s="2">
        <v>4.4191361916771497</v>
      </c>
      <c r="R9218">
        <v>0.67123791509038999</v>
      </c>
      <c r="S9218" s="63">
        <f t="shared" si="585"/>
        <v>1.34247583018078</v>
      </c>
      <c r="T9218" s="453">
        <v>4</v>
      </c>
      <c r="U9218" s="339">
        <f t="shared" si="581"/>
        <v>-2.7587617431059708</v>
      </c>
      <c r="V9218" s="4">
        <f t="shared" si="582"/>
        <v>0.59769979199348033</v>
      </c>
    </row>
    <row r="9219" spans="1:22">
      <c r="A9219" s="66" t="s">
        <v>1196</v>
      </c>
      <c r="B9219" t="s">
        <v>1205</v>
      </c>
      <c r="C9219" s="219" t="s">
        <v>822</v>
      </c>
      <c r="D9219" s="139" t="s">
        <v>44</v>
      </c>
      <c r="E9219" s="138" t="s">
        <v>73</v>
      </c>
      <c r="F9219" s="138" t="s">
        <v>73</v>
      </c>
      <c r="G9219">
        <v>45</v>
      </c>
      <c r="H9219" s="123">
        <f t="shared" si="586"/>
        <v>0.47368421052631576</v>
      </c>
      <c r="K9219" t="s">
        <v>100</v>
      </c>
      <c r="M9219" s="2">
        <v>45.476828499369397</v>
      </c>
      <c r="N9219" s="63">
        <v>17.838377469525</v>
      </c>
      <c r="O9219" s="63">
        <f t="shared" si="584"/>
        <v>35.676754939049999</v>
      </c>
      <c r="P9219" s="453">
        <v>4</v>
      </c>
      <c r="Q9219" s="2">
        <v>-3.86191677175418E-2</v>
      </c>
      <c r="R9219">
        <v>2.0192307692307701</v>
      </c>
      <c r="S9219" s="63">
        <f t="shared" si="585"/>
        <v>4.0384615384615401</v>
      </c>
      <c r="T9219" s="453">
        <v>4</v>
      </c>
      <c r="U9219" s="339">
        <f t="shared" si="581"/>
        <v>-2.3312586872448722</v>
      </c>
      <c r="V9219" s="4">
        <f t="shared" si="582"/>
        <v>0.45878396386539555</v>
      </c>
    </row>
    <row r="9220" spans="1:22">
      <c r="A9220" s="66" t="s">
        <v>1196</v>
      </c>
      <c r="B9220" t="s">
        <v>1205</v>
      </c>
      <c r="C9220" s="219" t="s">
        <v>822</v>
      </c>
      <c r="D9220" s="139" t="s">
        <v>44</v>
      </c>
      <c r="E9220" s="138" t="s">
        <v>73</v>
      </c>
      <c r="F9220" s="138" t="s">
        <v>73</v>
      </c>
      <c r="G9220">
        <v>95</v>
      </c>
      <c r="H9220" s="123">
        <f t="shared" si="586"/>
        <v>1</v>
      </c>
      <c r="K9220" t="s">
        <v>100</v>
      </c>
      <c r="L9220" t="s">
        <v>100</v>
      </c>
      <c r="M9220" s="2">
        <v>2.65184951660361</v>
      </c>
      <c r="N9220" s="63">
        <v>3.0306851618326798</v>
      </c>
      <c r="O9220" s="63">
        <f t="shared" si="584"/>
        <v>6.0613703236653595</v>
      </c>
      <c r="P9220" s="453">
        <v>4</v>
      </c>
      <c r="Q9220" s="2">
        <v>-7.488838749925E-4</v>
      </c>
      <c r="R9220">
        <v>0.67307692307693379</v>
      </c>
      <c r="S9220" s="63">
        <f t="shared" si="585"/>
        <v>1.3461538461538676</v>
      </c>
      <c r="T9220" s="453">
        <v>4</v>
      </c>
      <c r="U9220" s="339" t="e">
        <f t="shared" si="581"/>
        <v>#NUM!</v>
      </c>
      <c r="V9220" s="4">
        <f t="shared" si="582"/>
        <v>304.00510204061482</v>
      </c>
    </row>
    <row r="9221" spans="1:22">
      <c r="A9221" s="66" t="s">
        <v>1206</v>
      </c>
      <c r="B9221" t="s">
        <v>1212</v>
      </c>
      <c r="C9221" s="219" t="s">
        <v>1433</v>
      </c>
      <c r="D9221" s="139" t="s">
        <v>44</v>
      </c>
      <c r="E9221" s="138" t="s">
        <v>60</v>
      </c>
      <c r="F9221" s="138" t="s">
        <v>60</v>
      </c>
      <c r="G9221">
        <v>0</v>
      </c>
      <c r="H9221" s="123">
        <f t="shared" ref="H9221:H9252" si="587">G9221/408</f>
        <v>0</v>
      </c>
      <c r="I9221" s="2" t="s">
        <v>100</v>
      </c>
      <c r="M9221" s="64">
        <v>-7.4890000000000004E-4</v>
      </c>
      <c r="N9221" s="63">
        <f t="shared" ref="N9221:N9252" si="588">O9221/SQRT(P9221)</f>
        <v>3.7449747190678048E-2</v>
      </c>
      <c r="O9221" s="63">
        <v>6.4864864864864202E-2</v>
      </c>
      <c r="P9221">
        <v>3</v>
      </c>
      <c r="Q9221" s="2">
        <v>-1.0945225865288601E-3</v>
      </c>
      <c r="R9221" s="63">
        <f t="shared" ref="R9221:R9252" si="589">S9221/SQRT(T9221)</f>
        <v>7.4899494381356721E-2</v>
      </c>
      <c r="S9221">
        <v>0.12972972972972949</v>
      </c>
      <c r="T9221">
        <v>3</v>
      </c>
      <c r="U9221" s="339">
        <f t="shared" si="581"/>
        <v>-2.1531821472895767E-5</v>
      </c>
      <c r="V9221" s="4">
        <f t="shared" si="582"/>
        <v>10003.299802801357</v>
      </c>
    </row>
    <row r="9222" spans="1:22">
      <c r="A9222" s="66" t="s">
        <v>1206</v>
      </c>
      <c r="B9222" t="s">
        <v>1212</v>
      </c>
      <c r="C9222" s="219" t="s">
        <v>1433</v>
      </c>
      <c r="D9222" s="139" t="s">
        <v>44</v>
      </c>
      <c r="E9222" s="138" t="s">
        <v>60</v>
      </c>
      <c r="F9222" s="138" t="s">
        <v>60</v>
      </c>
      <c r="G9222">
        <v>3</v>
      </c>
      <c r="H9222" s="123">
        <f t="shared" si="587"/>
        <v>7.3529411764705881E-3</v>
      </c>
      <c r="J9222" t="s">
        <v>100</v>
      </c>
      <c r="M9222" s="64">
        <v>-1.0945E-3</v>
      </c>
      <c r="N9222" s="63">
        <f t="shared" si="588"/>
        <v>3.7416488090153043E-2</v>
      </c>
      <c r="O9222" s="63">
        <v>6.4807258412940855E-2</v>
      </c>
      <c r="P9222">
        <v>3</v>
      </c>
      <c r="Q9222" s="2">
        <v>-1.67058710575496E-3</v>
      </c>
      <c r="R9222" s="63">
        <f t="shared" si="589"/>
        <v>7.4899494381356943E-2</v>
      </c>
      <c r="S9222">
        <v>0.12972972972972988</v>
      </c>
      <c r="T9222">
        <v>3</v>
      </c>
      <c r="U9222" s="339">
        <f t="shared" si="581"/>
        <v>2.063617707723564E-5</v>
      </c>
      <c r="V9222" s="4">
        <f t="shared" si="582"/>
        <v>4683.1625115491352</v>
      </c>
    </row>
    <row r="9223" spans="1:22">
      <c r="A9223" s="66" t="s">
        <v>1206</v>
      </c>
      <c r="B9223" t="s">
        <v>1212</v>
      </c>
      <c r="C9223" s="219" t="s">
        <v>1433</v>
      </c>
      <c r="D9223" s="139" t="s">
        <v>44</v>
      </c>
      <c r="E9223" s="138" t="s">
        <v>60</v>
      </c>
      <c r="F9223" s="138" t="s">
        <v>60</v>
      </c>
      <c r="G9223">
        <v>10</v>
      </c>
      <c r="H9223" s="123">
        <f t="shared" si="587"/>
        <v>2.4509803921568627E-2</v>
      </c>
      <c r="K9223" t="s">
        <v>100</v>
      </c>
      <c r="M9223" s="64">
        <v>-1.6130000000000001E-3</v>
      </c>
      <c r="N9223" s="63">
        <f t="shared" si="588"/>
        <v>3.7416488090154056E-2</v>
      </c>
      <c r="O9223" s="63">
        <v>6.4807258412942603E-2</v>
      </c>
      <c r="P9223">
        <v>3</v>
      </c>
      <c r="Q9223" s="2">
        <v>-3.3987806634332399E-3</v>
      </c>
      <c r="R9223" s="63">
        <f t="shared" si="589"/>
        <v>5.6207879886542543E-2</v>
      </c>
      <c r="S9223">
        <v>9.7354903749220456E-2</v>
      </c>
      <c r="T9223">
        <v>3</v>
      </c>
      <c r="U9223" s="339">
        <f t="shared" si="581"/>
        <v>3.5079325835049503E-2</v>
      </c>
      <c r="V9223" s="4">
        <f t="shared" si="582"/>
        <v>1132.3586999615761</v>
      </c>
    </row>
    <row r="9224" spans="1:22">
      <c r="A9224" s="66" t="s">
        <v>1206</v>
      </c>
      <c r="B9224" t="s">
        <v>1212</v>
      </c>
      <c r="C9224" s="219" t="s">
        <v>1433</v>
      </c>
      <c r="D9224" s="139" t="s">
        <v>44</v>
      </c>
      <c r="E9224" s="138" t="s">
        <v>60</v>
      </c>
      <c r="F9224" s="138" t="s">
        <v>60</v>
      </c>
      <c r="G9224">
        <v>32</v>
      </c>
      <c r="H9224" s="123">
        <f t="shared" si="587"/>
        <v>7.8431372549019607E-2</v>
      </c>
      <c r="K9224" t="s">
        <v>100</v>
      </c>
      <c r="M9224" s="64">
        <v>-3.4564000000000001E-3</v>
      </c>
      <c r="N9224" s="63">
        <f t="shared" si="588"/>
        <v>5.6174620786018613E-2</v>
      </c>
      <c r="O9224" s="63">
        <v>9.7297297297298968E-2</v>
      </c>
      <c r="P9224">
        <v>3</v>
      </c>
      <c r="Q9224" s="2">
        <v>0.99728289568431605</v>
      </c>
      <c r="R9224" s="63">
        <f t="shared" si="589"/>
        <v>5.6174620786018592E-2</v>
      </c>
      <c r="S9224">
        <v>9.729729729729894E-2</v>
      </c>
      <c r="T9224">
        <v>3</v>
      </c>
      <c r="U9224" s="339">
        <f t="shared" si="581"/>
        <v>-1.6810846087524145E-2</v>
      </c>
      <c r="V9224" s="4">
        <f t="shared" si="582"/>
        <v>273.50397395402507</v>
      </c>
    </row>
    <row r="9225" spans="1:22">
      <c r="A9225" s="66" t="s">
        <v>1206</v>
      </c>
      <c r="B9225" t="s">
        <v>1212</v>
      </c>
      <c r="C9225" s="219" t="s">
        <v>1433</v>
      </c>
      <c r="D9225" s="139" t="s">
        <v>44</v>
      </c>
      <c r="E9225" s="138" t="s">
        <v>60</v>
      </c>
      <c r="F9225" s="138" t="s">
        <v>60</v>
      </c>
      <c r="G9225">
        <v>91</v>
      </c>
      <c r="H9225" s="123">
        <f t="shared" si="587"/>
        <v>0.22303921568627452</v>
      </c>
      <c r="K9225" t="s">
        <v>100</v>
      </c>
      <c r="M9225" s="64">
        <v>2.4367529999999998E-2</v>
      </c>
      <c r="N9225" s="63">
        <f t="shared" si="588"/>
        <v>3.7449747190678048E-2</v>
      </c>
      <c r="O9225" s="63">
        <v>6.4864864864864202E-2</v>
      </c>
      <c r="P9225">
        <v>3</v>
      </c>
      <c r="Q9225" s="2">
        <v>1.9470980749845799E-2</v>
      </c>
      <c r="R9225" s="63">
        <f t="shared" si="589"/>
        <v>5.6174620786015664E-2</v>
      </c>
      <c r="S9225">
        <v>9.7297297297293861E-2</v>
      </c>
      <c r="T9225">
        <v>3</v>
      </c>
      <c r="U9225" s="339">
        <f t="shared" si="581"/>
        <v>3.7117829682618688</v>
      </c>
      <c r="V9225" s="4">
        <f t="shared" si="582"/>
        <v>0.33650613962136511</v>
      </c>
    </row>
    <row r="9226" spans="1:22">
      <c r="A9226" s="66" t="s">
        <v>1206</v>
      </c>
      <c r="B9226" t="s">
        <v>1212</v>
      </c>
      <c r="C9226" s="219" t="s">
        <v>1433</v>
      </c>
      <c r="D9226" s="139" t="s">
        <v>44</v>
      </c>
      <c r="E9226" s="138" t="s">
        <v>60</v>
      </c>
      <c r="F9226" s="138" t="s">
        <v>60</v>
      </c>
      <c r="G9226">
        <v>151</v>
      </c>
      <c r="H9226" s="123">
        <f t="shared" si="587"/>
        <v>0.37009803921568629</v>
      </c>
      <c r="K9226" t="s">
        <v>100</v>
      </c>
      <c r="M9226" s="64">
        <v>0.31142048</v>
      </c>
      <c r="N9226" s="63">
        <f t="shared" si="588"/>
        <v>0.18724873595339198</v>
      </c>
      <c r="O9226" s="63">
        <v>0.32432432432432401</v>
      </c>
      <c r="P9226">
        <v>3</v>
      </c>
      <c r="Q9226" s="2">
        <v>3.3219912630214501</v>
      </c>
      <c r="R9226" s="63">
        <f t="shared" si="589"/>
        <v>5.6207879886541245E-2</v>
      </c>
      <c r="S9226">
        <v>9.7354903749218208E-2</v>
      </c>
      <c r="T9226">
        <v>3</v>
      </c>
      <c r="U9226" s="339">
        <f t="shared" si="581"/>
        <v>-2.7722188342636276</v>
      </c>
      <c r="V9226" s="4">
        <f t="shared" si="582"/>
        <v>8.6666666666648204</v>
      </c>
    </row>
    <row r="9227" spans="1:22">
      <c r="A9227" s="66" t="s">
        <v>1206</v>
      </c>
      <c r="B9227" t="s">
        <v>1212</v>
      </c>
      <c r="C9227" s="219" t="s">
        <v>1433</v>
      </c>
      <c r="D9227" s="139" t="s">
        <v>44</v>
      </c>
      <c r="E9227" s="138" t="s">
        <v>60</v>
      </c>
      <c r="F9227" s="138" t="s">
        <v>60</v>
      </c>
      <c r="G9227">
        <v>222</v>
      </c>
      <c r="H9227" s="123">
        <f t="shared" si="587"/>
        <v>0.54411764705882348</v>
      </c>
      <c r="K9227" t="s">
        <v>100</v>
      </c>
      <c r="M9227" s="64">
        <v>1.3825550000000001E-2</v>
      </c>
      <c r="N9227" s="63">
        <f t="shared" si="588"/>
        <v>3.7449747190678048E-2</v>
      </c>
      <c r="O9227" s="63">
        <v>6.4864864864864202E-2</v>
      </c>
      <c r="P9227">
        <v>3</v>
      </c>
      <c r="Q9227" s="2">
        <v>0.97187845038644105</v>
      </c>
      <c r="R9227" s="63">
        <f t="shared" si="589"/>
        <v>0.20597360954873312</v>
      </c>
      <c r="S9227">
        <v>0.35675675675675977</v>
      </c>
      <c r="T9227">
        <v>3</v>
      </c>
      <c r="U9227" s="339">
        <f t="shared" ref="U9227:U9290" si="590">LN(Q9226/M9227)</f>
        <v>5.4818013305152107</v>
      </c>
      <c r="V9227" s="4">
        <f t="shared" ref="V9227:V9290" si="591">M9227^2/(P9227*M9227^2)+S9227^2/(T9227*Q9226^2)</f>
        <v>0.33717771225815707</v>
      </c>
    </row>
    <row r="9228" spans="1:22">
      <c r="A9228" s="66" t="s">
        <v>1206</v>
      </c>
      <c r="B9228" t="s">
        <v>1212</v>
      </c>
      <c r="C9228" s="219" t="s">
        <v>1433</v>
      </c>
      <c r="D9228" s="139" t="s">
        <v>44</v>
      </c>
      <c r="E9228" s="138" t="s">
        <v>60</v>
      </c>
      <c r="F9228" s="138" t="s">
        <v>60</v>
      </c>
      <c r="G9228">
        <v>408</v>
      </c>
      <c r="H9228" s="123">
        <f t="shared" si="587"/>
        <v>1</v>
      </c>
      <c r="K9228" t="s">
        <v>100</v>
      </c>
      <c r="L9228" t="s">
        <v>100</v>
      </c>
      <c r="M9228" s="64">
        <v>-1.0945E-3</v>
      </c>
      <c r="N9228" s="63">
        <f t="shared" si="588"/>
        <v>7.4899494381354639E-2</v>
      </c>
      <c r="O9228" s="63">
        <v>0.12972972972972588</v>
      </c>
      <c r="P9228">
        <v>3</v>
      </c>
      <c r="Q9228" s="2">
        <v>2.6773504786124301E-2</v>
      </c>
      <c r="R9228" s="63">
        <f t="shared" si="589"/>
        <v>0.20597360954872682</v>
      </c>
      <c r="S9228">
        <v>0.35675675675674889</v>
      </c>
      <c r="T9228">
        <v>3</v>
      </c>
      <c r="U9228" s="339" t="e">
        <f t="shared" si="590"/>
        <v>#NUM!</v>
      </c>
      <c r="V9228" s="4">
        <f t="shared" si="591"/>
        <v>0.37824914523755077</v>
      </c>
    </row>
    <row r="9229" spans="1:22">
      <c r="A9229" s="66" t="s">
        <v>1206</v>
      </c>
      <c r="B9229" t="s">
        <v>1213</v>
      </c>
      <c r="C9229" s="219" t="s">
        <v>1433</v>
      </c>
      <c r="D9229" s="139" t="s">
        <v>44</v>
      </c>
      <c r="E9229" s="138" t="s">
        <v>60</v>
      </c>
      <c r="F9229" s="138" t="s">
        <v>60</v>
      </c>
      <c r="G9229">
        <v>0</v>
      </c>
      <c r="H9229" s="123">
        <f t="shared" si="587"/>
        <v>0</v>
      </c>
      <c r="I9229" s="2" t="s">
        <v>100</v>
      </c>
      <c r="M9229" s="2">
        <v>2.6821485977497301E-2</v>
      </c>
      <c r="N9229" s="63">
        <f t="shared" si="588"/>
        <v>3.1607929234717579E-2</v>
      </c>
      <c r="O9229" s="63">
        <v>5.4746539356572504E-2</v>
      </c>
      <c r="P9229">
        <v>3</v>
      </c>
      <c r="Q9229" s="2">
        <v>2.6437636446513701E-2</v>
      </c>
      <c r="R9229" s="63">
        <f t="shared" si="589"/>
        <v>4.7453446782708901E-2</v>
      </c>
      <c r="S9229">
        <v>8.2191780821917693E-2</v>
      </c>
      <c r="T9229">
        <v>3</v>
      </c>
      <c r="U9229" s="339">
        <f t="shared" si="590"/>
        <v>-1.7905107737889005E-3</v>
      </c>
      <c r="V9229" s="4">
        <f t="shared" si="591"/>
        <v>3.474746598835972</v>
      </c>
    </row>
    <row r="9230" spans="1:22">
      <c r="A9230" s="66" t="s">
        <v>1206</v>
      </c>
      <c r="B9230" t="s">
        <v>1213</v>
      </c>
      <c r="C9230" s="219" t="s">
        <v>1433</v>
      </c>
      <c r="D9230" s="139" t="s">
        <v>44</v>
      </c>
      <c r="E9230" s="138" t="s">
        <v>60</v>
      </c>
      <c r="F9230" s="138" t="s">
        <v>60</v>
      </c>
      <c r="G9230">
        <v>3</v>
      </c>
      <c r="H9230" s="123">
        <f t="shared" si="587"/>
        <v>7.3529411764705881E-3</v>
      </c>
      <c r="J9230" t="s">
        <v>100</v>
      </c>
      <c r="M9230" s="2">
        <v>2.6437636446513701E-2</v>
      </c>
      <c r="N9230" s="63">
        <f t="shared" si="588"/>
        <v>3.1663333142228002E-2</v>
      </c>
      <c r="O9230" s="63">
        <v>5.48425017393184E-2</v>
      </c>
      <c r="P9230">
        <v>3</v>
      </c>
      <c r="Q9230" s="2">
        <v>-1.3434733584434201E-3</v>
      </c>
      <c r="R9230" s="63">
        <f t="shared" si="589"/>
        <v>3.1635631188472756E-2</v>
      </c>
      <c r="S9230">
        <v>5.4794520547945397E-2</v>
      </c>
      <c r="T9230">
        <v>3</v>
      </c>
      <c r="U9230" s="339">
        <f t="shared" si="590"/>
        <v>0</v>
      </c>
      <c r="V9230" s="4">
        <f t="shared" si="591"/>
        <v>1.7652170666982172</v>
      </c>
    </row>
    <row r="9231" spans="1:22">
      <c r="A9231" s="66" t="s">
        <v>1206</v>
      </c>
      <c r="B9231" t="s">
        <v>1213</v>
      </c>
      <c r="C9231" s="219" t="s">
        <v>1433</v>
      </c>
      <c r="D9231" s="139" t="s">
        <v>44</v>
      </c>
      <c r="E9231" s="138" t="s">
        <v>60</v>
      </c>
      <c r="F9231" s="138" t="s">
        <v>60</v>
      </c>
      <c r="G9231">
        <v>10</v>
      </c>
      <c r="H9231" s="123">
        <f t="shared" si="587"/>
        <v>2.4509803921568627E-2</v>
      </c>
      <c r="K9231" t="s">
        <v>100</v>
      </c>
      <c r="M9231" s="2">
        <v>0.3548209102032</v>
      </c>
      <c r="N9231" s="63">
        <f t="shared" si="588"/>
        <v>0.17399597153659976</v>
      </c>
      <c r="O9231" s="63">
        <v>0.301369863013699</v>
      </c>
      <c r="P9231">
        <v>3</v>
      </c>
      <c r="Q9231" s="2">
        <v>2.4566369982967001E-2</v>
      </c>
      <c r="R9231" s="63">
        <f t="shared" si="589"/>
        <v>6.3243560423190057E-2</v>
      </c>
      <c r="S9231">
        <v>0.10954105990451743</v>
      </c>
      <c r="T9231">
        <v>3</v>
      </c>
      <c r="U9231" s="339" t="e">
        <f t="shared" si="590"/>
        <v>#NUM!</v>
      </c>
      <c r="V9231" s="4">
        <f t="shared" si="591"/>
        <v>2216.3575680274421</v>
      </c>
    </row>
    <row r="9232" spans="1:22">
      <c r="A9232" s="66" t="s">
        <v>1206</v>
      </c>
      <c r="B9232" t="s">
        <v>1213</v>
      </c>
      <c r="C9232" s="219" t="s">
        <v>1433</v>
      </c>
      <c r="D9232" s="139" t="s">
        <v>44</v>
      </c>
      <c r="E9232" s="138" t="s">
        <v>60</v>
      </c>
      <c r="F9232" s="138" t="s">
        <v>60</v>
      </c>
      <c r="G9232">
        <v>32</v>
      </c>
      <c r="H9232" s="123">
        <f t="shared" si="587"/>
        <v>7.8431372549019607E-2</v>
      </c>
      <c r="K9232" t="s">
        <v>100</v>
      </c>
      <c r="M9232" s="2">
        <v>2.4566369982967001E-2</v>
      </c>
      <c r="N9232" s="63">
        <f t="shared" si="588"/>
        <v>4.7453446782709081E-2</v>
      </c>
      <c r="O9232" s="63">
        <v>8.2191780821917998E-2</v>
      </c>
      <c r="P9232">
        <v>3</v>
      </c>
      <c r="Q9232" s="2">
        <v>1.0069332821533901</v>
      </c>
      <c r="R9232" s="63">
        <f t="shared" si="589"/>
        <v>4.7425744828953835E-2</v>
      </c>
      <c r="S9232">
        <v>8.2143799630544995E-2</v>
      </c>
      <c r="T9232">
        <v>3</v>
      </c>
      <c r="U9232" s="339">
        <f t="shared" si="590"/>
        <v>0</v>
      </c>
      <c r="V9232" s="4">
        <f t="shared" si="591"/>
        <v>4.0602213541665835</v>
      </c>
    </row>
    <row r="9233" spans="1:22">
      <c r="A9233" s="66" t="s">
        <v>1206</v>
      </c>
      <c r="B9233" t="s">
        <v>1213</v>
      </c>
      <c r="C9233" s="219" t="s">
        <v>1433</v>
      </c>
      <c r="D9233" s="139" t="s">
        <v>44</v>
      </c>
      <c r="E9233" s="138" t="s">
        <v>60</v>
      </c>
      <c r="F9233" s="138" t="s">
        <v>60</v>
      </c>
      <c r="G9233">
        <v>91</v>
      </c>
      <c r="H9233" s="123">
        <f t="shared" si="587"/>
        <v>0.22303921568627452</v>
      </c>
      <c r="K9233" t="s">
        <v>100</v>
      </c>
      <c r="M9233" s="2">
        <v>0.32200177530408097</v>
      </c>
      <c r="N9233" s="63">
        <f t="shared" si="588"/>
        <v>0.20563160272507228</v>
      </c>
      <c r="O9233" s="63">
        <v>0.35616438356164398</v>
      </c>
      <c r="P9233">
        <v>3</v>
      </c>
      <c r="Q9233" s="2">
        <v>1.9892522131324499</v>
      </c>
      <c r="R9233" s="63">
        <f t="shared" si="589"/>
        <v>0.3321741274789658</v>
      </c>
      <c r="S9233">
        <v>0.57534246575342984</v>
      </c>
      <c r="T9233">
        <v>3</v>
      </c>
      <c r="U9233" s="339">
        <f t="shared" si="590"/>
        <v>1.1401075775596108</v>
      </c>
      <c r="V9233" s="4">
        <f t="shared" si="591"/>
        <v>0.44215871881380586</v>
      </c>
    </row>
    <row r="9234" spans="1:22">
      <c r="A9234" s="66" t="s">
        <v>1206</v>
      </c>
      <c r="B9234" t="s">
        <v>1213</v>
      </c>
      <c r="C9234" s="219" t="s">
        <v>1433</v>
      </c>
      <c r="D9234" s="139" t="s">
        <v>44</v>
      </c>
      <c r="E9234" s="138" t="s">
        <v>60</v>
      </c>
      <c r="F9234" s="138" t="s">
        <v>60</v>
      </c>
      <c r="G9234">
        <v>151</v>
      </c>
      <c r="H9234" s="123">
        <f t="shared" si="587"/>
        <v>0.37009803921568629</v>
      </c>
      <c r="K9234" t="s">
        <v>100</v>
      </c>
      <c r="M9234" s="2">
        <v>0.34541659669409602</v>
      </c>
      <c r="N9234" s="63">
        <f t="shared" si="588"/>
        <v>0.18981378713083571</v>
      </c>
      <c r="O9234" s="63">
        <v>0.32876712328767094</v>
      </c>
      <c r="P9234">
        <v>3</v>
      </c>
      <c r="Q9234" s="2">
        <v>3.6831322121728198</v>
      </c>
      <c r="R9234" s="63">
        <f t="shared" si="589"/>
        <v>0.34799194307320075</v>
      </c>
      <c r="S9234">
        <v>0.60273972602740011</v>
      </c>
      <c r="T9234">
        <v>3</v>
      </c>
      <c r="U9234" s="339">
        <f t="shared" si="590"/>
        <v>1.7507628595962017</v>
      </c>
      <c r="V9234" s="4">
        <f t="shared" si="591"/>
        <v>0.36393595816865704</v>
      </c>
    </row>
    <row r="9235" spans="1:22">
      <c r="A9235" s="66" t="s">
        <v>1206</v>
      </c>
      <c r="B9235" t="s">
        <v>1213</v>
      </c>
      <c r="C9235" s="219" t="s">
        <v>1433</v>
      </c>
      <c r="D9235" s="139" t="s">
        <v>44</v>
      </c>
      <c r="E9235" s="138" t="s">
        <v>60</v>
      </c>
      <c r="F9235" s="138" t="s">
        <v>60</v>
      </c>
      <c r="G9235">
        <v>222</v>
      </c>
      <c r="H9235" s="123">
        <f t="shared" si="587"/>
        <v>0.54411764705882348</v>
      </c>
      <c r="K9235" t="s">
        <v>100</v>
      </c>
      <c r="M9235" s="2">
        <v>3.9296595734472597E-2</v>
      </c>
      <c r="N9235" s="63">
        <f t="shared" si="588"/>
        <v>4.7453446782708159E-2</v>
      </c>
      <c r="O9235" s="63">
        <v>8.2191780821916402E-2</v>
      </c>
      <c r="P9235">
        <v>3</v>
      </c>
      <c r="Q9235" s="2">
        <v>0.355588609265169</v>
      </c>
      <c r="R9235" s="63">
        <f t="shared" si="589"/>
        <v>1.3445143255100926</v>
      </c>
      <c r="S9235">
        <v>2.3287671232876801</v>
      </c>
      <c r="T9235">
        <v>3</v>
      </c>
      <c r="U9235" s="339">
        <f t="shared" si="590"/>
        <v>4.5403809211662223</v>
      </c>
      <c r="V9235" s="4">
        <f t="shared" si="591"/>
        <v>0.46659224132990079</v>
      </c>
    </row>
    <row r="9236" spans="1:22">
      <c r="A9236" s="66" t="s">
        <v>1206</v>
      </c>
      <c r="B9236" t="s">
        <v>1213</v>
      </c>
      <c r="C9236" s="219" t="s">
        <v>1433</v>
      </c>
      <c r="D9236" s="139" t="s">
        <v>44</v>
      </c>
      <c r="E9236" s="138" t="s">
        <v>60</v>
      </c>
      <c r="F9236" s="138" t="s">
        <v>60</v>
      </c>
      <c r="G9236">
        <v>408</v>
      </c>
      <c r="H9236" s="123">
        <f t="shared" si="587"/>
        <v>1</v>
      </c>
      <c r="K9236" t="s">
        <v>100</v>
      </c>
      <c r="L9236" t="s">
        <v>100</v>
      </c>
      <c r="M9236" s="2">
        <v>0.32819134899119601</v>
      </c>
      <c r="N9236" s="63">
        <f t="shared" si="588"/>
        <v>0.20563160272507172</v>
      </c>
      <c r="O9236" s="63">
        <v>0.35616438356164298</v>
      </c>
      <c r="P9236">
        <v>3</v>
      </c>
      <c r="Q9236" s="2">
        <v>5.6413114264057498</v>
      </c>
      <c r="R9236" s="63">
        <f t="shared" si="589"/>
        <v>0.18978608517707996</v>
      </c>
      <c r="S9236">
        <v>0.32871914209629705</v>
      </c>
      <c r="T9236">
        <v>3</v>
      </c>
      <c r="U9236" s="339">
        <f t="shared" si="590"/>
        <v>8.0177651334763761E-2</v>
      </c>
      <c r="V9236" s="4">
        <f t="shared" si="591"/>
        <v>0.61819437219419671</v>
      </c>
    </row>
    <row r="9237" spans="1:22">
      <c r="A9237" s="66" t="s">
        <v>1206</v>
      </c>
      <c r="B9237" t="s">
        <v>1214</v>
      </c>
      <c r="C9237" s="219" t="s">
        <v>1433</v>
      </c>
      <c r="D9237" s="139" t="s">
        <v>44</v>
      </c>
      <c r="E9237" s="138" t="s">
        <v>60</v>
      </c>
      <c r="F9237" s="138" t="s">
        <v>60</v>
      </c>
      <c r="G9237">
        <v>0</v>
      </c>
      <c r="H9237" s="123">
        <f t="shared" si="587"/>
        <v>0</v>
      </c>
      <c r="I9237" s="2" t="s">
        <v>100</v>
      </c>
      <c r="M9237" s="2">
        <v>2.65172041977601</v>
      </c>
      <c r="N9237" s="63">
        <f t="shared" si="588"/>
        <v>0.55912412451002491</v>
      </c>
      <c r="O9237" s="63">
        <v>0.96843139138883005</v>
      </c>
      <c r="P9237">
        <v>3</v>
      </c>
      <c r="Q9237" s="2">
        <v>3.6619158953335602</v>
      </c>
      <c r="R9237" s="63">
        <f t="shared" si="589"/>
        <v>1.2640574064568688</v>
      </c>
      <c r="S9237">
        <v>2.1894116516670401</v>
      </c>
      <c r="T9237">
        <v>3</v>
      </c>
      <c r="U9237" s="339">
        <f t="shared" si="590"/>
        <v>0.75490791653414069</v>
      </c>
      <c r="V9237" s="4">
        <f t="shared" si="591"/>
        <v>0.38354139373526297</v>
      </c>
    </row>
    <row r="9238" spans="1:22">
      <c r="A9238" s="66" t="s">
        <v>1206</v>
      </c>
      <c r="B9238" t="s">
        <v>1214</v>
      </c>
      <c r="C9238" s="219" t="s">
        <v>1433</v>
      </c>
      <c r="D9238" s="139" t="s">
        <v>44</v>
      </c>
      <c r="E9238" s="138" t="s">
        <v>60</v>
      </c>
      <c r="F9238" s="138" t="s">
        <v>60</v>
      </c>
      <c r="G9238">
        <v>3</v>
      </c>
      <c r="H9238" s="123">
        <f t="shared" si="587"/>
        <v>7.3529411764705881E-3</v>
      </c>
      <c r="J9238" t="s">
        <v>100</v>
      </c>
      <c r="M9238" s="2">
        <v>2.6512933841505699</v>
      </c>
      <c r="N9238" s="63">
        <f t="shared" si="588"/>
        <v>0.29171693452696684</v>
      </c>
      <c r="O9238" s="63">
        <v>0.50526855202895016</v>
      </c>
      <c r="P9238">
        <v>3</v>
      </c>
      <c r="Q9238" s="2">
        <v>0.33479593035049099</v>
      </c>
      <c r="R9238" s="63">
        <f t="shared" si="589"/>
        <v>0.53476507013944907</v>
      </c>
      <c r="S9238">
        <v>0.92624027159466005</v>
      </c>
      <c r="T9238">
        <v>3</v>
      </c>
      <c r="U9238" s="339">
        <f t="shared" si="590"/>
        <v>0.32293888869997833</v>
      </c>
      <c r="V9238" s="4">
        <f t="shared" si="591"/>
        <v>0.35465932982770554</v>
      </c>
    </row>
    <row r="9239" spans="1:22">
      <c r="A9239" s="66" t="s">
        <v>1206</v>
      </c>
      <c r="B9239" t="s">
        <v>1214</v>
      </c>
      <c r="C9239" s="219" t="s">
        <v>1433</v>
      </c>
      <c r="D9239" s="139" t="s">
        <v>44</v>
      </c>
      <c r="E9239" s="138" t="s">
        <v>60</v>
      </c>
      <c r="F9239" s="138" t="s">
        <v>60</v>
      </c>
      <c r="G9239">
        <v>10</v>
      </c>
      <c r="H9239" s="123">
        <f t="shared" si="587"/>
        <v>2.4509803921568627E-2</v>
      </c>
      <c r="K9239" t="s">
        <v>100</v>
      </c>
      <c r="M9239" s="2">
        <v>3.2821958171860501</v>
      </c>
      <c r="N9239" s="63">
        <f t="shared" si="588"/>
        <v>0.41326565724653264</v>
      </c>
      <c r="O9239" s="63">
        <v>0.71579711537433965</v>
      </c>
      <c r="P9239">
        <v>3</v>
      </c>
      <c r="Q9239" s="2">
        <v>0.33240453084798799</v>
      </c>
      <c r="R9239" s="63">
        <f t="shared" si="589"/>
        <v>0.17016821180739836</v>
      </c>
      <c r="S9239">
        <v>0.29473998868355605</v>
      </c>
      <c r="T9239">
        <v>3</v>
      </c>
      <c r="U9239" s="339">
        <f t="shared" si="590"/>
        <v>-2.2827467507743773</v>
      </c>
      <c r="V9239" s="4">
        <f t="shared" si="591"/>
        <v>0.59167623299319516</v>
      </c>
    </row>
    <row r="9240" spans="1:22">
      <c r="A9240" s="66" t="s">
        <v>1206</v>
      </c>
      <c r="B9240" t="s">
        <v>1214</v>
      </c>
      <c r="C9240" s="219" t="s">
        <v>1433</v>
      </c>
      <c r="D9240" s="139" t="s">
        <v>44</v>
      </c>
      <c r="E9240" s="138" t="s">
        <v>60</v>
      </c>
      <c r="F9240" s="138" t="s">
        <v>60</v>
      </c>
      <c r="G9240">
        <v>32</v>
      </c>
      <c r="H9240" s="123">
        <f t="shared" si="587"/>
        <v>7.8431372549019607E-2</v>
      </c>
      <c r="K9240" t="s">
        <v>100</v>
      </c>
      <c r="M9240" s="2">
        <v>4.3325326415356198</v>
      </c>
      <c r="N9240" s="63">
        <f t="shared" si="588"/>
        <v>0.53481437996610481</v>
      </c>
      <c r="O9240" s="63">
        <v>0.92632567871974025</v>
      </c>
      <c r="P9240">
        <v>3</v>
      </c>
      <c r="Q9240" s="2">
        <v>3.0211916429127998</v>
      </c>
      <c r="R9240" s="63">
        <f t="shared" si="589"/>
        <v>0.19447795635131096</v>
      </c>
      <c r="S9240">
        <v>0.33684570135263298</v>
      </c>
      <c r="T9240">
        <v>3</v>
      </c>
      <c r="U9240" s="339">
        <f t="shared" si="590"/>
        <v>-2.5675548620739659</v>
      </c>
      <c r="V9240" s="4">
        <f t="shared" si="591"/>
        <v>0.67563332977722057</v>
      </c>
    </row>
    <row r="9241" spans="1:22">
      <c r="A9241" s="66" t="s">
        <v>1206</v>
      </c>
      <c r="B9241" t="s">
        <v>1214</v>
      </c>
      <c r="C9241" s="219" t="s">
        <v>1433</v>
      </c>
      <c r="D9241" s="139" t="s">
        <v>44</v>
      </c>
      <c r="E9241" s="138" t="s">
        <v>60</v>
      </c>
      <c r="F9241" s="138" t="s">
        <v>60</v>
      </c>
      <c r="G9241">
        <v>91</v>
      </c>
      <c r="H9241" s="123">
        <f t="shared" si="587"/>
        <v>0.22303921568627452</v>
      </c>
      <c r="K9241" t="s">
        <v>100</v>
      </c>
      <c r="M9241" s="2">
        <v>2.6842605344350901</v>
      </c>
      <c r="N9241" s="63">
        <f t="shared" si="588"/>
        <v>0.82658062431973311</v>
      </c>
      <c r="O9241" s="63">
        <v>1.4316796378737804</v>
      </c>
      <c r="P9241">
        <v>3</v>
      </c>
      <c r="Q9241" s="2">
        <v>0</v>
      </c>
      <c r="R9241" s="63">
        <f t="shared" si="589"/>
        <v>1.7259918626179034</v>
      </c>
      <c r="S9241">
        <v>2.9895055995046502</v>
      </c>
      <c r="T9241">
        <v>3</v>
      </c>
      <c r="U9241" s="339">
        <f t="shared" si="590"/>
        <v>0.11824605344488649</v>
      </c>
      <c r="V9241" s="4">
        <f t="shared" si="591"/>
        <v>0.65971137955989168</v>
      </c>
    </row>
    <row r="9242" spans="1:22">
      <c r="A9242" s="66" t="s">
        <v>1206</v>
      </c>
      <c r="B9242" t="s">
        <v>1214</v>
      </c>
      <c r="C9242" s="219" t="s">
        <v>1433</v>
      </c>
      <c r="D9242" s="139" t="s">
        <v>44</v>
      </c>
      <c r="E9242" s="138" t="s">
        <v>60</v>
      </c>
      <c r="F9242" s="138" t="s">
        <v>60</v>
      </c>
      <c r="G9242">
        <v>151</v>
      </c>
      <c r="H9242" s="123">
        <f t="shared" si="587"/>
        <v>0.37009803921568629</v>
      </c>
      <c r="K9242" t="s">
        <v>100</v>
      </c>
      <c r="M9242" s="2">
        <v>3.6465426128174698</v>
      </c>
      <c r="N9242" s="63">
        <f t="shared" si="588"/>
        <v>0.70498259177350531</v>
      </c>
      <c r="O9242" s="63">
        <v>1.2210656674033</v>
      </c>
      <c r="P9242">
        <v>3</v>
      </c>
      <c r="Q9242" s="2">
        <v>1.3235542175105901</v>
      </c>
      <c r="R9242" s="63">
        <f t="shared" si="589"/>
        <v>0.55912412451002202</v>
      </c>
      <c r="S9242">
        <v>0.96843139138882517</v>
      </c>
      <c r="T9242">
        <v>3</v>
      </c>
      <c r="U9242" s="339" t="e">
        <f t="shared" si="590"/>
        <v>#NUM!</v>
      </c>
      <c r="V9242" s="4" t="e">
        <f t="shared" si="591"/>
        <v>#DIV/0!</v>
      </c>
    </row>
    <row r="9243" spans="1:22">
      <c r="A9243" s="66" t="s">
        <v>1206</v>
      </c>
      <c r="B9243" t="s">
        <v>1214</v>
      </c>
      <c r="C9243" s="219" t="s">
        <v>1433</v>
      </c>
      <c r="D9243" s="139" t="s">
        <v>44</v>
      </c>
      <c r="E9243" s="138" t="s">
        <v>60</v>
      </c>
      <c r="F9243" s="138" t="s">
        <v>60</v>
      </c>
      <c r="G9243">
        <v>222</v>
      </c>
      <c r="H9243" s="123">
        <f t="shared" si="587"/>
        <v>0.54411764705882348</v>
      </c>
      <c r="K9243" t="s">
        <v>100</v>
      </c>
      <c r="M9243" s="2">
        <v>3.0076119100235901</v>
      </c>
      <c r="N9243" s="63">
        <f t="shared" si="588"/>
        <v>0.58348317888060064</v>
      </c>
      <c r="O9243" s="63">
        <v>1.0106225111830001</v>
      </c>
      <c r="P9243">
        <v>3</v>
      </c>
      <c r="Q9243" s="2">
        <v>1.34627251278438</v>
      </c>
      <c r="R9243" s="63">
        <f t="shared" si="589"/>
        <v>0.77786251557859276</v>
      </c>
      <c r="S9243">
        <v>1.3472973982854599</v>
      </c>
      <c r="T9243">
        <v>3</v>
      </c>
      <c r="U9243" s="339">
        <f t="shared" si="590"/>
        <v>-0.82082567139217888</v>
      </c>
      <c r="V9243" s="4">
        <f t="shared" si="591"/>
        <v>0.67873323933122587</v>
      </c>
    </row>
    <row r="9244" spans="1:22">
      <c r="A9244" s="66" t="s">
        <v>1206</v>
      </c>
      <c r="B9244" t="s">
        <v>1214</v>
      </c>
      <c r="C9244" s="219" t="s">
        <v>1433</v>
      </c>
      <c r="D9244" s="139" t="s">
        <v>44</v>
      </c>
      <c r="E9244" s="138" t="s">
        <v>60</v>
      </c>
      <c r="F9244" s="138" t="s">
        <v>60</v>
      </c>
      <c r="G9244">
        <v>408</v>
      </c>
      <c r="H9244" s="123">
        <f t="shared" si="587"/>
        <v>1</v>
      </c>
      <c r="K9244" t="s">
        <v>100</v>
      </c>
      <c r="L9244" t="s">
        <v>100</v>
      </c>
      <c r="M9244" s="2">
        <v>2.3568096168422801</v>
      </c>
      <c r="N9244" s="63">
        <f t="shared" si="588"/>
        <v>0.1702175216340619</v>
      </c>
      <c r="O9244" s="63">
        <v>0.29482539580864975</v>
      </c>
      <c r="P9244">
        <v>3</v>
      </c>
      <c r="Q9244" s="2">
        <v>8.7319733047011496</v>
      </c>
      <c r="R9244" s="63">
        <f t="shared" si="589"/>
        <v>0.19447795635130924</v>
      </c>
      <c r="S9244">
        <v>0.33684570135263003</v>
      </c>
      <c r="T9244">
        <v>3</v>
      </c>
      <c r="U9244" s="339">
        <f t="shared" si="590"/>
        <v>-0.55996917524705636</v>
      </c>
      <c r="V9244" s="4">
        <f t="shared" si="591"/>
        <v>0.3542010440077355</v>
      </c>
    </row>
    <row r="9245" spans="1:22">
      <c r="A9245" s="66" t="s">
        <v>1206</v>
      </c>
      <c r="B9245" t="s">
        <v>1215</v>
      </c>
      <c r="C9245" s="219" t="s">
        <v>1433</v>
      </c>
      <c r="D9245" s="139" t="s">
        <v>44</v>
      </c>
      <c r="E9245" s="138" t="s">
        <v>60</v>
      </c>
      <c r="F9245" s="138" t="s">
        <v>60</v>
      </c>
      <c r="G9245">
        <v>0</v>
      </c>
      <c r="H9245" s="123">
        <f t="shared" si="587"/>
        <v>0</v>
      </c>
      <c r="I9245" s="2" t="s">
        <v>100</v>
      </c>
      <c r="M9245" s="2">
        <v>3.67923535232321</v>
      </c>
      <c r="N9245" s="63">
        <f t="shared" si="588"/>
        <v>0.1823249760593712</v>
      </c>
      <c r="O9245" s="63">
        <v>0.31579612202361007</v>
      </c>
      <c r="P9245">
        <v>3</v>
      </c>
      <c r="Q9245" s="2">
        <v>7.1580454325328403E-3</v>
      </c>
      <c r="R9245" s="63">
        <f t="shared" si="589"/>
        <v>0.36464995211875417</v>
      </c>
      <c r="S9245">
        <v>0.63159224404724057</v>
      </c>
      <c r="T9245">
        <v>3</v>
      </c>
      <c r="U9245" s="339">
        <f t="shared" si="590"/>
        <v>0.86428643560684115</v>
      </c>
      <c r="V9245" s="4">
        <f t="shared" si="591"/>
        <v>0.33507725720725218</v>
      </c>
    </row>
    <row r="9246" spans="1:22">
      <c r="A9246" s="66" t="s">
        <v>1206</v>
      </c>
      <c r="B9246" t="s">
        <v>1215</v>
      </c>
      <c r="C9246" s="219" t="s">
        <v>1433</v>
      </c>
      <c r="D9246" s="139" t="s">
        <v>44</v>
      </c>
      <c r="E9246" s="138" t="s">
        <v>60</v>
      </c>
      <c r="F9246" s="138" t="s">
        <v>60</v>
      </c>
      <c r="G9246">
        <v>3</v>
      </c>
      <c r="H9246" s="123">
        <f t="shared" si="587"/>
        <v>7.3529411764705881E-3</v>
      </c>
      <c r="J9246" t="s">
        <v>100</v>
      </c>
      <c r="M9246" s="2">
        <v>7.5719488831343797</v>
      </c>
      <c r="N9246" s="63">
        <f t="shared" si="588"/>
        <v>1.0939498563562671</v>
      </c>
      <c r="O9246" s="63">
        <v>1.8947767321417297</v>
      </c>
      <c r="P9246">
        <v>3</v>
      </c>
      <c r="Q9246" s="2">
        <v>9.4738836607085306E-2</v>
      </c>
      <c r="R9246" s="63">
        <f t="shared" si="589"/>
        <v>0.24309996807916778</v>
      </c>
      <c r="S9246">
        <v>0.42106149603149085</v>
      </c>
      <c r="T9246">
        <v>3</v>
      </c>
      <c r="U9246" s="339">
        <f t="shared" si="590"/>
        <v>-6.9639688021093411</v>
      </c>
      <c r="V9246" s="4">
        <f t="shared" si="591"/>
        <v>1153.7358708197228</v>
      </c>
    </row>
    <row r="9247" spans="1:22" s="11" customFormat="1">
      <c r="A9247" s="25" t="s">
        <v>1206</v>
      </c>
      <c r="B9247" s="11" t="s">
        <v>1215</v>
      </c>
      <c r="C9247" s="219" t="s">
        <v>1433</v>
      </c>
      <c r="D9247" s="139" t="s">
        <v>44</v>
      </c>
      <c r="E9247" s="138" t="s">
        <v>60</v>
      </c>
      <c r="F9247" s="138" t="s">
        <v>60</v>
      </c>
      <c r="G9247">
        <v>10</v>
      </c>
      <c r="H9247" s="123">
        <f t="shared" si="587"/>
        <v>2.4509803921568627E-2</v>
      </c>
      <c r="I9247" s="2"/>
      <c r="K9247" s="11" t="s">
        <v>100</v>
      </c>
      <c r="M9247" s="2">
        <v>2.30531169077243</v>
      </c>
      <c r="N9247" s="70">
        <f t="shared" si="588"/>
        <v>0.54697492817813664</v>
      </c>
      <c r="O9247" s="63">
        <v>0.94738836607087018</v>
      </c>
      <c r="P9247">
        <v>3</v>
      </c>
      <c r="Q9247" s="2">
        <v>8.3791237710265407E-2</v>
      </c>
      <c r="R9247" s="70">
        <f t="shared" si="589"/>
        <v>0.12154998403958577</v>
      </c>
      <c r="S9247">
        <v>0.21053074801574867</v>
      </c>
      <c r="T9247">
        <v>3</v>
      </c>
      <c r="U9247" s="341">
        <f t="shared" si="590"/>
        <v>-3.1918471524802903</v>
      </c>
      <c r="V9247" s="116">
        <f t="shared" si="591"/>
        <v>1.9794238683128127</v>
      </c>
    </row>
    <row r="9248" spans="1:22">
      <c r="A9248" s="66" t="s">
        <v>1206</v>
      </c>
      <c r="B9248" t="s">
        <v>1215</v>
      </c>
      <c r="C9248" s="219" t="s">
        <v>1433</v>
      </c>
      <c r="D9248" s="139" t="s">
        <v>44</v>
      </c>
      <c r="E9248" s="138" t="s">
        <v>60</v>
      </c>
      <c r="F9248" s="138" t="s">
        <v>60</v>
      </c>
      <c r="G9248">
        <v>32</v>
      </c>
      <c r="H9248" s="123">
        <f t="shared" si="587"/>
        <v>7.8431372549019607E-2</v>
      </c>
      <c r="K9248" t="s">
        <v>100</v>
      </c>
      <c r="M9248" s="2">
        <v>5.0308427545842997</v>
      </c>
      <c r="N9248" s="63">
        <f t="shared" si="588"/>
        <v>0.97239987231668668</v>
      </c>
      <c r="O9248" s="63">
        <v>1.6842459841259902</v>
      </c>
      <c r="P9248">
        <v>3</v>
      </c>
      <c r="Q9248" s="2">
        <v>5.3474809995996901E-2</v>
      </c>
      <c r="R9248" s="63">
        <f t="shared" si="589"/>
        <v>0.12130688407150914</v>
      </c>
      <c r="S9248">
        <v>0.21010968651972156</v>
      </c>
      <c r="T9248">
        <v>3</v>
      </c>
      <c r="U9248" s="339">
        <f t="shared" si="590"/>
        <v>-4.095014354611533</v>
      </c>
      <c r="V9248" s="4">
        <f t="shared" si="591"/>
        <v>2.4292484196529185</v>
      </c>
    </row>
    <row r="9249" spans="1:22">
      <c r="A9249" s="66" t="s">
        <v>1206</v>
      </c>
      <c r="B9249" t="s">
        <v>1215</v>
      </c>
      <c r="C9249" s="219" t="s">
        <v>1433</v>
      </c>
      <c r="D9249" s="139" t="s">
        <v>44</v>
      </c>
      <c r="E9249" s="138" t="s">
        <v>60</v>
      </c>
      <c r="F9249" s="138" t="s">
        <v>60</v>
      </c>
      <c r="G9249">
        <v>91</v>
      </c>
      <c r="H9249" s="123">
        <f t="shared" si="587"/>
        <v>0.22303921568627452</v>
      </c>
      <c r="K9249" t="s">
        <v>100</v>
      </c>
      <c r="M9249" s="2">
        <v>2.2640476641613398</v>
      </c>
      <c r="N9249" s="63">
        <f t="shared" si="588"/>
        <v>0.42542494413855003</v>
      </c>
      <c r="O9249" s="63">
        <v>0.73685761805512007</v>
      </c>
      <c r="P9249">
        <v>3</v>
      </c>
      <c r="Q9249" s="2">
        <v>2.3158382281735598E-2</v>
      </c>
      <c r="R9249" s="63">
        <f t="shared" si="589"/>
        <v>0.12154998403958603</v>
      </c>
      <c r="S9249">
        <v>0.21053074801574911</v>
      </c>
      <c r="T9249">
        <v>3</v>
      </c>
      <c r="U9249" s="339">
        <f t="shared" si="590"/>
        <v>-3.7456987903511383</v>
      </c>
      <c r="V9249" s="4">
        <f t="shared" si="591"/>
        <v>5.5000103333546519</v>
      </c>
    </row>
    <row r="9250" spans="1:22">
      <c r="A9250" s="66" t="s">
        <v>1206</v>
      </c>
      <c r="B9250" t="s">
        <v>1215</v>
      </c>
      <c r="C9250" s="219" t="s">
        <v>1433</v>
      </c>
      <c r="D9250" s="139" t="s">
        <v>44</v>
      </c>
      <c r="E9250" s="138" t="s">
        <v>60</v>
      </c>
      <c r="F9250" s="138" t="s">
        <v>60</v>
      </c>
      <c r="G9250">
        <v>151</v>
      </c>
      <c r="H9250" s="123">
        <f t="shared" si="587"/>
        <v>0.37009803921568629</v>
      </c>
      <c r="K9250" t="s">
        <v>100</v>
      </c>
      <c r="M9250" s="2">
        <v>0.33895450430535501</v>
      </c>
      <c r="N9250" s="63">
        <f t="shared" si="588"/>
        <v>0.18232497605937747</v>
      </c>
      <c r="O9250" s="63">
        <v>0.31579612202362095</v>
      </c>
      <c r="P9250">
        <v>3</v>
      </c>
      <c r="Q9250" s="2">
        <v>2.30320638329228</v>
      </c>
      <c r="R9250" s="63">
        <f t="shared" si="589"/>
        <v>0.18232497605937659</v>
      </c>
      <c r="S9250">
        <v>0.3157961220236194</v>
      </c>
      <c r="T9250">
        <v>3</v>
      </c>
      <c r="U9250" s="339">
        <f t="shared" si="590"/>
        <v>-2.6835090921859512</v>
      </c>
      <c r="V9250" s="4">
        <f t="shared" si="591"/>
        <v>62.316804407694711</v>
      </c>
    </row>
    <row r="9251" spans="1:22">
      <c r="A9251" s="66" t="s">
        <v>1206</v>
      </c>
      <c r="B9251" t="s">
        <v>1215</v>
      </c>
      <c r="C9251" s="219" t="s">
        <v>1433</v>
      </c>
      <c r="D9251" s="139" t="s">
        <v>44</v>
      </c>
      <c r="E9251" s="138" t="s">
        <v>60</v>
      </c>
      <c r="F9251" s="138" t="s">
        <v>60</v>
      </c>
      <c r="G9251">
        <v>222</v>
      </c>
      <c r="H9251" s="123">
        <f t="shared" si="587"/>
        <v>0.54411764705882348</v>
      </c>
      <c r="K9251" t="s">
        <v>100</v>
      </c>
      <c r="M9251" s="2">
        <v>9.9871576243710294</v>
      </c>
      <c r="N9251" s="63">
        <f t="shared" si="588"/>
        <v>1.1547248483760413</v>
      </c>
      <c r="O9251" s="63">
        <v>2.0000421061495715</v>
      </c>
      <c r="P9251">
        <v>3</v>
      </c>
      <c r="Q9251" s="2">
        <v>11.892460893913499</v>
      </c>
      <c r="R9251" s="63">
        <f t="shared" si="589"/>
        <v>0.24285686811108911</v>
      </c>
      <c r="S9251">
        <v>0.42064043453546018</v>
      </c>
      <c r="T9251">
        <v>3</v>
      </c>
      <c r="U9251" s="339">
        <f t="shared" si="590"/>
        <v>-1.4669977982909184</v>
      </c>
      <c r="V9251" s="4">
        <f t="shared" si="591"/>
        <v>0.34445154836028752</v>
      </c>
    </row>
    <row r="9252" spans="1:22">
      <c r="A9252" s="66" t="s">
        <v>1206</v>
      </c>
      <c r="B9252" t="s">
        <v>1215</v>
      </c>
      <c r="C9252" s="219" t="s">
        <v>1433</v>
      </c>
      <c r="D9252" s="139" t="s">
        <v>44</v>
      </c>
      <c r="E9252" s="138" t="s">
        <v>60</v>
      </c>
      <c r="F9252" s="138" t="s">
        <v>60</v>
      </c>
      <c r="G9252">
        <v>408</v>
      </c>
      <c r="H9252" s="123">
        <f t="shared" si="587"/>
        <v>1</v>
      </c>
      <c r="K9252" t="s">
        <v>100</v>
      </c>
      <c r="L9252" t="s">
        <v>100</v>
      </c>
      <c r="M9252" s="2">
        <v>8.3134381776458497</v>
      </c>
      <c r="N9252" s="63">
        <f t="shared" si="588"/>
        <v>2.7954065329423718</v>
      </c>
      <c r="O9252" s="63">
        <v>4.8417861428661499</v>
      </c>
      <c r="P9252">
        <v>3</v>
      </c>
      <c r="Q9252" s="2">
        <v>18.382678400278799</v>
      </c>
      <c r="R9252" s="63">
        <f t="shared" si="589"/>
        <v>4.011149473306328</v>
      </c>
      <c r="S9252">
        <v>6.9475146845197013</v>
      </c>
      <c r="T9252">
        <v>3</v>
      </c>
      <c r="U9252" s="339">
        <f t="shared" si="590"/>
        <v>0.35803139793111782</v>
      </c>
      <c r="V9252" s="4">
        <f t="shared" si="591"/>
        <v>0.44709454997618986</v>
      </c>
    </row>
    <row r="9253" spans="1:22">
      <c r="A9253" s="66" t="s">
        <v>1206</v>
      </c>
      <c r="B9253" t="s">
        <v>1216</v>
      </c>
      <c r="C9253" s="219" t="s">
        <v>1433</v>
      </c>
      <c r="D9253" s="139" t="s">
        <v>44</v>
      </c>
      <c r="E9253" s="138" t="s">
        <v>60</v>
      </c>
      <c r="F9253" s="138" t="s">
        <v>60</v>
      </c>
      <c r="G9253">
        <v>0</v>
      </c>
      <c r="H9253" s="123">
        <f t="shared" ref="H9253:H9284" si="592">G9253/408</f>
        <v>0</v>
      </c>
      <c r="I9253" s="2" t="s">
        <v>100</v>
      </c>
      <c r="M9253" s="2">
        <v>9.7739827481049009</v>
      </c>
      <c r="N9253" s="63">
        <f t="shared" ref="N9253:N9284" si="593">O9253/SQRT(P9253)</f>
        <v>1.2425581880384964</v>
      </c>
      <c r="O9253" s="63">
        <v>2.1521739130433986</v>
      </c>
      <c r="P9253">
        <v>3</v>
      </c>
      <c r="Q9253" s="2">
        <v>1.3331009845778299E-2</v>
      </c>
      <c r="R9253" s="63">
        <f t="shared" ref="R9253:R9284" si="594">S9253/SQRT(T9253)</f>
        <v>3.5017548935631386</v>
      </c>
      <c r="S9253">
        <v>6.0652173913043015</v>
      </c>
      <c r="T9253">
        <v>3</v>
      </c>
      <c r="U9253" s="339">
        <f t="shared" si="590"/>
        <v>0.63168479617259543</v>
      </c>
      <c r="V9253" s="4">
        <f t="shared" si="591"/>
        <v>0.36962057103917589</v>
      </c>
    </row>
    <row r="9254" spans="1:22">
      <c r="A9254" s="66" t="s">
        <v>1206</v>
      </c>
      <c r="B9254" t="s">
        <v>1216</v>
      </c>
      <c r="C9254" s="219" t="s">
        <v>1433</v>
      </c>
      <c r="D9254" s="139" t="s">
        <v>44</v>
      </c>
      <c r="E9254" s="138" t="s">
        <v>60</v>
      </c>
      <c r="F9254" s="138" t="s">
        <v>60</v>
      </c>
      <c r="G9254">
        <v>3</v>
      </c>
      <c r="H9254" s="123">
        <f t="shared" si="592"/>
        <v>7.3529411764705881E-3</v>
      </c>
      <c r="J9254" t="s">
        <v>100</v>
      </c>
      <c r="M9254" s="2">
        <v>9.9649298597194402</v>
      </c>
      <c r="N9254" s="63">
        <f t="shared" si="593"/>
        <v>0.90367868220979874</v>
      </c>
      <c r="O9254" s="63">
        <v>1.5652173913042606</v>
      </c>
      <c r="P9254">
        <v>3</v>
      </c>
      <c r="Q9254" s="2">
        <v>1.96044262437951E-2</v>
      </c>
      <c r="R9254" s="63">
        <f t="shared" si="594"/>
        <v>0.3393322506594611</v>
      </c>
      <c r="S9254">
        <v>0.58774069878888424</v>
      </c>
      <c r="T9254">
        <v>3</v>
      </c>
      <c r="U9254" s="339">
        <f t="shared" si="590"/>
        <v>-6.616734305264858</v>
      </c>
      <c r="V9254" s="4">
        <f t="shared" si="591"/>
        <v>648.25749711651918</v>
      </c>
    </row>
    <row r="9255" spans="1:22">
      <c r="A9255" s="25" t="s">
        <v>1206</v>
      </c>
      <c r="B9255" t="s">
        <v>1216</v>
      </c>
      <c r="C9255" s="219" t="s">
        <v>1433</v>
      </c>
      <c r="D9255" s="139" t="s">
        <v>44</v>
      </c>
      <c r="E9255" s="138" t="s">
        <v>60</v>
      </c>
      <c r="F9255" s="138" t="s">
        <v>60</v>
      </c>
      <c r="G9255">
        <v>10</v>
      </c>
      <c r="H9255" s="123">
        <f t="shared" si="592"/>
        <v>2.4509803921568627E-2</v>
      </c>
      <c r="K9255" t="s">
        <v>100</v>
      </c>
      <c r="M9255" s="2">
        <v>12.306482530277901</v>
      </c>
      <c r="N9255" s="63">
        <f t="shared" si="593"/>
        <v>1.9207699445267006</v>
      </c>
      <c r="O9255" s="63">
        <v>3.3268711335714993</v>
      </c>
      <c r="P9255">
        <v>3</v>
      </c>
      <c r="Q9255" s="2">
        <v>0.15565914437571099</v>
      </c>
      <c r="R9255" s="63">
        <f t="shared" si="594"/>
        <v>0.45183934110492752</v>
      </c>
      <c r="S9255">
        <v>0.78260869565217905</v>
      </c>
      <c r="T9255">
        <v>3</v>
      </c>
      <c r="U9255" s="339">
        <f t="shared" si="590"/>
        <v>-6.4421260680022439</v>
      </c>
      <c r="V9255" s="4">
        <f t="shared" si="591"/>
        <v>531.53546666650209</v>
      </c>
    </row>
    <row r="9256" spans="1:22">
      <c r="A9256" s="66" t="s">
        <v>1206</v>
      </c>
      <c r="B9256" t="s">
        <v>1216</v>
      </c>
      <c r="C9256" s="219" t="s">
        <v>1433</v>
      </c>
      <c r="D9256" s="139" t="s">
        <v>44</v>
      </c>
      <c r="E9256" s="138" t="s">
        <v>60</v>
      </c>
      <c r="F9256" s="138" t="s">
        <v>60</v>
      </c>
      <c r="G9256">
        <v>32</v>
      </c>
      <c r="H9256" s="123">
        <f t="shared" si="592"/>
        <v>7.8431372549019607E-2</v>
      </c>
      <c r="K9256" t="s">
        <v>100</v>
      </c>
      <c r="M9256" s="2">
        <v>6.0260085388167601</v>
      </c>
      <c r="N9256" s="63">
        <f t="shared" si="593"/>
        <v>0.90367868220985004</v>
      </c>
      <c r="O9256" s="63">
        <v>1.5652173913043494</v>
      </c>
      <c r="P9256">
        <v>3</v>
      </c>
      <c r="Q9256" s="2">
        <v>2.0549359588742702</v>
      </c>
      <c r="R9256" s="63">
        <f t="shared" si="594"/>
        <v>0.33842676099792768</v>
      </c>
      <c r="S9256">
        <v>0.58617234468938006</v>
      </c>
      <c r="T9256">
        <v>3</v>
      </c>
      <c r="U9256" s="339">
        <f t="shared" si="590"/>
        <v>-3.6561714919201012</v>
      </c>
      <c r="V9256" s="4">
        <f t="shared" si="591"/>
        <v>5.0602736307358134</v>
      </c>
    </row>
    <row r="9257" spans="1:22">
      <c r="A9257" s="66" t="s">
        <v>1206</v>
      </c>
      <c r="B9257" t="s">
        <v>1216</v>
      </c>
      <c r="C9257" s="219" t="s">
        <v>1433</v>
      </c>
      <c r="D9257" s="139" t="s">
        <v>44</v>
      </c>
      <c r="E9257" s="138" t="s">
        <v>60</v>
      </c>
      <c r="F9257" s="138" t="s">
        <v>60</v>
      </c>
      <c r="G9257">
        <v>91</v>
      </c>
      <c r="H9257" s="123">
        <f t="shared" si="592"/>
        <v>0.22303921568627452</v>
      </c>
      <c r="K9257" t="s">
        <v>100</v>
      </c>
      <c r="M9257" s="2">
        <v>6.9478086607998604</v>
      </c>
      <c r="N9257" s="63">
        <f t="shared" si="593"/>
        <v>2.9369557171819567</v>
      </c>
      <c r="O9257" s="63">
        <v>5.0869565217390393</v>
      </c>
      <c r="P9257">
        <v>3</v>
      </c>
      <c r="Q9257" s="2">
        <v>0.23838982312451401</v>
      </c>
      <c r="R9257" s="63">
        <f t="shared" si="594"/>
        <v>2.4860218657386182</v>
      </c>
      <c r="S9257">
        <v>4.3059161801864603</v>
      </c>
      <c r="T9257">
        <v>3</v>
      </c>
      <c r="U9257" s="339">
        <f t="shared" si="590"/>
        <v>-1.2181816253569058</v>
      </c>
      <c r="V9257" s="4">
        <f t="shared" si="591"/>
        <v>1.7969026789069591</v>
      </c>
    </row>
    <row r="9258" spans="1:22">
      <c r="A9258" s="66" t="s">
        <v>1206</v>
      </c>
      <c r="B9258" t="s">
        <v>1216</v>
      </c>
      <c r="C9258" s="219" t="s">
        <v>1433</v>
      </c>
      <c r="D9258" s="139" t="s">
        <v>44</v>
      </c>
      <c r="E9258" s="138" t="s">
        <v>60</v>
      </c>
      <c r="F9258" s="138" t="s">
        <v>60</v>
      </c>
      <c r="G9258">
        <v>151</v>
      </c>
      <c r="H9258" s="123">
        <f t="shared" si="592"/>
        <v>0.37009803921568629</v>
      </c>
      <c r="K9258" t="s">
        <v>100</v>
      </c>
      <c r="M9258" s="2">
        <v>11.7826522610438</v>
      </c>
      <c r="N9258" s="63">
        <f t="shared" si="593"/>
        <v>2.4846636312463146</v>
      </c>
      <c r="O9258" s="63">
        <v>4.3035636490371978</v>
      </c>
      <c r="P9258">
        <v>3</v>
      </c>
      <c r="Q9258" s="2">
        <v>0.75869129563474702</v>
      </c>
      <c r="R9258" s="63">
        <f t="shared" si="594"/>
        <v>0.2259196705524617</v>
      </c>
      <c r="S9258">
        <v>0.39130434782608597</v>
      </c>
      <c r="T9258">
        <v>3</v>
      </c>
      <c r="U9258" s="339">
        <f t="shared" si="590"/>
        <v>-3.9004763353136873</v>
      </c>
      <c r="V9258" s="4">
        <f t="shared" si="591"/>
        <v>1.2314498210987641</v>
      </c>
    </row>
    <row r="9259" spans="1:22">
      <c r="A9259" s="66" t="s">
        <v>1206</v>
      </c>
      <c r="B9259" t="s">
        <v>1216</v>
      </c>
      <c r="C9259" s="219" t="s">
        <v>1433</v>
      </c>
      <c r="D9259" s="139" t="s">
        <v>44</v>
      </c>
      <c r="E9259" s="138" t="s">
        <v>60</v>
      </c>
      <c r="F9259" s="138" t="s">
        <v>60</v>
      </c>
      <c r="G9259">
        <v>222</v>
      </c>
      <c r="H9259" s="123">
        <f t="shared" si="592"/>
        <v>0.54411764705882348</v>
      </c>
      <c r="K9259" t="s">
        <v>100</v>
      </c>
      <c r="M9259" s="2">
        <v>1.7377363422497101</v>
      </c>
      <c r="N9259" s="63">
        <f t="shared" si="593"/>
        <v>1.3550652784840067</v>
      </c>
      <c r="O9259" s="63">
        <v>2.3470419099067694</v>
      </c>
      <c r="P9259">
        <v>3</v>
      </c>
      <c r="Q9259" s="2">
        <v>0.972771630216961</v>
      </c>
      <c r="R9259" s="63">
        <f t="shared" si="594"/>
        <v>0.33887950582869486</v>
      </c>
      <c r="S9259">
        <v>0.58695652173913293</v>
      </c>
      <c r="T9259">
        <v>3</v>
      </c>
      <c r="U9259" s="339">
        <f t="shared" si="590"/>
        <v>-0.82874362296323467</v>
      </c>
      <c r="V9259" s="4">
        <f t="shared" si="591"/>
        <v>0.53284137571860879</v>
      </c>
    </row>
    <row r="9260" spans="1:22">
      <c r="A9260" s="66" t="s">
        <v>1206</v>
      </c>
      <c r="B9260" t="s">
        <v>1216</v>
      </c>
      <c r="C9260" s="219" t="s">
        <v>1433</v>
      </c>
      <c r="D9260" s="139" t="s">
        <v>44</v>
      </c>
      <c r="E9260" s="138" t="s">
        <v>60</v>
      </c>
      <c r="F9260" s="138" t="s">
        <v>60</v>
      </c>
      <c r="G9260">
        <v>408</v>
      </c>
      <c r="H9260" s="123">
        <f t="shared" si="592"/>
        <v>1</v>
      </c>
      <c r="K9260" t="s">
        <v>100</v>
      </c>
      <c r="L9260" t="s">
        <v>100</v>
      </c>
      <c r="M9260" s="2">
        <v>32.474339984316401</v>
      </c>
      <c r="N9260" s="63">
        <f t="shared" si="593"/>
        <v>1.8069046195889642</v>
      </c>
      <c r="O9260" s="63">
        <v>3.1296506055590001</v>
      </c>
      <c r="P9260">
        <v>3</v>
      </c>
      <c r="Q9260" s="2">
        <v>-7.488838749925E-4</v>
      </c>
      <c r="R9260" s="63">
        <f t="shared" si="594"/>
        <v>0.45229208593568715</v>
      </c>
      <c r="S9260">
        <v>0.78339287270191893</v>
      </c>
      <c r="T9260">
        <v>3</v>
      </c>
      <c r="U9260" s="339">
        <f t="shared" si="590"/>
        <v>-3.5080561697541408</v>
      </c>
      <c r="V9260" s="4">
        <f t="shared" si="591"/>
        <v>0.54951366784173383</v>
      </c>
    </row>
    <row r="9261" spans="1:22">
      <c r="A9261" s="66" t="s">
        <v>1207</v>
      </c>
      <c r="B9261" t="s">
        <v>1212</v>
      </c>
      <c r="C9261" s="219" t="s">
        <v>1433</v>
      </c>
      <c r="D9261" s="139" t="s">
        <v>44</v>
      </c>
      <c r="E9261" s="138" t="s">
        <v>60</v>
      </c>
      <c r="F9261" s="138" t="s">
        <v>60</v>
      </c>
      <c r="G9261">
        <v>0</v>
      </c>
      <c r="H9261" s="123">
        <f t="shared" si="592"/>
        <v>0</v>
      </c>
      <c r="I9261" s="2" t="s">
        <v>100</v>
      </c>
      <c r="M9261" s="64">
        <v>-7.4890000000000004E-4</v>
      </c>
      <c r="N9261" s="63">
        <f t="shared" si="593"/>
        <v>3.7449747190678048E-2</v>
      </c>
      <c r="O9261" s="63">
        <v>6.4864864864864202E-2</v>
      </c>
      <c r="P9261">
        <v>3</v>
      </c>
      <c r="Q9261" s="2">
        <v>-3.3526955018959997E-2</v>
      </c>
      <c r="R9261" s="63">
        <f t="shared" si="594"/>
        <v>7.4932753481880957E-2</v>
      </c>
      <c r="S9261">
        <v>0.1297873361816515</v>
      </c>
      <c r="T9261">
        <v>3</v>
      </c>
      <c r="U9261" s="339">
        <f t="shared" si="590"/>
        <v>-2.1531821472895767E-5</v>
      </c>
      <c r="V9261" s="4">
        <f t="shared" si="591"/>
        <v>10012.18540437921</v>
      </c>
    </row>
    <row r="9262" spans="1:22">
      <c r="A9262" s="66" t="s">
        <v>1207</v>
      </c>
      <c r="B9262" t="s">
        <v>1212</v>
      </c>
      <c r="C9262" s="219" t="s">
        <v>1433</v>
      </c>
      <c r="D9262" s="139" t="s">
        <v>44</v>
      </c>
      <c r="E9262" s="138" t="s">
        <v>60</v>
      </c>
      <c r="F9262" s="138" t="s">
        <v>60</v>
      </c>
      <c r="G9262">
        <v>3</v>
      </c>
      <c r="H9262" s="123">
        <f t="shared" si="592"/>
        <v>7.3529411764705881E-3</v>
      </c>
      <c r="J9262" t="s">
        <v>100</v>
      </c>
      <c r="M9262" s="64">
        <v>-1.0945E-3</v>
      </c>
      <c r="N9262" s="63">
        <f t="shared" si="593"/>
        <v>3.7416488090153043E-2</v>
      </c>
      <c r="O9262" s="63">
        <v>6.4807258412940855E-2</v>
      </c>
      <c r="P9262">
        <v>3</v>
      </c>
      <c r="Q9262" s="2">
        <v>-1.6129806538334099E-3</v>
      </c>
      <c r="R9262" s="63">
        <f t="shared" si="594"/>
        <v>9.3624367976695405E-2</v>
      </c>
      <c r="S9262">
        <v>0.16216216216216101</v>
      </c>
      <c r="T9262">
        <v>3</v>
      </c>
      <c r="U9262" s="339">
        <f t="shared" si="590"/>
        <v>3.4220521047427708</v>
      </c>
      <c r="V9262" s="4">
        <f t="shared" si="591"/>
        <v>8.131447235311434</v>
      </c>
    </row>
    <row r="9263" spans="1:22">
      <c r="A9263" s="25" t="s">
        <v>1207</v>
      </c>
      <c r="B9263" t="s">
        <v>1212</v>
      </c>
      <c r="C9263" s="219" t="s">
        <v>1433</v>
      </c>
      <c r="D9263" s="139" t="s">
        <v>44</v>
      </c>
      <c r="E9263" s="138" t="s">
        <v>60</v>
      </c>
      <c r="F9263" s="138" t="s">
        <v>60</v>
      </c>
      <c r="G9263">
        <v>10</v>
      </c>
      <c r="H9263" s="123">
        <f t="shared" si="592"/>
        <v>2.4509803921568627E-2</v>
      </c>
      <c r="K9263" t="s">
        <v>100</v>
      </c>
      <c r="M9263" s="64">
        <v>-1.6130000000000001E-3</v>
      </c>
      <c r="N9263" s="63">
        <f t="shared" si="593"/>
        <v>3.7416488090154056E-2</v>
      </c>
      <c r="O9263" s="63">
        <v>6.4807258412942603E-2</v>
      </c>
      <c r="P9263">
        <v>3</v>
      </c>
      <c r="Q9263" s="2">
        <v>-3.3987806634332399E-3</v>
      </c>
      <c r="R9263" s="63">
        <f t="shared" si="594"/>
        <v>7.4866235280833027E-2</v>
      </c>
      <c r="S9263">
        <v>0.12967212327780842</v>
      </c>
      <c r="T9263">
        <v>3</v>
      </c>
      <c r="U9263" s="339">
        <f t="shared" si="590"/>
        <v>-1.1993975579134477E-5</v>
      </c>
      <c r="V9263" s="4">
        <f t="shared" si="591"/>
        <v>2154.6704931968397</v>
      </c>
    </row>
    <row r="9264" spans="1:22">
      <c r="A9264" s="66" t="s">
        <v>1207</v>
      </c>
      <c r="B9264" t="s">
        <v>1212</v>
      </c>
      <c r="C9264" s="219" t="s">
        <v>1433</v>
      </c>
      <c r="D9264" s="139" t="s">
        <v>44</v>
      </c>
      <c r="E9264" s="138" t="s">
        <v>60</v>
      </c>
      <c r="F9264" s="138" t="s">
        <v>60</v>
      </c>
      <c r="G9264">
        <v>32</v>
      </c>
      <c r="H9264" s="123">
        <f t="shared" si="592"/>
        <v>7.8431372549019607E-2</v>
      </c>
      <c r="K9264" t="s">
        <v>100</v>
      </c>
      <c r="M9264" s="64">
        <v>-3.4564000000000001E-3</v>
      </c>
      <c r="N9264" s="63">
        <f t="shared" si="593"/>
        <v>5.6174620786018613E-2</v>
      </c>
      <c r="O9264" s="63">
        <v>9.7297297297298968E-2</v>
      </c>
      <c r="P9264">
        <v>3</v>
      </c>
      <c r="Q9264" s="2">
        <v>3.7216648264605601</v>
      </c>
      <c r="R9264" s="63">
        <f t="shared" si="594"/>
        <v>5.6174620786018592E-2</v>
      </c>
      <c r="S9264">
        <v>9.729729729729894E-2</v>
      </c>
      <c r="T9264">
        <v>3</v>
      </c>
      <c r="U9264" s="339">
        <f t="shared" si="590"/>
        <v>-1.6810846087524145E-2</v>
      </c>
      <c r="V9264" s="4">
        <f t="shared" si="591"/>
        <v>273.50397395402507</v>
      </c>
    </row>
    <row r="9265" spans="1:22">
      <c r="A9265" s="66" t="s">
        <v>1207</v>
      </c>
      <c r="B9265" t="s">
        <v>1212</v>
      </c>
      <c r="C9265" s="219" t="s">
        <v>1433</v>
      </c>
      <c r="D9265" s="139" t="s">
        <v>44</v>
      </c>
      <c r="E9265" s="138" t="s">
        <v>60</v>
      </c>
      <c r="F9265" s="138" t="s">
        <v>60</v>
      </c>
      <c r="G9265">
        <v>91</v>
      </c>
      <c r="H9265" s="123">
        <f t="shared" si="592"/>
        <v>0.22303921568627452</v>
      </c>
      <c r="K9265" t="s">
        <v>100</v>
      </c>
      <c r="M9265" s="64">
        <v>2.4367529999999998E-2</v>
      </c>
      <c r="N9265" s="63">
        <f t="shared" si="593"/>
        <v>3.7449747190678048E-2</v>
      </c>
      <c r="O9265" s="63">
        <v>6.4864864864864202E-2</v>
      </c>
      <c r="P9265">
        <v>3</v>
      </c>
      <c r="Q9265" s="2">
        <v>1.9528587201769199E-2</v>
      </c>
      <c r="R9265" s="63">
        <f t="shared" si="594"/>
        <v>1.5167147612224778</v>
      </c>
      <c r="S9265">
        <v>2.6270270270270295</v>
      </c>
      <c r="T9265">
        <v>3</v>
      </c>
      <c r="U9265" s="339">
        <f t="shared" si="590"/>
        <v>5.0286748727719806</v>
      </c>
      <c r="V9265" s="4">
        <f t="shared" si="591"/>
        <v>0.4994194424739713</v>
      </c>
    </row>
    <row r="9266" spans="1:22">
      <c r="A9266" s="66" t="s">
        <v>1207</v>
      </c>
      <c r="B9266" t="s">
        <v>1212</v>
      </c>
      <c r="C9266" s="219" t="s">
        <v>1433</v>
      </c>
      <c r="D9266" s="139" t="s">
        <v>44</v>
      </c>
      <c r="E9266" s="138" t="s">
        <v>60</v>
      </c>
      <c r="F9266" s="138" t="s">
        <v>60</v>
      </c>
      <c r="G9266">
        <v>151</v>
      </c>
      <c r="H9266" s="123">
        <f t="shared" si="592"/>
        <v>0.37009803921568629</v>
      </c>
      <c r="K9266" t="s">
        <v>100</v>
      </c>
      <c r="M9266" s="64">
        <v>0.31142048</v>
      </c>
      <c r="N9266" s="63">
        <f t="shared" si="593"/>
        <v>0.18724873595339198</v>
      </c>
      <c r="O9266" s="63">
        <v>0.32432432432432401</v>
      </c>
      <c r="P9266">
        <v>3</v>
      </c>
      <c r="Q9266" s="2">
        <v>1.37598771062359</v>
      </c>
      <c r="R9266" s="63">
        <f t="shared" si="594"/>
        <v>5.6207879886540434E-2</v>
      </c>
      <c r="S9266">
        <v>9.7354903749216806E-2</v>
      </c>
      <c r="T9266">
        <v>3</v>
      </c>
      <c r="U9266" s="339">
        <f t="shared" si="590"/>
        <v>-2.7692646223661561</v>
      </c>
      <c r="V9266" s="4">
        <f t="shared" si="591"/>
        <v>8.6175749717894821</v>
      </c>
    </row>
    <row r="9267" spans="1:22">
      <c r="A9267" s="66" t="s">
        <v>1207</v>
      </c>
      <c r="B9267" t="s">
        <v>1212</v>
      </c>
      <c r="C9267" s="219" t="s">
        <v>1433</v>
      </c>
      <c r="D9267" s="139" t="s">
        <v>44</v>
      </c>
      <c r="E9267" s="138" t="s">
        <v>60</v>
      </c>
      <c r="F9267" s="138" t="s">
        <v>60</v>
      </c>
      <c r="G9267">
        <v>222</v>
      </c>
      <c r="H9267" s="123">
        <f t="shared" si="592"/>
        <v>0.54411764705882348</v>
      </c>
      <c r="K9267" t="s">
        <v>100</v>
      </c>
      <c r="M9267" s="64">
        <v>1.3825550000000001E-2</v>
      </c>
      <c r="N9267" s="63">
        <f t="shared" si="593"/>
        <v>3.7449747190678048E-2</v>
      </c>
      <c r="O9267" s="63">
        <v>6.4864864864864202E-2</v>
      </c>
      <c r="P9267">
        <v>3</v>
      </c>
      <c r="Q9267" s="2">
        <v>0.67998655849455103</v>
      </c>
      <c r="R9267" s="63">
        <f t="shared" si="594"/>
        <v>0.16852386235805186</v>
      </c>
      <c r="S9267">
        <v>0.29189189189189002</v>
      </c>
      <c r="T9267">
        <v>3</v>
      </c>
      <c r="U9267" s="339">
        <f t="shared" si="590"/>
        <v>4.6004087576016648</v>
      </c>
      <c r="V9267" s="4">
        <f t="shared" si="591"/>
        <v>0.34833341756917302</v>
      </c>
    </row>
    <row r="9268" spans="1:22">
      <c r="A9268" s="66" t="s">
        <v>1207</v>
      </c>
      <c r="B9268" t="s">
        <v>1212</v>
      </c>
      <c r="C9268" s="219" t="s">
        <v>1433</v>
      </c>
      <c r="D9268" s="139" t="s">
        <v>44</v>
      </c>
      <c r="E9268" s="138" t="s">
        <v>60</v>
      </c>
      <c r="F9268" s="138" t="s">
        <v>60</v>
      </c>
      <c r="G9268">
        <v>408</v>
      </c>
      <c r="H9268" s="123">
        <f t="shared" si="592"/>
        <v>1</v>
      </c>
      <c r="K9268" t="s">
        <v>100</v>
      </c>
      <c r="L9268" t="s">
        <v>100</v>
      </c>
      <c r="M9268" s="64">
        <v>-1.0945E-3</v>
      </c>
      <c r="N9268" s="63">
        <f t="shared" si="593"/>
        <v>7.4899494381354639E-2</v>
      </c>
      <c r="O9268" s="63">
        <v>0.12972972972972588</v>
      </c>
      <c r="P9268">
        <v>3</v>
      </c>
      <c r="Q9268" s="2">
        <v>5.41227838687241E-2</v>
      </c>
      <c r="R9268" s="63">
        <f t="shared" si="594"/>
        <v>0.37449747190677868</v>
      </c>
      <c r="S9268">
        <v>0.64864864864863891</v>
      </c>
      <c r="T9268">
        <v>3</v>
      </c>
      <c r="U9268" s="339" t="e">
        <f t="shared" si="590"/>
        <v>#NUM!</v>
      </c>
      <c r="V9268" s="4">
        <f t="shared" si="591"/>
        <v>0.63665059368150256</v>
      </c>
    </row>
    <row r="9269" spans="1:22">
      <c r="A9269" s="66" t="s">
        <v>1207</v>
      </c>
      <c r="B9269" t="s">
        <v>1213</v>
      </c>
      <c r="C9269" s="219" t="s">
        <v>1433</v>
      </c>
      <c r="D9269" s="139" t="s">
        <v>44</v>
      </c>
      <c r="E9269" s="138" t="s">
        <v>60</v>
      </c>
      <c r="F9269" s="138" t="s">
        <v>60</v>
      </c>
      <c r="G9269">
        <v>0</v>
      </c>
      <c r="H9269" s="123">
        <f t="shared" si="592"/>
        <v>0</v>
      </c>
      <c r="I9269" s="2" t="s">
        <v>100</v>
      </c>
      <c r="M9269" s="2">
        <v>2.6821485977497301E-2</v>
      </c>
      <c r="N9269" s="63">
        <f t="shared" si="593"/>
        <v>3.1607929234717579E-2</v>
      </c>
      <c r="O9269" s="63">
        <v>5.4746539356572504E-2</v>
      </c>
      <c r="P9269">
        <v>3</v>
      </c>
      <c r="Q9269" s="2">
        <v>5.3930859103232302E-2</v>
      </c>
      <c r="R9269" s="63">
        <f t="shared" si="594"/>
        <v>0.12657022670764531</v>
      </c>
      <c r="S9269">
        <v>0.21922606338315292</v>
      </c>
      <c r="T9269">
        <v>3</v>
      </c>
      <c r="U9269" s="339">
        <f t="shared" si="590"/>
        <v>0.70205195890289906</v>
      </c>
      <c r="V9269" s="4">
        <f t="shared" si="591"/>
        <v>5.8022695978570766</v>
      </c>
    </row>
    <row r="9270" spans="1:22">
      <c r="A9270" s="66" t="s">
        <v>1207</v>
      </c>
      <c r="B9270" t="s">
        <v>1213</v>
      </c>
      <c r="C9270" s="219" t="s">
        <v>1433</v>
      </c>
      <c r="D9270" s="139" t="s">
        <v>44</v>
      </c>
      <c r="E9270" s="138" t="s">
        <v>60</v>
      </c>
      <c r="F9270" s="138" t="s">
        <v>60</v>
      </c>
      <c r="G9270">
        <v>3</v>
      </c>
      <c r="H9270" s="123">
        <f t="shared" si="592"/>
        <v>7.3529411764705881E-3</v>
      </c>
      <c r="J9270" t="s">
        <v>100</v>
      </c>
      <c r="M9270" s="2">
        <v>2.6437636446513701E-2</v>
      </c>
      <c r="N9270" s="63">
        <f t="shared" si="593"/>
        <v>3.1663333142228002E-2</v>
      </c>
      <c r="O9270" s="63">
        <v>5.48425017393184E-2</v>
      </c>
      <c r="P9270">
        <v>3</v>
      </c>
      <c r="Q9270" s="2">
        <v>5.3451047189501999E-2</v>
      </c>
      <c r="R9270" s="63">
        <f t="shared" si="594"/>
        <v>3.1580227280961874E-2</v>
      </c>
      <c r="S9270">
        <v>5.4698558165198703E-2</v>
      </c>
      <c r="T9270">
        <v>3</v>
      </c>
      <c r="U9270" s="339">
        <f t="shared" si="590"/>
        <v>0.71291422130070836</v>
      </c>
      <c r="V9270" s="4">
        <f t="shared" si="591"/>
        <v>0.67622412752285332</v>
      </c>
    </row>
    <row r="9271" spans="1:22">
      <c r="A9271" s="25" t="s">
        <v>1207</v>
      </c>
      <c r="B9271" t="s">
        <v>1213</v>
      </c>
      <c r="C9271" s="219" t="s">
        <v>1433</v>
      </c>
      <c r="D9271" s="139" t="s">
        <v>44</v>
      </c>
      <c r="E9271" s="138" t="s">
        <v>60</v>
      </c>
      <c r="F9271" s="138" t="s">
        <v>60</v>
      </c>
      <c r="G9271">
        <v>10</v>
      </c>
      <c r="H9271" s="123">
        <f t="shared" si="592"/>
        <v>2.4509803921568627E-2</v>
      </c>
      <c r="K9271" t="s">
        <v>100</v>
      </c>
      <c r="M9271" s="2">
        <v>0.3548209102032</v>
      </c>
      <c r="N9271" s="63">
        <f t="shared" si="593"/>
        <v>0.17399597153659976</v>
      </c>
      <c r="O9271" s="63">
        <v>0.301369863013699</v>
      </c>
      <c r="P9271">
        <v>3</v>
      </c>
      <c r="Q9271" s="2">
        <v>5.1963630256939702E-2</v>
      </c>
      <c r="R9271" s="63">
        <f t="shared" si="594"/>
        <v>3.1635631188472527E-2</v>
      </c>
      <c r="S9271">
        <v>5.4794520547944994E-2</v>
      </c>
      <c r="T9271">
        <v>3</v>
      </c>
      <c r="U9271" s="339">
        <f t="shared" si="590"/>
        <v>-1.8928469546576645</v>
      </c>
      <c r="V9271" s="4">
        <f t="shared" si="591"/>
        <v>0.68363368348218578</v>
      </c>
    </row>
    <row r="9272" spans="1:22">
      <c r="A9272" s="66" t="s">
        <v>1207</v>
      </c>
      <c r="B9272" t="s">
        <v>1213</v>
      </c>
      <c r="C9272" s="219" t="s">
        <v>1433</v>
      </c>
      <c r="D9272" s="139" t="s">
        <v>44</v>
      </c>
      <c r="E9272" s="138" t="s">
        <v>60</v>
      </c>
      <c r="F9272" s="138" t="s">
        <v>60</v>
      </c>
      <c r="G9272">
        <v>32</v>
      </c>
      <c r="H9272" s="123">
        <f t="shared" si="592"/>
        <v>7.8431372549019607E-2</v>
      </c>
      <c r="K9272" t="s">
        <v>100</v>
      </c>
      <c r="M9272" s="2">
        <v>2.4566369982967001E-2</v>
      </c>
      <c r="N9272" s="63">
        <f t="shared" si="593"/>
        <v>4.7453446782709081E-2</v>
      </c>
      <c r="O9272" s="63">
        <v>8.2191780821917998E-2</v>
      </c>
      <c r="P9272">
        <v>3</v>
      </c>
      <c r="Q9272" s="2">
        <v>2.3767962958520199</v>
      </c>
      <c r="R9272" s="63">
        <f t="shared" si="594"/>
        <v>3.16356311884727E-2</v>
      </c>
      <c r="S9272">
        <v>5.47945205479453E-2</v>
      </c>
      <c r="T9272">
        <v>3</v>
      </c>
      <c r="U9272" s="339">
        <f t="shared" si="590"/>
        <v>0.74916562196147773</v>
      </c>
      <c r="V9272" s="4">
        <f t="shared" si="591"/>
        <v>0.70397482910431231</v>
      </c>
    </row>
    <row r="9273" spans="1:22">
      <c r="A9273" s="66" t="s">
        <v>1207</v>
      </c>
      <c r="B9273" t="s">
        <v>1213</v>
      </c>
      <c r="C9273" s="219" t="s">
        <v>1433</v>
      </c>
      <c r="D9273" s="139" t="s">
        <v>44</v>
      </c>
      <c r="E9273" s="138" t="s">
        <v>60</v>
      </c>
      <c r="F9273" s="138" t="s">
        <v>60</v>
      </c>
      <c r="G9273">
        <v>91</v>
      </c>
      <c r="H9273" s="123">
        <f t="shared" si="592"/>
        <v>0.22303921568627452</v>
      </c>
      <c r="K9273" t="s">
        <v>100</v>
      </c>
      <c r="M9273" s="2">
        <v>0.32200177530408097</v>
      </c>
      <c r="N9273" s="63">
        <f t="shared" si="593"/>
        <v>0.20563160272507228</v>
      </c>
      <c r="O9273" s="63">
        <v>0.35616438356164398</v>
      </c>
      <c r="P9273">
        <v>3</v>
      </c>
      <c r="Q9273" s="2">
        <v>2.3728138569680599</v>
      </c>
      <c r="R9273" s="63">
        <f t="shared" si="594"/>
        <v>0.82255411285404501</v>
      </c>
      <c r="S9273">
        <v>1.42470551543795</v>
      </c>
      <c r="T9273">
        <v>3</v>
      </c>
      <c r="U9273" s="339">
        <f t="shared" si="590"/>
        <v>1.9989517067911566</v>
      </c>
      <c r="V9273" s="4">
        <f t="shared" si="591"/>
        <v>0.45310250129492041</v>
      </c>
    </row>
    <row r="9274" spans="1:22">
      <c r="A9274" s="66" t="s">
        <v>1207</v>
      </c>
      <c r="B9274" t="s">
        <v>1213</v>
      </c>
      <c r="C9274" s="219" t="s">
        <v>1433</v>
      </c>
      <c r="D9274" s="139" t="s">
        <v>44</v>
      </c>
      <c r="E9274" s="138" t="s">
        <v>60</v>
      </c>
      <c r="F9274" s="138" t="s">
        <v>60</v>
      </c>
      <c r="G9274">
        <v>151</v>
      </c>
      <c r="H9274" s="123">
        <f t="shared" si="592"/>
        <v>0.37009803921568629</v>
      </c>
      <c r="K9274" t="s">
        <v>100</v>
      </c>
      <c r="M9274" s="2">
        <v>0.34541659669409602</v>
      </c>
      <c r="N9274" s="63">
        <f t="shared" si="593"/>
        <v>0.18981378713083571</v>
      </c>
      <c r="O9274" s="63">
        <v>0.32876712328767094</v>
      </c>
      <c r="P9274">
        <v>3</v>
      </c>
      <c r="Q9274" s="2">
        <v>3.3817623491591302</v>
      </c>
      <c r="R9274" s="63">
        <f t="shared" si="594"/>
        <v>0.4903522834213257</v>
      </c>
      <c r="S9274">
        <v>0.84931506849315008</v>
      </c>
      <c r="T9274">
        <v>3</v>
      </c>
      <c r="U9274" s="339">
        <f t="shared" si="590"/>
        <v>1.9270805960821109</v>
      </c>
      <c r="V9274" s="4">
        <f t="shared" si="591"/>
        <v>0.37603934989932664</v>
      </c>
    </row>
    <row r="9275" spans="1:22">
      <c r="A9275" s="66" t="s">
        <v>1207</v>
      </c>
      <c r="B9275" t="s">
        <v>1213</v>
      </c>
      <c r="C9275" s="219" t="s">
        <v>1433</v>
      </c>
      <c r="D9275" s="139" t="s">
        <v>44</v>
      </c>
      <c r="E9275" s="138" t="s">
        <v>60</v>
      </c>
      <c r="F9275" s="138" t="s">
        <v>60</v>
      </c>
      <c r="G9275">
        <v>222</v>
      </c>
      <c r="H9275" s="123">
        <f t="shared" si="592"/>
        <v>0.54411764705882348</v>
      </c>
      <c r="K9275" t="s">
        <v>100</v>
      </c>
      <c r="M9275" s="2">
        <v>3.9296595734472597E-2</v>
      </c>
      <c r="N9275" s="63">
        <f t="shared" si="593"/>
        <v>4.7453446782708159E-2</v>
      </c>
      <c r="O9275" s="63">
        <v>8.2191780821916402E-2</v>
      </c>
      <c r="P9275">
        <v>3</v>
      </c>
      <c r="Q9275" s="2">
        <v>2.7391502531007799</v>
      </c>
      <c r="R9275" s="63">
        <f t="shared" si="594"/>
        <v>0.82252641090028544</v>
      </c>
      <c r="S9275">
        <v>1.4246575342465695</v>
      </c>
      <c r="T9275">
        <v>3</v>
      </c>
      <c r="U9275" s="339">
        <f t="shared" si="590"/>
        <v>4.4550143650785712</v>
      </c>
      <c r="V9275" s="4">
        <f t="shared" si="591"/>
        <v>0.39249134033057409</v>
      </c>
    </row>
    <row r="9276" spans="1:22">
      <c r="A9276" s="66" t="s">
        <v>1207</v>
      </c>
      <c r="B9276" t="s">
        <v>1213</v>
      </c>
      <c r="C9276" s="219" t="s">
        <v>1433</v>
      </c>
      <c r="D9276" s="139" t="s">
        <v>44</v>
      </c>
      <c r="E9276" s="138" t="s">
        <v>60</v>
      </c>
      <c r="F9276" s="138" t="s">
        <v>60</v>
      </c>
      <c r="G9276">
        <v>408</v>
      </c>
      <c r="H9276" s="123">
        <f t="shared" si="592"/>
        <v>1</v>
      </c>
      <c r="K9276" t="s">
        <v>100</v>
      </c>
      <c r="L9276" t="s">
        <v>100</v>
      </c>
      <c r="M9276" s="2">
        <v>0.32819134899119601</v>
      </c>
      <c r="N9276" s="63">
        <f t="shared" si="593"/>
        <v>0.20563160272507172</v>
      </c>
      <c r="O9276" s="63">
        <v>0.35616438356164298</v>
      </c>
      <c r="P9276">
        <v>3</v>
      </c>
      <c r="Q9276" s="2">
        <v>4.7149003405609102</v>
      </c>
      <c r="R9276" s="63">
        <f t="shared" si="594"/>
        <v>0.17399597153660051</v>
      </c>
      <c r="S9276">
        <v>0.30136986301370028</v>
      </c>
      <c r="T9276">
        <v>3</v>
      </c>
      <c r="U9276" s="339">
        <f t="shared" si="590"/>
        <v>2.1218062053230815</v>
      </c>
      <c r="V9276" s="4">
        <f t="shared" si="591"/>
        <v>0.33736836247268143</v>
      </c>
    </row>
    <row r="9277" spans="1:22">
      <c r="A9277" s="66" t="s">
        <v>1207</v>
      </c>
      <c r="B9277" t="s">
        <v>1214</v>
      </c>
      <c r="C9277" s="219" t="s">
        <v>1433</v>
      </c>
      <c r="D9277" s="139" t="s">
        <v>44</v>
      </c>
      <c r="E9277" s="138" t="s">
        <v>60</v>
      </c>
      <c r="F9277" s="138" t="s">
        <v>60</v>
      </c>
      <c r="G9277">
        <v>0</v>
      </c>
      <c r="H9277" s="123">
        <f t="shared" si="592"/>
        <v>0</v>
      </c>
      <c r="I9277" s="2" t="s">
        <v>100</v>
      </c>
      <c r="M9277" s="2">
        <v>2.65172041977601</v>
      </c>
      <c r="N9277" s="63">
        <f t="shared" si="593"/>
        <v>0.55912412451002491</v>
      </c>
      <c r="O9277" s="63">
        <v>0.96843139138883005</v>
      </c>
      <c r="P9277">
        <v>3</v>
      </c>
      <c r="Q9277" s="2">
        <v>2.0197076941143699</v>
      </c>
      <c r="R9277" s="63">
        <f t="shared" si="594"/>
        <v>1.7016328082473218</v>
      </c>
      <c r="S9277">
        <v>2.94731447971047</v>
      </c>
      <c r="T9277">
        <v>3</v>
      </c>
      <c r="U9277" s="339">
        <f t="shared" si="590"/>
        <v>0.57551913482449868</v>
      </c>
      <c r="V9277" s="4">
        <f t="shared" si="591"/>
        <v>0.46358601274175915</v>
      </c>
    </row>
    <row r="9278" spans="1:22">
      <c r="A9278" s="66" t="s">
        <v>1207</v>
      </c>
      <c r="B9278" t="s">
        <v>1214</v>
      </c>
      <c r="C9278" s="219" t="s">
        <v>1433</v>
      </c>
      <c r="D9278" s="139" t="s">
        <v>44</v>
      </c>
      <c r="E9278" s="138" t="s">
        <v>60</v>
      </c>
      <c r="F9278" s="138" t="s">
        <v>60</v>
      </c>
      <c r="G9278">
        <v>3</v>
      </c>
      <c r="H9278" s="123">
        <f t="shared" si="592"/>
        <v>7.3529411764705881E-3</v>
      </c>
      <c r="J9278" t="s">
        <v>100</v>
      </c>
      <c r="M9278" s="2">
        <v>2.6512933841505699</v>
      </c>
      <c r="N9278" s="63">
        <f t="shared" si="593"/>
        <v>0.29171693452696684</v>
      </c>
      <c r="O9278" s="63">
        <v>0.50526855202895016</v>
      </c>
      <c r="P9278">
        <v>3</v>
      </c>
      <c r="Q9278" s="2">
        <v>8.2161654336012094E-2</v>
      </c>
      <c r="R9278" s="63">
        <f t="shared" si="594"/>
        <v>1.069628759932221</v>
      </c>
      <c r="S9278">
        <v>1.8526513574395</v>
      </c>
      <c r="T9278">
        <v>3</v>
      </c>
      <c r="U9278" s="339">
        <f t="shared" si="590"/>
        <v>-0.27209479536350695</v>
      </c>
      <c r="V9278" s="4">
        <f t="shared" si="591"/>
        <v>0.61380506983190419</v>
      </c>
    </row>
    <row r="9279" spans="1:22">
      <c r="A9279" s="25" t="s">
        <v>1207</v>
      </c>
      <c r="B9279" t="s">
        <v>1214</v>
      </c>
      <c r="C9279" s="219" t="s">
        <v>1433</v>
      </c>
      <c r="D9279" s="139" t="s">
        <v>44</v>
      </c>
      <c r="E9279" s="138" t="s">
        <v>60</v>
      </c>
      <c r="F9279" s="138" t="s">
        <v>60</v>
      </c>
      <c r="G9279">
        <v>10</v>
      </c>
      <c r="H9279" s="123">
        <f t="shared" si="592"/>
        <v>2.4509803921568627E-2</v>
      </c>
      <c r="K9279" t="s">
        <v>100</v>
      </c>
      <c r="M9279" s="2">
        <v>3.2821958171860501</v>
      </c>
      <c r="N9279" s="63">
        <f t="shared" si="593"/>
        <v>0.41326565724653264</v>
      </c>
      <c r="O9279" s="63">
        <v>0.71579711537433965</v>
      </c>
      <c r="P9279">
        <v>3</v>
      </c>
      <c r="Q9279" s="2">
        <v>0.33248993797307502</v>
      </c>
      <c r="R9279" s="63">
        <f t="shared" si="594"/>
        <v>0.38895591270262592</v>
      </c>
      <c r="S9279">
        <v>0.67369140270527295</v>
      </c>
      <c r="T9279">
        <v>3</v>
      </c>
      <c r="U9279" s="339">
        <f t="shared" si="590"/>
        <v>-3.6875792328931944</v>
      </c>
      <c r="V9279" s="4">
        <f t="shared" si="591"/>
        <v>22.744393682024253</v>
      </c>
    </row>
    <row r="9280" spans="1:22">
      <c r="A9280" s="66" t="s">
        <v>1207</v>
      </c>
      <c r="B9280" t="s">
        <v>1214</v>
      </c>
      <c r="C9280" s="219" t="s">
        <v>1433</v>
      </c>
      <c r="D9280" s="139" t="s">
        <v>44</v>
      </c>
      <c r="E9280" s="138" t="s">
        <v>60</v>
      </c>
      <c r="F9280" s="138" t="s">
        <v>60</v>
      </c>
      <c r="G9280">
        <v>32</v>
      </c>
      <c r="H9280" s="123">
        <f t="shared" si="592"/>
        <v>7.8431372549019607E-2</v>
      </c>
      <c r="K9280" t="s">
        <v>100</v>
      </c>
      <c r="M9280" s="2">
        <v>4.3325326415356198</v>
      </c>
      <c r="N9280" s="63">
        <f t="shared" si="593"/>
        <v>0.53481437996610481</v>
      </c>
      <c r="O9280" s="63">
        <v>0.92632567871974025</v>
      </c>
      <c r="P9280">
        <v>3</v>
      </c>
      <c r="Q9280" s="2">
        <v>3.1686043408168198E-2</v>
      </c>
      <c r="R9280" s="63">
        <f t="shared" si="594"/>
        <v>0.19447795635131154</v>
      </c>
      <c r="S9280">
        <v>0.33684570135263403</v>
      </c>
      <c r="T9280">
        <v>3</v>
      </c>
      <c r="U9280" s="339">
        <f t="shared" si="590"/>
        <v>-2.5672979577694131</v>
      </c>
      <c r="V9280" s="4">
        <f t="shared" si="591"/>
        <v>0.67545749826789281</v>
      </c>
    </row>
    <row r="9281" spans="1:22">
      <c r="A9281" s="66" t="s">
        <v>1207</v>
      </c>
      <c r="B9281" t="s">
        <v>1214</v>
      </c>
      <c r="C9281" s="219" t="s">
        <v>1433</v>
      </c>
      <c r="D9281" s="139" t="s">
        <v>44</v>
      </c>
      <c r="E9281" s="138" t="s">
        <v>60</v>
      </c>
      <c r="F9281" s="138" t="s">
        <v>60</v>
      </c>
      <c r="G9281">
        <v>91</v>
      </c>
      <c r="H9281" s="123">
        <f t="shared" si="592"/>
        <v>0.22303921568627452</v>
      </c>
      <c r="K9281" t="s">
        <v>100</v>
      </c>
      <c r="M9281" s="2">
        <v>2.6842605344350901</v>
      </c>
      <c r="N9281" s="63">
        <f t="shared" si="593"/>
        <v>0.82658062431973311</v>
      </c>
      <c r="O9281" s="63">
        <v>1.4316796378737804</v>
      </c>
      <c r="P9281">
        <v>3</v>
      </c>
      <c r="Q9281" s="2">
        <v>1.0359884273345401</v>
      </c>
      <c r="R9281" s="63">
        <f t="shared" si="594"/>
        <v>0.36464616815871148</v>
      </c>
      <c r="S9281">
        <v>0.6315856900361928</v>
      </c>
      <c r="T9281">
        <v>3</v>
      </c>
      <c r="U9281" s="339">
        <f t="shared" si="590"/>
        <v>-4.4392842499425127</v>
      </c>
      <c r="V9281" s="4">
        <f t="shared" si="591"/>
        <v>132.76970766949543</v>
      </c>
    </row>
    <row r="9282" spans="1:22">
      <c r="A9282" s="66" t="s">
        <v>1207</v>
      </c>
      <c r="B9282" t="s">
        <v>1214</v>
      </c>
      <c r="C9282" s="219" t="s">
        <v>1433</v>
      </c>
      <c r="D9282" s="139" t="s">
        <v>44</v>
      </c>
      <c r="E9282" s="138" t="s">
        <v>60</v>
      </c>
      <c r="F9282" s="138" t="s">
        <v>60</v>
      </c>
      <c r="G9282">
        <v>151</v>
      </c>
      <c r="H9282" s="123">
        <f t="shared" si="592"/>
        <v>0.37009803921568629</v>
      </c>
      <c r="K9282" t="s">
        <v>100</v>
      </c>
      <c r="M9282" s="2">
        <v>3.6465426128174698</v>
      </c>
      <c r="N9282" s="63">
        <f t="shared" si="593"/>
        <v>0.70498259177350531</v>
      </c>
      <c r="O9282" s="63">
        <v>1.2210656674033</v>
      </c>
      <c r="P9282">
        <v>3</v>
      </c>
      <c r="Q9282" s="2">
        <v>6.0297430313123998E-2</v>
      </c>
      <c r="R9282" s="63">
        <f t="shared" si="594"/>
        <v>0.5591241245100248</v>
      </c>
      <c r="S9282">
        <v>0.96843139138882983</v>
      </c>
      <c r="T9282">
        <v>3</v>
      </c>
      <c r="U9282" s="339">
        <f t="shared" si="590"/>
        <v>-1.2584235160756938</v>
      </c>
      <c r="V9282" s="4">
        <f t="shared" si="591"/>
        <v>0.62461064265094479</v>
      </c>
    </row>
    <row r="9283" spans="1:22">
      <c r="A9283" s="66" t="s">
        <v>1207</v>
      </c>
      <c r="B9283" t="s">
        <v>1214</v>
      </c>
      <c r="C9283" s="219" t="s">
        <v>1433</v>
      </c>
      <c r="D9283" s="139" t="s">
        <v>44</v>
      </c>
      <c r="E9283" s="138" t="s">
        <v>60</v>
      </c>
      <c r="F9283" s="138" t="s">
        <v>60</v>
      </c>
      <c r="G9283">
        <v>222</v>
      </c>
      <c r="H9283" s="123">
        <f t="shared" si="592"/>
        <v>0.54411764705882348</v>
      </c>
      <c r="K9283" t="s">
        <v>100</v>
      </c>
      <c r="M9283" s="2">
        <v>3.0076119100235901</v>
      </c>
      <c r="N9283" s="63">
        <f t="shared" si="593"/>
        <v>0.58348317888060064</v>
      </c>
      <c r="O9283" s="63">
        <v>1.0106225111830001</v>
      </c>
      <c r="P9283">
        <v>3</v>
      </c>
      <c r="Q9283" s="2">
        <v>0.37784112139555098</v>
      </c>
      <c r="R9283" s="63">
        <f t="shared" si="594"/>
        <v>1.1182482490200416</v>
      </c>
      <c r="S9283">
        <v>1.9368627827776459</v>
      </c>
      <c r="T9283">
        <v>3</v>
      </c>
      <c r="U9283" s="339">
        <f t="shared" si="590"/>
        <v>-3.9096121696862656</v>
      </c>
      <c r="V9283" s="4">
        <f t="shared" si="591"/>
        <v>344.27029080296097</v>
      </c>
    </row>
    <row r="9284" spans="1:22">
      <c r="A9284" s="66" t="s">
        <v>1207</v>
      </c>
      <c r="B9284" t="s">
        <v>1214</v>
      </c>
      <c r="C9284" s="219" t="s">
        <v>1433</v>
      </c>
      <c r="D9284" s="139" t="s">
        <v>44</v>
      </c>
      <c r="E9284" s="138" t="s">
        <v>60</v>
      </c>
      <c r="F9284" s="138" t="s">
        <v>60</v>
      </c>
      <c r="G9284">
        <v>408</v>
      </c>
      <c r="H9284" s="123">
        <f t="shared" si="592"/>
        <v>1</v>
      </c>
      <c r="K9284" t="s">
        <v>100</v>
      </c>
      <c r="L9284" t="s">
        <v>100</v>
      </c>
      <c r="M9284" s="2">
        <v>2.3568096168422801</v>
      </c>
      <c r="N9284" s="63">
        <f t="shared" si="593"/>
        <v>0.1702175216340619</v>
      </c>
      <c r="O9284" s="63">
        <v>0.29482539580864975</v>
      </c>
      <c r="P9284">
        <v>3</v>
      </c>
      <c r="Q9284" s="2">
        <v>3.67923535232321</v>
      </c>
      <c r="R9284" s="63">
        <f t="shared" si="594"/>
        <v>0.36469547798537066</v>
      </c>
      <c r="S9284">
        <v>0.63167109716127889</v>
      </c>
      <c r="T9284">
        <v>3</v>
      </c>
      <c r="U9284" s="339">
        <f t="shared" si="590"/>
        <v>-1.8305903326714328</v>
      </c>
      <c r="V9284" s="4">
        <f t="shared" si="591"/>
        <v>1.2649608633711473</v>
      </c>
    </row>
    <row r="9285" spans="1:22">
      <c r="A9285" s="66" t="s">
        <v>1207</v>
      </c>
      <c r="B9285" t="s">
        <v>1215</v>
      </c>
      <c r="C9285" s="219" t="s">
        <v>1433</v>
      </c>
      <c r="D9285" s="139" t="s">
        <v>44</v>
      </c>
      <c r="E9285" s="138" t="s">
        <v>60</v>
      </c>
      <c r="F9285" s="138" t="s">
        <v>60</v>
      </c>
      <c r="G9285">
        <v>0</v>
      </c>
      <c r="H9285" s="123">
        <f t="shared" ref="H9285:H9316" si="595">G9285/408</f>
        <v>0</v>
      </c>
      <c r="I9285" s="2" t="s">
        <v>100</v>
      </c>
      <c r="M9285" s="2">
        <v>3.67923535232321</v>
      </c>
      <c r="N9285" s="63">
        <f t="shared" ref="N9285:N9316" si="596">O9285/SQRT(P9285)</f>
        <v>0.1823249760593712</v>
      </c>
      <c r="O9285" s="63">
        <v>0.31579612202361007</v>
      </c>
      <c r="P9285">
        <v>3</v>
      </c>
      <c r="Q9285" s="2">
        <v>0.20379376407924299</v>
      </c>
      <c r="R9285" s="63">
        <f t="shared" ref="R9285:R9316" si="597">S9285/SQRT(T9285)</f>
        <v>0.66852491221771737</v>
      </c>
      <c r="S9285">
        <v>1.1579191140866101</v>
      </c>
      <c r="T9285">
        <v>3</v>
      </c>
      <c r="U9285" s="339">
        <f t="shared" si="590"/>
        <v>0</v>
      </c>
      <c r="V9285" s="4">
        <f t="shared" si="591"/>
        <v>0.36634899855814629</v>
      </c>
    </row>
    <row r="9286" spans="1:22">
      <c r="A9286" s="66" t="s">
        <v>1207</v>
      </c>
      <c r="B9286" t="s">
        <v>1215</v>
      </c>
      <c r="C9286" s="219" t="s">
        <v>1433</v>
      </c>
      <c r="D9286" s="139" t="s">
        <v>44</v>
      </c>
      <c r="E9286" s="138" t="s">
        <v>60</v>
      </c>
      <c r="F9286" s="138" t="s">
        <v>60</v>
      </c>
      <c r="G9286">
        <v>3</v>
      </c>
      <c r="H9286" s="123">
        <f t="shared" si="595"/>
        <v>7.3529411764705881E-3</v>
      </c>
      <c r="J9286" t="s">
        <v>100</v>
      </c>
      <c r="M9286" s="2">
        <v>7.5719488831343797</v>
      </c>
      <c r="N9286" s="63">
        <f t="shared" si="596"/>
        <v>1.0939498563562671</v>
      </c>
      <c r="O9286" s="63">
        <v>1.8947767321417297</v>
      </c>
      <c r="P9286">
        <v>3</v>
      </c>
      <c r="Q9286" s="2">
        <v>0.20000421061495599</v>
      </c>
      <c r="R9286" s="63">
        <f t="shared" si="597"/>
        <v>0.12154998403958596</v>
      </c>
      <c r="S9286">
        <v>0.210530748015749</v>
      </c>
      <c r="T9286">
        <v>3</v>
      </c>
      <c r="U9286" s="339">
        <f t="shared" si="590"/>
        <v>-3.6150972394485685</v>
      </c>
      <c r="V9286" s="4">
        <f t="shared" si="591"/>
        <v>0.6890695080026481</v>
      </c>
    </row>
    <row r="9287" spans="1:22">
      <c r="A9287" s="25" t="s">
        <v>1207</v>
      </c>
      <c r="B9287" t="s">
        <v>1215</v>
      </c>
      <c r="C9287" s="219" t="s">
        <v>1433</v>
      </c>
      <c r="D9287" s="139" t="s">
        <v>44</v>
      </c>
      <c r="E9287" s="138" t="s">
        <v>60</v>
      </c>
      <c r="F9287" s="138" t="s">
        <v>60</v>
      </c>
      <c r="G9287">
        <v>10</v>
      </c>
      <c r="H9287" s="123">
        <f t="shared" si="595"/>
        <v>2.4509803921568627E-2</v>
      </c>
      <c r="K9287" t="s">
        <v>100</v>
      </c>
      <c r="M9287" s="2">
        <v>2.30531169077243</v>
      </c>
      <c r="N9287" s="63">
        <f t="shared" si="596"/>
        <v>0.54697492817813664</v>
      </c>
      <c r="O9287" s="63">
        <v>0.94738836607087018</v>
      </c>
      <c r="P9287">
        <v>3</v>
      </c>
      <c r="Q9287" s="2">
        <v>8.3370176214238201E-2</v>
      </c>
      <c r="R9287" s="63">
        <f t="shared" si="597"/>
        <v>6.0774992019794999E-2</v>
      </c>
      <c r="S9287">
        <v>0.105265374007878</v>
      </c>
      <c r="T9287">
        <v>3</v>
      </c>
      <c r="U9287" s="339">
        <f t="shared" si="590"/>
        <v>-2.4446327506500789</v>
      </c>
      <c r="V9287" s="4">
        <f t="shared" si="591"/>
        <v>0.42566943674978042</v>
      </c>
    </row>
    <row r="9288" spans="1:22">
      <c r="A9288" s="66" t="s">
        <v>1207</v>
      </c>
      <c r="B9288" t="s">
        <v>1215</v>
      </c>
      <c r="C9288" s="219" t="s">
        <v>1433</v>
      </c>
      <c r="D9288" s="139" t="s">
        <v>44</v>
      </c>
      <c r="E9288" s="138" t="s">
        <v>60</v>
      </c>
      <c r="F9288" s="138" t="s">
        <v>60</v>
      </c>
      <c r="G9288">
        <v>32</v>
      </c>
      <c r="H9288" s="123">
        <f t="shared" si="595"/>
        <v>7.8431372549019607E-2</v>
      </c>
      <c r="K9288" t="s">
        <v>100</v>
      </c>
      <c r="M9288" s="2">
        <v>5.0308427545842997</v>
      </c>
      <c r="N9288" s="63">
        <f t="shared" si="596"/>
        <v>0.97239987231668668</v>
      </c>
      <c r="O9288" s="63">
        <v>1.6842459841259902</v>
      </c>
      <c r="P9288">
        <v>3</v>
      </c>
      <c r="Q9288" s="2">
        <v>5.3053748499969799E-2</v>
      </c>
      <c r="R9288" s="63">
        <f t="shared" si="597"/>
        <v>0.12179308400766241</v>
      </c>
      <c r="S9288">
        <v>0.21095180951177578</v>
      </c>
      <c r="T9288">
        <v>3</v>
      </c>
      <c r="U9288" s="339">
        <f t="shared" si="590"/>
        <v>-4.1000521486414385</v>
      </c>
      <c r="V9288" s="4">
        <f t="shared" si="591"/>
        <v>2.4674778083867217</v>
      </c>
    </row>
    <row r="9289" spans="1:22">
      <c r="A9289" s="66" t="s">
        <v>1207</v>
      </c>
      <c r="B9289" t="s">
        <v>1215</v>
      </c>
      <c r="C9289" s="219" t="s">
        <v>1433</v>
      </c>
      <c r="D9289" s="139" t="s">
        <v>44</v>
      </c>
      <c r="E9289" s="138" t="s">
        <v>60</v>
      </c>
      <c r="F9289" s="138" t="s">
        <v>60</v>
      </c>
      <c r="G9289">
        <v>91</v>
      </c>
      <c r="H9289" s="123">
        <f t="shared" si="595"/>
        <v>0.22303921568627452</v>
      </c>
      <c r="K9289" t="s">
        <v>100</v>
      </c>
      <c r="M9289" s="2">
        <v>2.2640476641613398</v>
      </c>
      <c r="N9289" s="63">
        <f t="shared" si="596"/>
        <v>0.42542494413855003</v>
      </c>
      <c r="O9289" s="63">
        <v>0.73685761805512007</v>
      </c>
      <c r="P9289">
        <v>3</v>
      </c>
      <c r="Q9289" s="2">
        <v>0.12842375628960601</v>
      </c>
      <c r="R9289" s="63">
        <f t="shared" si="597"/>
        <v>0.12179308400766267</v>
      </c>
      <c r="S9289">
        <v>0.21095180951177622</v>
      </c>
      <c r="T9289">
        <v>3</v>
      </c>
      <c r="U9289" s="339">
        <f t="shared" si="590"/>
        <v>-3.7536039698581694</v>
      </c>
      <c r="V9289" s="4">
        <f t="shared" si="591"/>
        <v>5.6033635676488585</v>
      </c>
    </row>
    <row r="9290" spans="1:22">
      <c r="A9290" s="66" t="s">
        <v>1207</v>
      </c>
      <c r="B9290" t="s">
        <v>1215</v>
      </c>
      <c r="C9290" s="219" t="s">
        <v>1433</v>
      </c>
      <c r="D9290" s="139" t="s">
        <v>44</v>
      </c>
      <c r="E9290" s="138" t="s">
        <v>60</v>
      </c>
      <c r="F9290" s="138" t="s">
        <v>60</v>
      </c>
      <c r="G9290">
        <v>151</v>
      </c>
      <c r="H9290" s="123">
        <f t="shared" si="595"/>
        <v>0.37009803921568629</v>
      </c>
      <c r="K9290" t="s">
        <v>100</v>
      </c>
      <c r="M9290" s="2">
        <v>0.33895450430535501</v>
      </c>
      <c r="N9290" s="63">
        <f t="shared" si="596"/>
        <v>0.18232497605937747</v>
      </c>
      <c r="O9290" s="63">
        <v>0.31579612202362095</v>
      </c>
      <c r="P9290">
        <v>3</v>
      </c>
      <c r="Q9290" s="2">
        <v>1.0396008337017599</v>
      </c>
      <c r="R9290" s="63">
        <f t="shared" si="597"/>
        <v>0.2430999680791725</v>
      </c>
      <c r="S9290">
        <v>0.42106149603149901</v>
      </c>
      <c r="T9290">
        <v>3</v>
      </c>
      <c r="U9290" s="339">
        <f t="shared" si="590"/>
        <v>-0.97053050081115599</v>
      </c>
      <c r="V9290" s="4">
        <f t="shared" si="591"/>
        <v>3.9165994804264752</v>
      </c>
    </row>
    <row r="9291" spans="1:22">
      <c r="A9291" s="66" t="s">
        <v>1207</v>
      </c>
      <c r="B9291" t="s">
        <v>1215</v>
      </c>
      <c r="C9291" s="219" t="s">
        <v>1433</v>
      </c>
      <c r="D9291" s="139" t="s">
        <v>44</v>
      </c>
      <c r="E9291" s="138" t="s">
        <v>60</v>
      </c>
      <c r="F9291" s="138" t="s">
        <v>60</v>
      </c>
      <c r="G9291">
        <v>222</v>
      </c>
      <c r="H9291" s="123">
        <f t="shared" si="595"/>
        <v>0.54411764705882348</v>
      </c>
      <c r="K9291" t="s">
        <v>100</v>
      </c>
      <c r="M9291" s="2">
        <v>9.9871576243710294</v>
      </c>
      <c r="N9291" s="63">
        <f t="shared" si="596"/>
        <v>1.1547248483760413</v>
      </c>
      <c r="O9291" s="63">
        <v>2.0000421061495715</v>
      </c>
      <c r="P9291">
        <v>3</v>
      </c>
      <c r="Q9291" s="2">
        <v>2.41857723320491</v>
      </c>
      <c r="R9291" s="63">
        <f t="shared" si="597"/>
        <v>0.24309996807916731</v>
      </c>
      <c r="S9291">
        <v>0.42106149603149001</v>
      </c>
      <c r="T9291">
        <v>3</v>
      </c>
      <c r="U9291" s="339">
        <f t="shared" ref="U9291:U9354" si="598">LN(Q9290/M9291)</f>
        <v>-2.2624632043617678</v>
      </c>
      <c r="V9291" s="4">
        <f t="shared" ref="V9291:V9354" si="599">M9291^2/(P9291*M9291^2)+S9291^2/(T9291*Q9290^2)</f>
        <v>0.38801434807954416</v>
      </c>
    </row>
    <row r="9292" spans="1:22">
      <c r="A9292" s="66" t="s">
        <v>1207</v>
      </c>
      <c r="B9292" t="s">
        <v>1215</v>
      </c>
      <c r="C9292" s="219" t="s">
        <v>1433</v>
      </c>
      <c r="D9292" s="139" t="s">
        <v>44</v>
      </c>
      <c r="E9292" s="138" t="s">
        <v>60</v>
      </c>
      <c r="F9292" s="138" t="s">
        <v>60</v>
      </c>
      <c r="G9292">
        <v>408</v>
      </c>
      <c r="H9292" s="123">
        <f t="shared" si="595"/>
        <v>1</v>
      </c>
      <c r="K9292" t="s">
        <v>100</v>
      </c>
      <c r="L9292" t="s">
        <v>100</v>
      </c>
      <c r="M9292" s="2">
        <v>8.3134381776458497</v>
      </c>
      <c r="N9292" s="63">
        <f t="shared" si="596"/>
        <v>2.7954065329423718</v>
      </c>
      <c r="O9292" s="63">
        <v>4.8417861428661499</v>
      </c>
      <c r="P9292">
        <v>3</v>
      </c>
      <c r="Q9292" s="2">
        <v>18.773982748104899</v>
      </c>
      <c r="R9292" s="63">
        <f t="shared" si="597"/>
        <v>0.30387496009895781</v>
      </c>
      <c r="S9292">
        <v>0.52632687003936018</v>
      </c>
      <c r="T9292">
        <v>3</v>
      </c>
      <c r="U9292" s="339">
        <f t="shared" si="598"/>
        <v>-1.2346938159770546</v>
      </c>
      <c r="V9292" s="4">
        <f t="shared" si="599"/>
        <v>0.34911925374311648</v>
      </c>
    </row>
    <row r="9293" spans="1:22">
      <c r="A9293" s="66" t="s">
        <v>1207</v>
      </c>
      <c r="B9293" t="s">
        <v>1216</v>
      </c>
      <c r="C9293" s="219" t="s">
        <v>1433</v>
      </c>
      <c r="D9293" s="139" t="s">
        <v>44</v>
      </c>
      <c r="E9293" s="138" t="s">
        <v>60</v>
      </c>
      <c r="F9293" s="138" t="s">
        <v>60</v>
      </c>
      <c r="G9293">
        <v>0</v>
      </c>
      <c r="H9293" s="123">
        <f t="shared" si="595"/>
        <v>0</v>
      </c>
      <c r="I9293" s="2" t="s">
        <v>100</v>
      </c>
      <c r="M9293" s="2">
        <v>9.7739827481049009</v>
      </c>
      <c r="N9293" s="63">
        <f t="shared" si="596"/>
        <v>1.2425581880384964</v>
      </c>
      <c r="O9293" s="63">
        <v>2.1521739130433986</v>
      </c>
      <c r="P9293">
        <v>3</v>
      </c>
      <c r="Q9293" s="2">
        <v>0.37875751503006599</v>
      </c>
      <c r="R9293" s="63">
        <f t="shared" si="597"/>
        <v>3.2753824781799326</v>
      </c>
      <c r="S9293">
        <v>5.6731288664285024</v>
      </c>
      <c r="T9293">
        <v>3</v>
      </c>
      <c r="U9293" s="339">
        <f t="shared" si="598"/>
        <v>0.65274798122344957</v>
      </c>
      <c r="V9293" s="4">
        <f t="shared" si="599"/>
        <v>0.36377099000034385</v>
      </c>
    </row>
    <row r="9294" spans="1:22">
      <c r="A9294" s="66" t="s">
        <v>1207</v>
      </c>
      <c r="B9294" t="s">
        <v>1216</v>
      </c>
      <c r="C9294" s="219" t="s">
        <v>1433</v>
      </c>
      <c r="D9294" s="139" t="s">
        <v>44</v>
      </c>
      <c r="E9294" s="138" t="s">
        <v>60</v>
      </c>
      <c r="F9294" s="138" t="s">
        <v>60</v>
      </c>
      <c r="G9294">
        <v>3</v>
      </c>
      <c r="H9294" s="123">
        <f t="shared" si="595"/>
        <v>7.3529411764705881E-3</v>
      </c>
      <c r="J9294" t="s">
        <v>100</v>
      </c>
      <c r="M9294" s="2">
        <v>9.9649298597194402</v>
      </c>
      <c r="N9294" s="63">
        <f t="shared" si="596"/>
        <v>0.90367868220979874</v>
      </c>
      <c r="O9294" s="63">
        <v>1.5652173913042606</v>
      </c>
      <c r="P9294">
        <v>3</v>
      </c>
      <c r="Q9294" s="2">
        <v>0.37248409863205001</v>
      </c>
      <c r="R9294" s="63">
        <f t="shared" si="597"/>
        <v>0.2259196705524617</v>
      </c>
      <c r="S9294">
        <v>0.39130434782608597</v>
      </c>
      <c r="T9294">
        <v>3</v>
      </c>
      <c r="U9294" s="339">
        <f t="shared" si="598"/>
        <v>-3.2699309956684695</v>
      </c>
      <c r="V9294" s="4">
        <f t="shared" si="599"/>
        <v>0.68911664644852666</v>
      </c>
    </row>
    <row r="9295" spans="1:22">
      <c r="A9295" s="25" t="s">
        <v>1207</v>
      </c>
      <c r="B9295" t="s">
        <v>1216</v>
      </c>
      <c r="C9295" s="219" t="s">
        <v>1433</v>
      </c>
      <c r="D9295" s="139" t="s">
        <v>44</v>
      </c>
      <c r="E9295" s="138" t="s">
        <v>60</v>
      </c>
      <c r="F9295" s="138" t="s">
        <v>60</v>
      </c>
      <c r="G9295">
        <v>10</v>
      </c>
      <c r="H9295" s="123">
        <f t="shared" si="595"/>
        <v>2.4509803921568627E-2</v>
      </c>
      <c r="K9295" t="s">
        <v>100</v>
      </c>
      <c r="M9295" s="2">
        <v>12.306482530277901</v>
      </c>
      <c r="N9295" s="63">
        <f t="shared" si="596"/>
        <v>1.9207699445267006</v>
      </c>
      <c r="O9295" s="63">
        <v>3.3268711335714993</v>
      </c>
      <c r="P9295">
        <v>3</v>
      </c>
      <c r="Q9295" s="2">
        <v>0.15565914437571099</v>
      </c>
      <c r="R9295" s="63">
        <f t="shared" si="597"/>
        <v>0.22546692572169505</v>
      </c>
      <c r="S9295">
        <v>0.39052017077633394</v>
      </c>
      <c r="T9295">
        <v>3</v>
      </c>
      <c r="U9295" s="339">
        <f t="shared" si="598"/>
        <v>-3.4976870888359559</v>
      </c>
      <c r="V9295" s="4">
        <f t="shared" si="599"/>
        <v>0.69972890120036024</v>
      </c>
    </row>
    <row r="9296" spans="1:22">
      <c r="A9296" s="66" t="s">
        <v>1207</v>
      </c>
      <c r="B9296" t="s">
        <v>1216</v>
      </c>
      <c r="C9296" s="219" t="s">
        <v>1433</v>
      </c>
      <c r="D9296" s="139" t="s">
        <v>44</v>
      </c>
      <c r="E9296" s="138" t="s">
        <v>60</v>
      </c>
      <c r="F9296" s="138" t="s">
        <v>60</v>
      </c>
      <c r="G9296">
        <v>32</v>
      </c>
      <c r="H9296" s="123">
        <f t="shared" si="595"/>
        <v>7.8431372549019607E-2</v>
      </c>
      <c r="K9296" t="s">
        <v>100</v>
      </c>
      <c r="M9296" s="2">
        <v>6.0260085388167601</v>
      </c>
      <c r="N9296" s="63">
        <f t="shared" si="596"/>
        <v>0.90367868220985004</v>
      </c>
      <c r="O9296" s="63">
        <v>1.5652173913043494</v>
      </c>
      <c r="P9296">
        <v>3</v>
      </c>
      <c r="Q9296" s="2">
        <v>0.29563474775638798</v>
      </c>
      <c r="R9296" s="63">
        <f t="shared" si="597"/>
        <v>0.2259196705524617</v>
      </c>
      <c r="S9296">
        <v>0.39130434782608597</v>
      </c>
      <c r="T9296">
        <v>3</v>
      </c>
      <c r="U9296" s="339">
        <f t="shared" si="598"/>
        <v>-3.6561714919201012</v>
      </c>
      <c r="V9296" s="4">
        <f t="shared" si="599"/>
        <v>2.4398204840247195</v>
      </c>
    </row>
    <row r="9297" spans="1:22">
      <c r="A9297" s="66" t="s">
        <v>1207</v>
      </c>
      <c r="B9297" t="s">
        <v>1216</v>
      </c>
      <c r="C9297" s="219" t="s">
        <v>1433</v>
      </c>
      <c r="D9297" s="139" t="s">
        <v>44</v>
      </c>
      <c r="E9297" s="138" t="s">
        <v>60</v>
      </c>
      <c r="F9297" s="138" t="s">
        <v>60</v>
      </c>
      <c r="G9297">
        <v>91</v>
      </c>
      <c r="H9297" s="123">
        <f t="shared" si="595"/>
        <v>0.22303921568627452</v>
      </c>
      <c r="K9297" t="s">
        <v>100</v>
      </c>
      <c r="M9297" s="2">
        <v>6.9478086607998604</v>
      </c>
      <c r="N9297" s="63">
        <f t="shared" si="596"/>
        <v>2.9369557171819567</v>
      </c>
      <c r="O9297" s="63">
        <v>5.0869565217390393</v>
      </c>
      <c r="P9297">
        <v>3</v>
      </c>
      <c r="Q9297" s="2">
        <v>4.2737649211467499E-2</v>
      </c>
      <c r="R9297" s="63">
        <f t="shared" si="597"/>
        <v>0.22546692572169511</v>
      </c>
      <c r="S9297">
        <v>0.39052017077633405</v>
      </c>
      <c r="T9297">
        <v>3</v>
      </c>
      <c r="U9297" s="339">
        <f t="shared" si="598"/>
        <v>-3.1570568561510965</v>
      </c>
      <c r="V9297" s="4">
        <f t="shared" si="599"/>
        <v>0.91497395558492389</v>
      </c>
    </row>
    <row r="9298" spans="1:22">
      <c r="A9298" s="66" t="s">
        <v>1207</v>
      </c>
      <c r="B9298" t="s">
        <v>1216</v>
      </c>
      <c r="C9298" s="219" t="s">
        <v>1433</v>
      </c>
      <c r="D9298" s="139" t="s">
        <v>44</v>
      </c>
      <c r="E9298" s="138" t="s">
        <v>60</v>
      </c>
      <c r="F9298" s="138" t="s">
        <v>60</v>
      </c>
      <c r="G9298">
        <v>151</v>
      </c>
      <c r="H9298" s="123">
        <f t="shared" si="595"/>
        <v>0.37009803921568629</v>
      </c>
      <c r="K9298" t="s">
        <v>100</v>
      </c>
      <c r="M9298" s="2">
        <v>11.7826522610438</v>
      </c>
      <c r="N9298" s="63">
        <f t="shared" si="596"/>
        <v>2.4846636312463146</v>
      </c>
      <c r="O9298" s="63">
        <v>4.3035636490371978</v>
      </c>
      <c r="P9298">
        <v>3</v>
      </c>
      <c r="Q9298" s="2">
        <v>0.171734773895622</v>
      </c>
      <c r="R9298" s="63">
        <f t="shared" si="597"/>
        <v>0.45183934110492313</v>
      </c>
      <c r="S9298">
        <v>0.7826086956521715</v>
      </c>
      <c r="T9298">
        <v>3</v>
      </c>
      <c r="U9298" s="339">
        <f t="shared" si="598"/>
        <v>-5.6193033350507022</v>
      </c>
      <c r="V9298" s="4">
        <f t="shared" si="599"/>
        <v>112.10888533512252</v>
      </c>
    </row>
    <row r="9299" spans="1:22">
      <c r="A9299" s="66" t="s">
        <v>1207</v>
      </c>
      <c r="B9299" t="s">
        <v>1216</v>
      </c>
      <c r="C9299" s="219" t="s">
        <v>1433</v>
      </c>
      <c r="D9299" s="139" t="s">
        <v>44</v>
      </c>
      <c r="E9299" s="138" t="s">
        <v>60</v>
      </c>
      <c r="F9299" s="138" t="s">
        <v>60</v>
      </c>
      <c r="G9299">
        <v>222</v>
      </c>
      <c r="H9299" s="123">
        <f t="shared" si="595"/>
        <v>0.54411764705882348</v>
      </c>
      <c r="K9299" t="s">
        <v>100</v>
      </c>
      <c r="M9299" s="2">
        <v>1.7377363422497101</v>
      </c>
      <c r="N9299" s="63">
        <f t="shared" si="596"/>
        <v>1.3550652784840067</v>
      </c>
      <c r="O9299" s="63">
        <v>2.3470419099067694</v>
      </c>
      <c r="P9299">
        <v>3</v>
      </c>
      <c r="Q9299" s="2">
        <v>1.36407597804304</v>
      </c>
      <c r="R9299" s="63">
        <f t="shared" si="597"/>
        <v>0.56479917638115607</v>
      </c>
      <c r="S9299">
        <v>0.97826086956521807</v>
      </c>
      <c r="T9299">
        <v>3</v>
      </c>
      <c r="U9299" s="339">
        <f t="shared" si="598"/>
        <v>-2.3143873180506427</v>
      </c>
      <c r="V9299" s="4">
        <f t="shared" si="599"/>
        <v>11.149456502852439</v>
      </c>
    </row>
    <row r="9300" spans="1:22">
      <c r="A9300" s="66" t="s">
        <v>1207</v>
      </c>
      <c r="B9300" t="s">
        <v>1216</v>
      </c>
      <c r="C9300" s="219" t="s">
        <v>1433</v>
      </c>
      <c r="D9300" s="139" t="s">
        <v>44</v>
      </c>
      <c r="E9300" s="138" t="s">
        <v>60</v>
      </c>
      <c r="F9300" s="138" t="s">
        <v>60</v>
      </c>
      <c r="G9300">
        <v>408</v>
      </c>
      <c r="H9300" s="123">
        <f t="shared" si="595"/>
        <v>1</v>
      </c>
      <c r="K9300" t="s">
        <v>100</v>
      </c>
      <c r="L9300" t="s">
        <v>100</v>
      </c>
      <c r="M9300" s="2">
        <v>32.474339984316401</v>
      </c>
      <c r="N9300" s="63">
        <f t="shared" si="596"/>
        <v>1.8069046195889642</v>
      </c>
      <c r="O9300" s="63">
        <v>3.1296506055590001</v>
      </c>
      <c r="P9300">
        <v>3</v>
      </c>
      <c r="Q9300" s="2">
        <v>6.4115980989871701E-2</v>
      </c>
      <c r="R9300" s="63">
        <f t="shared" si="597"/>
        <v>0.56525192121192258</v>
      </c>
      <c r="S9300">
        <v>0.97904504661496983</v>
      </c>
      <c r="T9300">
        <v>3</v>
      </c>
      <c r="U9300" s="339">
        <f t="shared" si="598"/>
        <v>-3.1699729782940071</v>
      </c>
      <c r="V9300" s="4">
        <f t="shared" si="599"/>
        <v>0.50504783446845214</v>
      </c>
    </row>
    <row r="9301" spans="1:22">
      <c r="A9301" s="66" t="s">
        <v>1208</v>
      </c>
      <c r="B9301" t="s">
        <v>1212</v>
      </c>
      <c r="C9301" s="219" t="s">
        <v>1433</v>
      </c>
      <c r="D9301" s="139" t="s">
        <v>44</v>
      </c>
      <c r="E9301" s="138" t="s">
        <v>60</v>
      </c>
      <c r="F9301" s="138" t="s">
        <v>60</v>
      </c>
      <c r="G9301">
        <v>0</v>
      </c>
      <c r="H9301" s="123">
        <f t="shared" si="595"/>
        <v>0</v>
      </c>
      <c r="I9301" s="2" t="s">
        <v>100</v>
      </c>
      <c r="M9301" s="64">
        <v>-7.4890000000000004E-4</v>
      </c>
      <c r="N9301" s="63">
        <f t="shared" si="596"/>
        <v>3.7449747190678048E-2</v>
      </c>
      <c r="O9301" s="63">
        <v>6.4864864864864202E-2</v>
      </c>
      <c r="P9301">
        <v>3</v>
      </c>
      <c r="Q9301" s="2">
        <v>6.3827948730256795E-2</v>
      </c>
      <c r="R9301" s="63">
        <f t="shared" si="597"/>
        <v>3.7416488090153875E-2</v>
      </c>
      <c r="S9301">
        <v>6.4807258412942298E-2</v>
      </c>
      <c r="T9301">
        <v>3</v>
      </c>
      <c r="U9301" s="339" t="e">
        <f t="shared" si="598"/>
        <v>#NUM!</v>
      </c>
      <c r="V9301" s="4">
        <f t="shared" si="599"/>
        <v>0.67389319558367189</v>
      </c>
    </row>
    <row r="9302" spans="1:22">
      <c r="A9302" s="66" t="s">
        <v>1208</v>
      </c>
      <c r="B9302" t="s">
        <v>1212</v>
      </c>
      <c r="C9302" s="219" t="s">
        <v>1433</v>
      </c>
      <c r="D9302" s="139" t="s">
        <v>44</v>
      </c>
      <c r="E9302" s="138" t="s">
        <v>60</v>
      </c>
      <c r="F9302" s="138" t="s">
        <v>60</v>
      </c>
      <c r="G9302">
        <v>3</v>
      </c>
      <c r="H9302" s="123">
        <f t="shared" si="595"/>
        <v>7.3529411764705881E-3</v>
      </c>
      <c r="J9302" t="s">
        <v>100</v>
      </c>
      <c r="M9302" s="64">
        <v>-1.0945E-3</v>
      </c>
      <c r="N9302" s="63">
        <f t="shared" si="596"/>
        <v>3.7416488090153043E-2</v>
      </c>
      <c r="O9302" s="63">
        <v>6.4807258412940855E-2</v>
      </c>
      <c r="P9302">
        <v>3</v>
      </c>
      <c r="Q9302" s="2">
        <v>6.3251884211030701E-2</v>
      </c>
      <c r="R9302" s="63">
        <f t="shared" si="597"/>
        <v>3.7416488090154985E-2</v>
      </c>
      <c r="S9302">
        <v>6.4807258412944213E-2</v>
      </c>
      <c r="T9302">
        <v>3</v>
      </c>
      <c r="U9302" s="339" t="e">
        <f t="shared" si="598"/>
        <v>#NUM!</v>
      </c>
      <c r="V9302" s="4">
        <f t="shared" si="599"/>
        <v>0.67697377566937866</v>
      </c>
    </row>
    <row r="9303" spans="1:22">
      <c r="A9303" s="25" t="s">
        <v>1208</v>
      </c>
      <c r="B9303" t="s">
        <v>1212</v>
      </c>
      <c r="C9303" s="219" t="s">
        <v>1433</v>
      </c>
      <c r="D9303" s="139" t="s">
        <v>44</v>
      </c>
      <c r="E9303" s="138" t="s">
        <v>60</v>
      </c>
      <c r="F9303" s="138" t="s">
        <v>60</v>
      </c>
      <c r="G9303">
        <v>10</v>
      </c>
      <c r="H9303" s="123">
        <f t="shared" si="595"/>
        <v>2.4509803921568627E-2</v>
      </c>
      <c r="K9303" t="s">
        <v>100</v>
      </c>
      <c r="M9303" s="64">
        <v>-1.6130000000000001E-3</v>
      </c>
      <c r="N9303" s="63">
        <f t="shared" si="596"/>
        <v>3.7416488090154056E-2</v>
      </c>
      <c r="O9303" s="63">
        <v>6.4807258412942603E-2</v>
      </c>
      <c r="P9303">
        <v>3</v>
      </c>
      <c r="Q9303" s="2">
        <v>2.9033651769001498E-2</v>
      </c>
      <c r="R9303" s="63">
        <f t="shared" si="597"/>
        <v>3.7449747190678687E-2</v>
      </c>
      <c r="S9303">
        <v>6.4864864864865313E-2</v>
      </c>
      <c r="T9303">
        <v>3</v>
      </c>
      <c r="U9303" s="339" t="e">
        <f t="shared" si="598"/>
        <v>#NUM!</v>
      </c>
      <c r="V9303" s="4">
        <f t="shared" si="599"/>
        <v>0.68388403931419572</v>
      </c>
    </row>
    <row r="9304" spans="1:22">
      <c r="A9304" s="66" t="s">
        <v>1208</v>
      </c>
      <c r="B9304" t="s">
        <v>1212</v>
      </c>
      <c r="C9304" s="219" t="s">
        <v>1433</v>
      </c>
      <c r="D9304" s="139" t="s">
        <v>44</v>
      </c>
      <c r="E9304" s="138" t="s">
        <v>60</v>
      </c>
      <c r="F9304" s="138" t="s">
        <v>60</v>
      </c>
      <c r="G9304">
        <v>32</v>
      </c>
      <c r="H9304" s="123">
        <f t="shared" si="595"/>
        <v>7.8431372549019607E-2</v>
      </c>
      <c r="K9304" t="s">
        <v>100</v>
      </c>
      <c r="M9304" s="64">
        <v>-3.4564000000000001E-3</v>
      </c>
      <c r="N9304" s="63">
        <f t="shared" si="596"/>
        <v>5.6174620786018613E-2</v>
      </c>
      <c r="O9304" s="63">
        <v>9.7297297297298968E-2</v>
      </c>
      <c r="P9304">
        <v>3</v>
      </c>
      <c r="Q9304" s="2">
        <v>2.43675291632694E-2</v>
      </c>
      <c r="R9304" s="63">
        <f t="shared" si="597"/>
        <v>3.7449747190678048E-2</v>
      </c>
      <c r="S9304">
        <v>6.4864864864864202E-2</v>
      </c>
      <c r="T9304">
        <v>3</v>
      </c>
      <c r="U9304" s="339" t="e">
        <f t="shared" si="598"/>
        <v>#NUM!</v>
      </c>
      <c r="V9304" s="4">
        <f t="shared" si="599"/>
        <v>1.9971077937343575</v>
      </c>
    </row>
    <row r="9305" spans="1:22">
      <c r="A9305" s="66" t="s">
        <v>1208</v>
      </c>
      <c r="B9305" t="s">
        <v>1212</v>
      </c>
      <c r="C9305" s="219" t="s">
        <v>1433</v>
      </c>
      <c r="D9305" s="139" t="s">
        <v>44</v>
      </c>
      <c r="E9305" s="138" t="s">
        <v>60</v>
      </c>
      <c r="F9305" s="138" t="s">
        <v>60</v>
      </c>
      <c r="G9305">
        <v>91</v>
      </c>
      <c r="H9305" s="123">
        <f t="shared" si="595"/>
        <v>0.22303921568627452</v>
      </c>
      <c r="K9305" t="s">
        <v>100</v>
      </c>
      <c r="M9305" s="64">
        <v>2.4367529999999998E-2</v>
      </c>
      <c r="N9305" s="63">
        <f t="shared" si="596"/>
        <v>3.7449747190678048E-2</v>
      </c>
      <c r="O9305" s="63">
        <v>6.4864864864864202E-2</v>
      </c>
      <c r="P9305">
        <v>3</v>
      </c>
      <c r="Q9305" s="2">
        <v>8.4393452066633401E-2</v>
      </c>
      <c r="R9305" s="63">
        <f t="shared" si="597"/>
        <v>3.741648809015307E-2</v>
      </c>
      <c r="S9305">
        <v>6.4807258412940896E-2</v>
      </c>
      <c r="T9305">
        <v>3</v>
      </c>
      <c r="U9305" s="339">
        <f t="shared" si="598"/>
        <v>-3.4337932975932533E-8</v>
      </c>
      <c r="V9305" s="4">
        <f t="shared" si="599"/>
        <v>2.6911121170960239</v>
      </c>
    </row>
    <row r="9306" spans="1:22">
      <c r="A9306" s="66" t="s">
        <v>1208</v>
      </c>
      <c r="B9306" t="s">
        <v>1212</v>
      </c>
      <c r="C9306" s="219" t="s">
        <v>1433</v>
      </c>
      <c r="D9306" s="139" t="s">
        <v>44</v>
      </c>
      <c r="E9306" s="138" t="s">
        <v>60</v>
      </c>
      <c r="F9306" s="138" t="s">
        <v>60</v>
      </c>
      <c r="G9306">
        <v>151</v>
      </c>
      <c r="H9306" s="123">
        <f t="shared" si="595"/>
        <v>0.37009803921568629</v>
      </c>
      <c r="K9306" t="s">
        <v>100</v>
      </c>
      <c r="M9306" s="64">
        <v>0.31142048</v>
      </c>
      <c r="N9306" s="63">
        <f t="shared" si="596"/>
        <v>0.18724873595339198</v>
      </c>
      <c r="O9306" s="63">
        <v>0.32432432432432401</v>
      </c>
      <c r="P9306">
        <v>3</v>
      </c>
      <c r="Q9306" s="2">
        <v>1.9922039268398</v>
      </c>
      <c r="R9306" s="63">
        <f t="shared" si="597"/>
        <v>3.7449747190676543E-2</v>
      </c>
      <c r="S9306">
        <v>6.4864864864861593E-2</v>
      </c>
      <c r="T9306">
        <v>3</v>
      </c>
      <c r="U9306" s="339">
        <f t="shared" si="598"/>
        <v>-1.3056542082955487</v>
      </c>
      <c r="V9306" s="4">
        <f t="shared" si="599"/>
        <v>0.53024900309455192</v>
      </c>
    </row>
    <row r="9307" spans="1:22">
      <c r="A9307" s="66" t="s">
        <v>1208</v>
      </c>
      <c r="B9307" t="s">
        <v>1212</v>
      </c>
      <c r="C9307" s="219" t="s">
        <v>1433</v>
      </c>
      <c r="D9307" s="139" t="s">
        <v>44</v>
      </c>
      <c r="E9307" s="138" t="s">
        <v>60</v>
      </c>
      <c r="F9307" s="138" t="s">
        <v>60</v>
      </c>
      <c r="G9307">
        <v>222</v>
      </c>
      <c r="H9307" s="123">
        <f t="shared" si="595"/>
        <v>0.54411764705882348</v>
      </c>
      <c r="K9307" t="s">
        <v>100</v>
      </c>
      <c r="M9307" s="64">
        <v>1.3825550000000001E-2</v>
      </c>
      <c r="N9307" s="63">
        <f t="shared" si="596"/>
        <v>3.7449747190678048E-2</v>
      </c>
      <c r="O9307" s="63">
        <v>6.4864864864864202E-2</v>
      </c>
      <c r="P9307">
        <v>3</v>
      </c>
      <c r="Q9307" s="2">
        <v>1.00431088281887</v>
      </c>
      <c r="R9307" s="63">
        <f t="shared" si="597"/>
        <v>3.3259100523065032E-5</v>
      </c>
      <c r="S9307">
        <v>5.7606451919989254E-5</v>
      </c>
      <c r="T9307">
        <v>3</v>
      </c>
      <c r="U9307" s="339">
        <f t="shared" si="598"/>
        <v>4.9704784761974565</v>
      </c>
      <c r="V9307" s="4">
        <f t="shared" si="599"/>
        <v>0.33333333361204387</v>
      </c>
    </row>
    <row r="9308" spans="1:22">
      <c r="A9308" s="66" t="s">
        <v>1208</v>
      </c>
      <c r="B9308" t="s">
        <v>1212</v>
      </c>
      <c r="C9308" s="219" t="s">
        <v>1433</v>
      </c>
      <c r="D9308" s="139" t="s">
        <v>44</v>
      </c>
      <c r="E9308" s="138" t="s">
        <v>60</v>
      </c>
      <c r="F9308" s="138" t="s">
        <v>60</v>
      </c>
      <c r="G9308">
        <v>408</v>
      </c>
      <c r="H9308" s="123">
        <f t="shared" si="595"/>
        <v>1</v>
      </c>
      <c r="K9308" t="s">
        <v>100</v>
      </c>
      <c r="L9308" t="s">
        <v>100</v>
      </c>
      <c r="M9308" s="64">
        <v>-1.0945E-3</v>
      </c>
      <c r="N9308" s="63">
        <f t="shared" si="596"/>
        <v>7.4899494381354639E-2</v>
      </c>
      <c r="O9308" s="63">
        <v>0.12972972972972588</v>
      </c>
      <c r="P9308">
        <v>3</v>
      </c>
      <c r="Q9308" s="2">
        <v>0.38293788834776799</v>
      </c>
      <c r="R9308" s="63">
        <f t="shared" si="597"/>
        <v>0.33701446561558063</v>
      </c>
      <c r="S9308">
        <v>0.58372617733186005</v>
      </c>
      <c r="T9308">
        <v>3</v>
      </c>
      <c r="U9308" s="339" t="e">
        <f t="shared" si="598"/>
        <v>#NUM!</v>
      </c>
      <c r="V9308" s="4">
        <f t="shared" si="599"/>
        <v>0.44593912994609752</v>
      </c>
    </row>
    <row r="9309" spans="1:22">
      <c r="A9309" s="66" t="s">
        <v>1208</v>
      </c>
      <c r="B9309" t="s">
        <v>1213</v>
      </c>
      <c r="C9309" s="219" t="s">
        <v>1433</v>
      </c>
      <c r="D9309" s="139" t="s">
        <v>44</v>
      </c>
      <c r="E9309" s="138" t="s">
        <v>60</v>
      </c>
      <c r="F9309" s="138" t="s">
        <v>60</v>
      </c>
      <c r="G9309">
        <v>0</v>
      </c>
      <c r="H9309" s="123">
        <f t="shared" si="595"/>
        <v>0</v>
      </c>
      <c r="I9309" s="2" t="s">
        <v>100</v>
      </c>
      <c r="M9309" s="2">
        <v>2.6821485977497301E-2</v>
      </c>
      <c r="N9309" s="63">
        <f t="shared" si="596"/>
        <v>3.1607929234717579E-2</v>
      </c>
      <c r="O9309" s="63">
        <v>5.4746539356572504E-2</v>
      </c>
      <c r="P9309">
        <v>3</v>
      </c>
      <c r="Q9309" s="2">
        <v>5.3930859103232302E-2</v>
      </c>
      <c r="R9309" s="63">
        <f t="shared" si="597"/>
        <v>0.17399597153659924</v>
      </c>
      <c r="S9309">
        <v>0.30136986301369806</v>
      </c>
      <c r="T9309">
        <v>3</v>
      </c>
      <c r="U9309" s="339">
        <f t="shared" si="598"/>
        <v>2.6586695227208925</v>
      </c>
      <c r="V9309" s="4">
        <f t="shared" si="599"/>
        <v>0.53978657692339127</v>
      </c>
    </row>
    <row r="9310" spans="1:22">
      <c r="A9310" s="66" t="s">
        <v>1208</v>
      </c>
      <c r="B9310" t="s">
        <v>1213</v>
      </c>
      <c r="C9310" s="219" t="s">
        <v>1433</v>
      </c>
      <c r="D9310" s="139" t="s">
        <v>44</v>
      </c>
      <c r="E9310" s="138" t="s">
        <v>60</v>
      </c>
      <c r="F9310" s="138" t="s">
        <v>60</v>
      </c>
      <c r="G9310">
        <v>3</v>
      </c>
      <c r="H9310" s="123">
        <f t="shared" si="595"/>
        <v>7.3529411764705881E-3</v>
      </c>
      <c r="J9310" t="s">
        <v>100</v>
      </c>
      <c r="M9310" s="2">
        <v>2.6437636446513701E-2</v>
      </c>
      <c r="N9310" s="63">
        <f t="shared" si="596"/>
        <v>3.1663333142228002E-2</v>
      </c>
      <c r="O9310" s="63">
        <v>5.48425017393184E-2</v>
      </c>
      <c r="P9310">
        <v>3</v>
      </c>
      <c r="Q9310" s="2">
        <v>5.3451047189501999E-2</v>
      </c>
      <c r="R9310" s="63">
        <f t="shared" si="597"/>
        <v>3.1607929234717107E-2</v>
      </c>
      <c r="S9310">
        <v>5.4746539356571693E-2</v>
      </c>
      <c r="T9310">
        <v>3</v>
      </c>
      <c r="U9310" s="339">
        <f t="shared" si="598"/>
        <v>0.71291422130070836</v>
      </c>
      <c r="V9310" s="4">
        <f t="shared" si="599"/>
        <v>0.67682595416300917</v>
      </c>
    </row>
    <row r="9311" spans="1:22">
      <c r="A9311" s="25" t="s">
        <v>1208</v>
      </c>
      <c r="B9311" t="s">
        <v>1213</v>
      </c>
      <c r="C9311" s="219" t="s">
        <v>1433</v>
      </c>
      <c r="D9311" s="139" t="s">
        <v>44</v>
      </c>
      <c r="E9311" s="138" t="s">
        <v>60</v>
      </c>
      <c r="F9311" s="138" t="s">
        <v>60</v>
      </c>
      <c r="G9311">
        <v>10</v>
      </c>
      <c r="H9311" s="123">
        <f t="shared" si="595"/>
        <v>2.4509803921568627E-2</v>
      </c>
      <c r="K9311" t="s">
        <v>100</v>
      </c>
      <c r="M9311" s="2">
        <v>0.3548209102032</v>
      </c>
      <c r="N9311" s="63">
        <f t="shared" si="596"/>
        <v>0.17399597153659976</v>
      </c>
      <c r="O9311" s="63">
        <v>0.301369863013699</v>
      </c>
      <c r="P9311">
        <v>3</v>
      </c>
      <c r="Q9311" s="2">
        <v>5.1963630256939702E-2</v>
      </c>
      <c r="R9311" s="63">
        <f t="shared" si="597"/>
        <v>3.1607929234717287E-2</v>
      </c>
      <c r="S9311">
        <v>5.4746539356572005E-2</v>
      </c>
      <c r="T9311">
        <v>3</v>
      </c>
      <c r="U9311" s="339">
        <f t="shared" si="598"/>
        <v>-1.8928469546576645</v>
      </c>
      <c r="V9311" s="4">
        <f t="shared" si="599"/>
        <v>0.68302046635658664</v>
      </c>
    </row>
    <row r="9312" spans="1:22">
      <c r="A9312" s="66" t="s">
        <v>1208</v>
      </c>
      <c r="B9312" t="s">
        <v>1213</v>
      </c>
      <c r="C9312" s="219" t="s">
        <v>1433</v>
      </c>
      <c r="D9312" s="139" t="s">
        <v>44</v>
      </c>
      <c r="E9312" s="138" t="s">
        <v>60</v>
      </c>
      <c r="F9312" s="138" t="s">
        <v>60</v>
      </c>
      <c r="G9312">
        <v>32</v>
      </c>
      <c r="H9312" s="123">
        <f t="shared" si="595"/>
        <v>7.8431372549019607E-2</v>
      </c>
      <c r="K9312" t="s">
        <v>100</v>
      </c>
      <c r="M9312" s="2">
        <v>2.4566369982967001E-2</v>
      </c>
      <c r="N9312" s="63">
        <f t="shared" si="596"/>
        <v>4.7453446782709081E-2</v>
      </c>
      <c r="O9312" s="63">
        <v>8.2191780821917998E-2</v>
      </c>
      <c r="P9312">
        <v>3</v>
      </c>
      <c r="Q9312" s="2">
        <v>1.0343305424273599</v>
      </c>
      <c r="R9312" s="63">
        <f t="shared" si="597"/>
        <v>3.16356311884727E-2</v>
      </c>
      <c r="S9312">
        <v>5.47945205479453E-2</v>
      </c>
      <c r="T9312">
        <v>3</v>
      </c>
      <c r="U9312" s="339">
        <f t="shared" si="598"/>
        <v>0.74916562196147773</v>
      </c>
      <c r="V9312" s="4">
        <f t="shared" si="599"/>
        <v>0.70397482910431231</v>
      </c>
    </row>
    <row r="9313" spans="1:22">
      <c r="A9313" s="66" t="s">
        <v>1208</v>
      </c>
      <c r="B9313" t="s">
        <v>1213</v>
      </c>
      <c r="C9313" s="219" t="s">
        <v>1433</v>
      </c>
      <c r="D9313" s="139" t="s">
        <v>44</v>
      </c>
      <c r="E9313" s="138" t="s">
        <v>60</v>
      </c>
      <c r="F9313" s="138" t="s">
        <v>60</v>
      </c>
      <c r="G9313">
        <v>91</v>
      </c>
      <c r="H9313" s="123">
        <f t="shared" si="595"/>
        <v>0.22303921568627452</v>
      </c>
      <c r="K9313" t="s">
        <v>100</v>
      </c>
      <c r="M9313" s="2">
        <v>0.32200177530408097</v>
      </c>
      <c r="N9313" s="63">
        <f t="shared" si="596"/>
        <v>0.20563160272507228</v>
      </c>
      <c r="O9313" s="63">
        <v>0.35616438356164398</v>
      </c>
      <c r="P9313">
        <v>3</v>
      </c>
      <c r="Q9313" s="2">
        <v>3.3865124871050498</v>
      </c>
      <c r="R9313" s="63">
        <f t="shared" si="597"/>
        <v>0.31638401383848458</v>
      </c>
      <c r="S9313">
        <v>0.54799318667083008</v>
      </c>
      <c r="T9313">
        <v>3</v>
      </c>
      <c r="U9313" s="339">
        <f t="shared" si="598"/>
        <v>1.1669526186151855</v>
      </c>
      <c r="V9313" s="4">
        <f t="shared" si="599"/>
        <v>0.42689767472587675</v>
      </c>
    </row>
    <row r="9314" spans="1:22">
      <c r="A9314" s="66" t="s">
        <v>1208</v>
      </c>
      <c r="B9314" t="s">
        <v>1213</v>
      </c>
      <c r="C9314" s="219" t="s">
        <v>1433</v>
      </c>
      <c r="D9314" s="139" t="s">
        <v>44</v>
      </c>
      <c r="E9314" s="138" t="s">
        <v>60</v>
      </c>
      <c r="F9314" s="138" t="s">
        <v>60</v>
      </c>
      <c r="G9314">
        <v>151</v>
      </c>
      <c r="H9314" s="123">
        <f t="shared" si="595"/>
        <v>0.37009803921568629</v>
      </c>
      <c r="K9314" t="s">
        <v>100</v>
      </c>
      <c r="M9314" s="2">
        <v>0.34541659669409602</v>
      </c>
      <c r="N9314" s="63">
        <f t="shared" si="596"/>
        <v>0.18981378713083571</v>
      </c>
      <c r="O9314" s="63">
        <v>0.32876712328767094</v>
      </c>
      <c r="P9314">
        <v>3</v>
      </c>
      <c r="Q9314" s="2">
        <v>2.0119473166518702</v>
      </c>
      <c r="R9314" s="63">
        <f t="shared" si="597"/>
        <v>0.66434825495792593</v>
      </c>
      <c r="S9314">
        <v>1.1506849315068499</v>
      </c>
      <c r="T9314">
        <v>3</v>
      </c>
      <c r="U9314" s="339">
        <f t="shared" si="598"/>
        <v>2.2828046907599564</v>
      </c>
      <c r="V9314" s="4">
        <f t="shared" si="599"/>
        <v>0.3718178675424984</v>
      </c>
    </row>
    <row r="9315" spans="1:22">
      <c r="A9315" s="66" t="s">
        <v>1208</v>
      </c>
      <c r="B9315" t="s">
        <v>1213</v>
      </c>
      <c r="C9315" s="219" t="s">
        <v>1433</v>
      </c>
      <c r="D9315" s="139" t="s">
        <v>44</v>
      </c>
      <c r="E9315" s="138" t="s">
        <v>60</v>
      </c>
      <c r="F9315" s="138" t="s">
        <v>60</v>
      </c>
      <c r="G9315">
        <v>222</v>
      </c>
      <c r="H9315" s="123">
        <f t="shared" si="595"/>
        <v>0.54411764705882348</v>
      </c>
      <c r="K9315" t="s">
        <v>100</v>
      </c>
      <c r="M9315" s="2">
        <v>3.9296595734472597E-2</v>
      </c>
      <c r="N9315" s="63">
        <f t="shared" si="596"/>
        <v>4.7453446782708159E-2</v>
      </c>
      <c r="O9315" s="63">
        <v>8.2191780821916402E-2</v>
      </c>
      <c r="P9315">
        <v>3</v>
      </c>
      <c r="Q9315" s="2">
        <v>1.3966844996761201</v>
      </c>
      <c r="R9315" s="63">
        <f t="shared" si="597"/>
        <v>0.83831652454076688</v>
      </c>
      <c r="S9315">
        <v>1.4520068133291697</v>
      </c>
      <c r="T9315">
        <v>3</v>
      </c>
      <c r="U9315" s="339">
        <f t="shared" si="598"/>
        <v>3.9357204537193797</v>
      </c>
      <c r="V9315" s="4">
        <f t="shared" si="599"/>
        <v>0.50694657447796088</v>
      </c>
    </row>
    <row r="9316" spans="1:22">
      <c r="A9316" s="66" t="s">
        <v>1208</v>
      </c>
      <c r="B9316" t="s">
        <v>1213</v>
      </c>
      <c r="C9316" s="219" t="s">
        <v>1433</v>
      </c>
      <c r="D9316" s="139" t="s">
        <v>44</v>
      </c>
      <c r="E9316" s="138" t="s">
        <v>60</v>
      </c>
      <c r="F9316" s="138" t="s">
        <v>60</v>
      </c>
      <c r="G9316">
        <v>408</v>
      </c>
      <c r="H9316" s="123">
        <f t="shared" si="595"/>
        <v>1</v>
      </c>
      <c r="K9316" t="s">
        <v>100</v>
      </c>
      <c r="L9316" t="s">
        <v>100</v>
      </c>
      <c r="M9316" s="2">
        <v>0.32819134899119601</v>
      </c>
      <c r="N9316" s="63">
        <f t="shared" si="596"/>
        <v>0.20563160272507172</v>
      </c>
      <c r="O9316" s="63">
        <v>0.35616438356164298</v>
      </c>
      <c r="P9316">
        <v>3</v>
      </c>
      <c r="Q9316" s="2">
        <v>3.0305864266726399</v>
      </c>
      <c r="R9316" s="63">
        <f t="shared" si="597"/>
        <v>0.15817815594236553</v>
      </c>
      <c r="S9316">
        <v>0.27397260273973001</v>
      </c>
      <c r="T9316">
        <v>3</v>
      </c>
      <c r="U9316" s="339">
        <f t="shared" si="598"/>
        <v>1.4482596730768065</v>
      </c>
      <c r="V9316" s="4">
        <f t="shared" si="599"/>
        <v>0.34615948554680032</v>
      </c>
    </row>
    <row r="9317" spans="1:22">
      <c r="A9317" s="66" t="s">
        <v>1208</v>
      </c>
      <c r="B9317" t="s">
        <v>1214</v>
      </c>
      <c r="C9317" s="219" t="s">
        <v>1433</v>
      </c>
      <c r="D9317" s="139" t="s">
        <v>44</v>
      </c>
      <c r="E9317" s="138" t="s">
        <v>60</v>
      </c>
      <c r="F9317" s="138" t="s">
        <v>60</v>
      </c>
      <c r="G9317">
        <v>0</v>
      </c>
      <c r="H9317" s="123">
        <f t="shared" ref="H9317:H9340" si="600">G9317/408</f>
        <v>0</v>
      </c>
      <c r="I9317" s="2" t="s">
        <v>100</v>
      </c>
      <c r="M9317" s="2">
        <v>2.65172041977601</v>
      </c>
      <c r="N9317" s="63">
        <f t="shared" ref="N9317:N9340" si="601">O9317/SQRT(P9317)</f>
        <v>0.55912412451002491</v>
      </c>
      <c r="O9317" s="63">
        <v>0.96843139138883005</v>
      </c>
      <c r="P9317">
        <v>3</v>
      </c>
      <c r="Q9317" s="2">
        <v>3.6618304882084698</v>
      </c>
      <c r="R9317" s="63">
        <f t="shared" ref="R9317:R9340" si="602">S9317/SQRT(T9317)</f>
        <v>0.29176624435362825</v>
      </c>
      <c r="S9317">
        <v>0.50535395915404013</v>
      </c>
      <c r="T9317">
        <v>3</v>
      </c>
      <c r="U9317" s="339">
        <f t="shared" si="598"/>
        <v>0.13354749659173723</v>
      </c>
      <c r="V9317" s="4">
        <f t="shared" si="599"/>
        <v>0.34260198888045412</v>
      </c>
    </row>
    <row r="9318" spans="1:22">
      <c r="A9318" s="66" t="s">
        <v>1208</v>
      </c>
      <c r="B9318" t="s">
        <v>1214</v>
      </c>
      <c r="C9318" s="219" t="s">
        <v>1433</v>
      </c>
      <c r="D9318" s="139" t="s">
        <v>44</v>
      </c>
      <c r="E9318" s="138" t="s">
        <v>60</v>
      </c>
      <c r="F9318" s="138" t="s">
        <v>60</v>
      </c>
      <c r="G9318">
        <v>3</v>
      </c>
      <c r="H9318" s="123">
        <f t="shared" si="600"/>
        <v>7.3529411764705881E-3</v>
      </c>
      <c r="J9318" t="s">
        <v>100</v>
      </c>
      <c r="M9318" s="2">
        <v>2.6512933841505699</v>
      </c>
      <c r="N9318" s="63">
        <f t="shared" si="601"/>
        <v>0.29171693452696684</v>
      </c>
      <c r="O9318" s="63">
        <v>0.50526855202895016</v>
      </c>
      <c r="P9318">
        <v>3</v>
      </c>
      <c r="Q9318" s="2">
        <v>1.6821787357610301</v>
      </c>
      <c r="R9318" s="63">
        <f t="shared" si="602"/>
        <v>-0.48619489087828172</v>
      </c>
      <c r="S9318">
        <v>-0.84211425338158996</v>
      </c>
      <c r="T9318">
        <v>3</v>
      </c>
      <c r="U9318" s="339">
        <f t="shared" si="598"/>
        <v>0.32291556535680899</v>
      </c>
      <c r="V9318" s="4">
        <f t="shared" si="599"/>
        <v>0.35096219659042305</v>
      </c>
    </row>
    <row r="9319" spans="1:22">
      <c r="A9319" s="25" t="s">
        <v>1208</v>
      </c>
      <c r="B9319" t="s">
        <v>1214</v>
      </c>
      <c r="C9319" s="219" t="s">
        <v>1433</v>
      </c>
      <c r="D9319" s="139" t="s">
        <v>44</v>
      </c>
      <c r="E9319" s="138" t="s">
        <v>60</v>
      </c>
      <c r="F9319" s="138" t="s">
        <v>60</v>
      </c>
      <c r="G9319">
        <v>10</v>
      </c>
      <c r="H9319" s="123">
        <f t="shared" si="600"/>
        <v>2.4509803921568627E-2</v>
      </c>
      <c r="K9319" t="s">
        <v>100</v>
      </c>
      <c r="M9319" s="2">
        <v>3.2821958171860501</v>
      </c>
      <c r="N9319" s="63">
        <f t="shared" si="601"/>
        <v>0.41326565724653264</v>
      </c>
      <c r="O9319" s="63">
        <v>0.71579711537433965</v>
      </c>
      <c r="P9319">
        <v>3</v>
      </c>
      <c r="Q9319" s="2">
        <v>3.7749949289516103E-2</v>
      </c>
      <c r="R9319" s="63">
        <f t="shared" si="602"/>
        <v>0.51050463542219593</v>
      </c>
      <c r="S9319">
        <v>0.88421996605066977</v>
      </c>
      <c r="T9319">
        <v>3</v>
      </c>
      <c r="U9319" s="339">
        <f t="shared" si="598"/>
        <v>-0.66842283513465572</v>
      </c>
      <c r="V9319" s="4">
        <f t="shared" si="599"/>
        <v>0.42543237307947351</v>
      </c>
    </row>
    <row r="9320" spans="1:22">
      <c r="A9320" s="66" t="s">
        <v>1208</v>
      </c>
      <c r="B9320" t="s">
        <v>1214</v>
      </c>
      <c r="C9320" s="219" t="s">
        <v>1433</v>
      </c>
      <c r="D9320" s="139" t="s">
        <v>44</v>
      </c>
      <c r="E9320" s="138" t="s">
        <v>60</v>
      </c>
      <c r="F9320" s="138" t="s">
        <v>60</v>
      </c>
      <c r="G9320">
        <v>32</v>
      </c>
      <c r="H9320" s="123">
        <f t="shared" si="600"/>
        <v>7.8431372549019607E-2</v>
      </c>
      <c r="K9320" t="s">
        <v>100</v>
      </c>
      <c r="M9320" s="2">
        <v>4.3325326415356198</v>
      </c>
      <c r="N9320" s="63">
        <f t="shared" si="601"/>
        <v>0.53481437996610481</v>
      </c>
      <c r="O9320" s="63">
        <v>0.92632567871974025</v>
      </c>
      <c r="P9320">
        <v>3</v>
      </c>
      <c r="Q9320" s="2">
        <v>0.28432031942264702</v>
      </c>
      <c r="R9320" s="63">
        <f t="shared" si="602"/>
        <v>0.24309744543914197</v>
      </c>
      <c r="S9320">
        <v>0.42105712669079692</v>
      </c>
      <c r="T9320">
        <v>3</v>
      </c>
      <c r="U9320" s="339">
        <f t="shared" si="598"/>
        <v>-4.7429234233022584</v>
      </c>
      <c r="V9320" s="4">
        <f t="shared" si="599"/>
        <v>41.802761341230841</v>
      </c>
    </row>
    <row r="9321" spans="1:22">
      <c r="A9321" s="66" t="s">
        <v>1208</v>
      </c>
      <c r="B9321" t="s">
        <v>1214</v>
      </c>
      <c r="C9321" s="219" t="s">
        <v>1433</v>
      </c>
      <c r="D9321" s="139" t="s">
        <v>44</v>
      </c>
      <c r="E9321" s="138" t="s">
        <v>60</v>
      </c>
      <c r="F9321" s="138" t="s">
        <v>60</v>
      </c>
      <c r="G9321">
        <v>91</v>
      </c>
      <c r="H9321" s="123">
        <f t="shared" si="600"/>
        <v>0.22303921568627452</v>
      </c>
      <c r="K9321" t="s">
        <v>100</v>
      </c>
      <c r="M9321" s="2">
        <v>2.6842605344350901</v>
      </c>
      <c r="N9321" s="63">
        <f t="shared" si="601"/>
        <v>0.82658062431973311</v>
      </c>
      <c r="O9321" s="63">
        <v>1.4316796378737804</v>
      </c>
      <c r="P9321">
        <v>3</v>
      </c>
      <c r="Q9321" s="2">
        <v>2.5536730401732599E-2</v>
      </c>
      <c r="R9321" s="63">
        <f t="shared" si="602"/>
        <v>0.53476507013944508</v>
      </c>
      <c r="S9321">
        <v>0.92624027159465305</v>
      </c>
      <c r="T9321">
        <v>3</v>
      </c>
      <c r="U9321" s="339">
        <f t="shared" si="598"/>
        <v>-2.2450590749748272</v>
      </c>
      <c r="V9321" s="4">
        <f t="shared" si="599"/>
        <v>3.8709458974347482</v>
      </c>
    </row>
    <row r="9322" spans="1:22">
      <c r="A9322" s="66" t="s">
        <v>1208</v>
      </c>
      <c r="B9322" t="s">
        <v>1214</v>
      </c>
      <c r="C9322" s="219" t="s">
        <v>1433</v>
      </c>
      <c r="D9322" s="139" t="s">
        <v>44</v>
      </c>
      <c r="E9322" s="138" t="s">
        <v>60</v>
      </c>
      <c r="F9322" s="138" t="s">
        <v>60</v>
      </c>
      <c r="G9322">
        <v>151</v>
      </c>
      <c r="H9322" s="123">
        <f t="shared" si="600"/>
        <v>0.37009803921568629</v>
      </c>
      <c r="K9322" t="s">
        <v>100</v>
      </c>
      <c r="M9322" s="2">
        <v>3.6465426128174698</v>
      </c>
      <c r="N9322" s="63">
        <f t="shared" si="601"/>
        <v>0.70498259177350531</v>
      </c>
      <c r="O9322" s="63">
        <v>1.2210656674033</v>
      </c>
      <c r="P9322">
        <v>3</v>
      </c>
      <c r="Q9322" s="2">
        <v>0.102403142982204</v>
      </c>
      <c r="R9322" s="63">
        <f t="shared" si="602"/>
        <v>0.63205335814176644</v>
      </c>
      <c r="S9322">
        <v>1.0947485293960673</v>
      </c>
      <c r="T9322">
        <v>3</v>
      </c>
      <c r="U9322" s="339">
        <f t="shared" si="598"/>
        <v>-4.9614169446231386</v>
      </c>
      <c r="V9322" s="4">
        <f t="shared" si="599"/>
        <v>612.93320730944731</v>
      </c>
    </row>
    <row r="9323" spans="1:22">
      <c r="A9323" s="66" t="s">
        <v>1208</v>
      </c>
      <c r="B9323" t="s">
        <v>1214</v>
      </c>
      <c r="C9323" s="219" t="s">
        <v>1433</v>
      </c>
      <c r="D9323" s="139" t="s">
        <v>44</v>
      </c>
      <c r="E9323" s="138" t="s">
        <v>60</v>
      </c>
      <c r="F9323" s="138" t="s">
        <v>60</v>
      </c>
      <c r="G9323">
        <v>222</v>
      </c>
      <c r="H9323" s="123">
        <f t="shared" si="600"/>
        <v>0.54411764705882348</v>
      </c>
      <c r="K9323" t="s">
        <v>100</v>
      </c>
      <c r="M9323" s="2">
        <v>3.0076119100235901</v>
      </c>
      <c r="N9323" s="63">
        <f t="shared" si="601"/>
        <v>0.58348317888060064</v>
      </c>
      <c r="O9323" s="63">
        <v>1.0106225111830001</v>
      </c>
      <c r="P9323">
        <v>3</v>
      </c>
      <c r="Q9323" s="2">
        <v>0.71477222987327904</v>
      </c>
      <c r="R9323" s="63">
        <f t="shared" si="602"/>
        <v>2.4309744543914946E-2</v>
      </c>
      <c r="S9323">
        <v>4.2105712669080989E-2</v>
      </c>
      <c r="T9323">
        <v>3</v>
      </c>
      <c r="U9323" s="339">
        <f t="shared" si="598"/>
        <v>-3.3799842521519885</v>
      </c>
      <c r="V9323" s="4">
        <f t="shared" si="599"/>
        <v>0.38968856217175113</v>
      </c>
    </row>
    <row r="9324" spans="1:22">
      <c r="A9324" s="66" t="s">
        <v>1208</v>
      </c>
      <c r="B9324" t="s">
        <v>1214</v>
      </c>
      <c r="C9324" s="219" t="s">
        <v>1433</v>
      </c>
      <c r="D9324" s="139" t="s">
        <v>44</v>
      </c>
      <c r="E9324" s="138" t="s">
        <v>60</v>
      </c>
      <c r="F9324" s="138" t="s">
        <v>60</v>
      </c>
      <c r="G9324">
        <v>408</v>
      </c>
      <c r="H9324" s="123">
        <f t="shared" si="600"/>
        <v>1</v>
      </c>
      <c r="K9324" t="s">
        <v>100</v>
      </c>
      <c r="L9324" t="s">
        <v>100</v>
      </c>
      <c r="M9324" s="2">
        <v>2.3568096168422801</v>
      </c>
      <c r="N9324" s="63">
        <f t="shared" si="601"/>
        <v>0.1702175216340619</v>
      </c>
      <c r="O9324" s="63">
        <v>0.29482539580864975</v>
      </c>
      <c r="P9324">
        <v>3</v>
      </c>
      <c r="Q9324" s="2">
        <v>6.2056043285121802</v>
      </c>
      <c r="R9324" s="63">
        <f t="shared" si="602"/>
        <v>0.17011890198073396</v>
      </c>
      <c r="S9324">
        <v>0.29465458155846092</v>
      </c>
      <c r="T9324">
        <v>3</v>
      </c>
      <c r="U9324" s="339">
        <f t="shared" si="598"/>
        <v>-1.1931001938407229</v>
      </c>
      <c r="V9324" s="4">
        <f t="shared" si="599"/>
        <v>0.3899794052919604</v>
      </c>
    </row>
    <row r="9325" spans="1:22">
      <c r="A9325" s="66" t="s">
        <v>1208</v>
      </c>
      <c r="B9325" t="s">
        <v>1215</v>
      </c>
      <c r="C9325" s="219" t="s">
        <v>1433</v>
      </c>
      <c r="D9325" s="139" t="s">
        <v>44</v>
      </c>
      <c r="E9325" s="138" t="s">
        <v>60</v>
      </c>
      <c r="F9325" s="138" t="s">
        <v>60</v>
      </c>
      <c r="G9325">
        <v>0</v>
      </c>
      <c r="H9325" s="123">
        <f t="shared" si="600"/>
        <v>0</v>
      </c>
      <c r="I9325" s="2" t="s">
        <v>100</v>
      </c>
      <c r="M9325" s="2">
        <v>3.67923535232321</v>
      </c>
      <c r="N9325" s="63">
        <f t="shared" si="601"/>
        <v>0.1823249760593712</v>
      </c>
      <c r="O9325" s="63">
        <v>0.31579612202361007</v>
      </c>
      <c r="P9325">
        <v>3</v>
      </c>
      <c r="Q9325" s="2">
        <v>9.8528390071372401E-2</v>
      </c>
      <c r="R9325" s="63">
        <f t="shared" si="602"/>
        <v>0.54697492817813076</v>
      </c>
      <c r="S9325">
        <v>0.94738836607085997</v>
      </c>
      <c r="T9325">
        <v>3</v>
      </c>
      <c r="U9325" s="339">
        <f t="shared" si="598"/>
        <v>0.52274786181556276</v>
      </c>
      <c r="V9325" s="4">
        <f t="shared" si="599"/>
        <v>0.34110236116263093</v>
      </c>
    </row>
    <row r="9326" spans="1:22">
      <c r="A9326" s="66" t="s">
        <v>1208</v>
      </c>
      <c r="B9326" t="s">
        <v>1215</v>
      </c>
      <c r="C9326" s="219" t="s">
        <v>1433</v>
      </c>
      <c r="D9326" s="139" t="s">
        <v>44</v>
      </c>
      <c r="E9326" s="138" t="s">
        <v>60</v>
      </c>
      <c r="F9326" s="138" t="s">
        <v>60</v>
      </c>
      <c r="G9326">
        <v>3</v>
      </c>
      <c r="H9326" s="123">
        <f t="shared" si="600"/>
        <v>7.3529411764705881E-3</v>
      </c>
      <c r="J9326" t="s">
        <v>100</v>
      </c>
      <c r="M9326" s="2">
        <v>7.5719488831343797</v>
      </c>
      <c r="N9326" s="63">
        <f t="shared" si="601"/>
        <v>1.0939498563562671</v>
      </c>
      <c r="O9326" s="63">
        <v>1.8947767321417297</v>
      </c>
      <c r="P9326">
        <v>3</v>
      </c>
      <c r="Q9326" s="2">
        <v>0.51580033263857605</v>
      </c>
      <c r="R9326" s="63">
        <f t="shared" si="602"/>
        <v>0.18256807602745326</v>
      </c>
      <c r="S9326">
        <v>0.31621718351964656</v>
      </c>
      <c r="T9326">
        <v>3</v>
      </c>
      <c r="U9326" s="339">
        <f t="shared" si="598"/>
        <v>-4.3418610308074701</v>
      </c>
      <c r="V9326" s="4">
        <f t="shared" si="599"/>
        <v>3.7667531107698911</v>
      </c>
    </row>
    <row r="9327" spans="1:22">
      <c r="A9327" s="25" t="s">
        <v>1208</v>
      </c>
      <c r="B9327" t="s">
        <v>1215</v>
      </c>
      <c r="C9327" s="219" t="s">
        <v>1433</v>
      </c>
      <c r="D9327" s="139" t="s">
        <v>44</v>
      </c>
      <c r="E9327" s="138" t="s">
        <v>60</v>
      </c>
      <c r="F9327" s="138" t="s">
        <v>60</v>
      </c>
      <c r="G9327">
        <v>10</v>
      </c>
      <c r="H9327" s="123">
        <f t="shared" si="600"/>
        <v>2.4509803921568627E-2</v>
      </c>
      <c r="K9327" t="s">
        <v>100</v>
      </c>
      <c r="M9327" s="2">
        <v>2.30531169077243</v>
      </c>
      <c r="N9327" s="63">
        <f t="shared" si="601"/>
        <v>0.54697492817813664</v>
      </c>
      <c r="O9327" s="63">
        <v>0.94738836607087018</v>
      </c>
      <c r="P9327">
        <v>3</v>
      </c>
      <c r="Q9327" s="2">
        <v>0.18863555022210901</v>
      </c>
      <c r="R9327" s="63">
        <f t="shared" si="602"/>
        <v>0.12130688407150532</v>
      </c>
      <c r="S9327">
        <v>0.21010968651971496</v>
      </c>
      <c r="T9327">
        <v>3</v>
      </c>
      <c r="U9327" s="339">
        <f t="shared" si="598"/>
        <v>-1.4972514317058823</v>
      </c>
      <c r="V9327" s="4">
        <f t="shared" si="599"/>
        <v>0.38864384284326031</v>
      </c>
    </row>
    <row r="9328" spans="1:22">
      <c r="A9328" s="66" t="s">
        <v>1208</v>
      </c>
      <c r="B9328" t="s">
        <v>1215</v>
      </c>
      <c r="C9328" s="219" t="s">
        <v>1433</v>
      </c>
      <c r="D9328" s="139" t="s">
        <v>44</v>
      </c>
      <c r="E9328" s="138" t="s">
        <v>60</v>
      </c>
      <c r="F9328" s="138" t="s">
        <v>60</v>
      </c>
      <c r="G9328">
        <v>32</v>
      </c>
      <c r="H9328" s="123">
        <f t="shared" si="600"/>
        <v>7.8431372549019607E-2</v>
      </c>
      <c r="K9328" t="s">
        <v>100</v>
      </c>
      <c r="M9328" s="2">
        <v>5.0308427545842997</v>
      </c>
      <c r="N9328" s="63">
        <f t="shared" si="601"/>
        <v>0.97239987231668668</v>
      </c>
      <c r="O9328" s="63">
        <v>1.6842459841259902</v>
      </c>
      <c r="P9328">
        <v>3</v>
      </c>
      <c r="Q9328" s="2">
        <v>0.158740184003868</v>
      </c>
      <c r="R9328" s="63">
        <f t="shared" si="602"/>
        <v>6.0774992019794985E-2</v>
      </c>
      <c r="S9328">
        <v>0.10526537400787797</v>
      </c>
      <c r="T9328">
        <v>3</v>
      </c>
      <c r="U9328" s="339">
        <f t="shared" si="598"/>
        <v>-3.2835259469210185</v>
      </c>
      <c r="V9328" s="4">
        <f t="shared" si="599"/>
        <v>0.4371346194727983</v>
      </c>
    </row>
    <row r="9329" spans="1:22">
      <c r="A9329" s="66" t="s">
        <v>1208</v>
      </c>
      <c r="B9329" t="s">
        <v>1215</v>
      </c>
      <c r="C9329" s="219" t="s">
        <v>1433</v>
      </c>
      <c r="D9329" s="139" t="s">
        <v>44</v>
      </c>
      <c r="E9329" s="138" t="s">
        <v>60</v>
      </c>
      <c r="F9329" s="138" t="s">
        <v>60</v>
      </c>
      <c r="G9329">
        <v>91</v>
      </c>
      <c r="H9329" s="123">
        <f t="shared" si="600"/>
        <v>0.22303921568627452</v>
      </c>
      <c r="K9329" t="s">
        <v>100</v>
      </c>
      <c r="M9329" s="2">
        <v>2.2640476641613398</v>
      </c>
      <c r="N9329" s="63">
        <f t="shared" si="601"/>
        <v>0.42542494413855003</v>
      </c>
      <c r="O9329" s="63">
        <v>0.73685761805512007</v>
      </c>
      <c r="P9329">
        <v>3</v>
      </c>
      <c r="Q9329" s="2">
        <v>0.128844817785633</v>
      </c>
      <c r="R9329" s="63">
        <f t="shared" si="602"/>
        <v>0.12154998403958599</v>
      </c>
      <c r="S9329">
        <v>0.21053074801574903</v>
      </c>
      <c r="T9329">
        <v>3</v>
      </c>
      <c r="U9329" s="339">
        <f t="shared" si="598"/>
        <v>-2.6576406893616986</v>
      </c>
      <c r="V9329" s="4">
        <f t="shared" si="599"/>
        <v>0.91965514896097056</v>
      </c>
    </row>
    <row r="9330" spans="1:22">
      <c r="A9330" s="66" t="s">
        <v>1208</v>
      </c>
      <c r="B9330" t="s">
        <v>1215</v>
      </c>
      <c r="C9330" s="219" t="s">
        <v>1433</v>
      </c>
      <c r="D9330" s="139" t="s">
        <v>44</v>
      </c>
      <c r="E9330" s="138" t="s">
        <v>60</v>
      </c>
      <c r="F9330" s="138" t="s">
        <v>60</v>
      </c>
      <c r="G9330">
        <v>151</v>
      </c>
      <c r="H9330" s="123">
        <f t="shared" si="600"/>
        <v>0.37009803921568629</v>
      </c>
      <c r="K9330" t="s">
        <v>100</v>
      </c>
      <c r="M9330" s="2">
        <v>0.33895450430535501</v>
      </c>
      <c r="N9330" s="63">
        <f t="shared" si="601"/>
        <v>0.18232497605937747</v>
      </c>
      <c r="O9330" s="63">
        <v>0.31579612202362095</v>
      </c>
      <c r="P9330">
        <v>3</v>
      </c>
      <c r="Q9330" s="2">
        <v>9.2633529126928196E-2</v>
      </c>
      <c r="R9330" s="63">
        <f t="shared" si="602"/>
        <v>0.18208187609130036</v>
      </c>
      <c r="S9330">
        <v>0.31537506052759301</v>
      </c>
      <c r="T9330">
        <v>3</v>
      </c>
      <c r="U9330" s="339">
        <f t="shared" si="598"/>
        <v>-0.96725717546622181</v>
      </c>
      <c r="V9330" s="4">
        <f t="shared" si="599"/>
        <v>2.330432027567924</v>
      </c>
    </row>
    <row r="9331" spans="1:22">
      <c r="A9331" s="66" t="s">
        <v>1208</v>
      </c>
      <c r="B9331" t="s">
        <v>1215</v>
      </c>
      <c r="C9331" s="219" t="s">
        <v>1433</v>
      </c>
      <c r="D9331" s="139" t="s">
        <v>44</v>
      </c>
      <c r="E9331" s="138" t="s">
        <v>60</v>
      </c>
      <c r="F9331" s="138" t="s">
        <v>60</v>
      </c>
      <c r="G9331">
        <v>222</v>
      </c>
      <c r="H9331" s="123">
        <f t="shared" si="600"/>
        <v>0.54411764705882348</v>
      </c>
      <c r="K9331" t="s">
        <v>100</v>
      </c>
      <c r="M9331" s="2">
        <v>9.9871576243710294</v>
      </c>
      <c r="N9331" s="63">
        <f t="shared" si="601"/>
        <v>1.1547248483760413</v>
      </c>
      <c r="O9331" s="63">
        <v>2.0000421061495715</v>
      </c>
      <c r="P9331">
        <v>3</v>
      </c>
      <c r="Q9331" s="2">
        <v>1.0501273711025401</v>
      </c>
      <c r="R9331" s="63">
        <f t="shared" si="602"/>
        <v>0</v>
      </c>
      <c r="S9331">
        <v>0</v>
      </c>
      <c r="T9331">
        <v>3</v>
      </c>
      <c r="U9331" s="339">
        <f t="shared" si="598"/>
        <v>-4.6804041473545919</v>
      </c>
      <c r="V9331" s="4">
        <f t="shared" si="599"/>
        <v>0.33333333333333331</v>
      </c>
    </row>
    <row r="9332" spans="1:22">
      <c r="A9332" s="66" t="s">
        <v>1208</v>
      </c>
      <c r="B9332" t="s">
        <v>1215</v>
      </c>
      <c r="C9332" s="219" t="s">
        <v>1433</v>
      </c>
      <c r="D9332" s="139" t="s">
        <v>44</v>
      </c>
      <c r="E9332" s="138" t="s">
        <v>60</v>
      </c>
      <c r="F9332" s="138" t="s">
        <v>60</v>
      </c>
      <c r="G9332">
        <v>408</v>
      </c>
      <c r="H9332" s="123">
        <f t="shared" si="600"/>
        <v>1</v>
      </c>
      <c r="K9332" t="s">
        <v>100</v>
      </c>
      <c r="L9332" t="s">
        <v>100</v>
      </c>
      <c r="M9332" s="2">
        <v>8.3134381776458497</v>
      </c>
      <c r="N9332" s="63">
        <f t="shared" si="601"/>
        <v>2.7954065329423718</v>
      </c>
      <c r="O9332" s="63">
        <v>4.8417861428661499</v>
      </c>
      <c r="P9332">
        <v>3</v>
      </c>
      <c r="Q9332" s="2">
        <v>9.5783305741918596</v>
      </c>
      <c r="R9332" s="63">
        <f t="shared" si="602"/>
        <v>0.4861999361583404</v>
      </c>
      <c r="S9332">
        <v>0.84212299206299002</v>
      </c>
      <c r="T9332">
        <v>3</v>
      </c>
      <c r="U9332" s="339">
        <f t="shared" si="598"/>
        <v>-2.0689618004651424</v>
      </c>
      <c r="V9332" s="4">
        <f t="shared" si="599"/>
        <v>0.54769436489864176</v>
      </c>
    </row>
    <row r="9333" spans="1:22">
      <c r="A9333" s="66" t="s">
        <v>1208</v>
      </c>
      <c r="B9333" t="s">
        <v>1216</v>
      </c>
      <c r="C9333" s="219" t="s">
        <v>1433</v>
      </c>
      <c r="D9333" s="139" t="s">
        <v>44</v>
      </c>
      <c r="E9333" s="138" t="s">
        <v>60</v>
      </c>
      <c r="F9333" s="138" t="s">
        <v>60</v>
      </c>
      <c r="G9333">
        <v>0</v>
      </c>
      <c r="H9333" s="123">
        <f t="shared" si="600"/>
        <v>0</v>
      </c>
      <c r="I9333" s="2" t="s">
        <v>100</v>
      </c>
      <c r="M9333" s="2">
        <v>9.7739827481049009</v>
      </c>
      <c r="N9333" s="63">
        <f t="shared" si="601"/>
        <v>1.2425581880384964</v>
      </c>
      <c r="O9333" s="63">
        <v>2.1521739130433986</v>
      </c>
      <c r="P9333">
        <v>3</v>
      </c>
      <c r="Q9333" s="2">
        <v>0.37875751503006599</v>
      </c>
      <c r="R9333" s="63">
        <f t="shared" si="602"/>
        <v>1.242558188038521</v>
      </c>
      <c r="S9333">
        <v>2.1521739130434412</v>
      </c>
      <c r="T9333">
        <v>3</v>
      </c>
      <c r="U9333" s="339">
        <f t="shared" si="598"/>
        <v>-2.0220718535233596E-2</v>
      </c>
      <c r="V9333" s="4">
        <f t="shared" si="599"/>
        <v>0.35016215963223124</v>
      </c>
    </row>
    <row r="9334" spans="1:22">
      <c r="A9334" s="66" t="s">
        <v>1208</v>
      </c>
      <c r="B9334" t="s">
        <v>1216</v>
      </c>
      <c r="C9334" s="219" t="s">
        <v>1433</v>
      </c>
      <c r="D9334" s="139" t="s">
        <v>44</v>
      </c>
      <c r="E9334" s="138" t="s">
        <v>60</v>
      </c>
      <c r="F9334" s="138" t="s">
        <v>60</v>
      </c>
      <c r="G9334">
        <v>3</v>
      </c>
      <c r="H9334" s="123">
        <f t="shared" si="600"/>
        <v>7.3529411764705881E-3</v>
      </c>
      <c r="J9334" t="s">
        <v>100</v>
      </c>
      <c r="M9334" s="2">
        <v>9.9649298597194402</v>
      </c>
      <c r="N9334" s="63">
        <f t="shared" si="601"/>
        <v>0.90367868220979874</v>
      </c>
      <c r="O9334" s="63">
        <v>1.5652173913042606</v>
      </c>
      <c r="P9334">
        <v>3</v>
      </c>
      <c r="Q9334" s="2">
        <v>0.37091574453255299</v>
      </c>
      <c r="R9334" s="63">
        <f t="shared" si="602"/>
        <v>0.2259196705524617</v>
      </c>
      <c r="S9334">
        <v>0.39130434782608597</v>
      </c>
      <c r="T9334">
        <v>3</v>
      </c>
      <c r="U9334" s="339">
        <f t="shared" si="598"/>
        <v>-3.2699309956684695</v>
      </c>
      <c r="V9334" s="4">
        <f t="shared" si="599"/>
        <v>0.68911664644852666</v>
      </c>
    </row>
    <row r="9335" spans="1:22">
      <c r="A9335" s="25" t="s">
        <v>1208</v>
      </c>
      <c r="B9335" t="s">
        <v>1216</v>
      </c>
      <c r="C9335" s="219" t="s">
        <v>1433</v>
      </c>
      <c r="D9335" s="139" t="s">
        <v>44</v>
      </c>
      <c r="E9335" s="138" t="s">
        <v>60</v>
      </c>
      <c r="F9335" s="138" t="s">
        <v>60</v>
      </c>
      <c r="G9335">
        <v>10</v>
      </c>
      <c r="H9335" s="123">
        <f t="shared" si="600"/>
        <v>2.4509803921568627E-2</v>
      </c>
      <c r="K9335" t="s">
        <v>100</v>
      </c>
      <c r="M9335" s="2">
        <v>12.306482530277901</v>
      </c>
      <c r="N9335" s="63">
        <f t="shared" si="601"/>
        <v>1.9207699445267006</v>
      </c>
      <c r="O9335" s="63">
        <v>3.3268711335714993</v>
      </c>
      <c r="P9335">
        <v>3</v>
      </c>
      <c r="Q9335" s="2">
        <v>0.35052714123900502</v>
      </c>
      <c r="R9335" s="63">
        <f t="shared" si="602"/>
        <v>0.33933225065945288</v>
      </c>
      <c r="S9335">
        <v>0.58774069878887003</v>
      </c>
      <c r="T9335">
        <v>3</v>
      </c>
      <c r="U9335" s="339">
        <f t="shared" si="598"/>
        <v>-3.5019065043786473</v>
      </c>
      <c r="V9335" s="4">
        <f t="shared" si="599"/>
        <v>1.1702837659250667</v>
      </c>
    </row>
    <row r="9336" spans="1:22">
      <c r="A9336" s="66" t="s">
        <v>1208</v>
      </c>
      <c r="B9336" t="s">
        <v>1216</v>
      </c>
      <c r="C9336" s="219" t="s">
        <v>1433</v>
      </c>
      <c r="D9336" s="139" t="s">
        <v>44</v>
      </c>
      <c r="E9336" s="138" t="s">
        <v>60</v>
      </c>
      <c r="F9336" s="138" t="s">
        <v>60</v>
      </c>
      <c r="G9336">
        <v>32</v>
      </c>
      <c r="H9336" s="123">
        <f t="shared" si="600"/>
        <v>7.8431372549019607E-2</v>
      </c>
      <c r="K9336" t="s">
        <v>100</v>
      </c>
      <c r="M9336" s="2">
        <v>6.0260085388167601</v>
      </c>
      <c r="N9336" s="63">
        <f t="shared" si="601"/>
        <v>0.90367868220985004</v>
      </c>
      <c r="O9336" s="63">
        <v>1.5652173913043494</v>
      </c>
      <c r="P9336">
        <v>3</v>
      </c>
      <c r="Q9336" s="2">
        <v>0.29485057070663601</v>
      </c>
      <c r="R9336" s="63">
        <f t="shared" si="602"/>
        <v>0.2259196705524617</v>
      </c>
      <c r="S9336">
        <v>0.39130434782608597</v>
      </c>
      <c r="T9336">
        <v>3</v>
      </c>
      <c r="U9336" s="339">
        <f t="shared" si="598"/>
        <v>-2.8444019974337822</v>
      </c>
      <c r="V9336" s="4">
        <f t="shared" si="599"/>
        <v>0.74873170544535239</v>
      </c>
    </row>
    <row r="9337" spans="1:22">
      <c r="A9337" s="66" t="s">
        <v>1208</v>
      </c>
      <c r="B9337" t="s">
        <v>1216</v>
      </c>
      <c r="C9337" s="219" t="s">
        <v>1433</v>
      </c>
      <c r="D9337" s="139" t="s">
        <v>44</v>
      </c>
      <c r="E9337" s="138" t="s">
        <v>60</v>
      </c>
      <c r="F9337" s="138" t="s">
        <v>60</v>
      </c>
      <c r="G9337">
        <v>91</v>
      </c>
      <c r="H9337" s="123">
        <f t="shared" si="600"/>
        <v>0.22303921568627452</v>
      </c>
      <c r="K9337" t="s">
        <v>100</v>
      </c>
      <c r="M9337" s="2">
        <v>6.9478086607998604</v>
      </c>
      <c r="N9337" s="63">
        <f t="shared" si="601"/>
        <v>2.9369557171819567</v>
      </c>
      <c r="O9337" s="63">
        <v>5.0869565217390393</v>
      </c>
      <c r="P9337">
        <v>3</v>
      </c>
      <c r="Q9337" s="2">
        <v>0.23838982312451401</v>
      </c>
      <c r="R9337" s="63">
        <f t="shared" si="602"/>
        <v>0.22637241538322836</v>
      </c>
      <c r="S9337">
        <v>0.39208852487583801</v>
      </c>
      <c r="T9337">
        <v>3</v>
      </c>
      <c r="U9337" s="339">
        <f t="shared" si="598"/>
        <v>-3.1597129002092141</v>
      </c>
      <c r="V9337" s="4">
        <f t="shared" si="599"/>
        <v>0.92277802927415808</v>
      </c>
    </row>
    <row r="9338" spans="1:22">
      <c r="A9338" s="66" t="s">
        <v>1208</v>
      </c>
      <c r="B9338" t="s">
        <v>1216</v>
      </c>
      <c r="C9338" s="219" t="s">
        <v>1433</v>
      </c>
      <c r="D9338" s="139" t="s">
        <v>44</v>
      </c>
      <c r="E9338" s="138" t="s">
        <v>60</v>
      </c>
      <c r="F9338" s="138" t="s">
        <v>60</v>
      </c>
      <c r="G9338">
        <v>151</v>
      </c>
      <c r="H9338" s="123">
        <f t="shared" si="600"/>
        <v>0.37009803921568629</v>
      </c>
      <c r="K9338" t="s">
        <v>100</v>
      </c>
      <c r="M9338" s="2">
        <v>11.7826522610438</v>
      </c>
      <c r="N9338" s="63">
        <f t="shared" si="601"/>
        <v>2.4846636312463146</v>
      </c>
      <c r="O9338" s="63">
        <v>4.3035636490371978</v>
      </c>
      <c r="P9338">
        <v>3</v>
      </c>
      <c r="Q9338" s="2">
        <v>0.563039121721708</v>
      </c>
      <c r="R9338" s="63">
        <f t="shared" si="602"/>
        <v>0.22637241538322833</v>
      </c>
      <c r="S9338">
        <v>0.39208852487583795</v>
      </c>
      <c r="T9338">
        <v>3</v>
      </c>
      <c r="U9338" s="339">
        <f t="shared" si="598"/>
        <v>-3.9004763353136873</v>
      </c>
      <c r="V9338" s="4">
        <f t="shared" si="599"/>
        <v>1.2350530932594301</v>
      </c>
    </row>
    <row r="9339" spans="1:22">
      <c r="A9339" s="66" t="s">
        <v>1208</v>
      </c>
      <c r="B9339" t="s">
        <v>1216</v>
      </c>
      <c r="C9339" s="219" t="s">
        <v>1433</v>
      </c>
      <c r="D9339" s="139" t="s">
        <v>44</v>
      </c>
      <c r="E9339" s="138" t="s">
        <v>60</v>
      </c>
      <c r="F9339" s="138" t="s">
        <v>60</v>
      </c>
      <c r="G9339">
        <v>222</v>
      </c>
      <c r="H9339" s="123">
        <f t="shared" si="600"/>
        <v>0.54411764705882348</v>
      </c>
      <c r="K9339" t="s">
        <v>100</v>
      </c>
      <c r="M9339" s="2">
        <v>1.7377363422497101</v>
      </c>
      <c r="N9339" s="63">
        <f t="shared" si="601"/>
        <v>1.3550652784840067</v>
      </c>
      <c r="O9339" s="63">
        <v>2.3470419099067694</v>
      </c>
      <c r="P9339">
        <v>3</v>
      </c>
      <c r="Q9339" s="2">
        <v>1.56051232900583</v>
      </c>
      <c r="R9339" s="63">
        <f t="shared" si="602"/>
        <v>0.33933225065945977</v>
      </c>
      <c r="S9339">
        <v>0.58774069878888191</v>
      </c>
      <c r="T9339">
        <v>3</v>
      </c>
      <c r="U9339" s="339">
        <f t="shared" si="598"/>
        <v>-1.1269894788189398</v>
      </c>
      <c r="V9339" s="4">
        <f t="shared" si="599"/>
        <v>0.69655615774758139</v>
      </c>
    </row>
    <row r="9340" spans="1:22">
      <c r="A9340" s="66" t="s">
        <v>1208</v>
      </c>
      <c r="B9340" t="s">
        <v>1216</v>
      </c>
      <c r="C9340" s="219" t="s">
        <v>1433</v>
      </c>
      <c r="D9340" s="139" t="s">
        <v>44</v>
      </c>
      <c r="E9340" s="138" t="s">
        <v>60</v>
      </c>
      <c r="F9340" s="138" t="s">
        <v>60</v>
      </c>
      <c r="G9340">
        <v>408</v>
      </c>
      <c r="H9340" s="123">
        <f t="shared" si="600"/>
        <v>1</v>
      </c>
      <c r="K9340" t="s">
        <v>100</v>
      </c>
      <c r="L9340" t="s">
        <v>100</v>
      </c>
      <c r="M9340" s="2">
        <v>32.474339984316401</v>
      </c>
      <c r="N9340" s="63">
        <f t="shared" si="601"/>
        <v>1.8069046195889642</v>
      </c>
      <c r="O9340" s="63">
        <v>3.1296506055590001</v>
      </c>
      <c r="P9340">
        <v>3</v>
      </c>
      <c r="Q9340" s="2">
        <v>12.0437956204379</v>
      </c>
      <c r="R9340" s="63">
        <f t="shared" si="602"/>
        <v>0.33842676099792757</v>
      </c>
      <c r="S9340">
        <v>0.58617234468937984</v>
      </c>
      <c r="T9340">
        <v>3</v>
      </c>
      <c r="U9340" s="339">
        <f t="shared" si="598"/>
        <v>-3.0354360551674686</v>
      </c>
      <c r="V9340" s="4">
        <f t="shared" si="599"/>
        <v>0.38036550002946118</v>
      </c>
    </row>
    <row r="9341" spans="1:22">
      <c r="A9341" s="406" t="s">
        <v>1218</v>
      </c>
      <c r="B9341" t="s">
        <v>1219</v>
      </c>
      <c r="C9341" s="219" t="s">
        <v>1433</v>
      </c>
      <c r="D9341" s="139" t="s">
        <v>44</v>
      </c>
      <c r="E9341" s="138" t="s">
        <v>60</v>
      </c>
      <c r="F9341" s="138" t="s">
        <v>60</v>
      </c>
      <c r="G9341">
        <v>0</v>
      </c>
      <c r="H9341" s="123">
        <f t="shared" ref="H9341:H9372" si="603">G9341/183</f>
        <v>0</v>
      </c>
      <c r="I9341" s="2" t="s">
        <v>100</v>
      </c>
      <c r="M9341" s="2">
        <v>14.2335766423357</v>
      </c>
      <c r="N9341">
        <v>2.5547445255475001</v>
      </c>
      <c r="O9341" s="63">
        <f t="shared" ref="O9341:O9372" si="604">N9341*SQRT(P9341)</f>
        <v>6.7592186779023837</v>
      </c>
      <c r="P9341">
        <v>7</v>
      </c>
      <c r="Q9341" s="2">
        <v>5.10948905109489</v>
      </c>
      <c r="R9341">
        <v>4.014598540146002</v>
      </c>
      <c r="S9341" s="63">
        <f t="shared" ref="S9341:S9372" si="605">R9341*SQRT(T9341)</f>
        <v>5.6774997029577046</v>
      </c>
      <c r="T9341">
        <v>2</v>
      </c>
      <c r="U9341" s="339">
        <f t="shared" si="598"/>
        <v>-0.16705408466316621</v>
      </c>
      <c r="V9341" s="4">
        <f t="shared" si="599"/>
        <v>0.25396825396825595</v>
      </c>
    </row>
    <row r="9342" spans="1:22">
      <c r="A9342" s="406" t="s">
        <v>1218</v>
      </c>
      <c r="B9342" t="s">
        <v>1219</v>
      </c>
      <c r="C9342" s="219" t="s">
        <v>1433</v>
      </c>
      <c r="D9342" s="139" t="s">
        <v>44</v>
      </c>
      <c r="E9342" s="138" t="s">
        <v>60</v>
      </c>
      <c r="F9342" s="138" t="s">
        <v>60</v>
      </c>
      <c r="G9342">
        <v>1</v>
      </c>
      <c r="H9342" s="123">
        <f t="shared" si="603"/>
        <v>5.4644808743169399E-3</v>
      </c>
      <c r="J9342" t="s">
        <v>100</v>
      </c>
      <c r="M9342" s="2">
        <v>21.5328467153284</v>
      </c>
      <c r="N9342">
        <v>2.1897810218978009</v>
      </c>
      <c r="O9342" s="63">
        <f t="shared" si="604"/>
        <v>5.7936160096304663</v>
      </c>
      <c r="P9342">
        <v>7</v>
      </c>
      <c r="Q9342" s="2">
        <v>22.262773722627699</v>
      </c>
      <c r="R9342">
        <v>2.1897810218978098</v>
      </c>
      <c r="S9342" s="63">
        <f t="shared" si="605"/>
        <v>3.0968180197950983</v>
      </c>
      <c r="T9342">
        <v>2</v>
      </c>
      <c r="U9342" s="339">
        <f t="shared" si="598"/>
        <v>-1.4384801142904577</v>
      </c>
      <c r="V9342" s="4">
        <f t="shared" si="599"/>
        <v>0.32653061224489793</v>
      </c>
    </row>
    <row r="9343" spans="1:22">
      <c r="A9343" s="418" t="s">
        <v>1218</v>
      </c>
      <c r="B9343" t="s">
        <v>1219</v>
      </c>
      <c r="C9343" s="219" t="s">
        <v>1433</v>
      </c>
      <c r="D9343" s="139" t="s">
        <v>44</v>
      </c>
      <c r="E9343" s="138" t="s">
        <v>60</v>
      </c>
      <c r="F9343" s="138" t="s">
        <v>60</v>
      </c>
      <c r="G9343">
        <v>110</v>
      </c>
      <c r="H9343" s="123">
        <f t="shared" si="603"/>
        <v>0.60109289617486339</v>
      </c>
      <c r="K9343" t="s">
        <v>100</v>
      </c>
      <c r="M9343" s="2">
        <v>20.4379562043795</v>
      </c>
      <c r="N9343">
        <v>1.8248175182481994</v>
      </c>
      <c r="O9343" s="63">
        <f t="shared" si="604"/>
        <v>4.8280133413588064</v>
      </c>
      <c r="P9343">
        <v>7</v>
      </c>
      <c r="Q9343" s="2">
        <v>20.4379562043795</v>
      </c>
      <c r="R9343">
        <v>4.3795620437956018</v>
      </c>
      <c r="S9343" s="63">
        <f t="shared" si="605"/>
        <v>6.1936360395901717</v>
      </c>
      <c r="T9343">
        <v>2</v>
      </c>
      <c r="U9343" s="339">
        <f t="shared" si="598"/>
        <v>8.552217343816336E-2</v>
      </c>
      <c r="V9343" s="4">
        <f t="shared" si="599"/>
        <v>0.18155641724574786</v>
      </c>
    </row>
    <row r="9344" spans="1:22">
      <c r="A9344" s="406" t="s">
        <v>1218</v>
      </c>
      <c r="B9344" t="s">
        <v>1219</v>
      </c>
      <c r="C9344" s="219" t="s">
        <v>1433</v>
      </c>
      <c r="D9344" s="139" t="s">
        <v>44</v>
      </c>
      <c r="E9344" s="138" t="s">
        <v>60</v>
      </c>
      <c r="F9344" s="138" t="s">
        <v>60</v>
      </c>
      <c r="G9344">
        <v>183</v>
      </c>
      <c r="H9344" s="123">
        <f t="shared" si="603"/>
        <v>1</v>
      </c>
      <c r="K9344" t="s">
        <v>100</v>
      </c>
      <c r="L9344" t="s">
        <v>100</v>
      </c>
      <c r="M9344" s="2">
        <v>25.5474452554744</v>
      </c>
      <c r="N9344">
        <v>1.8248175182481994</v>
      </c>
      <c r="O9344" s="63">
        <f t="shared" si="604"/>
        <v>4.8280133413588064</v>
      </c>
      <c r="P9344">
        <v>7</v>
      </c>
      <c r="Q9344" s="2">
        <v>21.5328467153284</v>
      </c>
      <c r="R9344">
        <v>1.8248175182481994</v>
      </c>
      <c r="S9344" s="63">
        <f t="shared" si="605"/>
        <v>2.5806816831626165</v>
      </c>
      <c r="T9344">
        <v>2</v>
      </c>
      <c r="U9344" s="339">
        <f t="shared" si="598"/>
        <v>-0.22314355131421082</v>
      </c>
      <c r="V9344" s="4">
        <f t="shared" si="599"/>
        <v>0.15082908163265332</v>
      </c>
    </row>
    <row r="9345" spans="1:22">
      <c r="A9345" s="406" t="s">
        <v>1218</v>
      </c>
      <c r="B9345" t="s">
        <v>1220</v>
      </c>
      <c r="C9345" s="219" t="s">
        <v>1433</v>
      </c>
      <c r="D9345" s="139" t="s">
        <v>44</v>
      </c>
      <c r="E9345" s="138" t="s">
        <v>60</v>
      </c>
      <c r="F9345" s="138" t="s">
        <v>60</v>
      </c>
      <c r="G9345">
        <v>0</v>
      </c>
      <c r="H9345" s="123">
        <f t="shared" si="603"/>
        <v>0</v>
      </c>
      <c r="I9345" s="2" t="s">
        <v>100</v>
      </c>
      <c r="M9345" s="2">
        <v>24.087591240875899</v>
      </c>
      <c r="N9345">
        <v>2.1897810218978009</v>
      </c>
      <c r="O9345" s="63">
        <f t="shared" si="604"/>
        <v>5.7936160096304663</v>
      </c>
      <c r="P9345">
        <v>7</v>
      </c>
      <c r="Q9345" s="2">
        <v>7.6642335766423297</v>
      </c>
      <c r="R9345">
        <v>3.2846715328467013</v>
      </c>
      <c r="S9345" s="63">
        <f t="shared" si="605"/>
        <v>4.6452270296926281</v>
      </c>
      <c r="T9345">
        <v>2</v>
      </c>
      <c r="U9345" s="339">
        <f t="shared" si="598"/>
        <v>-0.1121172981207086</v>
      </c>
      <c r="V9345" s="4">
        <f t="shared" si="599"/>
        <v>0.16612631838141742</v>
      </c>
    </row>
    <row r="9346" spans="1:22">
      <c r="A9346" s="406" t="s">
        <v>1218</v>
      </c>
      <c r="B9346" t="s">
        <v>1220</v>
      </c>
      <c r="C9346" s="219" t="s">
        <v>1433</v>
      </c>
      <c r="D9346" s="139" t="s">
        <v>44</v>
      </c>
      <c r="E9346" s="138" t="s">
        <v>60</v>
      </c>
      <c r="F9346" s="138" t="s">
        <v>60</v>
      </c>
      <c r="G9346">
        <v>1</v>
      </c>
      <c r="H9346" s="123">
        <f t="shared" si="603"/>
        <v>5.4644808743169399E-3</v>
      </c>
      <c r="J9346" t="s">
        <v>100</v>
      </c>
      <c r="M9346" s="2">
        <v>25.912408759123998</v>
      </c>
      <c r="N9346">
        <v>4.0145985401460003</v>
      </c>
      <c r="O9346" s="63">
        <f t="shared" si="604"/>
        <v>10.621629350989272</v>
      </c>
      <c r="P9346">
        <v>7</v>
      </c>
      <c r="Q9346" s="2">
        <v>9.4890510948905096</v>
      </c>
      <c r="R9346">
        <v>4.0145985401459701</v>
      </c>
      <c r="S9346" s="63">
        <f t="shared" si="605"/>
        <v>5.6774997029576593</v>
      </c>
      <c r="T9346">
        <v>2</v>
      </c>
      <c r="U9346" s="339">
        <f t="shared" si="598"/>
        <v>-1.2181574393178898</v>
      </c>
      <c r="V9346" s="4">
        <f t="shared" si="599"/>
        <v>0.41723356009070134</v>
      </c>
    </row>
    <row r="9347" spans="1:22">
      <c r="A9347" s="406" t="s">
        <v>1218</v>
      </c>
      <c r="B9347" t="s">
        <v>1220</v>
      </c>
      <c r="C9347" s="219" t="s">
        <v>1433</v>
      </c>
      <c r="D9347" s="139" t="s">
        <v>44</v>
      </c>
      <c r="E9347" s="138" t="s">
        <v>60</v>
      </c>
      <c r="F9347" s="138" t="s">
        <v>60</v>
      </c>
      <c r="G9347">
        <v>110</v>
      </c>
      <c r="H9347" s="123">
        <f t="shared" si="603"/>
        <v>0.60109289617486339</v>
      </c>
      <c r="K9347" t="s">
        <v>100</v>
      </c>
      <c r="M9347" s="2">
        <v>21.897810218978101</v>
      </c>
      <c r="N9347">
        <v>1.4598540145984984</v>
      </c>
      <c r="O9347" s="63">
        <f t="shared" si="604"/>
        <v>3.8624106730868832</v>
      </c>
      <c r="P9347">
        <v>7</v>
      </c>
      <c r="Q9347" s="2">
        <v>15.328467153284601</v>
      </c>
      <c r="R9347">
        <v>6.2043795620437905</v>
      </c>
      <c r="S9347" s="63">
        <f t="shared" si="605"/>
        <v>8.7743177227527731</v>
      </c>
      <c r="T9347">
        <v>2</v>
      </c>
      <c r="U9347" s="339">
        <f t="shared" si="598"/>
        <v>-0.83624802420061872</v>
      </c>
      <c r="V9347" s="4">
        <f t="shared" si="599"/>
        <v>0.57037193575655065</v>
      </c>
    </row>
    <row r="9348" spans="1:22">
      <c r="A9348" s="406" t="s">
        <v>1218</v>
      </c>
      <c r="B9348" t="s">
        <v>1220</v>
      </c>
      <c r="C9348" s="219" t="s">
        <v>1433</v>
      </c>
      <c r="D9348" s="139" t="s">
        <v>44</v>
      </c>
      <c r="E9348" s="138" t="s">
        <v>60</v>
      </c>
      <c r="F9348" s="138" t="s">
        <v>60</v>
      </c>
      <c r="G9348">
        <v>183</v>
      </c>
      <c r="H9348" s="123">
        <f t="shared" si="603"/>
        <v>1</v>
      </c>
      <c r="K9348" t="s">
        <v>100</v>
      </c>
      <c r="L9348" t="s">
        <v>100</v>
      </c>
      <c r="M9348" s="2">
        <v>22.992700729927002</v>
      </c>
      <c r="N9348">
        <v>3.2846715328466978</v>
      </c>
      <c r="O9348" s="63">
        <f t="shared" si="604"/>
        <v>8.6904240144456892</v>
      </c>
      <c r="P9348">
        <v>7</v>
      </c>
      <c r="Q9348" s="2">
        <v>95.465709427545704</v>
      </c>
      <c r="R9348">
        <v>3.6496350364964005</v>
      </c>
      <c r="S9348" s="63">
        <f t="shared" si="605"/>
        <v>5.1613633663252356</v>
      </c>
      <c r="T9348">
        <v>2</v>
      </c>
      <c r="U9348" s="339">
        <f t="shared" si="598"/>
        <v>-0.40546510810816877</v>
      </c>
      <c r="V9348" s="4">
        <f t="shared" si="599"/>
        <v>0.19954648526077307</v>
      </c>
    </row>
    <row r="9349" spans="1:22">
      <c r="A9349" s="406" t="s">
        <v>1218</v>
      </c>
      <c r="B9349" t="s">
        <v>1221</v>
      </c>
      <c r="C9349" s="219" t="s">
        <v>1433</v>
      </c>
      <c r="D9349" s="139" t="s">
        <v>44</v>
      </c>
      <c r="E9349" s="138" t="s">
        <v>60</v>
      </c>
      <c r="F9349" s="138" t="s">
        <v>60</v>
      </c>
      <c r="G9349">
        <v>0</v>
      </c>
      <c r="H9349" s="123">
        <f t="shared" si="603"/>
        <v>0</v>
      </c>
      <c r="I9349" s="2" t="s">
        <v>100</v>
      </c>
      <c r="M9349" s="2">
        <v>62.629888532023401</v>
      </c>
      <c r="N9349" s="63">
        <v>7.4626865671640985</v>
      </c>
      <c r="O9349" s="63">
        <f t="shared" si="604"/>
        <v>19.744412769138524</v>
      </c>
      <c r="P9349">
        <v>7</v>
      </c>
      <c r="Q9349" s="2">
        <v>45.909692046098598</v>
      </c>
      <c r="R9349">
        <v>8.9552238800000001</v>
      </c>
      <c r="S9349" s="63">
        <f t="shared" si="605"/>
        <v>12.664599065183411</v>
      </c>
      <c r="T9349">
        <v>2</v>
      </c>
      <c r="U9349" s="339">
        <f t="shared" si="598"/>
        <v>0.42152450267194491</v>
      </c>
      <c r="V9349" s="4">
        <f t="shared" si="599"/>
        <v>0.15165664470474777</v>
      </c>
    </row>
    <row r="9350" spans="1:22">
      <c r="A9350" s="406" t="s">
        <v>1218</v>
      </c>
      <c r="B9350" t="s">
        <v>1221</v>
      </c>
      <c r="C9350" s="219" t="s">
        <v>1433</v>
      </c>
      <c r="D9350" s="139" t="s">
        <v>44</v>
      </c>
      <c r="E9350" s="138" t="s">
        <v>60</v>
      </c>
      <c r="F9350" s="138" t="s">
        <v>60</v>
      </c>
      <c r="G9350">
        <v>1</v>
      </c>
      <c r="H9350" s="123">
        <f t="shared" si="603"/>
        <v>5.4644808743169399E-3</v>
      </c>
      <c r="J9350" t="s">
        <v>100</v>
      </c>
      <c r="M9350" s="2">
        <v>56.357453240128301</v>
      </c>
      <c r="N9350" s="63">
        <v>7.4626865671642975</v>
      </c>
      <c r="O9350" s="63">
        <f t="shared" si="604"/>
        <v>19.74441276913905</v>
      </c>
      <c r="P9350">
        <v>7</v>
      </c>
      <c r="Q9350" s="2">
        <v>91.441526544492604</v>
      </c>
      <c r="R9350">
        <v>5.9701492500000004</v>
      </c>
      <c r="S9350" s="63">
        <f t="shared" si="605"/>
        <v>8.4430660387415628</v>
      </c>
      <c r="T9350">
        <v>2</v>
      </c>
      <c r="U9350" s="339">
        <f t="shared" si="598"/>
        <v>-0.20503824818015182</v>
      </c>
      <c r="V9350" s="4">
        <f t="shared" si="599"/>
        <v>0.15976784411799064</v>
      </c>
    </row>
    <row r="9351" spans="1:22">
      <c r="A9351" s="418" t="s">
        <v>1218</v>
      </c>
      <c r="B9351" t="s">
        <v>1221</v>
      </c>
      <c r="C9351" s="219" t="s">
        <v>1433</v>
      </c>
      <c r="D9351" s="139" t="s">
        <v>44</v>
      </c>
      <c r="E9351" s="138" t="s">
        <v>60</v>
      </c>
      <c r="F9351" s="138" t="s">
        <v>60</v>
      </c>
      <c r="G9351">
        <v>110</v>
      </c>
      <c r="H9351" s="123">
        <f t="shared" si="603"/>
        <v>0.60109289617486339</v>
      </c>
      <c r="K9351" t="s">
        <v>100</v>
      </c>
      <c r="M9351" s="2">
        <v>94.445494048743498</v>
      </c>
      <c r="N9351" s="63">
        <v>13.413942943509497</v>
      </c>
      <c r="O9351" s="63">
        <f t="shared" si="604"/>
        <v>35.489957129335863</v>
      </c>
      <c r="P9351">
        <v>7</v>
      </c>
      <c r="Q9351" s="2">
        <v>122.482524088418</v>
      </c>
      <c r="R9351">
        <v>13.432835799999999</v>
      </c>
      <c r="S9351" s="63">
        <f t="shared" si="605"/>
        <v>18.996898569490845</v>
      </c>
      <c r="T9351">
        <v>2</v>
      </c>
      <c r="U9351" s="339">
        <f t="shared" si="598"/>
        <v>-3.2323171702892964E-2</v>
      </c>
      <c r="V9351" s="4">
        <f t="shared" si="599"/>
        <v>0.16443699560060596</v>
      </c>
    </row>
    <row r="9352" spans="1:22">
      <c r="A9352" s="406" t="s">
        <v>1218</v>
      </c>
      <c r="B9352" t="s">
        <v>1221</v>
      </c>
      <c r="C9352" s="219" t="s">
        <v>1433</v>
      </c>
      <c r="D9352" s="139" t="s">
        <v>44</v>
      </c>
      <c r="E9352" s="138" t="s">
        <v>60</v>
      </c>
      <c r="F9352" s="138" t="s">
        <v>60</v>
      </c>
      <c r="G9352">
        <v>183</v>
      </c>
      <c r="H9352" s="123">
        <f t="shared" si="603"/>
        <v>1</v>
      </c>
      <c r="K9352" t="s">
        <v>100</v>
      </c>
      <c r="L9352" t="s">
        <v>100</v>
      </c>
      <c r="M9352" s="2">
        <v>82.165123748346701</v>
      </c>
      <c r="N9352" s="63">
        <v>7.4626865671642975</v>
      </c>
      <c r="O9352" s="63">
        <f t="shared" si="604"/>
        <v>19.74441276913905</v>
      </c>
      <c r="P9352">
        <v>7</v>
      </c>
      <c r="Q9352" s="2">
        <v>29.5129615082482</v>
      </c>
      <c r="R9352">
        <v>55.204987699999997</v>
      </c>
      <c r="S9352" s="63">
        <f t="shared" si="605"/>
        <v>78.071642315979901</v>
      </c>
      <c r="T9352">
        <v>2</v>
      </c>
      <c r="U9352" s="339">
        <f t="shared" si="598"/>
        <v>0.399237432577354</v>
      </c>
      <c r="V9352" s="4">
        <f t="shared" si="599"/>
        <v>0.34600319165012094</v>
      </c>
    </row>
    <row r="9353" spans="1:22">
      <c r="A9353" s="406" t="s">
        <v>1218</v>
      </c>
      <c r="B9353" t="s">
        <v>1222</v>
      </c>
      <c r="C9353" s="219" t="s">
        <v>1433</v>
      </c>
      <c r="D9353" s="139" t="s">
        <v>44</v>
      </c>
      <c r="E9353" s="138" t="s">
        <v>60</v>
      </c>
      <c r="F9353" s="138" t="s">
        <v>60</v>
      </c>
      <c r="G9353">
        <v>0</v>
      </c>
      <c r="H9353" s="123">
        <f t="shared" si="603"/>
        <v>0</v>
      </c>
      <c r="I9353" s="2" t="s">
        <v>100</v>
      </c>
      <c r="M9353" s="2">
        <v>20.553809897878999</v>
      </c>
      <c r="N9353" s="63">
        <v>4.7800471327572005</v>
      </c>
      <c r="O9353" s="63">
        <f t="shared" si="604"/>
        <v>12.646815968442901</v>
      </c>
      <c r="P9353">
        <v>7</v>
      </c>
      <c r="Q9353" s="2">
        <v>5.5655930871955901</v>
      </c>
      <c r="R9353" s="150">
        <v>7.4587588373920006</v>
      </c>
      <c r="S9353" s="63">
        <f t="shared" si="605"/>
        <v>10.548277906309947</v>
      </c>
      <c r="T9353">
        <v>2</v>
      </c>
      <c r="U9353" s="339">
        <f t="shared" si="598"/>
        <v>0.36178321976170658</v>
      </c>
      <c r="V9353" s="4">
        <f t="shared" si="599"/>
        <v>0.20672870646276731</v>
      </c>
    </row>
    <row r="9354" spans="1:22">
      <c r="A9354" s="406" t="s">
        <v>1218</v>
      </c>
      <c r="B9354" t="s">
        <v>1222</v>
      </c>
      <c r="C9354" s="219" t="s">
        <v>1433</v>
      </c>
      <c r="D9354" s="139" t="s">
        <v>44</v>
      </c>
      <c r="E9354" s="138" t="s">
        <v>60</v>
      </c>
      <c r="F9354" s="138" t="s">
        <v>60</v>
      </c>
      <c r="G9354">
        <v>1</v>
      </c>
      <c r="H9354" s="123">
        <f t="shared" si="603"/>
        <v>5.4644808743169399E-3</v>
      </c>
      <c r="J9354" t="s">
        <v>100</v>
      </c>
      <c r="M9354" s="2">
        <v>16.904948939512899</v>
      </c>
      <c r="N9354" s="63">
        <v>2.3880597014926011</v>
      </c>
      <c r="O9354" s="63">
        <f t="shared" si="604"/>
        <v>6.3182120861245643</v>
      </c>
      <c r="P9354">
        <v>7</v>
      </c>
      <c r="Q9354" s="2">
        <v>17.643362136684999</v>
      </c>
      <c r="R9354" s="150">
        <v>4.1751767478397595</v>
      </c>
      <c r="S9354" s="63">
        <f t="shared" si="605"/>
        <v>5.9045915820997799</v>
      </c>
      <c r="T9354">
        <v>2</v>
      </c>
      <c r="U9354" s="339">
        <f t="shared" si="598"/>
        <v>-1.111002862150938</v>
      </c>
      <c r="V9354" s="4">
        <f t="shared" si="599"/>
        <v>0.7056218175976342</v>
      </c>
    </row>
    <row r="9355" spans="1:22">
      <c r="A9355" s="406" t="s">
        <v>1218</v>
      </c>
      <c r="B9355" t="s">
        <v>1222</v>
      </c>
      <c r="C9355" s="219" t="s">
        <v>1433</v>
      </c>
      <c r="D9355" s="139" t="s">
        <v>44</v>
      </c>
      <c r="E9355" s="138" t="s">
        <v>60</v>
      </c>
      <c r="F9355" s="138" t="s">
        <v>60</v>
      </c>
      <c r="G9355">
        <v>110</v>
      </c>
      <c r="H9355" s="123">
        <f t="shared" si="603"/>
        <v>0.60109289617486339</v>
      </c>
      <c r="K9355" t="s">
        <v>100</v>
      </c>
      <c r="M9355" s="2">
        <v>17.348782403770599</v>
      </c>
      <c r="N9355" s="63">
        <v>5.9701492537313001</v>
      </c>
      <c r="O9355" s="63">
        <f t="shared" si="604"/>
        <v>15.795530215310874</v>
      </c>
      <c r="P9355">
        <v>7</v>
      </c>
      <c r="Q9355" s="2">
        <v>11.311861743912001</v>
      </c>
      <c r="R9355" s="150">
        <v>2.9890023566378012</v>
      </c>
      <c r="S9355" s="63">
        <f t="shared" si="605"/>
        <v>4.2270876707223213</v>
      </c>
      <c r="T9355">
        <v>2</v>
      </c>
      <c r="U9355" s="339">
        <f t="shared" ref="U9355:U9402" si="606">LN(Q9354/M9355)</f>
        <v>1.6837304261808829E-2</v>
      </c>
      <c r="V9355" s="4">
        <f t="shared" ref="V9355:V9402" si="607">M9355^2/(P9355*M9355^2)+S9355^2/(T9355*Q9354^2)</f>
        <v>0.17155766635632375</v>
      </c>
    </row>
    <row r="9356" spans="1:22">
      <c r="A9356" s="406" t="s">
        <v>1218</v>
      </c>
      <c r="B9356" t="s">
        <v>1222</v>
      </c>
      <c r="C9356" s="219" t="s">
        <v>1433</v>
      </c>
      <c r="D9356" s="139" t="s">
        <v>44</v>
      </c>
      <c r="E9356" s="138" t="s">
        <v>60</v>
      </c>
      <c r="F9356" s="138" t="s">
        <v>60</v>
      </c>
      <c r="G9356">
        <v>183</v>
      </c>
      <c r="H9356" s="123">
        <f t="shared" si="603"/>
        <v>1</v>
      </c>
      <c r="K9356" t="s">
        <v>100</v>
      </c>
      <c r="L9356" t="s">
        <v>100</v>
      </c>
      <c r="M9356" s="2">
        <v>13.4014139827179</v>
      </c>
      <c r="N9356" s="63">
        <v>2.3841319717204001</v>
      </c>
      <c r="O9356" s="63">
        <f t="shared" si="604"/>
        <v>6.3078202899302562</v>
      </c>
      <c r="P9356">
        <v>7</v>
      </c>
      <c r="Q9356" s="2">
        <v>23.2460845312165</v>
      </c>
      <c r="R9356" s="150">
        <v>1.1901021209739984</v>
      </c>
      <c r="S9356" s="63">
        <f t="shared" si="605"/>
        <v>1.6830585600904144</v>
      </c>
      <c r="T9356">
        <v>2</v>
      </c>
      <c r="U9356" s="339">
        <f t="shared" si="606"/>
        <v>-0.16950833548157312</v>
      </c>
      <c r="V9356" s="4">
        <f t="shared" si="607"/>
        <v>0.15392593625991921</v>
      </c>
    </row>
    <row r="9357" spans="1:22">
      <c r="A9357" s="406" t="s">
        <v>1218</v>
      </c>
      <c r="B9357" t="s">
        <v>1223</v>
      </c>
      <c r="C9357" s="219" t="s">
        <v>1433</v>
      </c>
      <c r="D9357" s="139" t="s">
        <v>44</v>
      </c>
      <c r="E9357" s="138" t="s">
        <v>60</v>
      </c>
      <c r="F9357" s="138" t="s">
        <v>60</v>
      </c>
      <c r="G9357">
        <v>0</v>
      </c>
      <c r="H9357" s="123">
        <f t="shared" si="603"/>
        <v>0</v>
      </c>
      <c r="I9357" s="2" t="s">
        <v>100</v>
      </c>
      <c r="M9357" s="2">
        <v>26.217549881999599</v>
      </c>
      <c r="N9357" s="63">
        <v>4.2319244797254001</v>
      </c>
      <c r="O9357" s="63">
        <f t="shared" si="604"/>
        <v>11.196619740559813</v>
      </c>
      <c r="P9357">
        <v>7</v>
      </c>
      <c r="Q9357" s="2">
        <v>16.3752413645141</v>
      </c>
      <c r="R9357">
        <v>4.6610169491526001</v>
      </c>
      <c r="S9357" s="63">
        <f t="shared" si="605"/>
        <v>6.5916733839424744</v>
      </c>
      <c r="T9357">
        <v>2</v>
      </c>
      <c r="U9357" s="339">
        <f t="shared" si="606"/>
        <v>-0.12029231875512694</v>
      </c>
      <c r="V9357" s="4">
        <f t="shared" si="607"/>
        <v>0.18306044621461243</v>
      </c>
    </row>
    <row r="9358" spans="1:22">
      <c r="A9358" s="406" t="s">
        <v>1218</v>
      </c>
      <c r="B9358" t="s">
        <v>1223</v>
      </c>
      <c r="C9358" s="219" t="s">
        <v>1433</v>
      </c>
      <c r="D9358" s="139" t="s">
        <v>44</v>
      </c>
      <c r="E9358" s="138" t="s">
        <v>60</v>
      </c>
      <c r="F9358" s="138" t="s">
        <v>60</v>
      </c>
      <c r="G9358">
        <v>1</v>
      </c>
      <c r="H9358" s="123">
        <f t="shared" si="603"/>
        <v>5.4644808743169399E-3</v>
      </c>
      <c r="J9358" t="s">
        <v>100</v>
      </c>
      <c r="M9358" s="2">
        <v>22.307444754344601</v>
      </c>
      <c r="N9358" s="63">
        <v>5.5084745762711975</v>
      </c>
      <c r="O9358" s="63">
        <f t="shared" si="604"/>
        <v>14.574053832135487</v>
      </c>
      <c r="P9358">
        <v>7</v>
      </c>
      <c r="Q9358" s="2">
        <v>19.968890795966601</v>
      </c>
      <c r="R9358">
        <v>2.1186440677966019</v>
      </c>
      <c r="S9358" s="63">
        <f t="shared" si="605"/>
        <v>2.9962151745192576</v>
      </c>
      <c r="T9358">
        <v>2</v>
      </c>
      <c r="U9358" s="339">
        <f t="shared" si="606"/>
        <v>-0.30914994700803267</v>
      </c>
      <c r="V9358" s="4">
        <f t="shared" si="607"/>
        <v>0.15959656966011651</v>
      </c>
    </row>
    <row r="9359" spans="1:22">
      <c r="A9359" s="418" t="s">
        <v>1218</v>
      </c>
      <c r="B9359" t="s">
        <v>1223</v>
      </c>
      <c r="C9359" s="219" t="s">
        <v>1433</v>
      </c>
      <c r="D9359" s="139" t="s">
        <v>44</v>
      </c>
      <c r="E9359" s="138" t="s">
        <v>60</v>
      </c>
      <c r="F9359" s="138" t="s">
        <v>60</v>
      </c>
      <c r="G9359">
        <v>110</v>
      </c>
      <c r="H9359" s="123">
        <f t="shared" si="603"/>
        <v>0.60109289617486339</v>
      </c>
      <c r="K9359" t="s">
        <v>100</v>
      </c>
      <c r="M9359" s="2">
        <v>23.782450118000501</v>
      </c>
      <c r="N9359" s="63">
        <v>4.2372881355932002</v>
      </c>
      <c r="O9359" s="63">
        <f t="shared" si="604"/>
        <v>11.210810640104144</v>
      </c>
      <c r="P9359">
        <v>7</v>
      </c>
      <c r="Q9359" s="2">
        <v>17.753700922548902</v>
      </c>
      <c r="R9359">
        <v>2.5423728813559983</v>
      </c>
      <c r="S9359" s="63">
        <f t="shared" si="605"/>
        <v>3.5954582094232168</v>
      </c>
      <c r="T9359">
        <v>2</v>
      </c>
      <c r="U9359" s="339">
        <f t="shared" si="606"/>
        <v>-0.17477231630353932</v>
      </c>
      <c r="V9359" s="4">
        <f t="shared" si="607"/>
        <v>0.15906667988798806</v>
      </c>
    </row>
    <row r="9360" spans="1:22">
      <c r="A9360" s="406" t="s">
        <v>1218</v>
      </c>
      <c r="B9360" t="s">
        <v>1223</v>
      </c>
      <c r="C9360" s="219" t="s">
        <v>1433</v>
      </c>
      <c r="D9360" s="139" t="s">
        <v>44</v>
      </c>
      <c r="E9360" s="138" t="s">
        <v>60</v>
      </c>
      <c r="F9360" s="138" t="s">
        <v>60</v>
      </c>
      <c r="G9360">
        <v>183</v>
      </c>
      <c r="H9360" s="123">
        <f t="shared" si="603"/>
        <v>1</v>
      </c>
      <c r="K9360" t="s">
        <v>100</v>
      </c>
      <c r="L9360" t="s">
        <v>100</v>
      </c>
      <c r="M9360" s="2">
        <v>20.7198026174642</v>
      </c>
      <c r="N9360" s="63">
        <v>4.6610169491525006</v>
      </c>
      <c r="O9360" s="63">
        <f t="shared" si="604"/>
        <v>12.331891704114508</v>
      </c>
      <c r="P9360">
        <v>7</v>
      </c>
      <c r="Q9360" s="2">
        <v>21.5625</v>
      </c>
      <c r="R9360">
        <v>4.6610169491524971</v>
      </c>
      <c r="S9360" s="63">
        <f t="shared" si="605"/>
        <v>6.5916733839423287</v>
      </c>
      <c r="T9360">
        <v>2</v>
      </c>
      <c r="U9360" s="339">
        <f t="shared" si="606"/>
        <v>-0.15449589429517419</v>
      </c>
      <c r="V9360" s="4">
        <f t="shared" si="607"/>
        <v>0.21178322056727489</v>
      </c>
    </row>
    <row r="9361" spans="1:22">
      <c r="A9361" s="406" t="s">
        <v>1218</v>
      </c>
      <c r="B9361" t="s">
        <v>1224</v>
      </c>
      <c r="C9361" s="219" t="s">
        <v>1433</v>
      </c>
      <c r="D9361" s="139" t="s">
        <v>44</v>
      </c>
      <c r="E9361" s="138" t="s">
        <v>60</v>
      </c>
      <c r="F9361" s="138" t="s">
        <v>60</v>
      </c>
      <c r="G9361">
        <v>0</v>
      </c>
      <c r="H9361" s="123">
        <f t="shared" si="603"/>
        <v>0</v>
      </c>
      <c r="I9361" s="2" t="s">
        <v>100</v>
      </c>
      <c r="M9361" s="2">
        <v>24.568750000000001</v>
      </c>
      <c r="N9361" s="63">
        <v>3.5</v>
      </c>
      <c r="O9361" s="63">
        <f t="shared" si="604"/>
        <v>9.260129588726068</v>
      </c>
      <c r="P9361">
        <v>7</v>
      </c>
      <c r="Q9361" s="2">
        <v>17.175000000000001</v>
      </c>
      <c r="R9361">
        <v>5.5</v>
      </c>
      <c r="S9361" s="63">
        <f t="shared" si="605"/>
        <v>7.7781745930520234</v>
      </c>
      <c r="T9361">
        <v>2</v>
      </c>
      <c r="U9361" s="339">
        <f t="shared" si="606"/>
        <v>-0.1305196153964549</v>
      </c>
      <c r="V9361" s="4">
        <f t="shared" si="607"/>
        <v>0.20791910462987973</v>
      </c>
    </row>
    <row r="9362" spans="1:22">
      <c r="A9362" s="406" t="s">
        <v>1218</v>
      </c>
      <c r="B9362" t="s">
        <v>1224</v>
      </c>
      <c r="C9362" s="219" t="s">
        <v>1433</v>
      </c>
      <c r="D9362" s="139" t="s">
        <v>44</v>
      </c>
      <c r="E9362" s="138" t="s">
        <v>60</v>
      </c>
      <c r="F9362" s="138" t="s">
        <v>60</v>
      </c>
      <c r="G9362">
        <v>1</v>
      </c>
      <c r="H9362" s="123">
        <f t="shared" si="603"/>
        <v>5.4644808743169399E-3</v>
      </c>
      <c r="J9362" t="s">
        <v>100</v>
      </c>
      <c r="M9362" s="2">
        <v>24.168749999999999</v>
      </c>
      <c r="N9362" s="63">
        <v>2.5</v>
      </c>
      <c r="O9362" s="63">
        <f t="shared" si="604"/>
        <v>6.6143782776614763</v>
      </c>
      <c r="P9362">
        <v>7</v>
      </c>
      <c r="Q9362" s="2">
        <v>23.431249999999999</v>
      </c>
      <c r="R9362">
        <v>3.4937499999999986</v>
      </c>
      <c r="S9362" s="63">
        <f t="shared" si="605"/>
        <v>4.9409086335409995</v>
      </c>
      <c r="T9362">
        <v>2</v>
      </c>
      <c r="U9362" s="339">
        <f t="shared" si="606"/>
        <v>-0.34160563826505702</v>
      </c>
      <c r="V9362" s="4">
        <f t="shared" si="607"/>
        <v>0.18423711166865375</v>
      </c>
    </row>
    <row r="9363" spans="1:22">
      <c r="A9363" s="406" t="s">
        <v>1218</v>
      </c>
      <c r="B9363" t="s">
        <v>1224</v>
      </c>
      <c r="C9363" s="219" t="s">
        <v>1433</v>
      </c>
      <c r="D9363" s="139" t="s">
        <v>44</v>
      </c>
      <c r="E9363" s="138" t="s">
        <v>60</v>
      </c>
      <c r="F9363" s="138" t="s">
        <v>60</v>
      </c>
      <c r="G9363">
        <v>110</v>
      </c>
      <c r="H9363" s="123">
        <f t="shared" si="603"/>
        <v>0.60109289617486339</v>
      </c>
      <c r="K9363" t="s">
        <v>100</v>
      </c>
      <c r="M9363" s="2">
        <v>28.431249999999999</v>
      </c>
      <c r="N9363" s="63">
        <v>3</v>
      </c>
      <c r="O9363" s="63">
        <f t="shared" si="604"/>
        <v>7.9372539331937721</v>
      </c>
      <c r="P9363">
        <v>7</v>
      </c>
      <c r="Q9363" s="2">
        <v>23.543749999999999</v>
      </c>
      <c r="R9363">
        <v>2</v>
      </c>
      <c r="S9363" s="63">
        <f t="shared" si="605"/>
        <v>2.8284271247461903</v>
      </c>
      <c r="T9363">
        <v>2</v>
      </c>
      <c r="U9363" s="339">
        <f t="shared" si="606"/>
        <v>-0.19341829083409204</v>
      </c>
      <c r="V9363" s="4">
        <f t="shared" si="607"/>
        <v>0.1501428058037339</v>
      </c>
    </row>
    <row r="9364" spans="1:22">
      <c r="A9364" s="406" t="s">
        <v>1218</v>
      </c>
      <c r="B9364" t="s">
        <v>1224</v>
      </c>
      <c r="C9364" s="219" t="s">
        <v>1433</v>
      </c>
      <c r="D9364" s="139" t="s">
        <v>44</v>
      </c>
      <c r="E9364" s="138" t="s">
        <v>60</v>
      </c>
      <c r="F9364" s="138" t="s">
        <v>60</v>
      </c>
      <c r="G9364">
        <v>183</v>
      </c>
      <c r="H9364" s="123">
        <f t="shared" si="603"/>
        <v>1</v>
      </c>
      <c r="K9364" t="s">
        <v>100</v>
      </c>
      <c r="L9364" t="s">
        <v>100</v>
      </c>
      <c r="M9364" s="2">
        <v>19.543749999999999</v>
      </c>
      <c r="N9364" s="63">
        <v>1.5</v>
      </c>
      <c r="O9364" s="63">
        <f t="shared" si="604"/>
        <v>3.9686269665968861</v>
      </c>
      <c r="P9364">
        <v>7</v>
      </c>
      <c r="Q9364" s="2">
        <v>14.533918074087801</v>
      </c>
      <c r="R9364">
        <v>1</v>
      </c>
      <c r="S9364" s="63">
        <f t="shared" si="605"/>
        <v>1.4142135623730951</v>
      </c>
      <c r="T9364">
        <v>2</v>
      </c>
      <c r="U9364" s="339">
        <f t="shared" si="606"/>
        <v>0.18620485023419978</v>
      </c>
      <c r="V9364" s="4">
        <f t="shared" si="607"/>
        <v>0.14466119350050891</v>
      </c>
    </row>
    <row r="9365" spans="1:22">
      <c r="A9365" s="406" t="s">
        <v>1218</v>
      </c>
      <c r="B9365" t="s">
        <v>1225</v>
      </c>
      <c r="C9365" s="219" t="s">
        <v>1433</v>
      </c>
      <c r="D9365" s="139" t="s">
        <v>44</v>
      </c>
      <c r="E9365" s="138" t="s">
        <v>60</v>
      </c>
      <c r="F9365" s="138" t="s">
        <v>60</v>
      </c>
      <c r="G9365">
        <v>0</v>
      </c>
      <c r="H9365" s="123">
        <f t="shared" si="603"/>
        <v>0</v>
      </c>
      <c r="I9365" s="2" t="s">
        <v>100</v>
      </c>
      <c r="M9365" s="2">
        <v>14.8138471587197</v>
      </c>
      <c r="N9365" s="63">
        <v>1.9856303069888988</v>
      </c>
      <c r="O9365" s="63">
        <f t="shared" si="604"/>
        <v>5.2534839880054642</v>
      </c>
      <c r="P9365">
        <v>7</v>
      </c>
      <c r="Q9365" s="2">
        <v>3.8219651021740302</v>
      </c>
      <c r="R9365">
        <v>1.69823645</v>
      </c>
      <c r="S9365" s="63">
        <f t="shared" si="605"/>
        <v>2.4016690197063388</v>
      </c>
      <c r="T9365">
        <v>2</v>
      </c>
      <c r="U9365" s="339">
        <f t="shared" si="606"/>
        <v>-1.9077266850920906E-2</v>
      </c>
      <c r="V9365" s="4">
        <f t="shared" si="607"/>
        <v>0.15651023120769614</v>
      </c>
    </row>
    <row r="9366" spans="1:22">
      <c r="A9366" s="406" t="s">
        <v>1218</v>
      </c>
      <c r="B9366" t="s">
        <v>1225</v>
      </c>
      <c r="C9366" s="219" t="s">
        <v>1433</v>
      </c>
      <c r="D9366" s="139" t="s">
        <v>44</v>
      </c>
      <c r="E9366" s="138" t="s">
        <v>60</v>
      </c>
      <c r="F9366" s="138" t="s">
        <v>60</v>
      </c>
      <c r="G9366">
        <v>1</v>
      </c>
      <c r="H9366" s="123">
        <f t="shared" si="603"/>
        <v>5.4644808743169399E-3</v>
      </c>
      <c r="J9366" t="s">
        <v>100</v>
      </c>
      <c r="M9366" s="2">
        <v>14.5973686666043</v>
      </c>
      <c r="N9366" s="63">
        <v>1.7019688345618995</v>
      </c>
      <c r="O9366" s="63">
        <f t="shared" si="604"/>
        <v>4.5029862754332193</v>
      </c>
      <c r="P9366">
        <v>7</v>
      </c>
      <c r="Q9366" s="2">
        <v>11.913781841933201</v>
      </c>
      <c r="R9366">
        <v>1.69823645</v>
      </c>
      <c r="S9366" s="63">
        <f t="shared" si="605"/>
        <v>2.4016690197063388</v>
      </c>
      <c r="T9366">
        <v>2</v>
      </c>
      <c r="U9366" s="339">
        <f t="shared" si="606"/>
        <v>-1.3400765691560723</v>
      </c>
      <c r="V9366" s="4">
        <f t="shared" si="607"/>
        <v>0.34029156896292517</v>
      </c>
    </row>
    <row r="9367" spans="1:22">
      <c r="A9367" s="418" t="s">
        <v>1218</v>
      </c>
      <c r="B9367" t="s">
        <v>1225</v>
      </c>
      <c r="C9367" s="219" t="s">
        <v>1433</v>
      </c>
      <c r="D9367" s="139" t="s">
        <v>44</v>
      </c>
      <c r="E9367" s="138" t="s">
        <v>60</v>
      </c>
      <c r="F9367" s="138" t="s">
        <v>60</v>
      </c>
      <c r="G9367">
        <v>110</v>
      </c>
      <c r="H9367" s="123">
        <f t="shared" si="603"/>
        <v>0.60109289617486339</v>
      </c>
      <c r="K9367" t="s">
        <v>100</v>
      </c>
      <c r="M9367" s="2">
        <v>11.9100494541381</v>
      </c>
      <c r="N9367" s="63">
        <v>1.701968834561999</v>
      </c>
      <c r="O9367" s="63">
        <f t="shared" si="604"/>
        <v>4.5029862754334822</v>
      </c>
      <c r="P9367">
        <v>7</v>
      </c>
      <c r="Q9367" s="2">
        <v>8.0097042082671503</v>
      </c>
      <c r="R9367">
        <v>3.4002052800000002</v>
      </c>
      <c r="S9367" s="63">
        <f t="shared" si="605"/>
        <v>4.8086164218286074</v>
      </c>
      <c r="T9367">
        <v>2</v>
      </c>
      <c r="U9367" s="339">
        <f t="shared" si="606"/>
        <v>3.133322914565138E-4</v>
      </c>
      <c r="V9367" s="4">
        <f t="shared" si="607"/>
        <v>0.22431087502506586</v>
      </c>
    </row>
    <row r="9368" spans="1:22">
      <c r="A9368" s="406" t="s">
        <v>1218</v>
      </c>
      <c r="B9368" t="s">
        <v>1225</v>
      </c>
      <c r="C9368" s="219" t="s">
        <v>1433</v>
      </c>
      <c r="D9368" s="139" t="s">
        <v>44</v>
      </c>
      <c r="E9368" s="138" t="s">
        <v>60</v>
      </c>
      <c r="F9368" s="138" t="s">
        <v>60</v>
      </c>
      <c r="G9368">
        <v>183</v>
      </c>
      <c r="H9368" s="123">
        <f t="shared" si="603"/>
        <v>1</v>
      </c>
      <c r="K9368" t="s">
        <v>100</v>
      </c>
      <c r="L9368" t="s">
        <v>100</v>
      </c>
      <c r="M9368" s="2">
        <v>28.149668750583</v>
      </c>
      <c r="N9368" s="63">
        <v>7.3714658953066028</v>
      </c>
      <c r="O9368" s="63">
        <f t="shared" si="604"/>
        <v>19.503065556975361</v>
      </c>
      <c r="P9368">
        <v>7</v>
      </c>
      <c r="Q9368" s="2">
        <v>5.5900266463647199</v>
      </c>
      <c r="R9368">
        <v>2.83661472</v>
      </c>
      <c r="S9368" s="63">
        <f t="shared" si="605"/>
        <v>4.01157900825116</v>
      </c>
      <c r="T9368">
        <v>2</v>
      </c>
      <c r="U9368" s="339">
        <f t="shared" si="606"/>
        <v>-1.2568817546276632</v>
      </c>
      <c r="V9368" s="4">
        <f t="shared" si="607"/>
        <v>0.26827741765720714</v>
      </c>
    </row>
    <row r="9369" spans="1:22">
      <c r="A9369" s="406" t="s">
        <v>1218</v>
      </c>
      <c r="B9369" t="s">
        <v>1226</v>
      </c>
      <c r="C9369" s="219" t="s">
        <v>1433</v>
      </c>
      <c r="D9369" s="139" t="s">
        <v>44</v>
      </c>
      <c r="E9369" s="138" t="s">
        <v>60</v>
      </c>
      <c r="F9369" s="138" t="s">
        <v>60</v>
      </c>
      <c r="G9369">
        <v>0</v>
      </c>
      <c r="H9369" s="123">
        <f t="shared" si="603"/>
        <v>0</v>
      </c>
      <c r="I9369" s="2" t="s">
        <v>100</v>
      </c>
      <c r="M9369" s="2">
        <v>4.6060144651694301</v>
      </c>
      <c r="N9369" s="63">
        <v>0.98591549295774961</v>
      </c>
      <c r="O9369" s="63">
        <f t="shared" si="604"/>
        <v>2.6084872080918582</v>
      </c>
      <c r="P9369">
        <v>7</v>
      </c>
      <c r="Q9369" s="2">
        <v>15.696612105062799</v>
      </c>
      <c r="R9369">
        <v>2.95774648</v>
      </c>
      <c r="S9369" s="63">
        <f t="shared" si="605"/>
        <v>4.1828851860772822</v>
      </c>
      <c r="T9369">
        <v>2</v>
      </c>
      <c r="U9369" s="339">
        <f t="shared" si="606"/>
        <v>0.19362111204788834</v>
      </c>
      <c r="V9369" s="4">
        <f t="shared" si="607"/>
        <v>0.42281595117652082</v>
      </c>
    </row>
    <row r="9370" spans="1:22">
      <c r="A9370" s="406" t="s">
        <v>1218</v>
      </c>
      <c r="B9370" t="s">
        <v>1226</v>
      </c>
      <c r="C9370" s="219" t="s">
        <v>1433</v>
      </c>
      <c r="D9370" s="139" t="s">
        <v>44</v>
      </c>
      <c r="E9370" s="138" t="s">
        <v>60</v>
      </c>
      <c r="F9370" s="138" t="s">
        <v>60</v>
      </c>
      <c r="G9370">
        <v>1</v>
      </c>
      <c r="H9370" s="123">
        <f t="shared" si="603"/>
        <v>5.4644808743169399E-3</v>
      </c>
      <c r="J9370" t="s">
        <v>100</v>
      </c>
      <c r="M9370" s="2">
        <v>3.5839360487248202</v>
      </c>
      <c r="N9370" s="63">
        <v>0.84507042253521014</v>
      </c>
      <c r="O9370" s="63">
        <f t="shared" si="604"/>
        <v>2.2358461783644397</v>
      </c>
      <c r="P9370">
        <v>7</v>
      </c>
      <c r="Q9370" s="2">
        <v>7.7331556909022199</v>
      </c>
      <c r="R9370">
        <v>2.2554244400000001</v>
      </c>
      <c r="S9370" s="63">
        <f t="shared" si="605"/>
        <v>3.1896518319557434</v>
      </c>
      <c r="T9370">
        <v>2</v>
      </c>
      <c r="U9370" s="339">
        <f t="shared" si="606"/>
        <v>1.4769832481761915</v>
      </c>
      <c r="V9370" s="4">
        <f t="shared" si="607"/>
        <v>0.16350356068934202</v>
      </c>
    </row>
    <row r="9371" spans="1:22">
      <c r="A9371" s="406" t="s">
        <v>1218</v>
      </c>
      <c r="B9371" t="s">
        <v>1226</v>
      </c>
      <c r="C9371" s="219" t="s">
        <v>1433</v>
      </c>
      <c r="D9371" s="139" t="s">
        <v>44</v>
      </c>
      <c r="E9371" s="138" t="s">
        <v>60</v>
      </c>
      <c r="F9371" s="138" t="s">
        <v>60</v>
      </c>
      <c r="G9371">
        <v>110</v>
      </c>
      <c r="H9371" s="123">
        <f t="shared" si="603"/>
        <v>0.60109289617486339</v>
      </c>
      <c r="K9371" t="s">
        <v>100</v>
      </c>
      <c r="M9371" s="2">
        <v>4.4918157594214501</v>
      </c>
      <c r="N9371" s="63">
        <v>0.70422535211266979</v>
      </c>
      <c r="O9371" s="63">
        <f t="shared" si="604"/>
        <v>1.8632051486370191</v>
      </c>
      <c r="P9371">
        <v>7</v>
      </c>
      <c r="Q9371" s="2">
        <v>9.5279786829083104</v>
      </c>
      <c r="R9371">
        <v>1.54739246</v>
      </c>
      <c r="S9371" s="63">
        <f t="shared" si="605"/>
        <v>2.1883434032458671</v>
      </c>
      <c r="T9371">
        <v>2</v>
      </c>
      <c r="U9371" s="339">
        <f t="shared" si="606"/>
        <v>0.54325999796806479</v>
      </c>
      <c r="V9371" s="4">
        <f t="shared" si="607"/>
        <v>0.18289653216875201</v>
      </c>
    </row>
    <row r="9372" spans="1:22">
      <c r="A9372" s="406" t="s">
        <v>1218</v>
      </c>
      <c r="B9372" t="s">
        <v>1226</v>
      </c>
      <c r="C9372" s="219" t="s">
        <v>1433</v>
      </c>
      <c r="D9372" s="139" t="s">
        <v>44</v>
      </c>
      <c r="E9372" s="138" t="s">
        <v>60</v>
      </c>
      <c r="F9372" s="138" t="s">
        <v>60</v>
      </c>
      <c r="G9372">
        <v>183</v>
      </c>
      <c r="H9372" s="123">
        <f t="shared" si="603"/>
        <v>1</v>
      </c>
      <c r="K9372" t="s">
        <v>100</v>
      </c>
      <c r="L9372" t="s">
        <v>100</v>
      </c>
      <c r="M9372" s="2">
        <v>3.6124857251618301</v>
      </c>
      <c r="N9372" s="63">
        <v>0.42253521126760019</v>
      </c>
      <c r="O9372" s="63">
        <f t="shared" si="604"/>
        <v>1.117923089182207</v>
      </c>
      <c r="P9372">
        <v>7</v>
      </c>
      <c r="Q9372" s="2">
        <v>79.787234042553294</v>
      </c>
      <c r="R9372">
        <v>1.97183099</v>
      </c>
      <c r="S9372" s="63">
        <f t="shared" si="605"/>
        <v>2.7885901287655668</v>
      </c>
      <c r="T9372">
        <v>2</v>
      </c>
      <c r="U9372" s="339">
        <f t="shared" si="606"/>
        <v>0.96983649282183815</v>
      </c>
      <c r="V9372" s="4">
        <f t="shared" si="607"/>
        <v>0.18568613178782523</v>
      </c>
    </row>
    <row r="9373" spans="1:22">
      <c r="A9373" s="406" t="s">
        <v>1232</v>
      </c>
      <c r="B9373" t="s">
        <v>1235</v>
      </c>
      <c r="C9373" s="53" t="s">
        <v>1491</v>
      </c>
      <c r="D9373" s="139" t="s">
        <v>44</v>
      </c>
      <c r="E9373" s="138" t="s">
        <v>600</v>
      </c>
      <c r="F9373" s="138" t="s">
        <v>60</v>
      </c>
      <c r="G9373" s="151">
        <v>0</v>
      </c>
      <c r="H9373" s="123">
        <f t="shared" ref="H9373:H9404" si="608">G9373/1095</f>
        <v>0</v>
      </c>
      <c r="I9373" s="2" t="s">
        <v>100</v>
      </c>
      <c r="M9373" s="2">
        <v>0.54507175180891998</v>
      </c>
      <c r="N9373" s="63">
        <v>0.18570771725189306</v>
      </c>
      <c r="O9373" s="63">
        <f t="shared" ref="O9373:O9404" si="609">N9373*SQRT(P9373)</f>
        <v>0.32165520163791406</v>
      </c>
      <c r="P9373" s="76">
        <v>3</v>
      </c>
      <c r="Q9373" s="2">
        <v>0.19717832683977399</v>
      </c>
      <c r="R9373">
        <v>0.30927086610362398</v>
      </c>
      <c r="S9373" s="63">
        <f t="shared" ref="S9373:S9404" si="610">R9373*SQRT(T9373)</f>
        <v>0.53567285339230797</v>
      </c>
      <c r="T9373" s="76">
        <v>3</v>
      </c>
      <c r="U9373" s="339">
        <f t="shared" si="606"/>
        <v>4.986201355543745</v>
      </c>
      <c r="V9373" s="4">
        <f t="shared" si="607"/>
        <v>0.33334835821988851</v>
      </c>
    </row>
    <row r="9374" spans="1:22">
      <c r="A9374" s="406" t="s">
        <v>1232</v>
      </c>
      <c r="B9374" t="s">
        <v>1235</v>
      </c>
      <c r="C9374" s="53" t="s">
        <v>1491</v>
      </c>
      <c r="D9374" s="139" t="s">
        <v>44</v>
      </c>
      <c r="E9374" s="138" t="s">
        <v>600</v>
      </c>
      <c r="F9374" s="138" t="s">
        <v>60</v>
      </c>
      <c r="G9374" s="151">
        <v>195</v>
      </c>
      <c r="H9374" s="123">
        <f t="shared" si="608"/>
        <v>0.17808219178082191</v>
      </c>
      <c r="J9374" t="s">
        <v>100</v>
      </c>
      <c r="M9374" s="2">
        <v>0.29010478426058001</v>
      </c>
      <c r="N9374" s="63">
        <v>0.12370834644144901</v>
      </c>
      <c r="O9374" s="63">
        <f t="shared" si="609"/>
        <v>0.21426914135692221</v>
      </c>
      <c r="P9374" s="76">
        <v>3</v>
      </c>
      <c r="Q9374" s="2">
        <v>1.5813469496406301</v>
      </c>
      <c r="R9374">
        <v>0.185707717251894</v>
      </c>
      <c r="S9374" s="63">
        <f t="shared" si="610"/>
        <v>0.32165520163791572</v>
      </c>
      <c r="T9374" s="76">
        <v>3</v>
      </c>
      <c r="U9374" s="339">
        <f t="shared" si="606"/>
        <v>-0.38613365108985542</v>
      </c>
      <c r="V9374" s="4">
        <f t="shared" si="607"/>
        <v>1.2203699526361798</v>
      </c>
    </row>
    <row r="9375" spans="1:22">
      <c r="A9375" s="418" t="s">
        <v>1232</v>
      </c>
      <c r="B9375" t="s">
        <v>1235</v>
      </c>
      <c r="C9375" s="53" t="s">
        <v>1491</v>
      </c>
      <c r="D9375" s="139" t="s">
        <v>44</v>
      </c>
      <c r="E9375" s="138" t="s">
        <v>600</v>
      </c>
      <c r="F9375" s="138" t="s">
        <v>60</v>
      </c>
      <c r="G9375" s="151">
        <v>645</v>
      </c>
      <c r="H9375" s="123">
        <f t="shared" si="608"/>
        <v>0.58904109589041098</v>
      </c>
      <c r="K9375" t="s">
        <v>100</v>
      </c>
      <c r="M9375" s="2">
        <v>1.0555864772644701</v>
      </c>
      <c r="N9375" s="63">
        <v>0.27834377949325995</v>
      </c>
      <c r="O9375" s="63">
        <f t="shared" si="609"/>
        <v>0.48210556805307436</v>
      </c>
      <c r="P9375" s="76">
        <v>3</v>
      </c>
      <c r="Q9375" s="2">
        <v>0.67662076809524896</v>
      </c>
      <c r="R9375">
        <v>0.46390629915542991</v>
      </c>
      <c r="S9375" s="63">
        <f t="shared" si="610"/>
        <v>0.80350928008845146</v>
      </c>
      <c r="T9375" s="76">
        <v>3</v>
      </c>
      <c r="U9375" s="339">
        <f t="shared" si="606"/>
        <v>0.40418046854812467</v>
      </c>
      <c r="V9375" s="4">
        <f t="shared" si="607"/>
        <v>0.41939429781690751</v>
      </c>
    </row>
    <row r="9376" spans="1:22">
      <c r="A9376" s="406" t="s">
        <v>1232</v>
      </c>
      <c r="B9376" t="s">
        <v>1235</v>
      </c>
      <c r="C9376" s="53" t="s">
        <v>1491</v>
      </c>
      <c r="D9376" s="139" t="s">
        <v>44</v>
      </c>
      <c r="E9376" s="138" t="s">
        <v>600</v>
      </c>
      <c r="F9376" s="138" t="s">
        <v>60</v>
      </c>
      <c r="G9376" s="151">
        <v>915</v>
      </c>
      <c r="H9376" s="123">
        <f t="shared" si="608"/>
        <v>0.83561643835616439</v>
      </c>
      <c r="K9376" t="s">
        <v>100</v>
      </c>
      <c r="M9376" s="2">
        <v>0.274568642160539</v>
      </c>
      <c r="N9376" s="63">
        <v>0.15463543305181099</v>
      </c>
      <c r="O9376" s="63">
        <f t="shared" si="609"/>
        <v>0.26783642669615226</v>
      </c>
      <c r="P9376" s="76">
        <v>3</v>
      </c>
      <c r="Q9376" s="2">
        <v>1.1328315949955201</v>
      </c>
      <c r="R9376">
        <v>0.21648960627253599</v>
      </c>
      <c r="S9376" s="63">
        <f t="shared" si="610"/>
        <v>0.37497099737461426</v>
      </c>
      <c r="T9376" s="76">
        <v>3</v>
      </c>
      <c r="U9376" s="339">
        <f t="shared" si="606"/>
        <v>0.90190965846123727</v>
      </c>
      <c r="V9376" s="4">
        <f t="shared" si="607"/>
        <v>0.43570586736416861</v>
      </c>
    </row>
    <row r="9377" spans="1:22">
      <c r="A9377" s="406" t="s">
        <v>1232</v>
      </c>
      <c r="B9377" t="s">
        <v>1235</v>
      </c>
      <c r="C9377" s="53" t="s">
        <v>1491</v>
      </c>
      <c r="D9377" s="139" t="s">
        <v>44</v>
      </c>
      <c r="E9377" s="138" t="s">
        <v>600</v>
      </c>
      <c r="F9377" s="138" t="s">
        <v>60</v>
      </c>
      <c r="G9377" s="151">
        <v>1095</v>
      </c>
      <c r="H9377" s="123">
        <f t="shared" si="608"/>
        <v>1</v>
      </c>
      <c r="K9377" t="s">
        <v>100</v>
      </c>
      <c r="L9377" t="s">
        <v>100</v>
      </c>
      <c r="M9377" s="2">
        <v>1.0709774217747901</v>
      </c>
      <c r="N9377" s="63">
        <v>0.55668755898651989</v>
      </c>
      <c r="O9377" s="63">
        <f t="shared" si="609"/>
        <v>0.96421113610614873</v>
      </c>
      <c r="P9377" s="76">
        <v>3</v>
      </c>
      <c r="Q9377" s="2">
        <v>1.03664921465968</v>
      </c>
      <c r="R9377">
        <v>0.64946881881759988</v>
      </c>
      <c r="S9377" s="63">
        <f t="shared" si="610"/>
        <v>1.1249129921238286</v>
      </c>
      <c r="T9377" s="76">
        <v>3</v>
      </c>
      <c r="U9377" s="339">
        <f t="shared" si="606"/>
        <v>5.6148624830177393E-2</v>
      </c>
      <c r="V9377" s="4">
        <f t="shared" si="607"/>
        <v>0.66202288907137374</v>
      </c>
    </row>
    <row r="9378" spans="1:22">
      <c r="A9378" s="406" t="s">
        <v>1232</v>
      </c>
      <c r="B9378" t="s">
        <v>1236</v>
      </c>
      <c r="C9378" s="53" t="s">
        <v>1491</v>
      </c>
      <c r="D9378" s="139" t="s">
        <v>44</v>
      </c>
      <c r="E9378" s="138" t="s">
        <v>600</v>
      </c>
      <c r="F9378" s="138" t="s">
        <v>60</v>
      </c>
      <c r="G9378" s="151">
        <v>0</v>
      </c>
      <c r="H9378" s="123">
        <f t="shared" si="608"/>
        <v>0</v>
      </c>
      <c r="I9378" s="2" t="s">
        <v>100</v>
      </c>
      <c r="M9378" s="64">
        <v>0.21989528999999999</v>
      </c>
      <c r="N9378" s="63">
        <v>9.4240837696333984E-2</v>
      </c>
      <c r="O9378" s="63">
        <f t="shared" si="609"/>
        <v>0.16322991903790277</v>
      </c>
      <c r="P9378" s="76">
        <v>3</v>
      </c>
      <c r="Q9378" s="2">
        <v>0.34554973821989599</v>
      </c>
      <c r="R9378">
        <v>0.84816753926702004</v>
      </c>
      <c r="S9378" s="63">
        <f t="shared" si="610"/>
        <v>1.4690692713411495</v>
      </c>
      <c r="T9378" s="76">
        <v>3</v>
      </c>
      <c r="U9378" s="339">
        <f t="shared" si="606"/>
        <v>1.550597403125447</v>
      </c>
      <c r="V9378" s="4">
        <f t="shared" si="607"/>
        <v>1.0027548209366537</v>
      </c>
    </row>
    <row r="9379" spans="1:22">
      <c r="A9379" s="406" t="s">
        <v>1232</v>
      </c>
      <c r="B9379" t="s">
        <v>1236</v>
      </c>
      <c r="C9379" s="53" t="s">
        <v>1491</v>
      </c>
      <c r="D9379" s="139" t="s">
        <v>44</v>
      </c>
      <c r="E9379" s="138" t="s">
        <v>600</v>
      </c>
      <c r="F9379" s="138" t="s">
        <v>60</v>
      </c>
      <c r="G9379" s="151">
        <v>195</v>
      </c>
      <c r="H9379" s="123">
        <f t="shared" si="608"/>
        <v>0.17808219178082191</v>
      </c>
      <c r="J9379" t="s">
        <v>100</v>
      </c>
      <c r="M9379" s="64">
        <v>0.18848168000000001</v>
      </c>
      <c r="N9379" s="63">
        <v>6.282722513088998E-2</v>
      </c>
      <c r="O9379" s="63">
        <f t="shared" si="609"/>
        <v>0.10881994602526965</v>
      </c>
      <c r="P9379" s="76">
        <v>3</v>
      </c>
      <c r="Q9379" s="2">
        <v>1.7277486910994699</v>
      </c>
      <c r="R9379">
        <v>0.25130890052355903</v>
      </c>
      <c r="S9379" s="63">
        <f t="shared" si="610"/>
        <v>0.43527978410107704</v>
      </c>
      <c r="T9379" s="76">
        <v>3</v>
      </c>
      <c r="U9379" s="339">
        <f t="shared" si="606"/>
        <v>0.60613577912587335</v>
      </c>
      <c r="V9379" s="4">
        <f t="shared" si="607"/>
        <v>0.86225895316803691</v>
      </c>
    </row>
    <row r="9380" spans="1:22">
      <c r="A9380" s="406" t="s">
        <v>1232</v>
      </c>
      <c r="B9380" t="s">
        <v>1236</v>
      </c>
      <c r="C9380" s="53" t="s">
        <v>1491</v>
      </c>
      <c r="D9380" s="139" t="s">
        <v>44</v>
      </c>
      <c r="E9380" s="138" t="s">
        <v>600</v>
      </c>
      <c r="F9380" s="138" t="s">
        <v>60</v>
      </c>
      <c r="G9380" s="153">
        <v>645</v>
      </c>
      <c r="H9380" s="123">
        <f t="shared" si="608"/>
        <v>0.58904109589041098</v>
      </c>
      <c r="K9380" t="s">
        <v>100</v>
      </c>
      <c r="M9380" s="64">
        <v>0.97382199000000003</v>
      </c>
      <c r="N9380" s="63">
        <v>0.84816753926701516</v>
      </c>
      <c r="O9380" s="63">
        <f t="shared" si="609"/>
        <v>1.4690692713411411</v>
      </c>
      <c r="P9380" s="76">
        <v>3</v>
      </c>
      <c r="Q9380" s="2">
        <v>1.0994764397905701</v>
      </c>
      <c r="R9380">
        <v>1.1308900523560201</v>
      </c>
      <c r="S9380" s="63">
        <f t="shared" si="610"/>
        <v>1.9587590284548544</v>
      </c>
      <c r="T9380" s="76">
        <v>3</v>
      </c>
      <c r="U9380" s="339">
        <f t="shared" si="606"/>
        <v>0.57334598026344985</v>
      </c>
      <c r="V9380" s="4">
        <f t="shared" si="607"/>
        <v>0.76176308539945159</v>
      </c>
    </row>
    <row r="9381" spans="1:22">
      <c r="A9381" s="406" t="s">
        <v>1232</v>
      </c>
      <c r="B9381" t="s">
        <v>1236</v>
      </c>
      <c r="C9381" s="53" t="s">
        <v>1491</v>
      </c>
      <c r="D9381" s="139" t="s">
        <v>44</v>
      </c>
      <c r="E9381" s="138" t="s">
        <v>600</v>
      </c>
      <c r="F9381" s="138" t="s">
        <v>60</v>
      </c>
      <c r="G9381" s="151">
        <v>915</v>
      </c>
      <c r="H9381" s="123">
        <f t="shared" si="608"/>
        <v>0.83561643835616439</v>
      </c>
      <c r="K9381" t="s">
        <v>100</v>
      </c>
      <c r="M9381" s="64">
        <v>0.2513089</v>
      </c>
      <c r="N9381" s="63">
        <v>0.18848167539266902</v>
      </c>
      <c r="O9381" s="63">
        <f t="shared" si="609"/>
        <v>0.32645983807580736</v>
      </c>
      <c r="P9381" s="76">
        <v>3</v>
      </c>
      <c r="Q9381" s="2">
        <v>0.84816753926701505</v>
      </c>
      <c r="R9381">
        <v>0.75392670157067987</v>
      </c>
      <c r="S9381" s="63">
        <f t="shared" si="610"/>
        <v>1.3058393523032359</v>
      </c>
      <c r="T9381" s="76">
        <v>3</v>
      </c>
      <c r="U9381" s="339">
        <f t="shared" si="606"/>
        <v>1.4759065218929057</v>
      </c>
      <c r="V9381" s="4">
        <f t="shared" si="607"/>
        <v>0.8035374149659904</v>
      </c>
    </row>
    <row r="9382" spans="1:22">
      <c r="A9382" s="406" t="s">
        <v>1232</v>
      </c>
      <c r="B9382" t="s">
        <v>1236</v>
      </c>
      <c r="C9382" s="53" t="s">
        <v>1491</v>
      </c>
      <c r="D9382" s="139" t="s">
        <v>44</v>
      </c>
      <c r="E9382" s="138" t="s">
        <v>600</v>
      </c>
      <c r="F9382" s="138" t="s">
        <v>60</v>
      </c>
      <c r="G9382" s="151">
        <v>1095</v>
      </c>
      <c r="H9382" s="123">
        <f t="shared" si="608"/>
        <v>1</v>
      </c>
      <c r="K9382" t="s">
        <v>100</v>
      </c>
      <c r="L9382" t="s">
        <v>100</v>
      </c>
      <c r="M9382" s="64">
        <v>0.28272250999999998</v>
      </c>
      <c r="N9382" s="63">
        <v>9.4240837696336011E-2</v>
      </c>
      <c r="O9382" s="63">
        <f t="shared" si="609"/>
        <v>0.16322991903790626</v>
      </c>
      <c r="P9382" s="76">
        <v>3</v>
      </c>
      <c r="Q9382" s="2">
        <v>1.42198995262016</v>
      </c>
      <c r="R9382">
        <v>0.59685863874345502</v>
      </c>
      <c r="S9382" s="63">
        <f t="shared" si="610"/>
        <v>1.0337894872400619</v>
      </c>
      <c r="T9382" s="76">
        <v>3</v>
      </c>
      <c r="U9382" s="339">
        <f t="shared" si="606"/>
        <v>1.0986122995940351</v>
      </c>
      <c r="V9382" s="4">
        <f t="shared" si="607"/>
        <v>0.8285322359396432</v>
      </c>
    </row>
    <row r="9383" spans="1:22">
      <c r="A9383" s="418" t="s">
        <v>1232</v>
      </c>
      <c r="B9383" t="s">
        <v>1237</v>
      </c>
      <c r="C9383" s="53" t="s">
        <v>1491</v>
      </c>
      <c r="D9383" s="139" t="s">
        <v>44</v>
      </c>
      <c r="E9383" s="138" t="s">
        <v>600</v>
      </c>
      <c r="F9383" s="138" t="s">
        <v>60</v>
      </c>
      <c r="G9383" s="151">
        <v>0</v>
      </c>
      <c r="H9383" s="123">
        <f t="shared" si="608"/>
        <v>0</v>
      </c>
      <c r="I9383" s="2" t="s">
        <v>100</v>
      </c>
      <c r="M9383" s="2">
        <v>1.7963858003380699</v>
      </c>
      <c r="N9383" s="63">
        <v>0.75057736720554002</v>
      </c>
      <c r="O9383" s="63">
        <f t="shared" si="609"/>
        <v>1.3000381350112773</v>
      </c>
      <c r="P9383" s="76">
        <v>3</v>
      </c>
      <c r="Q9383" s="2">
        <v>0.4535606295088</v>
      </c>
      <c r="R9383">
        <v>1.2493750148806</v>
      </c>
      <c r="S9383" s="63">
        <f t="shared" si="610"/>
        <v>2.1639810034803211</v>
      </c>
      <c r="T9383" s="76">
        <v>3</v>
      </c>
      <c r="U9383" s="339">
        <f t="shared" si="606"/>
        <v>-0.23371949200198613</v>
      </c>
      <c r="V9383" s="4">
        <f t="shared" si="607"/>
        <v>1.105289387671281</v>
      </c>
    </row>
    <row r="9384" spans="1:22">
      <c r="A9384" s="406" t="s">
        <v>1232</v>
      </c>
      <c r="B9384" t="s">
        <v>1237</v>
      </c>
      <c r="C9384" s="53" t="s">
        <v>1491</v>
      </c>
      <c r="D9384" s="139" t="s">
        <v>44</v>
      </c>
      <c r="E9384" s="138" t="s">
        <v>600</v>
      </c>
      <c r="F9384" s="138" t="s">
        <v>60</v>
      </c>
      <c r="G9384" s="151">
        <v>195</v>
      </c>
      <c r="H9384" s="123">
        <f t="shared" si="608"/>
        <v>0.17808219178082191</v>
      </c>
      <c r="J9384" t="s">
        <v>100</v>
      </c>
      <c r="M9384" s="2">
        <v>2.3279207637913202</v>
      </c>
      <c r="N9384" s="63">
        <v>1.2499702388038396</v>
      </c>
      <c r="O9384" s="63">
        <f t="shared" si="609"/>
        <v>2.1650119615572527</v>
      </c>
      <c r="P9384" s="76">
        <v>3</v>
      </c>
      <c r="Q9384" s="2">
        <v>2.1088783600390402</v>
      </c>
      <c r="R9384">
        <v>1.2487797909573601</v>
      </c>
      <c r="S9384" s="63">
        <f t="shared" si="610"/>
        <v>2.1629500454033894</v>
      </c>
      <c r="T9384" s="76">
        <v>3</v>
      </c>
      <c r="U9384" s="339">
        <f t="shared" si="606"/>
        <v>-1.6356018190689068</v>
      </c>
      <c r="V9384" s="4">
        <f t="shared" si="607"/>
        <v>7.9138887166670555</v>
      </c>
    </row>
    <row r="9385" spans="1:22">
      <c r="A9385" s="406" t="s">
        <v>1232</v>
      </c>
      <c r="B9385" t="s">
        <v>1237</v>
      </c>
      <c r="C9385" s="53" t="s">
        <v>1491</v>
      </c>
      <c r="D9385" s="139" t="s">
        <v>44</v>
      </c>
      <c r="E9385" s="138" t="s">
        <v>600</v>
      </c>
      <c r="F9385" s="138" t="s">
        <v>60</v>
      </c>
      <c r="G9385" s="151">
        <v>645</v>
      </c>
      <c r="H9385" s="123">
        <f t="shared" si="608"/>
        <v>0.58904109589041098</v>
      </c>
      <c r="K9385" t="s">
        <v>100</v>
      </c>
      <c r="M9385" s="2">
        <v>3.1100449989285801</v>
      </c>
      <c r="N9385" s="63">
        <v>1.9993571581628995</v>
      </c>
      <c r="O9385" s="63">
        <f t="shared" si="609"/>
        <v>3.4629881804146656</v>
      </c>
      <c r="P9385" s="76">
        <v>3</v>
      </c>
      <c r="Q9385" s="2">
        <v>6.89031213542534</v>
      </c>
      <c r="R9385">
        <v>1.50055951048784</v>
      </c>
      <c r="S9385" s="63">
        <f t="shared" si="610"/>
        <v>2.5990453119456225</v>
      </c>
      <c r="T9385" s="76">
        <v>3</v>
      </c>
      <c r="U9385" s="339">
        <f t="shared" si="606"/>
        <v>-0.3884809719675375</v>
      </c>
      <c r="V9385" s="4">
        <f t="shared" si="607"/>
        <v>0.83962803981789258</v>
      </c>
    </row>
    <row r="9386" spans="1:22">
      <c r="A9386" s="406" t="s">
        <v>1232</v>
      </c>
      <c r="B9386" t="s">
        <v>1237</v>
      </c>
      <c r="C9386" s="53" t="s">
        <v>1491</v>
      </c>
      <c r="D9386" s="139" t="s">
        <v>44</v>
      </c>
      <c r="E9386" s="138" t="s">
        <v>600</v>
      </c>
      <c r="F9386" s="138" t="s">
        <v>60</v>
      </c>
      <c r="G9386" s="151">
        <v>915</v>
      </c>
      <c r="H9386" s="123">
        <f t="shared" si="608"/>
        <v>0.83561643835616439</v>
      </c>
      <c r="K9386" t="s">
        <v>100</v>
      </c>
      <c r="M9386" s="2">
        <v>2.5160115235351399</v>
      </c>
      <c r="N9386" s="63">
        <v>1.7493631104021303</v>
      </c>
      <c r="O9386" s="63">
        <f t="shared" si="609"/>
        <v>3.0299857881032128</v>
      </c>
      <c r="P9386" s="76">
        <v>3</v>
      </c>
      <c r="Q9386" s="2">
        <v>8.2968262660412702</v>
      </c>
      <c r="R9386">
        <v>5.2504702268993597</v>
      </c>
      <c r="S9386" s="63">
        <f t="shared" si="610"/>
        <v>9.0940811966173811</v>
      </c>
      <c r="T9386" s="76">
        <v>3</v>
      </c>
      <c r="U9386" s="339">
        <f t="shared" si="606"/>
        <v>1.0074414677445345</v>
      </c>
      <c r="V9386" s="4">
        <f t="shared" si="607"/>
        <v>0.91398891874012167</v>
      </c>
    </row>
    <row r="9387" spans="1:22">
      <c r="A9387" s="406" t="s">
        <v>1232</v>
      </c>
      <c r="B9387" t="s">
        <v>1237</v>
      </c>
      <c r="C9387" s="53" t="s">
        <v>1491</v>
      </c>
      <c r="D9387" s="139" t="s">
        <v>44</v>
      </c>
      <c r="E9387" s="138" t="s">
        <v>600</v>
      </c>
      <c r="F9387" s="138" t="s">
        <v>60</v>
      </c>
      <c r="G9387" s="151">
        <v>1095</v>
      </c>
      <c r="H9387" s="123">
        <f t="shared" si="608"/>
        <v>1</v>
      </c>
      <c r="K9387" t="s">
        <v>100</v>
      </c>
      <c r="L9387" t="s">
        <v>100</v>
      </c>
      <c r="M9387" s="2">
        <v>11.296754839170401</v>
      </c>
      <c r="N9387" s="63">
        <v>9.6247708387895976</v>
      </c>
      <c r="O9387" s="63">
        <f t="shared" si="609"/>
        <v>16.670592103990902</v>
      </c>
      <c r="P9387" s="76">
        <v>3</v>
      </c>
      <c r="Q9387" s="2">
        <v>3.2014676113360299</v>
      </c>
      <c r="R9387">
        <v>4.6242946596509302</v>
      </c>
      <c r="S9387" s="63">
        <f t="shared" si="610"/>
        <v>8.0095132996848406</v>
      </c>
      <c r="T9387" s="76">
        <v>3</v>
      </c>
      <c r="U9387" s="339">
        <f t="shared" si="606"/>
        <v>-0.30864243800702662</v>
      </c>
      <c r="V9387" s="4">
        <f t="shared" si="607"/>
        <v>0.64398022091970186</v>
      </c>
    </row>
    <row r="9388" spans="1:22">
      <c r="A9388" s="406" t="s">
        <v>1232</v>
      </c>
      <c r="B9388" t="s">
        <v>1238</v>
      </c>
      <c r="C9388" s="53" t="s">
        <v>1491</v>
      </c>
      <c r="D9388" s="139" t="s">
        <v>44</v>
      </c>
      <c r="E9388" s="138" t="s">
        <v>600</v>
      </c>
      <c r="F9388" s="138" t="s">
        <v>60</v>
      </c>
      <c r="G9388" s="153">
        <v>0</v>
      </c>
      <c r="H9388" s="123">
        <f t="shared" si="608"/>
        <v>0</v>
      </c>
      <c r="I9388" s="2" t="s">
        <v>100</v>
      </c>
      <c r="M9388" s="2">
        <v>1.5907894736842101</v>
      </c>
      <c r="N9388" s="63">
        <v>0.34736842105262</v>
      </c>
      <c r="O9388" s="63">
        <f t="shared" si="609"/>
        <v>0.60165975420811624</v>
      </c>
      <c r="P9388" s="76">
        <v>3</v>
      </c>
      <c r="Q9388" s="2">
        <v>0.80936234817813701</v>
      </c>
      <c r="R9388">
        <v>1.1998481781376498</v>
      </c>
      <c r="S9388" s="63">
        <f t="shared" si="610"/>
        <v>2.0781980059033622</v>
      </c>
      <c r="T9388" s="76">
        <v>3</v>
      </c>
      <c r="U9388" s="339">
        <f t="shared" si="606"/>
        <v>0.69937891587584955</v>
      </c>
      <c r="V9388" s="4">
        <f t="shared" si="607"/>
        <v>0.47379388435522718</v>
      </c>
    </row>
    <row r="9389" spans="1:22">
      <c r="A9389" s="406" t="s">
        <v>1232</v>
      </c>
      <c r="B9389" t="s">
        <v>1238</v>
      </c>
      <c r="C9389" s="53" t="s">
        <v>1491</v>
      </c>
      <c r="D9389" s="139" t="s">
        <v>44</v>
      </c>
      <c r="E9389" s="138" t="s">
        <v>600</v>
      </c>
      <c r="F9389" s="138" t="s">
        <v>60</v>
      </c>
      <c r="G9389" s="151">
        <v>195</v>
      </c>
      <c r="H9389" s="123">
        <f t="shared" si="608"/>
        <v>0.17808219178082191</v>
      </c>
      <c r="J9389" t="s">
        <v>100</v>
      </c>
      <c r="M9389" s="2">
        <v>0.96725708502024499</v>
      </c>
      <c r="N9389" s="63">
        <v>0.31563765182185499</v>
      </c>
      <c r="O9389" s="63">
        <f t="shared" si="609"/>
        <v>0.54670044973718801</v>
      </c>
      <c r="P9389" s="76">
        <v>3</v>
      </c>
      <c r="Q9389" s="2">
        <v>0.91184210526315801</v>
      </c>
      <c r="R9389">
        <v>0.41052631578947307</v>
      </c>
      <c r="S9389" s="63">
        <f t="shared" si="610"/>
        <v>0.71105243679143271</v>
      </c>
      <c r="T9389" s="76">
        <v>3</v>
      </c>
      <c r="U9389" s="339">
        <f t="shared" si="606"/>
        <v>-0.17821760529373004</v>
      </c>
      <c r="V9389" s="4">
        <f t="shared" si="607"/>
        <v>0.59060739889683689</v>
      </c>
    </row>
    <row r="9390" spans="1:22">
      <c r="A9390" s="406" t="s">
        <v>1232</v>
      </c>
      <c r="B9390" t="s">
        <v>1238</v>
      </c>
      <c r="C9390" s="53" t="s">
        <v>1491</v>
      </c>
      <c r="D9390" s="139" t="s">
        <v>44</v>
      </c>
      <c r="E9390" s="138" t="s">
        <v>600</v>
      </c>
      <c r="F9390" s="138" t="s">
        <v>60</v>
      </c>
      <c r="G9390" s="151">
        <v>645</v>
      </c>
      <c r="H9390" s="123">
        <f t="shared" si="608"/>
        <v>0.58904109589041098</v>
      </c>
      <c r="K9390" t="s">
        <v>100</v>
      </c>
      <c r="M9390" s="2">
        <v>0.817105263157893</v>
      </c>
      <c r="N9390" s="63">
        <v>0.5368421052631569</v>
      </c>
      <c r="O9390" s="63">
        <f t="shared" si="609"/>
        <v>0.92983780195802712</v>
      </c>
      <c r="P9390" s="76">
        <v>3</v>
      </c>
      <c r="Q9390" s="2">
        <v>1.6776315789473699</v>
      </c>
      <c r="R9390">
        <v>0.34752024291497197</v>
      </c>
      <c r="S9390" s="63">
        <f t="shared" si="610"/>
        <v>0.60192271738740954</v>
      </c>
      <c r="T9390" s="76">
        <v>3</v>
      </c>
      <c r="U9390" s="339">
        <f t="shared" si="606"/>
        <v>0.10969891725642672</v>
      </c>
      <c r="V9390" s="4">
        <f t="shared" si="607"/>
        <v>0.47858493487863463</v>
      </c>
    </row>
    <row r="9391" spans="1:22">
      <c r="A9391" s="418" t="s">
        <v>1232</v>
      </c>
      <c r="B9391" t="s">
        <v>1238</v>
      </c>
      <c r="C9391" s="53" t="s">
        <v>1491</v>
      </c>
      <c r="D9391" s="139" t="s">
        <v>44</v>
      </c>
      <c r="E9391" s="138" t="s">
        <v>600</v>
      </c>
      <c r="F9391" s="138" t="s">
        <v>60</v>
      </c>
      <c r="G9391" s="151">
        <v>915</v>
      </c>
      <c r="H9391" s="123">
        <f t="shared" si="608"/>
        <v>0.83561643835616439</v>
      </c>
      <c r="K9391" t="s">
        <v>100</v>
      </c>
      <c r="M9391" s="2">
        <v>0.85688259109311604</v>
      </c>
      <c r="N9391" s="63">
        <v>0.44195344129554404</v>
      </c>
      <c r="O9391" s="63">
        <f t="shared" si="609"/>
        <v>0.76548581490379142</v>
      </c>
      <c r="P9391" s="76">
        <v>3</v>
      </c>
      <c r="Q9391" s="2">
        <v>1.4331983805668</v>
      </c>
      <c r="R9391">
        <v>0.69488866396760018</v>
      </c>
      <c r="S9391" s="63">
        <f t="shared" si="610"/>
        <v>1.2035824715955401</v>
      </c>
      <c r="T9391" s="76">
        <v>3</v>
      </c>
      <c r="U9391" s="339">
        <f t="shared" si="606"/>
        <v>0.67183739397319675</v>
      </c>
      <c r="V9391" s="4">
        <f t="shared" si="607"/>
        <v>0.50490172054898652</v>
      </c>
    </row>
    <row r="9392" spans="1:22">
      <c r="A9392" s="406" t="s">
        <v>1232</v>
      </c>
      <c r="B9392" t="s">
        <v>1238</v>
      </c>
      <c r="C9392" s="53" t="s">
        <v>1491</v>
      </c>
      <c r="D9392" s="139" t="s">
        <v>44</v>
      </c>
      <c r="E9392" s="138" t="s">
        <v>600</v>
      </c>
      <c r="F9392" s="138" t="s">
        <v>60</v>
      </c>
      <c r="G9392" s="151">
        <v>1095</v>
      </c>
      <c r="H9392" s="123">
        <f t="shared" si="608"/>
        <v>1</v>
      </c>
      <c r="K9392" t="s">
        <v>100</v>
      </c>
      <c r="L9392" t="s">
        <v>100</v>
      </c>
      <c r="M9392" s="2">
        <v>0.927783400809717</v>
      </c>
      <c r="N9392" s="63">
        <v>1.105111336032383</v>
      </c>
      <c r="O9392" s="63">
        <f t="shared" si="609"/>
        <v>1.9141089820284098</v>
      </c>
      <c r="P9392" s="76">
        <v>3</v>
      </c>
      <c r="Q9392" s="2">
        <v>0</v>
      </c>
      <c r="R9392">
        <v>0.56826923076923008</v>
      </c>
      <c r="S9392" s="63">
        <f t="shared" si="610"/>
        <v>0.98427118007038961</v>
      </c>
      <c r="T9392" s="76">
        <v>3</v>
      </c>
      <c r="U9392" s="339">
        <f t="shared" si="606"/>
        <v>0.4348655542446293</v>
      </c>
      <c r="V9392" s="4">
        <f t="shared" si="607"/>
        <v>0.49054894352077938</v>
      </c>
    </row>
    <row r="9393" spans="1:22">
      <c r="A9393" s="406" t="s">
        <v>1232</v>
      </c>
      <c r="B9393" t="s">
        <v>1239</v>
      </c>
      <c r="C9393" s="53" t="s">
        <v>1491</v>
      </c>
      <c r="D9393" s="139" t="s">
        <v>44</v>
      </c>
      <c r="E9393" s="138" t="s">
        <v>600</v>
      </c>
      <c r="F9393" s="138" t="s">
        <v>60</v>
      </c>
      <c r="G9393" s="151">
        <v>0</v>
      </c>
      <c r="H9393" s="123">
        <f t="shared" si="608"/>
        <v>0</v>
      </c>
      <c r="I9393" s="2" t="s">
        <v>100</v>
      </c>
      <c r="M9393" s="2">
        <v>0</v>
      </c>
      <c r="N9393" s="63">
        <v>9.3896713615022095E-2</v>
      </c>
      <c r="O9393" s="63">
        <f t="shared" si="609"/>
        <v>0.16263387864496259</v>
      </c>
      <c r="P9393" s="76">
        <v>3</v>
      </c>
      <c r="Q9393" s="2">
        <v>0</v>
      </c>
      <c r="R9393">
        <v>0.140845070422534</v>
      </c>
      <c r="S9393" s="63">
        <f t="shared" si="610"/>
        <v>0.24395081796744539</v>
      </c>
      <c r="T9393" s="76">
        <v>3</v>
      </c>
      <c r="U9393" s="339" t="e">
        <f t="shared" si="606"/>
        <v>#DIV/0!</v>
      </c>
      <c r="V9393" s="4" t="e">
        <f t="shared" si="607"/>
        <v>#DIV/0!</v>
      </c>
    </row>
    <row r="9394" spans="1:22">
      <c r="A9394" s="406" t="s">
        <v>1232</v>
      </c>
      <c r="B9394" t="s">
        <v>1239</v>
      </c>
      <c r="C9394" s="53" t="s">
        <v>1491</v>
      </c>
      <c r="D9394" s="139" t="s">
        <v>44</v>
      </c>
      <c r="E9394" s="138" t="s">
        <v>600</v>
      </c>
      <c r="F9394" s="138" t="s">
        <v>60</v>
      </c>
      <c r="G9394" s="151">
        <v>195</v>
      </c>
      <c r="H9394" s="123">
        <f t="shared" si="608"/>
        <v>0.17808219178082191</v>
      </c>
      <c r="J9394" t="s">
        <v>100</v>
      </c>
      <c r="M9394" s="2">
        <v>9.3896713615022095E-2</v>
      </c>
      <c r="N9394" s="63">
        <v>9.38967136150239E-2</v>
      </c>
      <c r="O9394" s="63">
        <f t="shared" si="609"/>
        <v>0.16263387864496573</v>
      </c>
      <c r="P9394" s="76">
        <v>3</v>
      </c>
      <c r="Q9394" s="2">
        <v>0</v>
      </c>
      <c r="R9394">
        <v>0.187793427230046</v>
      </c>
      <c r="S9394" s="63">
        <f t="shared" si="610"/>
        <v>0.32526775728992835</v>
      </c>
      <c r="T9394" s="76">
        <v>3</v>
      </c>
      <c r="U9394" s="339" t="e">
        <f t="shared" si="606"/>
        <v>#NUM!</v>
      </c>
      <c r="V9394" s="4" t="e">
        <f t="shared" si="607"/>
        <v>#DIV/0!</v>
      </c>
    </row>
    <row r="9395" spans="1:22">
      <c r="A9395" s="406" t="s">
        <v>1232</v>
      </c>
      <c r="B9395" t="s">
        <v>1239</v>
      </c>
      <c r="C9395" s="53" t="s">
        <v>1491</v>
      </c>
      <c r="D9395" s="139" t="s">
        <v>44</v>
      </c>
      <c r="E9395" s="138" t="s">
        <v>600</v>
      </c>
      <c r="F9395" s="138" t="s">
        <v>60</v>
      </c>
      <c r="G9395" s="151">
        <v>645</v>
      </c>
      <c r="H9395" s="123">
        <f t="shared" si="608"/>
        <v>0.58904109589041098</v>
      </c>
      <c r="K9395" t="s">
        <v>100</v>
      </c>
      <c r="M9395" s="2">
        <v>0</v>
      </c>
      <c r="N9395" s="63">
        <v>0.187793427230046</v>
      </c>
      <c r="O9395" s="63">
        <f t="shared" si="609"/>
        <v>0.32526775728992835</v>
      </c>
      <c r="P9395" s="76">
        <v>3</v>
      </c>
      <c r="Q9395" s="2">
        <v>0</v>
      </c>
      <c r="R9395">
        <v>0.187793427230046</v>
      </c>
      <c r="S9395" s="63">
        <f t="shared" si="610"/>
        <v>0.32526775728992835</v>
      </c>
      <c r="T9395" s="76">
        <v>3</v>
      </c>
      <c r="U9395" s="339" t="e">
        <f t="shared" si="606"/>
        <v>#DIV/0!</v>
      </c>
      <c r="V9395" s="4" t="e">
        <f t="shared" si="607"/>
        <v>#DIV/0!</v>
      </c>
    </row>
    <row r="9396" spans="1:22">
      <c r="A9396" s="406" t="s">
        <v>1232</v>
      </c>
      <c r="B9396" t="s">
        <v>1239</v>
      </c>
      <c r="C9396" s="53" t="s">
        <v>1491</v>
      </c>
      <c r="D9396" s="139" t="s">
        <v>44</v>
      </c>
      <c r="E9396" s="138" t="s">
        <v>600</v>
      </c>
      <c r="F9396" s="138" t="s">
        <v>60</v>
      </c>
      <c r="G9396" s="153">
        <v>915</v>
      </c>
      <c r="H9396" s="123">
        <f t="shared" si="608"/>
        <v>0.83561643835616439</v>
      </c>
      <c r="K9396" t="s">
        <v>100</v>
      </c>
      <c r="M9396" s="2">
        <v>4.6948356807510097E-2</v>
      </c>
      <c r="N9396" s="63">
        <v>0.18779342723004788</v>
      </c>
      <c r="O9396" s="63">
        <f t="shared" si="609"/>
        <v>0.32526775728993162</v>
      </c>
      <c r="P9396" s="76">
        <v>3</v>
      </c>
      <c r="Q9396" s="2">
        <v>0</v>
      </c>
      <c r="R9396">
        <v>0.187793427230046</v>
      </c>
      <c r="S9396" s="63">
        <f t="shared" si="610"/>
        <v>0.32526775728992835</v>
      </c>
      <c r="T9396" s="76">
        <v>3</v>
      </c>
      <c r="U9396" s="339" t="e">
        <f t="shared" si="606"/>
        <v>#NUM!</v>
      </c>
      <c r="V9396" s="4" t="e">
        <f t="shared" si="607"/>
        <v>#DIV/0!</v>
      </c>
    </row>
    <row r="9397" spans="1:22">
      <c r="A9397" s="406" t="s">
        <v>1232</v>
      </c>
      <c r="B9397" t="s">
        <v>1239</v>
      </c>
      <c r="C9397" s="53" t="s">
        <v>1491</v>
      </c>
      <c r="D9397" s="139" t="s">
        <v>44</v>
      </c>
      <c r="E9397" s="138" t="s">
        <v>600</v>
      </c>
      <c r="F9397" s="138" t="s">
        <v>60</v>
      </c>
      <c r="G9397" s="151">
        <v>1095</v>
      </c>
      <c r="H9397" s="123">
        <f t="shared" si="608"/>
        <v>1</v>
      </c>
      <c r="K9397" t="s">
        <v>100</v>
      </c>
      <c r="L9397" t="s">
        <v>100</v>
      </c>
      <c r="M9397" s="2">
        <v>4.6948356807510097E-2</v>
      </c>
      <c r="N9397" s="63">
        <v>0.18779342723004788</v>
      </c>
      <c r="O9397" s="63">
        <f t="shared" si="609"/>
        <v>0.32526775728993162</v>
      </c>
      <c r="P9397" s="76">
        <v>3</v>
      </c>
      <c r="Q9397" s="2">
        <v>-2.92353983056283E-2</v>
      </c>
      <c r="R9397">
        <v>0.23474178403755799</v>
      </c>
      <c r="S9397" s="63">
        <f t="shared" si="610"/>
        <v>0.40658469661241131</v>
      </c>
      <c r="T9397" s="76">
        <v>3</v>
      </c>
      <c r="U9397" s="339" t="e">
        <f t="shared" si="606"/>
        <v>#NUM!</v>
      </c>
      <c r="V9397" s="4" t="e">
        <f t="shared" si="607"/>
        <v>#DIV/0!</v>
      </c>
    </row>
    <row r="9398" spans="1:22">
      <c r="A9398" s="406" t="s">
        <v>1232</v>
      </c>
      <c r="B9398" t="s">
        <v>1241</v>
      </c>
      <c r="C9398" s="53" t="s">
        <v>1491</v>
      </c>
      <c r="D9398" s="139" t="s">
        <v>44</v>
      </c>
      <c r="E9398" s="138" t="s">
        <v>600</v>
      </c>
      <c r="F9398" s="138" t="s">
        <v>60</v>
      </c>
      <c r="G9398" s="151">
        <v>0</v>
      </c>
      <c r="H9398" s="123">
        <f t="shared" si="608"/>
        <v>0</v>
      </c>
      <c r="I9398" s="2" t="s">
        <v>100</v>
      </c>
      <c r="M9398" s="2">
        <v>6.4659311581058504E-2</v>
      </c>
      <c r="N9398" s="150">
        <v>4.6947354943342498E-2</v>
      </c>
      <c r="O9398" s="63">
        <f t="shared" si="609"/>
        <v>8.1315204042839095E-2</v>
      </c>
      <c r="P9398" s="76">
        <v>3</v>
      </c>
      <c r="Q9398" s="2">
        <v>2.9448795373550399E-2</v>
      </c>
      <c r="R9398">
        <v>0.1880028168412953</v>
      </c>
      <c r="S9398" s="63">
        <f t="shared" si="610"/>
        <v>0.32563043073518921</v>
      </c>
      <c r="T9398" s="76">
        <v>3</v>
      </c>
      <c r="U9398" s="339" t="e">
        <f t="shared" si="606"/>
        <v>#NUM!</v>
      </c>
      <c r="V9398" s="4">
        <f t="shared" si="607"/>
        <v>41.68668194007504</v>
      </c>
    </row>
    <row r="9399" spans="1:22">
      <c r="A9399" s="418" t="s">
        <v>1232</v>
      </c>
      <c r="B9399" t="s">
        <v>1241</v>
      </c>
      <c r="C9399" s="53" t="s">
        <v>1491</v>
      </c>
      <c r="D9399" s="139" t="s">
        <v>44</v>
      </c>
      <c r="E9399" s="138" t="s">
        <v>600</v>
      </c>
      <c r="F9399" s="138" t="s">
        <v>60</v>
      </c>
      <c r="G9399" s="151">
        <v>195</v>
      </c>
      <c r="H9399" s="123">
        <f t="shared" si="608"/>
        <v>0.17808219178082191</v>
      </c>
      <c r="J9399" t="s">
        <v>100</v>
      </c>
      <c r="M9399" s="2">
        <v>1.7665009282772399</v>
      </c>
      <c r="N9399" s="150">
        <v>9.389470988669002E-2</v>
      </c>
      <c r="O9399" s="63">
        <f t="shared" si="609"/>
        <v>0.16263040808568688</v>
      </c>
      <c r="P9399" s="76">
        <v>3</v>
      </c>
      <c r="Q9399" s="2">
        <v>4.1399031177309802E-2</v>
      </c>
      <c r="R9399">
        <v>9.3894709886686606E-2</v>
      </c>
      <c r="S9399" s="63">
        <f t="shared" si="610"/>
        <v>0.16263040808568097</v>
      </c>
      <c r="T9399" s="76">
        <v>3</v>
      </c>
      <c r="U9399" s="339">
        <f t="shared" si="606"/>
        <v>-4.0941029871515093</v>
      </c>
      <c r="V9399" s="4">
        <f t="shared" si="607"/>
        <v>10.499264860324365</v>
      </c>
    </row>
    <row r="9400" spans="1:22">
      <c r="A9400" s="406" t="s">
        <v>1232</v>
      </c>
      <c r="B9400" t="s">
        <v>1241</v>
      </c>
      <c r="C9400" s="53" t="s">
        <v>1491</v>
      </c>
      <c r="D9400" s="139" t="s">
        <v>44</v>
      </c>
      <c r="E9400" s="138" t="s">
        <v>600</v>
      </c>
      <c r="F9400" s="138" t="s">
        <v>60</v>
      </c>
      <c r="G9400" s="151">
        <v>645</v>
      </c>
      <c r="H9400" s="123">
        <f t="shared" si="608"/>
        <v>0.58904109589041098</v>
      </c>
      <c r="K9400" t="s">
        <v>100</v>
      </c>
      <c r="M9400" s="2">
        <v>0.88687821429333402</v>
      </c>
      <c r="N9400" s="150">
        <v>4.6947354943342012E-2</v>
      </c>
      <c r="O9400" s="63">
        <f t="shared" si="609"/>
        <v>8.1315204042838249E-2</v>
      </c>
      <c r="P9400" s="76">
        <v>3</v>
      </c>
      <c r="Q9400" s="2">
        <v>5.3135869913145201E-2</v>
      </c>
      <c r="R9400">
        <v>0.1408420648300282</v>
      </c>
      <c r="S9400" s="63">
        <f t="shared" si="610"/>
        <v>0.24394561212851851</v>
      </c>
      <c r="T9400" s="76">
        <v>3</v>
      </c>
      <c r="U9400" s="339">
        <f t="shared" si="606"/>
        <v>-3.0644501931558321</v>
      </c>
      <c r="V9400" s="4">
        <f t="shared" si="607"/>
        <v>11.907358203139689</v>
      </c>
    </row>
    <row r="9401" spans="1:22">
      <c r="A9401" s="406" t="s">
        <v>1232</v>
      </c>
      <c r="B9401" t="s">
        <v>1241</v>
      </c>
      <c r="C9401" s="53" t="s">
        <v>1491</v>
      </c>
      <c r="D9401" s="139" t="s">
        <v>44</v>
      </c>
      <c r="E9401" s="138" t="s">
        <v>600</v>
      </c>
      <c r="F9401" s="138" t="s">
        <v>60</v>
      </c>
      <c r="G9401" s="151">
        <v>915</v>
      </c>
      <c r="H9401" s="123">
        <f t="shared" si="608"/>
        <v>0.83561643835616439</v>
      </c>
      <c r="K9401" t="s">
        <v>100</v>
      </c>
      <c r="M9401" s="2">
        <v>0.38219414865239298</v>
      </c>
      <c r="N9401" s="150">
        <v>4.6947354943344011E-2</v>
      </c>
      <c r="O9401" s="63">
        <f t="shared" si="609"/>
        <v>8.1315204042841718E-2</v>
      </c>
      <c r="P9401" s="76">
        <v>3</v>
      </c>
      <c r="Q9401" s="2">
        <v>6.5086105716904499E-2</v>
      </c>
      <c r="R9401">
        <v>0.14084206483002779</v>
      </c>
      <c r="S9401" s="63">
        <f t="shared" si="610"/>
        <v>0.24394561212851779</v>
      </c>
      <c r="T9401" s="76">
        <v>3</v>
      </c>
      <c r="U9401" s="339">
        <f t="shared" si="606"/>
        <v>-1.9730765055960335</v>
      </c>
      <c r="V9401" s="4">
        <f t="shared" si="607"/>
        <v>7.359026467315477</v>
      </c>
    </row>
    <row r="9402" spans="1:22">
      <c r="A9402" s="406" t="s">
        <v>1232</v>
      </c>
      <c r="B9402" t="s">
        <v>1241</v>
      </c>
      <c r="C9402" s="53" t="s">
        <v>1491</v>
      </c>
      <c r="D9402" s="139" t="s">
        <v>44</v>
      </c>
      <c r="E9402" s="138" t="s">
        <v>600</v>
      </c>
      <c r="F9402" s="138" t="s">
        <v>60</v>
      </c>
      <c r="G9402" s="151">
        <v>1095</v>
      </c>
      <c r="H9402" s="123">
        <f t="shared" si="608"/>
        <v>1</v>
      </c>
      <c r="K9402" t="s">
        <v>100</v>
      </c>
      <c r="L9402" t="s">
        <v>100</v>
      </c>
      <c r="M9402" s="2">
        <v>0.158767418535667</v>
      </c>
      <c r="N9402" s="150">
        <v>9.3894709886684968E-2</v>
      </c>
      <c r="O9402" s="63">
        <f t="shared" si="609"/>
        <v>0.16263040808567814</v>
      </c>
      <c r="P9402" s="76">
        <v>3</v>
      </c>
      <c r="Q9402" s="2">
        <v>1.7520075086036199E-2</v>
      </c>
      <c r="R9402">
        <v>0.18778941977337149</v>
      </c>
      <c r="S9402" s="63">
        <f t="shared" si="610"/>
        <v>0.32526081617135899</v>
      </c>
      <c r="T9402" s="76">
        <v>3</v>
      </c>
      <c r="U9402" s="339">
        <f t="shared" si="606"/>
        <v>-0.89172925822571092</v>
      </c>
      <c r="V9402" s="4">
        <f t="shared" si="607"/>
        <v>8.6579772462606499</v>
      </c>
    </row>
    <row r="9403" spans="1:22">
      <c r="A9403" s="406" t="s">
        <v>1232</v>
      </c>
      <c r="B9403" t="s">
        <v>1242</v>
      </c>
      <c r="C9403" s="53" t="s">
        <v>1491</v>
      </c>
      <c r="D9403" s="139" t="s">
        <v>44</v>
      </c>
      <c r="E9403" s="138" t="s">
        <v>600</v>
      </c>
      <c r="F9403" s="138" t="s">
        <v>60</v>
      </c>
      <c r="G9403" s="151">
        <v>0</v>
      </c>
      <c r="H9403" s="123">
        <f t="shared" si="608"/>
        <v>0</v>
      </c>
      <c r="I9403" s="2" t="s">
        <v>100</v>
      </c>
      <c r="M9403" s="2">
        <v>1.7311502763582998E-2</v>
      </c>
      <c r="N9403" s="63">
        <v>0</v>
      </c>
      <c r="O9403" s="63">
        <f t="shared" si="609"/>
        <v>0</v>
      </c>
      <c r="P9403" s="76">
        <v>3</v>
      </c>
      <c r="Q9403" s="2">
        <v>-6.3823130670563402E-2</v>
      </c>
      <c r="R9403">
        <v>4.6303055584523592E-2</v>
      </c>
      <c r="S9403" s="63">
        <f t="shared" si="610"/>
        <v>8.0199244818080703E-2</v>
      </c>
      <c r="T9403" s="76">
        <v>3</v>
      </c>
    </row>
    <row r="9404" spans="1:22">
      <c r="A9404" s="406" t="s">
        <v>1232</v>
      </c>
      <c r="B9404" t="s">
        <v>1242</v>
      </c>
      <c r="C9404" s="53" t="s">
        <v>1491</v>
      </c>
      <c r="D9404" s="139" t="s">
        <v>44</v>
      </c>
      <c r="E9404" s="138" t="s">
        <v>600</v>
      </c>
      <c r="F9404" s="138" t="s">
        <v>60</v>
      </c>
      <c r="G9404" s="153">
        <v>195</v>
      </c>
      <c r="H9404" s="123">
        <f t="shared" si="608"/>
        <v>0.17808219178082191</v>
      </c>
      <c r="J9404" t="s">
        <v>100</v>
      </c>
      <c r="M9404" s="2">
        <v>7.5503180727917396E-2</v>
      </c>
      <c r="N9404" s="63">
        <v>0</v>
      </c>
      <c r="O9404" s="63">
        <f t="shared" si="609"/>
        <v>0</v>
      </c>
      <c r="P9404" s="76">
        <v>3</v>
      </c>
      <c r="Q9404" s="2">
        <v>4.0880175200751198E-2</v>
      </c>
      <c r="R9404">
        <v>0.13953488372093392</v>
      </c>
      <c r="S9404" s="63">
        <f t="shared" si="610"/>
        <v>0.24168150803287297</v>
      </c>
      <c r="T9404" s="76">
        <v>3</v>
      </c>
    </row>
    <row r="9405" spans="1:22">
      <c r="A9405" s="406" t="s">
        <v>1232</v>
      </c>
      <c r="B9405" t="s">
        <v>1242</v>
      </c>
      <c r="C9405" s="53" t="s">
        <v>1491</v>
      </c>
      <c r="D9405" s="139" t="s">
        <v>44</v>
      </c>
      <c r="E9405" s="138" t="s">
        <v>600</v>
      </c>
      <c r="F9405" s="138" t="s">
        <v>60</v>
      </c>
      <c r="G9405" s="151">
        <v>645</v>
      </c>
      <c r="H9405" s="123">
        <f t="shared" ref="H9405:H9436" si="611">G9405/1095</f>
        <v>0.58904109589041098</v>
      </c>
      <c r="K9405" t="s">
        <v>100</v>
      </c>
      <c r="M9405" s="2">
        <v>8.7183230785274901E-2</v>
      </c>
      <c r="N9405" s="63">
        <v>2.0857232245319324E-4</v>
      </c>
      <c r="O9405" s="63">
        <f t="shared" ref="O9405:O9436" si="612">N9405*SQRT(P9405)</f>
        <v>3.6125785954156962E-4</v>
      </c>
      <c r="P9405" s="76">
        <v>3</v>
      </c>
      <c r="Q9405" s="2">
        <v>5.2351652935655503E-2</v>
      </c>
      <c r="R9405">
        <v>9.2814683491503805E-2</v>
      </c>
      <c r="S9405" s="63">
        <f t="shared" ref="S9405:S9436" si="613">R9405*SQRT(T9405)</f>
        <v>0.1607597474957089</v>
      </c>
      <c r="T9405" s="76">
        <v>3</v>
      </c>
    </row>
    <row r="9406" spans="1:22">
      <c r="A9406" s="406" t="s">
        <v>1232</v>
      </c>
      <c r="B9406" t="s">
        <v>1242</v>
      </c>
      <c r="C9406" s="53" t="s">
        <v>1491</v>
      </c>
      <c r="D9406" s="139" t="s">
        <v>44</v>
      </c>
      <c r="E9406" s="138" t="s">
        <v>600</v>
      </c>
      <c r="F9406" s="138" t="s">
        <v>60</v>
      </c>
      <c r="G9406" s="151">
        <v>915</v>
      </c>
      <c r="H9406" s="123">
        <f t="shared" si="611"/>
        <v>0.83561643835616439</v>
      </c>
      <c r="K9406" t="s">
        <v>100</v>
      </c>
      <c r="M9406" s="2">
        <v>5.2560225258108703E-2</v>
      </c>
      <c r="N9406" s="63">
        <v>4.6303055584523703E-2</v>
      </c>
      <c r="O9406" s="63">
        <f t="shared" si="612"/>
        <v>8.0199244818080884E-2</v>
      </c>
      <c r="P9406" s="76">
        <v>3</v>
      </c>
      <c r="Q9406" s="2">
        <v>0.15705495880697001</v>
      </c>
      <c r="R9406">
        <v>9.3023255813956512E-2</v>
      </c>
      <c r="S9406" s="63">
        <f t="shared" si="613"/>
        <v>0.16112100535524962</v>
      </c>
      <c r="T9406" s="76">
        <v>3</v>
      </c>
    </row>
    <row r="9407" spans="1:22">
      <c r="A9407" s="418" t="s">
        <v>1232</v>
      </c>
      <c r="B9407" t="s">
        <v>1242</v>
      </c>
      <c r="C9407" s="53" t="s">
        <v>1491</v>
      </c>
      <c r="D9407" s="139" t="s">
        <v>44</v>
      </c>
      <c r="E9407" s="138" t="s">
        <v>600</v>
      </c>
      <c r="F9407" s="138" t="s">
        <v>60</v>
      </c>
      <c r="G9407" s="151">
        <v>1095</v>
      </c>
      <c r="H9407" s="123">
        <f t="shared" si="611"/>
        <v>1</v>
      </c>
      <c r="K9407" t="s">
        <v>100</v>
      </c>
      <c r="L9407" t="s">
        <v>100</v>
      </c>
      <c r="M9407" s="2">
        <v>6.3823130670559794E-2</v>
      </c>
      <c r="N9407" s="63">
        <v>4.6511627906976202E-2</v>
      </c>
      <c r="O9407" s="63">
        <f t="shared" si="612"/>
        <v>8.0560502677621257E-2</v>
      </c>
      <c r="P9407" s="76">
        <v>3</v>
      </c>
      <c r="Q9407" s="2">
        <v>0.47241631035561898</v>
      </c>
      <c r="R9407">
        <v>-2.085723224530267E-4</v>
      </c>
      <c r="S9407" s="63">
        <f t="shared" si="613"/>
        <v>-3.6125785954128117E-4</v>
      </c>
      <c r="T9407" s="76">
        <v>3</v>
      </c>
    </row>
    <row r="9408" spans="1:22">
      <c r="A9408" s="406" t="s">
        <v>1232</v>
      </c>
      <c r="B9408" t="s">
        <v>1243</v>
      </c>
      <c r="C9408" s="53" t="s">
        <v>1491</v>
      </c>
      <c r="D9408" s="139" t="s">
        <v>44</v>
      </c>
      <c r="E9408" s="138" t="s">
        <v>600</v>
      </c>
      <c r="F9408" s="138" t="s">
        <v>60</v>
      </c>
      <c r="G9408" s="151">
        <v>0</v>
      </c>
      <c r="H9408" s="123">
        <f t="shared" si="611"/>
        <v>0</v>
      </c>
      <c r="I9408" s="2" t="s">
        <v>100</v>
      </c>
      <c r="M9408" s="2">
        <v>0.23985817082073099</v>
      </c>
      <c r="N9408" s="63">
        <v>0.13953488372093401</v>
      </c>
      <c r="O9408" s="63">
        <f t="shared" si="612"/>
        <v>0.24168150803287311</v>
      </c>
      <c r="P9408" s="76">
        <v>3</v>
      </c>
      <c r="Q9408" s="2">
        <v>0.25153822087808902</v>
      </c>
      <c r="R9408">
        <v>0.13953488372092698</v>
      </c>
      <c r="S9408" s="63">
        <f t="shared" si="613"/>
        <v>0.24168150803286095</v>
      </c>
      <c r="T9408" s="76">
        <v>3</v>
      </c>
    </row>
    <row r="9409" spans="1:22">
      <c r="A9409" s="406" t="s">
        <v>1232</v>
      </c>
      <c r="B9409" t="s">
        <v>1243</v>
      </c>
      <c r="C9409" s="53" t="s">
        <v>1491</v>
      </c>
      <c r="D9409" s="139" t="s">
        <v>44</v>
      </c>
      <c r="E9409" s="138" t="s">
        <v>600</v>
      </c>
      <c r="F9409" s="138" t="s">
        <v>60</v>
      </c>
      <c r="G9409" s="151">
        <v>195</v>
      </c>
      <c r="H9409" s="123">
        <f t="shared" si="611"/>
        <v>0.17808219178082191</v>
      </c>
      <c r="J9409" t="s">
        <v>100</v>
      </c>
      <c r="M9409" s="2">
        <v>0.251329648555636</v>
      </c>
      <c r="N9409" s="63">
        <v>0.185837939305454</v>
      </c>
      <c r="O9409" s="63">
        <f t="shared" si="612"/>
        <v>0.32188075285094758</v>
      </c>
      <c r="P9409" s="76">
        <v>3</v>
      </c>
      <c r="Q9409" s="2">
        <v>0.30972989884242702</v>
      </c>
      <c r="R9409">
        <v>0.13953488372093398</v>
      </c>
      <c r="S9409" s="63">
        <f t="shared" si="613"/>
        <v>0.24168150803287308</v>
      </c>
      <c r="T9409" s="76">
        <v>3</v>
      </c>
    </row>
    <row r="9410" spans="1:22">
      <c r="A9410" s="406" t="s">
        <v>1232</v>
      </c>
      <c r="B9410" t="s">
        <v>1243</v>
      </c>
      <c r="C9410" s="53" t="s">
        <v>1491</v>
      </c>
      <c r="D9410" s="139" t="s">
        <v>44</v>
      </c>
      <c r="E9410" s="138" t="s">
        <v>600</v>
      </c>
      <c r="F9410" s="138" t="s">
        <v>60</v>
      </c>
      <c r="G9410" s="151">
        <v>645</v>
      </c>
      <c r="H9410" s="123">
        <f t="shared" si="611"/>
        <v>0.58904109589041098</v>
      </c>
      <c r="K9410" t="s">
        <v>100</v>
      </c>
      <c r="M9410" s="2">
        <v>0.30889560955261403</v>
      </c>
      <c r="N9410" s="63">
        <v>0.18646365627281397</v>
      </c>
      <c r="O9410" s="63">
        <f t="shared" si="612"/>
        <v>0.32296452642957296</v>
      </c>
      <c r="P9410" s="76">
        <v>3</v>
      </c>
      <c r="Q9410" s="2">
        <v>0.320784231932425</v>
      </c>
      <c r="R9410">
        <v>0.13911773907601999</v>
      </c>
      <c r="S9410" s="63">
        <f t="shared" si="613"/>
        <v>0.24095899231377677</v>
      </c>
      <c r="T9410" s="76">
        <v>3</v>
      </c>
    </row>
    <row r="9411" spans="1:22">
      <c r="A9411" s="406" t="s">
        <v>1232</v>
      </c>
      <c r="B9411" t="s">
        <v>1243</v>
      </c>
      <c r="C9411" s="53" t="s">
        <v>1491</v>
      </c>
      <c r="D9411" s="139" t="s">
        <v>44</v>
      </c>
      <c r="E9411" s="138" t="s">
        <v>600</v>
      </c>
      <c r="F9411" s="138" t="s">
        <v>60</v>
      </c>
      <c r="G9411" s="151">
        <v>915</v>
      </c>
      <c r="H9411" s="123">
        <f t="shared" si="611"/>
        <v>0.83561643835616439</v>
      </c>
      <c r="K9411" t="s">
        <v>100</v>
      </c>
      <c r="M9411" s="2">
        <v>0.27448117634789698</v>
      </c>
      <c r="N9411" s="63">
        <v>0.185837939305454</v>
      </c>
      <c r="O9411" s="63">
        <f t="shared" si="612"/>
        <v>0.32188075285094758</v>
      </c>
      <c r="P9411" s="76">
        <v>3</v>
      </c>
      <c r="Q9411" s="2">
        <v>0.33225570966732898</v>
      </c>
      <c r="R9411">
        <v>0.13953488372092598</v>
      </c>
      <c r="S9411" s="63">
        <f t="shared" si="613"/>
        <v>0.24168150803285923</v>
      </c>
      <c r="T9411" s="76">
        <v>3</v>
      </c>
    </row>
    <row r="9412" spans="1:22">
      <c r="A9412" s="406" t="s">
        <v>1232</v>
      </c>
      <c r="B9412" t="s">
        <v>1243</v>
      </c>
      <c r="C9412" s="53" t="s">
        <v>1491</v>
      </c>
      <c r="D9412" s="139" t="s">
        <v>44</v>
      </c>
      <c r="E9412" s="138" t="s">
        <v>600</v>
      </c>
      <c r="F9412" s="138" t="s">
        <v>60</v>
      </c>
      <c r="G9412" s="153">
        <v>1095</v>
      </c>
      <c r="H9412" s="123">
        <f t="shared" si="611"/>
        <v>1</v>
      </c>
      <c r="K9412" t="s">
        <v>100</v>
      </c>
      <c r="L9412" t="s">
        <v>100</v>
      </c>
      <c r="M9412" s="2">
        <v>0.33225570966732898</v>
      </c>
      <c r="N9412" s="63">
        <v>0.185837939305458</v>
      </c>
      <c r="O9412" s="63">
        <f t="shared" si="612"/>
        <v>0.32188075285095452</v>
      </c>
      <c r="P9412" s="76">
        <v>3</v>
      </c>
      <c r="Q9412" s="2">
        <v>1.3802482878784199</v>
      </c>
      <c r="R9412">
        <v>0.13953488372092704</v>
      </c>
      <c r="S9412" s="63">
        <f t="shared" si="613"/>
        <v>0.24168150803286106</v>
      </c>
      <c r="T9412" s="76">
        <v>3</v>
      </c>
    </row>
    <row r="9413" spans="1:22">
      <c r="A9413" s="406" t="s">
        <v>1233</v>
      </c>
      <c r="B9413" t="s">
        <v>1235</v>
      </c>
      <c r="C9413" s="53" t="s">
        <v>1491</v>
      </c>
      <c r="D9413" s="139" t="s">
        <v>44</v>
      </c>
      <c r="E9413" s="138" t="s">
        <v>600</v>
      </c>
      <c r="F9413" s="138" t="s">
        <v>60</v>
      </c>
      <c r="G9413" s="151">
        <v>0</v>
      </c>
      <c r="H9413" s="123">
        <f t="shared" si="611"/>
        <v>0</v>
      </c>
      <c r="I9413" s="2" t="s">
        <v>100</v>
      </c>
      <c r="M9413" s="2">
        <v>0.54507175180891998</v>
      </c>
      <c r="N9413" s="63">
        <v>0.18570771725189306</v>
      </c>
      <c r="O9413" s="63">
        <f t="shared" si="612"/>
        <v>0.32165520163791406</v>
      </c>
      <c r="P9413" s="76">
        <v>3</v>
      </c>
      <c r="Q9413" s="2">
        <v>0.25903250006049899</v>
      </c>
      <c r="R9413">
        <v>0.37112503932434016</v>
      </c>
      <c r="S9413" s="63">
        <f t="shared" si="613"/>
        <v>0.64280742407075464</v>
      </c>
      <c r="T9413" s="76">
        <v>3</v>
      </c>
      <c r="U9413" s="339">
        <f t="shared" ref="U9413:U9442" si="614">LN(Q9412/M9413)</f>
        <v>0.92910124002749961</v>
      </c>
      <c r="V9413" s="4">
        <f t="shared" ref="V9413:V9442" si="615">M9413^2/(P9413*M9413^2)+S9413^2/(T9413*Q9412^2)</f>
        <v>0.40563129930731617</v>
      </c>
    </row>
    <row r="9414" spans="1:22">
      <c r="A9414" s="406" t="s">
        <v>1233</v>
      </c>
      <c r="B9414" t="s">
        <v>1235</v>
      </c>
      <c r="C9414" s="53" t="s">
        <v>1491</v>
      </c>
      <c r="D9414" s="139" t="s">
        <v>44</v>
      </c>
      <c r="E9414" s="138" t="s">
        <v>600</v>
      </c>
      <c r="F9414" s="138" t="s">
        <v>60</v>
      </c>
      <c r="G9414" s="151">
        <v>195</v>
      </c>
      <c r="H9414" s="123">
        <f t="shared" si="611"/>
        <v>0.17808219178082191</v>
      </c>
      <c r="J9414" t="s">
        <v>100</v>
      </c>
      <c r="M9414" s="2">
        <v>0.29010478426058001</v>
      </c>
      <c r="N9414" s="63">
        <v>0.12370834644144901</v>
      </c>
      <c r="O9414" s="63">
        <f t="shared" si="612"/>
        <v>0.21426914135692221</v>
      </c>
      <c r="P9414" s="76">
        <v>3</v>
      </c>
      <c r="Q9414" s="2">
        <v>0.189482854584612</v>
      </c>
      <c r="R9414">
        <v>0.15463543305181099</v>
      </c>
      <c r="S9414" s="63">
        <f t="shared" si="613"/>
        <v>0.26783642669615226</v>
      </c>
      <c r="T9414" s="76">
        <v>3</v>
      </c>
      <c r="U9414" s="339">
        <f t="shared" si="614"/>
        <v>-0.11328864606853982</v>
      </c>
      <c r="V9414" s="4">
        <f t="shared" si="615"/>
        <v>0.68971020849671716</v>
      </c>
    </row>
    <row r="9415" spans="1:22">
      <c r="A9415" s="418" t="s">
        <v>1233</v>
      </c>
      <c r="B9415" t="s">
        <v>1235</v>
      </c>
      <c r="C9415" s="53" t="s">
        <v>1491</v>
      </c>
      <c r="D9415" s="139" t="s">
        <v>44</v>
      </c>
      <c r="E9415" s="138" t="s">
        <v>600</v>
      </c>
      <c r="F9415" s="138" t="s">
        <v>60</v>
      </c>
      <c r="G9415" s="151">
        <v>645</v>
      </c>
      <c r="H9415" s="123">
        <f t="shared" si="611"/>
        <v>0.58904109589041098</v>
      </c>
      <c r="K9415" t="s">
        <v>100</v>
      </c>
      <c r="M9415" s="2">
        <v>1.0555864772644701</v>
      </c>
      <c r="N9415" s="63">
        <v>0.27834377949325995</v>
      </c>
      <c r="O9415" s="63">
        <f t="shared" si="612"/>
        <v>0.48210556805307436</v>
      </c>
      <c r="P9415" s="76">
        <v>3</v>
      </c>
      <c r="Q9415" s="2">
        <v>0.15100549330881</v>
      </c>
      <c r="R9415">
        <v>0.18556251966217502</v>
      </c>
      <c r="S9415" s="63">
        <f t="shared" si="613"/>
        <v>0.32140371203538587</v>
      </c>
      <c r="T9415" s="76">
        <v>3</v>
      </c>
      <c r="U9415" s="339">
        <f t="shared" si="614"/>
        <v>-1.7175532507707743</v>
      </c>
      <c r="V9415" s="4">
        <f t="shared" si="615"/>
        <v>1.2923820848196927</v>
      </c>
    </row>
    <row r="9416" spans="1:22">
      <c r="A9416" s="406" t="s">
        <v>1233</v>
      </c>
      <c r="B9416" t="s">
        <v>1235</v>
      </c>
      <c r="C9416" s="53" t="s">
        <v>1491</v>
      </c>
      <c r="D9416" s="139" t="s">
        <v>44</v>
      </c>
      <c r="E9416" s="138" t="s">
        <v>600</v>
      </c>
      <c r="F9416" s="138" t="s">
        <v>60</v>
      </c>
      <c r="G9416" s="151">
        <v>915</v>
      </c>
      <c r="H9416" s="123">
        <f t="shared" si="611"/>
        <v>0.83561643835616439</v>
      </c>
      <c r="K9416" t="s">
        <v>100</v>
      </c>
      <c r="M9416" s="2">
        <v>0.274568642160539</v>
      </c>
      <c r="N9416" s="63">
        <v>0.15463543305181099</v>
      </c>
      <c r="O9416" s="63">
        <f t="shared" si="612"/>
        <v>0.26783642669615226</v>
      </c>
      <c r="P9416" s="76">
        <v>3</v>
      </c>
      <c r="Q9416" s="2">
        <v>0.97819616194370995</v>
      </c>
      <c r="R9416">
        <v>0.27834377949326006</v>
      </c>
      <c r="S9416" s="63">
        <f t="shared" si="613"/>
        <v>0.48210556805307458</v>
      </c>
      <c r="T9416" s="76">
        <v>3</v>
      </c>
      <c r="U9416" s="339">
        <f t="shared" si="614"/>
        <v>-0.59788507652304212</v>
      </c>
      <c r="V9416" s="4">
        <f t="shared" si="615"/>
        <v>3.7309747904339647</v>
      </c>
    </row>
    <row r="9417" spans="1:22">
      <c r="A9417" s="406" t="s">
        <v>1233</v>
      </c>
      <c r="B9417" t="s">
        <v>1235</v>
      </c>
      <c r="C9417" s="53" t="s">
        <v>1491</v>
      </c>
      <c r="D9417" s="139" t="s">
        <v>44</v>
      </c>
      <c r="E9417" s="138" t="s">
        <v>600</v>
      </c>
      <c r="F9417" s="138" t="s">
        <v>60</v>
      </c>
      <c r="G9417" s="151">
        <v>1095</v>
      </c>
      <c r="H9417" s="123">
        <f t="shared" si="611"/>
        <v>1</v>
      </c>
      <c r="K9417" t="s">
        <v>100</v>
      </c>
      <c r="L9417" t="s">
        <v>100</v>
      </c>
      <c r="M9417" s="2">
        <v>1.0709774217747901</v>
      </c>
      <c r="N9417" s="63">
        <v>0.55668755898651989</v>
      </c>
      <c r="O9417" s="63">
        <f t="shared" si="612"/>
        <v>0.96421113610614873</v>
      </c>
      <c r="P9417" s="76">
        <v>3</v>
      </c>
      <c r="Q9417" s="2">
        <v>0.25130890052355997</v>
      </c>
      <c r="R9417">
        <v>0.61854173220724007</v>
      </c>
      <c r="S9417" s="63">
        <f t="shared" si="613"/>
        <v>1.0713457067846024</v>
      </c>
      <c r="T9417" s="76">
        <v>3</v>
      </c>
      <c r="U9417" s="339">
        <f t="shared" si="614"/>
        <v>-9.0616764275763845E-2</v>
      </c>
      <c r="V9417" s="4">
        <f t="shared" si="615"/>
        <v>0.73317320878359005</v>
      </c>
    </row>
    <row r="9418" spans="1:22">
      <c r="A9418" s="406" t="s">
        <v>1233</v>
      </c>
      <c r="B9418" t="s">
        <v>1236</v>
      </c>
      <c r="C9418" s="53" t="s">
        <v>1491</v>
      </c>
      <c r="D9418" s="139" t="s">
        <v>44</v>
      </c>
      <c r="E9418" s="138" t="s">
        <v>600</v>
      </c>
      <c r="F9418" s="138" t="s">
        <v>60</v>
      </c>
      <c r="G9418" s="151">
        <v>0</v>
      </c>
      <c r="H9418" s="123">
        <f t="shared" si="611"/>
        <v>0</v>
      </c>
      <c r="I9418" s="2" t="s">
        <v>100</v>
      </c>
      <c r="M9418" s="64">
        <v>0.21989528999999999</v>
      </c>
      <c r="N9418" s="63">
        <v>9.4240837696333984E-2</v>
      </c>
      <c r="O9418" s="63">
        <f t="shared" si="612"/>
        <v>0.16322991903790277</v>
      </c>
      <c r="P9418" s="76">
        <v>3</v>
      </c>
      <c r="Q9418" s="2">
        <v>0.12565445026177899</v>
      </c>
      <c r="R9418">
        <v>0.47120418848167506</v>
      </c>
      <c r="S9418" s="63">
        <f t="shared" si="613"/>
        <v>0.81614959518952268</v>
      </c>
      <c r="T9418" s="76">
        <v>3</v>
      </c>
      <c r="U9418" s="339">
        <f t="shared" si="614"/>
        <v>0.13353138333880749</v>
      </c>
      <c r="V9418" s="4">
        <f t="shared" si="615"/>
        <v>3.8489583333333344</v>
      </c>
    </row>
    <row r="9419" spans="1:22">
      <c r="A9419" s="406" t="s">
        <v>1233</v>
      </c>
      <c r="B9419" t="s">
        <v>1236</v>
      </c>
      <c r="C9419" s="53" t="s">
        <v>1491</v>
      </c>
      <c r="D9419" s="139" t="s">
        <v>44</v>
      </c>
      <c r="E9419" s="138" t="s">
        <v>600</v>
      </c>
      <c r="F9419" s="138" t="s">
        <v>60</v>
      </c>
      <c r="G9419" s="151">
        <v>195</v>
      </c>
      <c r="H9419" s="123">
        <f t="shared" si="611"/>
        <v>0.17808219178082191</v>
      </c>
      <c r="J9419" t="s">
        <v>100</v>
      </c>
      <c r="M9419" s="64">
        <v>0.18848168000000001</v>
      </c>
      <c r="N9419" s="63">
        <v>6.282722513088998E-2</v>
      </c>
      <c r="O9419" s="63">
        <f t="shared" si="612"/>
        <v>0.10881994602526965</v>
      </c>
      <c r="P9419" s="76">
        <v>3</v>
      </c>
      <c r="Q9419" s="2">
        <v>0.18848167539267</v>
      </c>
      <c r="R9419">
        <v>0.15706806282722499</v>
      </c>
      <c r="S9419" s="63">
        <f t="shared" si="613"/>
        <v>0.27204986506317419</v>
      </c>
      <c r="T9419" s="76">
        <v>3</v>
      </c>
      <c r="U9419" s="339">
        <f t="shared" si="614"/>
        <v>-0.40546513255261751</v>
      </c>
      <c r="V9419" s="4">
        <f t="shared" si="615"/>
        <v>1.8958333333333584</v>
      </c>
    </row>
    <row r="9420" spans="1:22">
      <c r="A9420" s="406" t="s">
        <v>1233</v>
      </c>
      <c r="B9420" t="s">
        <v>1236</v>
      </c>
      <c r="C9420" s="53" t="s">
        <v>1491</v>
      </c>
      <c r="D9420" s="139" t="s">
        <v>44</v>
      </c>
      <c r="E9420" s="138" t="s">
        <v>600</v>
      </c>
      <c r="F9420" s="138" t="s">
        <v>60</v>
      </c>
      <c r="G9420" s="151">
        <v>645</v>
      </c>
      <c r="H9420" s="123">
        <f t="shared" si="611"/>
        <v>0.58904109589041098</v>
      </c>
      <c r="K9420" t="s">
        <v>100</v>
      </c>
      <c r="M9420" s="64">
        <v>0.97382199000000003</v>
      </c>
      <c r="N9420" s="63">
        <v>0.84816753926701516</v>
      </c>
      <c r="O9420" s="63">
        <f t="shared" si="612"/>
        <v>1.4690692713411411</v>
      </c>
      <c r="P9420" s="76">
        <v>3</v>
      </c>
      <c r="Q9420" s="2">
        <v>0.28272251308900398</v>
      </c>
      <c r="R9420">
        <v>0.15706806282722599</v>
      </c>
      <c r="S9420" s="63">
        <f t="shared" si="613"/>
        <v>0.27204986506317591</v>
      </c>
      <c r="T9420" s="76">
        <v>3</v>
      </c>
      <c r="U9420" s="339">
        <f t="shared" si="614"/>
        <v>-1.6422277357409631</v>
      </c>
      <c r="V9420" s="4">
        <f t="shared" si="615"/>
        <v>1.0277777777777866</v>
      </c>
    </row>
    <row r="9421" spans="1:22">
      <c r="A9421" s="406" t="s">
        <v>1233</v>
      </c>
      <c r="B9421" t="s">
        <v>1236</v>
      </c>
      <c r="C9421" s="53" t="s">
        <v>1491</v>
      </c>
      <c r="D9421" s="139" t="s">
        <v>44</v>
      </c>
      <c r="E9421" s="138" t="s">
        <v>600</v>
      </c>
      <c r="F9421" s="138" t="s">
        <v>60</v>
      </c>
      <c r="G9421" s="151">
        <v>915</v>
      </c>
      <c r="H9421" s="123">
        <f t="shared" si="611"/>
        <v>0.83561643835616439</v>
      </c>
      <c r="K9421" t="s">
        <v>100</v>
      </c>
      <c r="M9421" s="64">
        <v>0.2513089</v>
      </c>
      <c r="N9421" s="63">
        <v>0.18848167539266902</v>
      </c>
      <c r="O9421" s="63">
        <f t="shared" si="612"/>
        <v>0.32645983807580736</v>
      </c>
      <c r="P9421" s="76">
        <v>3</v>
      </c>
      <c r="Q9421" s="2">
        <v>0.28272251308900398</v>
      </c>
      <c r="R9421">
        <v>0.15706806282722502</v>
      </c>
      <c r="S9421" s="63">
        <f t="shared" si="613"/>
        <v>0.27204986506317425</v>
      </c>
      <c r="T9421" s="76">
        <v>3</v>
      </c>
      <c r="U9421" s="339">
        <f t="shared" si="614"/>
        <v>0.11778303773971233</v>
      </c>
      <c r="V9421" s="4">
        <f t="shared" si="615"/>
        <v>0.6419753086419776</v>
      </c>
    </row>
    <row r="9422" spans="1:22">
      <c r="A9422" s="406" t="s">
        <v>1233</v>
      </c>
      <c r="B9422" t="s">
        <v>1236</v>
      </c>
      <c r="C9422" s="53" t="s">
        <v>1491</v>
      </c>
      <c r="D9422" s="139" t="s">
        <v>44</v>
      </c>
      <c r="E9422" s="138" t="s">
        <v>600</v>
      </c>
      <c r="F9422" s="138" t="s">
        <v>60</v>
      </c>
      <c r="G9422" s="151">
        <v>1095</v>
      </c>
      <c r="H9422" s="123">
        <f t="shared" si="611"/>
        <v>1</v>
      </c>
      <c r="K9422" t="s">
        <v>100</v>
      </c>
      <c r="L9422" t="s">
        <v>100</v>
      </c>
      <c r="M9422" s="64">
        <v>0.28272250999999998</v>
      </c>
      <c r="N9422" s="63">
        <v>9.4240837696336011E-2</v>
      </c>
      <c r="O9422" s="63">
        <f t="shared" si="612"/>
        <v>0.16322991903790626</v>
      </c>
      <c r="P9422" s="76">
        <v>3</v>
      </c>
      <c r="Q9422" s="2">
        <v>3.1713530630222899</v>
      </c>
      <c r="R9422">
        <v>0.15706806282722502</v>
      </c>
      <c r="S9422" s="63">
        <f t="shared" si="613"/>
        <v>0.27204986506317425</v>
      </c>
      <c r="T9422" s="76">
        <v>3</v>
      </c>
      <c r="U9422" s="339">
        <f t="shared" si="614"/>
        <v>1.0925921663227295E-8</v>
      </c>
      <c r="V9422" s="4">
        <f t="shared" si="615"/>
        <v>0.6419753086419776</v>
      </c>
    </row>
    <row r="9423" spans="1:22">
      <c r="A9423" s="418" t="s">
        <v>1233</v>
      </c>
      <c r="B9423" t="s">
        <v>1237</v>
      </c>
      <c r="C9423" s="53" t="s">
        <v>1491</v>
      </c>
      <c r="D9423" s="139" t="s">
        <v>44</v>
      </c>
      <c r="E9423" s="138" t="s">
        <v>600</v>
      </c>
      <c r="F9423" s="138" t="s">
        <v>60</v>
      </c>
      <c r="G9423" s="151">
        <v>0</v>
      </c>
      <c r="H9423" s="123">
        <f t="shared" si="611"/>
        <v>0</v>
      </c>
      <c r="I9423" s="2" t="s">
        <v>100</v>
      </c>
      <c r="M9423" s="2">
        <v>1.7963858003380699</v>
      </c>
      <c r="N9423" s="63">
        <v>0.75057736720554002</v>
      </c>
      <c r="O9423" s="63">
        <f t="shared" si="612"/>
        <v>1.3000381350112773</v>
      </c>
      <c r="P9423" s="76">
        <v>3</v>
      </c>
      <c r="Q9423" s="2">
        <v>1.3279445727482599</v>
      </c>
      <c r="R9423">
        <v>1.62615175829148</v>
      </c>
      <c r="S9423" s="63">
        <f t="shared" si="613"/>
        <v>2.8165774661783076</v>
      </c>
      <c r="T9423" s="76">
        <v>3</v>
      </c>
      <c r="U9423" s="339">
        <f t="shared" si="614"/>
        <v>0.56838157289243441</v>
      </c>
      <c r="V9423" s="4">
        <f t="shared" si="615"/>
        <v>0.59625898420944123</v>
      </c>
    </row>
    <row r="9424" spans="1:22">
      <c r="A9424" s="406" t="s">
        <v>1233</v>
      </c>
      <c r="B9424" t="s">
        <v>1237</v>
      </c>
      <c r="C9424" s="53" t="s">
        <v>1491</v>
      </c>
      <c r="D9424" s="139" t="s">
        <v>44</v>
      </c>
      <c r="E9424" s="138" t="s">
        <v>600</v>
      </c>
      <c r="F9424" s="138" t="s">
        <v>60</v>
      </c>
      <c r="G9424" s="151">
        <v>195</v>
      </c>
      <c r="H9424" s="123">
        <f t="shared" si="611"/>
        <v>0.17808219178082191</v>
      </c>
      <c r="J9424" t="s">
        <v>100</v>
      </c>
      <c r="M9424" s="2">
        <v>2.3279207637913202</v>
      </c>
      <c r="N9424" s="63">
        <v>1.2499702388038396</v>
      </c>
      <c r="O9424" s="63">
        <f t="shared" si="612"/>
        <v>2.1650119615572527</v>
      </c>
      <c r="P9424" s="76">
        <v>3</v>
      </c>
      <c r="Q9424" s="2">
        <v>1.3594914406799801</v>
      </c>
      <c r="R9424">
        <v>0.37499107164113998</v>
      </c>
      <c r="S9424" s="63">
        <f t="shared" si="613"/>
        <v>0.64950358846715517</v>
      </c>
      <c r="T9424" s="76">
        <v>3</v>
      </c>
      <c r="U9424" s="339">
        <f t="shared" si="614"/>
        <v>-0.56134318032297981</v>
      </c>
      <c r="V9424" s="4">
        <f t="shared" si="615"/>
        <v>0.4130743848664612</v>
      </c>
    </row>
    <row r="9425" spans="1:22">
      <c r="A9425" s="406" t="s">
        <v>1233</v>
      </c>
      <c r="B9425" t="s">
        <v>1237</v>
      </c>
      <c r="C9425" s="53" t="s">
        <v>1491</v>
      </c>
      <c r="D9425" s="139" t="s">
        <v>44</v>
      </c>
      <c r="E9425" s="138" t="s">
        <v>600</v>
      </c>
      <c r="F9425" s="138" t="s">
        <v>60</v>
      </c>
      <c r="G9425" s="151">
        <v>645</v>
      </c>
      <c r="H9425" s="123">
        <f t="shared" si="611"/>
        <v>0.58904109589041098</v>
      </c>
      <c r="K9425" t="s">
        <v>100</v>
      </c>
      <c r="M9425" s="2">
        <v>3.1100449989285801</v>
      </c>
      <c r="N9425" s="63">
        <v>1.9993571581628995</v>
      </c>
      <c r="O9425" s="63">
        <f t="shared" si="612"/>
        <v>3.4629881804146656</v>
      </c>
      <c r="P9425" s="76">
        <v>3</v>
      </c>
      <c r="Q9425" s="2">
        <v>1.26544606080806</v>
      </c>
      <c r="R9425">
        <v>0.37499107164113998</v>
      </c>
      <c r="S9425" s="63">
        <f t="shared" si="613"/>
        <v>0.64950358846715517</v>
      </c>
      <c r="T9425" s="76">
        <v>3</v>
      </c>
      <c r="U9425" s="339">
        <f t="shared" si="614"/>
        <v>-0.8275265060571082</v>
      </c>
      <c r="V9425" s="4">
        <f t="shared" si="615"/>
        <v>0.40941655599550963</v>
      </c>
    </row>
    <row r="9426" spans="1:22">
      <c r="A9426" s="406" t="s">
        <v>1233</v>
      </c>
      <c r="B9426" t="s">
        <v>1237</v>
      </c>
      <c r="C9426" s="53" t="s">
        <v>1491</v>
      </c>
      <c r="D9426" s="139" t="s">
        <v>44</v>
      </c>
      <c r="E9426" s="138" t="s">
        <v>600</v>
      </c>
      <c r="F9426" s="138" t="s">
        <v>60</v>
      </c>
      <c r="G9426" s="151">
        <v>915</v>
      </c>
      <c r="H9426" s="123">
        <f t="shared" si="611"/>
        <v>0.83561643835616439</v>
      </c>
      <c r="K9426" t="s">
        <v>100</v>
      </c>
      <c r="M9426" s="2">
        <v>2.5160115235351399</v>
      </c>
      <c r="N9426" s="63">
        <v>1.7493631104021303</v>
      </c>
      <c r="O9426" s="63">
        <f t="shared" si="612"/>
        <v>3.0299857881032128</v>
      </c>
      <c r="P9426" s="76">
        <v>3</v>
      </c>
      <c r="Q9426" s="2">
        <v>3.6719363824670701</v>
      </c>
      <c r="R9426">
        <v>2.8749315492488403</v>
      </c>
      <c r="S9426" s="63">
        <f t="shared" si="613"/>
        <v>4.979527511581697</v>
      </c>
      <c r="T9426" s="76">
        <v>3</v>
      </c>
      <c r="U9426" s="339">
        <f t="shared" si="614"/>
        <v>-0.68725024166490378</v>
      </c>
      <c r="V9426" s="4">
        <f t="shared" si="615"/>
        <v>5.494735991282532</v>
      </c>
    </row>
    <row r="9427" spans="1:22">
      <c r="A9427" s="406" t="s">
        <v>1233</v>
      </c>
      <c r="B9427" t="s">
        <v>1237</v>
      </c>
      <c r="C9427" s="53" t="s">
        <v>1491</v>
      </c>
      <c r="D9427" s="139" t="s">
        <v>44</v>
      </c>
      <c r="E9427" s="138" t="s">
        <v>600</v>
      </c>
      <c r="F9427" s="138" t="s">
        <v>60</v>
      </c>
      <c r="G9427" s="151">
        <v>1095</v>
      </c>
      <c r="H9427" s="123">
        <f t="shared" si="611"/>
        <v>1</v>
      </c>
      <c r="K9427" t="s">
        <v>100</v>
      </c>
      <c r="L9427" t="s">
        <v>100</v>
      </c>
      <c r="M9427" s="2">
        <v>11.296754839170401</v>
      </c>
      <c r="N9427" s="63">
        <v>9.6247708387895976</v>
      </c>
      <c r="O9427" s="63">
        <f t="shared" si="612"/>
        <v>16.670592103990902</v>
      </c>
      <c r="P9427" s="76">
        <v>3</v>
      </c>
      <c r="Q9427" s="2">
        <v>2.2855263157894701</v>
      </c>
      <c r="R9427">
        <v>1.99995238208614</v>
      </c>
      <c r="S9427" s="63">
        <f t="shared" si="613"/>
        <v>3.4640191384915986</v>
      </c>
      <c r="T9427" s="76">
        <v>3</v>
      </c>
      <c r="U9427" s="339">
        <f t="shared" si="614"/>
        <v>-1.1237963545272764</v>
      </c>
      <c r="V9427" s="4">
        <f t="shared" si="615"/>
        <v>0.62998651752409818</v>
      </c>
    </row>
    <row r="9428" spans="1:22">
      <c r="A9428" s="406" t="s">
        <v>1233</v>
      </c>
      <c r="B9428" t="s">
        <v>1238</v>
      </c>
      <c r="C9428" s="53" t="s">
        <v>1491</v>
      </c>
      <c r="D9428" s="139" t="s">
        <v>44</v>
      </c>
      <c r="E9428" s="138" t="s">
        <v>600</v>
      </c>
      <c r="F9428" s="138" t="s">
        <v>60</v>
      </c>
      <c r="G9428" s="151">
        <v>0</v>
      </c>
      <c r="H9428" s="123">
        <f t="shared" si="611"/>
        <v>0</v>
      </c>
      <c r="I9428" s="2" t="s">
        <v>100</v>
      </c>
      <c r="M9428" s="2">
        <v>1.5907894736842101</v>
      </c>
      <c r="N9428" s="63">
        <v>0.34736842105262</v>
      </c>
      <c r="O9428" s="63">
        <f t="shared" si="612"/>
        <v>0.60165975420811624</v>
      </c>
      <c r="P9428" s="76">
        <v>3</v>
      </c>
      <c r="Q9428" s="2">
        <v>1.7567307692307601</v>
      </c>
      <c r="R9428">
        <v>0.50526315789473975</v>
      </c>
      <c r="S9428" s="63">
        <f t="shared" si="613"/>
        <v>0.8751414606663851</v>
      </c>
      <c r="T9428" s="76">
        <v>3</v>
      </c>
      <c r="U9428" s="339">
        <f t="shared" si="614"/>
        <v>0.36236591562631093</v>
      </c>
      <c r="V9428" s="4">
        <f t="shared" si="615"/>
        <v>0.38220563713865618</v>
      </c>
    </row>
    <row r="9429" spans="1:22">
      <c r="A9429" s="406" t="s">
        <v>1233</v>
      </c>
      <c r="B9429" t="s">
        <v>1238</v>
      </c>
      <c r="C9429" s="53" t="s">
        <v>1491</v>
      </c>
      <c r="D9429" s="139" t="s">
        <v>44</v>
      </c>
      <c r="E9429" s="138" t="s">
        <v>600</v>
      </c>
      <c r="F9429" s="138" t="s">
        <v>60</v>
      </c>
      <c r="G9429" s="151">
        <v>195</v>
      </c>
      <c r="H9429" s="123">
        <f t="shared" si="611"/>
        <v>0.17808219178082191</v>
      </c>
      <c r="J9429" t="s">
        <v>100</v>
      </c>
      <c r="M9429" s="2">
        <v>0.96725708502024499</v>
      </c>
      <c r="N9429" s="63">
        <v>0.31563765182185499</v>
      </c>
      <c r="O9429" s="63">
        <f t="shared" si="612"/>
        <v>0.54670044973718801</v>
      </c>
      <c r="P9429" s="76">
        <v>3</v>
      </c>
      <c r="Q9429" s="2">
        <v>1.8907894736842099</v>
      </c>
      <c r="R9429">
        <v>0.50526315789473975</v>
      </c>
      <c r="S9429" s="63">
        <f t="shared" si="613"/>
        <v>0.8751414606663851</v>
      </c>
      <c r="T9429" s="76">
        <v>3</v>
      </c>
      <c r="U9429" s="339">
        <f t="shared" si="614"/>
        <v>0.59674552475984199</v>
      </c>
      <c r="V9429" s="4">
        <f t="shared" si="615"/>
        <v>0.41605606134755707</v>
      </c>
    </row>
    <row r="9430" spans="1:22">
      <c r="A9430" s="406" t="s">
        <v>1233</v>
      </c>
      <c r="B9430" t="s">
        <v>1238</v>
      </c>
      <c r="C9430" s="53" t="s">
        <v>1491</v>
      </c>
      <c r="D9430" s="139" t="s">
        <v>44</v>
      </c>
      <c r="E9430" s="138" t="s">
        <v>600</v>
      </c>
      <c r="F9430" s="138" t="s">
        <v>60</v>
      </c>
      <c r="G9430" s="151">
        <v>645</v>
      </c>
      <c r="H9430" s="123">
        <f t="shared" si="611"/>
        <v>0.58904109589041098</v>
      </c>
      <c r="K9430" t="s">
        <v>100</v>
      </c>
      <c r="M9430" s="2">
        <v>0.817105263157893</v>
      </c>
      <c r="N9430" s="63">
        <v>0.5368421052631569</v>
      </c>
      <c r="O9430" s="63">
        <f t="shared" si="612"/>
        <v>0.92983780195802712</v>
      </c>
      <c r="P9430" s="76">
        <v>3</v>
      </c>
      <c r="Q9430" s="2">
        <v>1.77252024291497</v>
      </c>
      <c r="R9430">
        <v>0.60000000000000009</v>
      </c>
      <c r="S9430" s="63">
        <f t="shared" si="613"/>
        <v>1.0392304845413265</v>
      </c>
      <c r="T9430" s="76">
        <v>3</v>
      </c>
      <c r="U9430" s="339">
        <f t="shared" si="614"/>
        <v>0.8389818041455479</v>
      </c>
      <c r="V9430" s="4">
        <f t="shared" si="615"/>
        <v>0.4340302445218307</v>
      </c>
    </row>
    <row r="9431" spans="1:22">
      <c r="A9431" s="418" t="s">
        <v>1233</v>
      </c>
      <c r="B9431" t="s">
        <v>1238</v>
      </c>
      <c r="C9431" s="53" t="s">
        <v>1491</v>
      </c>
      <c r="D9431" s="139" t="s">
        <v>44</v>
      </c>
      <c r="E9431" s="138" t="s">
        <v>600</v>
      </c>
      <c r="F9431" s="138" t="s">
        <v>60</v>
      </c>
      <c r="G9431" s="151">
        <v>915</v>
      </c>
      <c r="H9431" s="123">
        <f t="shared" si="611"/>
        <v>0.83561643835616439</v>
      </c>
      <c r="K9431" t="s">
        <v>100</v>
      </c>
      <c r="M9431" s="2">
        <v>0.85688259109311604</v>
      </c>
      <c r="N9431" s="63">
        <v>0.44195344129554404</v>
      </c>
      <c r="O9431" s="63">
        <f t="shared" si="612"/>
        <v>0.76548581490379142</v>
      </c>
      <c r="P9431" s="76">
        <v>3</v>
      </c>
      <c r="Q9431" s="2">
        <v>2.1907894736842102</v>
      </c>
      <c r="R9431">
        <v>0.56842105263157983</v>
      </c>
      <c r="S9431" s="63">
        <f t="shared" si="613"/>
        <v>0.98453414324967914</v>
      </c>
      <c r="T9431" s="76">
        <v>3</v>
      </c>
      <c r="U9431" s="339">
        <f t="shared" si="614"/>
        <v>0.72685676956438949</v>
      </c>
      <c r="V9431" s="4">
        <f t="shared" si="615"/>
        <v>0.43617234676363165</v>
      </c>
    </row>
    <row r="9432" spans="1:22">
      <c r="A9432" s="406" t="s">
        <v>1233</v>
      </c>
      <c r="B9432" t="s">
        <v>1238</v>
      </c>
      <c r="C9432" s="53" t="s">
        <v>1491</v>
      </c>
      <c r="D9432" s="139" t="s">
        <v>44</v>
      </c>
      <c r="E9432" s="138" t="s">
        <v>600</v>
      </c>
      <c r="F9432" s="138" t="s">
        <v>60</v>
      </c>
      <c r="G9432" s="151">
        <v>1095</v>
      </c>
      <c r="H9432" s="123">
        <f t="shared" si="611"/>
        <v>1</v>
      </c>
      <c r="K9432" t="s">
        <v>100</v>
      </c>
      <c r="L9432" t="s">
        <v>100</v>
      </c>
      <c r="M9432" s="2">
        <v>0.927783400809717</v>
      </c>
      <c r="N9432" s="63">
        <v>1.105111336032383</v>
      </c>
      <c r="O9432" s="63">
        <f t="shared" si="612"/>
        <v>1.9141089820284098</v>
      </c>
      <c r="P9432" s="76">
        <v>3</v>
      </c>
      <c r="Q9432" s="2">
        <v>4.6948356807510097E-2</v>
      </c>
      <c r="R9432">
        <v>0.63173076923075966</v>
      </c>
      <c r="S9432" s="63">
        <f t="shared" si="613"/>
        <v>1.0941897890122452</v>
      </c>
      <c r="T9432" s="76">
        <v>3</v>
      </c>
      <c r="U9432" s="339">
        <f t="shared" si="614"/>
        <v>0.85921894687300049</v>
      </c>
      <c r="V9432" s="4">
        <f t="shared" si="615"/>
        <v>0.41648343209673516</v>
      </c>
    </row>
    <row r="9433" spans="1:22">
      <c r="A9433" s="406" t="s">
        <v>1233</v>
      </c>
      <c r="B9433" t="s">
        <v>1239</v>
      </c>
      <c r="C9433" s="53" t="s">
        <v>1491</v>
      </c>
      <c r="D9433" s="139" t="s">
        <v>44</v>
      </c>
      <c r="E9433" s="138" t="s">
        <v>600</v>
      </c>
      <c r="F9433" s="138" t="s">
        <v>60</v>
      </c>
      <c r="G9433" s="151">
        <v>0</v>
      </c>
      <c r="H9433" s="123">
        <f t="shared" si="611"/>
        <v>0</v>
      </c>
      <c r="I9433" s="2" t="s">
        <v>100</v>
      </c>
      <c r="M9433" s="2">
        <v>0</v>
      </c>
      <c r="N9433" s="63">
        <v>9.3896713615022095E-2</v>
      </c>
      <c r="O9433" s="63">
        <f t="shared" si="612"/>
        <v>0.16263387864496259</v>
      </c>
      <c r="P9433" s="76">
        <v>3</v>
      </c>
      <c r="Q9433" s="2">
        <v>1.03286384976525</v>
      </c>
      <c r="R9433">
        <v>0.14084507042253591</v>
      </c>
      <c r="S9433" s="63">
        <f t="shared" si="613"/>
        <v>0.24395081796744872</v>
      </c>
      <c r="T9433" s="76">
        <v>3</v>
      </c>
      <c r="U9433" s="339" t="e">
        <f t="shared" si="614"/>
        <v>#DIV/0!</v>
      </c>
      <c r="V9433" s="4" t="e">
        <f t="shared" si="615"/>
        <v>#DIV/0!</v>
      </c>
    </row>
    <row r="9434" spans="1:22">
      <c r="A9434" s="406" t="s">
        <v>1233</v>
      </c>
      <c r="B9434" t="s">
        <v>1239</v>
      </c>
      <c r="C9434" s="53" t="s">
        <v>1491</v>
      </c>
      <c r="D9434" s="139" t="s">
        <v>44</v>
      </c>
      <c r="E9434" s="138" t="s">
        <v>600</v>
      </c>
      <c r="F9434" s="138" t="s">
        <v>60</v>
      </c>
      <c r="G9434" s="151">
        <v>195</v>
      </c>
      <c r="H9434" s="123">
        <f t="shared" si="611"/>
        <v>0.17808219178082191</v>
      </c>
      <c r="J9434" t="s">
        <v>100</v>
      </c>
      <c r="M9434" s="2">
        <v>9.3896713615022095E-2</v>
      </c>
      <c r="N9434" s="63">
        <v>9.38967136150239E-2</v>
      </c>
      <c r="O9434" s="63">
        <f t="shared" si="612"/>
        <v>0.16263387864496573</v>
      </c>
      <c r="P9434" s="76">
        <v>3</v>
      </c>
      <c r="Q9434" s="2">
        <v>0.56338028169013998</v>
      </c>
      <c r="R9434">
        <v>0.23474178403756008</v>
      </c>
      <c r="S9434" s="63">
        <f t="shared" si="613"/>
        <v>0.40658469661241492</v>
      </c>
      <c r="T9434" s="76">
        <v>3</v>
      </c>
      <c r="U9434" s="339">
        <f t="shared" si="614"/>
        <v>2.3978952727983773</v>
      </c>
      <c r="V9434" s="4">
        <f t="shared" si="615"/>
        <v>0.38498622589531822</v>
      </c>
    </row>
    <row r="9435" spans="1:22">
      <c r="A9435" s="406" t="s">
        <v>1233</v>
      </c>
      <c r="B9435" t="s">
        <v>1239</v>
      </c>
      <c r="C9435" s="53" t="s">
        <v>1491</v>
      </c>
      <c r="D9435" s="139" t="s">
        <v>44</v>
      </c>
      <c r="E9435" s="138" t="s">
        <v>600</v>
      </c>
      <c r="F9435" s="138" t="s">
        <v>60</v>
      </c>
      <c r="G9435" s="151">
        <v>645</v>
      </c>
      <c r="H9435" s="123">
        <f t="shared" si="611"/>
        <v>0.58904109589041098</v>
      </c>
      <c r="K9435" t="s">
        <v>100</v>
      </c>
      <c r="M9435" s="2">
        <v>0</v>
      </c>
      <c r="N9435" s="63">
        <v>0.187793427230046</v>
      </c>
      <c r="O9435" s="63">
        <f t="shared" si="612"/>
        <v>0.32526775728992835</v>
      </c>
      <c r="P9435" s="76">
        <v>3</v>
      </c>
      <c r="Q9435" s="2">
        <v>0.23474178403755799</v>
      </c>
      <c r="R9435">
        <v>0.28169014084507105</v>
      </c>
      <c r="S9435" s="63">
        <f t="shared" si="613"/>
        <v>0.48790163593489605</v>
      </c>
      <c r="T9435" s="76">
        <v>3</v>
      </c>
      <c r="U9435" s="339" t="e">
        <f t="shared" si="614"/>
        <v>#DIV/0!</v>
      </c>
      <c r="V9435" s="4" t="e">
        <f t="shared" si="615"/>
        <v>#DIV/0!</v>
      </c>
    </row>
    <row r="9436" spans="1:22">
      <c r="A9436" s="406" t="s">
        <v>1233</v>
      </c>
      <c r="B9436" t="s">
        <v>1239</v>
      </c>
      <c r="C9436" s="53" t="s">
        <v>1491</v>
      </c>
      <c r="D9436" s="139" t="s">
        <v>44</v>
      </c>
      <c r="E9436" s="138" t="s">
        <v>600</v>
      </c>
      <c r="F9436" s="138" t="s">
        <v>60</v>
      </c>
      <c r="G9436" s="151">
        <v>915</v>
      </c>
      <c r="H9436" s="123">
        <f t="shared" si="611"/>
        <v>0.83561643835616439</v>
      </c>
      <c r="K9436" t="s">
        <v>100</v>
      </c>
      <c r="M9436" s="2">
        <v>4.6948356807510097E-2</v>
      </c>
      <c r="N9436" s="63">
        <v>0.18779342723004788</v>
      </c>
      <c r="O9436" s="63">
        <f t="shared" si="612"/>
        <v>0.32526775728993162</v>
      </c>
      <c r="P9436" s="76">
        <v>3</v>
      </c>
      <c r="Q9436" s="2">
        <v>0.140845070422534</v>
      </c>
      <c r="R9436">
        <v>0.140845070422534</v>
      </c>
      <c r="S9436" s="63">
        <f t="shared" si="613"/>
        <v>0.24395081796744539</v>
      </c>
      <c r="T9436" s="76">
        <v>3</v>
      </c>
      <c r="U9436" s="339">
        <f t="shared" si="614"/>
        <v>1.6094379124341323</v>
      </c>
      <c r="V9436" s="4">
        <f t="shared" si="615"/>
        <v>0.69333333333332925</v>
      </c>
    </row>
    <row r="9437" spans="1:22">
      <c r="A9437" s="406" t="s">
        <v>1233</v>
      </c>
      <c r="B9437" t="s">
        <v>1239</v>
      </c>
      <c r="C9437" s="53" t="s">
        <v>1491</v>
      </c>
      <c r="D9437" s="139" t="s">
        <v>44</v>
      </c>
      <c r="E9437" s="138" t="s">
        <v>600</v>
      </c>
      <c r="F9437" s="138" t="s">
        <v>60</v>
      </c>
      <c r="G9437" s="151">
        <v>1095</v>
      </c>
      <c r="H9437" s="123">
        <f t="shared" ref="H9437:H9468" si="616">G9437/1095</f>
        <v>1</v>
      </c>
      <c r="K9437" t="s">
        <v>100</v>
      </c>
      <c r="L9437" t="s">
        <v>100</v>
      </c>
      <c r="M9437" s="2">
        <v>4.6948356807510097E-2</v>
      </c>
      <c r="N9437" s="63">
        <v>0.18779342723004788</v>
      </c>
      <c r="O9437" s="63">
        <f t="shared" ref="O9437:O9468" si="617">N9437*SQRT(P9437)</f>
        <v>0.32526775728993162</v>
      </c>
      <c r="P9437" s="76">
        <v>3</v>
      </c>
      <c r="Q9437" s="2">
        <v>1.79253537056389E-2</v>
      </c>
      <c r="R9437">
        <v>0.18779342723004802</v>
      </c>
      <c r="S9437" s="63">
        <f t="shared" ref="S9437:S9468" si="618">R9437*SQRT(T9437)</f>
        <v>0.32526775728993185</v>
      </c>
      <c r="T9437" s="76">
        <v>3</v>
      </c>
      <c r="U9437" s="339">
        <f t="shared" si="614"/>
        <v>1.098612288668136</v>
      </c>
      <c r="V9437" s="4">
        <f t="shared" si="615"/>
        <v>2.1111111111111618</v>
      </c>
    </row>
    <row r="9438" spans="1:22">
      <c r="A9438" s="406" t="s">
        <v>1233</v>
      </c>
      <c r="B9438" t="s">
        <v>1241</v>
      </c>
      <c r="C9438" s="53" t="s">
        <v>1491</v>
      </c>
      <c r="D9438" s="139" t="s">
        <v>44</v>
      </c>
      <c r="E9438" s="138" t="s">
        <v>600</v>
      </c>
      <c r="F9438" s="138" t="s">
        <v>60</v>
      </c>
      <c r="G9438" s="151">
        <v>0</v>
      </c>
      <c r="H9438" s="123">
        <f t="shared" si="616"/>
        <v>0</v>
      </c>
      <c r="I9438" s="2" t="s">
        <v>100</v>
      </c>
      <c r="M9438" s="2">
        <v>6.4659311581058504E-2</v>
      </c>
      <c r="N9438" s="150">
        <v>4.6947354943342498E-2</v>
      </c>
      <c r="O9438" s="63">
        <f t="shared" si="617"/>
        <v>8.1315204042839095E-2</v>
      </c>
      <c r="P9438" s="76">
        <v>3</v>
      </c>
      <c r="Q9438" s="2">
        <v>5.2406051940846297</v>
      </c>
      <c r="R9438">
        <v>-2.1339706792389973E-4</v>
      </c>
      <c r="S9438" s="63">
        <f t="shared" si="618"/>
        <v>-3.6961456383042109E-4</v>
      </c>
      <c r="T9438" s="76">
        <v>3</v>
      </c>
      <c r="U9438" s="339">
        <f t="shared" si="614"/>
        <v>-1.2829160066661158</v>
      </c>
      <c r="V9438" s="4">
        <f t="shared" si="615"/>
        <v>0.33347505668934196</v>
      </c>
    </row>
    <row r="9439" spans="1:22">
      <c r="A9439" s="418" t="s">
        <v>1233</v>
      </c>
      <c r="B9439" t="s">
        <v>1241</v>
      </c>
      <c r="C9439" s="53" t="s">
        <v>1491</v>
      </c>
      <c r="D9439" s="139" t="s">
        <v>44</v>
      </c>
      <c r="E9439" s="138" t="s">
        <v>600</v>
      </c>
      <c r="F9439" s="138" t="s">
        <v>60</v>
      </c>
      <c r="G9439" s="151">
        <v>195</v>
      </c>
      <c r="H9439" s="123">
        <f t="shared" si="616"/>
        <v>0.17808219178082191</v>
      </c>
      <c r="J9439" t="s">
        <v>100</v>
      </c>
      <c r="M9439" s="2">
        <v>1.7665009282772399</v>
      </c>
      <c r="N9439" s="150">
        <v>9.389470988669002E-2</v>
      </c>
      <c r="O9439" s="63">
        <f t="shared" si="617"/>
        <v>0.16263040808568688</v>
      </c>
      <c r="P9439" s="76">
        <v>3</v>
      </c>
      <c r="Q9439" s="2">
        <v>2.0601352937410602</v>
      </c>
      <c r="R9439">
        <v>2.2536864343483902</v>
      </c>
      <c r="S9439" s="63">
        <f t="shared" si="618"/>
        <v>3.9034994086201524</v>
      </c>
      <c r="T9439" s="76">
        <v>3</v>
      </c>
      <c r="U9439" s="339">
        <f t="shared" si="614"/>
        <v>1.0874362734117828</v>
      </c>
      <c r="V9439" s="4">
        <f t="shared" si="615"/>
        <v>0.51827045548305684</v>
      </c>
    </row>
    <row r="9440" spans="1:22">
      <c r="A9440" s="406" t="s">
        <v>1233</v>
      </c>
      <c r="B9440" t="s">
        <v>1241</v>
      </c>
      <c r="C9440" s="53" t="s">
        <v>1491</v>
      </c>
      <c r="D9440" s="139" t="s">
        <v>44</v>
      </c>
      <c r="E9440" s="138" t="s">
        <v>600</v>
      </c>
      <c r="F9440" s="138" t="s">
        <v>60</v>
      </c>
      <c r="G9440" s="151">
        <v>645</v>
      </c>
      <c r="H9440" s="123">
        <f t="shared" si="616"/>
        <v>0.58904109589041098</v>
      </c>
      <c r="K9440" t="s">
        <v>100</v>
      </c>
      <c r="M9440" s="2">
        <v>0.88687821429333402</v>
      </c>
      <c r="N9440" s="150">
        <v>4.6947354943342012E-2</v>
      </c>
      <c r="O9440" s="63">
        <f t="shared" si="617"/>
        <v>8.1315204042838249E-2</v>
      </c>
      <c r="P9440" s="76">
        <v>3</v>
      </c>
      <c r="Q9440" s="2">
        <v>0.475448667335308</v>
      </c>
      <c r="R9440">
        <v>0.61010221719552993</v>
      </c>
      <c r="S9440" s="63">
        <f t="shared" si="618"/>
        <v>1.0567280379930801</v>
      </c>
      <c r="T9440" s="76">
        <v>3</v>
      </c>
      <c r="U9440" s="339">
        <f t="shared" si="614"/>
        <v>0.84281926400132012</v>
      </c>
      <c r="V9440" s="4">
        <f t="shared" si="615"/>
        <v>0.4210361864192792</v>
      </c>
    </row>
    <row r="9441" spans="1:22">
      <c r="A9441" s="406" t="s">
        <v>1233</v>
      </c>
      <c r="B9441" t="s">
        <v>1241</v>
      </c>
      <c r="C9441" s="53" t="s">
        <v>1491</v>
      </c>
      <c r="D9441" s="139" t="s">
        <v>44</v>
      </c>
      <c r="E9441" s="138" t="s">
        <v>600</v>
      </c>
      <c r="F9441" s="138" t="s">
        <v>60</v>
      </c>
      <c r="G9441" s="151">
        <v>915</v>
      </c>
      <c r="H9441" s="123">
        <f t="shared" si="616"/>
        <v>0.83561643835616439</v>
      </c>
      <c r="K9441" t="s">
        <v>100</v>
      </c>
      <c r="M9441" s="2">
        <v>0.38219414865239298</v>
      </c>
      <c r="N9441" s="150">
        <v>4.6947354943344011E-2</v>
      </c>
      <c r="O9441" s="63">
        <f t="shared" si="617"/>
        <v>8.1315204042841718E-2</v>
      </c>
      <c r="P9441" s="76">
        <v>3</v>
      </c>
      <c r="Q9441" s="2">
        <v>0.20592817054693299</v>
      </c>
      <c r="R9441">
        <v>9.4108106954611026E-2</v>
      </c>
      <c r="S9441" s="63">
        <f t="shared" si="618"/>
        <v>0.1630000226495123</v>
      </c>
      <c r="T9441" s="76">
        <v>3</v>
      </c>
      <c r="U9441" s="339">
        <f t="shared" si="614"/>
        <v>0.21833019898646877</v>
      </c>
      <c r="V9441" s="4">
        <f t="shared" si="615"/>
        <v>0.37251174325568698</v>
      </c>
    </row>
    <row r="9442" spans="1:22">
      <c r="A9442" s="406" t="s">
        <v>1233</v>
      </c>
      <c r="B9442" t="s">
        <v>1241</v>
      </c>
      <c r="C9442" s="53" t="s">
        <v>1491</v>
      </c>
      <c r="D9442" s="139" t="s">
        <v>44</v>
      </c>
      <c r="E9442" s="138" t="s">
        <v>600</v>
      </c>
      <c r="F9442" s="138" t="s">
        <v>60</v>
      </c>
      <c r="G9442" s="151">
        <v>1095</v>
      </c>
      <c r="H9442" s="123">
        <f t="shared" si="616"/>
        <v>1</v>
      </c>
      <c r="K9442" t="s">
        <v>100</v>
      </c>
      <c r="L9442" t="s">
        <v>100</v>
      </c>
      <c r="M9442" s="2">
        <v>0.158767418535667</v>
      </c>
      <c r="N9442" s="150">
        <v>9.3894709886684968E-2</v>
      </c>
      <c r="O9442" s="63">
        <f t="shared" si="617"/>
        <v>0.16263040808567814</v>
      </c>
      <c r="P9442" s="76">
        <v>3</v>
      </c>
      <c r="Q9442" s="2">
        <v>1.7520075086036199E-2</v>
      </c>
      <c r="R9442">
        <v>0.14105546189795401</v>
      </c>
      <c r="S9442" s="63">
        <f t="shared" si="618"/>
        <v>0.24431522669235223</v>
      </c>
      <c r="T9442" s="76">
        <v>3</v>
      </c>
      <c r="U9442" s="339">
        <f t="shared" si="614"/>
        <v>0.2600870665058907</v>
      </c>
      <c r="V9442" s="4">
        <f t="shared" si="615"/>
        <v>0.8025228417765331</v>
      </c>
    </row>
    <row r="9443" spans="1:22">
      <c r="A9443" s="406" t="s">
        <v>1233</v>
      </c>
      <c r="B9443" t="s">
        <v>1242</v>
      </c>
      <c r="C9443" s="53" t="s">
        <v>1491</v>
      </c>
      <c r="D9443" s="139" t="s">
        <v>44</v>
      </c>
      <c r="E9443" s="138" t="s">
        <v>600</v>
      </c>
      <c r="F9443" s="138" t="s">
        <v>60</v>
      </c>
      <c r="G9443" s="151">
        <v>0</v>
      </c>
      <c r="H9443" s="123">
        <f t="shared" si="616"/>
        <v>0</v>
      </c>
      <c r="I9443" s="2" t="s">
        <v>100</v>
      </c>
      <c r="M9443" s="2">
        <v>1.7311502763582998E-2</v>
      </c>
      <c r="N9443" s="63">
        <v>0</v>
      </c>
      <c r="O9443" s="63">
        <f t="shared" si="617"/>
        <v>0</v>
      </c>
      <c r="P9443" s="76">
        <v>3</v>
      </c>
      <c r="Q9443" s="2">
        <v>2.3545729481697699</v>
      </c>
      <c r="R9443">
        <v>0.13932631139847379</v>
      </c>
      <c r="S9443" s="63">
        <f t="shared" si="618"/>
        <v>0.2413202501733194</v>
      </c>
      <c r="T9443" s="76">
        <v>3</v>
      </c>
    </row>
    <row r="9444" spans="1:22">
      <c r="A9444" s="406" t="s">
        <v>1233</v>
      </c>
      <c r="B9444" t="s">
        <v>1242</v>
      </c>
      <c r="C9444" s="53" t="s">
        <v>1491</v>
      </c>
      <c r="D9444" s="139" t="s">
        <v>44</v>
      </c>
      <c r="E9444" s="138" t="s">
        <v>600</v>
      </c>
      <c r="F9444" s="138" t="s">
        <v>60</v>
      </c>
      <c r="G9444" s="151">
        <v>195</v>
      </c>
      <c r="H9444" s="123">
        <f t="shared" si="616"/>
        <v>0.17808219178082191</v>
      </c>
      <c r="J9444" t="s">
        <v>100</v>
      </c>
      <c r="M9444" s="2">
        <v>7.5503180727917396E-2</v>
      </c>
      <c r="N9444" s="63">
        <v>0</v>
      </c>
      <c r="O9444" s="63">
        <f t="shared" si="617"/>
        <v>0</v>
      </c>
      <c r="P9444" s="76">
        <v>3</v>
      </c>
      <c r="Q9444" s="2">
        <v>2.8778809052038801</v>
      </c>
      <c r="R9444">
        <v>1.7209302325581404</v>
      </c>
      <c r="S9444" s="63">
        <f t="shared" si="618"/>
        <v>2.9807385990720228</v>
      </c>
      <c r="T9444" s="76">
        <v>3</v>
      </c>
    </row>
    <row r="9445" spans="1:22">
      <c r="A9445" s="406" t="s">
        <v>1233</v>
      </c>
      <c r="B9445" t="s">
        <v>1242</v>
      </c>
      <c r="C9445" s="53" t="s">
        <v>1491</v>
      </c>
      <c r="D9445" s="139" t="s">
        <v>44</v>
      </c>
      <c r="E9445" s="138" t="s">
        <v>600</v>
      </c>
      <c r="F9445" s="138" t="s">
        <v>60</v>
      </c>
      <c r="G9445" s="151">
        <v>645</v>
      </c>
      <c r="H9445" s="123">
        <f t="shared" si="616"/>
        <v>0.58904109589041098</v>
      </c>
      <c r="K9445" t="s">
        <v>100</v>
      </c>
      <c r="M9445" s="2">
        <v>8.7183230785274901E-2</v>
      </c>
      <c r="N9445" s="63">
        <v>2.0857232245319324E-4</v>
      </c>
      <c r="O9445" s="63">
        <f t="shared" si="617"/>
        <v>3.6125785954156962E-4</v>
      </c>
      <c r="P9445" s="76">
        <v>3</v>
      </c>
      <c r="Q9445" s="2">
        <v>1.4009802899155199</v>
      </c>
      <c r="R9445">
        <v>1.3953488372093004</v>
      </c>
      <c r="S9445" s="63">
        <f t="shared" si="618"/>
        <v>2.4168150803286625</v>
      </c>
      <c r="T9445" s="76">
        <v>3</v>
      </c>
    </row>
    <row r="9446" spans="1:22">
      <c r="A9446" s="406" t="s">
        <v>1233</v>
      </c>
      <c r="B9446" t="s">
        <v>1242</v>
      </c>
      <c r="C9446" s="53" t="s">
        <v>1491</v>
      </c>
      <c r="D9446" s="139" t="s">
        <v>44</v>
      </c>
      <c r="E9446" s="138" t="s">
        <v>600</v>
      </c>
      <c r="F9446" s="138" t="s">
        <v>60</v>
      </c>
      <c r="G9446" s="151">
        <v>915</v>
      </c>
      <c r="H9446" s="123">
        <f t="shared" si="616"/>
        <v>0.83561643835616439</v>
      </c>
      <c r="K9446" t="s">
        <v>100</v>
      </c>
      <c r="M9446" s="2">
        <v>5.2560225258108703E-2</v>
      </c>
      <c r="N9446" s="63">
        <v>4.6303055584523703E-2</v>
      </c>
      <c r="O9446" s="63">
        <f t="shared" si="617"/>
        <v>8.0199244818080884E-2</v>
      </c>
      <c r="P9446" s="76">
        <v>3</v>
      </c>
      <c r="Q9446" s="2">
        <v>1.2731254562519501</v>
      </c>
      <c r="R9446">
        <v>0.55813953488372015</v>
      </c>
      <c r="S9446" s="63">
        <f t="shared" si="618"/>
        <v>0.96672603213146502</v>
      </c>
      <c r="T9446" s="76">
        <v>3</v>
      </c>
    </row>
    <row r="9447" spans="1:22">
      <c r="A9447" s="418" t="s">
        <v>1233</v>
      </c>
      <c r="B9447" t="s">
        <v>1242</v>
      </c>
      <c r="C9447" s="53" t="s">
        <v>1491</v>
      </c>
      <c r="D9447" s="139" t="s">
        <v>44</v>
      </c>
      <c r="E9447" s="138" t="s">
        <v>600</v>
      </c>
      <c r="F9447" s="138" t="s">
        <v>60</v>
      </c>
      <c r="G9447" s="151">
        <v>1095</v>
      </c>
      <c r="H9447" s="123">
        <f t="shared" si="616"/>
        <v>1</v>
      </c>
      <c r="K9447" t="s">
        <v>100</v>
      </c>
      <c r="L9447" t="s">
        <v>100</v>
      </c>
      <c r="M9447" s="2">
        <v>6.3823130670559794E-2</v>
      </c>
      <c r="N9447" s="63">
        <v>4.6511627906976202E-2</v>
      </c>
      <c r="O9447" s="63">
        <f t="shared" si="617"/>
        <v>8.0560502677621257E-2</v>
      </c>
      <c r="P9447" s="76">
        <v>3</v>
      </c>
      <c r="Q9447" s="2">
        <v>0.28657837105016498</v>
      </c>
      <c r="R9447">
        <v>0.41860465116278989</v>
      </c>
      <c r="S9447" s="63">
        <f t="shared" si="618"/>
        <v>0.72504452409859832</v>
      </c>
      <c r="T9447" s="76">
        <v>3</v>
      </c>
    </row>
    <row r="9448" spans="1:22">
      <c r="A9448" s="406" t="s">
        <v>1233</v>
      </c>
      <c r="B9448" t="s">
        <v>1243</v>
      </c>
      <c r="C9448" s="53" t="s">
        <v>1491</v>
      </c>
      <c r="D9448" s="139" t="s">
        <v>44</v>
      </c>
      <c r="E9448" s="138" t="s">
        <v>600</v>
      </c>
      <c r="F9448" s="138" t="s">
        <v>60</v>
      </c>
      <c r="G9448" s="151">
        <v>0</v>
      </c>
      <c r="H9448" s="123">
        <f t="shared" si="616"/>
        <v>0</v>
      </c>
      <c r="I9448" s="2" t="s">
        <v>100</v>
      </c>
      <c r="M9448" s="2">
        <v>0.23985817082073099</v>
      </c>
      <c r="N9448" s="63">
        <v>0.13953488372093401</v>
      </c>
      <c r="O9448" s="63">
        <f t="shared" si="617"/>
        <v>0.24168150803287311</v>
      </c>
      <c r="P9448" s="76">
        <v>3</v>
      </c>
      <c r="Q9448" s="2">
        <v>2.6699342997184199</v>
      </c>
      <c r="R9448">
        <v>0.27906976744186102</v>
      </c>
      <c r="S9448" s="63">
        <f t="shared" si="618"/>
        <v>0.48336301606573412</v>
      </c>
      <c r="T9448" s="76">
        <v>3</v>
      </c>
    </row>
    <row r="9449" spans="1:22">
      <c r="A9449" s="406" t="s">
        <v>1233</v>
      </c>
      <c r="B9449" t="s">
        <v>1243</v>
      </c>
      <c r="C9449" s="53" t="s">
        <v>1491</v>
      </c>
      <c r="D9449" s="139" t="s">
        <v>44</v>
      </c>
      <c r="E9449" s="138" t="s">
        <v>600</v>
      </c>
      <c r="F9449" s="138" t="s">
        <v>60</v>
      </c>
      <c r="G9449" s="151">
        <v>195</v>
      </c>
      <c r="H9449" s="123">
        <f t="shared" si="616"/>
        <v>0.17808219178082191</v>
      </c>
      <c r="J9449" t="s">
        <v>100</v>
      </c>
      <c r="M9449" s="2">
        <v>0.251329648555636</v>
      </c>
      <c r="N9449" s="63">
        <v>0.185837939305454</v>
      </c>
      <c r="O9449" s="63">
        <f t="shared" si="617"/>
        <v>0.32188075285094758</v>
      </c>
      <c r="P9449" s="76">
        <v>3</v>
      </c>
      <c r="Q9449" s="2">
        <v>4.9139639169882097</v>
      </c>
      <c r="R9449">
        <v>0.79069767441861005</v>
      </c>
      <c r="S9449" s="63">
        <f t="shared" si="618"/>
        <v>1.3695285455195867</v>
      </c>
      <c r="T9449" s="76">
        <v>3</v>
      </c>
    </row>
    <row r="9450" spans="1:22">
      <c r="A9450" s="406" t="s">
        <v>1233</v>
      </c>
      <c r="B9450" t="s">
        <v>1243</v>
      </c>
      <c r="C9450" s="53" t="s">
        <v>1491</v>
      </c>
      <c r="D9450" s="139" t="s">
        <v>44</v>
      </c>
      <c r="E9450" s="138" t="s">
        <v>600</v>
      </c>
      <c r="F9450" s="138" t="s">
        <v>60</v>
      </c>
      <c r="G9450" s="151">
        <v>645</v>
      </c>
      <c r="H9450" s="123">
        <f t="shared" si="616"/>
        <v>0.58904109589041098</v>
      </c>
      <c r="K9450" t="s">
        <v>100</v>
      </c>
      <c r="M9450" s="2">
        <v>0.30889560955261403</v>
      </c>
      <c r="N9450" s="63">
        <v>0.18646365627281397</v>
      </c>
      <c r="O9450" s="63">
        <f t="shared" si="617"/>
        <v>0.32296452642957296</v>
      </c>
      <c r="P9450" s="76">
        <v>3</v>
      </c>
      <c r="Q9450" s="2">
        <v>3.0649702784440498</v>
      </c>
      <c r="R9450">
        <v>1.6744186046511702</v>
      </c>
      <c r="S9450" s="63">
        <f t="shared" si="618"/>
        <v>2.9001780963944119</v>
      </c>
      <c r="T9450" s="76">
        <v>3</v>
      </c>
    </row>
    <row r="9451" spans="1:22">
      <c r="A9451" s="406" t="s">
        <v>1233</v>
      </c>
      <c r="B9451" t="s">
        <v>1243</v>
      </c>
      <c r="C9451" s="53" t="s">
        <v>1491</v>
      </c>
      <c r="D9451" s="139" t="s">
        <v>44</v>
      </c>
      <c r="E9451" s="138" t="s">
        <v>600</v>
      </c>
      <c r="F9451" s="138" t="s">
        <v>60</v>
      </c>
      <c r="G9451" s="151">
        <v>915</v>
      </c>
      <c r="H9451" s="123">
        <f t="shared" si="616"/>
        <v>0.83561643835616439</v>
      </c>
      <c r="K9451" t="s">
        <v>100</v>
      </c>
      <c r="M9451" s="2">
        <v>0.27448117634789698</v>
      </c>
      <c r="N9451" s="63">
        <v>0.185837939305454</v>
      </c>
      <c r="O9451" s="63">
        <f t="shared" si="617"/>
        <v>0.32188075285094758</v>
      </c>
      <c r="P9451" s="76">
        <v>3</v>
      </c>
      <c r="Q9451" s="2">
        <v>2.4252789654812701</v>
      </c>
      <c r="R9451">
        <v>0.32558139534883024</v>
      </c>
      <c r="S9451" s="63">
        <f t="shared" si="618"/>
        <v>0.56392351874334334</v>
      </c>
      <c r="T9451" s="76">
        <v>3</v>
      </c>
    </row>
    <row r="9452" spans="1:22">
      <c r="A9452" s="406" t="s">
        <v>1233</v>
      </c>
      <c r="B9452" t="s">
        <v>1243</v>
      </c>
      <c r="C9452" s="53" t="s">
        <v>1491</v>
      </c>
      <c r="D9452" s="139" t="s">
        <v>44</v>
      </c>
      <c r="E9452" s="138" t="s">
        <v>600</v>
      </c>
      <c r="F9452" s="138" t="s">
        <v>60</v>
      </c>
      <c r="G9452" s="151">
        <v>1095</v>
      </c>
      <c r="H9452" s="123">
        <f t="shared" si="616"/>
        <v>1</v>
      </c>
      <c r="K9452" t="s">
        <v>100</v>
      </c>
      <c r="L9452" t="s">
        <v>100</v>
      </c>
      <c r="M9452" s="2">
        <v>0.33225570966732898</v>
      </c>
      <c r="N9452" s="63">
        <v>0.185837939305458</v>
      </c>
      <c r="O9452" s="63">
        <f t="shared" si="617"/>
        <v>0.32188075285095452</v>
      </c>
      <c r="P9452" s="76">
        <v>3</v>
      </c>
      <c r="Q9452" s="2">
        <v>0.66892529584008897</v>
      </c>
      <c r="R9452">
        <v>0.27906976744186984</v>
      </c>
      <c r="S9452" s="63">
        <f t="shared" si="618"/>
        <v>0.48336301606574944</v>
      </c>
      <c r="T9452" s="76">
        <v>3</v>
      </c>
    </row>
    <row r="9453" spans="1:22">
      <c r="A9453" s="406" t="s">
        <v>1234</v>
      </c>
      <c r="B9453" t="s">
        <v>1235</v>
      </c>
      <c r="C9453" s="53" t="s">
        <v>1491</v>
      </c>
      <c r="D9453" s="139" t="s">
        <v>44</v>
      </c>
      <c r="E9453" s="138" t="s">
        <v>600</v>
      </c>
      <c r="F9453" s="138" t="s">
        <v>60</v>
      </c>
      <c r="G9453" s="151">
        <v>0</v>
      </c>
      <c r="H9453" s="123">
        <f t="shared" si="616"/>
        <v>0</v>
      </c>
      <c r="I9453" s="2" t="s">
        <v>100</v>
      </c>
      <c r="M9453" s="2">
        <v>0.54507175180891998</v>
      </c>
      <c r="N9453" s="63">
        <v>0.18570771725189306</v>
      </c>
      <c r="O9453" s="63">
        <f t="shared" si="617"/>
        <v>0.32165520163791406</v>
      </c>
      <c r="P9453" s="76">
        <v>3</v>
      </c>
      <c r="Q9453" s="2">
        <v>1.1615807177601099E-2</v>
      </c>
      <c r="R9453">
        <v>0.30927086610362198</v>
      </c>
      <c r="S9453" s="63">
        <f t="shared" si="618"/>
        <v>0.53567285339230453</v>
      </c>
      <c r="T9453" s="76">
        <v>3</v>
      </c>
      <c r="U9453" s="339">
        <f t="shared" ref="U9453:U9482" si="619">LN(Q9452/M9453)</f>
        <v>0.20475494778946277</v>
      </c>
      <c r="V9453" s="4">
        <f t="shared" ref="V9453:V9482" si="620">M9453^2/(P9453*M9453^2)+S9453^2/(T9453*Q9452^2)</f>
        <v>0.54709153266279431</v>
      </c>
    </row>
    <row r="9454" spans="1:22">
      <c r="A9454" s="406" t="s">
        <v>1234</v>
      </c>
      <c r="B9454" t="s">
        <v>1235</v>
      </c>
      <c r="C9454" s="53" t="s">
        <v>1491</v>
      </c>
      <c r="D9454" s="139" t="s">
        <v>44</v>
      </c>
      <c r="E9454" s="138" t="s">
        <v>600</v>
      </c>
      <c r="F9454" s="138" t="s">
        <v>60</v>
      </c>
      <c r="G9454" s="151">
        <v>195</v>
      </c>
      <c r="H9454" s="123">
        <f t="shared" si="616"/>
        <v>0.17808219178082191</v>
      </c>
      <c r="J9454" t="s">
        <v>100</v>
      </c>
      <c r="M9454" s="2">
        <v>0.29010478426058001</v>
      </c>
      <c r="N9454" s="63">
        <v>0.12370834644144901</v>
      </c>
      <c r="O9454" s="63">
        <f t="shared" si="617"/>
        <v>0.21426914135692221</v>
      </c>
      <c r="P9454" s="76">
        <v>3</v>
      </c>
      <c r="Q9454" s="2">
        <v>0.127628681363888</v>
      </c>
      <c r="R9454">
        <v>1.6391355903491989</v>
      </c>
      <c r="S9454" s="63">
        <f t="shared" si="618"/>
        <v>2.8390661229792182</v>
      </c>
      <c r="T9454" s="76">
        <v>3</v>
      </c>
      <c r="U9454" s="339">
        <f t="shared" si="619"/>
        <v>-3.2178753245345915</v>
      </c>
      <c r="V9454" s="4">
        <f t="shared" si="620"/>
        <v>19913.070989582451</v>
      </c>
    </row>
    <row r="9455" spans="1:22">
      <c r="A9455" s="418" t="s">
        <v>1234</v>
      </c>
      <c r="B9455" t="s">
        <v>1235</v>
      </c>
      <c r="C9455" s="53" t="s">
        <v>1491</v>
      </c>
      <c r="D9455" s="139" t="s">
        <v>44</v>
      </c>
      <c r="E9455" s="138" t="s">
        <v>600</v>
      </c>
      <c r="F9455" s="138" t="s">
        <v>60</v>
      </c>
      <c r="G9455" s="151">
        <v>645</v>
      </c>
      <c r="H9455" s="123">
        <f t="shared" si="616"/>
        <v>0.58904109589041098</v>
      </c>
      <c r="K9455" t="s">
        <v>100</v>
      </c>
      <c r="M9455" s="2">
        <v>1.0555864772644701</v>
      </c>
      <c r="N9455" s="63">
        <v>0.27834377949325995</v>
      </c>
      <c r="O9455" s="63">
        <f t="shared" si="617"/>
        <v>0.48210556805307436</v>
      </c>
      <c r="P9455" s="76">
        <v>3</v>
      </c>
      <c r="Q9455" s="2">
        <v>0.21271446893981499</v>
      </c>
      <c r="R9455">
        <v>0.15463543305181099</v>
      </c>
      <c r="S9455" s="63">
        <f t="shared" si="618"/>
        <v>0.26783642669615226</v>
      </c>
      <c r="T9455" s="76">
        <v>3</v>
      </c>
      <c r="U9455" s="339">
        <f t="shared" si="619"/>
        <v>-2.1127266728423919</v>
      </c>
      <c r="V9455" s="4">
        <f t="shared" si="620"/>
        <v>1.8013178177187321</v>
      </c>
    </row>
    <row r="9456" spans="1:22">
      <c r="A9456" s="406" t="s">
        <v>1234</v>
      </c>
      <c r="B9456" t="s">
        <v>1235</v>
      </c>
      <c r="C9456" s="53" t="s">
        <v>1491</v>
      </c>
      <c r="D9456" s="139" t="s">
        <v>44</v>
      </c>
      <c r="E9456" s="138" t="s">
        <v>600</v>
      </c>
      <c r="F9456" s="138" t="s">
        <v>60</v>
      </c>
      <c r="G9456" s="151">
        <v>915</v>
      </c>
      <c r="H9456" s="123">
        <f t="shared" si="616"/>
        <v>0.83561643835616439</v>
      </c>
      <c r="K9456" t="s">
        <v>100</v>
      </c>
      <c r="M9456" s="2">
        <v>0.274568642160539</v>
      </c>
      <c r="N9456" s="63">
        <v>0.15463543305181099</v>
      </c>
      <c r="O9456" s="63">
        <f t="shared" si="617"/>
        <v>0.26783642669615226</v>
      </c>
      <c r="P9456" s="76">
        <v>3</v>
      </c>
      <c r="Q9456" s="2">
        <v>0.57614403600899999</v>
      </c>
      <c r="R9456">
        <v>0.18541732207245298</v>
      </c>
      <c r="S9456" s="63">
        <f t="shared" si="618"/>
        <v>0.3211522224328508</v>
      </c>
      <c r="T9456" s="76">
        <v>3</v>
      </c>
      <c r="U9456" s="339">
        <f t="shared" si="619"/>
        <v>-0.25525054720728846</v>
      </c>
      <c r="V9456" s="4">
        <f t="shared" si="620"/>
        <v>1.0931460277153289</v>
      </c>
    </row>
    <row r="9457" spans="1:22">
      <c r="A9457" s="406" t="s">
        <v>1234</v>
      </c>
      <c r="B9457" t="s">
        <v>1235</v>
      </c>
      <c r="C9457" s="53" t="s">
        <v>1491</v>
      </c>
      <c r="D9457" s="139" t="s">
        <v>44</v>
      </c>
      <c r="E9457" s="138" t="s">
        <v>600</v>
      </c>
      <c r="F9457" s="138" t="s">
        <v>60</v>
      </c>
      <c r="G9457" s="151">
        <v>1095</v>
      </c>
      <c r="H9457" s="123">
        <f t="shared" si="616"/>
        <v>1</v>
      </c>
      <c r="K9457" t="s">
        <v>100</v>
      </c>
      <c r="L9457" t="s">
        <v>100</v>
      </c>
      <c r="M9457" s="2">
        <v>1.0709774217747901</v>
      </c>
      <c r="N9457" s="63">
        <v>0.55668755898651989</v>
      </c>
      <c r="O9457" s="63">
        <f t="shared" si="617"/>
        <v>0.96421113610614873</v>
      </c>
      <c r="P9457" s="76">
        <v>3</v>
      </c>
      <c r="Q9457" s="2">
        <v>0.62827225130889996</v>
      </c>
      <c r="R9457">
        <v>0.43312441013478997</v>
      </c>
      <c r="S9457" s="63">
        <f t="shared" si="618"/>
        <v>0.75019348435175659</v>
      </c>
      <c r="T9457" s="76">
        <v>3</v>
      </c>
      <c r="U9457" s="339">
        <f t="shared" si="619"/>
        <v>-0.61996929683166246</v>
      </c>
      <c r="V9457" s="4">
        <f t="shared" si="620"/>
        <v>0.89848261478250713</v>
      </c>
    </row>
    <row r="9458" spans="1:22">
      <c r="A9458" s="406" t="s">
        <v>1234</v>
      </c>
      <c r="B9458" t="s">
        <v>1236</v>
      </c>
      <c r="C9458" s="53" t="s">
        <v>1491</v>
      </c>
      <c r="D9458" s="139" t="s">
        <v>44</v>
      </c>
      <c r="E9458" s="138" t="s">
        <v>600</v>
      </c>
      <c r="F9458" s="138" t="s">
        <v>60</v>
      </c>
      <c r="G9458" s="151">
        <v>0</v>
      </c>
      <c r="H9458" s="123">
        <f t="shared" si="616"/>
        <v>0</v>
      </c>
      <c r="I9458" s="2" t="s">
        <v>100</v>
      </c>
      <c r="M9458" s="64">
        <v>0.21989528999999999</v>
      </c>
      <c r="N9458" s="63">
        <v>9.4240837696333984E-2</v>
      </c>
      <c r="O9458" s="63">
        <f t="shared" si="617"/>
        <v>0.16322991903790277</v>
      </c>
      <c r="P9458" s="76">
        <v>3</v>
      </c>
      <c r="Q9458" s="2">
        <v>6.2827225130889397E-2</v>
      </c>
      <c r="R9458">
        <v>0.53403141361256001</v>
      </c>
      <c r="S9458" s="63">
        <f t="shared" si="618"/>
        <v>0.9249695412147837</v>
      </c>
      <c r="T9458" s="76">
        <v>3</v>
      </c>
      <c r="U9458" s="339">
        <f t="shared" si="619"/>
        <v>1.0498221152129625</v>
      </c>
      <c r="V9458" s="4">
        <f t="shared" si="620"/>
        <v>1.0558333333333199</v>
      </c>
    </row>
    <row r="9459" spans="1:22">
      <c r="A9459" s="406" t="s">
        <v>1234</v>
      </c>
      <c r="B9459" t="s">
        <v>1236</v>
      </c>
      <c r="C9459" s="53" t="s">
        <v>1491</v>
      </c>
      <c r="D9459" s="139" t="s">
        <v>44</v>
      </c>
      <c r="E9459" s="138" t="s">
        <v>600</v>
      </c>
      <c r="F9459" s="138" t="s">
        <v>60</v>
      </c>
      <c r="G9459" s="151">
        <v>195</v>
      </c>
      <c r="H9459" s="123">
        <f t="shared" si="616"/>
        <v>0.17808219178082191</v>
      </c>
      <c r="J9459" t="s">
        <v>100</v>
      </c>
      <c r="M9459" s="64">
        <v>0.18848168000000001</v>
      </c>
      <c r="N9459" s="63">
        <v>6.282722513088998E-2</v>
      </c>
      <c r="O9459" s="63">
        <f t="shared" si="617"/>
        <v>0.10881994602526965</v>
      </c>
      <c r="P9459" s="76">
        <v>3</v>
      </c>
      <c r="Q9459" s="2">
        <v>9.4240837696335497E-2</v>
      </c>
      <c r="R9459">
        <v>0.18848167539267058</v>
      </c>
      <c r="S9459" s="63">
        <f t="shared" si="618"/>
        <v>0.32645983807581003</v>
      </c>
      <c r="T9459" s="76">
        <v>3</v>
      </c>
      <c r="U9459" s="339">
        <f t="shared" si="619"/>
        <v>-1.0986123131125642</v>
      </c>
      <c r="V9459" s="4">
        <f t="shared" si="620"/>
        <v>9.3333333333335595</v>
      </c>
    </row>
    <row r="9460" spans="1:22">
      <c r="A9460" s="406" t="s">
        <v>1234</v>
      </c>
      <c r="B9460" t="s">
        <v>1236</v>
      </c>
      <c r="C9460" s="53" t="s">
        <v>1491</v>
      </c>
      <c r="D9460" s="139" t="s">
        <v>44</v>
      </c>
      <c r="E9460" s="138" t="s">
        <v>600</v>
      </c>
      <c r="F9460" s="138" t="s">
        <v>60</v>
      </c>
      <c r="G9460" s="151">
        <v>645</v>
      </c>
      <c r="H9460" s="123">
        <f t="shared" si="616"/>
        <v>0.58904109589041098</v>
      </c>
      <c r="K9460" t="s">
        <v>100</v>
      </c>
      <c r="M9460" s="64">
        <v>0.97382199000000003</v>
      </c>
      <c r="N9460" s="63">
        <v>0.84816753926701516</v>
      </c>
      <c r="O9460" s="63">
        <f t="shared" si="617"/>
        <v>1.4690692713411411</v>
      </c>
      <c r="P9460" s="76">
        <v>3</v>
      </c>
      <c r="Q9460" s="2">
        <v>6.2827225130889397E-2</v>
      </c>
      <c r="R9460">
        <v>9.4240837696334498E-2</v>
      </c>
      <c r="S9460" s="63">
        <f t="shared" si="618"/>
        <v>0.16322991903790365</v>
      </c>
      <c r="T9460" s="76">
        <v>3</v>
      </c>
      <c r="U9460" s="339">
        <f t="shared" si="619"/>
        <v>-2.335374916300903</v>
      </c>
      <c r="V9460" s="4">
        <f t="shared" si="620"/>
        <v>1.3333333333333122</v>
      </c>
    </row>
    <row r="9461" spans="1:22">
      <c r="A9461" s="406" t="s">
        <v>1234</v>
      </c>
      <c r="B9461" t="s">
        <v>1236</v>
      </c>
      <c r="C9461" s="53" t="s">
        <v>1491</v>
      </c>
      <c r="D9461" s="139" t="s">
        <v>44</v>
      </c>
      <c r="E9461" s="138" t="s">
        <v>600</v>
      </c>
      <c r="F9461" s="138" t="s">
        <v>60</v>
      </c>
      <c r="G9461" s="151">
        <v>915</v>
      </c>
      <c r="H9461" s="123">
        <f t="shared" si="616"/>
        <v>0.83561643835616439</v>
      </c>
      <c r="K9461" t="s">
        <v>100</v>
      </c>
      <c r="M9461" s="64">
        <v>0.2513089</v>
      </c>
      <c r="N9461" s="63">
        <v>0.18848167539266902</v>
      </c>
      <c r="O9461" s="63">
        <f t="shared" si="617"/>
        <v>0.32645983807580736</v>
      </c>
      <c r="P9461" s="76">
        <v>3</v>
      </c>
      <c r="Q9461" s="2">
        <v>6.2827225130889397E-2</v>
      </c>
      <c r="R9461">
        <v>9.4240837696334595E-2</v>
      </c>
      <c r="S9461" s="63">
        <f t="shared" si="618"/>
        <v>0.16322991903790382</v>
      </c>
      <c r="T9461" s="76">
        <v>3</v>
      </c>
      <c r="U9461" s="339">
        <f t="shared" si="619"/>
        <v>-1.3862943590365677</v>
      </c>
      <c r="V9461" s="4">
        <f t="shared" si="620"/>
        <v>2.583333333333357</v>
      </c>
    </row>
    <row r="9462" spans="1:22">
      <c r="A9462" s="406" t="s">
        <v>1234</v>
      </c>
      <c r="B9462" t="s">
        <v>1236</v>
      </c>
      <c r="C9462" s="53" t="s">
        <v>1491</v>
      </c>
      <c r="D9462" s="139" t="s">
        <v>44</v>
      </c>
      <c r="E9462" s="138" t="s">
        <v>600</v>
      </c>
      <c r="F9462" s="138" t="s">
        <v>60</v>
      </c>
      <c r="G9462" s="151">
        <v>1095</v>
      </c>
      <c r="H9462" s="123">
        <f t="shared" si="616"/>
        <v>1</v>
      </c>
      <c r="K9462" t="s">
        <v>100</v>
      </c>
      <c r="L9462" t="s">
        <v>100</v>
      </c>
      <c r="M9462" s="64">
        <v>0.28272250999999998</v>
      </c>
      <c r="N9462" s="63">
        <v>9.4240837696336011E-2</v>
      </c>
      <c r="O9462" s="63">
        <f t="shared" si="617"/>
        <v>0.16322991903790626</v>
      </c>
      <c r="P9462" s="76">
        <v>3</v>
      </c>
      <c r="Q9462" s="2">
        <v>1.0469988809790101</v>
      </c>
      <c r="R9462">
        <v>9.4240837696334595E-2</v>
      </c>
      <c r="S9462" s="63">
        <f t="shared" si="618"/>
        <v>0.16322991903790382</v>
      </c>
      <c r="T9462" s="76">
        <v>3</v>
      </c>
      <c r="U9462" s="339">
        <f t="shared" si="619"/>
        <v>-1.5040773858503584</v>
      </c>
      <c r="V9462" s="4">
        <f t="shared" si="620"/>
        <v>2.583333333333357</v>
      </c>
    </row>
    <row r="9463" spans="1:22">
      <c r="A9463" s="418" t="s">
        <v>1234</v>
      </c>
      <c r="B9463" t="s">
        <v>1237</v>
      </c>
      <c r="C9463" s="53" t="s">
        <v>1491</v>
      </c>
      <c r="D9463" s="139" t="s">
        <v>44</v>
      </c>
      <c r="E9463" s="138" t="s">
        <v>600</v>
      </c>
      <c r="F9463" s="138" t="s">
        <v>60</v>
      </c>
      <c r="G9463" s="151">
        <v>0</v>
      </c>
      <c r="H9463" s="123">
        <f t="shared" si="616"/>
        <v>0</v>
      </c>
      <c r="I9463" s="2" t="s">
        <v>100</v>
      </c>
      <c r="M9463" s="2">
        <v>1.7963858003380699</v>
      </c>
      <c r="N9463" s="63">
        <v>0.75057736720554002</v>
      </c>
      <c r="O9463" s="63">
        <f t="shared" si="617"/>
        <v>1.3000381350112773</v>
      </c>
      <c r="P9463" s="76">
        <v>3</v>
      </c>
      <c r="Q9463" s="2">
        <v>0.4535606295088</v>
      </c>
      <c r="R9463">
        <v>0.24999404776076983</v>
      </c>
      <c r="S9463" s="63">
        <f t="shared" si="618"/>
        <v>0.43300239231145382</v>
      </c>
      <c r="T9463" s="76">
        <v>3</v>
      </c>
      <c r="U9463" s="339">
        <f t="shared" si="619"/>
        <v>-0.5398488945902401</v>
      </c>
      <c r="V9463" s="4">
        <f t="shared" si="620"/>
        <v>0.39034541543461249</v>
      </c>
    </row>
    <row r="9464" spans="1:22">
      <c r="A9464" s="406" t="s">
        <v>1234</v>
      </c>
      <c r="B9464" t="s">
        <v>1237</v>
      </c>
      <c r="C9464" s="53" t="s">
        <v>1491</v>
      </c>
      <c r="D9464" s="139" t="s">
        <v>44</v>
      </c>
      <c r="E9464" s="138" t="s">
        <v>600</v>
      </c>
      <c r="F9464" s="138" t="s">
        <v>60</v>
      </c>
      <c r="G9464" s="151">
        <v>195</v>
      </c>
      <c r="H9464" s="123">
        <f t="shared" si="616"/>
        <v>0.17808219178082191</v>
      </c>
      <c r="J9464" t="s">
        <v>100</v>
      </c>
      <c r="M9464" s="2">
        <v>2.3279207637913202</v>
      </c>
      <c r="N9464" s="63">
        <v>1.2499702388038396</v>
      </c>
      <c r="O9464" s="63">
        <f t="shared" si="617"/>
        <v>2.1650119615572527</v>
      </c>
      <c r="P9464" s="76">
        <v>3</v>
      </c>
      <c r="Q9464" s="2">
        <v>0.48391704959404003</v>
      </c>
      <c r="R9464">
        <v>0.37439584771791995</v>
      </c>
      <c r="S9464" s="63">
        <f t="shared" si="618"/>
        <v>0.6484726303902576</v>
      </c>
      <c r="T9464" s="76">
        <v>3</v>
      </c>
      <c r="U9464" s="339">
        <f t="shared" si="619"/>
        <v>-1.6356018190689068</v>
      </c>
      <c r="V9464" s="4">
        <f t="shared" si="620"/>
        <v>1.0147164183218202</v>
      </c>
    </row>
    <row r="9465" spans="1:22">
      <c r="A9465" s="406" t="s">
        <v>1234</v>
      </c>
      <c r="B9465" t="s">
        <v>1237</v>
      </c>
      <c r="C9465" s="53" t="s">
        <v>1491</v>
      </c>
      <c r="D9465" s="139" t="s">
        <v>44</v>
      </c>
      <c r="E9465" s="138" t="s">
        <v>600</v>
      </c>
      <c r="F9465" s="138" t="s">
        <v>60</v>
      </c>
      <c r="G9465" s="151">
        <v>645</v>
      </c>
      <c r="H9465" s="123">
        <f t="shared" si="616"/>
        <v>0.58904109589041098</v>
      </c>
      <c r="K9465" t="s">
        <v>100</v>
      </c>
      <c r="M9465" s="2">
        <v>3.1100449989285801</v>
      </c>
      <c r="N9465" s="63">
        <v>1.9993571581628995</v>
      </c>
      <c r="O9465" s="63">
        <f t="shared" si="617"/>
        <v>3.4629881804146656</v>
      </c>
      <c r="P9465" s="76">
        <v>3</v>
      </c>
      <c r="Q9465" s="2">
        <v>0.76545796528652899</v>
      </c>
      <c r="R9465">
        <v>0.37558629556440393</v>
      </c>
      <c r="S9465" s="63">
        <f t="shared" si="618"/>
        <v>0.65053454654412879</v>
      </c>
      <c r="T9465" s="76">
        <v>3</v>
      </c>
      <c r="U9465" s="339">
        <f t="shared" si="619"/>
        <v>-1.8604789672852313</v>
      </c>
      <c r="V9465" s="4">
        <f t="shared" si="620"/>
        <v>0.93572315796967032</v>
      </c>
    </row>
    <row r="9466" spans="1:22">
      <c r="A9466" s="406" t="s">
        <v>1234</v>
      </c>
      <c r="B9466" t="s">
        <v>1237</v>
      </c>
      <c r="C9466" s="53" t="s">
        <v>1491</v>
      </c>
      <c r="D9466" s="139" t="s">
        <v>44</v>
      </c>
      <c r="E9466" s="138" t="s">
        <v>600</v>
      </c>
      <c r="F9466" s="138" t="s">
        <v>60</v>
      </c>
      <c r="G9466" s="151">
        <v>915</v>
      </c>
      <c r="H9466" s="123">
        <f t="shared" si="616"/>
        <v>0.83561643835616439</v>
      </c>
      <c r="K9466" t="s">
        <v>100</v>
      </c>
      <c r="M9466" s="2">
        <v>2.5160115235351399</v>
      </c>
      <c r="N9466" s="63">
        <v>1.7493631104021303</v>
      </c>
      <c r="O9466" s="63">
        <f t="shared" si="617"/>
        <v>3.0299857881032128</v>
      </c>
      <c r="P9466" s="76">
        <v>3</v>
      </c>
      <c r="Q9466" s="2">
        <v>1.6719840003809401</v>
      </c>
      <c r="R9466">
        <v>0.24999404776077094</v>
      </c>
      <c r="S9466" s="63">
        <f t="shared" si="618"/>
        <v>0.43300239231145576</v>
      </c>
      <c r="T9466" s="76">
        <v>3</v>
      </c>
      <c r="U9466" s="339">
        <f t="shared" si="619"/>
        <v>-1.1899558957692351</v>
      </c>
      <c r="V9466" s="4">
        <f t="shared" si="620"/>
        <v>0.43999703308832738</v>
      </c>
    </row>
    <row r="9467" spans="1:22">
      <c r="A9467" s="406" t="s">
        <v>1234</v>
      </c>
      <c r="B9467" t="s">
        <v>1237</v>
      </c>
      <c r="C9467" s="53" t="s">
        <v>1491</v>
      </c>
      <c r="D9467" s="139" t="s">
        <v>44</v>
      </c>
      <c r="E9467" s="138" t="s">
        <v>600</v>
      </c>
      <c r="F9467" s="138" t="s">
        <v>60</v>
      </c>
      <c r="G9467" s="151">
        <v>1095</v>
      </c>
      <c r="H9467" s="123">
        <f t="shared" si="616"/>
        <v>1</v>
      </c>
      <c r="K9467" t="s">
        <v>100</v>
      </c>
      <c r="L9467" t="s">
        <v>100</v>
      </c>
      <c r="M9467" s="2">
        <v>11.296754839170401</v>
      </c>
      <c r="N9467" s="63">
        <v>9.6247708387895976</v>
      </c>
      <c r="O9467" s="63">
        <f t="shared" si="617"/>
        <v>16.670592103990902</v>
      </c>
      <c r="P9467" s="76">
        <v>3</v>
      </c>
      <c r="Q9467" s="2">
        <v>2.1276315789473599</v>
      </c>
      <c r="R9467">
        <v>0.62498511940191981</v>
      </c>
      <c r="S9467" s="63">
        <f t="shared" si="618"/>
        <v>1.0825059807786264</v>
      </c>
      <c r="T9467" s="76">
        <v>3</v>
      </c>
      <c r="U9467" s="339">
        <f t="shared" si="619"/>
        <v>-1.9105045566326695</v>
      </c>
      <c r="V9467" s="4">
        <f t="shared" si="620"/>
        <v>0.47305865552852111</v>
      </c>
    </row>
    <row r="9468" spans="1:22">
      <c r="A9468" s="406" t="s">
        <v>1234</v>
      </c>
      <c r="B9468" t="s">
        <v>1238</v>
      </c>
      <c r="C9468" s="53" t="s">
        <v>1491</v>
      </c>
      <c r="D9468" s="139" t="s">
        <v>44</v>
      </c>
      <c r="E9468" s="138" t="s">
        <v>600</v>
      </c>
      <c r="F9468" s="138" t="s">
        <v>60</v>
      </c>
      <c r="G9468" s="151">
        <v>0</v>
      </c>
      <c r="H9468" s="123">
        <f t="shared" si="616"/>
        <v>0</v>
      </c>
      <c r="I9468" s="2" t="s">
        <v>100</v>
      </c>
      <c r="M9468" s="2">
        <v>1.5907894736842101</v>
      </c>
      <c r="N9468" s="63">
        <v>0.34736842105262</v>
      </c>
      <c r="O9468" s="63">
        <f t="shared" si="617"/>
        <v>0.60165975420811624</v>
      </c>
      <c r="P9468" s="76">
        <v>3</v>
      </c>
      <c r="Q9468" s="2">
        <v>0.36725708502024301</v>
      </c>
      <c r="R9468">
        <v>0.12631578947368993</v>
      </c>
      <c r="S9468" s="63">
        <f t="shared" si="618"/>
        <v>0.21878536516660493</v>
      </c>
      <c r="T9468" s="76">
        <v>3</v>
      </c>
      <c r="U9468" s="339">
        <f t="shared" si="619"/>
        <v>0.2907790089623104</v>
      </c>
      <c r="V9468" s="4">
        <f t="shared" si="620"/>
        <v>0.33685803550632631</v>
      </c>
    </row>
    <row r="9469" spans="1:22">
      <c r="A9469" s="406" t="s">
        <v>1234</v>
      </c>
      <c r="B9469" t="s">
        <v>1238</v>
      </c>
      <c r="C9469" s="53" t="s">
        <v>1491</v>
      </c>
      <c r="D9469" s="139" t="s">
        <v>44</v>
      </c>
      <c r="E9469" s="138" t="s">
        <v>600</v>
      </c>
      <c r="F9469" s="138" t="s">
        <v>60</v>
      </c>
      <c r="G9469" s="151">
        <v>195</v>
      </c>
      <c r="H9469" s="123">
        <f t="shared" ref="H9469:H9492" si="621">G9469/1095</f>
        <v>0.17808219178082191</v>
      </c>
      <c r="J9469" t="s">
        <v>100</v>
      </c>
      <c r="M9469" s="2">
        <v>0.96725708502024499</v>
      </c>
      <c r="N9469" s="63">
        <v>0.31563765182185499</v>
      </c>
      <c r="O9469" s="63">
        <f t="shared" ref="O9469:O9492" si="622">N9469*SQRT(P9469)</f>
        <v>0.54670044973718801</v>
      </c>
      <c r="P9469" s="76">
        <v>3</v>
      </c>
      <c r="Q9469" s="2">
        <v>0.311993927125506</v>
      </c>
      <c r="R9469">
        <v>0.12616396761133397</v>
      </c>
      <c r="S9469" s="63">
        <f t="shared" ref="S9469:S9492" si="623">R9469*SQRT(T9469)</f>
        <v>0.21852240198730466</v>
      </c>
      <c r="T9469" s="76">
        <v>3</v>
      </c>
      <c r="U9469" s="339">
        <f t="shared" si="619"/>
        <v>-0.96840221150646277</v>
      </c>
      <c r="V9469" s="4">
        <f t="shared" si="620"/>
        <v>0.4513464583780824</v>
      </c>
    </row>
    <row r="9470" spans="1:22">
      <c r="A9470" s="406" t="s">
        <v>1234</v>
      </c>
      <c r="B9470" t="s">
        <v>1238</v>
      </c>
      <c r="C9470" s="53" t="s">
        <v>1491</v>
      </c>
      <c r="D9470" s="139" t="s">
        <v>44</v>
      </c>
      <c r="E9470" s="138" t="s">
        <v>600</v>
      </c>
      <c r="F9470" s="138" t="s">
        <v>60</v>
      </c>
      <c r="G9470" s="151">
        <v>645</v>
      </c>
      <c r="H9470" s="123">
        <f t="shared" si="621"/>
        <v>0.58904109589041098</v>
      </c>
      <c r="K9470" t="s">
        <v>100</v>
      </c>
      <c r="M9470" s="2">
        <v>0.817105263157893</v>
      </c>
      <c r="N9470" s="63">
        <v>0.5368421052631569</v>
      </c>
      <c r="O9470" s="63">
        <f t="shared" si="622"/>
        <v>0.92983780195802712</v>
      </c>
      <c r="P9470" s="76">
        <v>3</v>
      </c>
      <c r="Q9470" s="2">
        <v>0.38304655870445298</v>
      </c>
      <c r="R9470">
        <v>9.4585020242914986E-2</v>
      </c>
      <c r="S9470" s="63">
        <f t="shared" si="623"/>
        <v>0.1638260606956595</v>
      </c>
      <c r="T9470" s="76">
        <v>3</v>
      </c>
      <c r="U9470" s="339">
        <f t="shared" si="619"/>
        <v>-0.96278420435651424</v>
      </c>
      <c r="V9470" s="4">
        <f t="shared" si="620"/>
        <v>0.42524114822905384</v>
      </c>
    </row>
    <row r="9471" spans="1:22">
      <c r="A9471" s="418" t="s">
        <v>1234</v>
      </c>
      <c r="B9471" t="s">
        <v>1238</v>
      </c>
      <c r="C9471" s="53" t="s">
        <v>1491</v>
      </c>
      <c r="D9471" s="139" t="s">
        <v>44</v>
      </c>
      <c r="E9471" s="138" t="s">
        <v>600</v>
      </c>
      <c r="F9471" s="138" t="s">
        <v>60</v>
      </c>
      <c r="G9471" s="151">
        <v>915</v>
      </c>
      <c r="H9471" s="123">
        <f t="shared" si="621"/>
        <v>0.83561643835616439</v>
      </c>
      <c r="K9471" t="s">
        <v>100</v>
      </c>
      <c r="M9471" s="2">
        <v>0.85688259109311604</v>
      </c>
      <c r="N9471" s="63">
        <v>0.44195344129554404</v>
      </c>
      <c r="O9471" s="63">
        <f t="shared" si="622"/>
        <v>0.76548581490379142</v>
      </c>
      <c r="P9471" s="76">
        <v>3</v>
      </c>
      <c r="Q9471" s="2">
        <v>0.54883603238866296</v>
      </c>
      <c r="R9471">
        <v>9.4585020242917039E-2</v>
      </c>
      <c r="S9471" s="63">
        <f t="shared" si="623"/>
        <v>0.16382606069566305</v>
      </c>
      <c r="T9471" s="76">
        <v>3</v>
      </c>
      <c r="U9471" s="339">
        <f t="shared" si="619"/>
        <v>-0.80514436433164649</v>
      </c>
      <c r="V9471" s="4">
        <f t="shared" si="620"/>
        <v>0.3943068989238786</v>
      </c>
    </row>
    <row r="9472" spans="1:22">
      <c r="A9472" s="406" t="s">
        <v>1234</v>
      </c>
      <c r="B9472" t="s">
        <v>1238</v>
      </c>
      <c r="C9472" s="53" t="s">
        <v>1491</v>
      </c>
      <c r="D9472" s="139" t="s">
        <v>44</v>
      </c>
      <c r="E9472" s="138" t="s">
        <v>600</v>
      </c>
      <c r="F9472" s="138" t="s">
        <v>60</v>
      </c>
      <c r="G9472" s="151">
        <v>1095</v>
      </c>
      <c r="H9472" s="123">
        <f t="shared" si="621"/>
        <v>1</v>
      </c>
      <c r="K9472" t="s">
        <v>100</v>
      </c>
      <c r="L9472" t="s">
        <v>100</v>
      </c>
      <c r="M9472" s="2">
        <v>0.927783400809717</v>
      </c>
      <c r="N9472" s="63">
        <v>1.105111336032383</v>
      </c>
      <c r="O9472" s="63">
        <f t="shared" si="622"/>
        <v>1.9141089820284098</v>
      </c>
      <c r="P9472" s="76">
        <v>3</v>
      </c>
      <c r="Q9472" s="2">
        <v>-4.6948356807511901E-2</v>
      </c>
      <c r="R9472">
        <v>9.4585020242917039E-2</v>
      </c>
      <c r="S9472" s="63">
        <f t="shared" si="623"/>
        <v>0.16382606069566305</v>
      </c>
      <c r="T9472" s="76">
        <v>3</v>
      </c>
      <c r="U9472" s="339">
        <f t="shared" si="619"/>
        <v>-0.52499857030205266</v>
      </c>
      <c r="V9472" s="4">
        <f t="shared" si="620"/>
        <v>0.36303354128047366</v>
      </c>
    </row>
    <row r="9473" spans="1:22">
      <c r="A9473" s="406" t="s">
        <v>1234</v>
      </c>
      <c r="B9473" t="s">
        <v>1239</v>
      </c>
      <c r="C9473" s="53" t="s">
        <v>1491</v>
      </c>
      <c r="D9473" s="139" t="s">
        <v>44</v>
      </c>
      <c r="E9473" s="138" t="s">
        <v>600</v>
      </c>
      <c r="F9473" s="138" t="s">
        <v>60</v>
      </c>
      <c r="G9473" s="151">
        <v>0</v>
      </c>
      <c r="H9473" s="123">
        <f t="shared" si="621"/>
        <v>0</v>
      </c>
      <c r="I9473" s="2" t="s">
        <v>100</v>
      </c>
      <c r="M9473" s="2">
        <v>0</v>
      </c>
      <c r="N9473" s="63">
        <v>9.3896713615022095E-2</v>
      </c>
      <c r="O9473" s="63">
        <f t="shared" si="622"/>
        <v>0.16263387864496259</v>
      </c>
      <c r="P9473" s="76">
        <v>3</v>
      </c>
      <c r="Q9473" s="2">
        <v>0.187793427230046</v>
      </c>
      <c r="R9473">
        <v>0.18779342723004588</v>
      </c>
      <c r="S9473" s="63">
        <f t="shared" si="623"/>
        <v>0.32526775728992813</v>
      </c>
      <c r="T9473" s="76">
        <v>3</v>
      </c>
      <c r="U9473" s="339" t="e">
        <f t="shared" si="619"/>
        <v>#DIV/0!</v>
      </c>
      <c r="V9473" s="4" t="e">
        <f t="shared" si="620"/>
        <v>#DIV/0!</v>
      </c>
    </row>
    <row r="9474" spans="1:22">
      <c r="A9474" s="406" t="s">
        <v>1234</v>
      </c>
      <c r="B9474" t="s">
        <v>1239</v>
      </c>
      <c r="C9474" s="53" t="s">
        <v>1491</v>
      </c>
      <c r="D9474" s="139" t="s">
        <v>44</v>
      </c>
      <c r="E9474" s="138" t="s">
        <v>600</v>
      </c>
      <c r="F9474" s="138" t="s">
        <v>60</v>
      </c>
      <c r="G9474" s="151">
        <v>195</v>
      </c>
      <c r="H9474" s="123">
        <f t="shared" si="621"/>
        <v>0.17808219178082191</v>
      </c>
      <c r="J9474" t="s">
        <v>100</v>
      </c>
      <c r="M9474" s="2">
        <v>9.3896713615022095E-2</v>
      </c>
      <c r="N9474" s="63">
        <v>9.38967136150239E-2</v>
      </c>
      <c r="O9474" s="63">
        <f t="shared" si="622"/>
        <v>0.16263387864496573</v>
      </c>
      <c r="P9474" s="76">
        <v>3</v>
      </c>
      <c r="Q9474" s="2">
        <v>0.140845070422534</v>
      </c>
      <c r="R9474">
        <v>0.23474178403755802</v>
      </c>
      <c r="S9474" s="63">
        <f t="shared" si="623"/>
        <v>0.40658469661241131</v>
      </c>
      <c r="T9474" s="76">
        <v>3</v>
      </c>
      <c r="U9474" s="339">
        <f t="shared" si="619"/>
        <v>0.69314718055995483</v>
      </c>
      <c r="V9474" s="4">
        <f t="shared" si="620"/>
        <v>1.8958333333333399</v>
      </c>
    </row>
    <row r="9475" spans="1:22">
      <c r="A9475" s="406" t="s">
        <v>1234</v>
      </c>
      <c r="B9475" t="s">
        <v>1239</v>
      </c>
      <c r="C9475" s="53" t="s">
        <v>1491</v>
      </c>
      <c r="D9475" s="139" t="s">
        <v>44</v>
      </c>
      <c r="E9475" s="138" t="s">
        <v>600</v>
      </c>
      <c r="F9475" s="138" t="s">
        <v>60</v>
      </c>
      <c r="G9475" s="151">
        <v>645</v>
      </c>
      <c r="H9475" s="123">
        <f t="shared" si="621"/>
        <v>0.58904109589041098</v>
      </c>
      <c r="K9475" t="s">
        <v>100</v>
      </c>
      <c r="M9475" s="2">
        <v>0</v>
      </c>
      <c r="N9475" s="63">
        <v>0.187793427230046</v>
      </c>
      <c r="O9475" s="63">
        <f t="shared" si="622"/>
        <v>0.32526775728992835</v>
      </c>
      <c r="P9475" s="76">
        <v>3</v>
      </c>
      <c r="Q9475" s="2">
        <v>4.6948356807510097E-2</v>
      </c>
      <c r="R9475">
        <v>0.140845070422536</v>
      </c>
      <c r="S9475" s="63">
        <f t="shared" si="623"/>
        <v>0.24395081796744886</v>
      </c>
      <c r="T9475" s="76">
        <v>3</v>
      </c>
      <c r="U9475" s="339" t="e">
        <f t="shared" si="619"/>
        <v>#DIV/0!</v>
      </c>
      <c r="V9475" s="4" t="e">
        <f t="shared" si="620"/>
        <v>#DIV/0!</v>
      </c>
    </row>
    <row r="9476" spans="1:22">
      <c r="A9476" s="406" t="s">
        <v>1234</v>
      </c>
      <c r="B9476" t="s">
        <v>1239</v>
      </c>
      <c r="C9476" s="53" t="s">
        <v>1491</v>
      </c>
      <c r="D9476" s="139" t="s">
        <v>44</v>
      </c>
      <c r="E9476" s="138" t="s">
        <v>600</v>
      </c>
      <c r="F9476" s="138" t="s">
        <v>60</v>
      </c>
      <c r="G9476" s="151">
        <v>915</v>
      </c>
      <c r="H9476" s="123">
        <f t="shared" si="621"/>
        <v>0.83561643835616439</v>
      </c>
      <c r="K9476" t="s">
        <v>100</v>
      </c>
      <c r="M9476" s="2">
        <v>4.6948356807510097E-2</v>
      </c>
      <c r="N9476" s="63">
        <v>0.18779342723004788</v>
      </c>
      <c r="O9476" s="63">
        <f t="shared" si="622"/>
        <v>0.32526775728993162</v>
      </c>
      <c r="P9476" s="76">
        <v>3</v>
      </c>
      <c r="Q9476" s="2">
        <v>0</v>
      </c>
      <c r="R9476">
        <v>0.14084507042253591</v>
      </c>
      <c r="S9476" s="63">
        <f t="shared" si="623"/>
        <v>0.24395081796744872</v>
      </c>
      <c r="T9476" s="76">
        <v>3</v>
      </c>
      <c r="U9476" s="339">
        <f t="shared" si="619"/>
        <v>0</v>
      </c>
      <c r="V9476" s="4">
        <f t="shared" si="620"/>
        <v>9.3333333333340516</v>
      </c>
    </row>
    <row r="9477" spans="1:22">
      <c r="A9477" s="406" t="s">
        <v>1234</v>
      </c>
      <c r="B9477" t="s">
        <v>1239</v>
      </c>
      <c r="C9477" s="53" t="s">
        <v>1491</v>
      </c>
      <c r="D9477" s="139" t="s">
        <v>44</v>
      </c>
      <c r="E9477" s="138" t="s">
        <v>600</v>
      </c>
      <c r="F9477" s="138" t="s">
        <v>60</v>
      </c>
      <c r="G9477" s="151">
        <v>1095</v>
      </c>
      <c r="H9477" s="123">
        <f t="shared" si="621"/>
        <v>1</v>
      </c>
      <c r="K9477" t="s">
        <v>100</v>
      </c>
      <c r="L9477" t="s">
        <v>100</v>
      </c>
      <c r="M9477" s="2">
        <v>4.6948356807510097E-2</v>
      </c>
      <c r="N9477" s="63">
        <v>0.18779342723004788</v>
      </c>
      <c r="O9477" s="63">
        <f t="shared" si="622"/>
        <v>0.32526775728993162</v>
      </c>
      <c r="P9477" s="76">
        <v>3</v>
      </c>
      <c r="Q9477" s="2">
        <v>1.7711956637715E-2</v>
      </c>
      <c r="R9477">
        <v>0.187793427230046</v>
      </c>
      <c r="S9477" s="63">
        <f t="shared" si="623"/>
        <v>0.32526775728992835</v>
      </c>
      <c r="T9477" s="76">
        <v>3</v>
      </c>
      <c r="U9477" s="339" t="e">
        <f t="shared" si="619"/>
        <v>#NUM!</v>
      </c>
      <c r="V9477" s="4" t="e">
        <f t="shared" si="620"/>
        <v>#DIV/0!</v>
      </c>
    </row>
    <row r="9478" spans="1:22">
      <c r="A9478" s="406" t="s">
        <v>1234</v>
      </c>
      <c r="B9478" t="s">
        <v>1241</v>
      </c>
      <c r="C9478" s="53" t="s">
        <v>1491</v>
      </c>
      <c r="D9478" s="139" t="s">
        <v>44</v>
      </c>
      <c r="E9478" s="138" t="s">
        <v>600</v>
      </c>
      <c r="F9478" s="138" t="s">
        <v>60</v>
      </c>
      <c r="G9478" s="151">
        <v>0</v>
      </c>
      <c r="H9478" s="123">
        <f t="shared" si="621"/>
        <v>0</v>
      </c>
      <c r="I9478" s="2" t="s">
        <v>100</v>
      </c>
      <c r="M9478" s="2">
        <v>6.4659311581058504E-2</v>
      </c>
      <c r="N9478" s="150">
        <v>4.6947354943342498E-2</v>
      </c>
      <c r="O9478" s="63">
        <f t="shared" si="622"/>
        <v>8.1315204042839095E-2</v>
      </c>
      <c r="P9478" s="76">
        <v>3</v>
      </c>
      <c r="Q9478" s="2">
        <v>1.8136616802885099</v>
      </c>
      <c r="R9478">
        <v>0.140628667762104</v>
      </c>
      <c r="S9478" s="63">
        <f t="shared" si="623"/>
        <v>0.24357599756468756</v>
      </c>
      <c r="T9478" s="76">
        <v>3</v>
      </c>
      <c r="U9478" s="339">
        <f t="shared" si="619"/>
        <v>-1.2948921977128105</v>
      </c>
      <c r="V9478" s="4">
        <f t="shared" si="620"/>
        <v>63.373106885377652</v>
      </c>
    </row>
    <row r="9479" spans="1:22">
      <c r="A9479" s="418" t="s">
        <v>1234</v>
      </c>
      <c r="B9479" t="s">
        <v>1241</v>
      </c>
      <c r="C9479" s="53" t="s">
        <v>1491</v>
      </c>
      <c r="D9479" s="139" t="s">
        <v>44</v>
      </c>
      <c r="E9479" s="138" t="s">
        <v>600</v>
      </c>
      <c r="F9479" s="138" t="s">
        <v>60</v>
      </c>
      <c r="G9479" s="151">
        <v>195</v>
      </c>
      <c r="H9479" s="123">
        <f t="shared" si="621"/>
        <v>0.17808219178082191</v>
      </c>
      <c r="J9479" t="s">
        <v>100</v>
      </c>
      <c r="M9479" s="2">
        <v>1.7665009282772399</v>
      </c>
      <c r="N9479" s="150">
        <v>9.389470988669002E-2</v>
      </c>
      <c r="O9479" s="63">
        <f t="shared" si="622"/>
        <v>0.16263040808568688</v>
      </c>
      <c r="P9479" s="76">
        <v>3</v>
      </c>
      <c r="Q9479" s="2">
        <v>0.839504065214143</v>
      </c>
      <c r="R9479">
        <v>0.98568105674228002</v>
      </c>
      <c r="S9479" s="63">
        <f t="shared" si="623"/>
        <v>1.7072496703358104</v>
      </c>
      <c r="T9479" s="76">
        <v>3</v>
      </c>
      <c r="U9479" s="339">
        <f t="shared" si="619"/>
        <v>2.6347116189950164E-2</v>
      </c>
      <c r="V9479" s="4">
        <f t="shared" si="620"/>
        <v>0.62869917311064027</v>
      </c>
    </row>
    <row r="9480" spans="1:22">
      <c r="A9480" s="406" t="s">
        <v>1234</v>
      </c>
      <c r="B9480" t="s">
        <v>1241</v>
      </c>
      <c r="C9480" s="53" t="s">
        <v>1491</v>
      </c>
      <c r="D9480" s="139" t="s">
        <v>44</v>
      </c>
      <c r="E9480" s="138" t="s">
        <v>600</v>
      </c>
      <c r="F9480" s="138" t="s">
        <v>60</v>
      </c>
      <c r="G9480" s="151">
        <v>645</v>
      </c>
      <c r="H9480" s="123">
        <f t="shared" si="621"/>
        <v>0.58904109589041098</v>
      </c>
      <c r="K9480" t="s">
        <v>100</v>
      </c>
      <c r="M9480" s="2">
        <v>0.88687821429333402</v>
      </c>
      <c r="N9480" s="150">
        <v>4.6947354943342012E-2</v>
      </c>
      <c r="O9480" s="63">
        <f t="shared" si="622"/>
        <v>8.1315204042838249E-2</v>
      </c>
      <c r="P9480" s="76">
        <v>3</v>
      </c>
      <c r="Q9480" s="2">
        <v>0.287659247561936</v>
      </c>
      <c r="R9480">
        <v>0.4225261944900871</v>
      </c>
      <c r="S9480" s="63">
        <f t="shared" si="623"/>
        <v>0.73183683638555985</v>
      </c>
      <c r="T9480" s="76">
        <v>3</v>
      </c>
      <c r="U9480" s="339">
        <f t="shared" si="619"/>
        <v>-5.4896353270113017E-2</v>
      </c>
      <c r="V9480" s="4">
        <f t="shared" si="620"/>
        <v>0.58664877787337866</v>
      </c>
    </row>
    <row r="9481" spans="1:22">
      <c r="A9481" s="406" t="s">
        <v>1234</v>
      </c>
      <c r="B9481" t="s">
        <v>1241</v>
      </c>
      <c r="C9481" s="53" t="s">
        <v>1491</v>
      </c>
      <c r="D9481" s="139" t="s">
        <v>44</v>
      </c>
      <c r="E9481" s="138" t="s">
        <v>600</v>
      </c>
      <c r="F9481" s="138" t="s">
        <v>60</v>
      </c>
      <c r="G9481" s="151">
        <v>915</v>
      </c>
      <c r="H9481" s="123">
        <f t="shared" si="621"/>
        <v>0.83561643835616439</v>
      </c>
      <c r="K9481" t="s">
        <v>100</v>
      </c>
      <c r="M9481" s="2">
        <v>0.38219414865239298</v>
      </c>
      <c r="N9481" s="150">
        <v>4.6947354943344011E-2</v>
      </c>
      <c r="O9481" s="63">
        <f t="shared" si="622"/>
        <v>8.1315204042841718E-2</v>
      </c>
      <c r="P9481" s="76">
        <v>3</v>
      </c>
      <c r="Q9481" s="2">
        <v>0.158767418535667</v>
      </c>
      <c r="R9481">
        <v>0.18821621390922</v>
      </c>
      <c r="S9481" s="63">
        <f t="shared" si="623"/>
        <v>0.32600004529902105</v>
      </c>
      <c r="T9481" s="76">
        <v>3</v>
      </c>
      <c r="U9481" s="339">
        <f t="shared" si="619"/>
        <v>-0.2841521105884563</v>
      </c>
      <c r="V9481" s="4">
        <f t="shared" si="620"/>
        <v>0.76144531811791705</v>
      </c>
    </row>
    <row r="9482" spans="1:22">
      <c r="A9482" s="406" t="s">
        <v>1234</v>
      </c>
      <c r="B9482" t="s">
        <v>1241</v>
      </c>
      <c r="C9482" s="53" t="s">
        <v>1491</v>
      </c>
      <c r="D9482" s="139" t="s">
        <v>44</v>
      </c>
      <c r="E9482" s="138" t="s">
        <v>600</v>
      </c>
      <c r="F9482" s="138" t="s">
        <v>60</v>
      </c>
      <c r="G9482" s="151">
        <v>1095</v>
      </c>
      <c r="H9482" s="123">
        <f t="shared" si="621"/>
        <v>1</v>
      </c>
      <c r="K9482" t="s">
        <v>100</v>
      </c>
      <c r="L9482" t="s">
        <v>100</v>
      </c>
      <c r="M9482" s="2">
        <v>0.158767418535667</v>
      </c>
      <c r="N9482" s="150">
        <v>9.3894709886684968E-2</v>
      </c>
      <c r="O9482" s="63">
        <f t="shared" si="622"/>
        <v>0.16263040808567814</v>
      </c>
      <c r="P9482" s="76">
        <v>3</v>
      </c>
      <c r="Q9482" s="2">
        <v>-2.89915528209405E-2</v>
      </c>
      <c r="R9482">
        <v>0.18800281684129599</v>
      </c>
      <c r="S9482" s="63">
        <f t="shared" si="623"/>
        <v>0.32563043073519043</v>
      </c>
      <c r="T9482" s="76">
        <v>3</v>
      </c>
      <c r="U9482" s="339">
        <f t="shared" si="619"/>
        <v>0</v>
      </c>
      <c r="V9482" s="4">
        <f t="shared" si="620"/>
        <v>1.7355203636258842</v>
      </c>
    </row>
    <row r="9483" spans="1:22">
      <c r="A9483" s="406" t="s">
        <v>1234</v>
      </c>
      <c r="B9483" t="s">
        <v>1242</v>
      </c>
      <c r="C9483" s="53" t="s">
        <v>1491</v>
      </c>
      <c r="D9483" s="139" t="s">
        <v>44</v>
      </c>
      <c r="E9483" s="138" t="s">
        <v>600</v>
      </c>
      <c r="F9483" s="138" t="s">
        <v>60</v>
      </c>
      <c r="G9483" s="151">
        <v>0</v>
      </c>
      <c r="H9483" s="123">
        <f t="shared" si="621"/>
        <v>0</v>
      </c>
      <c r="I9483" s="2" t="s">
        <v>100</v>
      </c>
      <c r="M9483" s="2">
        <v>1.7311502763582998E-2</v>
      </c>
      <c r="N9483" s="63">
        <v>0</v>
      </c>
      <c r="O9483" s="63">
        <f t="shared" si="622"/>
        <v>0</v>
      </c>
      <c r="P9483" s="76">
        <v>3</v>
      </c>
      <c r="Q9483" s="2">
        <v>2.92001251433937E-2</v>
      </c>
      <c r="R9483">
        <v>0.27886119511940749</v>
      </c>
      <c r="S9483" s="63">
        <f t="shared" si="623"/>
        <v>0.48300175820619196</v>
      </c>
      <c r="T9483" s="76">
        <v>3</v>
      </c>
    </row>
    <row r="9484" spans="1:22">
      <c r="A9484" s="406" t="s">
        <v>1234</v>
      </c>
      <c r="B9484" t="s">
        <v>1242</v>
      </c>
      <c r="C9484" s="53" t="s">
        <v>1491</v>
      </c>
      <c r="D9484" s="139" t="s">
        <v>44</v>
      </c>
      <c r="E9484" s="138" t="s">
        <v>600</v>
      </c>
      <c r="F9484" s="138" t="s">
        <v>60</v>
      </c>
      <c r="G9484" s="151">
        <v>195</v>
      </c>
      <c r="H9484" s="123">
        <f t="shared" si="621"/>
        <v>0.17808219178082191</v>
      </c>
      <c r="J9484" t="s">
        <v>100</v>
      </c>
      <c r="M9484" s="2">
        <v>7.5503180727917396E-2</v>
      </c>
      <c r="N9484" s="63">
        <v>0</v>
      </c>
      <c r="O9484" s="63">
        <f t="shared" si="622"/>
        <v>0</v>
      </c>
      <c r="P9484" s="76">
        <v>3</v>
      </c>
      <c r="Q9484" s="2">
        <v>0.22650954218375199</v>
      </c>
      <c r="R9484">
        <v>0.13953488372092629</v>
      </c>
      <c r="S9484" s="63">
        <f t="shared" si="623"/>
        <v>0.24168150803285976</v>
      </c>
      <c r="T9484" s="76">
        <v>3</v>
      </c>
    </row>
    <row r="9485" spans="1:22">
      <c r="A9485" s="406" t="s">
        <v>1234</v>
      </c>
      <c r="B9485" t="s">
        <v>1242</v>
      </c>
      <c r="C9485" s="53" t="s">
        <v>1491</v>
      </c>
      <c r="D9485" s="139" t="s">
        <v>44</v>
      </c>
      <c r="E9485" s="138" t="s">
        <v>600</v>
      </c>
      <c r="F9485" s="138" t="s">
        <v>60</v>
      </c>
      <c r="G9485" s="151">
        <v>645</v>
      </c>
      <c r="H9485" s="123">
        <f t="shared" si="621"/>
        <v>0.58904109589041098</v>
      </c>
      <c r="K9485" t="s">
        <v>100</v>
      </c>
      <c r="M9485" s="2">
        <v>8.7183230785274901E-2</v>
      </c>
      <c r="N9485" s="63">
        <v>2.0857232245319324E-4</v>
      </c>
      <c r="O9485" s="63">
        <f t="shared" si="622"/>
        <v>3.6125785954156962E-4</v>
      </c>
      <c r="P9485" s="76">
        <v>3</v>
      </c>
      <c r="Q9485" s="2">
        <v>9.8654708520179199E-2</v>
      </c>
      <c r="R9485">
        <v>9.3231828136406986E-2</v>
      </c>
      <c r="S9485" s="63">
        <f t="shared" si="623"/>
        <v>0.16148226321478648</v>
      </c>
      <c r="T9485" s="76">
        <v>3</v>
      </c>
    </row>
    <row r="9486" spans="1:22">
      <c r="A9486" s="406" t="s">
        <v>1234</v>
      </c>
      <c r="B9486" t="s">
        <v>1242</v>
      </c>
      <c r="C9486" s="53" t="s">
        <v>1491</v>
      </c>
      <c r="D9486" s="139" t="s">
        <v>44</v>
      </c>
      <c r="E9486" s="138" t="s">
        <v>600</v>
      </c>
      <c r="F9486" s="138" t="s">
        <v>60</v>
      </c>
      <c r="G9486" s="151">
        <v>915</v>
      </c>
      <c r="H9486" s="123">
        <f t="shared" si="621"/>
        <v>0.83561643835616439</v>
      </c>
      <c r="K9486" t="s">
        <v>100</v>
      </c>
      <c r="M9486" s="2">
        <v>5.2560225258108703E-2</v>
      </c>
      <c r="N9486" s="63">
        <v>4.6303055584523703E-2</v>
      </c>
      <c r="O9486" s="63">
        <f t="shared" si="622"/>
        <v>8.0199244818080884E-2</v>
      </c>
      <c r="P9486" s="76">
        <v>3</v>
      </c>
      <c r="Q9486" s="2">
        <v>0.249869642298467</v>
      </c>
      <c r="R9486">
        <v>0.18625508395035978</v>
      </c>
      <c r="S9486" s="63">
        <f t="shared" si="623"/>
        <v>0.32260326857002969</v>
      </c>
      <c r="T9486" s="76">
        <v>3</v>
      </c>
    </row>
    <row r="9487" spans="1:22">
      <c r="A9487" s="418" t="s">
        <v>1234</v>
      </c>
      <c r="B9487" t="s">
        <v>1242</v>
      </c>
      <c r="C9487" s="53" t="s">
        <v>1491</v>
      </c>
      <c r="D9487" s="139" t="s">
        <v>44</v>
      </c>
      <c r="E9487" s="138" t="s">
        <v>600</v>
      </c>
      <c r="F9487" s="138" t="s">
        <v>60</v>
      </c>
      <c r="G9487" s="151">
        <v>1095</v>
      </c>
      <c r="H9487" s="123">
        <f t="shared" si="621"/>
        <v>1</v>
      </c>
      <c r="K9487" t="s">
        <v>100</v>
      </c>
      <c r="L9487" t="s">
        <v>100</v>
      </c>
      <c r="M9487" s="2">
        <v>6.3823130670559794E-2</v>
      </c>
      <c r="N9487" s="63">
        <v>4.6511627906976202E-2</v>
      </c>
      <c r="O9487" s="63">
        <f t="shared" si="622"/>
        <v>8.0560502677621257E-2</v>
      </c>
      <c r="P9487" s="76">
        <v>3</v>
      </c>
      <c r="Q9487" s="2">
        <v>0.28636979872771201</v>
      </c>
      <c r="R9487">
        <v>4.6511627906977021E-2</v>
      </c>
      <c r="S9487" s="63">
        <f t="shared" si="623"/>
        <v>8.0560502677622672E-2</v>
      </c>
      <c r="T9487" s="76">
        <v>3</v>
      </c>
    </row>
    <row r="9488" spans="1:22">
      <c r="A9488" s="406" t="s">
        <v>1234</v>
      </c>
      <c r="B9488" t="s">
        <v>1243</v>
      </c>
      <c r="C9488" s="53" t="s">
        <v>1491</v>
      </c>
      <c r="D9488" s="139" t="s">
        <v>44</v>
      </c>
      <c r="E9488" s="138" t="s">
        <v>600</v>
      </c>
      <c r="F9488" s="138" t="s">
        <v>60</v>
      </c>
      <c r="G9488" s="151">
        <v>0</v>
      </c>
      <c r="H9488" s="123">
        <f t="shared" si="621"/>
        <v>0</v>
      </c>
      <c r="I9488" s="2" t="s">
        <v>100</v>
      </c>
      <c r="M9488" s="2">
        <v>0.23985817082073099</v>
      </c>
      <c r="N9488" s="63">
        <v>0.13953488372093401</v>
      </c>
      <c r="O9488" s="63">
        <f t="shared" si="622"/>
        <v>0.24168150803287311</v>
      </c>
      <c r="P9488" s="76">
        <v>3</v>
      </c>
      <c r="Q9488" s="2">
        <v>2.2515382208780901</v>
      </c>
      <c r="R9488">
        <v>0.13974345604338001</v>
      </c>
      <c r="S9488" s="63">
        <f t="shared" si="623"/>
        <v>0.24204276589240223</v>
      </c>
      <c r="T9488" s="76">
        <v>3</v>
      </c>
    </row>
    <row r="9489" spans="1:20">
      <c r="A9489" s="406" t="s">
        <v>1234</v>
      </c>
      <c r="B9489" t="s">
        <v>1243</v>
      </c>
      <c r="C9489" s="53" t="s">
        <v>1491</v>
      </c>
      <c r="D9489" s="139" t="s">
        <v>44</v>
      </c>
      <c r="E9489" s="138" t="s">
        <v>600</v>
      </c>
      <c r="F9489" s="138" t="s">
        <v>60</v>
      </c>
      <c r="G9489" s="151">
        <v>195</v>
      </c>
      <c r="H9489" s="123">
        <f t="shared" si="621"/>
        <v>0.17808219178082191</v>
      </c>
      <c r="J9489" t="s">
        <v>100</v>
      </c>
      <c r="M9489" s="2">
        <v>0.251329648555636</v>
      </c>
      <c r="N9489" s="63">
        <v>0.185837939305454</v>
      </c>
      <c r="O9489" s="63">
        <f t="shared" si="622"/>
        <v>0.32188075285094758</v>
      </c>
      <c r="P9489" s="76">
        <v>3</v>
      </c>
      <c r="Q9489" s="2">
        <v>2.4955678381478799</v>
      </c>
      <c r="R9489">
        <v>1.0693502972155597</v>
      </c>
      <c r="S9489" s="63">
        <f t="shared" si="623"/>
        <v>1.852169045866229</v>
      </c>
      <c r="T9489" s="76">
        <v>3</v>
      </c>
    </row>
    <row r="9490" spans="1:20">
      <c r="A9490" s="406" t="s">
        <v>1234</v>
      </c>
      <c r="B9490" t="s">
        <v>1243</v>
      </c>
      <c r="C9490" s="53" t="s">
        <v>1491</v>
      </c>
      <c r="D9490" s="139" t="s">
        <v>44</v>
      </c>
      <c r="E9490" s="138" t="s">
        <v>600</v>
      </c>
      <c r="F9490" s="138" t="s">
        <v>60</v>
      </c>
      <c r="G9490" s="151">
        <v>645</v>
      </c>
      <c r="H9490" s="123">
        <f t="shared" si="621"/>
        <v>0.58904109589041098</v>
      </c>
      <c r="K9490" t="s">
        <v>100</v>
      </c>
      <c r="M9490" s="2">
        <v>0.30889560955261403</v>
      </c>
      <c r="N9490" s="63">
        <v>0.18646365627281397</v>
      </c>
      <c r="O9490" s="63">
        <f t="shared" si="622"/>
        <v>0.32296452642957296</v>
      </c>
      <c r="P9490" s="76">
        <v>3</v>
      </c>
      <c r="Q9490" s="2">
        <v>2.22776097611847</v>
      </c>
      <c r="R9490">
        <v>0.97653561372404996</v>
      </c>
      <c r="S9490" s="63">
        <f t="shared" si="623"/>
        <v>1.6914092983705098</v>
      </c>
      <c r="T9490" s="76">
        <v>3</v>
      </c>
    </row>
    <row r="9491" spans="1:20">
      <c r="A9491" s="406" t="s">
        <v>1234</v>
      </c>
      <c r="B9491" t="s">
        <v>1243</v>
      </c>
      <c r="C9491" s="53" t="s">
        <v>1491</v>
      </c>
      <c r="D9491" s="139" t="s">
        <v>44</v>
      </c>
      <c r="E9491" s="138" t="s">
        <v>600</v>
      </c>
      <c r="F9491" s="138" t="s">
        <v>60</v>
      </c>
      <c r="G9491" s="151">
        <v>915</v>
      </c>
      <c r="H9491" s="123">
        <f t="shared" si="621"/>
        <v>0.83561643835616439</v>
      </c>
      <c r="K9491" t="s">
        <v>100</v>
      </c>
      <c r="M9491" s="2">
        <v>0.27448117634789698</v>
      </c>
      <c r="N9491" s="63">
        <v>0.185837939305454</v>
      </c>
      <c r="O9491" s="63">
        <f t="shared" si="622"/>
        <v>0.32188075285094758</v>
      </c>
      <c r="P9491" s="76">
        <v>3</v>
      </c>
      <c r="Q9491" s="2">
        <v>1.5413494629262701</v>
      </c>
      <c r="R9491">
        <v>0.51162790697673977</v>
      </c>
      <c r="S9491" s="63">
        <f t="shared" si="623"/>
        <v>0.88616552945383653</v>
      </c>
      <c r="T9491" s="76">
        <v>3</v>
      </c>
    </row>
    <row r="9492" spans="1:20">
      <c r="A9492" s="406" t="s">
        <v>1234</v>
      </c>
      <c r="B9492" t="s">
        <v>1243</v>
      </c>
      <c r="C9492" s="53" t="s">
        <v>1491</v>
      </c>
      <c r="D9492" s="139" t="s">
        <v>44</v>
      </c>
      <c r="E9492" s="138" t="s">
        <v>600</v>
      </c>
      <c r="F9492" s="138" t="s">
        <v>60</v>
      </c>
      <c r="G9492" s="151">
        <v>1095</v>
      </c>
      <c r="H9492" s="123">
        <f t="shared" si="621"/>
        <v>1</v>
      </c>
      <c r="K9492" t="s">
        <v>100</v>
      </c>
      <c r="L9492" t="s">
        <v>100</v>
      </c>
      <c r="M9492" s="2">
        <v>0.33225570966732898</v>
      </c>
      <c r="N9492" s="63">
        <v>0.185837939305458</v>
      </c>
      <c r="O9492" s="63">
        <f t="shared" si="622"/>
        <v>0.32188075285095452</v>
      </c>
      <c r="P9492" s="76">
        <v>3</v>
      </c>
      <c r="Q9492" s="330">
        <v>0</v>
      </c>
      <c r="R9492">
        <v>0.60485973511314972</v>
      </c>
      <c r="S9492" s="63">
        <f t="shared" si="623"/>
        <v>1.0476477926686281</v>
      </c>
      <c r="T9492" s="76">
        <v>3</v>
      </c>
    </row>
    <row r="9493" spans="1:20">
      <c r="A9493" s="66" t="s">
        <v>1735</v>
      </c>
      <c r="B9493" t="s">
        <v>1755</v>
      </c>
      <c r="C9493" t="s">
        <v>1491</v>
      </c>
      <c r="D9493" s="1" t="s">
        <v>44</v>
      </c>
      <c r="E9493" s="1" t="s">
        <v>73</v>
      </c>
      <c r="F9493" s="38" t="s">
        <v>73</v>
      </c>
      <c r="G9493" s="151">
        <v>0</v>
      </c>
      <c r="H9493" s="151">
        <f t="shared" ref="H9493:H9556" si="624">G9493/1835</f>
        <v>0</v>
      </c>
      <c r="I9493" s="213" t="s">
        <v>100</v>
      </c>
      <c r="J9493" s="303"/>
      <c r="K9493" s="303"/>
      <c r="L9493" s="303"/>
      <c r="M9493" s="2">
        <v>0</v>
      </c>
      <c r="N9493">
        <v>0</v>
      </c>
      <c r="O9493">
        <v>0</v>
      </c>
      <c r="P9493">
        <v>5</v>
      </c>
      <c r="Q9493" s="2">
        <v>0</v>
      </c>
      <c r="R9493">
        <v>0</v>
      </c>
      <c r="S9493">
        <v>0</v>
      </c>
      <c r="T9493">
        <v>5</v>
      </c>
    </row>
    <row r="9494" spans="1:20">
      <c r="A9494" s="66" t="s">
        <v>1735</v>
      </c>
      <c r="B9494" t="s">
        <v>1755</v>
      </c>
      <c r="C9494" t="s">
        <v>1491</v>
      </c>
      <c r="D9494" s="1" t="s">
        <v>44</v>
      </c>
      <c r="E9494" s="1" t="s">
        <v>73</v>
      </c>
      <c r="F9494" s="38" t="s">
        <v>73</v>
      </c>
      <c r="G9494" s="151">
        <v>30</v>
      </c>
      <c r="H9494" s="151">
        <f t="shared" si="624"/>
        <v>1.6348773841961851E-2</v>
      </c>
      <c r="I9494" s="213"/>
      <c r="J9494" s="303" t="s">
        <v>100</v>
      </c>
      <c r="K9494" s="303"/>
      <c r="L9494" s="303"/>
      <c r="M9494" s="2">
        <v>0</v>
      </c>
      <c r="N9494">
        <v>0</v>
      </c>
      <c r="O9494">
        <v>0</v>
      </c>
      <c r="P9494">
        <v>5</v>
      </c>
      <c r="Q9494" s="2">
        <v>0</v>
      </c>
      <c r="R9494">
        <v>0</v>
      </c>
      <c r="S9494">
        <v>0</v>
      </c>
      <c r="T9494">
        <v>5</v>
      </c>
    </row>
    <row r="9495" spans="1:20">
      <c r="A9495" s="25" t="s">
        <v>1735</v>
      </c>
      <c r="B9495" t="s">
        <v>1755</v>
      </c>
      <c r="C9495" t="s">
        <v>1491</v>
      </c>
      <c r="D9495" s="1" t="s">
        <v>44</v>
      </c>
      <c r="E9495" s="1" t="s">
        <v>73</v>
      </c>
      <c r="F9495" s="38" t="s">
        <v>73</v>
      </c>
      <c r="G9495" s="151">
        <v>1835</v>
      </c>
      <c r="H9495" s="151">
        <f t="shared" si="624"/>
        <v>1</v>
      </c>
      <c r="I9495" s="213"/>
      <c r="J9495" s="303"/>
      <c r="K9495" s="303"/>
      <c r="L9495" s="303" t="s">
        <v>100</v>
      </c>
      <c r="M9495" s="2">
        <v>0</v>
      </c>
      <c r="N9495">
        <v>0</v>
      </c>
      <c r="O9495">
        <v>0</v>
      </c>
      <c r="P9495">
        <v>5</v>
      </c>
      <c r="Q9495" s="2">
        <v>0</v>
      </c>
      <c r="R9495">
        <v>0</v>
      </c>
      <c r="S9495">
        <v>0</v>
      </c>
      <c r="T9495">
        <v>5</v>
      </c>
    </row>
    <row r="9496" spans="1:20">
      <c r="A9496" s="66" t="s">
        <v>1735</v>
      </c>
      <c r="B9496" t="s">
        <v>1757</v>
      </c>
      <c r="C9496" t="s">
        <v>1491</v>
      </c>
      <c r="D9496" s="1" t="s">
        <v>44</v>
      </c>
      <c r="E9496" s="1" t="s">
        <v>73</v>
      </c>
      <c r="F9496" s="38" t="s">
        <v>73</v>
      </c>
      <c r="G9496" s="151">
        <v>0</v>
      </c>
      <c r="H9496" s="151">
        <f t="shared" si="624"/>
        <v>0</v>
      </c>
      <c r="I9496" s="213" t="s">
        <v>100</v>
      </c>
      <c r="J9496" s="303"/>
      <c r="K9496" s="303"/>
      <c r="L9496" s="303"/>
      <c r="M9496" s="2">
        <v>1.1111111111111099E-2</v>
      </c>
      <c r="N9496">
        <v>1.1111111111111099E-2</v>
      </c>
      <c r="O9496">
        <v>2.4845199749997701E-2</v>
      </c>
      <c r="P9496">
        <v>5</v>
      </c>
      <c r="Q9496" s="2">
        <v>5.11111111111111E-2</v>
      </c>
      <c r="R9496">
        <v>3.8745768387028201E-2</v>
      </c>
      <c r="S9496">
        <v>8.6638171953857507E-2</v>
      </c>
      <c r="T9496">
        <v>5</v>
      </c>
    </row>
    <row r="9497" spans="1:20">
      <c r="A9497" s="66" t="s">
        <v>1735</v>
      </c>
      <c r="B9497" t="s">
        <v>1757</v>
      </c>
      <c r="C9497" t="s">
        <v>1491</v>
      </c>
      <c r="D9497" s="1" t="s">
        <v>44</v>
      </c>
      <c r="E9497" s="1" t="s">
        <v>73</v>
      </c>
      <c r="F9497" s="38" t="s">
        <v>73</v>
      </c>
      <c r="G9497" s="151">
        <v>30</v>
      </c>
      <c r="H9497" s="151">
        <f t="shared" si="624"/>
        <v>1.6348773841961851E-2</v>
      </c>
      <c r="I9497" s="213"/>
      <c r="J9497" s="303" t="s">
        <v>100</v>
      </c>
      <c r="K9497" s="303"/>
      <c r="L9497" s="303"/>
      <c r="M9497" s="2">
        <v>1.6666666666666701E-2</v>
      </c>
      <c r="N9497">
        <v>1.6666666666666701E-2</v>
      </c>
      <c r="O9497">
        <v>3.7267799624996503E-2</v>
      </c>
      <c r="P9497">
        <v>5</v>
      </c>
      <c r="Q9497" s="2">
        <v>2.7777777777777801E-2</v>
      </c>
      <c r="R9497">
        <v>2.1516574145596799E-2</v>
      </c>
      <c r="S9497">
        <v>4.8112522432468802E-2</v>
      </c>
      <c r="T9497">
        <v>5</v>
      </c>
    </row>
    <row r="9498" spans="1:20">
      <c r="A9498" s="66" t="s">
        <v>1735</v>
      </c>
      <c r="B9498" t="s">
        <v>1757</v>
      </c>
      <c r="C9498" t="s">
        <v>1491</v>
      </c>
      <c r="D9498" s="1" t="s">
        <v>44</v>
      </c>
      <c r="E9498" s="1" t="s">
        <v>73</v>
      </c>
      <c r="F9498" s="38" t="s">
        <v>73</v>
      </c>
      <c r="G9498" s="151">
        <v>1835</v>
      </c>
      <c r="H9498" s="151">
        <f t="shared" si="624"/>
        <v>1</v>
      </c>
      <c r="I9498" s="213"/>
      <c r="J9498" s="303"/>
      <c r="K9498" s="303"/>
      <c r="L9498" s="303" t="s">
        <v>100</v>
      </c>
      <c r="M9498" s="2">
        <v>1.6666666666666701E-2</v>
      </c>
      <c r="N9498">
        <v>1.6666666666666701E-2</v>
      </c>
      <c r="O9498">
        <v>3.7267799624996503E-2</v>
      </c>
      <c r="P9498">
        <v>5</v>
      </c>
      <c r="Q9498" s="2">
        <v>4.4444444444444398E-2</v>
      </c>
      <c r="R9498">
        <v>2.8598972613852799E-2</v>
      </c>
      <c r="S9498">
        <v>6.3949246851229699E-2</v>
      </c>
      <c r="T9498">
        <v>5</v>
      </c>
    </row>
    <row r="9499" spans="1:20">
      <c r="A9499" s="66" t="s">
        <v>1735</v>
      </c>
      <c r="B9499" t="s">
        <v>1758</v>
      </c>
      <c r="C9499" t="s">
        <v>1491</v>
      </c>
      <c r="D9499" s="1" t="s">
        <v>44</v>
      </c>
      <c r="E9499" s="1" t="s">
        <v>73</v>
      </c>
      <c r="F9499" s="38" t="s">
        <v>73</v>
      </c>
      <c r="G9499" s="151">
        <v>0</v>
      </c>
      <c r="H9499" s="151">
        <f t="shared" si="624"/>
        <v>0</v>
      </c>
      <c r="I9499" s="213" t="s">
        <v>100</v>
      </c>
      <c r="J9499" s="303"/>
      <c r="K9499" s="303"/>
      <c r="L9499" s="303"/>
      <c r="M9499" s="2">
        <v>0</v>
      </c>
      <c r="N9499">
        <v>0</v>
      </c>
      <c r="O9499">
        <v>0</v>
      </c>
      <c r="P9499">
        <v>5</v>
      </c>
      <c r="Q9499" s="2">
        <v>0</v>
      </c>
      <c r="R9499">
        <v>0</v>
      </c>
      <c r="S9499">
        <v>0</v>
      </c>
      <c r="T9499">
        <v>5</v>
      </c>
    </row>
    <row r="9500" spans="1:20">
      <c r="A9500" s="66" t="s">
        <v>1735</v>
      </c>
      <c r="B9500" t="s">
        <v>1758</v>
      </c>
      <c r="C9500" t="s">
        <v>1491</v>
      </c>
      <c r="D9500" s="1" t="s">
        <v>44</v>
      </c>
      <c r="E9500" s="1" t="s">
        <v>73</v>
      </c>
      <c r="F9500" s="38" t="s">
        <v>73</v>
      </c>
      <c r="G9500" s="151">
        <v>30</v>
      </c>
      <c r="H9500" s="151">
        <f t="shared" si="624"/>
        <v>1.6348773841961851E-2</v>
      </c>
      <c r="I9500" s="213"/>
      <c r="J9500" s="303" t="s">
        <v>100</v>
      </c>
      <c r="K9500" s="303"/>
      <c r="L9500" s="303"/>
      <c r="M9500" s="2">
        <v>0</v>
      </c>
      <c r="N9500">
        <v>0</v>
      </c>
      <c r="O9500">
        <v>0</v>
      </c>
      <c r="P9500">
        <v>5</v>
      </c>
      <c r="Q9500" s="2">
        <v>0</v>
      </c>
      <c r="R9500">
        <v>0</v>
      </c>
      <c r="S9500">
        <v>0</v>
      </c>
      <c r="T9500">
        <v>5</v>
      </c>
    </row>
    <row r="9501" spans="1:20">
      <c r="A9501" s="66" t="s">
        <v>1735</v>
      </c>
      <c r="B9501" t="s">
        <v>1758</v>
      </c>
      <c r="C9501" t="s">
        <v>1491</v>
      </c>
      <c r="D9501" s="1" t="s">
        <v>44</v>
      </c>
      <c r="E9501" s="1" t="s">
        <v>73</v>
      </c>
      <c r="F9501" s="38" t="s">
        <v>73</v>
      </c>
      <c r="G9501" s="151">
        <v>1835</v>
      </c>
      <c r="H9501" s="151">
        <f t="shared" si="624"/>
        <v>1</v>
      </c>
      <c r="I9501" s="213"/>
      <c r="J9501" s="303"/>
      <c r="K9501" s="303"/>
      <c r="L9501" s="303" t="s">
        <v>100</v>
      </c>
      <c r="M9501" s="2">
        <v>2.7777777777777801E-2</v>
      </c>
      <c r="N9501">
        <v>2.7777777777777801E-2</v>
      </c>
      <c r="O9501">
        <v>6.2112999374994197E-2</v>
      </c>
      <c r="P9501">
        <v>5</v>
      </c>
      <c r="Q9501" s="2">
        <v>0</v>
      </c>
      <c r="R9501">
        <v>0</v>
      </c>
      <c r="S9501">
        <v>0</v>
      </c>
      <c r="T9501">
        <v>5</v>
      </c>
    </row>
    <row r="9502" spans="1:20">
      <c r="A9502" s="66" t="s">
        <v>1735</v>
      </c>
      <c r="B9502" t="s">
        <v>1759</v>
      </c>
      <c r="C9502" t="s">
        <v>1491</v>
      </c>
      <c r="D9502" s="1" t="s">
        <v>44</v>
      </c>
      <c r="E9502" s="1" t="s">
        <v>73</v>
      </c>
      <c r="F9502" s="38" t="s">
        <v>73</v>
      </c>
      <c r="G9502" s="151">
        <v>0</v>
      </c>
      <c r="H9502" s="151">
        <f t="shared" si="624"/>
        <v>0</v>
      </c>
      <c r="I9502" s="213" t="s">
        <v>100</v>
      </c>
      <c r="J9502" s="303"/>
      <c r="K9502" s="303"/>
      <c r="L9502" s="303"/>
      <c r="M9502" s="2">
        <v>0</v>
      </c>
      <c r="N9502">
        <v>0</v>
      </c>
      <c r="O9502">
        <v>0</v>
      </c>
      <c r="P9502">
        <v>5</v>
      </c>
      <c r="Q9502" s="2">
        <v>0</v>
      </c>
      <c r="R9502">
        <v>0</v>
      </c>
      <c r="S9502">
        <v>0</v>
      </c>
      <c r="T9502">
        <v>5</v>
      </c>
    </row>
    <row r="9503" spans="1:20">
      <c r="A9503" s="25" t="s">
        <v>1735</v>
      </c>
      <c r="B9503" t="s">
        <v>1759</v>
      </c>
      <c r="C9503" t="s">
        <v>1491</v>
      </c>
      <c r="D9503" s="1" t="s">
        <v>44</v>
      </c>
      <c r="E9503" s="1" t="s">
        <v>73</v>
      </c>
      <c r="F9503" s="38" t="s">
        <v>73</v>
      </c>
      <c r="G9503" s="151">
        <v>30</v>
      </c>
      <c r="H9503" s="151">
        <f t="shared" si="624"/>
        <v>1.6348773841961851E-2</v>
      </c>
      <c r="I9503" s="213"/>
      <c r="J9503" s="303" t="s">
        <v>100</v>
      </c>
      <c r="K9503" s="303"/>
      <c r="L9503" s="303"/>
      <c r="M9503" s="2">
        <v>0</v>
      </c>
      <c r="N9503">
        <v>0</v>
      </c>
      <c r="O9503">
        <v>0</v>
      </c>
      <c r="P9503">
        <v>5</v>
      </c>
      <c r="Q9503" s="2">
        <v>0</v>
      </c>
      <c r="R9503">
        <v>0</v>
      </c>
      <c r="S9503">
        <v>0</v>
      </c>
      <c r="T9503">
        <v>5</v>
      </c>
    </row>
    <row r="9504" spans="1:20">
      <c r="A9504" s="66" t="s">
        <v>1735</v>
      </c>
      <c r="B9504" t="s">
        <v>1759</v>
      </c>
      <c r="C9504" t="s">
        <v>1491</v>
      </c>
      <c r="D9504" s="1" t="s">
        <v>44</v>
      </c>
      <c r="E9504" s="1" t="s">
        <v>73</v>
      </c>
      <c r="F9504" s="38" t="s">
        <v>73</v>
      </c>
      <c r="G9504" s="151">
        <v>1835</v>
      </c>
      <c r="H9504" s="151">
        <f t="shared" si="624"/>
        <v>1</v>
      </c>
      <c r="I9504" s="213"/>
      <c r="J9504" s="303"/>
      <c r="K9504" s="303"/>
      <c r="L9504" s="303" t="s">
        <v>100</v>
      </c>
      <c r="M9504" s="2">
        <v>0</v>
      </c>
      <c r="N9504">
        <v>0</v>
      </c>
      <c r="O9504">
        <v>0</v>
      </c>
      <c r="P9504">
        <v>5</v>
      </c>
      <c r="Q9504" s="2">
        <v>0</v>
      </c>
      <c r="R9504">
        <v>0</v>
      </c>
      <c r="S9504">
        <v>0</v>
      </c>
      <c r="T9504">
        <v>5</v>
      </c>
    </row>
    <row r="9505" spans="1:20">
      <c r="A9505" s="66" t="s">
        <v>1735</v>
      </c>
      <c r="B9505" t="s">
        <v>1760</v>
      </c>
      <c r="C9505" t="s">
        <v>1491</v>
      </c>
      <c r="D9505" s="1" t="s">
        <v>44</v>
      </c>
      <c r="E9505" s="1" t="s">
        <v>73</v>
      </c>
      <c r="F9505" s="38" t="s">
        <v>73</v>
      </c>
      <c r="G9505" s="151">
        <v>0</v>
      </c>
      <c r="H9505" s="151">
        <f t="shared" si="624"/>
        <v>0</v>
      </c>
      <c r="I9505" s="213" t="s">
        <v>100</v>
      </c>
      <c r="J9505" s="303"/>
      <c r="K9505" s="303"/>
      <c r="L9505" s="303"/>
      <c r="M9505" s="2">
        <v>0.11111111111111099</v>
      </c>
      <c r="N9505">
        <v>0.11111111111111099</v>
      </c>
      <c r="O9505">
        <v>0.24845199749997701</v>
      </c>
      <c r="P9505">
        <v>5</v>
      </c>
      <c r="Q9505" s="2">
        <v>0</v>
      </c>
      <c r="R9505">
        <v>0</v>
      </c>
      <c r="S9505">
        <v>0</v>
      </c>
      <c r="T9505">
        <v>5</v>
      </c>
    </row>
    <row r="9506" spans="1:20">
      <c r="A9506" s="66" t="s">
        <v>1735</v>
      </c>
      <c r="B9506" t="s">
        <v>1760</v>
      </c>
      <c r="C9506" t="s">
        <v>1491</v>
      </c>
      <c r="D9506" s="1" t="s">
        <v>44</v>
      </c>
      <c r="E9506" s="1" t="s">
        <v>73</v>
      </c>
      <c r="F9506" s="38" t="s">
        <v>73</v>
      </c>
      <c r="G9506" s="151">
        <v>30</v>
      </c>
      <c r="H9506" s="151">
        <f t="shared" si="624"/>
        <v>1.6348773841961851E-2</v>
      </c>
      <c r="I9506" s="213"/>
      <c r="J9506" s="303" t="s">
        <v>100</v>
      </c>
      <c r="K9506" s="303"/>
      <c r="L9506" s="303"/>
      <c r="M9506" s="2">
        <v>0</v>
      </c>
      <c r="N9506">
        <v>0</v>
      </c>
      <c r="O9506">
        <v>0</v>
      </c>
      <c r="P9506">
        <v>5</v>
      </c>
      <c r="Q9506" s="2">
        <v>0</v>
      </c>
      <c r="R9506">
        <v>0</v>
      </c>
      <c r="S9506">
        <v>0</v>
      </c>
      <c r="T9506">
        <v>5</v>
      </c>
    </row>
    <row r="9507" spans="1:20">
      <c r="A9507" s="66" t="s">
        <v>1735</v>
      </c>
      <c r="B9507" t="s">
        <v>1760</v>
      </c>
      <c r="C9507" t="s">
        <v>1491</v>
      </c>
      <c r="D9507" s="1" t="s">
        <v>44</v>
      </c>
      <c r="E9507" s="1" t="s">
        <v>73</v>
      </c>
      <c r="F9507" s="38" t="s">
        <v>73</v>
      </c>
      <c r="G9507" s="151">
        <v>1835</v>
      </c>
      <c r="H9507" s="151">
        <f t="shared" si="624"/>
        <v>1</v>
      </c>
      <c r="I9507" s="213"/>
      <c r="J9507" s="303"/>
      <c r="K9507" s="303"/>
      <c r="L9507" s="303" t="s">
        <v>100</v>
      </c>
      <c r="M9507" s="2">
        <v>2.7777777777777801E-2</v>
      </c>
      <c r="N9507">
        <v>2.7777777777777801E-2</v>
      </c>
      <c r="O9507">
        <v>6.2112999374994197E-2</v>
      </c>
      <c r="P9507">
        <v>5</v>
      </c>
      <c r="Q9507" s="2">
        <v>0</v>
      </c>
      <c r="R9507">
        <v>0</v>
      </c>
      <c r="S9507">
        <v>0</v>
      </c>
      <c r="T9507">
        <v>5</v>
      </c>
    </row>
    <row r="9508" spans="1:20">
      <c r="A9508" s="66" t="s">
        <v>1735</v>
      </c>
      <c r="B9508" t="s">
        <v>1762</v>
      </c>
      <c r="C9508" t="s">
        <v>1491</v>
      </c>
      <c r="D9508" s="1" t="s">
        <v>44</v>
      </c>
      <c r="E9508" s="1" t="s">
        <v>73</v>
      </c>
      <c r="F9508" s="38" t="s">
        <v>73</v>
      </c>
      <c r="G9508" s="151">
        <v>0</v>
      </c>
      <c r="H9508" s="151">
        <f t="shared" si="624"/>
        <v>0</v>
      </c>
      <c r="I9508" s="213" t="s">
        <v>100</v>
      </c>
      <c r="J9508" s="303"/>
      <c r="K9508" s="303"/>
      <c r="L9508" s="303"/>
      <c r="M9508" s="2">
        <v>8.3333333333333301E-2</v>
      </c>
      <c r="N9508">
        <v>5.5555555555555601E-2</v>
      </c>
      <c r="O9508">
        <v>0.12422599874998801</v>
      </c>
      <c r="P9508">
        <v>5</v>
      </c>
      <c r="Q9508" s="2">
        <v>0.16841269841269799</v>
      </c>
      <c r="R9508">
        <v>7.5875008275626599E-2</v>
      </c>
      <c r="S9508">
        <v>0.16966167629765999</v>
      </c>
      <c r="T9508">
        <v>5</v>
      </c>
    </row>
    <row r="9509" spans="1:20">
      <c r="A9509" s="66" t="s">
        <v>1735</v>
      </c>
      <c r="B9509" t="s">
        <v>1762</v>
      </c>
      <c r="C9509" t="s">
        <v>1491</v>
      </c>
      <c r="D9509" s="1" t="s">
        <v>44</v>
      </c>
      <c r="E9509" s="1" t="s">
        <v>73</v>
      </c>
      <c r="F9509" s="38" t="s">
        <v>73</v>
      </c>
      <c r="G9509" s="151">
        <v>30</v>
      </c>
      <c r="H9509" s="151">
        <f t="shared" si="624"/>
        <v>1.6348773841961851E-2</v>
      </c>
      <c r="I9509" s="213"/>
      <c r="J9509" s="303" t="s">
        <v>100</v>
      </c>
      <c r="K9509" s="303"/>
      <c r="L9509" s="303"/>
      <c r="M9509" s="2">
        <v>0.15</v>
      </c>
      <c r="N9509">
        <v>8.6780551954518406E-2</v>
      </c>
      <c r="O9509">
        <v>0.19404721329525501</v>
      </c>
      <c r="P9509">
        <v>5</v>
      </c>
      <c r="Q9509" s="2">
        <v>9.44444444444444E-2</v>
      </c>
      <c r="R9509">
        <v>4.7790695928014597E-2</v>
      </c>
      <c r="S9509">
        <v>0.10686324478706299</v>
      </c>
      <c r="T9509">
        <v>5</v>
      </c>
    </row>
    <row r="9510" spans="1:20">
      <c r="A9510" s="66" t="s">
        <v>1735</v>
      </c>
      <c r="B9510" t="s">
        <v>1762</v>
      </c>
      <c r="C9510" t="s">
        <v>1491</v>
      </c>
      <c r="D9510" s="1" t="s">
        <v>44</v>
      </c>
      <c r="E9510" s="1" t="s">
        <v>73</v>
      </c>
      <c r="F9510" s="38" t="s">
        <v>73</v>
      </c>
      <c r="G9510" s="151">
        <v>1835</v>
      </c>
      <c r="H9510" s="151">
        <f t="shared" si="624"/>
        <v>1</v>
      </c>
      <c r="I9510" s="213"/>
      <c r="J9510" s="303"/>
      <c r="K9510" s="303"/>
      <c r="L9510" s="303" t="s">
        <v>100</v>
      </c>
      <c r="M9510" s="2">
        <v>0.155555555555556</v>
      </c>
      <c r="N9510">
        <v>0.111319249497299</v>
      </c>
      <c r="O9510">
        <v>0.248917409080221</v>
      </c>
      <c r="P9510">
        <v>5</v>
      </c>
      <c r="Q9510" s="2">
        <v>0.1</v>
      </c>
      <c r="R9510">
        <v>5.0917507721731599E-2</v>
      </c>
      <c r="S9510">
        <v>0.11385500851066201</v>
      </c>
      <c r="T9510">
        <v>5</v>
      </c>
    </row>
    <row r="9511" spans="1:20">
      <c r="A9511" s="25" t="s">
        <v>1735</v>
      </c>
      <c r="B9511" t="s">
        <v>682</v>
      </c>
      <c r="C9511" t="s">
        <v>1491</v>
      </c>
      <c r="D9511" s="1" t="s">
        <v>44</v>
      </c>
      <c r="E9511" s="1" t="s">
        <v>73</v>
      </c>
      <c r="F9511" s="38" t="s">
        <v>73</v>
      </c>
      <c r="G9511" s="151">
        <v>0</v>
      </c>
      <c r="H9511" s="151">
        <f t="shared" si="624"/>
        <v>0</v>
      </c>
      <c r="I9511" s="213" t="s">
        <v>100</v>
      </c>
      <c r="J9511" s="303"/>
      <c r="K9511" s="303"/>
      <c r="L9511" s="303"/>
      <c r="M9511" s="2">
        <v>0.82777777777777795</v>
      </c>
      <c r="N9511">
        <v>0.13129224775662701</v>
      </c>
      <c r="O9511">
        <v>0.29357839090256299</v>
      </c>
      <c r="P9511">
        <v>5</v>
      </c>
      <c r="Q9511" s="2">
        <v>0.78317460317460297</v>
      </c>
      <c r="R9511">
        <v>0.133084944372928</v>
      </c>
      <c r="S9511">
        <v>0.29758698239964498</v>
      </c>
      <c r="T9511">
        <v>5</v>
      </c>
    </row>
    <row r="9512" spans="1:20">
      <c r="A9512" s="66" t="s">
        <v>1735</v>
      </c>
      <c r="B9512" t="s">
        <v>682</v>
      </c>
      <c r="C9512" t="s">
        <v>1491</v>
      </c>
      <c r="D9512" s="1" t="s">
        <v>44</v>
      </c>
      <c r="E9512" s="1" t="s">
        <v>73</v>
      </c>
      <c r="F9512" s="38" t="s">
        <v>73</v>
      </c>
      <c r="G9512" s="151">
        <v>30</v>
      </c>
      <c r="H9512" s="151">
        <f t="shared" si="624"/>
        <v>1.6348773841961851E-2</v>
      </c>
      <c r="I9512" s="213"/>
      <c r="J9512" s="303" t="s">
        <v>100</v>
      </c>
      <c r="K9512" s="303"/>
      <c r="L9512" s="303"/>
      <c r="M9512" s="2">
        <v>0.78888888888888897</v>
      </c>
      <c r="N9512">
        <v>8.8975652100260899E-2</v>
      </c>
      <c r="O9512">
        <v>0.198955606438555</v>
      </c>
      <c r="P9512">
        <v>5</v>
      </c>
      <c r="Q9512" s="2">
        <v>0.75555555555555598</v>
      </c>
      <c r="R9512">
        <v>7.3702773119008899E-2</v>
      </c>
      <c r="S9512">
        <v>0.16480441082434799</v>
      </c>
      <c r="T9512">
        <v>5</v>
      </c>
    </row>
    <row r="9513" spans="1:20">
      <c r="A9513" s="66" t="s">
        <v>1735</v>
      </c>
      <c r="B9513" t="s">
        <v>682</v>
      </c>
      <c r="C9513" t="s">
        <v>1491</v>
      </c>
      <c r="D9513" s="1" t="s">
        <v>44</v>
      </c>
      <c r="E9513" s="1" t="s">
        <v>73</v>
      </c>
      <c r="F9513" s="38" t="s">
        <v>73</v>
      </c>
      <c r="G9513" s="151">
        <v>1835</v>
      </c>
      <c r="H9513" s="151">
        <f t="shared" si="624"/>
        <v>1</v>
      </c>
      <c r="I9513" s="213"/>
      <c r="J9513" s="303"/>
      <c r="K9513" s="303"/>
      <c r="L9513" s="303" t="s">
        <v>100</v>
      </c>
      <c r="M9513" s="2">
        <v>0.83888888888888902</v>
      </c>
      <c r="N9513">
        <v>0.109502240802372</v>
      </c>
      <c r="O9513">
        <v>0.244854454122656</v>
      </c>
      <c r="P9513">
        <v>5</v>
      </c>
      <c r="Q9513" s="2">
        <v>0.81666666666666698</v>
      </c>
      <c r="R9513">
        <v>0.105628629676842</v>
      </c>
      <c r="S9513">
        <v>0.23619279632757001</v>
      </c>
      <c r="T9513">
        <v>5</v>
      </c>
    </row>
    <row r="9514" spans="1:20">
      <c r="A9514" s="66" t="s">
        <v>1735</v>
      </c>
      <c r="B9514" t="s">
        <v>1764</v>
      </c>
      <c r="C9514" t="s">
        <v>1491</v>
      </c>
      <c r="D9514" s="1" t="s">
        <v>44</v>
      </c>
      <c r="E9514" s="1" t="s">
        <v>73</v>
      </c>
      <c r="F9514" s="38" t="s">
        <v>73</v>
      </c>
      <c r="G9514" s="151">
        <v>0</v>
      </c>
      <c r="H9514" s="151">
        <f t="shared" si="624"/>
        <v>0</v>
      </c>
      <c r="I9514" s="213" t="s">
        <v>100</v>
      </c>
      <c r="J9514" s="303"/>
      <c r="K9514" s="303"/>
      <c r="L9514" s="303"/>
      <c r="M9514" s="2">
        <v>0</v>
      </c>
      <c r="N9514">
        <v>0</v>
      </c>
      <c r="O9514">
        <v>0</v>
      </c>
      <c r="P9514">
        <v>5</v>
      </c>
      <c r="Q9514" s="2">
        <v>0</v>
      </c>
      <c r="R9514">
        <v>0</v>
      </c>
      <c r="S9514">
        <v>0</v>
      </c>
      <c r="T9514">
        <v>5</v>
      </c>
    </row>
    <row r="9515" spans="1:20">
      <c r="A9515" s="66" t="s">
        <v>1735</v>
      </c>
      <c r="B9515" t="s">
        <v>1764</v>
      </c>
      <c r="C9515" t="s">
        <v>1491</v>
      </c>
      <c r="D9515" s="1" t="s">
        <v>44</v>
      </c>
      <c r="E9515" s="1" t="s">
        <v>73</v>
      </c>
      <c r="F9515" s="38" t="s">
        <v>73</v>
      </c>
      <c r="G9515" s="151">
        <v>30</v>
      </c>
      <c r="H9515" s="151">
        <f t="shared" si="624"/>
        <v>1.6348773841961851E-2</v>
      </c>
      <c r="I9515" s="213"/>
      <c r="J9515" s="303" t="s">
        <v>100</v>
      </c>
      <c r="K9515" s="303"/>
      <c r="L9515" s="303"/>
      <c r="M9515" s="2">
        <v>0</v>
      </c>
      <c r="N9515">
        <v>0</v>
      </c>
      <c r="O9515">
        <v>0</v>
      </c>
      <c r="P9515">
        <v>5</v>
      </c>
      <c r="Q9515" s="2">
        <v>0</v>
      </c>
      <c r="R9515">
        <v>0</v>
      </c>
      <c r="S9515">
        <v>0</v>
      </c>
      <c r="T9515">
        <v>5</v>
      </c>
    </row>
    <row r="9516" spans="1:20">
      <c r="A9516" s="66" t="s">
        <v>1735</v>
      </c>
      <c r="B9516" t="s">
        <v>1764</v>
      </c>
      <c r="C9516" t="s">
        <v>1491</v>
      </c>
      <c r="D9516" s="1" t="s">
        <v>44</v>
      </c>
      <c r="E9516" s="1" t="s">
        <v>73</v>
      </c>
      <c r="F9516" s="38" t="s">
        <v>73</v>
      </c>
      <c r="G9516" s="151">
        <v>1835</v>
      </c>
      <c r="H9516" s="151">
        <f t="shared" si="624"/>
        <v>1</v>
      </c>
      <c r="I9516" s="213"/>
      <c r="J9516" s="303"/>
      <c r="K9516" s="303"/>
      <c r="L9516" s="303" t="s">
        <v>100</v>
      </c>
      <c r="M9516" s="2">
        <v>0</v>
      </c>
      <c r="N9516">
        <v>0</v>
      </c>
      <c r="O9516">
        <v>0</v>
      </c>
      <c r="P9516">
        <v>5</v>
      </c>
      <c r="Q9516" s="2">
        <v>0</v>
      </c>
      <c r="R9516">
        <v>0</v>
      </c>
      <c r="S9516">
        <v>0</v>
      </c>
      <c r="T9516">
        <v>5</v>
      </c>
    </row>
    <row r="9517" spans="1:20">
      <c r="A9517" s="66" t="s">
        <v>1735</v>
      </c>
      <c r="B9517" t="s">
        <v>1768</v>
      </c>
      <c r="C9517" t="s">
        <v>1491</v>
      </c>
      <c r="D9517" s="1" t="s">
        <v>44</v>
      </c>
      <c r="E9517" s="1" t="s">
        <v>73</v>
      </c>
      <c r="F9517" s="38" t="s">
        <v>73</v>
      </c>
      <c r="G9517" s="151">
        <v>0</v>
      </c>
      <c r="H9517" s="151">
        <f t="shared" si="624"/>
        <v>0</v>
      </c>
      <c r="I9517" s="213" t="s">
        <v>100</v>
      </c>
      <c r="J9517" s="303"/>
      <c r="K9517" s="303"/>
      <c r="L9517" s="303"/>
      <c r="M9517" s="2">
        <v>0.05</v>
      </c>
      <c r="N9517">
        <v>0.05</v>
      </c>
      <c r="O9517">
        <v>0.111803398874989</v>
      </c>
      <c r="P9517">
        <v>5</v>
      </c>
      <c r="Q9517" s="2">
        <v>0.13666666666666699</v>
      </c>
      <c r="R9517">
        <v>0.11695203195232599</v>
      </c>
      <c r="S9517">
        <v>0.26151269355212697</v>
      </c>
      <c r="T9517">
        <v>5</v>
      </c>
    </row>
    <row r="9518" spans="1:20">
      <c r="A9518" s="66" t="s">
        <v>1735</v>
      </c>
      <c r="B9518" t="s">
        <v>1768</v>
      </c>
      <c r="C9518" t="s">
        <v>1491</v>
      </c>
      <c r="D9518" s="1" t="s">
        <v>44</v>
      </c>
      <c r="E9518" s="1" t="s">
        <v>73</v>
      </c>
      <c r="F9518" s="38" t="s">
        <v>73</v>
      </c>
      <c r="G9518" s="151">
        <v>30</v>
      </c>
      <c r="H9518" s="151">
        <f t="shared" si="624"/>
        <v>1.6348773841961851E-2</v>
      </c>
      <c r="I9518" s="213"/>
      <c r="J9518" s="303" t="s">
        <v>100</v>
      </c>
      <c r="K9518" s="303"/>
      <c r="L9518" s="303"/>
      <c r="M9518" s="2">
        <v>3.8888888888888903E-2</v>
      </c>
      <c r="N9518">
        <v>2.5760051376377002E-2</v>
      </c>
      <c r="O9518">
        <v>5.7601225981465901E-2</v>
      </c>
      <c r="P9518">
        <v>5</v>
      </c>
      <c r="Q9518" s="2">
        <v>0.2</v>
      </c>
      <c r="R9518">
        <v>0.156001345356655</v>
      </c>
      <c r="S9518">
        <v>0.34882961279890201</v>
      </c>
      <c r="T9518">
        <v>5</v>
      </c>
    </row>
    <row r="9519" spans="1:20">
      <c r="A9519" s="25" t="s">
        <v>1735</v>
      </c>
      <c r="B9519" t="s">
        <v>1768</v>
      </c>
      <c r="C9519" t="s">
        <v>1491</v>
      </c>
      <c r="D9519" s="1" t="s">
        <v>44</v>
      </c>
      <c r="E9519" s="1" t="s">
        <v>73</v>
      </c>
      <c r="F9519" s="38" t="s">
        <v>73</v>
      </c>
      <c r="G9519" s="151">
        <v>1835</v>
      </c>
      <c r="H9519" s="151">
        <f t="shared" si="624"/>
        <v>1</v>
      </c>
      <c r="I9519" s="213"/>
      <c r="J9519" s="303"/>
      <c r="K9519" s="303"/>
      <c r="L9519" s="303" t="s">
        <v>100</v>
      </c>
      <c r="M9519" s="2">
        <v>1.6666666666666701E-2</v>
      </c>
      <c r="N9519">
        <v>1.6666666666666701E-2</v>
      </c>
      <c r="O9519">
        <v>3.7267799624996503E-2</v>
      </c>
      <c r="P9519">
        <v>5</v>
      </c>
      <c r="Q9519" s="2">
        <v>0.17777777777777801</v>
      </c>
      <c r="R9519">
        <v>0.11201025085364399</v>
      </c>
      <c r="S9519">
        <v>0.250462535085552</v>
      </c>
      <c r="T9519">
        <v>5</v>
      </c>
    </row>
    <row r="9520" spans="1:20">
      <c r="A9520" s="66" t="s">
        <v>1735</v>
      </c>
      <c r="B9520" t="s">
        <v>1771</v>
      </c>
      <c r="C9520" t="s">
        <v>1491</v>
      </c>
      <c r="D9520" s="1" t="s">
        <v>44</v>
      </c>
      <c r="E9520" s="1" t="s">
        <v>73</v>
      </c>
      <c r="F9520" s="38" t="s">
        <v>73</v>
      </c>
      <c r="G9520" s="151">
        <v>0</v>
      </c>
      <c r="H9520" s="151">
        <f t="shared" si="624"/>
        <v>0</v>
      </c>
      <c r="I9520" s="213" t="s">
        <v>100</v>
      </c>
      <c r="J9520" s="303"/>
      <c r="K9520" s="303"/>
      <c r="L9520" s="303"/>
      <c r="M9520" s="2">
        <v>2.2222222222222199E-2</v>
      </c>
      <c r="N9520">
        <v>1.6197088596792499E-2</v>
      </c>
      <c r="O9520">
        <v>3.62177911400147E-2</v>
      </c>
      <c r="P9520">
        <v>5</v>
      </c>
      <c r="Q9520" s="2">
        <v>0</v>
      </c>
      <c r="R9520">
        <v>0</v>
      </c>
      <c r="S9520">
        <v>0</v>
      </c>
      <c r="T9520">
        <v>5</v>
      </c>
    </row>
    <row r="9521" spans="1:20">
      <c r="A9521" s="66" t="s">
        <v>1735</v>
      </c>
      <c r="B9521" t="s">
        <v>1771</v>
      </c>
      <c r="C9521" t="s">
        <v>1491</v>
      </c>
      <c r="D9521" s="1" t="s">
        <v>44</v>
      </c>
      <c r="E9521" s="1" t="s">
        <v>73</v>
      </c>
      <c r="F9521" s="38" t="s">
        <v>73</v>
      </c>
      <c r="G9521" s="151">
        <v>30</v>
      </c>
      <c r="H9521" s="151">
        <f t="shared" si="624"/>
        <v>1.6348773841961851E-2</v>
      </c>
      <c r="I9521" s="213"/>
      <c r="J9521" s="303" t="s">
        <v>100</v>
      </c>
      <c r="K9521" s="303"/>
      <c r="L9521" s="303"/>
      <c r="M9521" s="2">
        <v>0</v>
      </c>
      <c r="N9521">
        <v>0</v>
      </c>
      <c r="O9521">
        <v>0</v>
      </c>
      <c r="P9521">
        <v>5</v>
      </c>
      <c r="Q9521" s="2">
        <v>0</v>
      </c>
      <c r="R9521">
        <v>0</v>
      </c>
      <c r="S9521">
        <v>0</v>
      </c>
      <c r="T9521">
        <v>5</v>
      </c>
    </row>
    <row r="9522" spans="1:20">
      <c r="A9522" s="66" t="s">
        <v>1735</v>
      </c>
      <c r="B9522" t="s">
        <v>1771</v>
      </c>
      <c r="C9522" t="s">
        <v>1491</v>
      </c>
      <c r="D9522" s="1" t="s">
        <v>44</v>
      </c>
      <c r="E9522" s="1" t="s">
        <v>73</v>
      </c>
      <c r="F9522" s="38" t="s">
        <v>73</v>
      </c>
      <c r="G9522" s="151">
        <v>1835</v>
      </c>
      <c r="H9522" s="151">
        <f t="shared" si="624"/>
        <v>1</v>
      </c>
      <c r="I9522" s="213"/>
      <c r="J9522" s="303"/>
      <c r="K9522" s="303"/>
      <c r="L9522" s="303" t="s">
        <v>100</v>
      </c>
      <c r="M9522" s="2">
        <v>0.05</v>
      </c>
      <c r="N9522">
        <v>3.7679611017362599E-2</v>
      </c>
      <c r="O9522">
        <v>8.4254171600572803E-2</v>
      </c>
      <c r="P9522">
        <v>5</v>
      </c>
      <c r="Q9522" s="2">
        <v>1.1111111111111099E-2</v>
      </c>
      <c r="R9522">
        <v>1.1111111111111099E-2</v>
      </c>
      <c r="S9522">
        <v>2.4845199749997701E-2</v>
      </c>
      <c r="T9522">
        <v>5</v>
      </c>
    </row>
    <row r="9523" spans="1:20">
      <c r="A9523" s="66" t="s">
        <v>1735</v>
      </c>
      <c r="B9523" t="s">
        <v>1772</v>
      </c>
      <c r="C9523" t="s">
        <v>1491</v>
      </c>
      <c r="D9523" s="1" t="s">
        <v>44</v>
      </c>
      <c r="E9523" s="1" t="s">
        <v>73</v>
      </c>
      <c r="F9523" s="38" t="s">
        <v>73</v>
      </c>
      <c r="G9523" s="151">
        <v>0</v>
      </c>
      <c r="H9523" s="151">
        <f t="shared" si="624"/>
        <v>0</v>
      </c>
      <c r="I9523" s="213" t="s">
        <v>100</v>
      </c>
      <c r="J9523" s="303"/>
      <c r="K9523" s="303"/>
      <c r="L9523" s="303"/>
      <c r="M9523" s="2">
        <v>0</v>
      </c>
      <c r="N9523">
        <v>0</v>
      </c>
      <c r="O9523">
        <v>0</v>
      </c>
      <c r="P9523">
        <v>5</v>
      </c>
      <c r="Q9523" s="2">
        <v>0</v>
      </c>
      <c r="R9523">
        <v>0</v>
      </c>
      <c r="S9523">
        <v>0</v>
      </c>
      <c r="T9523">
        <v>5</v>
      </c>
    </row>
    <row r="9524" spans="1:20">
      <c r="A9524" s="66" t="s">
        <v>1735</v>
      </c>
      <c r="B9524" t="s">
        <v>1772</v>
      </c>
      <c r="C9524" t="s">
        <v>1491</v>
      </c>
      <c r="D9524" s="1" t="s">
        <v>44</v>
      </c>
      <c r="E9524" s="1" t="s">
        <v>73</v>
      </c>
      <c r="F9524" s="38" t="s">
        <v>73</v>
      </c>
      <c r="G9524" s="151">
        <v>30</v>
      </c>
      <c r="H9524" s="151">
        <f t="shared" si="624"/>
        <v>1.6348773841961851E-2</v>
      </c>
      <c r="I9524" s="213"/>
      <c r="J9524" s="303" t="s">
        <v>100</v>
      </c>
      <c r="K9524" s="303"/>
      <c r="L9524" s="303"/>
      <c r="M9524" s="2">
        <v>5.5555555555555601E-2</v>
      </c>
      <c r="N9524">
        <v>3.51364184463153E-2</v>
      </c>
      <c r="O9524">
        <v>7.8567420131838595E-2</v>
      </c>
      <c r="P9524">
        <v>5</v>
      </c>
      <c r="Q9524" s="2">
        <v>0</v>
      </c>
      <c r="R9524">
        <v>0</v>
      </c>
      <c r="S9524">
        <v>0</v>
      </c>
      <c r="T9524">
        <v>5</v>
      </c>
    </row>
    <row r="9525" spans="1:20">
      <c r="A9525" s="66" t="s">
        <v>1735</v>
      </c>
      <c r="B9525" t="s">
        <v>1772</v>
      </c>
      <c r="C9525" t="s">
        <v>1491</v>
      </c>
      <c r="D9525" s="1" t="s">
        <v>44</v>
      </c>
      <c r="E9525" s="1" t="s">
        <v>73</v>
      </c>
      <c r="F9525" s="38" t="s">
        <v>73</v>
      </c>
      <c r="G9525" s="151">
        <v>1835</v>
      </c>
      <c r="H9525" s="151">
        <f t="shared" si="624"/>
        <v>1</v>
      </c>
      <c r="I9525" s="213"/>
      <c r="J9525" s="303"/>
      <c r="K9525" s="303"/>
      <c r="L9525" s="303" t="s">
        <v>100</v>
      </c>
      <c r="M9525" s="2">
        <v>0</v>
      </c>
      <c r="N9525">
        <v>0</v>
      </c>
      <c r="O9525">
        <v>0</v>
      </c>
      <c r="P9525">
        <v>5</v>
      </c>
      <c r="Q9525" s="2">
        <v>0</v>
      </c>
      <c r="R9525">
        <v>0</v>
      </c>
      <c r="S9525">
        <v>0</v>
      </c>
      <c r="T9525">
        <v>5</v>
      </c>
    </row>
    <row r="9526" spans="1:20">
      <c r="A9526" s="66" t="s">
        <v>1735</v>
      </c>
      <c r="B9526" t="s">
        <v>1773</v>
      </c>
      <c r="C9526" t="s">
        <v>1491</v>
      </c>
      <c r="D9526" s="1" t="s">
        <v>44</v>
      </c>
      <c r="E9526" s="1" t="s">
        <v>73</v>
      </c>
      <c r="F9526" s="38" t="s">
        <v>73</v>
      </c>
      <c r="G9526" s="151">
        <v>0</v>
      </c>
      <c r="H9526" s="151">
        <f t="shared" si="624"/>
        <v>0</v>
      </c>
      <c r="I9526" s="213" t="s">
        <v>100</v>
      </c>
      <c r="J9526" s="303"/>
      <c r="K9526" s="303"/>
      <c r="L9526" s="303"/>
      <c r="M9526" s="2">
        <v>6.6666666666666693E-2</v>
      </c>
      <c r="N9526">
        <v>4.1759156606591401E-2</v>
      </c>
      <c r="O9526">
        <v>9.3376312855397797E-2</v>
      </c>
      <c r="P9526">
        <v>5</v>
      </c>
      <c r="Q9526" s="2">
        <v>5.5555555555555497E-3</v>
      </c>
      <c r="R9526">
        <v>5.5555555555555497E-3</v>
      </c>
      <c r="S9526">
        <v>1.24225998749988E-2</v>
      </c>
      <c r="T9526">
        <v>5</v>
      </c>
    </row>
    <row r="9527" spans="1:20">
      <c r="A9527" s="25" t="s">
        <v>1735</v>
      </c>
      <c r="B9527" t="s">
        <v>1773</v>
      </c>
      <c r="C9527" t="s">
        <v>1491</v>
      </c>
      <c r="D9527" s="1" t="s">
        <v>44</v>
      </c>
      <c r="E9527" s="1" t="s">
        <v>73</v>
      </c>
      <c r="F9527" s="38" t="s">
        <v>73</v>
      </c>
      <c r="G9527" s="151">
        <v>30</v>
      </c>
      <c r="H9527" s="151">
        <f t="shared" si="624"/>
        <v>1.6348773841961851E-2</v>
      </c>
      <c r="I9527" s="213"/>
      <c r="J9527" s="303" t="s">
        <v>100</v>
      </c>
      <c r="K9527" s="303"/>
      <c r="L9527" s="303"/>
      <c r="M9527" s="2">
        <v>0.14444444444444399</v>
      </c>
      <c r="N9527">
        <v>0.105920422027431</v>
      </c>
      <c r="O9527">
        <v>0.236845263858802</v>
      </c>
      <c r="P9527">
        <v>5</v>
      </c>
      <c r="Q9527" s="2">
        <v>2.7777777777777801E-2</v>
      </c>
      <c r="R9527">
        <v>2.7777777777777801E-2</v>
      </c>
      <c r="S9527">
        <v>6.2112999374994197E-2</v>
      </c>
      <c r="T9527">
        <v>5</v>
      </c>
    </row>
    <row r="9528" spans="1:20">
      <c r="A9528" s="66" t="s">
        <v>1735</v>
      </c>
      <c r="B9528" t="s">
        <v>1773</v>
      </c>
      <c r="C9528" t="s">
        <v>1491</v>
      </c>
      <c r="D9528" s="1" t="s">
        <v>44</v>
      </c>
      <c r="E9528" s="1" t="s">
        <v>73</v>
      </c>
      <c r="F9528" s="38" t="s">
        <v>73</v>
      </c>
      <c r="G9528" s="151">
        <v>1835</v>
      </c>
      <c r="H9528" s="151">
        <f t="shared" si="624"/>
        <v>1</v>
      </c>
      <c r="I9528" s="213"/>
      <c r="J9528" s="303"/>
      <c r="K9528" s="303"/>
      <c r="L9528" s="303" t="s">
        <v>100</v>
      </c>
      <c r="M9528" s="2">
        <v>0.194444444444444</v>
      </c>
      <c r="N9528">
        <v>0.109007871501937</v>
      </c>
      <c r="O9528">
        <v>0.243749010760892</v>
      </c>
      <c r="P9528">
        <v>5</v>
      </c>
      <c r="Q9528" s="2">
        <v>5.5555555555555601E-2</v>
      </c>
      <c r="R9528">
        <v>4.30331482911935E-2</v>
      </c>
      <c r="S9528">
        <v>9.6225044864937603E-2</v>
      </c>
      <c r="T9528">
        <v>5</v>
      </c>
    </row>
    <row r="9529" spans="1:20">
      <c r="A9529" s="66" t="s">
        <v>1735</v>
      </c>
      <c r="B9529" t="s">
        <v>1774</v>
      </c>
      <c r="C9529" t="s">
        <v>1491</v>
      </c>
      <c r="D9529" s="1" t="s">
        <v>44</v>
      </c>
      <c r="E9529" s="1" t="s">
        <v>73</v>
      </c>
      <c r="F9529" s="38" t="s">
        <v>73</v>
      </c>
      <c r="G9529" s="151">
        <v>0</v>
      </c>
      <c r="H9529" s="151">
        <f t="shared" si="624"/>
        <v>0</v>
      </c>
      <c r="I9529" s="213" t="s">
        <v>100</v>
      </c>
      <c r="J9529" s="303"/>
      <c r="K9529" s="303"/>
      <c r="L9529" s="303"/>
      <c r="M9529" s="2">
        <v>0.172222222222222</v>
      </c>
      <c r="N9529">
        <v>0.13217085837078099</v>
      </c>
      <c r="O9529">
        <v>0.29554302396156401</v>
      </c>
      <c r="P9529">
        <v>5</v>
      </c>
      <c r="Q9529" s="2">
        <v>0.65984126984127001</v>
      </c>
      <c r="R9529">
        <v>0.144727526550049</v>
      </c>
      <c r="S9529">
        <v>0.32362058758131401</v>
      </c>
      <c r="T9529">
        <v>5</v>
      </c>
    </row>
    <row r="9530" spans="1:20">
      <c r="A9530" s="66" t="s">
        <v>1735</v>
      </c>
      <c r="B9530" t="s">
        <v>1774</v>
      </c>
      <c r="C9530" t="s">
        <v>1491</v>
      </c>
      <c r="D9530" s="1" t="s">
        <v>44</v>
      </c>
      <c r="E9530" s="1" t="s">
        <v>73</v>
      </c>
      <c r="F9530" s="38" t="s">
        <v>73</v>
      </c>
      <c r="G9530" s="151">
        <v>30</v>
      </c>
      <c r="H9530" s="151">
        <f t="shared" si="624"/>
        <v>1.6348773841961851E-2</v>
      </c>
      <c r="I9530" s="213"/>
      <c r="J9530" s="303" t="s">
        <v>100</v>
      </c>
      <c r="K9530" s="303"/>
      <c r="L9530" s="303"/>
      <c r="M9530" s="2">
        <v>0.54444444444444495</v>
      </c>
      <c r="N9530">
        <v>4.8591265790377501E-2</v>
      </c>
      <c r="O9530">
        <v>0.108653373420044</v>
      </c>
      <c r="P9530">
        <v>5</v>
      </c>
      <c r="Q9530" s="2">
        <v>0.75</v>
      </c>
      <c r="R9530">
        <v>4.5643546458763798E-2</v>
      </c>
      <c r="S9530">
        <v>0.102062072615966</v>
      </c>
      <c r="T9530">
        <v>5</v>
      </c>
    </row>
    <row r="9531" spans="1:20">
      <c r="A9531" s="66" t="s">
        <v>1735</v>
      </c>
      <c r="B9531" t="s">
        <v>1774</v>
      </c>
      <c r="C9531" t="s">
        <v>1491</v>
      </c>
      <c r="D9531" s="1" t="s">
        <v>44</v>
      </c>
      <c r="E9531" s="1" t="s">
        <v>73</v>
      </c>
      <c r="F9531" s="38" t="s">
        <v>73</v>
      </c>
      <c r="G9531" s="151">
        <v>1835</v>
      </c>
      <c r="H9531" s="151">
        <f t="shared" si="624"/>
        <v>1</v>
      </c>
      <c r="I9531" s="213"/>
      <c r="J9531" s="303"/>
      <c r="K9531" s="303"/>
      <c r="L9531" s="303" t="s">
        <v>100</v>
      </c>
      <c r="M9531" s="2">
        <v>0.81666666666666698</v>
      </c>
      <c r="N9531">
        <v>3.5789163129792002E-2</v>
      </c>
      <c r="O9531">
        <v>8.0027001616044105E-2</v>
      </c>
      <c r="P9531">
        <v>5</v>
      </c>
      <c r="Q9531" s="2">
        <v>0.79444444444444395</v>
      </c>
      <c r="R9531">
        <v>9.0693487318413896E-2</v>
      </c>
      <c r="S9531">
        <v>0.202796802760489</v>
      </c>
      <c r="T9531">
        <v>5</v>
      </c>
    </row>
    <row r="9532" spans="1:20">
      <c r="A9532" s="66" t="s">
        <v>1735</v>
      </c>
      <c r="B9532" t="s">
        <v>1776</v>
      </c>
      <c r="C9532" t="s">
        <v>1491</v>
      </c>
      <c r="D9532" s="1" t="s">
        <v>44</v>
      </c>
      <c r="E9532" s="1" t="s">
        <v>73</v>
      </c>
      <c r="F9532" s="38" t="s">
        <v>73</v>
      </c>
      <c r="G9532" s="151">
        <v>0</v>
      </c>
      <c r="H9532" s="151">
        <f t="shared" si="624"/>
        <v>0</v>
      </c>
      <c r="I9532" s="213" t="s">
        <v>100</v>
      </c>
      <c r="J9532" s="303"/>
      <c r="K9532" s="303"/>
      <c r="L9532" s="303"/>
      <c r="M9532" s="2">
        <v>5.5555555555555497E-3</v>
      </c>
      <c r="N9532">
        <v>5.5555555555555497E-3</v>
      </c>
      <c r="O9532">
        <v>1.24225998749988E-2</v>
      </c>
      <c r="P9532">
        <v>5</v>
      </c>
      <c r="Q9532" s="2">
        <v>1.6825396825396799E-2</v>
      </c>
      <c r="R9532">
        <v>1.11518527430161E-2</v>
      </c>
      <c r="S9532">
        <v>2.4936300808451401E-2</v>
      </c>
      <c r="T9532">
        <v>5</v>
      </c>
    </row>
    <row r="9533" spans="1:20">
      <c r="A9533" s="66" t="s">
        <v>1735</v>
      </c>
      <c r="B9533" t="s">
        <v>1776</v>
      </c>
      <c r="C9533" t="s">
        <v>1491</v>
      </c>
      <c r="D9533" s="1" t="s">
        <v>44</v>
      </c>
      <c r="E9533" s="1" t="s">
        <v>73</v>
      </c>
      <c r="F9533" s="38" t="s">
        <v>73</v>
      </c>
      <c r="G9533" s="151">
        <v>30</v>
      </c>
      <c r="H9533" s="151">
        <f t="shared" si="624"/>
        <v>1.6348773841961851E-2</v>
      </c>
      <c r="I9533" s="213"/>
      <c r="J9533" s="303" t="s">
        <v>100</v>
      </c>
      <c r="K9533" s="303"/>
      <c r="L9533" s="303"/>
      <c r="M9533" s="2">
        <v>5.5555555555555497E-3</v>
      </c>
      <c r="N9533">
        <v>5.5555555555555497E-3</v>
      </c>
      <c r="O9533">
        <v>1.24225998749988E-2</v>
      </c>
      <c r="P9533">
        <v>5</v>
      </c>
      <c r="Q9533" s="2">
        <v>5.5555555555555497E-3</v>
      </c>
      <c r="R9533">
        <v>5.5555555555555497E-3</v>
      </c>
      <c r="S9533">
        <v>1.24225998749988E-2</v>
      </c>
      <c r="T9533">
        <v>5</v>
      </c>
    </row>
    <row r="9534" spans="1:20">
      <c r="A9534" s="66" t="s">
        <v>1735</v>
      </c>
      <c r="B9534" t="s">
        <v>1776</v>
      </c>
      <c r="C9534" t="s">
        <v>1491</v>
      </c>
      <c r="D9534" s="1" t="s">
        <v>44</v>
      </c>
      <c r="E9534" s="1" t="s">
        <v>73</v>
      </c>
      <c r="F9534" s="38" t="s">
        <v>73</v>
      </c>
      <c r="G9534" s="151">
        <v>1835</v>
      </c>
      <c r="H9534" s="151">
        <f t="shared" si="624"/>
        <v>1</v>
      </c>
      <c r="I9534" s="213"/>
      <c r="J9534" s="303"/>
      <c r="K9534" s="303"/>
      <c r="L9534" s="303" t="s">
        <v>100</v>
      </c>
      <c r="M9534" s="2">
        <v>5.5555555555555497E-3</v>
      </c>
      <c r="N9534">
        <v>5.5555555555555497E-3</v>
      </c>
      <c r="O9534">
        <v>1.24225998749988E-2</v>
      </c>
      <c r="P9534">
        <v>5</v>
      </c>
      <c r="Q9534" s="2">
        <v>1.6666666666666701E-2</v>
      </c>
      <c r="R9534">
        <v>1.1111111111111099E-2</v>
      </c>
      <c r="S9534">
        <v>2.4845199749997701E-2</v>
      </c>
      <c r="T9534">
        <v>5</v>
      </c>
    </row>
    <row r="9535" spans="1:20">
      <c r="A9535" s="25" t="s">
        <v>1735</v>
      </c>
      <c r="B9535" t="s">
        <v>1782</v>
      </c>
      <c r="C9535" t="s">
        <v>1491</v>
      </c>
      <c r="D9535" s="1" t="s">
        <v>44</v>
      </c>
      <c r="E9535" s="1" t="s">
        <v>73</v>
      </c>
      <c r="F9535" s="38" t="s">
        <v>73</v>
      </c>
      <c r="G9535" s="151">
        <v>0</v>
      </c>
      <c r="H9535" s="151">
        <f t="shared" si="624"/>
        <v>0</v>
      </c>
      <c r="I9535" s="213" t="s">
        <v>100</v>
      </c>
      <c r="J9535" s="303"/>
      <c r="K9535" s="303"/>
      <c r="L9535" s="303"/>
      <c r="M9535" s="2">
        <v>0</v>
      </c>
      <c r="N9535">
        <v>0</v>
      </c>
      <c r="O9535">
        <v>0</v>
      </c>
      <c r="P9535">
        <v>5</v>
      </c>
      <c r="Q9535" s="2">
        <v>0</v>
      </c>
      <c r="R9535">
        <v>0</v>
      </c>
      <c r="S9535">
        <v>0</v>
      </c>
      <c r="T9535">
        <v>5</v>
      </c>
    </row>
    <row r="9536" spans="1:20">
      <c r="A9536" s="66" t="s">
        <v>1735</v>
      </c>
      <c r="B9536" t="s">
        <v>1782</v>
      </c>
      <c r="C9536" t="s">
        <v>1491</v>
      </c>
      <c r="D9536" s="1" t="s">
        <v>44</v>
      </c>
      <c r="E9536" s="1" t="s">
        <v>73</v>
      </c>
      <c r="F9536" s="38" t="s">
        <v>73</v>
      </c>
      <c r="G9536" s="151">
        <v>30</v>
      </c>
      <c r="H9536" s="151">
        <f t="shared" si="624"/>
        <v>1.6348773841961851E-2</v>
      </c>
      <c r="I9536" s="213"/>
      <c r="J9536" s="303" t="s">
        <v>100</v>
      </c>
      <c r="K9536" s="303"/>
      <c r="L9536" s="303"/>
      <c r="M9536" s="2">
        <v>1.1111111111111099E-2</v>
      </c>
      <c r="N9536">
        <v>1.1111111111111099E-2</v>
      </c>
      <c r="O9536">
        <v>2.4845199749997701E-2</v>
      </c>
      <c r="P9536">
        <v>5</v>
      </c>
      <c r="Q9536" s="2">
        <v>0</v>
      </c>
      <c r="R9536">
        <v>0</v>
      </c>
      <c r="S9536">
        <v>0</v>
      </c>
      <c r="T9536">
        <v>5</v>
      </c>
    </row>
    <row r="9537" spans="1:20">
      <c r="A9537" s="66" t="s">
        <v>1735</v>
      </c>
      <c r="B9537" t="s">
        <v>1782</v>
      </c>
      <c r="C9537" t="s">
        <v>1491</v>
      </c>
      <c r="D9537" s="1" t="s">
        <v>44</v>
      </c>
      <c r="E9537" s="1" t="s">
        <v>73</v>
      </c>
      <c r="F9537" s="38" t="s">
        <v>73</v>
      </c>
      <c r="G9537" s="151">
        <v>1835</v>
      </c>
      <c r="H9537" s="151">
        <f t="shared" si="624"/>
        <v>1</v>
      </c>
      <c r="I9537" s="213"/>
      <c r="J9537" s="303"/>
      <c r="K9537" s="303"/>
      <c r="L9537" s="303" t="s">
        <v>100</v>
      </c>
      <c r="M9537" s="2">
        <v>0</v>
      </c>
      <c r="N9537">
        <v>0</v>
      </c>
      <c r="O9537">
        <v>0</v>
      </c>
      <c r="P9537">
        <v>5</v>
      </c>
      <c r="Q9537" s="2">
        <v>0</v>
      </c>
      <c r="R9537">
        <v>0</v>
      </c>
      <c r="S9537">
        <v>0</v>
      </c>
      <c r="T9537">
        <v>5</v>
      </c>
    </row>
    <row r="9538" spans="1:20">
      <c r="A9538" s="66" t="s">
        <v>1735</v>
      </c>
      <c r="B9538" t="s">
        <v>1788</v>
      </c>
      <c r="C9538" t="s">
        <v>1491</v>
      </c>
      <c r="D9538" s="1" t="s">
        <v>44</v>
      </c>
      <c r="E9538" s="1" t="s">
        <v>73</v>
      </c>
      <c r="F9538" s="38" t="s">
        <v>73</v>
      </c>
      <c r="G9538" s="151">
        <v>0</v>
      </c>
      <c r="H9538" s="151">
        <f t="shared" si="624"/>
        <v>0</v>
      </c>
      <c r="I9538" s="213" t="s">
        <v>100</v>
      </c>
      <c r="J9538" s="303"/>
      <c r="K9538" s="303"/>
      <c r="L9538" s="303"/>
      <c r="M9538" s="2">
        <v>0</v>
      </c>
      <c r="N9538">
        <v>0</v>
      </c>
      <c r="O9538">
        <v>0</v>
      </c>
      <c r="P9538">
        <v>5</v>
      </c>
      <c r="Q9538" s="2">
        <v>0</v>
      </c>
      <c r="R9538">
        <v>0</v>
      </c>
      <c r="S9538">
        <v>0</v>
      </c>
      <c r="T9538">
        <v>5</v>
      </c>
    </row>
    <row r="9539" spans="1:20">
      <c r="A9539" s="66" t="s">
        <v>1735</v>
      </c>
      <c r="B9539" t="s">
        <v>1788</v>
      </c>
      <c r="C9539" t="s">
        <v>1491</v>
      </c>
      <c r="D9539" s="1" t="s">
        <v>44</v>
      </c>
      <c r="E9539" s="1" t="s">
        <v>73</v>
      </c>
      <c r="F9539" s="38" t="s">
        <v>73</v>
      </c>
      <c r="G9539" s="151">
        <v>30</v>
      </c>
      <c r="H9539" s="151">
        <f t="shared" si="624"/>
        <v>1.6348773841961851E-2</v>
      </c>
      <c r="I9539" s="213"/>
      <c r="J9539" s="303" t="s">
        <v>100</v>
      </c>
      <c r="K9539" s="303"/>
      <c r="L9539" s="303"/>
      <c r="M9539" s="2">
        <v>0</v>
      </c>
      <c r="N9539">
        <v>0</v>
      </c>
      <c r="O9539">
        <v>0</v>
      </c>
      <c r="P9539">
        <v>5</v>
      </c>
      <c r="Q9539" s="2">
        <v>0</v>
      </c>
      <c r="R9539">
        <v>0</v>
      </c>
      <c r="S9539">
        <v>0</v>
      </c>
      <c r="T9539">
        <v>5</v>
      </c>
    </row>
    <row r="9540" spans="1:20">
      <c r="A9540" s="66" t="s">
        <v>1735</v>
      </c>
      <c r="B9540" t="s">
        <v>1788</v>
      </c>
      <c r="C9540" t="s">
        <v>1491</v>
      </c>
      <c r="D9540" s="1" t="s">
        <v>44</v>
      </c>
      <c r="E9540" s="1" t="s">
        <v>73</v>
      </c>
      <c r="F9540" s="38" t="s">
        <v>73</v>
      </c>
      <c r="G9540" s="151">
        <v>1835</v>
      </c>
      <c r="H9540" s="151">
        <f t="shared" si="624"/>
        <v>1</v>
      </c>
      <c r="I9540" s="213"/>
      <c r="J9540" s="303"/>
      <c r="K9540" s="303"/>
      <c r="L9540" s="303" t="s">
        <v>100</v>
      </c>
      <c r="M9540" s="2">
        <v>0</v>
      </c>
      <c r="N9540">
        <v>0</v>
      </c>
      <c r="O9540">
        <v>0</v>
      </c>
      <c r="P9540">
        <v>5</v>
      </c>
      <c r="Q9540" s="2">
        <v>1.1111111111111099E-2</v>
      </c>
      <c r="R9540">
        <v>6.8041381743977197E-3</v>
      </c>
      <c r="S9540">
        <v>1.52145154862546E-2</v>
      </c>
      <c r="T9540">
        <v>5</v>
      </c>
    </row>
    <row r="9541" spans="1:20">
      <c r="A9541" s="66" t="s">
        <v>1735</v>
      </c>
      <c r="B9541" t="s">
        <v>691</v>
      </c>
      <c r="C9541" t="s">
        <v>1491</v>
      </c>
      <c r="D9541" s="1" t="s">
        <v>44</v>
      </c>
      <c r="E9541" s="1" t="s">
        <v>73</v>
      </c>
      <c r="F9541" s="38" t="s">
        <v>73</v>
      </c>
      <c r="G9541" s="151">
        <v>0</v>
      </c>
      <c r="H9541" s="151">
        <f t="shared" si="624"/>
        <v>0</v>
      </c>
      <c r="I9541" s="213" t="s">
        <v>100</v>
      </c>
      <c r="J9541" s="303"/>
      <c r="K9541" s="303"/>
      <c r="L9541" s="303"/>
      <c r="M9541" s="2">
        <v>0.82222222222222197</v>
      </c>
      <c r="N9541">
        <v>0.17777777777777801</v>
      </c>
      <c r="O9541">
        <v>0.397523195999963</v>
      </c>
      <c r="P9541">
        <v>5</v>
      </c>
      <c r="Q9541" s="2">
        <v>0.88888868888888894</v>
      </c>
      <c r="R9541">
        <v>7.8074758413168105E-2</v>
      </c>
      <c r="S9541">
        <v>0.174580467138718</v>
      </c>
      <c r="T9541">
        <v>5</v>
      </c>
    </row>
    <row r="9542" spans="1:20">
      <c r="A9542" s="66" t="s">
        <v>1735</v>
      </c>
      <c r="B9542" t="s">
        <v>691</v>
      </c>
      <c r="C9542" t="s">
        <v>1491</v>
      </c>
      <c r="D9542" s="1" t="s">
        <v>44</v>
      </c>
      <c r="E9542" s="1" t="s">
        <v>73</v>
      </c>
      <c r="F9542" s="38" t="s">
        <v>73</v>
      </c>
      <c r="G9542" s="151">
        <v>30</v>
      </c>
      <c r="H9542" s="151">
        <f t="shared" si="624"/>
        <v>1.6348773841961851E-2</v>
      </c>
      <c r="I9542" s="213"/>
      <c r="J9542" s="303" t="s">
        <v>100</v>
      </c>
      <c r="K9542" s="303"/>
      <c r="L9542" s="303"/>
      <c r="M9542" s="2">
        <v>0.83333333333333304</v>
      </c>
      <c r="N9542">
        <v>0.16666666666666699</v>
      </c>
      <c r="O9542">
        <v>0.372677996249965</v>
      </c>
      <c r="P9542">
        <v>5</v>
      </c>
      <c r="Q9542" s="2">
        <v>0.88888488888888895</v>
      </c>
      <c r="R9542">
        <v>8.4709525554707801E-2</v>
      </c>
      <c r="S9542">
        <v>0.18941625748208199</v>
      </c>
      <c r="T9542">
        <v>5</v>
      </c>
    </row>
    <row r="9543" spans="1:20">
      <c r="A9543" s="25" t="s">
        <v>1735</v>
      </c>
      <c r="B9543" t="s">
        <v>691</v>
      </c>
      <c r="C9543" t="s">
        <v>1491</v>
      </c>
      <c r="D9543" s="1" t="s">
        <v>44</v>
      </c>
      <c r="E9543" s="1" t="s">
        <v>73</v>
      </c>
      <c r="F9543" s="38" t="s">
        <v>73</v>
      </c>
      <c r="G9543" s="151">
        <v>1835</v>
      </c>
      <c r="H9543" s="151">
        <f t="shared" si="624"/>
        <v>1</v>
      </c>
      <c r="I9543" s="213"/>
      <c r="J9543" s="303"/>
      <c r="K9543" s="303"/>
      <c r="L9543" s="303" t="s">
        <v>100</v>
      </c>
      <c r="M9543" s="2">
        <v>0.81666666666666698</v>
      </c>
      <c r="N9543">
        <v>0.18333333333333299</v>
      </c>
      <c r="O9543">
        <v>0.40994579587496099</v>
      </c>
      <c r="P9543">
        <v>5</v>
      </c>
      <c r="Q9543" s="2">
        <v>0.91666664666666697</v>
      </c>
      <c r="R9543">
        <v>6.27310477503146E-2</v>
      </c>
      <c r="S9543">
        <v>0.14027088706948901</v>
      </c>
      <c r="T9543">
        <v>5</v>
      </c>
    </row>
    <row r="9544" spans="1:20">
      <c r="A9544" s="66" t="s">
        <v>1735</v>
      </c>
      <c r="B9544" t="s">
        <v>1789</v>
      </c>
      <c r="C9544" t="s">
        <v>1491</v>
      </c>
      <c r="D9544" s="1" t="s">
        <v>44</v>
      </c>
      <c r="E9544" s="1" t="s">
        <v>73</v>
      </c>
      <c r="F9544" s="38" t="s">
        <v>73</v>
      </c>
      <c r="G9544" s="151">
        <v>0</v>
      </c>
      <c r="H9544" s="151">
        <f t="shared" si="624"/>
        <v>0</v>
      </c>
      <c r="I9544" s="213" t="s">
        <v>100</v>
      </c>
      <c r="J9544" s="303"/>
      <c r="K9544" s="303"/>
      <c r="L9544" s="303"/>
      <c r="M9544" s="2">
        <v>0</v>
      </c>
      <c r="N9544">
        <v>0</v>
      </c>
      <c r="O9544">
        <v>0</v>
      </c>
      <c r="P9544">
        <v>5</v>
      </c>
      <c r="Q9544" s="2">
        <v>5.5555555555555497E-3</v>
      </c>
      <c r="R9544">
        <v>5.5555555555555497E-3</v>
      </c>
      <c r="S9544">
        <v>1.24225998749988E-2</v>
      </c>
      <c r="T9544">
        <v>5</v>
      </c>
    </row>
    <row r="9545" spans="1:20">
      <c r="A9545" s="66" t="s">
        <v>1735</v>
      </c>
      <c r="B9545" t="s">
        <v>1789</v>
      </c>
      <c r="C9545" t="s">
        <v>1491</v>
      </c>
      <c r="D9545" s="1" t="s">
        <v>44</v>
      </c>
      <c r="E9545" s="1" t="s">
        <v>73</v>
      </c>
      <c r="F9545" s="38" t="s">
        <v>73</v>
      </c>
      <c r="G9545" s="151">
        <v>30</v>
      </c>
      <c r="H9545" s="151">
        <f t="shared" si="624"/>
        <v>1.6348773841961851E-2</v>
      </c>
      <c r="I9545" s="213"/>
      <c r="J9545" s="303" t="s">
        <v>100</v>
      </c>
      <c r="K9545" s="303"/>
      <c r="L9545" s="303"/>
      <c r="M9545" s="2">
        <v>0</v>
      </c>
      <c r="N9545">
        <v>0</v>
      </c>
      <c r="O9545">
        <v>0</v>
      </c>
      <c r="P9545">
        <v>5</v>
      </c>
      <c r="Q9545" s="2">
        <v>2.2222222222222199E-2</v>
      </c>
      <c r="R9545">
        <v>2.2222222222222199E-2</v>
      </c>
      <c r="S9545">
        <v>4.9690399499995298E-2</v>
      </c>
      <c r="T9545">
        <v>5</v>
      </c>
    </row>
    <row r="9546" spans="1:20">
      <c r="A9546" s="66" t="s">
        <v>1735</v>
      </c>
      <c r="B9546" t="s">
        <v>1789</v>
      </c>
      <c r="C9546" t="s">
        <v>1491</v>
      </c>
      <c r="D9546" s="1" t="s">
        <v>44</v>
      </c>
      <c r="E9546" s="1" t="s">
        <v>73</v>
      </c>
      <c r="F9546" s="38" t="s">
        <v>73</v>
      </c>
      <c r="G9546" s="151">
        <v>1835</v>
      </c>
      <c r="H9546" s="151">
        <f t="shared" si="624"/>
        <v>1</v>
      </c>
      <c r="I9546" s="213"/>
      <c r="J9546" s="303"/>
      <c r="K9546" s="303"/>
      <c r="L9546" s="303" t="s">
        <v>100</v>
      </c>
      <c r="M9546" s="2">
        <v>0</v>
      </c>
      <c r="N9546">
        <v>0</v>
      </c>
      <c r="O9546">
        <v>0</v>
      </c>
      <c r="P9546">
        <v>5</v>
      </c>
      <c r="Q9546" s="2">
        <v>2.2222222222222199E-2</v>
      </c>
      <c r="R9546">
        <v>2.2222222222222199E-2</v>
      </c>
      <c r="S9546">
        <v>4.9690399499995298E-2</v>
      </c>
      <c r="T9546">
        <v>5</v>
      </c>
    </row>
    <row r="9547" spans="1:20">
      <c r="A9547" s="66" t="s">
        <v>1735</v>
      </c>
      <c r="B9547" t="s">
        <v>1791</v>
      </c>
      <c r="C9547" t="s">
        <v>1491</v>
      </c>
      <c r="D9547" s="1" t="s">
        <v>44</v>
      </c>
      <c r="E9547" s="1" t="s">
        <v>73</v>
      </c>
      <c r="F9547" s="38" t="s">
        <v>73</v>
      </c>
      <c r="G9547" s="151">
        <v>0</v>
      </c>
      <c r="H9547" s="151">
        <f t="shared" si="624"/>
        <v>0</v>
      </c>
      <c r="I9547" s="213" t="s">
        <v>100</v>
      </c>
      <c r="J9547" s="303"/>
      <c r="K9547" s="303"/>
      <c r="L9547" s="303"/>
      <c r="M9547" s="2">
        <v>0</v>
      </c>
      <c r="N9547">
        <v>0</v>
      </c>
      <c r="O9547">
        <v>0</v>
      </c>
      <c r="P9547">
        <v>5</v>
      </c>
      <c r="Q9547" s="2">
        <v>0</v>
      </c>
      <c r="R9547">
        <v>0</v>
      </c>
      <c r="S9547">
        <v>0</v>
      </c>
      <c r="T9547">
        <v>5</v>
      </c>
    </row>
    <row r="9548" spans="1:20">
      <c r="A9548" s="66" t="s">
        <v>1735</v>
      </c>
      <c r="B9548" t="s">
        <v>1791</v>
      </c>
      <c r="C9548" t="s">
        <v>1491</v>
      </c>
      <c r="D9548" s="1" t="s">
        <v>44</v>
      </c>
      <c r="E9548" s="1" t="s">
        <v>73</v>
      </c>
      <c r="F9548" s="38" t="s">
        <v>73</v>
      </c>
      <c r="G9548" s="151">
        <v>30</v>
      </c>
      <c r="H9548" s="151">
        <f t="shared" si="624"/>
        <v>1.6348773841961851E-2</v>
      </c>
      <c r="I9548" s="213"/>
      <c r="J9548" s="303" t="s">
        <v>100</v>
      </c>
      <c r="K9548" s="303"/>
      <c r="L9548" s="303"/>
      <c r="M9548" s="2">
        <v>0</v>
      </c>
      <c r="N9548">
        <v>0</v>
      </c>
      <c r="O9548">
        <v>0</v>
      </c>
      <c r="P9548">
        <v>5</v>
      </c>
      <c r="Q9548" s="2">
        <v>0</v>
      </c>
      <c r="R9548">
        <v>0</v>
      </c>
      <c r="S9548">
        <v>0</v>
      </c>
      <c r="T9548">
        <v>5</v>
      </c>
    </row>
    <row r="9549" spans="1:20">
      <c r="A9549" s="66" t="s">
        <v>1735</v>
      </c>
      <c r="B9549" t="s">
        <v>1791</v>
      </c>
      <c r="C9549" t="s">
        <v>1491</v>
      </c>
      <c r="D9549" s="1" t="s">
        <v>44</v>
      </c>
      <c r="E9549" s="1" t="s">
        <v>73</v>
      </c>
      <c r="F9549" s="38" t="s">
        <v>73</v>
      </c>
      <c r="G9549" s="151">
        <v>1835</v>
      </c>
      <c r="H9549" s="151">
        <f t="shared" si="624"/>
        <v>1</v>
      </c>
      <c r="I9549" s="213"/>
      <c r="J9549" s="303"/>
      <c r="K9549" s="303"/>
      <c r="L9549" s="303" t="s">
        <v>100</v>
      </c>
      <c r="M9549" s="2">
        <v>0</v>
      </c>
      <c r="N9549">
        <v>0</v>
      </c>
      <c r="O9549">
        <v>0</v>
      </c>
      <c r="P9549">
        <v>5</v>
      </c>
      <c r="Q9549" s="2">
        <v>0</v>
      </c>
      <c r="R9549">
        <v>0</v>
      </c>
      <c r="S9549">
        <v>0</v>
      </c>
      <c r="T9549">
        <v>5</v>
      </c>
    </row>
    <row r="9550" spans="1:20">
      <c r="A9550" s="66" t="s">
        <v>1735</v>
      </c>
      <c r="B9550" t="s">
        <v>1792</v>
      </c>
      <c r="C9550" t="s">
        <v>1491</v>
      </c>
      <c r="D9550" s="1" t="s">
        <v>44</v>
      </c>
      <c r="E9550" s="1" t="s">
        <v>73</v>
      </c>
      <c r="F9550" s="38" t="s">
        <v>73</v>
      </c>
      <c r="G9550" s="151">
        <v>0</v>
      </c>
      <c r="H9550" s="151">
        <f t="shared" si="624"/>
        <v>0</v>
      </c>
      <c r="I9550" s="213" t="s">
        <v>100</v>
      </c>
      <c r="J9550" s="303"/>
      <c r="K9550" s="303"/>
      <c r="L9550" s="303"/>
      <c r="M9550" s="2">
        <v>0.1</v>
      </c>
      <c r="N9550">
        <v>7.5359222034725198E-2</v>
      </c>
      <c r="O9550">
        <v>0.16850834320114599</v>
      </c>
      <c r="P9550">
        <v>5</v>
      </c>
      <c r="Q9550" s="2">
        <v>3.3809523809523803E-2</v>
      </c>
      <c r="R9550">
        <v>2.0707442766818001E-2</v>
      </c>
      <c r="S9550">
        <v>4.6303249666791398E-2</v>
      </c>
      <c r="T9550">
        <v>5</v>
      </c>
    </row>
    <row r="9551" spans="1:20">
      <c r="A9551" s="25" t="s">
        <v>1735</v>
      </c>
      <c r="B9551" t="s">
        <v>1792</v>
      </c>
      <c r="C9551" t="s">
        <v>1491</v>
      </c>
      <c r="D9551" s="1" t="s">
        <v>44</v>
      </c>
      <c r="E9551" s="1" t="s">
        <v>73</v>
      </c>
      <c r="F9551" s="38" t="s">
        <v>73</v>
      </c>
      <c r="G9551" s="151">
        <v>30</v>
      </c>
      <c r="H9551" s="151">
        <f t="shared" si="624"/>
        <v>1.6348773841961851E-2</v>
      </c>
      <c r="I9551" s="213"/>
      <c r="J9551" s="303" t="s">
        <v>100</v>
      </c>
      <c r="K9551" s="303"/>
      <c r="L9551" s="303"/>
      <c r="M9551" s="2">
        <v>7.7777777777777807E-2</v>
      </c>
      <c r="N9551">
        <v>5.9186877090729201E-2</v>
      </c>
      <c r="O9551">
        <v>0.13234588055079599</v>
      </c>
      <c r="P9551">
        <v>5</v>
      </c>
      <c r="Q9551" s="2">
        <v>3.8888888888888903E-2</v>
      </c>
      <c r="R9551">
        <v>1.88398055086813E-2</v>
      </c>
      <c r="S9551">
        <v>4.2127085800286401E-2</v>
      </c>
      <c r="T9551">
        <v>5</v>
      </c>
    </row>
    <row r="9552" spans="1:20">
      <c r="A9552" s="66" t="s">
        <v>1735</v>
      </c>
      <c r="B9552" t="s">
        <v>1792</v>
      </c>
      <c r="C9552" t="s">
        <v>1491</v>
      </c>
      <c r="D9552" s="1" t="s">
        <v>44</v>
      </c>
      <c r="E9552" s="1" t="s">
        <v>73</v>
      </c>
      <c r="F9552" s="38" t="s">
        <v>73</v>
      </c>
      <c r="G9552" s="151">
        <v>1835</v>
      </c>
      <c r="H9552" s="151">
        <f t="shared" si="624"/>
        <v>1</v>
      </c>
      <c r="I9552" s="213"/>
      <c r="J9552" s="303"/>
      <c r="K9552" s="303"/>
      <c r="L9552" s="303" t="s">
        <v>100</v>
      </c>
      <c r="M9552" s="2">
        <v>0.1</v>
      </c>
      <c r="N9552">
        <v>8.6780551954518406E-2</v>
      </c>
      <c r="O9552">
        <v>0.19404721329525501</v>
      </c>
      <c r="P9552">
        <v>5</v>
      </c>
      <c r="Q9552" s="2">
        <v>6.1111111111111102E-2</v>
      </c>
      <c r="R9552">
        <v>3.2155102507750603E-2</v>
      </c>
      <c r="S9552">
        <v>7.1900995030804396E-2</v>
      </c>
      <c r="T9552">
        <v>5</v>
      </c>
    </row>
    <row r="9553" spans="1:20">
      <c r="A9553" s="66" t="s">
        <v>1735</v>
      </c>
      <c r="B9553" t="s">
        <v>1793</v>
      </c>
      <c r="C9553" t="s">
        <v>1491</v>
      </c>
      <c r="D9553" s="1" t="s">
        <v>44</v>
      </c>
      <c r="E9553" s="1" t="s">
        <v>73</v>
      </c>
      <c r="F9553" s="38" t="s">
        <v>73</v>
      </c>
      <c r="G9553" s="151">
        <v>0</v>
      </c>
      <c r="H9553" s="151">
        <f t="shared" si="624"/>
        <v>0</v>
      </c>
      <c r="I9553" s="213" t="s">
        <v>100</v>
      </c>
      <c r="J9553" s="303"/>
      <c r="K9553" s="303"/>
      <c r="L9553" s="303"/>
      <c r="M9553" s="2">
        <v>0.20555555555555599</v>
      </c>
      <c r="N9553">
        <v>8.6780551954518406E-2</v>
      </c>
      <c r="O9553">
        <v>0.19404721329525501</v>
      </c>
      <c r="P9553">
        <v>5</v>
      </c>
      <c r="Q9553" s="2">
        <v>8.3333333333333301E-2</v>
      </c>
      <c r="R9553">
        <v>4.64811125852264E-2</v>
      </c>
      <c r="S9553">
        <v>0.103934927410387</v>
      </c>
      <c r="T9553">
        <v>5</v>
      </c>
    </row>
    <row r="9554" spans="1:20">
      <c r="A9554" s="66" t="s">
        <v>1735</v>
      </c>
      <c r="B9554" t="s">
        <v>1793</v>
      </c>
      <c r="C9554" t="s">
        <v>1491</v>
      </c>
      <c r="D9554" s="1" t="s">
        <v>44</v>
      </c>
      <c r="E9554" s="1" t="s">
        <v>73</v>
      </c>
      <c r="F9554" s="38" t="s">
        <v>73</v>
      </c>
      <c r="G9554" s="151">
        <v>30</v>
      </c>
      <c r="H9554" s="151">
        <f t="shared" si="624"/>
        <v>1.6348773841961851E-2</v>
      </c>
      <c r="I9554" s="213"/>
      <c r="J9554" s="303" t="s">
        <v>100</v>
      </c>
      <c r="K9554" s="303"/>
      <c r="L9554" s="303"/>
      <c r="M9554" s="2">
        <v>0.122222222222222</v>
      </c>
      <c r="N9554">
        <v>7.27544491872711E-2</v>
      </c>
      <c r="O9554">
        <v>0.162683894048292</v>
      </c>
      <c r="P9554">
        <v>5</v>
      </c>
      <c r="Q9554" s="2">
        <v>2.7777777777777801E-2</v>
      </c>
      <c r="R9554">
        <v>1.52145154862546E-2</v>
      </c>
      <c r="S9554">
        <v>3.4020690871988599E-2</v>
      </c>
      <c r="T9554">
        <v>5</v>
      </c>
    </row>
    <row r="9555" spans="1:20">
      <c r="A9555" s="66" t="s">
        <v>1735</v>
      </c>
      <c r="B9555" t="s">
        <v>1793</v>
      </c>
      <c r="C9555" t="s">
        <v>1491</v>
      </c>
      <c r="D9555" s="1" t="s">
        <v>44</v>
      </c>
      <c r="E9555" s="1" t="s">
        <v>73</v>
      </c>
      <c r="F9555" s="38" t="s">
        <v>73</v>
      </c>
      <c r="G9555" s="151">
        <v>1835</v>
      </c>
      <c r="H9555" s="151">
        <f t="shared" si="624"/>
        <v>1</v>
      </c>
      <c r="I9555" s="213"/>
      <c r="J9555" s="303"/>
      <c r="K9555" s="303"/>
      <c r="L9555" s="303" t="s">
        <v>100</v>
      </c>
      <c r="M9555" s="2">
        <v>7.2222222222222202E-2</v>
      </c>
      <c r="N9555">
        <v>4.0824829046386298E-2</v>
      </c>
      <c r="O9555">
        <v>9.1287092917527707E-2</v>
      </c>
      <c r="P9555">
        <v>5</v>
      </c>
      <c r="Q9555" s="2">
        <v>5.5555555555555601E-2</v>
      </c>
      <c r="R9555">
        <v>2.32405562926132E-2</v>
      </c>
      <c r="S9555">
        <v>5.1967463705193603E-2</v>
      </c>
      <c r="T9555">
        <v>5</v>
      </c>
    </row>
    <row r="9556" spans="1:20">
      <c r="A9556" s="66" t="s">
        <v>1735</v>
      </c>
      <c r="B9556" t="s">
        <v>1794</v>
      </c>
      <c r="C9556" t="s">
        <v>1491</v>
      </c>
      <c r="D9556" s="1" t="s">
        <v>44</v>
      </c>
      <c r="E9556" s="1" t="s">
        <v>73</v>
      </c>
      <c r="F9556" s="38" t="s">
        <v>73</v>
      </c>
      <c r="G9556" s="151">
        <v>0</v>
      </c>
      <c r="H9556" s="151">
        <f t="shared" si="624"/>
        <v>0</v>
      </c>
      <c r="I9556" s="213" t="s">
        <v>100</v>
      </c>
      <c r="J9556" s="303"/>
      <c r="K9556" s="303"/>
      <c r="L9556" s="303"/>
      <c r="M9556" s="2">
        <v>0.18333333333333299</v>
      </c>
      <c r="N9556">
        <v>0.102288625775122</v>
      </c>
      <c r="O9556">
        <v>0.22872432055820999</v>
      </c>
      <c r="P9556">
        <v>5</v>
      </c>
      <c r="Q9556" s="2">
        <v>0.116666666666667</v>
      </c>
      <c r="R9556">
        <v>7.7777777777777807E-2</v>
      </c>
      <c r="S9556">
        <v>0.17391639824998401</v>
      </c>
      <c r="T9556">
        <v>5</v>
      </c>
    </row>
    <row r="9557" spans="1:20">
      <c r="A9557" s="66" t="s">
        <v>1735</v>
      </c>
      <c r="B9557" t="s">
        <v>1794</v>
      </c>
      <c r="C9557" t="s">
        <v>1491</v>
      </c>
      <c r="D9557" s="1" t="s">
        <v>44</v>
      </c>
      <c r="E9557" s="1" t="s">
        <v>73</v>
      </c>
      <c r="F9557" s="38" t="s">
        <v>73</v>
      </c>
      <c r="G9557" s="151">
        <v>30</v>
      </c>
      <c r="H9557" s="151">
        <f t="shared" ref="H9557:H9620" si="625">G9557/1835</f>
        <v>1.6348773841961851E-2</v>
      </c>
      <c r="I9557" s="213"/>
      <c r="J9557" s="303" t="s">
        <v>100</v>
      </c>
      <c r="K9557" s="303"/>
      <c r="L9557" s="303"/>
      <c r="M9557" s="2">
        <v>0.16111111111111101</v>
      </c>
      <c r="N9557">
        <v>9.9147601653193002E-2</v>
      </c>
      <c r="O9557">
        <v>0.22170077710260999</v>
      </c>
      <c r="P9557">
        <v>5</v>
      </c>
      <c r="Q9557" s="2">
        <v>6.6666666666666693E-2</v>
      </c>
      <c r="R9557">
        <v>2.07869854820774E-2</v>
      </c>
      <c r="S9557">
        <v>4.64811125852264E-2</v>
      </c>
      <c r="T9557">
        <v>5</v>
      </c>
    </row>
    <row r="9558" spans="1:20">
      <c r="A9558" s="66" t="s">
        <v>1735</v>
      </c>
      <c r="B9558" t="s">
        <v>1794</v>
      </c>
      <c r="C9558" t="s">
        <v>1491</v>
      </c>
      <c r="D9558" s="1" t="s">
        <v>44</v>
      </c>
      <c r="E9558" s="1" t="s">
        <v>73</v>
      </c>
      <c r="F9558" s="38" t="s">
        <v>73</v>
      </c>
      <c r="G9558" s="151">
        <v>1835</v>
      </c>
      <c r="H9558" s="151">
        <f t="shared" si="625"/>
        <v>1</v>
      </c>
      <c r="I9558" s="213"/>
      <c r="J9558" s="303"/>
      <c r="K9558" s="303"/>
      <c r="L9558" s="303" t="s">
        <v>100</v>
      </c>
      <c r="M9558" s="2">
        <v>0.26111111111111102</v>
      </c>
      <c r="N9558">
        <v>0.13222922483791</v>
      </c>
      <c r="O9558">
        <v>0.295673535349671</v>
      </c>
      <c r="P9558">
        <v>5</v>
      </c>
      <c r="Q9558" s="2">
        <v>0.13888888888888901</v>
      </c>
      <c r="R9558">
        <v>5.0460839234958199E-2</v>
      </c>
      <c r="S9558">
        <v>0.112833866731055</v>
      </c>
      <c r="T9558">
        <v>5</v>
      </c>
    </row>
    <row r="9559" spans="1:20">
      <c r="A9559" s="25" t="s">
        <v>1735</v>
      </c>
      <c r="B9559" t="s">
        <v>1798</v>
      </c>
      <c r="C9559" t="s">
        <v>1491</v>
      </c>
      <c r="D9559" s="1" t="s">
        <v>44</v>
      </c>
      <c r="E9559" s="1" t="s">
        <v>73</v>
      </c>
      <c r="F9559" s="38" t="s">
        <v>73</v>
      </c>
      <c r="G9559" s="151">
        <v>0</v>
      </c>
      <c r="H9559" s="151">
        <f t="shared" si="625"/>
        <v>0</v>
      </c>
      <c r="I9559" s="213" t="s">
        <v>100</v>
      </c>
      <c r="J9559" s="303"/>
      <c r="K9559" s="303"/>
      <c r="L9559" s="303"/>
      <c r="M9559" s="2">
        <v>0</v>
      </c>
      <c r="N9559">
        <v>0</v>
      </c>
      <c r="O9559">
        <v>0</v>
      </c>
      <c r="P9559">
        <v>5</v>
      </c>
      <c r="Q9559" s="2">
        <v>2.2222222222222199E-2</v>
      </c>
      <c r="R9559">
        <v>1.6197088596792499E-2</v>
      </c>
      <c r="S9559">
        <v>3.62177911400147E-2</v>
      </c>
      <c r="T9559">
        <v>5</v>
      </c>
    </row>
    <row r="9560" spans="1:20">
      <c r="A9560" s="66" t="s">
        <v>1735</v>
      </c>
      <c r="B9560" t="s">
        <v>1798</v>
      </c>
      <c r="C9560" t="s">
        <v>1491</v>
      </c>
      <c r="D9560" s="1" t="s">
        <v>44</v>
      </c>
      <c r="E9560" s="1" t="s">
        <v>73</v>
      </c>
      <c r="F9560" s="38" t="s">
        <v>73</v>
      </c>
      <c r="G9560" s="151">
        <v>30</v>
      </c>
      <c r="H9560" s="151">
        <f t="shared" si="625"/>
        <v>1.6348773841961851E-2</v>
      </c>
      <c r="I9560" s="213"/>
      <c r="J9560" s="303" t="s">
        <v>100</v>
      </c>
      <c r="K9560" s="303"/>
      <c r="L9560" s="303"/>
      <c r="M9560" s="2">
        <v>3.3333333333333298E-2</v>
      </c>
      <c r="N9560">
        <v>2.6931554763424001E-2</v>
      </c>
      <c r="O9560">
        <v>6.0220787190774401E-2</v>
      </c>
      <c r="P9560">
        <v>5</v>
      </c>
      <c r="Q9560" s="2">
        <v>2.2222222222222199E-2</v>
      </c>
      <c r="R9560">
        <v>1.03934927410387E-2</v>
      </c>
      <c r="S9560">
        <v>2.32405562926132E-2</v>
      </c>
      <c r="T9560">
        <v>5</v>
      </c>
    </row>
    <row r="9561" spans="1:20">
      <c r="A9561" s="66" t="s">
        <v>1735</v>
      </c>
      <c r="B9561" t="s">
        <v>1798</v>
      </c>
      <c r="C9561" t="s">
        <v>1491</v>
      </c>
      <c r="D9561" s="1" t="s">
        <v>44</v>
      </c>
      <c r="E9561" s="1" t="s">
        <v>73</v>
      </c>
      <c r="F9561" s="38" t="s">
        <v>73</v>
      </c>
      <c r="G9561" s="151">
        <v>1835</v>
      </c>
      <c r="H9561" s="151">
        <f t="shared" si="625"/>
        <v>1</v>
      </c>
      <c r="I9561" s="213"/>
      <c r="J9561" s="303"/>
      <c r="K9561" s="303"/>
      <c r="L9561" s="303" t="s">
        <v>100</v>
      </c>
      <c r="M9561" s="2">
        <v>3.8888888888888903E-2</v>
      </c>
      <c r="N9561">
        <v>3.8888888888888903E-2</v>
      </c>
      <c r="O9561">
        <v>8.6958199124991795E-2</v>
      </c>
      <c r="P9561">
        <v>5</v>
      </c>
      <c r="Q9561" s="2">
        <v>2.2222222222222199E-2</v>
      </c>
      <c r="R9561">
        <v>2.2222222222222199E-2</v>
      </c>
      <c r="S9561">
        <v>4.9690399499995298E-2</v>
      </c>
      <c r="T9561">
        <v>5</v>
      </c>
    </row>
    <row r="9562" spans="1:20">
      <c r="A9562" s="66" t="s">
        <v>1735</v>
      </c>
      <c r="B9562" t="s">
        <v>1799</v>
      </c>
      <c r="C9562" t="s">
        <v>1491</v>
      </c>
      <c r="D9562" s="1" t="s">
        <v>44</v>
      </c>
      <c r="E9562" s="1" t="s">
        <v>73</v>
      </c>
      <c r="F9562" s="38" t="s">
        <v>73</v>
      </c>
      <c r="G9562" s="151">
        <v>0</v>
      </c>
      <c r="H9562" s="151">
        <f t="shared" si="625"/>
        <v>0</v>
      </c>
      <c r="I9562" s="213" t="s">
        <v>100</v>
      </c>
      <c r="J9562" s="303"/>
      <c r="K9562" s="303"/>
      <c r="L9562" s="303"/>
      <c r="M9562" s="2">
        <v>0</v>
      </c>
      <c r="N9562">
        <v>0</v>
      </c>
      <c r="O9562">
        <v>0</v>
      </c>
      <c r="P9562">
        <v>5</v>
      </c>
      <c r="Q9562" s="2">
        <v>0</v>
      </c>
      <c r="R9562">
        <v>0</v>
      </c>
      <c r="S9562">
        <v>0</v>
      </c>
      <c r="T9562">
        <v>5</v>
      </c>
    </row>
    <row r="9563" spans="1:20">
      <c r="A9563" s="66" t="s">
        <v>1735</v>
      </c>
      <c r="B9563" t="s">
        <v>1799</v>
      </c>
      <c r="C9563" t="s">
        <v>1491</v>
      </c>
      <c r="D9563" s="1" t="s">
        <v>44</v>
      </c>
      <c r="E9563" s="1" t="s">
        <v>73</v>
      </c>
      <c r="F9563" s="38" t="s">
        <v>73</v>
      </c>
      <c r="G9563" s="151">
        <v>30</v>
      </c>
      <c r="H9563" s="151">
        <f t="shared" si="625"/>
        <v>1.6348773841961851E-2</v>
      </c>
      <c r="I9563" s="213"/>
      <c r="J9563" s="303" t="s">
        <v>100</v>
      </c>
      <c r="K9563" s="303"/>
      <c r="L9563" s="303"/>
      <c r="M9563" s="2">
        <v>0</v>
      </c>
      <c r="N9563">
        <v>0</v>
      </c>
      <c r="O9563">
        <v>0</v>
      </c>
      <c r="P9563">
        <v>5</v>
      </c>
      <c r="Q9563" s="2">
        <v>2.2222222222222199E-2</v>
      </c>
      <c r="R9563">
        <v>2.2222222222222199E-2</v>
      </c>
      <c r="S9563">
        <v>4.9690399499995298E-2</v>
      </c>
      <c r="T9563">
        <v>5</v>
      </c>
    </row>
    <row r="9564" spans="1:20">
      <c r="A9564" s="66" t="s">
        <v>1735</v>
      </c>
      <c r="B9564" t="s">
        <v>1799</v>
      </c>
      <c r="C9564" t="s">
        <v>1491</v>
      </c>
      <c r="D9564" s="1" t="s">
        <v>44</v>
      </c>
      <c r="E9564" s="1" t="s">
        <v>73</v>
      </c>
      <c r="F9564" s="38" t="s">
        <v>73</v>
      </c>
      <c r="G9564" s="151">
        <v>1835</v>
      </c>
      <c r="H9564" s="151">
        <f t="shared" si="625"/>
        <v>1</v>
      </c>
      <c r="I9564" s="213"/>
      <c r="J9564" s="303"/>
      <c r="K9564" s="303"/>
      <c r="L9564" s="303" t="s">
        <v>100</v>
      </c>
      <c r="M9564" s="2">
        <v>0</v>
      </c>
      <c r="N9564">
        <v>0</v>
      </c>
      <c r="O9564">
        <v>0</v>
      </c>
      <c r="P9564">
        <v>5</v>
      </c>
      <c r="Q9564" s="2">
        <v>5.5555555555555497E-3</v>
      </c>
      <c r="R9564">
        <v>5.5555555555555497E-3</v>
      </c>
      <c r="S9564">
        <v>1.24225998749988E-2</v>
      </c>
      <c r="T9564">
        <v>5</v>
      </c>
    </row>
    <row r="9565" spans="1:20">
      <c r="A9565" s="66" t="s">
        <v>1735</v>
      </c>
      <c r="B9565" t="s">
        <v>1800</v>
      </c>
      <c r="C9565" t="s">
        <v>1491</v>
      </c>
      <c r="D9565" s="1" t="s">
        <v>44</v>
      </c>
      <c r="E9565" s="1" t="s">
        <v>73</v>
      </c>
      <c r="F9565" s="38" t="s">
        <v>73</v>
      </c>
      <c r="G9565" s="151">
        <v>0</v>
      </c>
      <c r="H9565" s="151">
        <f t="shared" si="625"/>
        <v>0</v>
      </c>
      <c r="I9565" s="213" t="s">
        <v>100</v>
      </c>
      <c r="J9565" s="303"/>
      <c r="K9565" s="303"/>
      <c r="L9565" s="303"/>
      <c r="M9565" s="2">
        <v>0</v>
      </c>
      <c r="N9565">
        <v>0</v>
      </c>
      <c r="O9565">
        <v>0</v>
      </c>
      <c r="P9565">
        <v>5</v>
      </c>
      <c r="Q9565" s="2">
        <v>0</v>
      </c>
      <c r="R9565">
        <v>0</v>
      </c>
      <c r="S9565">
        <v>0</v>
      </c>
      <c r="T9565">
        <v>5</v>
      </c>
    </row>
    <row r="9566" spans="1:20">
      <c r="A9566" s="66" t="s">
        <v>1735</v>
      </c>
      <c r="B9566" t="s">
        <v>1800</v>
      </c>
      <c r="C9566" t="s">
        <v>1491</v>
      </c>
      <c r="D9566" s="1" t="s">
        <v>44</v>
      </c>
      <c r="E9566" s="1" t="s">
        <v>73</v>
      </c>
      <c r="F9566" s="38" t="s">
        <v>73</v>
      </c>
      <c r="G9566" s="151">
        <v>30</v>
      </c>
      <c r="H9566" s="151">
        <f t="shared" si="625"/>
        <v>1.6348773841961851E-2</v>
      </c>
      <c r="I9566" s="213"/>
      <c r="J9566" s="303" t="s">
        <v>100</v>
      </c>
      <c r="K9566" s="303"/>
      <c r="L9566" s="303"/>
      <c r="M9566" s="2">
        <v>0</v>
      </c>
      <c r="N9566">
        <v>0</v>
      </c>
      <c r="O9566">
        <v>0</v>
      </c>
      <c r="P9566">
        <v>5</v>
      </c>
      <c r="Q9566" s="2">
        <v>0</v>
      </c>
      <c r="R9566">
        <v>0</v>
      </c>
      <c r="S9566">
        <v>0</v>
      </c>
      <c r="T9566">
        <v>5</v>
      </c>
    </row>
    <row r="9567" spans="1:20">
      <c r="A9567" s="25" t="s">
        <v>1735</v>
      </c>
      <c r="B9567" t="s">
        <v>1800</v>
      </c>
      <c r="C9567" t="s">
        <v>1491</v>
      </c>
      <c r="D9567" s="1" t="s">
        <v>44</v>
      </c>
      <c r="E9567" s="1" t="s">
        <v>73</v>
      </c>
      <c r="F9567" s="38" t="s">
        <v>73</v>
      </c>
      <c r="G9567" s="151">
        <v>1835</v>
      </c>
      <c r="H9567" s="151">
        <f t="shared" si="625"/>
        <v>1</v>
      </c>
      <c r="I9567" s="213"/>
      <c r="J9567" s="303"/>
      <c r="K9567" s="303"/>
      <c r="L9567" s="303" t="s">
        <v>100</v>
      </c>
      <c r="M9567" s="2">
        <v>0</v>
      </c>
      <c r="N9567">
        <v>0</v>
      </c>
      <c r="O9567">
        <v>0</v>
      </c>
      <c r="P9567">
        <v>5</v>
      </c>
      <c r="Q9567" s="2">
        <v>0</v>
      </c>
      <c r="R9567">
        <v>0</v>
      </c>
      <c r="S9567">
        <v>0</v>
      </c>
      <c r="T9567">
        <v>5</v>
      </c>
    </row>
    <row r="9568" spans="1:20">
      <c r="A9568" s="66" t="s">
        <v>1735</v>
      </c>
      <c r="B9568" t="s">
        <v>1801</v>
      </c>
      <c r="C9568" t="s">
        <v>1491</v>
      </c>
      <c r="D9568" s="1" t="s">
        <v>44</v>
      </c>
      <c r="E9568" s="1" t="s">
        <v>73</v>
      </c>
      <c r="F9568" s="38" t="s">
        <v>73</v>
      </c>
      <c r="G9568" s="151">
        <v>0</v>
      </c>
      <c r="H9568" s="151">
        <f t="shared" si="625"/>
        <v>0</v>
      </c>
      <c r="I9568" s="213" t="s">
        <v>100</v>
      </c>
      <c r="J9568" s="303"/>
      <c r="K9568" s="303"/>
      <c r="L9568" s="303"/>
      <c r="M9568" s="2">
        <v>5.5555555555555497E-3</v>
      </c>
      <c r="N9568">
        <v>5.5555555555555497E-3</v>
      </c>
      <c r="O9568">
        <v>1.24225998749988E-2</v>
      </c>
      <c r="P9568">
        <v>5</v>
      </c>
      <c r="Q9568" s="2">
        <v>0</v>
      </c>
      <c r="R9568">
        <v>0</v>
      </c>
      <c r="S9568">
        <v>0</v>
      </c>
      <c r="T9568">
        <v>5</v>
      </c>
    </row>
    <row r="9569" spans="1:20">
      <c r="A9569" s="66" t="s">
        <v>1735</v>
      </c>
      <c r="B9569" t="s">
        <v>1801</v>
      </c>
      <c r="C9569" t="s">
        <v>1491</v>
      </c>
      <c r="D9569" s="1" t="s">
        <v>44</v>
      </c>
      <c r="E9569" s="1" t="s">
        <v>73</v>
      </c>
      <c r="F9569" s="38" t="s">
        <v>73</v>
      </c>
      <c r="G9569" s="151">
        <v>30</v>
      </c>
      <c r="H9569" s="151">
        <f t="shared" si="625"/>
        <v>1.6348773841961851E-2</v>
      </c>
      <c r="I9569" s="213"/>
      <c r="J9569" s="303" t="s">
        <v>100</v>
      </c>
      <c r="K9569" s="303"/>
      <c r="L9569" s="303"/>
      <c r="M9569" s="2">
        <v>0</v>
      </c>
      <c r="N9569">
        <v>0</v>
      </c>
      <c r="O9569">
        <v>0</v>
      </c>
      <c r="P9569">
        <v>5</v>
      </c>
      <c r="Q9569" s="2">
        <v>0</v>
      </c>
      <c r="R9569">
        <v>0</v>
      </c>
      <c r="S9569">
        <v>0</v>
      </c>
      <c r="T9569">
        <v>5</v>
      </c>
    </row>
    <row r="9570" spans="1:20">
      <c r="A9570" s="66" t="s">
        <v>1735</v>
      </c>
      <c r="B9570" t="s">
        <v>1801</v>
      </c>
      <c r="C9570" t="s">
        <v>1491</v>
      </c>
      <c r="D9570" s="1" t="s">
        <v>44</v>
      </c>
      <c r="E9570" s="1" t="s">
        <v>73</v>
      </c>
      <c r="F9570" s="38" t="s">
        <v>73</v>
      </c>
      <c r="G9570" s="151">
        <v>1835</v>
      </c>
      <c r="H9570" s="151">
        <f t="shared" si="625"/>
        <v>1</v>
      </c>
      <c r="I9570" s="213"/>
      <c r="J9570" s="303"/>
      <c r="K9570" s="303"/>
      <c r="L9570" s="303" t="s">
        <v>100</v>
      </c>
      <c r="M9570" s="2">
        <v>0</v>
      </c>
      <c r="N9570">
        <v>0</v>
      </c>
      <c r="O9570">
        <v>0</v>
      </c>
      <c r="P9570">
        <v>5</v>
      </c>
      <c r="Q9570" s="2">
        <v>0</v>
      </c>
      <c r="R9570">
        <v>0</v>
      </c>
      <c r="S9570">
        <v>0</v>
      </c>
      <c r="T9570">
        <v>5</v>
      </c>
    </row>
    <row r="9571" spans="1:20">
      <c r="A9571" s="66" t="s">
        <v>1735</v>
      </c>
      <c r="B9571" t="s">
        <v>1804</v>
      </c>
      <c r="C9571" t="s">
        <v>1491</v>
      </c>
      <c r="D9571" s="1" t="s">
        <v>44</v>
      </c>
      <c r="E9571" s="1" t="s">
        <v>73</v>
      </c>
      <c r="F9571" s="38" t="s">
        <v>73</v>
      </c>
      <c r="G9571" s="151">
        <v>0</v>
      </c>
      <c r="H9571" s="151">
        <f t="shared" si="625"/>
        <v>0</v>
      </c>
      <c r="I9571" s="213" t="s">
        <v>100</v>
      </c>
      <c r="J9571" s="303"/>
      <c r="K9571" s="303"/>
      <c r="L9571" s="303"/>
      <c r="M9571" s="2">
        <v>0</v>
      </c>
      <c r="N9571">
        <v>0</v>
      </c>
      <c r="O9571">
        <v>0</v>
      </c>
      <c r="P9571">
        <v>5</v>
      </c>
      <c r="Q9571" s="2">
        <v>0</v>
      </c>
      <c r="R9571">
        <v>0</v>
      </c>
      <c r="S9571">
        <v>0</v>
      </c>
      <c r="T9571">
        <v>5</v>
      </c>
    </row>
    <row r="9572" spans="1:20">
      <c r="A9572" s="66" t="s">
        <v>1735</v>
      </c>
      <c r="B9572" t="s">
        <v>1804</v>
      </c>
      <c r="C9572" t="s">
        <v>1491</v>
      </c>
      <c r="D9572" s="1" t="s">
        <v>44</v>
      </c>
      <c r="E9572" s="1" t="s">
        <v>73</v>
      </c>
      <c r="F9572" s="38" t="s">
        <v>73</v>
      </c>
      <c r="G9572" s="151">
        <v>30</v>
      </c>
      <c r="H9572" s="151">
        <f t="shared" si="625"/>
        <v>1.6348773841961851E-2</v>
      </c>
      <c r="I9572" s="213"/>
      <c r="J9572" s="303" t="s">
        <v>100</v>
      </c>
      <c r="K9572" s="303"/>
      <c r="L9572" s="303"/>
      <c r="M9572" s="2">
        <v>0</v>
      </c>
      <c r="N9572">
        <v>0</v>
      </c>
      <c r="O9572">
        <v>0</v>
      </c>
      <c r="P9572">
        <v>5</v>
      </c>
      <c r="Q9572" s="2">
        <v>0</v>
      </c>
      <c r="R9572">
        <v>0</v>
      </c>
      <c r="S9572">
        <v>0</v>
      </c>
      <c r="T9572">
        <v>5</v>
      </c>
    </row>
    <row r="9573" spans="1:20">
      <c r="A9573" s="66" t="s">
        <v>1735</v>
      </c>
      <c r="B9573" t="s">
        <v>1804</v>
      </c>
      <c r="C9573" t="s">
        <v>1491</v>
      </c>
      <c r="D9573" s="1" t="s">
        <v>44</v>
      </c>
      <c r="E9573" s="1" t="s">
        <v>73</v>
      </c>
      <c r="F9573" s="38" t="s">
        <v>73</v>
      </c>
      <c r="G9573" s="151">
        <v>1835</v>
      </c>
      <c r="H9573" s="151">
        <f t="shared" si="625"/>
        <v>1</v>
      </c>
      <c r="I9573" s="213"/>
      <c r="J9573" s="303"/>
      <c r="K9573" s="303"/>
      <c r="L9573" s="303" t="s">
        <v>100</v>
      </c>
      <c r="M9573" s="2">
        <v>0</v>
      </c>
      <c r="N9573">
        <v>0</v>
      </c>
      <c r="O9573">
        <v>0</v>
      </c>
      <c r="P9573">
        <v>5</v>
      </c>
      <c r="Q9573" s="2">
        <v>0</v>
      </c>
      <c r="R9573">
        <v>0</v>
      </c>
      <c r="S9573">
        <v>0</v>
      </c>
      <c r="T9573">
        <v>5</v>
      </c>
    </row>
    <row r="9574" spans="1:20">
      <c r="A9574" s="66" t="s">
        <v>1735</v>
      </c>
      <c r="B9574" t="s">
        <v>1805</v>
      </c>
      <c r="C9574" t="s">
        <v>1491</v>
      </c>
      <c r="D9574" s="1" t="s">
        <v>44</v>
      </c>
      <c r="E9574" s="1" t="s">
        <v>73</v>
      </c>
      <c r="F9574" s="38" t="s">
        <v>73</v>
      </c>
      <c r="G9574" s="151">
        <v>0</v>
      </c>
      <c r="H9574" s="151">
        <f t="shared" si="625"/>
        <v>0</v>
      </c>
      <c r="I9574" s="213" t="s">
        <v>100</v>
      </c>
      <c r="J9574" s="303"/>
      <c r="K9574" s="303"/>
      <c r="L9574" s="303"/>
      <c r="M9574" s="2">
        <v>0</v>
      </c>
      <c r="N9574">
        <v>0</v>
      </c>
      <c r="O9574">
        <v>0</v>
      </c>
      <c r="P9574">
        <v>5</v>
      </c>
      <c r="Q9574" s="2">
        <v>0.11714285714285699</v>
      </c>
      <c r="R9574">
        <v>6.6492876273418294E-2</v>
      </c>
      <c r="S9574">
        <v>0.148682591366846</v>
      </c>
      <c r="T9574">
        <v>5</v>
      </c>
    </row>
    <row r="9575" spans="1:20">
      <c r="A9575" s="25" t="s">
        <v>1735</v>
      </c>
      <c r="B9575" t="s">
        <v>1805</v>
      </c>
      <c r="C9575" t="s">
        <v>1491</v>
      </c>
      <c r="D9575" s="1" t="s">
        <v>44</v>
      </c>
      <c r="E9575" s="1" t="s">
        <v>73</v>
      </c>
      <c r="F9575" s="38" t="s">
        <v>73</v>
      </c>
      <c r="G9575" s="151">
        <v>30</v>
      </c>
      <c r="H9575" s="151">
        <f t="shared" si="625"/>
        <v>1.6348773841961851E-2</v>
      </c>
      <c r="I9575" s="213"/>
      <c r="J9575" s="303" t="s">
        <v>100</v>
      </c>
      <c r="K9575" s="303"/>
      <c r="L9575" s="303"/>
      <c r="M9575" s="2">
        <v>1.1111111111111099E-2</v>
      </c>
      <c r="N9575">
        <v>1.1111111111111099E-2</v>
      </c>
      <c r="O9575">
        <v>2.4845199749997701E-2</v>
      </c>
      <c r="P9575">
        <v>5</v>
      </c>
      <c r="Q9575" s="2">
        <v>8.8888888888888906E-2</v>
      </c>
      <c r="R9575">
        <v>4.6811943184313101E-2</v>
      </c>
      <c r="S9575">
        <v>0.10467468711898199</v>
      </c>
      <c r="T9575">
        <v>5</v>
      </c>
    </row>
    <row r="9576" spans="1:20">
      <c r="A9576" s="66" t="s">
        <v>1735</v>
      </c>
      <c r="B9576" t="s">
        <v>1805</v>
      </c>
      <c r="C9576" t="s">
        <v>1491</v>
      </c>
      <c r="D9576" s="1" t="s">
        <v>44</v>
      </c>
      <c r="E9576" s="1" t="s">
        <v>73</v>
      </c>
      <c r="F9576" s="38" t="s">
        <v>73</v>
      </c>
      <c r="G9576" s="151">
        <v>1835</v>
      </c>
      <c r="H9576" s="151">
        <f t="shared" si="625"/>
        <v>1</v>
      </c>
      <c r="I9576" s="213"/>
      <c r="J9576" s="303"/>
      <c r="K9576" s="303"/>
      <c r="L9576" s="303" t="s">
        <v>100</v>
      </c>
      <c r="M9576" s="2">
        <v>0</v>
      </c>
      <c r="N9576">
        <v>0</v>
      </c>
      <c r="O9576">
        <v>0</v>
      </c>
      <c r="P9576">
        <v>5</v>
      </c>
      <c r="Q9576" s="2">
        <v>0.11111111111111099</v>
      </c>
      <c r="R9576">
        <v>4.2127085800286401E-2</v>
      </c>
      <c r="S9576">
        <v>9.4199027543406505E-2</v>
      </c>
      <c r="T9576">
        <v>5</v>
      </c>
    </row>
    <row r="9577" spans="1:20">
      <c r="A9577" s="66" t="s">
        <v>1735</v>
      </c>
      <c r="B9577" t="s">
        <v>973</v>
      </c>
      <c r="C9577" t="s">
        <v>1491</v>
      </c>
      <c r="D9577" s="1" t="s">
        <v>44</v>
      </c>
      <c r="E9577" s="1" t="s">
        <v>73</v>
      </c>
      <c r="F9577" s="38" t="s">
        <v>73</v>
      </c>
      <c r="G9577" s="151">
        <v>0</v>
      </c>
      <c r="H9577" s="151">
        <f t="shared" si="625"/>
        <v>0</v>
      </c>
      <c r="I9577" s="213" t="s">
        <v>100</v>
      </c>
      <c r="J9577" s="303"/>
      <c r="K9577" s="303"/>
      <c r="L9577" s="303"/>
      <c r="M9577" s="2">
        <v>0</v>
      </c>
      <c r="N9577">
        <v>0</v>
      </c>
      <c r="O9577">
        <v>0</v>
      </c>
      <c r="P9577">
        <v>5</v>
      </c>
      <c r="Q9577" s="2">
        <v>0</v>
      </c>
      <c r="R9577">
        <v>0</v>
      </c>
      <c r="S9577">
        <v>0</v>
      </c>
      <c r="T9577">
        <v>5</v>
      </c>
    </row>
    <row r="9578" spans="1:20">
      <c r="A9578" s="66" t="s">
        <v>1735</v>
      </c>
      <c r="B9578" t="s">
        <v>973</v>
      </c>
      <c r="C9578" t="s">
        <v>1491</v>
      </c>
      <c r="D9578" s="1" t="s">
        <v>44</v>
      </c>
      <c r="E9578" s="1" t="s">
        <v>73</v>
      </c>
      <c r="F9578" s="38" t="s">
        <v>73</v>
      </c>
      <c r="G9578" s="151">
        <v>30</v>
      </c>
      <c r="H9578" s="151">
        <f t="shared" si="625"/>
        <v>1.6348773841961851E-2</v>
      </c>
      <c r="I9578" s="213"/>
      <c r="J9578" s="303" t="s">
        <v>100</v>
      </c>
      <c r="K9578" s="303"/>
      <c r="L9578" s="303"/>
      <c r="M9578" s="2">
        <v>0</v>
      </c>
      <c r="N9578">
        <v>0</v>
      </c>
      <c r="O9578">
        <v>0</v>
      </c>
      <c r="P9578">
        <v>5</v>
      </c>
      <c r="Q9578" s="2">
        <v>0</v>
      </c>
      <c r="R9578">
        <v>0</v>
      </c>
      <c r="S9578">
        <v>0</v>
      </c>
      <c r="T9578">
        <v>5</v>
      </c>
    </row>
    <row r="9579" spans="1:20">
      <c r="A9579" s="66" t="s">
        <v>1735</v>
      </c>
      <c r="B9579" t="s">
        <v>973</v>
      </c>
      <c r="C9579" t="s">
        <v>1491</v>
      </c>
      <c r="D9579" s="1" t="s">
        <v>44</v>
      </c>
      <c r="E9579" s="1" t="s">
        <v>73</v>
      </c>
      <c r="F9579" s="38" t="s">
        <v>73</v>
      </c>
      <c r="G9579" s="151">
        <v>1835</v>
      </c>
      <c r="H9579" s="151">
        <f t="shared" si="625"/>
        <v>1</v>
      </c>
      <c r="I9579" s="213"/>
      <c r="J9579" s="303"/>
      <c r="K9579" s="303"/>
      <c r="L9579" s="303" t="s">
        <v>100</v>
      </c>
      <c r="M9579" s="2">
        <v>0</v>
      </c>
      <c r="N9579">
        <v>0</v>
      </c>
      <c r="O9579">
        <v>0</v>
      </c>
      <c r="P9579">
        <v>5</v>
      </c>
      <c r="Q9579" s="2">
        <v>0</v>
      </c>
      <c r="R9579">
        <v>0</v>
      </c>
      <c r="S9579">
        <v>0</v>
      </c>
      <c r="T9579">
        <v>5</v>
      </c>
    </row>
    <row r="9580" spans="1:20">
      <c r="A9580" s="66" t="s">
        <v>1735</v>
      </c>
      <c r="B9580" t="s">
        <v>1807</v>
      </c>
      <c r="C9580" t="s">
        <v>1491</v>
      </c>
      <c r="D9580" s="1" t="s">
        <v>44</v>
      </c>
      <c r="E9580" s="1" t="s">
        <v>73</v>
      </c>
      <c r="F9580" s="38" t="s">
        <v>73</v>
      </c>
      <c r="G9580" s="151">
        <v>0</v>
      </c>
      <c r="H9580" s="151">
        <f t="shared" si="625"/>
        <v>0</v>
      </c>
      <c r="I9580" s="213" t="s">
        <v>100</v>
      </c>
      <c r="J9580" s="303"/>
      <c r="K9580" s="303"/>
      <c r="L9580" s="303"/>
      <c r="M9580" s="2">
        <v>3.8888888888888903E-2</v>
      </c>
      <c r="N9580">
        <v>1.6666666666666701E-2</v>
      </c>
      <c r="O9580">
        <v>3.7267799624996503E-2</v>
      </c>
      <c r="P9580">
        <v>5</v>
      </c>
      <c r="Q9580" s="2">
        <v>6.1269841269841301E-2</v>
      </c>
      <c r="R9580">
        <v>2.9614343184467502E-2</v>
      </c>
      <c r="S9580">
        <v>6.6219684469477E-2</v>
      </c>
      <c r="T9580">
        <v>5</v>
      </c>
    </row>
    <row r="9581" spans="1:20">
      <c r="A9581" s="66" t="s">
        <v>1735</v>
      </c>
      <c r="B9581" t="s">
        <v>1807</v>
      </c>
      <c r="C9581" t="s">
        <v>1491</v>
      </c>
      <c r="D9581" s="1" t="s">
        <v>44</v>
      </c>
      <c r="E9581" s="1" t="s">
        <v>73</v>
      </c>
      <c r="F9581" s="38" t="s">
        <v>73</v>
      </c>
      <c r="G9581" s="151">
        <v>30</v>
      </c>
      <c r="H9581" s="151">
        <f t="shared" si="625"/>
        <v>1.6348773841961851E-2</v>
      </c>
      <c r="I9581" s="213"/>
      <c r="J9581" s="303" t="s">
        <v>100</v>
      </c>
      <c r="K9581" s="303"/>
      <c r="L9581" s="303"/>
      <c r="M9581" s="2">
        <v>5.5555555555555601E-2</v>
      </c>
      <c r="N9581">
        <v>2.6352313834736501E-2</v>
      </c>
      <c r="O9581">
        <v>5.8925565098879001E-2</v>
      </c>
      <c r="P9581">
        <v>5</v>
      </c>
      <c r="Q9581" s="2">
        <v>3.8888888888888903E-2</v>
      </c>
      <c r="R9581">
        <v>1.41639430933133E-2</v>
      </c>
      <c r="S9581">
        <v>3.1671539586087198E-2</v>
      </c>
      <c r="T9581">
        <v>5</v>
      </c>
    </row>
    <row r="9582" spans="1:20">
      <c r="A9582" s="66" t="s">
        <v>1735</v>
      </c>
      <c r="B9582" t="s">
        <v>1807</v>
      </c>
      <c r="C9582" t="s">
        <v>1491</v>
      </c>
      <c r="D9582" s="1" t="s">
        <v>44</v>
      </c>
      <c r="E9582" s="1" t="s">
        <v>73</v>
      </c>
      <c r="F9582" s="38" t="s">
        <v>73</v>
      </c>
      <c r="G9582" s="151">
        <v>1835</v>
      </c>
      <c r="H9582" s="151">
        <f t="shared" si="625"/>
        <v>1</v>
      </c>
      <c r="I9582" s="213"/>
      <c r="J9582" s="303"/>
      <c r="K9582" s="303"/>
      <c r="L9582" s="303" t="s">
        <v>100</v>
      </c>
      <c r="M9582" s="2">
        <v>7.2222222222222202E-2</v>
      </c>
      <c r="N9582">
        <v>3.5789163129792002E-2</v>
      </c>
      <c r="O9582">
        <v>8.0027001616044105E-2</v>
      </c>
      <c r="P9582">
        <v>5</v>
      </c>
      <c r="Q9582" s="2">
        <v>4.4444444444444398E-2</v>
      </c>
      <c r="R9582">
        <v>2.07869854820774E-2</v>
      </c>
      <c r="S9582">
        <v>4.64811125852264E-2</v>
      </c>
      <c r="T9582">
        <v>5</v>
      </c>
    </row>
    <row r="9583" spans="1:20">
      <c r="A9583" s="25" t="s">
        <v>1735</v>
      </c>
      <c r="B9583" t="s">
        <v>1809</v>
      </c>
      <c r="C9583" t="s">
        <v>1491</v>
      </c>
      <c r="D9583" s="1" t="s">
        <v>44</v>
      </c>
      <c r="E9583" s="1" t="s">
        <v>73</v>
      </c>
      <c r="F9583" s="38" t="s">
        <v>73</v>
      </c>
      <c r="G9583" s="151">
        <v>0</v>
      </c>
      <c r="H9583" s="151">
        <f t="shared" si="625"/>
        <v>0</v>
      </c>
      <c r="I9583" s="213" t="s">
        <v>100</v>
      </c>
      <c r="J9583" s="303"/>
      <c r="K9583" s="303"/>
      <c r="L9583" s="303"/>
      <c r="M9583" s="2">
        <v>2.7777777777777801E-2</v>
      </c>
      <c r="N9583">
        <v>2.1516574145596799E-2</v>
      </c>
      <c r="O9583">
        <v>4.8112522432468802E-2</v>
      </c>
      <c r="P9583">
        <v>5</v>
      </c>
      <c r="Q9583" s="2">
        <v>1.1111111111111099E-2</v>
      </c>
      <c r="R9583">
        <v>1.1111111111111099E-2</v>
      </c>
      <c r="S9583">
        <v>2.4845199749997701E-2</v>
      </c>
      <c r="T9583">
        <v>5</v>
      </c>
    </row>
    <row r="9584" spans="1:20">
      <c r="A9584" s="66" t="s">
        <v>1735</v>
      </c>
      <c r="B9584" t="s">
        <v>1809</v>
      </c>
      <c r="C9584" t="s">
        <v>1491</v>
      </c>
      <c r="D9584" s="1" t="s">
        <v>44</v>
      </c>
      <c r="E9584" s="1" t="s">
        <v>73</v>
      </c>
      <c r="F9584" s="38" t="s">
        <v>73</v>
      </c>
      <c r="G9584" s="151">
        <v>30</v>
      </c>
      <c r="H9584" s="151">
        <f t="shared" si="625"/>
        <v>1.6348773841961851E-2</v>
      </c>
      <c r="I9584" s="213"/>
      <c r="J9584" s="303" t="s">
        <v>100</v>
      </c>
      <c r="K9584" s="303"/>
      <c r="L9584" s="303"/>
      <c r="M9584" s="2">
        <v>0</v>
      </c>
      <c r="N9584">
        <v>0</v>
      </c>
      <c r="O9584">
        <v>0</v>
      </c>
      <c r="P9584">
        <v>5</v>
      </c>
      <c r="Q9584" s="2">
        <v>0</v>
      </c>
      <c r="R9584">
        <v>0</v>
      </c>
      <c r="S9584">
        <v>0</v>
      </c>
      <c r="T9584">
        <v>5</v>
      </c>
    </row>
    <row r="9585" spans="1:20">
      <c r="A9585" s="66" t="s">
        <v>1735</v>
      </c>
      <c r="B9585" t="s">
        <v>1809</v>
      </c>
      <c r="C9585" t="s">
        <v>1491</v>
      </c>
      <c r="D9585" s="1" t="s">
        <v>44</v>
      </c>
      <c r="E9585" s="1" t="s">
        <v>73</v>
      </c>
      <c r="F9585" s="38" t="s">
        <v>73</v>
      </c>
      <c r="G9585" s="151">
        <v>1835</v>
      </c>
      <c r="H9585" s="151">
        <f t="shared" si="625"/>
        <v>1</v>
      </c>
      <c r="I9585" s="213"/>
      <c r="J9585" s="303"/>
      <c r="K9585" s="303"/>
      <c r="L9585" s="303" t="s">
        <v>100</v>
      </c>
      <c r="M9585" s="2">
        <v>1.6666666666666701E-2</v>
      </c>
      <c r="N9585">
        <v>6.8041381743977197E-3</v>
      </c>
      <c r="O9585">
        <v>1.52145154862546E-2</v>
      </c>
      <c r="P9585">
        <v>5</v>
      </c>
      <c r="Q9585" s="2">
        <v>5.5555555555555497E-3</v>
      </c>
      <c r="R9585">
        <v>5.5555555555555497E-3</v>
      </c>
      <c r="S9585">
        <v>1.24225998749988E-2</v>
      </c>
      <c r="T9585">
        <v>5</v>
      </c>
    </row>
    <row r="9586" spans="1:20">
      <c r="A9586" s="66" t="s">
        <v>1735</v>
      </c>
      <c r="B9586" t="s">
        <v>1812</v>
      </c>
      <c r="C9586" t="s">
        <v>1491</v>
      </c>
      <c r="D9586" s="1" t="s">
        <v>44</v>
      </c>
      <c r="E9586" s="1" t="s">
        <v>73</v>
      </c>
      <c r="F9586" s="38" t="s">
        <v>73</v>
      </c>
      <c r="G9586" s="151">
        <v>0</v>
      </c>
      <c r="H9586" s="151">
        <f t="shared" si="625"/>
        <v>0</v>
      </c>
      <c r="I9586" s="213" t="s">
        <v>100</v>
      </c>
      <c r="J9586" s="303"/>
      <c r="K9586" s="303"/>
      <c r="L9586" s="303"/>
      <c r="M9586" s="2">
        <v>0</v>
      </c>
      <c r="N9586">
        <v>0</v>
      </c>
      <c r="O9586">
        <v>0</v>
      </c>
      <c r="P9586">
        <v>5</v>
      </c>
      <c r="Q9586" s="2">
        <v>0</v>
      </c>
      <c r="R9586">
        <v>0</v>
      </c>
      <c r="S9586">
        <v>0</v>
      </c>
      <c r="T9586">
        <v>5</v>
      </c>
    </row>
    <row r="9587" spans="1:20">
      <c r="A9587" s="66" t="s">
        <v>1735</v>
      </c>
      <c r="B9587" t="s">
        <v>1812</v>
      </c>
      <c r="C9587" t="s">
        <v>1491</v>
      </c>
      <c r="D9587" s="1" t="s">
        <v>44</v>
      </c>
      <c r="E9587" s="1" t="s">
        <v>73</v>
      </c>
      <c r="F9587" s="38" t="s">
        <v>73</v>
      </c>
      <c r="G9587" s="151">
        <v>30</v>
      </c>
      <c r="H9587" s="151">
        <f t="shared" si="625"/>
        <v>1.6348773841961851E-2</v>
      </c>
      <c r="I9587" s="213"/>
      <c r="J9587" s="303" t="s">
        <v>100</v>
      </c>
      <c r="K9587" s="303"/>
      <c r="L9587" s="303"/>
      <c r="M9587" s="2">
        <v>0</v>
      </c>
      <c r="N9587">
        <v>0</v>
      </c>
      <c r="O9587">
        <v>0</v>
      </c>
      <c r="P9587">
        <v>5</v>
      </c>
      <c r="Q9587" s="2">
        <v>0</v>
      </c>
      <c r="R9587">
        <v>0</v>
      </c>
      <c r="S9587">
        <v>0</v>
      </c>
      <c r="T9587">
        <v>5</v>
      </c>
    </row>
    <row r="9588" spans="1:20">
      <c r="A9588" s="66" t="s">
        <v>1735</v>
      </c>
      <c r="B9588" t="s">
        <v>1812</v>
      </c>
      <c r="C9588" t="s">
        <v>1491</v>
      </c>
      <c r="D9588" s="1" t="s">
        <v>44</v>
      </c>
      <c r="E9588" s="1" t="s">
        <v>73</v>
      </c>
      <c r="F9588" s="38" t="s">
        <v>73</v>
      </c>
      <c r="G9588" s="151">
        <v>1835</v>
      </c>
      <c r="H9588" s="151">
        <f t="shared" si="625"/>
        <v>1</v>
      </c>
      <c r="I9588" s="213"/>
      <c r="J9588" s="303"/>
      <c r="K9588" s="303"/>
      <c r="L9588" s="303" t="s">
        <v>100</v>
      </c>
      <c r="M9588" s="2">
        <v>0</v>
      </c>
      <c r="N9588">
        <v>0</v>
      </c>
      <c r="O9588">
        <v>0</v>
      </c>
      <c r="P9588">
        <v>5</v>
      </c>
      <c r="Q9588" s="2">
        <v>0</v>
      </c>
      <c r="R9588">
        <v>0</v>
      </c>
      <c r="S9588">
        <v>0</v>
      </c>
      <c r="T9588">
        <v>5</v>
      </c>
    </row>
    <row r="9589" spans="1:20">
      <c r="A9589" s="66" t="s">
        <v>1735</v>
      </c>
      <c r="B9589" t="s">
        <v>697</v>
      </c>
      <c r="C9589" t="s">
        <v>1491</v>
      </c>
      <c r="D9589" s="1" t="s">
        <v>44</v>
      </c>
      <c r="E9589" s="1" t="s">
        <v>73</v>
      </c>
      <c r="F9589" s="38" t="s">
        <v>73</v>
      </c>
      <c r="G9589" s="151">
        <v>0</v>
      </c>
      <c r="H9589" s="151">
        <f t="shared" si="625"/>
        <v>0</v>
      </c>
      <c r="I9589" s="213" t="s">
        <v>100</v>
      </c>
      <c r="J9589" s="303"/>
      <c r="K9589" s="303"/>
      <c r="L9589" s="303"/>
      <c r="M9589" s="2">
        <v>0</v>
      </c>
      <c r="N9589">
        <v>0</v>
      </c>
      <c r="O9589">
        <v>0</v>
      </c>
      <c r="P9589">
        <v>5</v>
      </c>
      <c r="Q9589" s="2">
        <v>0</v>
      </c>
      <c r="R9589">
        <v>0</v>
      </c>
      <c r="S9589">
        <v>0</v>
      </c>
      <c r="T9589">
        <v>5</v>
      </c>
    </row>
    <row r="9590" spans="1:20">
      <c r="A9590" s="66" t="s">
        <v>1735</v>
      </c>
      <c r="B9590" t="s">
        <v>697</v>
      </c>
      <c r="C9590" t="s">
        <v>1491</v>
      </c>
      <c r="D9590" s="1" t="s">
        <v>44</v>
      </c>
      <c r="E9590" s="1" t="s">
        <v>73</v>
      </c>
      <c r="F9590" s="38" t="s">
        <v>73</v>
      </c>
      <c r="G9590" s="151">
        <v>30</v>
      </c>
      <c r="H9590" s="151">
        <f t="shared" si="625"/>
        <v>1.6348773841961851E-2</v>
      </c>
      <c r="I9590" s="213"/>
      <c r="J9590" s="303" t="s">
        <v>100</v>
      </c>
      <c r="K9590" s="303"/>
      <c r="L9590" s="303"/>
      <c r="M9590" s="2">
        <v>0</v>
      </c>
      <c r="N9590">
        <v>0</v>
      </c>
      <c r="O9590">
        <v>0</v>
      </c>
      <c r="P9590">
        <v>5</v>
      </c>
      <c r="Q9590" s="2">
        <v>0</v>
      </c>
      <c r="R9590">
        <v>0</v>
      </c>
      <c r="S9590">
        <v>0</v>
      </c>
      <c r="T9590">
        <v>5</v>
      </c>
    </row>
    <row r="9591" spans="1:20">
      <c r="A9591" s="25" t="s">
        <v>1735</v>
      </c>
      <c r="B9591" t="s">
        <v>697</v>
      </c>
      <c r="C9591" t="s">
        <v>1491</v>
      </c>
      <c r="D9591" s="1" t="s">
        <v>44</v>
      </c>
      <c r="E9591" s="1" t="s">
        <v>73</v>
      </c>
      <c r="F9591" s="38" t="s">
        <v>73</v>
      </c>
      <c r="G9591" s="151">
        <v>1835</v>
      </c>
      <c r="H9591" s="151">
        <f t="shared" si="625"/>
        <v>1</v>
      </c>
      <c r="I9591" s="213"/>
      <c r="J9591" s="303"/>
      <c r="K9591" s="303"/>
      <c r="L9591" s="303" t="s">
        <v>100</v>
      </c>
      <c r="M9591" s="2">
        <v>0</v>
      </c>
      <c r="N9591">
        <v>0</v>
      </c>
      <c r="O9591">
        <v>0</v>
      </c>
      <c r="P9591">
        <v>5</v>
      </c>
      <c r="Q9591" s="2">
        <v>0</v>
      </c>
      <c r="R9591">
        <v>0</v>
      </c>
      <c r="S9591">
        <v>0</v>
      </c>
      <c r="T9591">
        <v>5</v>
      </c>
    </row>
    <row r="9592" spans="1:20">
      <c r="A9592" s="66" t="s">
        <v>1735</v>
      </c>
      <c r="B9592" t="s">
        <v>1815</v>
      </c>
      <c r="C9592" t="s">
        <v>1491</v>
      </c>
      <c r="D9592" s="1" t="s">
        <v>44</v>
      </c>
      <c r="E9592" s="1" t="s">
        <v>73</v>
      </c>
      <c r="F9592" s="38" t="s">
        <v>73</v>
      </c>
      <c r="G9592" s="151">
        <v>0</v>
      </c>
      <c r="H9592" s="151">
        <f t="shared" si="625"/>
        <v>0</v>
      </c>
      <c r="I9592" s="213" t="s">
        <v>100</v>
      </c>
      <c r="J9592" s="303"/>
      <c r="K9592" s="303"/>
      <c r="L9592" s="303"/>
      <c r="M9592" s="2">
        <v>0</v>
      </c>
      <c r="N9592">
        <v>0</v>
      </c>
      <c r="O9592">
        <v>0</v>
      </c>
      <c r="P9592">
        <v>5</v>
      </c>
      <c r="Q9592" s="2">
        <v>5.7142857142857099E-3</v>
      </c>
      <c r="R9592">
        <v>5.7142857142857099E-3</v>
      </c>
      <c r="S9592">
        <v>1.27775312999988E-2</v>
      </c>
      <c r="T9592">
        <v>5</v>
      </c>
    </row>
    <row r="9593" spans="1:20">
      <c r="A9593" s="66" t="s">
        <v>1735</v>
      </c>
      <c r="B9593" t="s">
        <v>1815</v>
      </c>
      <c r="C9593" t="s">
        <v>1491</v>
      </c>
      <c r="D9593" s="1" t="s">
        <v>44</v>
      </c>
      <c r="E9593" s="1" t="s">
        <v>73</v>
      </c>
      <c r="F9593" s="38" t="s">
        <v>73</v>
      </c>
      <c r="G9593" s="151">
        <v>30</v>
      </c>
      <c r="H9593" s="151">
        <f t="shared" si="625"/>
        <v>1.6348773841961851E-2</v>
      </c>
      <c r="I9593" s="213"/>
      <c r="J9593" s="303" t="s">
        <v>100</v>
      </c>
      <c r="K9593" s="303"/>
      <c r="L9593" s="303"/>
      <c r="M9593" s="2">
        <v>6.6666666666666693E-2</v>
      </c>
      <c r="N9593">
        <v>6.6666666666666693E-2</v>
      </c>
      <c r="O9593">
        <v>0.14907119849998601</v>
      </c>
      <c r="P9593">
        <v>5</v>
      </c>
      <c r="Q9593" s="2">
        <v>0</v>
      </c>
      <c r="R9593">
        <v>0</v>
      </c>
      <c r="S9593">
        <v>0</v>
      </c>
      <c r="T9593">
        <v>5</v>
      </c>
    </row>
    <row r="9594" spans="1:20">
      <c r="A9594" s="66" t="s">
        <v>1735</v>
      </c>
      <c r="B9594" t="s">
        <v>1815</v>
      </c>
      <c r="C9594" t="s">
        <v>1491</v>
      </c>
      <c r="D9594" s="1" t="s">
        <v>44</v>
      </c>
      <c r="E9594" s="1" t="s">
        <v>73</v>
      </c>
      <c r="F9594" s="38" t="s">
        <v>73</v>
      </c>
      <c r="G9594" s="151">
        <v>1835</v>
      </c>
      <c r="H9594" s="151">
        <f t="shared" si="625"/>
        <v>1</v>
      </c>
      <c r="I9594" s="213"/>
      <c r="J9594" s="303"/>
      <c r="K9594" s="303"/>
      <c r="L9594" s="303" t="s">
        <v>100</v>
      </c>
      <c r="M9594" s="2">
        <v>0</v>
      </c>
      <c r="N9594">
        <v>0</v>
      </c>
      <c r="O9594">
        <v>0</v>
      </c>
      <c r="P9594">
        <v>5</v>
      </c>
      <c r="Q9594" s="2">
        <v>0</v>
      </c>
      <c r="R9594">
        <v>0</v>
      </c>
      <c r="S9594">
        <v>0</v>
      </c>
      <c r="T9594">
        <v>5</v>
      </c>
    </row>
    <row r="9595" spans="1:20">
      <c r="A9595" s="66" t="s">
        <v>1735</v>
      </c>
      <c r="B9595" t="s">
        <v>1816</v>
      </c>
      <c r="C9595" t="s">
        <v>1491</v>
      </c>
      <c r="D9595" s="1" t="s">
        <v>44</v>
      </c>
      <c r="E9595" s="1" t="s">
        <v>73</v>
      </c>
      <c r="F9595" s="38" t="s">
        <v>73</v>
      </c>
      <c r="G9595" s="151">
        <v>0</v>
      </c>
      <c r="H9595" s="151">
        <f t="shared" si="625"/>
        <v>0</v>
      </c>
      <c r="I9595" s="213" t="s">
        <v>100</v>
      </c>
      <c r="J9595" s="303"/>
      <c r="K9595" s="303"/>
      <c r="L9595" s="303"/>
      <c r="M9595" s="2">
        <v>7.7777777777777807E-2</v>
      </c>
      <c r="N9595">
        <v>7.7777777777777807E-2</v>
      </c>
      <c r="O9595">
        <v>0.17391639824998401</v>
      </c>
      <c r="P9595">
        <v>5</v>
      </c>
      <c r="Q9595" s="2">
        <v>0.05</v>
      </c>
      <c r="R9595">
        <v>0.05</v>
      </c>
      <c r="S9595">
        <v>0.111803398874989</v>
      </c>
      <c r="T9595">
        <v>5</v>
      </c>
    </row>
    <row r="9596" spans="1:20">
      <c r="A9596" s="66" t="s">
        <v>1735</v>
      </c>
      <c r="B9596" t="s">
        <v>1816</v>
      </c>
      <c r="C9596" t="s">
        <v>1491</v>
      </c>
      <c r="D9596" s="1" t="s">
        <v>44</v>
      </c>
      <c r="E9596" s="1" t="s">
        <v>73</v>
      </c>
      <c r="F9596" s="38" t="s">
        <v>73</v>
      </c>
      <c r="G9596" s="151">
        <v>30</v>
      </c>
      <c r="H9596" s="151">
        <f t="shared" si="625"/>
        <v>1.6348773841961851E-2</v>
      </c>
      <c r="I9596" s="213"/>
      <c r="J9596" s="303" t="s">
        <v>100</v>
      </c>
      <c r="K9596" s="303"/>
      <c r="L9596" s="303"/>
      <c r="M9596" s="2">
        <v>7.2222222222222202E-2</v>
      </c>
      <c r="N9596">
        <v>6.5499034014175506E-2</v>
      </c>
      <c r="O9596">
        <v>0.14646029251626699</v>
      </c>
      <c r="P9596">
        <v>5</v>
      </c>
      <c r="Q9596" s="2">
        <v>2.2222222222222199E-2</v>
      </c>
      <c r="R9596">
        <v>2.2222222222222199E-2</v>
      </c>
      <c r="S9596">
        <v>4.9690399499995298E-2</v>
      </c>
      <c r="T9596">
        <v>5</v>
      </c>
    </row>
    <row r="9597" spans="1:20">
      <c r="A9597" s="66" t="s">
        <v>1735</v>
      </c>
      <c r="B9597" t="s">
        <v>1816</v>
      </c>
      <c r="C9597" t="s">
        <v>1491</v>
      </c>
      <c r="D9597" s="1" t="s">
        <v>44</v>
      </c>
      <c r="E9597" s="1" t="s">
        <v>73</v>
      </c>
      <c r="F9597" s="38" t="s">
        <v>73</v>
      </c>
      <c r="G9597" s="151">
        <v>1835</v>
      </c>
      <c r="H9597" s="151">
        <f t="shared" si="625"/>
        <v>1</v>
      </c>
      <c r="I9597" s="213"/>
      <c r="J9597" s="303"/>
      <c r="K9597" s="303"/>
      <c r="L9597" s="303" t="s">
        <v>100</v>
      </c>
      <c r="M9597" s="2">
        <v>5.5555555555555601E-2</v>
      </c>
      <c r="N9597">
        <v>5.5555555555555601E-2</v>
      </c>
      <c r="O9597">
        <v>0.12422599874998801</v>
      </c>
      <c r="P9597">
        <v>5</v>
      </c>
      <c r="Q9597" s="2">
        <v>3.8888888888888903E-2</v>
      </c>
      <c r="R9597">
        <v>3.8888888888888903E-2</v>
      </c>
      <c r="S9597">
        <v>8.6958199124991795E-2</v>
      </c>
      <c r="T9597">
        <v>5</v>
      </c>
    </row>
    <row r="9598" spans="1:20">
      <c r="A9598" s="66" t="s">
        <v>1735</v>
      </c>
      <c r="B9598" t="s">
        <v>1819</v>
      </c>
      <c r="C9598" t="s">
        <v>1491</v>
      </c>
      <c r="D9598" s="1" t="s">
        <v>44</v>
      </c>
      <c r="E9598" s="1" t="s">
        <v>73</v>
      </c>
      <c r="F9598" s="38" t="s">
        <v>73</v>
      </c>
      <c r="G9598" s="151">
        <v>0</v>
      </c>
      <c r="H9598" s="151">
        <f t="shared" si="625"/>
        <v>0</v>
      </c>
      <c r="I9598" s="213" t="s">
        <v>100</v>
      </c>
      <c r="J9598" s="303"/>
      <c r="K9598" s="303"/>
      <c r="L9598" s="303"/>
      <c r="M9598" s="2">
        <v>0</v>
      </c>
      <c r="N9598">
        <v>0</v>
      </c>
      <c r="O9598">
        <v>0</v>
      </c>
      <c r="P9598">
        <v>5</v>
      </c>
      <c r="Q9598" s="2">
        <v>0</v>
      </c>
      <c r="R9598">
        <v>0</v>
      </c>
      <c r="S9598">
        <v>0</v>
      </c>
      <c r="T9598">
        <v>5</v>
      </c>
    </row>
    <row r="9599" spans="1:20">
      <c r="A9599" s="25" t="s">
        <v>1735</v>
      </c>
      <c r="B9599" t="s">
        <v>1819</v>
      </c>
      <c r="C9599" t="s">
        <v>1491</v>
      </c>
      <c r="D9599" s="1" t="s">
        <v>44</v>
      </c>
      <c r="E9599" s="1" t="s">
        <v>73</v>
      </c>
      <c r="F9599" s="38" t="s">
        <v>73</v>
      </c>
      <c r="G9599" s="151">
        <v>30</v>
      </c>
      <c r="H9599" s="151">
        <f t="shared" si="625"/>
        <v>1.6348773841961851E-2</v>
      </c>
      <c r="I9599" s="213"/>
      <c r="J9599" s="303" t="s">
        <v>100</v>
      </c>
      <c r="K9599" s="303"/>
      <c r="L9599" s="303"/>
      <c r="M9599" s="2">
        <v>0</v>
      </c>
      <c r="N9599">
        <v>0</v>
      </c>
      <c r="O9599">
        <v>0</v>
      </c>
      <c r="P9599">
        <v>5</v>
      </c>
      <c r="Q9599" s="2">
        <v>0</v>
      </c>
      <c r="R9599">
        <v>0</v>
      </c>
      <c r="S9599">
        <v>0</v>
      </c>
      <c r="T9599">
        <v>5</v>
      </c>
    </row>
    <row r="9600" spans="1:20">
      <c r="A9600" s="66" t="s">
        <v>1735</v>
      </c>
      <c r="B9600" t="s">
        <v>1819</v>
      </c>
      <c r="C9600" t="s">
        <v>1491</v>
      </c>
      <c r="D9600" s="1" t="s">
        <v>44</v>
      </c>
      <c r="E9600" s="1" t="s">
        <v>73</v>
      </c>
      <c r="F9600" s="38" t="s">
        <v>73</v>
      </c>
      <c r="G9600" s="151">
        <v>1835</v>
      </c>
      <c r="H9600" s="151">
        <f t="shared" si="625"/>
        <v>1</v>
      </c>
      <c r="I9600" s="213"/>
      <c r="J9600" s="303"/>
      <c r="K9600" s="303"/>
      <c r="L9600" s="303" t="s">
        <v>100</v>
      </c>
      <c r="M9600" s="2">
        <v>0</v>
      </c>
      <c r="N9600">
        <v>0</v>
      </c>
      <c r="O9600">
        <v>0</v>
      </c>
      <c r="P9600">
        <v>5</v>
      </c>
      <c r="Q9600" s="2">
        <v>0</v>
      </c>
      <c r="R9600">
        <v>0</v>
      </c>
      <c r="S9600">
        <v>0</v>
      </c>
      <c r="T9600">
        <v>5</v>
      </c>
    </row>
    <row r="9601" spans="1:20">
      <c r="A9601" s="66" t="s">
        <v>1735</v>
      </c>
      <c r="B9601" t="s">
        <v>1821</v>
      </c>
      <c r="C9601" t="s">
        <v>1491</v>
      </c>
      <c r="D9601" s="1" t="s">
        <v>44</v>
      </c>
      <c r="E9601" s="1" t="s">
        <v>73</v>
      </c>
      <c r="F9601" s="38" t="s">
        <v>73</v>
      </c>
      <c r="G9601" s="151">
        <v>0</v>
      </c>
      <c r="H9601" s="151">
        <f t="shared" si="625"/>
        <v>0</v>
      </c>
      <c r="I9601" s="213" t="s">
        <v>100</v>
      </c>
      <c r="J9601" s="303"/>
      <c r="K9601" s="303"/>
      <c r="L9601" s="303"/>
      <c r="M9601" s="2">
        <v>7.2222222222222202E-2</v>
      </c>
      <c r="N9601">
        <v>5.9317101400174002E-2</v>
      </c>
      <c r="O9601">
        <v>0.13263707095903701</v>
      </c>
      <c r="P9601">
        <v>5</v>
      </c>
      <c r="Q9601" s="2">
        <v>1.1111111111111099E-2</v>
      </c>
      <c r="R9601">
        <v>1.1111111111111099E-2</v>
      </c>
      <c r="S9601">
        <v>2.4845199749997701E-2</v>
      </c>
      <c r="T9601">
        <v>5</v>
      </c>
    </row>
    <row r="9602" spans="1:20">
      <c r="A9602" s="66" t="s">
        <v>1735</v>
      </c>
      <c r="B9602" t="s">
        <v>1821</v>
      </c>
      <c r="C9602" t="s">
        <v>1491</v>
      </c>
      <c r="D9602" s="1" t="s">
        <v>44</v>
      </c>
      <c r="E9602" s="1" t="s">
        <v>73</v>
      </c>
      <c r="F9602" s="38" t="s">
        <v>73</v>
      </c>
      <c r="G9602" s="151">
        <v>30</v>
      </c>
      <c r="H9602" s="151">
        <f t="shared" si="625"/>
        <v>1.6348773841961851E-2</v>
      </c>
      <c r="I9602" s="213"/>
      <c r="J9602" s="303" t="s">
        <v>100</v>
      </c>
      <c r="K9602" s="303"/>
      <c r="L9602" s="303"/>
      <c r="M9602" s="2">
        <v>7.2222222222222202E-2</v>
      </c>
      <c r="N9602">
        <v>6.5499034014175506E-2</v>
      </c>
      <c r="O9602">
        <v>0.14646029251626699</v>
      </c>
      <c r="P9602">
        <v>5</v>
      </c>
      <c r="Q9602" s="2">
        <v>0</v>
      </c>
      <c r="R9602">
        <v>0</v>
      </c>
      <c r="S9602">
        <v>0</v>
      </c>
      <c r="T9602">
        <v>5</v>
      </c>
    </row>
    <row r="9603" spans="1:20">
      <c r="A9603" s="66" t="s">
        <v>1735</v>
      </c>
      <c r="B9603" t="s">
        <v>1821</v>
      </c>
      <c r="C9603" t="s">
        <v>1491</v>
      </c>
      <c r="D9603" s="1" t="s">
        <v>44</v>
      </c>
      <c r="E9603" s="1" t="s">
        <v>73</v>
      </c>
      <c r="F9603" s="38" t="s">
        <v>73</v>
      </c>
      <c r="G9603" s="151">
        <v>1835</v>
      </c>
      <c r="H9603" s="151">
        <f t="shared" si="625"/>
        <v>1</v>
      </c>
      <c r="I9603" s="213"/>
      <c r="J9603" s="303"/>
      <c r="K9603" s="303"/>
      <c r="L9603" s="303" t="s">
        <v>100</v>
      </c>
      <c r="M9603" s="2">
        <v>9.44444444444444E-2</v>
      </c>
      <c r="N9603">
        <v>8.7665187989219406E-2</v>
      </c>
      <c r="O9603">
        <v>0.196025319604193</v>
      </c>
      <c r="P9603">
        <v>5</v>
      </c>
      <c r="Q9603" s="2">
        <v>5.5555555555555497E-3</v>
      </c>
      <c r="R9603">
        <v>5.5555555555555497E-3</v>
      </c>
      <c r="S9603">
        <v>1.24225998749988E-2</v>
      </c>
      <c r="T9603">
        <v>5</v>
      </c>
    </row>
    <row r="9604" spans="1:20">
      <c r="A9604" s="66" t="s">
        <v>1735</v>
      </c>
      <c r="B9604" t="s">
        <v>1824</v>
      </c>
      <c r="C9604" t="s">
        <v>1491</v>
      </c>
      <c r="D9604" s="1" t="s">
        <v>44</v>
      </c>
      <c r="E9604" s="1" t="s">
        <v>73</v>
      </c>
      <c r="F9604" s="38" t="s">
        <v>73</v>
      </c>
      <c r="G9604" s="151">
        <v>0</v>
      </c>
      <c r="H9604" s="151">
        <f t="shared" si="625"/>
        <v>0</v>
      </c>
      <c r="I9604" s="213" t="s">
        <v>100</v>
      </c>
      <c r="J9604" s="303"/>
      <c r="K9604" s="303"/>
      <c r="L9604" s="303"/>
      <c r="M9604" s="2">
        <v>0.227777777777778</v>
      </c>
      <c r="N9604">
        <v>0.108795311264256</v>
      </c>
      <c r="O9604">
        <v>0.24327371162012601</v>
      </c>
      <c r="P9604">
        <v>5</v>
      </c>
      <c r="Q9604" s="2">
        <v>0.145238095238095</v>
      </c>
      <c r="R9604">
        <v>0.112963582516919</v>
      </c>
      <c r="S9604">
        <v>0.25259424948973702</v>
      </c>
      <c r="T9604">
        <v>5</v>
      </c>
    </row>
    <row r="9605" spans="1:20">
      <c r="A9605" s="66" t="s">
        <v>1735</v>
      </c>
      <c r="B9605" t="s">
        <v>1824</v>
      </c>
      <c r="C9605" t="s">
        <v>1491</v>
      </c>
      <c r="D9605" s="1" t="s">
        <v>44</v>
      </c>
      <c r="E9605" s="1" t="s">
        <v>73</v>
      </c>
      <c r="F9605" s="38" t="s">
        <v>73</v>
      </c>
      <c r="G9605" s="151">
        <v>30</v>
      </c>
      <c r="H9605" s="151">
        <f t="shared" si="625"/>
        <v>1.6348773841961851E-2</v>
      </c>
      <c r="I9605" s="213"/>
      <c r="J9605" s="303" t="s">
        <v>100</v>
      </c>
      <c r="K9605" s="303"/>
      <c r="L9605" s="303"/>
      <c r="M9605" s="2">
        <v>0.227777777777778</v>
      </c>
      <c r="N9605">
        <v>0.122159074596089</v>
      </c>
      <c r="O9605">
        <v>0.27315599486532299</v>
      </c>
      <c r="P9605">
        <v>5</v>
      </c>
      <c r="Q9605" s="2">
        <v>0.105555555555556</v>
      </c>
      <c r="R9605">
        <v>7.3702773119008899E-2</v>
      </c>
      <c r="S9605">
        <v>0.16480441082434799</v>
      </c>
      <c r="T9605">
        <v>5</v>
      </c>
    </row>
    <row r="9606" spans="1:20">
      <c r="A9606" s="66" t="s">
        <v>1735</v>
      </c>
      <c r="B9606" t="s">
        <v>1824</v>
      </c>
      <c r="C9606" t="s">
        <v>1491</v>
      </c>
      <c r="D9606" s="1" t="s">
        <v>44</v>
      </c>
      <c r="E9606" s="1" t="s">
        <v>73</v>
      </c>
      <c r="F9606" s="38" t="s">
        <v>73</v>
      </c>
      <c r="G9606" s="151">
        <v>1835</v>
      </c>
      <c r="H9606" s="151">
        <f t="shared" si="625"/>
        <v>1</v>
      </c>
      <c r="I9606" s="213"/>
      <c r="J9606" s="303"/>
      <c r="K9606" s="303"/>
      <c r="L9606" s="303" t="s">
        <v>100</v>
      </c>
      <c r="M9606" s="2">
        <v>0.211111111111111</v>
      </c>
      <c r="N9606">
        <v>0.15629783218483601</v>
      </c>
      <c r="O9606">
        <v>0.34949257750114698</v>
      </c>
      <c r="P9606">
        <v>5</v>
      </c>
      <c r="Q9606" s="2">
        <v>0.133333333333333</v>
      </c>
      <c r="R9606">
        <v>6.1739196585813498E-2</v>
      </c>
      <c r="S9606">
        <v>0.13805304044210201</v>
      </c>
      <c r="T9606">
        <v>5</v>
      </c>
    </row>
    <row r="9607" spans="1:20">
      <c r="A9607" s="25" t="s">
        <v>1735</v>
      </c>
      <c r="B9607" t="s">
        <v>1827</v>
      </c>
      <c r="C9607" t="s">
        <v>1491</v>
      </c>
      <c r="D9607" s="1" t="s">
        <v>44</v>
      </c>
      <c r="E9607" s="1" t="s">
        <v>73</v>
      </c>
      <c r="F9607" s="38" t="s">
        <v>73</v>
      </c>
      <c r="G9607" s="151">
        <v>0</v>
      </c>
      <c r="H9607" s="151">
        <f t="shared" si="625"/>
        <v>0</v>
      </c>
      <c r="I9607" s="213" t="s">
        <v>100</v>
      </c>
      <c r="J9607" s="303"/>
      <c r="K9607" s="303"/>
      <c r="L9607" s="303"/>
      <c r="M9607" s="2">
        <v>0</v>
      </c>
      <c r="N9607">
        <v>0</v>
      </c>
      <c r="O9607">
        <v>0</v>
      </c>
      <c r="P9607">
        <v>5</v>
      </c>
      <c r="Q9607" s="2">
        <v>1.1111111111111099E-2</v>
      </c>
      <c r="R9607">
        <v>1.1111111111111099E-2</v>
      </c>
      <c r="S9607">
        <v>2.4845199749997701E-2</v>
      </c>
      <c r="T9607">
        <v>5</v>
      </c>
    </row>
    <row r="9608" spans="1:20">
      <c r="A9608" s="66" t="s">
        <v>1735</v>
      </c>
      <c r="B9608" t="s">
        <v>1827</v>
      </c>
      <c r="C9608" t="s">
        <v>1491</v>
      </c>
      <c r="D9608" s="1" t="s">
        <v>44</v>
      </c>
      <c r="E9608" s="1" t="s">
        <v>73</v>
      </c>
      <c r="F9608" s="38" t="s">
        <v>73</v>
      </c>
      <c r="G9608" s="151">
        <v>30</v>
      </c>
      <c r="H9608" s="151">
        <f t="shared" si="625"/>
        <v>1.6348773841961851E-2</v>
      </c>
      <c r="I9608" s="213"/>
      <c r="J9608" s="303" t="s">
        <v>100</v>
      </c>
      <c r="K9608" s="303"/>
      <c r="L9608" s="303"/>
      <c r="M9608" s="2">
        <v>0</v>
      </c>
      <c r="N9608">
        <v>0</v>
      </c>
      <c r="O9608">
        <v>0</v>
      </c>
      <c r="P9608">
        <v>5</v>
      </c>
      <c r="Q9608" s="2">
        <v>2.2222222222222199E-2</v>
      </c>
      <c r="R9608">
        <v>2.2222222222222199E-2</v>
      </c>
      <c r="S9608">
        <v>4.9690399499995298E-2</v>
      </c>
      <c r="T9608">
        <v>5</v>
      </c>
    </row>
    <row r="9609" spans="1:20">
      <c r="A9609" s="66" t="s">
        <v>1735</v>
      </c>
      <c r="B9609" t="s">
        <v>1827</v>
      </c>
      <c r="C9609" t="s">
        <v>1491</v>
      </c>
      <c r="D9609" s="1" t="s">
        <v>44</v>
      </c>
      <c r="E9609" s="1" t="s">
        <v>73</v>
      </c>
      <c r="F9609" s="38" t="s">
        <v>73</v>
      </c>
      <c r="G9609" s="151">
        <v>1835</v>
      </c>
      <c r="H9609" s="151">
        <f t="shared" si="625"/>
        <v>1</v>
      </c>
      <c r="I9609" s="213"/>
      <c r="J9609" s="303"/>
      <c r="K9609" s="303"/>
      <c r="L9609" s="303" t="s">
        <v>100</v>
      </c>
      <c r="M9609" s="2">
        <v>0</v>
      </c>
      <c r="N9609">
        <v>0</v>
      </c>
      <c r="O9609">
        <v>0</v>
      </c>
      <c r="P9609">
        <v>5</v>
      </c>
      <c r="Q9609" s="2">
        <v>2.2222222222222199E-2</v>
      </c>
      <c r="R9609">
        <v>2.2222222222222199E-2</v>
      </c>
      <c r="S9609">
        <v>4.9690399499995298E-2</v>
      </c>
      <c r="T9609">
        <v>5</v>
      </c>
    </row>
    <row r="9610" spans="1:20">
      <c r="A9610" s="66" t="s">
        <v>1735</v>
      </c>
      <c r="B9610" t="s">
        <v>956</v>
      </c>
      <c r="C9610" t="s">
        <v>1491</v>
      </c>
      <c r="D9610" s="1" t="s">
        <v>44</v>
      </c>
      <c r="E9610" s="1" t="s">
        <v>73</v>
      </c>
      <c r="F9610" s="38" t="s">
        <v>73</v>
      </c>
      <c r="G9610" s="151">
        <v>0</v>
      </c>
      <c r="H9610" s="151">
        <f t="shared" si="625"/>
        <v>0</v>
      </c>
      <c r="I9610" s="213" t="s">
        <v>100</v>
      </c>
      <c r="J9610" s="303"/>
      <c r="K9610" s="303"/>
      <c r="L9610" s="303"/>
      <c r="M9610" s="2">
        <v>0</v>
      </c>
      <c r="N9610">
        <v>0</v>
      </c>
      <c r="O9610">
        <v>0</v>
      </c>
      <c r="P9610">
        <v>5</v>
      </c>
      <c r="Q9610" s="2">
        <v>0</v>
      </c>
      <c r="R9610">
        <v>0</v>
      </c>
      <c r="S9610">
        <v>0</v>
      </c>
      <c r="T9610">
        <v>5</v>
      </c>
    </row>
    <row r="9611" spans="1:20">
      <c r="A9611" s="66" t="s">
        <v>1735</v>
      </c>
      <c r="B9611" t="s">
        <v>956</v>
      </c>
      <c r="C9611" t="s">
        <v>1491</v>
      </c>
      <c r="D9611" s="1" t="s">
        <v>44</v>
      </c>
      <c r="E9611" s="1" t="s">
        <v>73</v>
      </c>
      <c r="F9611" s="38" t="s">
        <v>73</v>
      </c>
      <c r="G9611" s="151">
        <v>30</v>
      </c>
      <c r="H9611" s="151">
        <f t="shared" si="625"/>
        <v>1.6348773841961851E-2</v>
      </c>
      <c r="I9611" s="213"/>
      <c r="J9611" s="303" t="s">
        <v>100</v>
      </c>
      <c r="K9611" s="303"/>
      <c r="L9611" s="303"/>
      <c r="M9611" s="2">
        <v>5.5555555555555497E-3</v>
      </c>
      <c r="N9611">
        <v>5.5555555555555497E-3</v>
      </c>
      <c r="O9611">
        <v>1.24225998749988E-2</v>
      </c>
      <c r="P9611">
        <v>5</v>
      </c>
      <c r="Q9611" s="2">
        <v>0</v>
      </c>
      <c r="R9611">
        <v>0</v>
      </c>
      <c r="S9611">
        <v>0</v>
      </c>
      <c r="T9611">
        <v>5</v>
      </c>
    </row>
    <row r="9612" spans="1:20">
      <c r="A9612" s="66" t="s">
        <v>1735</v>
      </c>
      <c r="B9612" t="s">
        <v>956</v>
      </c>
      <c r="C9612" t="s">
        <v>1491</v>
      </c>
      <c r="D9612" s="1" t="s">
        <v>44</v>
      </c>
      <c r="E9612" s="1" t="s">
        <v>73</v>
      </c>
      <c r="F9612" s="38" t="s">
        <v>73</v>
      </c>
      <c r="G9612" s="151">
        <v>1835</v>
      </c>
      <c r="H9612" s="151">
        <f t="shared" si="625"/>
        <v>1</v>
      </c>
      <c r="I9612" s="213"/>
      <c r="J9612" s="303"/>
      <c r="K9612" s="303"/>
      <c r="L9612" s="303" t="s">
        <v>100</v>
      </c>
      <c r="M9612" s="2">
        <v>5.5555555555555497E-3</v>
      </c>
      <c r="N9612">
        <v>5.5555555555555497E-3</v>
      </c>
      <c r="O9612">
        <v>1.24225998749988E-2</v>
      </c>
      <c r="P9612">
        <v>5</v>
      </c>
      <c r="Q9612" s="2">
        <v>0</v>
      </c>
      <c r="R9612">
        <v>0</v>
      </c>
      <c r="S9612">
        <v>0</v>
      </c>
      <c r="T9612">
        <v>5</v>
      </c>
    </row>
    <row r="9613" spans="1:20">
      <c r="A9613" s="66" t="s">
        <v>1735</v>
      </c>
      <c r="B9613" t="s">
        <v>955</v>
      </c>
      <c r="C9613" t="s">
        <v>1491</v>
      </c>
      <c r="D9613" s="1" t="s">
        <v>44</v>
      </c>
      <c r="E9613" s="1" t="s">
        <v>73</v>
      </c>
      <c r="F9613" s="38" t="s">
        <v>73</v>
      </c>
      <c r="G9613" s="151">
        <v>0</v>
      </c>
      <c r="H9613" s="151">
        <f t="shared" si="625"/>
        <v>0</v>
      </c>
      <c r="I9613" s="213" t="s">
        <v>100</v>
      </c>
      <c r="J9613" s="303"/>
      <c r="K9613" s="303"/>
      <c r="L9613" s="303"/>
      <c r="M9613" s="2">
        <v>0</v>
      </c>
      <c r="N9613">
        <v>0</v>
      </c>
      <c r="O9613">
        <v>0</v>
      </c>
      <c r="P9613">
        <v>5</v>
      </c>
      <c r="Q9613" s="2">
        <v>0</v>
      </c>
      <c r="R9613">
        <v>0</v>
      </c>
      <c r="S9613">
        <v>0</v>
      </c>
      <c r="T9613">
        <v>5</v>
      </c>
    </row>
    <row r="9614" spans="1:20">
      <c r="A9614" s="66" t="s">
        <v>1735</v>
      </c>
      <c r="B9614" t="s">
        <v>955</v>
      </c>
      <c r="C9614" t="s">
        <v>1491</v>
      </c>
      <c r="D9614" s="1" t="s">
        <v>44</v>
      </c>
      <c r="E9614" s="1" t="s">
        <v>73</v>
      </c>
      <c r="F9614" s="38" t="s">
        <v>73</v>
      </c>
      <c r="G9614" s="151">
        <v>30</v>
      </c>
      <c r="H9614" s="151">
        <f t="shared" si="625"/>
        <v>1.6348773841961851E-2</v>
      </c>
      <c r="I9614" s="213"/>
      <c r="J9614" s="303" t="s">
        <v>100</v>
      </c>
      <c r="K9614" s="303"/>
      <c r="L9614" s="303"/>
      <c r="M9614" s="2">
        <v>0</v>
      </c>
      <c r="N9614">
        <v>0</v>
      </c>
      <c r="O9614">
        <v>0</v>
      </c>
      <c r="P9614">
        <v>5</v>
      </c>
      <c r="Q9614" s="2">
        <v>0</v>
      </c>
      <c r="R9614">
        <v>0</v>
      </c>
      <c r="S9614">
        <v>0</v>
      </c>
      <c r="T9614">
        <v>5</v>
      </c>
    </row>
    <row r="9615" spans="1:20">
      <c r="A9615" s="25" t="s">
        <v>1735</v>
      </c>
      <c r="B9615" t="s">
        <v>955</v>
      </c>
      <c r="C9615" t="s">
        <v>1491</v>
      </c>
      <c r="D9615" s="1" t="s">
        <v>44</v>
      </c>
      <c r="E9615" s="1" t="s">
        <v>73</v>
      </c>
      <c r="F9615" s="38" t="s">
        <v>73</v>
      </c>
      <c r="G9615" s="151">
        <v>1835</v>
      </c>
      <c r="H9615" s="151">
        <f t="shared" si="625"/>
        <v>1</v>
      </c>
      <c r="I9615" s="213"/>
      <c r="J9615" s="303"/>
      <c r="K9615" s="303"/>
      <c r="L9615" s="303" t="s">
        <v>100</v>
      </c>
      <c r="M9615" s="2">
        <v>0</v>
      </c>
      <c r="N9615">
        <v>0</v>
      </c>
      <c r="O9615">
        <v>0</v>
      </c>
      <c r="P9615">
        <v>5</v>
      </c>
      <c r="Q9615" s="2">
        <v>0</v>
      </c>
      <c r="R9615">
        <v>0</v>
      </c>
      <c r="S9615">
        <v>0</v>
      </c>
      <c r="T9615">
        <v>5</v>
      </c>
    </row>
    <row r="9616" spans="1:20">
      <c r="A9616" s="66" t="s">
        <v>1735</v>
      </c>
      <c r="B9616" t="s">
        <v>1831</v>
      </c>
      <c r="C9616" t="s">
        <v>1491</v>
      </c>
      <c r="D9616" s="1" t="s">
        <v>44</v>
      </c>
      <c r="E9616" s="1" t="s">
        <v>73</v>
      </c>
      <c r="F9616" s="38" t="s">
        <v>73</v>
      </c>
      <c r="G9616" s="151">
        <v>0</v>
      </c>
      <c r="H9616" s="151">
        <f t="shared" si="625"/>
        <v>0</v>
      </c>
      <c r="I9616" s="213" t="s">
        <v>100</v>
      </c>
      <c r="J9616" s="303"/>
      <c r="K9616" s="303"/>
      <c r="L9616" s="303"/>
      <c r="M9616" s="2">
        <v>0.31666666666666698</v>
      </c>
      <c r="N9616">
        <v>0.13738070020975801</v>
      </c>
      <c r="O9616">
        <v>0.30719258446553899</v>
      </c>
      <c r="P9616">
        <v>5</v>
      </c>
      <c r="Q9616" s="2">
        <v>0.27777777777777801</v>
      </c>
      <c r="R9616">
        <v>0.172132593164774</v>
      </c>
      <c r="S9616">
        <v>0.38490017945975102</v>
      </c>
      <c r="T9616">
        <v>5</v>
      </c>
    </row>
    <row r="9617" spans="1:20">
      <c r="A9617" s="66" t="s">
        <v>1735</v>
      </c>
      <c r="B9617" t="s">
        <v>1831</v>
      </c>
      <c r="C9617" t="s">
        <v>1491</v>
      </c>
      <c r="D9617" s="1" t="s">
        <v>44</v>
      </c>
      <c r="E9617" s="1" t="s">
        <v>73</v>
      </c>
      <c r="F9617" s="38" t="s">
        <v>73</v>
      </c>
      <c r="G9617" s="151">
        <v>30</v>
      </c>
      <c r="H9617" s="151">
        <f t="shared" si="625"/>
        <v>1.6348773841961851E-2</v>
      </c>
      <c r="I9617" s="213"/>
      <c r="J9617" s="303" t="s">
        <v>100</v>
      </c>
      <c r="K9617" s="303"/>
      <c r="L9617" s="303"/>
      <c r="M9617" s="2">
        <v>0.23888888888888901</v>
      </c>
      <c r="N9617">
        <v>0.111665284679121</v>
      </c>
      <c r="O9617">
        <v>0.24969116726938001</v>
      </c>
      <c r="P9617">
        <v>5</v>
      </c>
      <c r="Q9617" s="2">
        <v>3.3333333333333298E-2</v>
      </c>
      <c r="R9617">
        <v>2.04124145231931E-2</v>
      </c>
      <c r="S9617">
        <v>4.5643546458763798E-2</v>
      </c>
      <c r="T9617">
        <v>5</v>
      </c>
    </row>
    <row r="9618" spans="1:20">
      <c r="A9618" s="66" t="s">
        <v>1735</v>
      </c>
      <c r="B9618" t="s">
        <v>1831</v>
      </c>
      <c r="C9618" t="s">
        <v>1491</v>
      </c>
      <c r="D9618" s="1" t="s">
        <v>44</v>
      </c>
      <c r="E9618" s="1" t="s">
        <v>73</v>
      </c>
      <c r="F9618" s="38" t="s">
        <v>73</v>
      </c>
      <c r="G9618" s="151">
        <v>1835</v>
      </c>
      <c r="H9618" s="151">
        <f t="shared" si="625"/>
        <v>1</v>
      </c>
      <c r="I9618" s="213"/>
      <c r="J9618" s="303"/>
      <c r="K9618" s="303"/>
      <c r="L9618" s="303" t="s">
        <v>100</v>
      </c>
      <c r="M9618" s="2">
        <v>0.18333333333333299</v>
      </c>
      <c r="N9618">
        <v>0.105993244601883</v>
      </c>
      <c r="O9618">
        <v>0.23700810008557299</v>
      </c>
      <c r="P9618">
        <v>5</v>
      </c>
      <c r="Q9618" s="2">
        <v>5.5555555555555601E-2</v>
      </c>
      <c r="R9618">
        <v>3.8289024311361698E-2</v>
      </c>
      <c r="S9618">
        <v>8.5616861152346901E-2</v>
      </c>
      <c r="T9618">
        <v>5</v>
      </c>
    </row>
    <row r="9619" spans="1:20">
      <c r="A9619" s="66" t="s">
        <v>1735</v>
      </c>
      <c r="B9619" t="s">
        <v>1832</v>
      </c>
      <c r="C9619" t="s">
        <v>1491</v>
      </c>
      <c r="D9619" s="1" t="s">
        <v>44</v>
      </c>
      <c r="E9619" s="1" t="s">
        <v>73</v>
      </c>
      <c r="F9619" s="38" t="s">
        <v>73</v>
      </c>
      <c r="G9619" s="151">
        <v>0</v>
      </c>
      <c r="H9619" s="151">
        <f t="shared" si="625"/>
        <v>0</v>
      </c>
      <c r="I9619" s="213" t="s">
        <v>100</v>
      </c>
      <c r="J9619" s="303"/>
      <c r="K9619" s="303"/>
      <c r="L9619" s="303"/>
      <c r="M9619" s="2">
        <v>0.45</v>
      </c>
      <c r="N9619">
        <v>0.14256252689284801</v>
      </c>
      <c r="O9619">
        <v>0.31877950117655102</v>
      </c>
      <c r="P9619">
        <v>5</v>
      </c>
      <c r="Q9619" s="2">
        <v>0.33904761904761899</v>
      </c>
      <c r="R9619">
        <v>0.163176494646563</v>
      </c>
      <c r="S9619">
        <v>0.36487373435984599</v>
      </c>
      <c r="T9619">
        <v>5</v>
      </c>
    </row>
    <row r="9620" spans="1:20">
      <c r="A9620" s="66" t="s">
        <v>1735</v>
      </c>
      <c r="B9620" t="s">
        <v>1832</v>
      </c>
      <c r="C9620" t="s">
        <v>1491</v>
      </c>
      <c r="D9620" s="1" t="s">
        <v>44</v>
      </c>
      <c r="E9620" s="1" t="s">
        <v>73</v>
      </c>
      <c r="F9620" s="38" t="s">
        <v>73</v>
      </c>
      <c r="G9620" s="151">
        <v>30</v>
      </c>
      <c r="H9620" s="151">
        <f t="shared" si="625"/>
        <v>1.6348773841961851E-2</v>
      </c>
      <c r="I9620" s="213"/>
      <c r="J9620" s="303" t="s">
        <v>100</v>
      </c>
      <c r="K9620" s="303"/>
      <c r="L9620" s="303"/>
      <c r="M9620" s="2">
        <v>0.35555555555555601</v>
      </c>
      <c r="N9620">
        <v>0.13158576980363301</v>
      </c>
      <c r="O9620">
        <v>0.29423472615256402</v>
      </c>
      <c r="P9620">
        <v>5</v>
      </c>
      <c r="Q9620" s="2">
        <v>0.155555555555556</v>
      </c>
      <c r="R9620">
        <v>7.6879736128322496E-2</v>
      </c>
      <c r="S9620">
        <v>0.17190831607517601</v>
      </c>
      <c r="T9620">
        <v>5</v>
      </c>
    </row>
    <row r="9621" spans="1:20">
      <c r="A9621" s="66" t="s">
        <v>1735</v>
      </c>
      <c r="B9621" t="s">
        <v>1832</v>
      </c>
      <c r="C9621" t="s">
        <v>1491</v>
      </c>
      <c r="D9621" s="1" t="s">
        <v>44</v>
      </c>
      <c r="E9621" s="1" t="s">
        <v>73</v>
      </c>
      <c r="F9621" s="38" t="s">
        <v>73</v>
      </c>
      <c r="G9621" s="151">
        <v>1835</v>
      </c>
      <c r="H9621" s="151">
        <f t="shared" ref="H9621:H9684" si="626">G9621/1835</f>
        <v>1</v>
      </c>
      <c r="I9621" s="213"/>
      <c r="J9621" s="303"/>
      <c r="K9621" s="303"/>
      <c r="L9621" s="303" t="s">
        <v>100</v>
      </c>
      <c r="M9621" s="2">
        <v>0.24444444444444399</v>
      </c>
      <c r="N9621">
        <v>0.13129224775662701</v>
      </c>
      <c r="O9621">
        <v>0.29357839090256299</v>
      </c>
      <c r="P9621">
        <v>5</v>
      </c>
      <c r="Q9621" s="2">
        <v>8.8888888888888906E-2</v>
      </c>
      <c r="R9621">
        <v>2.83278861866266E-2</v>
      </c>
      <c r="S9621">
        <v>6.3343079172174299E-2</v>
      </c>
      <c r="T9621">
        <v>5</v>
      </c>
    </row>
    <row r="9622" spans="1:20">
      <c r="A9622" s="66" t="s">
        <v>1735</v>
      </c>
      <c r="B9622" t="s">
        <v>1834</v>
      </c>
      <c r="C9622" t="s">
        <v>1491</v>
      </c>
      <c r="D9622" s="1" t="s">
        <v>44</v>
      </c>
      <c r="E9622" s="1" t="s">
        <v>73</v>
      </c>
      <c r="F9622" s="38" t="s">
        <v>73</v>
      </c>
      <c r="G9622" s="151">
        <v>0</v>
      </c>
      <c r="H9622" s="151">
        <f t="shared" si="626"/>
        <v>0</v>
      </c>
      <c r="I9622" s="213" t="s">
        <v>100</v>
      </c>
      <c r="J9622" s="303"/>
      <c r="K9622" s="303"/>
      <c r="L9622" s="303"/>
      <c r="M9622" s="2">
        <v>0.45555555555555599</v>
      </c>
      <c r="N9622">
        <v>0.180576921812722</v>
      </c>
      <c r="O9622">
        <v>0.40378227234091202</v>
      </c>
      <c r="P9622">
        <v>5</v>
      </c>
      <c r="Q9622" s="2">
        <v>0.37412698412698397</v>
      </c>
      <c r="R9622">
        <v>9.9445616228417202E-2</v>
      </c>
      <c r="S9622">
        <v>0.22236715795109699</v>
      </c>
      <c r="T9622">
        <v>5</v>
      </c>
    </row>
    <row r="9623" spans="1:20">
      <c r="A9623" s="25" t="s">
        <v>1735</v>
      </c>
      <c r="B9623" t="s">
        <v>1834</v>
      </c>
      <c r="C9623" t="s">
        <v>1491</v>
      </c>
      <c r="D9623" s="1" t="s">
        <v>44</v>
      </c>
      <c r="E9623" s="1" t="s">
        <v>73</v>
      </c>
      <c r="F9623" s="38" t="s">
        <v>73</v>
      </c>
      <c r="G9623" s="151">
        <v>30</v>
      </c>
      <c r="H9623" s="151">
        <f t="shared" si="626"/>
        <v>1.6348773841961851E-2</v>
      </c>
      <c r="I9623" s="213"/>
      <c r="J9623" s="303" t="s">
        <v>100</v>
      </c>
      <c r="K9623" s="303"/>
      <c r="L9623" s="303"/>
      <c r="M9623" s="2">
        <v>0.422222222222222</v>
      </c>
      <c r="N9623">
        <v>0.18308063392537899</v>
      </c>
      <c r="O9623">
        <v>0.40938074282090098</v>
      </c>
      <c r="P9623">
        <v>5</v>
      </c>
      <c r="Q9623" s="2">
        <v>0.35</v>
      </c>
      <c r="R9623">
        <v>0.10957268290731099</v>
      </c>
      <c r="S9623">
        <v>0.24501196745777701</v>
      </c>
      <c r="T9623">
        <v>5</v>
      </c>
    </row>
    <row r="9624" spans="1:20">
      <c r="A9624" s="66" t="s">
        <v>1735</v>
      </c>
      <c r="B9624" t="s">
        <v>1834</v>
      </c>
      <c r="C9624" t="s">
        <v>1491</v>
      </c>
      <c r="D9624" s="1" t="s">
        <v>44</v>
      </c>
      <c r="E9624" s="1" t="s">
        <v>73</v>
      </c>
      <c r="F9624" s="38" t="s">
        <v>73</v>
      </c>
      <c r="G9624" s="151">
        <v>1835</v>
      </c>
      <c r="H9624" s="151">
        <f t="shared" si="626"/>
        <v>1</v>
      </c>
      <c r="I9624" s="213"/>
      <c r="J9624" s="303"/>
      <c r="K9624" s="303"/>
      <c r="L9624" s="303" t="s">
        <v>100</v>
      </c>
      <c r="M9624" s="2">
        <v>0.5</v>
      </c>
      <c r="N9624">
        <v>0.17894581564896</v>
      </c>
      <c r="O9624">
        <v>0.40013500808022001</v>
      </c>
      <c r="P9624">
        <v>5</v>
      </c>
      <c r="Q9624" s="2">
        <v>0.39444444444444399</v>
      </c>
      <c r="R9624">
        <v>0.115001341913802</v>
      </c>
      <c r="S9624">
        <v>0.25715081802295803</v>
      </c>
      <c r="T9624">
        <v>5</v>
      </c>
    </row>
    <row r="9625" spans="1:20">
      <c r="A9625" s="66" t="s">
        <v>1735</v>
      </c>
      <c r="B9625" t="s">
        <v>1835</v>
      </c>
      <c r="C9625" t="s">
        <v>1491</v>
      </c>
      <c r="D9625" s="1" t="s">
        <v>44</v>
      </c>
      <c r="E9625" s="1" t="s">
        <v>73</v>
      </c>
      <c r="F9625" s="38" t="s">
        <v>73</v>
      </c>
      <c r="G9625" s="151">
        <v>0</v>
      </c>
      <c r="H9625" s="151">
        <f t="shared" si="626"/>
        <v>0</v>
      </c>
      <c r="I9625" s="213" t="s">
        <v>100</v>
      </c>
      <c r="J9625" s="303"/>
      <c r="K9625" s="303"/>
      <c r="L9625" s="303"/>
      <c r="M9625" s="2">
        <v>6.1111111111111102E-2</v>
      </c>
      <c r="N9625">
        <v>6.1111111111111102E-2</v>
      </c>
      <c r="O9625">
        <v>0.13664859862498699</v>
      </c>
      <c r="P9625">
        <v>5</v>
      </c>
      <c r="Q9625" s="2">
        <v>2.8571428571428598E-2</v>
      </c>
      <c r="R9625">
        <v>2.8571428571428598E-2</v>
      </c>
      <c r="S9625">
        <v>6.3887656499994006E-2</v>
      </c>
      <c r="T9625">
        <v>5</v>
      </c>
    </row>
    <row r="9626" spans="1:20">
      <c r="A9626" s="66" t="s">
        <v>1735</v>
      </c>
      <c r="B9626" t="s">
        <v>1835</v>
      </c>
      <c r="C9626" t="s">
        <v>1491</v>
      </c>
      <c r="D9626" s="1" t="s">
        <v>44</v>
      </c>
      <c r="E9626" s="1" t="s">
        <v>73</v>
      </c>
      <c r="F9626" s="38" t="s">
        <v>73</v>
      </c>
      <c r="G9626" s="151">
        <v>30</v>
      </c>
      <c r="H9626" s="151">
        <f t="shared" si="626"/>
        <v>1.6348773841961851E-2</v>
      </c>
      <c r="I9626" s="213"/>
      <c r="J9626" s="303" t="s">
        <v>100</v>
      </c>
      <c r="K9626" s="303"/>
      <c r="L9626" s="303"/>
      <c r="M9626" s="2">
        <v>6.1111111111111102E-2</v>
      </c>
      <c r="N9626">
        <v>6.1111111111111102E-2</v>
      </c>
      <c r="O9626">
        <v>0.13664859862498699</v>
      </c>
      <c r="P9626">
        <v>5</v>
      </c>
      <c r="Q9626" s="2">
        <v>3.3333333333333298E-2</v>
      </c>
      <c r="R9626">
        <v>3.3333333333333298E-2</v>
      </c>
      <c r="S9626">
        <v>7.4535599249993006E-2</v>
      </c>
      <c r="T9626">
        <v>5</v>
      </c>
    </row>
    <row r="9627" spans="1:20">
      <c r="A9627" s="66" t="s">
        <v>1735</v>
      </c>
      <c r="B9627" t="s">
        <v>1835</v>
      </c>
      <c r="C9627" t="s">
        <v>1491</v>
      </c>
      <c r="D9627" s="1" t="s">
        <v>44</v>
      </c>
      <c r="E9627" s="1" t="s">
        <v>73</v>
      </c>
      <c r="F9627" s="38" t="s">
        <v>73</v>
      </c>
      <c r="G9627" s="151">
        <v>1835</v>
      </c>
      <c r="H9627" s="151">
        <f t="shared" si="626"/>
        <v>1</v>
      </c>
      <c r="I9627" s="213"/>
      <c r="J9627" s="303"/>
      <c r="K9627" s="303"/>
      <c r="L9627" s="303" t="s">
        <v>100</v>
      </c>
      <c r="M9627" s="2">
        <v>3.8888888888888903E-2</v>
      </c>
      <c r="N9627">
        <v>3.8888888888888903E-2</v>
      </c>
      <c r="O9627">
        <v>8.6958199124991795E-2</v>
      </c>
      <c r="P9627">
        <v>5</v>
      </c>
      <c r="Q9627" s="2">
        <v>2.7777777777777801E-2</v>
      </c>
      <c r="R9627">
        <v>2.7777777777777801E-2</v>
      </c>
      <c r="S9627">
        <v>6.2112999374994197E-2</v>
      </c>
      <c r="T9627">
        <v>5</v>
      </c>
    </row>
    <row r="9628" spans="1:20">
      <c r="A9628" s="66" t="s">
        <v>1735</v>
      </c>
      <c r="B9628" t="s">
        <v>705</v>
      </c>
      <c r="C9628" t="s">
        <v>1491</v>
      </c>
      <c r="D9628" s="1" t="s">
        <v>44</v>
      </c>
      <c r="E9628" s="1" t="s">
        <v>73</v>
      </c>
      <c r="F9628" s="38" t="s">
        <v>73</v>
      </c>
      <c r="G9628" s="151">
        <v>0</v>
      </c>
      <c r="H9628" s="151">
        <f t="shared" si="626"/>
        <v>0</v>
      </c>
      <c r="I9628" s="213" t="s">
        <v>100</v>
      </c>
      <c r="J9628" s="303"/>
      <c r="K9628" s="303"/>
      <c r="L9628" s="303"/>
      <c r="M9628" s="2">
        <v>0</v>
      </c>
      <c r="N9628">
        <v>0</v>
      </c>
      <c r="O9628">
        <v>0</v>
      </c>
      <c r="P9628">
        <v>5</v>
      </c>
      <c r="Q9628" s="2">
        <v>0</v>
      </c>
      <c r="R9628">
        <v>0</v>
      </c>
      <c r="S9628">
        <v>0</v>
      </c>
      <c r="T9628">
        <v>5</v>
      </c>
    </row>
    <row r="9629" spans="1:20">
      <c r="A9629" s="66" t="s">
        <v>1735</v>
      </c>
      <c r="B9629" t="s">
        <v>705</v>
      </c>
      <c r="C9629" t="s">
        <v>1491</v>
      </c>
      <c r="D9629" s="1" t="s">
        <v>44</v>
      </c>
      <c r="E9629" s="1" t="s">
        <v>73</v>
      </c>
      <c r="F9629" s="38" t="s">
        <v>73</v>
      </c>
      <c r="G9629" s="151">
        <v>30</v>
      </c>
      <c r="H9629" s="151">
        <f t="shared" si="626"/>
        <v>1.6348773841961851E-2</v>
      </c>
      <c r="I9629" s="213"/>
      <c r="J9629" s="303" t="s">
        <v>100</v>
      </c>
      <c r="K9629" s="303"/>
      <c r="L9629" s="303"/>
      <c r="M9629" s="2">
        <v>0</v>
      </c>
      <c r="N9629">
        <v>0</v>
      </c>
      <c r="O9629">
        <v>0</v>
      </c>
      <c r="P9629">
        <v>5</v>
      </c>
      <c r="Q9629" s="2">
        <v>0</v>
      </c>
      <c r="R9629">
        <v>0</v>
      </c>
      <c r="S9629">
        <v>0</v>
      </c>
      <c r="T9629">
        <v>5</v>
      </c>
    </row>
    <row r="9630" spans="1:20">
      <c r="A9630" s="66" t="s">
        <v>1735</v>
      </c>
      <c r="B9630" t="s">
        <v>705</v>
      </c>
      <c r="C9630" t="s">
        <v>1491</v>
      </c>
      <c r="D9630" s="1" t="s">
        <v>44</v>
      </c>
      <c r="E9630" s="1" t="s">
        <v>73</v>
      </c>
      <c r="F9630" s="38" t="s">
        <v>73</v>
      </c>
      <c r="G9630" s="151">
        <v>1835</v>
      </c>
      <c r="H9630" s="151">
        <f t="shared" si="626"/>
        <v>1</v>
      </c>
      <c r="I9630" s="213"/>
      <c r="J9630" s="303"/>
      <c r="K9630" s="303"/>
      <c r="L9630" s="303" t="s">
        <v>100</v>
      </c>
      <c r="M9630" s="2">
        <v>0</v>
      </c>
      <c r="N9630">
        <v>0</v>
      </c>
      <c r="O9630">
        <v>0</v>
      </c>
      <c r="P9630">
        <v>5</v>
      </c>
      <c r="Q9630" s="2">
        <v>0</v>
      </c>
      <c r="R9630">
        <v>0</v>
      </c>
      <c r="S9630">
        <v>0</v>
      </c>
      <c r="T9630">
        <v>5</v>
      </c>
    </row>
    <row r="9631" spans="1:20">
      <c r="A9631" s="25" t="s">
        <v>1735</v>
      </c>
      <c r="B9631" t="s">
        <v>1836</v>
      </c>
      <c r="C9631" t="s">
        <v>1491</v>
      </c>
      <c r="D9631" s="1" t="s">
        <v>44</v>
      </c>
      <c r="E9631" s="1" t="s">
        <v>73</v>
      </c>
      <c r="F9631" s="38" t="s">
        <v>73</v>
      </c>
      <c r="G9631" s="151">
        <v>0</v>
      </c>
      <c r="H9631" s="151">
        <f t="shared" si="626"/>
        <v>0</v>
      </c>
      <c r="I9631" s="213" t="s">
        <v>100</v>
      </c>
      <c r="J9631" s="303"/>
      <c r="K9631" s="303"/>
      <c r="L9631" s="303"/>
      <c r="M9631" s="2">
        <v>0</v>
      </c>
      <c r="N9631">
        <v>0</v>
      </c>
      <c r="O9631">
        <v>0</v>
      </c>
      <c r="P9631">
        <v>5</v>
      </c>
      <c r="Q9631" s="2">
        <v>0</v>
      </c>
      <c r="R9631">
        <v>0</v>
      </c>
      <c r="S9631">
        <v>0</v>
      </c>
      <c r="T9631">
        <v>5</v>
      </c>
    </row>
    <row r="9632" spans="1:20">
      <c r="A9632" s="66" t="s">
        <v>1735</v>
      </c>
      <c r="B9632" t="s">
        <v>1836</v>
      </c>
      <c r="C9632" t="s">
        <v>1491</v>
      </c>
      <c r="D9632" s="1" t="s">
        <v>44</v>
      </c>
      <c r="E9632" s="1" t="s">
        <v>73</v>
      </c>
      <c r="F9632" s="38" t="s">
        <v>73</v>
      </c>
      <c r="G9632" s="151">
        <v>30</v>
      </c>
      <c r="H9632" s="151">
        <f t="shared" si="626"/>
        <v>1.6348773841961851E-2</v>
      </c>
      <c r="I9632" s="213"/>
      <c r="J9632" s="303" t="s">
        <v>100</v>
      </c>
      <c r="K9632" s="303"/>
      <c r="L9632" s="303"/>
      <c r="M9632" s="2">
        <v>0</v>
      </c>
      <c r="N9632">
        <v>0</v>
      </c>
      <c r="O9632">
        <v>0</v>
      </c>
      <c r="P9632">
        <v>5</v>
      </c>
      <c r="Q9632" s="2">
        <v>0</v>
      </c>
      <c r="R9632">
        <v>0</v>
      </c>
      <c r="S9632">
        <v>0</v>
      </c>
      <c r="T9632">
        <v>5</v>
      </c>
    </row>
    <row r="9633" spans="1:20">
      <c r="A9633" s="66" t="s">
        <v>1735</v>
      </c>
      <c r="B9633" t="s">
        <v>1836</v>
      </c>
      <c r="C9633" t="s">
        <v>1491</v>
      </c>
      <c r="D9633" s="1" t="s">
        <v>44</v>
      </c>
      <c r="E9633" s="1" t="s">
        <v>73</v>
      </c>
      <c r="F9633" s="38" t="s">
        <v>73</v>
      </c>
      <c r="G9633" s="151">
        <v>1835</v>
      </c>
      <c r="H9633" s="151">
        <f t="shared" si="626"/>
        <v>1</v>
      </c>
      <c r="I9633" s="213"/>
      <c r="J9633" s="303"/>
      <c r="K9633" s="303"/>
      <c r="L9633" s="303" t="s">
        <v>100</v>
      </c>
      <c r="M9633" s="2">
        <v>0</v>
      </c>
      <c r="N9633">
        <v>0</v>
      </c>
      <c r="O9633">
        <v>0</v>
      </c>
      <c r="P9633">
        <v>5</v>
      </c>
      <c r="Q9633" s="2">
        <v>0</v>
      </c>
      <c r="R9633">
        <v>0</v>
      </c>
      <c r="S9633">
        <v>0</v>
      </c>
      <c r="T9633">
        <v>5</v>
      </c>
    </row>
    <row r="9634" spans="1:20">
      <c r="A9634" s="66" t="s">
        <v>1735</v>
      </c>
      <c r="B9634" t="s">
        <v>1837</v>
      </c>
      <c r="C9634" t="s">
        <v>1491</v>
      </c>
      <c r="D9634" s="1" t="s">
        <v>44</v>
      </c>
      <c r="E9634" s="1" t="s">
        <v>73</v>
      </c>
      <c r="F9634" s="38" t="s">
        <v>73</v>
      </c>
      <c r="G9634" s="151">
        <v>0</v>
      </c>
      <c r="H9634" s="151">
        <f t="shared" si="626"/>
        <v>0</v>
      </c>
      <c r="I9634" s="213" t="s">
        <v>100</v>
      </c>
      <c r="J9634" s="303"/>
      <c r="K9634" s="303"/>
      <c r="L9634" s="303"/>
      <c r="M9634" s="2">
        <v>5.5555555555555601E-2</v>
      </c>
      <c r="N9634">
        <v>3.8289024311361698E-2</v>
      </c>
      <c r="O9634">
        <v>8.5616861152346901E-2</v>
      </c>
      <c r="P9634">
        <v>5</v>
      </c>
      <c r="Q9634" s="2">
        <v>0</v>
      </c>
      <c r="R9634">
        <v>0</v>
      </c>
      <c r="S9634">
        <v>0</v>
      </c>
      <c r="T9634">
        <v>5</v>
      </c>
    </row>
    <row r="9635" spans="1:20">
      <c r="A9635" s="66" t="s">
        <v>1735</v>
      </c>
      <c r="B9635" t="s">
        <v>1837</v>
      </c>
      <c r="C9635" t="s">
        <v>1491</v>
      </c>
      <c r="D9635" s="1" t="s">
        <v>44</v>
      </c>
      <c r="E9635" s="1" t="s">
        <v>73</v>
      </c>
      <c r="F9635" s="38" t="s">
        <v>73</v>
      </c>
      <c r="G9635" s="151">
        <v>30</v>
      </c>
      <c r="H9635" s="151">
        <f t="shared" si="626"/>
        <v>1.6348773841961851E-2</v>
      </c>
      <c r="I9635" s="213"/>
      <c r="J9635" s="303" t="s">
        <v>100</v>
      </c>
      <c r="K9635" s="303"/>
      <c r="L9635" s="303"/>
      <c r="M9635" s="2">
        <v>2.7777777777777801E-2</v>
      </c>
      <c r="N9635">
        <v>1.7568209223157698E-2</v>
      </c>
      <c r="O9635">
        <v>3.9283710065919297E-2</v>
      </c>
      <c r="P9635">
        <v>5</v>
      </c>
      <c r="Q9635" s="2">
        <v>0</v>
      </c>
      <c r="R9635">
        <v>0</v>
      </c>
      <c r="S9635">
        <v>0</v>
      </c>
      <c r="T9635">
        <v>5</v>
      </c>
    </row>
    <row r="9636" spans="1:20">
      <c r="A9636" s="66" t="s">
        <v>1735</v>
      </c>
      <c r="B9636" t="s">
        <v>1837</v>
      </c>
      <c r="C9636" t="s">
        <v>1491</v>
      </c>
      <c r="D9636" s="1" t="s">
        <v>44</v>
      </c>
      <c r="E9636" s="1" t="s">
        <v>73</v>
      </c>
      <c r="F9636" s="38" t="s">
        <v>73</v>
      </c>
      <c r="G9636" s="151">
        <v>1835</v>
      </c>
      <c r="H9636" s="151">
        <f t="shared" si="626"/>
        <v>1</v>
      </c>
      <c r="I9636" s="213"/>
      <c r="J9636" s="303"/>
      <c r="K9636" s="303"/>
      <c r="L9636" s="303" t="s">
        <v>100</v>
      </c>
      <c r="M9636" s="2">
        <v>2.7777777777777801E-2</v>
      </c>
      <c r="N9636">
        <v>1.7568209223157698E-2</v>
      </c>
      <c r="O9636">
        <v>3.9283710065919297E-2</v>
      </c>
      <c r="P9636">
        <v>5</v>
      </c>
      <c r="Q9636" s="2">
        <v>0</v>
      </c>
      <c r="R9636">
        <v>0</v>
      </c>
      <c r="S9636">
        <v>0</v>
      </c>
      <c r="T9636">
        <v>5</v>
      </c>
    </row>
    <row r="9637" spans="1:20">
      <c r="A9637" s="66" t="s">
        <v>1735</v>
      </c>
      <c r="B9637" t="s">
        <v>1839</v>
      </c>
      <c r="C9637" t="s">
        <v>1491</v>
      </c>
      <c r="D9637" s="1" t="s">
        <v>44</v>
      </c>
      <c r="E9637" s="1" t="s">
        <v>73</v>
      </c>
      <c r="F9637" s="38" t="s">
        <v>73</v>
      </c>
      <c r="G9637" s="151">
        <v>0</v>
      </c>
      <c r="H9637" s="151">
        <f t="shared" si="626"/>
        <v>0</v>
      </c>
      <c r="I9637" s="213" t="s">
        <v>100</v>
      </c>
      <c r="J9637" s="303"/>
      <c r="K9637" s="303"/>
      <c r="L9637" s="303"/>
      <c r="M9637" s="2">
        <v>0.28888888888888897</v>
      </c>
      <c r="N9637">
        <v>0.18036314534164399</v>
      </c>
      <c r="O9637">
        <v>0.40330425361958999</v>
      </c>
      <c r="P9637">
        <v>5</v>
      </c>
      <c r="Q9637" s="2">
        <v>0.167777777777778</v>
      </c>
      <c r="R9637">
        <v>6.1624109439386898E-2</v>
      </c>
      <c r="S9637">
        <v>0.13779569775935599</v>
      </c>
      <c r="T9637">
        <v>5</v>
      </c>
    </row>
    <row r="9638" spans="1:20">
      <c r="A9638" s="66" t="s">
        <v>1735</v>
      </c>
      <c r="B9638" t="s">
        <v>1839</v>
      </c>
      <c r="C9638" t="s">
        <v>1491</v>
      </c>
      <c r="D9638" s="1" t="s">
        <v>44</v>
      </c>
      <c r="E9638" s="1" t="s">
        <v>73</v>
      </c>
      <c r="F9638" s="38" t="s">
        <v>73</v>
      </c>
      <c r="G9638" s="151">
        <v>30</v>
      </c>
      <c r="H9638" s="151">
        <f t="shared" si="626"/>
        <v>1.6348773841961851E-2</v>
      </c>
      <c r="I9638" s="213"/>
      <c r="J9638" s="303" t="s">
        <v>100</v>
      </c>
      <c r="K9638" s="303"/>
      <c r="L9638" s="303"/>
      <c r="M9638" s="2">
        <v>0.155555555555556</v>
      </c>
      <c r="N9638">
        <v>9.8835815970317806E-2</v>
      </c>
      <c r="O9638">
        <v>0.22100360312129</v>
      </c>
      <c r="P9638">
        <v>5</v>
      </c>
      <c r="Q9638" s="2">
        <v>6.6666666666666693E-2</v>
      </c>
      <c r="R9638">
        <v>2.2566773346210999E-2</v>
      </c>
      <c r="S9638">
        <v>5.0460839234958199E-2</v>
      </c>
      <c r="T9638">
        <v>5</v>
      </c>
    </row>
    <row r="9639" spans="1:20">
      <c r="A9639" s="25" t="s">
        <v>1735</v>
      </c>
      <c r="B9639" t="s">
        <v>1839</v>
      </c>
      <c r="C9639" t="s">
        <v>1491</v>
      </c>
      <c r="D9639" s="1" t="s">
        <v>44</v>
      </c>
      <c r="E9639" s="1" t="s">
        <v>73</v>
      </c>
      <c r="F9639" s="38" t="s">
        <v>73</v>
      </c>
      <c r="G9639" s="151">
        <v>1835</v>
      </c>
      <c r="H9639" s="151">
        <f t="shared" si="626"/>
        <v>1</v>
      </c>
      <c r="I9639" s="213"/>
      <c r="J9639" s="303"/>
      <c r="K9639" s="303"/>
      <c r="L9639" s="303" t="s">
        <v>100</v>
      </c>
      <c r="M9639" s="2">
        <v>0.15</v>
      </c>
      <c r="N9639">
        <v>0.130170827931778</v>
      </c>
      <c r="O9639">
        <v>0.29107081994288297</v>
      </c>
      <c r="P9639">
        <v>5</v>
      </c>
      <c r="Q9639" s="2">
        <v>9.44444444444444E-2</v>
      </c>
      <c r="R9639">
        <v>5.6655772373253199E-2</v>
      </c>
      <c r="S9639">
        <v>0.12668615834434899</v>
      </c>
      <c r="T9639">
        <v>5</v>
      </c>
    </row>
    <row r="9640" spans="1:20">
      <c r="A9640" s="66" t="s">
        <v>1735</v>
      </c>
      <c r="B9640" t="s">
        <v>1840</v>
      </c>
      <c r="C9640" t="s">
        <v>1491</v>
      </c>
      <c r="D9640" s="1" t="s">
        <v>44</v>
      </c>
      <c r="E9640" s="1" t="s">
        <v>73</v>
      </c>
      <c r="F9640" s="38" t="s">
        <v>73</v>
      </c>
      <c r="G9640" s="151">
        <v>0</v>
      </c>
      <c r="H9640" s="151">
        <f t="shared" si="626"/>
        <v>0</v>
      </c>
      <c r="I9640" s="213" t="s">
        <v>100</v>
      </c>
      <c r="J9640" s="303"/>
      <c r="K9640" s="303"/>
      <c r="L9640" s="303"/>
      <c r="M9640" s="2">
        <v>0.327777777777778</v>
      </c>
      <c r="N9640">
        <v>7.9737222746707401E-2</v>
      </c>
      <c r="O9640">
        <v>0.17829785039868001</v>
      </c>
      <c r="P9640">
        <v>5</v>
      </c>
      <c r="Q9640" s="2">
        <v>0.286190476190476</v>
      </c>
      <c r="R9640">
        <v>8.9372479887545306E-2</v>
      </c>
      <c r="S9640">
        <v>0.199842940346284</v>
      </c>
      <c r="T9640">
        <v>5</v>
      </c>
    </row>
    <row r="9641" spans="1:20">
      <c r="A9641" s="66" t="s">
        <v>1735</v>
      </c>
      <c r="B9641" t="s">
        <v>1840</v>
      </c>
      <c r="C9641" t="s">
        <v>1491</v>
      </c>
      <c r="D9641" s="1" t="s">
        <v>44</v>
      </c>
      <c r="E9641" s="1" t="s">
        <v>73</v>
      </c>
      <c r="F9641" s="38" t="s">
        <v>73</v>
      </c>
      <c r="G9641" s="151">
        <v>30</v>
      </c>
      <c r="H9641" s="151">
        <f t="shared" si="626"/>
        <v>1.6348773841961851E-2</v>
      </c>
      <c r="I9641" s="213"/>
      <c r="J9641" s="303" t="s">
        <v>100</v>
      </c>
      <c r="K9641" s="303"/>
      <c r="L9641" s="303"/>
      <c r="M9641" s="2">
        <v>0.327777777777778</v>
      </c>
      <c r="N9641">
        <v>9.6784729945468606E-2</v>
      </c>
      <c r="O9641">
        <v>0.216417235342027</v>
      </c>
      <c r="P9641">
        <v>5</v>
      </c>
      <c r="Q9641" s="2">
        <v>0.20555555555555599</v>
      </c>
      <c r="R9641">
        <v>7.5359222034725198E-2</v>
      </c>
      <c r="S9641">
        <v>0.16850834320114599</v>
      </c>
      <c r="T9641">
        <v>5</v>
      </c>
    </row>
    <row r="9642" spans="1:20">
      <c r="A9642" s="66" t="s">
        <v>1735</v>
      </c>
      <c r="B9642" t="s">
        <v>1840</v>
      </c>
      <c r="C9642" t="s">
        <v>1491</v>
      </c>
      <c r="D9642" s="1" t="s">
        <v>44</v>
      </c>
      <c r="E9642" s="1" t="s">
        <v>73</v>
      </c>
      <c r="F9642" s="38" t="s">
        <v>73</v>
      </c>
      <c r="G9642" s="151">
        <v>1835</v>
      </c>
      <c r="H9642" s="151">
        <f t="shared" si="626"/>
        <v>1</v>
      </c>
      <c r="I9642" s="213"/>
      <c r="J9642" s="303"/>
      <c r="K9642" s="303"/>
      <c r="L9642" s="303" t="s">
        <v>100</v>
      </c>
      <c r="M9642" s="2">
        <v>0.27777777777777801</v>
      </c>
      <c r="N9642">
        <v>9.5014618758261504E-2</v>
      </c>
      <c r="O9642">
        <v>0.21245914639969901</v>
      </c>
      <c r="P9642">
        <v>5</v>
      </c>
      <c r="Q9642" s="2">
        <v>0.22222222222222199</v>
      </c>
      <c r="R9642">
        <v>7.6578048622723396E-2</v>
      </c>
      <c r="S9642">
        <v>0.171233722304694</v>
      </c>
      <c r="T9642">
        <v>5</v>
      </c>
    </row>
    <row r="9643" spans="1:20">
      <c r="A9643" s="66" t="s">
        <v>1735</v>
      </c>
      <c r="B9643" t="s">
        <v>1841</v>
      </c>
      <c r="C9643" t="s">
        <v>1491</v>
      </c>
      <c r="D9643" s="1" t="s">
        <v>44</v>
      </c>
      <c r="E9643" s="1" t="s">
        <v>73</v>
      </c>
      <c r="F9643" s="38" t="s">
        <v>73</v>
      </c>
      <c r="G9643" s="151">
        <v>0</v>
      </c>
      <c r="H9643" s="151">
        <f t="shared" si="626"/>
        <v>0</v>
      </c>
      <c r="I9643" s="213" t="s">
        <v>100</v>
      </c>
      <c r="J9643" s="303"/>
      <c r="K9643" s="303"/>
      <c r="L9643" s="303"/>
      <c r="M9643" s="2">
        <v>0</v>
      </c>
      <c r="N9643">
        <v>0</v>
      </c>
      <c r="O9643">
        <v>0</v>
      </c>
      <c r="P9643">
        <v>5</v>
      </c>
      <c r="Q9643" s="2">
        <v>0</v>
      </c>
      <c r="R9643">
        <v>0</v>
      </c>
      <c r="S9643">
        <v>0</v>
      </c>
      <c r="T9643">
        <v>5</v>
      </c>
    </row>
    <row r="9644" spans="1:20">
      <c r="A9644" s="66" t="s">
        <v>1735</v>
      </c>
      <c r="B9644" t="s">
        <v>1841</v>
      </c>
      <c r="C9644" t="s">
        <v>1491</v>
      </c>
      <c r="D9644" s="1" t="s">
        <v>44</v>
      </c>
      <c r="E9644" s="1" t="s">
        <v>73</v>
      </c>
      <c r="F9644" s="38" t="s">
        <v>73</v>
      </c>
      <c r="G9644" s="151">
        <v>30</v>
      </c>
      <c r="H9644" s="151">
        <f t="shared" si="626"/>
        <v>1.6348773841961851E-2</v>
      </c>
      <c r="I9644" s="213"/>
      <c r="J9644" s="303" t="s">
        <v>100</v>
      </c>
      <c r="K9644" s="303"/>
      <c r="L9644" s="303"/>
      <c r="M9644" s="2">
        <v>0</v>
      </c>
      <c r="N9644">
        <v>0</v>
      </c>
      <c r="O9644">
        <v>0</v>
      </c>
      <c r="P9644">
        <v>5</v>
      </c>
      <c r="Q9644" s="2">
        <v>0</v>
      </c>
      <c r="R9644">
        <v>0</v>
      </c>
      <c r="S9644">
        <v>0</v>
      </c>
      <c r="T9644">
        <v>5</v>
      </c>
    </row>
    <row r="9645" spans="1:20">
      <c r="A9645" s="66" t="s">
        <v>1735</v>
      </c>
      <c r="B9645" t="s">
        <v>1841</v>
      </c>
      <c r="C9645" t="s">
        <v>1491</v>
      </c>
      <c r="D9645" s="1" t="s">
        <v>44</v>
      </c>
      <c r="E9645" s="1" t="s">
        <v>73</v>
      </c>
      <c r="F9645" s="38" t="s">
        <v>73</v>
      </c>
      <c r="G9645" s="151">
        <v>1835</v>
      </c>
      <c r="H9645" s="151">
        <f t="shared" si="626"/>
        <v>1</v>
      </c>
      <c r="I9645" s="213"/>
      <c r="J9645" s="303"/>
      <c r="K9645" s="303"/>
      <c r="L9645" s="303" t="s">
        <v>100</v>
      </c>
      <c r="M9645" s="2">
        <v>0</v>
      </c>
      <c r="N9645">
        <v>0</v>
      </c>
      <c r="O9645">
        <v>0</v>
      </c>
      <c r="P9645">
        <v>5</v>
      </c>
      <c r="Q9645" s="2">
        <v>0</v>
      </c>
      <c r="R9645">
        <v>0</v>
      </c>
      <c r="S9645">
        <v>0</v>
      </c>
      <c r="T9645">
        <v>5</v>
      </c>
    </row>
    <row r="9646" spans="1:20">
      <c r="A9646" s="66" t="s">
        <v>1735</v>
      </c>
      <c r="B9646" t="s">
        <v>1846</v>
      </c>
      <c r="C9646" t="s">
        <v>1491</v>
      </c>
      <c r="D9646" s="1" t="s">
        <v>44</v>
      </c>
      <c r="E9646" s="1" t="s">
        <v>73</v>
      </c>
      <c r="F9646" s="38" t="s">
        <v>73</v>
      </c>
      <c r="G9646" s="151">
        <v>0</v>
      </c>
      <c r="H9646" s="151">
        <f t="shared" si="626"/>
        <v>0</v>
      </c>
      <c r="I9646" s="213" t="s">
        <v>100</v>
      </c>
      <c r="J9646" s="303"/>
      <c r="K9646" s="303"/>
      <c r="L9646" s="303"/>
      <c r="M9646" s="2">
        <v>0</v>
      </c>
      <c r="N9646">
        <v>0</v>
      </c>
      <c r="O9646">
        <v>0</v>
      </c>
      <c r="P9646">
        <v>5</v>
      </c>
      <c r="Q9646" s="2">
        <v>0</v>
      </c>
      <c r="R9646">
        <v>0</v>
      </c>
      <c r="S9646">
        <v>0</v>
      </c>
      <c r="T9646">
        <v>5</v>
      </c>
    </row>
    <row r="9647" spans="1:20">
      <c r="A9647" s="25" t="s">
        <v>1735</v>
      </c>
      <c r="B9647" t="s">
        <v>1846</v>
      </c>
      <c r="C9647" t="s">
        <v>1491</v>
      </c>
      <c r="D9647" s="1" t="s">
        <v>44</v>
      </c>
      <c r="E9647" s="1" t="s">
        <v>73</v>
      </c>
      <c r="F9647" s="38" t="s">
        <v>73</v>
      </c>
      <c r="G9647" s="151">
        <v>30</v>
      </c>
      <c r="H9647" s="151">
        <f t="shared" si="626"/>
        <v>1.6348773841961851E-2</v>
      </c>
      <c r="I9647" s="213"/>
      <c r="J9647" s="303" t="s">
        <v>100</v>
      </c>
      <c r="K9647" s="303"/>
      <c r="L9647" s="303"/>
      <c r="M9647" s="2">
        <v>0</v>
      </c>
      <c r="N9647">
        <v>0</v>
      </c>
      <c r="O9647">
        <v>0</v>
      </c>
      <c r="P9647">
        <v>5</v>
      </c>
      <c r="Q9647" s="2">
        <v>0</v>
      </c>
      <c r="R9647">
        <v>0</v>
      </c>
      <c r="S9647">
        <v>0</v>
      </c>
      <c r="T9647">
        <v>5</v>
      </c>
    </row>
    <row r="9648" spans="1:20">
      <c r="A9648" s="66" t="s">
        <v>1735</v>
      </c>
      <c r="B9648" t="s">
        <v>1846</v>
      </c>
      <c r="C9648" t="s">
        <v>1491</v>
      </c>
      <c r="D9648" s="1" t="s">
        <v>44</v>
      </c>
      <c r="E9648" s="1" t="s">
        <v>73</v>
      </c>
      <c r="F9648" s="38" t="s">
        <v>73</v>
      </c>
      <c r="G9648" s="151">
        <v>1835</v>
      </c>
      <c r="H9648" s="151">
        <f t="shared" si="626"/>
        <v>1</v>
      </c>
      <c r="I9648" s="213"/>
      <c r="J9648" s="303"/>
      <c r="K9648" s="303"/>
      <c r="L9648" s="303" t="s">
        <v>100</v>
      </c>
      <c r="M9648" s="2">
        <v>0</v>
      </c>
      <c r="N9648">
        <v>0</v>
      </c>
      <c r="O9648">
        <v>0</v>
      </c>
      <c r="P9648">
        <v>5</v>
      </c>
      <c r="Q9648" s="2">
        <v>0</v>
      </c>
      <c r="R9648">
        <v>0</v>
      </c>
      <c r="S9648">
        <v>0</v>
      </c>
      <c r="T9648">
        <v>5</v>
      </c>
    </row>
    <row r="9649" spans="1:20">
      <c r="A9649" s="66" t="s">
        <v>1735</v>
      </c>
      <c r="B9649" t="s">
        <v>1848</v>
      </c>
      <c r="C9649" t="s">
        <v>1491</v>
      </c>
      <c r="D9649" s="1" t="s">
        <v>44</v>
      </c>
      <c r="E9649" s="1" t="s">
        <v>73</v>
      </c>
      <c r="F9649" s="38" t="s">
        <v>73</v>
      </c>
      <c r="G9649" s="151">
        <v>0</v>
      </c>
      <c r="H9649" s="151">
        <f t="shared" si="626"/>
        <v>0</v>
      </c>
      <c r="I9649" s="213" t="s">
        <v>100</v>
      </c>
      <c r="J9649" s="303"/>
      <c r="K9649" s="303"/>
      <c r="L9649" s="303"/>
      <c r="M9649" s="2">
        <v>0.71666666666666701</v>
      </c>
      <c r="N9649">
        <v>0.11765454769193</v>
      </c>
      <c r="O9649">
        <v>0.263083566501146</v>
      </c>
      <c r="P9649">
        <v>5</v>
      </c>
      <c r="Q9649" s="2">
        <v>0.70603174603174601</v>
      </c>
      <c r="R9649">
        <v>8.9981101568361505E-2</v>
      </c>
      <c r="S9649">
        <v>0.20120385979716901</v>
      </c>
      <c r="T9649">
        <v>5</v>
      </c>
    </row>
    <row r="9650" spans="1:20">
      <c r="A9650" s="66" t="s">
        <v>1735</v>
      </c>
      <c r="B9650" t="s">
        <v>1848</v>
      </c>
      <c r="C9650" t="s">
        <v>1491</v>
      </c>
      <c r="D9650" s="1" t="s">
        <v>44</v>
      </c>
      <c r="E9650" s="1" t="s">
        <v>73</v>
      </c>
      <c r="F9650" s="38" t="s">
        <v>73</v>
      </c>
      <c r="G9650" s="151">
        <v>30</v>
      </c>
      <c r="H9650" s="151">
        <f t="shared" si="626"/>
        <v>1.6348773841961851E-2</v>
      </c>
      <c r="I9650" s="213"/>
      <c r="J9650" s="303" t="s">
        <v>100</v>
      </c>
      <c r="K9650" s="303"/>
      <c r="L9650" s="303"/>
      <c r="M9650" s="2">
        <v>0.72222222222222199</v>
      </c>
      <c r="N9650">
        <v>0.12939794109835701</v>
      </c>
      <c r="O9650">
        <v>0.28934259244443999</v>
      </c>
      <c r="P9650">
        <v>5</v>
      </c>
      <c r="Q9650" s="2">
        <v>0.68888888888888899</v>
      </c>
      <c r="R9650">
        <v>0.109502240802372</v>
      </c>
      <c r="S9650">
        <v>0.244854454122656</v>
      </c>
      <c r="T9650">
        <v>5</v>
      </c>
    </row>
    <row r="9651" spans="1:20">
      <c r="A9651" s="66" t="s">
        <v>1735</v>
      </c>
      <c r="B9651" t="s">
        <v>1848</v>
      </c>
      <c r="C9651" t="s">
        <v>1491</v>
      </c>
      <c r="D9651" s="1" t="s">
        <v>44</v>
      </c>
      <c r="E9651" s="1" t="s">
        <v>73</v>
      </c>
      <c r="F9651" s="38" t="s">
        <v>73</v>
      </c>
      <c r="G9651" s="151">
        <v>1835</v>
      </c>
      <c r="H9651" s="151">
        <f t="shared" si="626"/>
        <v>1</v>
      </c>
      <c r="I9651" s="213"/>
      <c r="J9651" s="303"/>
      <c r="K9651" s="303"/>
      <c r="L9651" s="303" t="s">
        <v>100</v>
      </c>
      <c r="M9651" s="2">
        <v>0.77777777777777801</v>
      </c>
      <c r="N9651">
        <v>0.119476739820036</v>
      </c>
      <c r="O9651">
        <v>0.26715811196765799</v>
      </c>
      <c r="P9651">
        <v>5</v>
      </c>
      <c r="Q9651" s="2">
        <v>0.78333333333333299</v>
      </c>
      <c r="R9651">
        <v>0.102213163849856</v>
      </c>
      <c r="S9651">
        <v>0.22855558256360201</v>
      </c>
      <c r="T9651">
        <v>5</v>
      </c>
    </row>
    <row r="9652" spans="1:20">
      <c r="A9652" s="66" t="s">
        <v>1735</v>
      </c>
      <c r="B9652" t="s">
        <v>1850</v>
      </c>
      <c r="C9652" t="s">
        <v>1491</v>
      </c>
      <c r="D9652" s="1" t="s">
        <v>44</v>
      </c>
      <c r="E9652" s="1" t="s">
        <v>73</v>
      </c>
      <c r="F9652" s="38" t="s">
        <v>73</v>
      </c>
      <c r="G9652" s="151">
        <v>0</v>
      </c>
      <c r="H9652" s="151">
        <f t="shared" si="626"/>
        <v>0</v>
      </c>
      <c r="I9652" s="213" t="s">
        <v>100</v>
      </c>
      <c r="J9652" s="303"/>
      <c r="K9652" s="303"/>
      <c r="L9652" s="303"/>
      <c r="M9652" s="2">
        <v>0.11111111111111099</v>
      </c>
      <c r="N9652">
        <v>7.2966252980909405E-2</v>
      </c>
      <c r="O9652">
        <v>0.16315750172876001</v>
      </c>
      <c r="P9652">
        <v>5</v>
      </c>
      <c r="Q9652" s="2">
        <v>3.8888888888888903E-2</v>
      </c>
      <c r="R9652">
        <v>2.72165526975909E-2</v>
      </c>
      <c r="S9652">
        <v>6.0858061945018499E-2</v>
      </c>
      <c r="T9652">
        <v>5</v>
      </c>
    </row>
    <row r="9653" spans="1:20">
      <c r="A9653" s="66" t="s">
        <v>1735</v>
      </c>
      <c r="B9653" t="s">
        <v>1850</v>
      </c>
      <c r="C9653" t="s">
        <v>1491</v>
      </c>
      <c r="D9653" s="1" t="s">
        <v>44</v>
      </c>
      <c r="E9653" s="1" t="s">
        <v>73</v>
      </c>
      <c r="F9653" s="38" t="s">
        <v>73</v>
      </c>
      <c r="G9653" s="151">
        <v>30</v>
      </c>
      <c r="H9653" s="151">
        <f t="shared" si="626"/>
        <v>1.6348773841961851E-2</v>
      </c>
      <c r="I9653" s="213"/>
      <c r="J9653" s="303" t="s">
        <v>100</v>
      </c>
      <c r="K9653" s="303"/>
      <c r="L9653" s="303"/>
      <c r="M9653" s="2">
        <v>0.15</v>
      </c>
      <c r="N9653">
        <v>9.6864420967570503E-2</v>
      </c>
      <c r="O9653">
        <v>0.216595429884644</v>
      </c>
      <c r="P9653">
        <v>5</v>
      </c>
      <c r="Q9653" s="2">
        <v>0.05</v>
      </c>
      <c r="R9653">
        <v>3.09320242379446E-2</v>
      </c>
      <c r="S9653">
        <v>6.9166108877715196E-2</v>
      </c>
      <c r="T9653">
        <v>5</v>
      </c>
    </row>
    <row r="9654" spans="1:20">
      <c r="A9654" s="66" t="s">
        <v>1735</v>
      </c>
      <c r="B9654" t="s">
        <v>1850</v>
      </c>
      <c r="C9654" t="s">
        <v>1491</v>
      </c>
      <c r="D9654" s="1" t="s">
        <v>44</v>
      </c>
      <c r="E9654" s="1" t="s">
        <v>73</v>
      </c>
      <c r="F9654" s="38" t="s">
        <v>73</v>
      </c>
      <c r="G9654" s="151">
        <v>1835</v>
      </c>
      <c r="H9654" s="151">
        <f t="shared" si="626"/>
        <v>1</v>
      </c>
      <c r="I9654" s="213"/>
      <c r="J9654" s="303"/>
      <c r="K9654" s="303"/>
      <c r="L9654" s="303" t="s">
        <v>100</v>
      </c>
      <c r="M9654" s="2">
        <v>0.16666666666666699</v>
      </c>
      <c r="N9654">
        <v>0.10243938285881</v>
      </c>
      <c r="O9654">
        <v>0.229061423645426</v>
      </c>
      <c r="P9654">
        <v>5</v>
      </c>
      <c r="Q9654" s="2">
        <v>3.8888888888888903E-2</v>
      </c>
      <c r="R9654">
        <v>3.8888888888888903E-2</v>
      </c>
      <c r="S9654">
        <v>8.6958199124991795E-2</v>
      </c>
      <c r="T9654">
        <v>5</v>
      </c>
    </row>
    <row r="9655" spans="1:20">
      <c r="A9655" s="25" t="s">
        <v>1735</v>
      </c>
      <c r="B9655" t="s">
        <v>1852</v>
      </c>
      <c r="C9655" t="s">
        <v>1491</v>
      </c>
      <c r="D9655" s="1" t="s">
        <v>44</v>
      </c>
      <c r="E9655" s="1" t="s">
        <v>73</v>
      </c>
      <c r="F9655" s="38" t="s">
        <v>73</v>
      </c>
      <c r="G9655" s="151">
        <v>0</v>
      </c>
      <c r="H9655" s="151">
        <f t="shared" si="626"/>
        <v>0</v>
      </c>
      <c r="I9655" s="213" t="s">
        <v>100</v>
      </c>
      <c r="J9655" s="303"/>
      <c r="K9655" s="303"/>
      <c r="L9655" s="303"/>
      <c r="M9655" s="2">
        <v>0</v>
      </c>
      <c r="N9655">
        <v>0</v>
      </c>
      <c r="O9655">
        <v>0</v>
      </c>
      <c r="P9655">
        <v>5</v>
      </c>
      <c r="Q9655" s="2">
        <v>0</v>
      </c>
      <c r="R9655">
        <v>0</v>
      </c>
      <c r="S9655">
        <v>0</v>
      </c>
      <c r="T9655">
        <v>5</v>
      </c>
    </row>
    <row r="9656" spans="1:20">
      <c r="A9656" s="66" t="s">
        <v>1735</v>
      </c>
      <c r="B9656" t="s">
        <v>1852</v>
      </c>
      <c r="C9656" t="s">
        <v>1491</v>
      </c>
      <c r="D9656" s="1" t="s">
        <v>44</v>
      </c>
      <c r="E9656" s="1" t="s">
        <v>73</v>
      </c>
      <c r="F9656" s="38" t="s">
        <v>73</v>
      </c>
      <c r="G9656" s="151">
        <v>30</v>
      </c>
      <c r="H9656" s="151">
        <f t="shared" si="626"/>
        <v>1.6348773841961851E-2</v>
      </c>
      <c r="I9656" s="213"/>
      <c r="J9656" s="303" t="s">
        <v>100</v>
      </c>
      <c r="K9656" s="303"/>
      <c r="L9656" s="303"/>
      <c r="M9656" s="2">
        <v>1.6666666666666701E-2</v>
      </c>
      <c r="N9656">
        <v>1.6666666666666701E-2</v>
      </c>
      <c r="O9656">
        <v>3.7267799624996503E-2</v>
      </c>
      <c r="P9656">
        <v>5</v>
      </c>
      <c r="Q9656" s="2">
        <v>0</v>
      </c>
      <c r="R9656">
        <v>0</v>
      </c>
      <c r="S9656">
        <v>0</v>
      </c>
      <c r="T9656">
        <v>5</v>
      </c>
    </row>
    <row r="9657" spans="1:20">
      <c r="A9657" s="66" t="s">
        <v>1735</v>
      </c>
      <c r="B9657" t="s">
        <v>1852</v>
      </c>
      <c r="C9657" t="s">
        <v>1491</v>
      </c>
      <c r="D9657" s="1" t="s">
        <v>44</v>
      </c>
      <c r="E9657" s="1" t="s">
        <v>73</v>
      </c>
      <c r="F9657" s="38" t="s">
        <v>73</v>
      </c>
      <c r="G9657" s="151">
        <v>1835</v>
      </c>
      <c r="H9657" s="151">
        <f t="shared" si="626"/>
        <v>1</v>
      </c>
      <c r="I9657" s="213"/>
      <c r="J9657" s="303"/>
      <c r="K9657" s="303"/>
      <c r="L9657" s="303" t="s">
        <v>100</v>
      </c>
      <c r="M9657" s="2">
        <v>5.5555555555555497E-3</v>
      </c>
      <c r="N9657">
        <v>5.5555555555555497E-3</v>
      </c>
      <c r="O9657">
        <v>1.24225998749988E-2</v>
      </c>
      <c r="P9657">
        <v>5</v>
      </c>
      <c r="Q9657" s="2">
        <v>5.5555555555555497E-3</v>
      </c>
      <c r="R9657">
        <v>5.5555555555555497E-3</v>
      </c>
      <c r="S9657">
        <v>1.24225998749988E-2</v>
      </c>
      <c r="T9657">
        <v>5</v>
      </c>
    </row>
    <row r="9658" spans="1:20">
      <c r="A9658" s="66" t="s">
        <v>1735</v>
      </c>
      <c r="B9658" t="s">
        <v>1853</v>
      </c>
      <c r="C9658" t="s">
        <v>1491</v>
      </c>
      <c r="D9658" s="1" t="s">
        <v>44</v>
      </c>
      <c r="E9658" s="1" t="s">
        <v>73</v>
      </c>
      <c r="F9658" s="38" t="s">
        <v>73</v>
      </c>
      <c r="G9658" s="151">
        <v>0</v>
      </c>
      <c r="H9658" s="151">
        <f t="shared" si="626"/>
        <v>0</v>
      </c>
      <c r="I9658" s="213" t="s">
        <v>100</v>
      </c>
      <c r="J9658" s="303"/>
      <c r="K9658" s="303"/>
      <c r="L9658" s="303"/>
      <c r="M9658" s="2">
        <v>0.116666666666667</v>
      </c>
      <c r="N9658">
        <v>0.116666666666667</v>
      </c>
      <c r="O9658">
        <v>0.26087459737497498</v>
      </c>
      <c r="P9658">
        <v>5</v>
      </c>
      <c r="Q9658" s="2">
        <v>8.3333333333333301E-2</v>
      </c>
      <c r="R9658">
        <v>8.3333333333333301E-2</v>
      </c>
      <c r="S9658">
        <v>0.186338998124982</v>
      </c>
      <c r="T9658">
        <v>5</v>
      </c>
    </row>
    <row r="9659" spans="1:20">
      <c r="A9659" s="66" t="s">
        <v>1735</v>
      </c>
      <c r="B9659" t="s">
        <v>1853</v>
      </c>
      <c r="C9659" t="s">
        <v>1491</v>
      </c>
      <c r="D9659" s="1" t="s">
        <v>44</v>
      </c>
      <c r="E9659" s="1" t="s">
        <v>73</v>
      </c>
      <c r="F9659" s="38" t="s">
        <v>73</v>
      </c>
      <c r="G9659" s="151">
        <v>30</v>
      </c>
      <c r="H9659" s="151">
        <f t="shared" si="626"/>
        <v>1.6348773841961851E-2</v>
      </c>
      <c r="I9659" s="213"/>
      <c r="J9659" s="303" t="s">
        <v>100</v>
      </c>
      <c r="K9659" s="303"/>
      <c r="L9659" s="303"/>
      <c r="M9659" s="2">
        <v>0.12777777777777799</v>
      </c>
      <c r="N9659">
        <v>0.12777777777777799</v>
      </c>
      <c r="O9659">
        <v>0.28571979712497297</v>
      </c>
      <c r="P9659">
        <v>5</v>
      </c>
      <c r="Q9659" s="2">
        <v>9.44444444444444E-2</v>
      </c>
      <c r="R9659">
        <v>9.44444444444444E-2</v>
      </c>
      <c r="S9659">
        <v>0.21118419787498</v>
      </c>
      <c r="T9659">
        <v>5</v>
      </c>
    </row>
    <row r="9660" spans="1:20">
      <c r="A9660" s="66" t="s">
        <v>1735</v>
      </c>
      <c r="B9660" t="s">
        <v>1853</v>
      </c>
      <c r="C9660" t="s">
        <v>1491</v>
      </c>
      <c r="D9660" s="1" t="s">
        <v>44</v>
      </c>
      <c r="E9660" s="1" t="s">
        <v>73</v>
      </c>
      <c r="F9660" s="38" t="s">
        <v>73</v>
      </c>
      <c r="G9660" s="151">
        <v>1835</v>
      </c>
      <c r="H9660" s="151">
        <f t="shared" si="626"/>
        <v>1</v>
      </c>
      <c r="I9660" s="213"/>
      <c r="J9660" s="303"/>
      <c r="K9660" s="303"/>
      <c r="L9660" s="303" t="s">
        <v>100</v>
      </c>
      <c r="M9660" s="2">
        <v>0.12777777777777799</v>
      </c>
      <c r="N9660">
        <v>0.12777777777777799</v>
      </c>
      <c r="O9660">
        <v>0.28571979712497297</v>
      </c>
      <c r="P9660">
        <v>5</v>
      </c>
      <c r="Q9660" s="2">
        <v>7.2222222222222202E-2</v>
      </c>
      <c r="R9660">
        <v>7.2222222222222202E-2</v>
      </c>
      <c r="S9660">
        <v>0.16149379837498501</v>
      </c>
      <c r="T9660">
        <v>5</v>
      </c>
    </row>
    <row r="9661" spans="1:20">
      <c r="A9661" s="66" t="s">
        <v>1735</v>
      </c>
      <c r="B9661" t="s">
        <v>1854</v>
      </c>
      <c r="C9661" t="s">
        <v>1491</v>
      </c>
      <c r="D9661" s="1" t="s">
        <v>44</v>
      </c>
      <c r="E9661" s="1" t="s">
        <v>73</v>
      </c>
      <c r="F9661" s="38" t="s">
        <v>73</v>
      </c>
      <c r="G9661" s="151">
        <v>0</v>
      </c>
      <c r="H9661" s="151">
        <f t="shared" si="626"/>
        <v>0</v>
      </c>
      <c r="I9661" s="213" t="s">
        <v>100</v>
      </c>
      <c r="J9661" s="303"/>
      <c r="K9661" s="303"/>
      <c r="L9661" s="303"/>
      <c r="M9661" s="2">
        <v>0</v>
      </c>
      <c r="N9661">
        <v>0</v>
      </c>
      <c r="O9661">
        <v>0</v>
      </c>
      <c r="P9661">
        <v>5</v>
      </c>
      <c r="Q9661" s="2">
        <v>0</v>
      </c>
      <c r="R9661">
        <v>0</v>
      </c>
      <c r="S9661">
        <v>0</v>
      </c>
      <c r="T9661">
        <v>5</v>
      </c>
    </row>
    <row r="9662" spans="1:20">
      <c r="A9662" s="66" t="s">
        <v>1735</v>
      </c>
      <c r="B9662" t="s">
        <v>1854</v>
      </c>
      <c r="C9662" t="s">
        <v>1491</v>
      </c>
      <c r="D9662" s="1" t="s">
        <v>44</v>
      </c>
      <c r="E9662" s="1" t="s">
        <v>73</v>
      </c>
      <c r="F9662" s="38" t="s">
        <v>73</v>
      </c>
      <c r="G9662" s="151">
        <v>30</v>
      </c>
      <c r="H9662" s="151">
        <f t="shared" si="626"/>
        <v>1.6348773841961851E-2</v>
      </c>
      <c r="I9662" s="213"/>
      <c r="J9662" s="303" t="s">
        <v>100</v>
      </c>
      <c r="K9662" s="303"/>
      <c r="L9662" s="303"/>
      <c r="M9662" s="2">
        <v>3.8888888888888903E-2</v>
      </c>
      <c r="N9662">
        <v>3.8888888888888903E-2</v>
      </c>
      <c r="O9662">
        <v>8.6958199124991795E-2</v>
      </c>
      <c r="P9662">
        <v>5</v>
      </c>
      <c r="Q9662" s="2">
        <v>0</v>
      </c>
      <c r="R9662">
        <v>0</v>
      </c>
      <c r="S9662">
        <v>0</v>
      </c>
      <c r="T9662">
        <v>5</v>
      </c>
    </row>
    <row r="9663" spans="1:20">
      <c r="A9663" s="25" t="s">
        <v>1735</v>
      </c>
      <c r="B9663" t="s">
        <v>1854</v>
      </c>
      <c r="C9663" t="s">
        <v>1491</v>
      </c>
      <c r="D9663" s="1" t="s">
        <v>44</v>
      </c>
      <c r="E9663" s="1" t="s">
        <v>73</v>
      </c>
      <c r="F9663" s="38" t="s">
        <v>73</v>
      </c>
      <c r="G9663" s="151">
        <v>1835</v>
      </c>
      <c r="H9663" s="151">
        <f t="shared" si="626"/>
        <v>1</v>
      </c>
      <c r="I9663" s="213"/>
      <c r="J9663" s="303"/>
      <c r="K9663" s="303"/>
      <c r="L9663" s="303" t="s">
        <v>100</v>
      </c>
      <c r="M9663" s="2">
        <v>6.1111111111111102E-2</v>
      </c>
      <c r="N9663">
        <v>6.1111111111111102E-2</v>
      </c>
      <c r="O9663">
        <v>0.13664859862498699</v>
      </c>
      <c r="P9663">
        <v>5</v>
      </c>
      <c r="Q9663" s="2">
        <v>0</v>
      </c>
      <c r="R9663">
        <v>0</v>
      </c>
      <c r="S9663">
        <v>0</v>
      </c>
      <c r="T9663">
        <v>5</v>
      </c>
    </row>
    <row r="9664" spans="1:20">
      <c r="A9664" s="66" t="s">
        <v>1735</v>
      </c>
      <c r="B9664" t="s">
        <v>1855</v>
      </c>
      <c r="C9664" t="s">
        <v>1491</v>
      </c>
      <c r="D9664" s="1" t="s">
        <v>44</v>
      </c>
      <c r="E9664" s="1" t="s">
        <v>73</v>
      </c>
      <c r="F9664" s="38" t="s">
        <v>73</v>
      </c>
      <c r="G9664" s="151">
        <v>0</v>
      </c>
      <c r="H9664" s="151">
        <f t="shared" si="626"/>
        <v>0</v>
      </c>
      <c r="I9664" s="213" t="s">
        <v>100</v>
      </c>
      <c r="J9664" s="303"/>
      <c r="K9664" s="303"/>
      <c r="L9664" s="303"/>
      <c r="M9664" s="2">
        <v>0</v>
      </c>
      <c r="N9664">
        <v>0</v>
      </c>
      <c r="O9664">
        <v>0</v>
      </c>
      <c r="P9664">
        <v>5</v>
      </c>
      <c r="Q9664" s="2">
        <v>0</v>
      </c>
      <c r="R9664">
        <v>0</v>
      </c>
      <c r="S9664">
        <v>0</v>
      </c>
      <c r="T9664">
        <v>5</v>
      </c>
    </row>
    <row r="9665" spans="1:20">
      <c r="A9665" s="66" t="s">
        <v>1735</v>
      </c>
      <c r="B9665" t="s">
        <v>1855</v>
      </c>
      <c r="C9665" t="s">
        <v>1491</v>
      </c>
      <c r="D9665" s="1" t="s">
        <v>44</v>
      </c>
      <c r="E9665" s="1" t="s">
        <v>73</v>
      </c>
      <c r="F9665" s="38" t="s">
        <v>73</v>
      </c>
      <c r="G9665" s="151">
        <v>30</v>
      </c>
      <c r="H9665" s="151">
        <f t="shared" si="626"/>
        <v>1.6348773841961851E-2</v>
      </c>
      <c r="I9665" s="213"/>
      <c r="J9665" s="303" t="s">
        <v>100</v>
      </c>
      <c r="K9665" s="303"/>
      <c r="L9665" s="303"/>
      <c r="M9665" s="2">
        <v>0</v>
      </c>
      <c r="N9665">
        <v>0</v>
      </c>
      <c r="O9665">
        <v>0</v>
      </c>
      <c r="P9665">
        <v>5</v>
      </c>
      <c r="Q9665" s="2">
        <v>5.5555555555555497E-3</v>
      </c>
      <c r="R9665">
        <v>5.5555555555555497E-3</v>
      </c>
      <c r="S9665">
        <v>1.24225998749988E-2</v>
      </c>
      <c r="T9665">
        <v>5</v>
      </c>
    </row>
    <row r="9666" spans="1:20">
      <c r="A9666" s="66" t="s">
        <v>1735</v>
      </c>
      <c r="B9666" t="s">
        <v>1855</v>
      </c>
      <c r="C9666" t="s">
        <v>1491</v>
      </c>
      <c r="D9666" s="1" t="s">
        <v>44</v>
      </c>
      <c r="E9666" s="1" t="s">
        <v>73</v>
      </c>
      <c r="F9666" s="38" t="s">
        <v>73</v>
      </c>
      <c r="G9666" s="151">
        <v>1835</v>
      </c>
      <c r="H9666" s="151">
        <f t="shared" si="626"/>
        <v>1</v>
      </c>
      <c r="I9666" s="213"/>
      <c r="J9666" s="303"/>
      <c r="K9666" s="303"/>
      <c r="L9666" s="303" t="s">
        <v>100</v>
      </c>
      <c r="M9666" s="2">
        <v>1.1111111111111099E-2</v>
      </c>
      <c r="N9666">
        <v>1.1111111111111099E-2</v>
      </c>
      <c r="O9666">
        <v>2.4845199749997701E-2</v>
      </c>
      <c r="P9666">
        <v>5</v>
      </c>
      <c r="Q9666" s="2">
        <v>5.5555555555555497E-3</v>
      </c>
      <c r="R9666">
        <v>5.5555555555555497E-3</v>
      </c>
      <c r="S9666">
        <v>1.24225998749988E-2</v>
      </c>
      <c r="T9666">
        <v>5</v>
      </c>
    </row>
    <row r="9667" spans="1:20">
      <c r="A9667" s="66" t="s">
        <v>1749</v>
      </c>
      <c r="B9667" t="s">
        <v>1761</v>
      </c>
      <c r="C9667" t="s">
        <v>1491</v>
      </c>
      <c r="D9667" s="1" t="s">
        <v>44</v>
      </c>
      <c r="E9667" s="1" t="s">
        <v>73</v>
      </c>
      <c r="F9667" s="38" t="s">
        <v>73</v>
      </c>
      <c r="G9667" s="151">
        <v>0</v>
      </c>
      <c r="H9667" s="151">
        <f t="shared" si="626"/>
        <v>0</v>
      </c>
      <c r="I9667" s="213" t="s">
        <v>100</v>
      </c>
      <c r="J9667" s="303"/>
      <c r="K9667" s="303"/>
      <c r="L9667" s="303"/>
      <c r="M9667" s="2">
        <v>0.1</v>
      </c>
      <c r="N9667">
        <v>7.3807390308813503E-2</v>
      </c>
      <c r="O9667">
        <v>0.165038341972366</v>
      </c>
      <c r="P9667">
        <v>5</v>
      </c>
      <c r="Q9667" s="2">
        <v>0.258812260536398</v>
      </c>
      <c r="R9667">
        <v>0.13281935384134799</v>
      </c>
      <c r="S9667">
        <v>0.29699310391685302</v>
      </c>
      <c r="T9667">
        <v>5</v>
      </c>
    </row>
    <row r="9668" spans="1:20">
      <c r="A9668" s="66" t="s">
        <v>1749</v>
      </c>
      <c r="B9668" t="s">
        <v>1761</v>
      </c>
      <c r="C9668" t="s">
        <v>1491</v>
      </c>
      <c r="D9668" s="1" t="s">
        <v>44</v>
      </c>
      <c r="E9668" s="1" t="s">
        <v>73</v>
      </c>
      <c r="F9668" s="38" t="s">
        <v>73</v>
      </c>
      <c r="G9668" s="151">
        <v>30</v>
      </c>
      <c r="H9668" s="151">
        <f t="shared" si="626"/>
        <v>1.6348773841961851E-2</v>
      </c>
      <c r="I9668" s="213"/>
      <c r="J9668" s="303" t="s">
        <v>100</v>
      </c>
      <c r="K9668" s="303"/>
      <c r="L9668" s="303"/>
      <c r="M9668" s="2">
        <v>1.1111111111111099E-2</v>
      </c>
      <c r="N9668">
        <v>1.1111111111111099E-2</v>
      </c>
      <c r="O9668">
        <v>2.4845199749997701E-2</v>
      </c>
      <c r="P9668">
        <v>5</v>
      </c>
      <c r="Q9668" s="2">
        <v>2.7777777777777801E-2</v>
      </c>
      <c r="R9668">
        <v>1.24225998749988E-2</v>
      </c>
      <c r="S9668">
        <v>2.7777777777777801E-2</v>
      </c>
      <c r="T9668">
        <v>5</v>
      </c>
    </row>
    <row r="9669" spans="1:20">
      <c r="A9669" s="66" t="s">
        <v>1749</v>
      </c>
      <c r="B9669" t="s">
        <v>1761</v>
      </c>
      <c r="C9669" t="s">
        <v>1491</v>
      </c>
      <c r="D9669" s="1" t="s">
        <v>44</v>
      </c>
      <c r="E9669" s="1" t="s">
        <v>73</v>
      </c>
      <c r="F9669" s="38" t="s">
        <v>73</v>
      </c>
      <c r="G9669" s="151">
        <v>1835</v>
      </c>
      <c r="H9669" s="151">
        <f t="shared" si="626"/>
        <v>1</v>
      </c>
      <c r="I9669" s="213"/>
      <c r="J9669" s="303"/>
      <c r="K9669" s="303"/>
      <c r="L9669" s="303" t="s">
        <v>100</v>
      </c>
      <c r="M9669" s="2">
        <v>0</v>
      </c>
      <c r="N9669">
        <v>0</v>
      </c>
      <c r="O9669">
        <v>0</v>
      </c>
      <c r="P9669">
        <v>5</v>
      </c>
      <c r="Q9669" s="2">
        <v>8.3333333333333301E-2</v>
      </c>
      <c r="R9669">
        <v>7.6578048622723494E-2</v>
      </c>
      <c r="S9669">
        <v>0.171233722304694</v>
      </c>
      <c r="T9669">
        <v>5</v>
      </c>
    </row>
    <row r="9670" spans="1:20">
      <c r="A9670" s="66" t="s">
        <v>1749</v>
      </c>
      <c r="B9670" t="s">
        <v>1763</v>
      </c>
      <c r="C9670" t="s">
        <v>1491</v>
      </c>
      <c r="D9670" s="1" t="s">
        <v>44</v>
      </c>
      <c r="E9670" s="1" t="s">
        <v>73</v>
      </c>
      <c r="F9670" s="38" t="s">
        <v>73</v>
      </c>
      <c r="G9670" s="151">
        <v>0</v>
      </c>
      <c r="H9670" s="151">
        <f t="shared" si="626"/>
        <v>0</v>
      </c>
      <c r="I9670" s="213" t="s">
        <v>100</v>
      </c>
      <c r="J9670" s="303"/>
      <c r="K9670" s="303"/>
      <c r="L9670" s="303"/>
      <c r="M9670" s="2">
        <v>1.6666666666666701E-2</v>
      </c>
      <c r="N9670">
        <v>1.1111111111111099E-2</v>
      </c>
      <c r="O9670">
        <v>2.4845199749997701E-2</v>
      </c>
      <c r="P9670">
        <v>5</v>
      </c>
      <c r="Q9670" s="2">
        <v>7.9118773946360202E-2</v>
      </c>
      <c r="R9670">
        <v>5.7593739230999398E-2</v>
      </c>
      <c r="S9670">
        <v>0.128783515998911</v>
      </c>
      <c r="T9670">
        <v>5</v>
      </c>
    </row>
    <row r="9671" spans="1:20">
      <c r="A9671" s="25" t="s">
        <v>1749</v>
      </c>
      <c r="B9671" t="s">
        <v>1763</v>
      </c>
      <c r="C9671" t="s">
        <v>1491</v>
      </c>
      <c r="D9671" s="1" t="s">
        <v>44</v>
      </c>
      <c r="E9671" s="1" t="s">
        <v>73</v>
      </c>
      <c r="F9671" s="38" t="s">
        <v>73</v>
      </c>
      <c r="G9671" s="151">
        <v>30</v>
      </c>
      <c r="H9671" s="151">
        <f t="shared" si="626"/>
        <v>1.6348773841961851E-2</v>
      </c>
      <c r="I9671" s="213"/>
      <c r="J9671" s="303" t="s">
        <v>100</v>
      </c>
      <c r="K9671" s="303"/>
      <c r="L9671" s="303"/>
      <c r="M9671" s="2">
        <v>1.1111111111111099E-2</v>
      </c>
      <c r="N9671">
        <v>1.1111111111111099E-2</v>
      </c>
      <c r="O9671">
        <v>2.4845199749997701E-2</v>
      </c>
      <c r="P9671">
        <v>5</v>
      </c>
      <c r="Q9671" s="2">
        <v>1.6666666666666701E-2</v>
      </c>
      <c r="R9671">
        <v>1.6666666666666701E-2</v>
      </c>
      <c r="S9671">
        <v>3.7267799624996503E-2</v>
      </c>
      <c r="T9671">
        <v>5</v>
      </c>
    </row>
    <row r="9672" spans="1:20">
      <c r="A9672" s="66" t="s">
        <v>1749</v>
      </c>
      <c r="B9672" t="s">
        <v>1763</v>
      </c>
      <c r="C9672" t="s">
        <v>1491</v>
      </c>
      <c r="D9672" s="1" t="s">
        <v>44</v>
      </c>
      <c r="E9672" s="1" t="s">
        <v>73</v>
      </c>
      <c r="F9672" s="38" t="s">
        <v>73</v>
      </c>
      <c r="G9672" s="151">
        <v>1835</v>
      </c>
      <c r="H9672" s="151">
        <f t="shared" si="626"/>
        <v>1</v>
      </c>
      <c r="I9672" s="213"/>
      <c r="J9672" s="303"/>
      <c r="K9672" s="303"/>
      <c r="L9672" s="303" t="s">
        <v>100</v>
      </c>
      <c r="M9672" s="2">
        <v>4.4444444444444398E-2</v>
      </c>
      <c r="N9672">
        <v>2.72165526975909E-2</v>
      </c>
      <c r="O9672">
        <v>6.0858061945018499E-2</v>
      </c>
      <c r="P9672">
        <v>5</v>
      </c>
      <c r="Q9672" s="2">
        <v>4.4444444444444398E-2</v>
      </c>
      <c r="R9672">
        <v>4.4444444444444398E-2</v>
      </c>
      <c r="S9672">
        <v>9.9380798999990597E-2</v>
      </c>
      <c r="T9672">
        <v>5</v>
      </c>
    </row>
    <row r="9673" spans="1:20">
      <c r="A9673" s="66" t="s">
        <v>1749</v>
      </c>
      <c r="B9673" t="s">
        <v>1765</v>
      </c>
      <c r="C9673" t="s">
        <v>1491</v>
      </c>
      <c r="D9673" s="1" t="s">
        <v>44</v>
      </c>
      <c r="E9673" s="1" t="s">
        <v>73</v>
      </c>
      <c r="F9673" s="38" t="s">
        <v>73</v>
      </c>
      <c r="G9673" s="151">
        <v>0</v>
      </c>
      <c r="H9673" s="151">
        <f t="shared" si="626"/>
        <v>0</v>
      </c>
      <c r="I9673" s="213" t="s">
        <v>100</v>
      </c>
      <c r="J9673" s="303"/>
      <c r="K9673" s="303"/>
      <c r="L9673" s="303"/>
      <c r="M9673" s="2">
        <v>0.24444444444444399</v>
      </c>
      <c r="N9673">
        <v>9.43627097303502E-2</v>
      </c>
      <c r="O9673">
        <v>0.21100143349814399</v>
      </c>
      <c r="P9673">
        <v>5</v>
      </c>
      <c r="Q9673" s="2">
        <v>0.220498084291188</v>
      </c>
      <c r="R9673">
        <v>5.2505276584641998E-2</v>
      </c>
      <c r="S9673">
        <v>0.117405367620687</v>
      </c>
      <c r="T9673">
        <v>5</v>
      </c>
    </row>
    <row r="9674" spans="1:20">
      <c r="A9674" s="66" t="s">
        <v>1749</v>
      </c>
      <c r="B9674" t="s">
        <v>1765</v>
      </c>
      <c r="C9674" t="s">
        <v>1491</v>
      </c>
      <c r="D9674" s="1" t="s">
        <v>44</v>
      </c>
      <c r="E9674" s="1" t="s">
        <v>73</v>
      </c>
      <c r="F9674" s="38" t="s">
        <v>73</v>
      </c>
      <c r="G9674" s="151">
        <v>30</v>
      </c>
      <c r="H9674" s="151">
        <f t="shared" si="626"/>
        <v>1.6348773841961851E-2</v>
      </c>
      <c r="I9674" s="213"/>
      <c r="J9674" s="303" t="s">
        <v>100</v>
      </c>
      <c r="K9674" s="303"/>
      <c r="L9674" s="303"/>
      <c r="M9674" s="2">
        <v>0.20555555555555599</v>
      </c>
      <c r="N9674">
        <v>9.8052014415126607E-2</v>
      </c>
      <c r="O9674">
        <v>0.21925096956301199</v>
      </c>
      <c r="P9674">
        <v>5</v>
      </c>
      <c r="Q9674" s="2">
        <v>0.14444444444444399</v>
      </c>
      <c r="R9674">
        <v>4.3390275977259203E-2</v>
      </c>
      <c r="S9674">
        <v>9.70236066476277E-2</v>
      </c>
      <c r="T9674">
        <v>5</v>
      </c>
    </row>
    <row r="9675" spans="1:20">
      <c r="A9675" s="66" t="s">
        <v>1749</v>
      </c>
      <c r="B9675" t="s">
        <v>1765</v>
      </c>
      <c r="C9675" t="s">
        <v>1491</v>
      </c>
      <c r="D9675" s="1" t="s">
        <v>44</v>
      </c>
      <c r="E9675" s="1" t="s">
        <v>73</v>
      </c>
      <c r="F9675" s="38" t="s">
        <v>73</v>
      </c>
      <c r="G9675" s="151">
        <v>1835</v>
      </c>
      <c r="H9675" s="151">
        <f t="shared" si="626"/>
        <v>1</v>
      </c>
      <c r="I9675" s="213"/>
      <c r="J9675" s="303"/>
      <c r="K9675" s="303"/>
      <c r="L9675" s="303" t="s">
        <v>100</v>
      </c>
      <c r="M9675" s="2">
        <v>0.133333333333333</v>
      </c>
      <c r="N9675">
        <v>9.7182531580755002E-2</v>
      </c>
      <c r="O9675">
        <v>0.21730674684008799</v>
      </c>
      <c r="P9675">
        <v>5</v>
      </c>
      <c r="Q9675" s="2">
        <v>0.1</v>
      </c>
      <c r="R9675">
        <v>4.1759156606591401E-2</v>
      </c>
      <c r="S9675">
        <v>9.3376312855397797E-2</v>
      </c>
      <c r="T9675">
        <v>5</v>
      </c>
    </row>
    <row r="9676" spans="1:20">
      <c r="A9676" s="66" t="s">
        <v>1749</v>
      </c>
      <c r="B9676" t="s">
        <v>1767</v>
      </c>
      <c r="C9676" t="s">
        <v>1491</v>
      </c>
      <c r="D9676" s="1" t="s">
        <v>44</v>
      </c>
      <c r="E9676" s="1" t="s">
        <v>73</v>
      </c>
      <c r="F9676" s="38" t="s">
        <v>73</v>
      </c>
      <c r="G9676" s="151">
        <v>0</v>
      </c>
      <c r="H9676" s="151">
        <f t="shared" si="626"/>
        <v>0</v>
      </c>
      <c r="I9676" s="213" t="s">
        <v>100</v>
      </c>
      <c r="J9676" s="303"/>
      <c r="K9676" s="303"/>
      <c r="L9676" s="303"/>
      <c r="M9676" s="2">
        <v>0.11111111111111099</v>
      </c>
      <c r="N9676">
        <v>7.7080205141731195E-2</v>
      </c>
      <c r="O9676">
        <v>0.17235657841654001</v>
      </c>
      <c r="P9676">
        <v>5</v>
      </c>
      <c r="Q9676" s="2">
        <v>0.230268199233716</v>
      </c>
      <c r="R9676">
        <v>5.6206224025520501E-2</v>
      </c>
      <c r="S9676">
        <v>0.125680937679646</v>
      </c>
      <c r="T9676">
        <v>5</v>
      </c>
    </row>
    <row r="9677" spans="1:20">
      <c r="A9677" s="66" t="s">
        <v>1749</v>
      </c>
      <c r="B9677" t="s">
        <v>1767</v>
      </c>
      <c r="C9677" t="s">
        <v>1491</v>
      </c>
      <c r="D9677" s="1" t="s">
        <v>44</v>
      </c>
      <c r="E9677" s="1" t="s">
        <v>73</v>
      </c>
      <c r="F9677" s="38" t="s">
        <v>73</v>
      </c>
      <c r="G9677" s="151">
        <v>30</v>
      </c>
      <c r="H9677" s="151">
        <f t="shared" si="626"/>
        <v>1.6348773841961851E-2</v>
      </c>
      <c r="I9677" s="213"/>
      <c r="J9677" s="303" t="s">
        <v>100</v>
      </c>
      <c r="K9677" s="303"/>
      <c r="L9677" s="303"/>
      <c r="M9677" s="2">
        <v>7.7777777777777807E-2</v>
      </c>
      <c r="N9677">
        <v>5.4433105395181702E-2</v>
      </c>
      <c r="O9677">
        <v>0.121716123890037</v>
      </c>
      <c r="P9677">
        <v>5</v>
      </c>
      <c r="Q9677" s="2">
        <v>8.3333333333333301E-2</v>
      </c>
      <c r="R9677">
        <v>4.8907824615719499E-2</v>
      </c>
      <c r="S9677">
        <v>0.109361220472386</v>
      </c>
      <c r="T9677">
        <v>5</v>
      </c>
    </row>
    <row r="9678" spans="1:20">
      <c r="A9678" s="66" t="s">
        <v>1749</v>
      </c>
      <c r="B9678" t="s">
        <v>1767</v>
      </c>
      <c r="C9678" t="s">
        <v>1491</v>
      </c>
      <c r="D9678" s="1" t="s">
        <v>44</v>
      </c>
      <c r="E9678" s="1" t="s">
        <v>73</v>
      </c>
      <c r="F9678" s="38" t="s">
        <v>73</v>
      </c>
      <c r="G9678" s="151">
        <v>1835</v>
      </c>
      <c r="H9678" s="151">
        <f t="shared" si="626"/>
        <v>1</v>
      </c>
      <c r="I9678" s="213"/>
      <c r="J9678" s="303"/>
      <c r="K9678" s="303"/>
      <c r="L9678" s="303" t="s">
        <v>100</v>
      </c>
      <c r="M9678" s="2">
        <v>6.1111111111111102E-2</v>
      </c>
      <c r="N9678">
        <v>4.1573970964154897E-2</v>
      </c>
      <c r="O9678">
        <v>9.29622251704528E-2</v>
      </c>
      <c r="P9678">
        <v>5</v>
      </c>
      <c r="Q9678" s="2">
        <v>0.194444444444444</v>
      </c>
      <c r="R9678">
        <v>9.3788572311856305E-2</v>
      </c>
      <c r="S9678">
        <v>0.20971762320196499</v>
      </c>
      <c r="T9678">
        <v>5</v>
      </c>
    </row>
    <row r="9679" spans="1:20">
      <c r="A9679" s="25" t="s">
        <v>1749</v>
      </c>
      <c r="B9679" t="s">
        <v>1769</v>
      </c>
      <c r="C9679" t="s">
        <v>1491</v>
      </c>
      <c r="D9679" s="1" t="s">
        <v>44</v>
      </c>
      <c r="E9679" s="1" t="s">
        <v>73</v>
      </c>
      <c r="F9679" s="38" t="s">
        <v>73</v>
      </c>
      <c r="G9679" s="151">
        <v>0</v>
      </c>
      <c r="H9679" s="151">
        <f t="shared" si="626"/>
        <v>0</v>
      </c>
      <c r="I9679" s="213" t="s">
        <v>100</v>
      </c>
      <c r="J9679" s="303"/>
      <c r="K9679" s="303"/>
      <c r="L9679" s="303"/>
      <c r="M9679" s="2">
        <v>0</v>
      </c>
      <c r="N9679">
        <v>0</v>
      </c>
      <c r="O9679">
        <v>0</v>
      </c>
      <c r="P9679">
        <v>5</v>
      </c>
      <c r="Q9679" s="2">
        <v>0</v>
      </c>
      <c r="R9679">
        <v>0</v>
      </c>
      <c r="S9679">
        <v>0</v>
      </c>
      <c r="T9679">
        <v>5</v>
      </c>
    </row>
    <row r="9680" spans="1:20">
      <c r="A9680" s="66" t="s">
        <v>1749</v>
      </c>
      <c r="B9680" t="s">
        <v>1769</v>
      </c>
      <c r="C9680" t="s">
        <v>1491</v>
      </c>
      <c r="D9680" s="1" t="s">
        <v>44</v>
      </c>
      <c r="E9680" s="1" t="s">
        <v>73</v>
      </c>
      <c r="F9680" s="38" t="s">
        <v>73</v>
      </c>
      <c r="G9680" s="151">
        <v>30</v>
      </c>
      <c r="H9680" s="151">
        <f t="shared" si="626"/>
        <v>1.6348773841961851E-2</v>
      </c>
      <c r="I9680" s="213"/>
      <c r="J9680" s="303" t="s">
        <v>100</v>
      </c>
      <c r="K9680" s="303"/>
      <c r="L9680" s="303"/>
      <c r="M9680" s="2">
        <v>0</v>
      </c>
      <c r="N9680">
        <v>0</v>
      </c>
      <c r="O9680">
        <v>0</v>
      </c>
      <c r="P9680">
        <v>5</v>
      </c>
      <c r="Q9680" s="2">
        <v>0</v>
      </c>
      <c r="R9680">
        <v>0</v>
      </c>
      <c r="S9680">
        <v>0</v>
      </c>
      <c r="T9680">
        <v>5</v>
      </c>
    </row>
    <row r="9681" spans="1:20">
      <c r="A9681" s="66" t="s">
        <v>1749</v>
      </c>
      <c r="B9681" t="s">
        <v>1769</v>
      </c>
      <c r="C9681" t="s">
        <v>1491</v>
      </c>
      <c r="D9681" s="1" t="s">
        <v>44</v>
      </c>
      <c r="E9681" s="1" t="s">
        <v>73</v>
      </c>
      <c r="F9681" s="38" t="s">
        <v>73</v>
      </c>
      <c r="G9681" s="151">
        <v>1835</v>
      </c>
      <c r="H9681" s="151">
        <f t="shared" si="626"/>
        <v>1</v>
      </c>
      <c r="I9681" s="213"/>
      <c r="J9681" s="303"/>
      <c r="K9681" s="303"/>
      <c r="L9681" s="303" t="s">
        <v>100</v>
      </c>
      <c r="M9681" s="2">
        <v>0</v>
      </c>
      <c r="N9681">
        <v>0</v>
      </c>
      <c r="O9681">
        <v>0</v>
      </c>
      <c r="P9681">
        <v>5</v>
      </c>
      <c r="Q9681" s="2">
        <v>0</v>
      </c>
      <c r="R9681">
        <v>0</v>
      </c>
      <c r="S9681">
        <v>0</v>
      </c>
      <c r="T9681">
        <v>5</v>
      </c>
    </row>
    <row r="9682" spans="1:20">
      <c r="A9682" s="66" t="s">
        <v>1749</v>
      </c>
      <c r="B9682" t="s">
        <v>1770</v>
      </c>
      <c r="C9682" t="s">
        <v>1491</v>
      </c>
      <c r="D9682" s="1" t="s">
        <v>44</v>
      </c>
      <c r="E9682" s="1" t="s">
        <v>73</v>
      </c>
      <c r="F9682" s="38" t="s">
        <v>73</v>
      </c>
      <c r="G9682" s="151">
        <v>0</v>
      </c>
      <c r="H9682" s="151">
        <f t="shared" si="626"/>
        <v>0</v>
      </c>
      <c r="I9682" s="213" t="s">
        <v>100</v>
      </c>
      <c r="J9682" s="303"/>
      <c r="K9682" s="303"/>
      <c r="L9682" s="303"/>
      <c r="M9682" s="2">
        <v>0.16111111111111101</v>
      </c>
      <c r="N9682">
        <v>7.2648315725677898E-2</v>
      </c>
      <c r="O9682">
        <v>0.16244657241348301</v>
      </c>
      <c r="P9682">
        <v>5</v>
      </c>
      <c r="Q9682" s="2">
        <v>0.28314176245210698</v>
      </c>
      <c r="R9682">
        <v>0.119017254808112</v>
      </c>
      <c r="S9682">
        <v>0.26613067224635101</v>
      </c>
      <c r="T9682">
        <v>5</v>
      </c>
    </row>
    <row r="9683" spans="1:20">
      <c r="A9683" s="66" t="s">
        <v>1749</v>
      </c>
      <c r="B9683" t="s">
        <v>1770</v>
      </c>
      <c r="C9683" t="s">
        <v>1491</v>
      </c>
      <c r="D9683" s="1" t="s">
        <v>44</v>
      </c>
      <c r="E9683" s="1" t="s">
        <v>73</v>
      </c>
      <c r="F9683" s="38" t="s">
        <v>73</v>
      </c>
      <c r="G9683" s="151">
        <v>30</v>
      </c>
      <c r="H9683" s="151">
        <f t="shared" si="626"/>
        <v>1.6348773841961851E-2</v>
      </c>
      <c r="I9683" s="213"/>
      <c r="J9683" s="303" t="s">
        <v>100</v>
      </c>
      <c r="K9683" s="303"/>
      <c r="L9683" s="303"/>
      <c r="M9683" s="2">
        <v>2.2222222222222199E-2</v>
      </c>
      <c r="N9683">
        <v>1.03934927410387E-2</v>
      </c>
      <c r="O9683">
        <v>2.32405562926132E-2</v>
      </c>
      <c r="P9683">
        <v>5</v>
      </c>
      <c r="Q9683" s="2">
        <v>2.7777777777777801E-2</v>
      </c>
      <c r="R9683">
        <v>1.24225998749988E-2</v>
      </c>
      <c r="S9683">
        <v>2.7777777777777801E-2</v>
      </c>
      <c r="T9683">
        <v>5</v>
      </c>
    </row>
    <row r="9684" spans="1:20">
      <c r="A9684" s="66" t="s">
        <v>1749</v>
      </c>
      <c r="B9684" t="s">
        <v>1770</v>
      </c>
      <c r="C9684" t="s">
        <v>1491</v>
      </c>
      <c r="D9684" s="1" t="s">
        <v>44</v>
      </c>
      <c r="E9684" s="1" t="s">
        <v>73</v>
      </c>
      <c r="F9684" s="38" t="s">
        <v>73</v>
      </c>
      <c r="G9684" s="151">
        <v>1835</v>
      </c>
      <c r="H9684" s="151">
        <f t="shared" si="626"/>
        <v>1</v>
      </c>
      <c r="I9684" s="213"/>
      <c r="J9684" s="303"/>
      <c r="K9684" s="303"/>
      <c r="L9684" s="303" t="s">
        <v>100</v>
      </c>
      <c r="M9684" s="2">
        <v>0</v>
      </c>
      <c r="N9684">
        <v>0</v>
      </c>
      <c r="O9684">
        <v>0</v>
      </c>
      <c r="P9684">
        <v>5</v>
      </c>
      <c r="Q9684" s="2">
        <v>0</v>
      </c>
      <c r="R9684">
        <v>0</v>
      </c>
      <c r="S9684">
        <v>0</v>
      </c>
      <c r="T9684">
        <v>5</v>
      </c>
    </row>
    <row r="9685" spans="1:20">
      <c r="A9685" s="66" t="s">
        <v>1749</v>
      </c>
      <c r="B9685" t="s">
        <v>1775</v>
      </c>
      <c r="C9685" t="s">
        <v>1491</v>
      </c>
      <c r="D9685" s="1" t="s">
        <v>44</v>
      </c>
      <c r="E9685" s="1" t="s">
        <v>73</v>
      </c>
      <c r="F9685" s="38" t="s">
        <v>73</v>
      </c>
      <c r="G9685" s="151">
        <v>0</v>
      </c>
      <c r="H9685" s="151">
        <f t="shared" ref="H9685:H9748" si="627">G9685/1835</f>
        <v>0</v>
      </c>
      <c r="I9685" s="213" t="s">
        <v>100</v>
      </c>
      <c r="J9685" s="303"/>
      <c r="K9685" s="303"/>
      <c r="L9685" s="303"/>
      <c r="M9685" s="2">
        <v>5.5555555555555601E-2</v>
      </c>
      <c r="N9685">
        <v>2.9133579115837499E-2</v>
      </c>
      <c r="O9685">
        <v>6.5144663330880995E-2</v>
      </c>
      <c r="P9685">
        <v>5</v>
      </c>
      <c r="Q9685" s="2">
        <v>1.1111111111111099E-2</v>
      </c>
      <c r="R9685">
        <v>1.1111111111111099E-2</v>
      </c>
      <c r="S9685">
        <v>2.4845199749997701E-2</v>
      </c>
      <c r="T9685">
        <v>5</v>
      </c>
    </row>
    <row r="9686" spans="1:20">
      <c r="A9686" s="66" t="s">
        <v>1749</v>
      </c>
      <c r="B9686" t="s">
        <v>1775</v>
      </c>
      <c r="C9686" t="s">
        <v>1491</v>
      </c>
      <c r="D9686" s="1" t="s">
        <v>44</v>
      </c>
      <c r="E9686" s="1" t="s">
        <v>73</v>
      </c>
      <c r="F9686" s="38" t="s">
        <v>73</v>
      </c>
      <c r="G9686" s="151">
        <v>30</v>
      </c>
      <c r="H9686" s="151">
        <f t="shared" si="627"/>
        <v>1.6348773841961851E-2</v>
      </c>
      <c r="I9686" s="213"/>
      <c r="J9686" s="303" t="s">
        <v>100</v>
      </c>
      <c r="K9686" s="303"/>
      <c r="L9686" s="303"/>
      <c r="M9686" s="2">
        <v>0</v>
      </c>
      <c r="N9686">
        <v>0</v>
      </c>
      <c r="O9686">
        <v>0</v>
      </c>
      <c r="P9686">
        <v>5</v>
      </c>
      <c r="Q9686" s="2">
        <v>2.2222222222222199E-2</v>
      </c>
      <c r="R9686">
        <v>1.36082763487954E-2</v>
      </c>
      <c r="S9686">
        <v>3.0429030972509201E-2</v>
      </c>
      <c r="T9686">
        <v>5</v>
      </c>
    </row>
    <row r="9687" spans="1:20">
      <c r="A9687" s="25" t="s">
        <v>1749</v>
      </c>
      <c r="B9687" t="s">
        <v>1775</v>
      </c>
      <c r="C9687" t="s">
        <v>1491</v>
      </c>
      <c r="D9687" s="1" t="s">
        <v>44</v>
      </c>
      <c r="E9687" s="1" t="s">
        <v>73</v>
      </c>
      <c r="F9687" s="38" t="s">
        <v>73</v>
      </c>
      <c r="G9687" s="151">
        <v>1835</v>
      </c>
      <c r="H9687" s="151">
        <f t="shared" si="627"/>
        <v>1</v>
      </c>
      <c r="I9687" s="213"/>
      <c r="J9687" s="303"/>
      <c r="K9687" s="303"/>
      <c r="L9687" s="303" t="s">
        <v>100</v>
      </c>
      <c r="M9687" s="2">
        <v>3.8888888888888903E-2</v>
      </c>
      <c r="N9687">
        <v>3.8888888888888903E-2</v>
      </c>
      <c r="O9687">
        <v>8.6958199124991795E-2</v>
      </c>
      <c r="P9687">
        <v>5</v>
      </c>
      <c r="Q9687" s="2">
        <v>0.12777777777777799</v>
      </c>
      <c r="R9687">
        <v>8.4070810835675303E-2</v>
      </c>
      <c r="S9687">
        <v>0.187988047952096</v>
      </c>
      <c r="T9687">
        <v>5</v>
      </c>
    </row>
    <row r="9688" spans="1:20">
      <c r="A9688" s="66" t="s">
        <v>1749</v>
      </c>
      <c r="B9688" t="s">
        <v>1783</v>
      </c>
      <c r="C9688" t="s">
        <v>1491</v>
      </c>
      <c r="D9688" s="1" t="s">
        <v>44</v>
      </c>
      <c r="E9688" s="1" t="s">
        <v>73</v>
      </c>
      <c r="F9688" s="38" t="s">
        <v>73</v>
      </c>
      <c r="G9688" s="151">
        <v>0</v>
      </c>
      <c r="H9688" s="151">
        <f t="shared" si="627"/>
        <v>0</v>
      </c>
      <c r="I9688" s="213" t="s">
        <v>100</v>
      </c>
      <c r="J9688" s="303"/>
      <c r="K9688" s="303"/>
      <c r="L9688" s="303"/>
      <c r="M9688" s="2">
        <v>0</v>
      </c>
      <c r="N9688">
        <v>0</v>
      </c>
      <c r="O9688">
        <v>0</v>
      </c>
      <c r="P9688">
        <v>5</v>
      </c>
      <c r="Q9688" s="2">
        <v>0</v>
      </c>
      <c r="R9688">
        <v>0</v>
      </c>
      <c r="S9688">
        <v>0</v>
      </c>
      <c r="T9688">
        <v>5</v>
      </c>
    </row>
    <row r="9689" spans="1:20">
      <c r="A9689" s="66" t="s">
        <v>1749</v>
      </c>
      <c r="B9689" t="s">
        <v>1783</v>
      </c>
      <c r="C9689" t="s">
        <v>1491</v>
      </c>
      <c r="D9689" s="1" t="s">
        <v>44</v>
      </c>
      <c r="E9689" s="1" t="s">
        <v>73</v>
      </c>
      <c r="F9689" s="38" t="s">
        <v>73</v>
      </c>
      <c r="G9689" s="151">
        <v>30</v>
      </c>
      <c r="H9689" s="151">
        <f t="shared" si="627"/>
        <v>1.6348773841961851E-2</v>
      </c>
      <c r="I9689" s="213"/>
      <c r="J9689" s="303" t="s">
        <v>100</v>
      </c>
      <c r="K9689" s="303"/>
      <c r="L9689" s="303"/>
      <c r="M9689" s="2">
        <v>0</v>
      </c>
      <c r="N9689">
        <v>0</v>
      </c>
      <c r="O9689">
        <v>0</v>
      </c>
      <c r="P9689">
        <v>5</v>
      </c>
      <c r="Q9689" s="2">
        <v>0</v>
      </c>
      <c r="R9689">
        <v>0</v>
      </c>
      <c r="S9689">
        <v>0</v>
      </c>
      <c r="T9689">
        <v>5</v>
      </c>
    </row>
    <row r="9690" spans="1:20">
      <c r="A9690" s="66" t="s">
        <v>1749</v>
      </c>
      <c r="B9690" t="s">
        <v>1783</v>
      </c>
      <c r="C9690" t="s">
        <v>1491</v>
      </c>
      <c r="D9690" s="1" t="s">
        <v>44</v>
      </c>
      <c r="E9690" s="1" t="s">
        <v>73</v>
      </c>
      <c r="F9690" s="38" t="s">
        <v>73</v>
      </c>
      <c r="G9690" s="151">
        <v>1835</v>
      </c>
      <c r="H9690" s="151">
        <f t="shared" si="627"/>
        <v>1</v>
      </c>
      <c r="I9690" s="213"/>
      <c r="J9690" s="303"/>
      <c r="K9690" s="303"/>
      <c r="L9690" s="303" t="s">
        <v>100</v>
      </c>
      <c r="M9690" s="2">
        <v>0</v>
      </c>
      <c r="N9690">
        <v>0</v>
      </c>
      <c r="O9690">
        <v>0</v>
      </c>
      <c r="P9690">
        <v>5</v>
      </c>
      <c r="Q9690" s="2">
        <v>0</v>
      </c>
      <c r="R9690">
        <v>0</v>
      </c>
      <c r="S9690">
        <v>0</v>
      </c>
      <c r="T9690">
        <v>5</v>
      </c>
    </row>
    <row r="9691" spans="1:20">
      <c r="A9691" s="66" t="s">
        <v>1749</v>
      </c>
      <c r="B9691" t="s">
        <v>1784</v>
      </c>
      <c r="C9691" t="s">
        <v>1491</v>
      </c>
      <c r="D9691" s="1" t="s">
        <v>44</v>
      </c>
      <c r="E9691" s="1" t="s">
        <v>73</v>
      </c>
      <c r="F9691" s="38" t="s">
        <v>73</v>
      </c>
      <c r="G9691" s="151">
        <v>0</v>
      </c>
      <c r="H9691" s="151">
        <f t="shared" si="627"/>
        <v>0</v>
      </c>
      <c r="I9691" s="213" t="s">
        <v>100</v>
      </c>
      <c r="J9691" s="303"/>
      <c r="K9691" s="303"/>
      <c r="L9691" s="303"/>
      <c r="M9691" s="2">
        <v>1.1111111111111099E-2</v>
      </c>
      <c r="N9691">
        <v>1.1111111111111099E-2</v>
      </c>
      <c r="O9691">
        <v>2.4845199749997701E-2</v>
      </c>
      <c r="P9691">
        <v>5</v>
      </c>
      <c r="Q9691" s="2">
        <v>6.8965517241379301E-3</v>
      </c>
      <c r="R9691">
        <v>6.8965517241379301E-3</v>
      </c>
      <c r="S9691">
        <v>1.54211584655158E-2</v>
      </c>
      <c r="T9691">
        <v>5</v>
      </c>
    </row>
    <row r="9692" spans="1:20">
      <c r="A9692" s="66" t="s">
        <v>1749</v>
      </c>
      <c r="B9692" t="s">
        <v>1784</v>
      </c>
      <c r="C9692" t="s">
        <v>1491</v>
      </c>
      <c r="D9692" s="1" t="s">
        <v>44</v>
      </c>
      <c r="E9692" s="1" t="s">
        <v>73</v>
      </c>
      <c r="F9692" s="38" t="s">
        <v>73</v>
      </c>
      <c r="G9692" s="151">
        <v>30</v>
      </c>
      <c r="H9692" s="151">
        <f t="shared" si="627"/>
        <v>1.6348773841961851E-2</v>
      </c>
      <c r="I9692" s="213"/>
      <c r="J9692" s="303" t="s">
        <v>100</v>
      </c>
      <c r="K9692" s="303"/>
      <c r="L9692" s="303"/>
      <c r="M9692" s="2">
        <v>1.1111111111111099E-2</v>
      </c>
      <c r="N9692">
        <v>6.8041381743977197E-3</v>
      </c>
      <c r="O9692">
        <v>1.52145154862546E-2</v>
      </c>
      <c r="P9692">
        <v>5</v>
      </c>
      <c r="Q9692" s="2">
        <v>0</v>
      </c>
      <c r="R9692">
        <v>0</v>
      </c>
      <c r="S9692">
        <v>0</v>
      </c>
      <c r="T9692">
        <v>5</v>
      </c>
    </row>
    <row r="9693" spans="1:20">
      <c r="A9693" s="66" t="s">
        <v>1749</v>
      </c>
      <c r="B9693" t="s">
        <v>1784</v>
      </c>
      <c r="C9693" t="s">
        <v>1491</v>
      </c>
      <c r="D9693" s="1" t="s">
        <v>44</v>
      </c>
      <c r="E9693" s="1" t="s">
        <v>73</v>
      </c>
      <c r="F9693" s="38" t="s">
        <v>73</v>
      </c>
      <c r="G9693" s="151">
        <v>1835</v>
      </c>
      <c r="H9693" s="151">
        <f t="shared" si="627"/>
        <v>1</v>
      </c>
      <c r="I9693" s="213"/>
      <c r="J9693" s="303"/>
      <c r="K9693" s="303"/>
      <c r="L9693" s="303" t="s">
        <v>100</v>
      </c>
      <c r="M9693" s="2">
        <v>0</v>
      </c>
      <c r="N9693">
        <v>0</v>
      </c>
      <c r="O9693">
        <v>0</v>
      </c>
      <c r="P9693">
        <v>5</v>
      </c>
      <c r="Q9693" s="2">
        <v>0</v>
      </c>
      <c r="R9693">
        <v>0</v>
      </c>
      <c r="S9693">
        <v>0</v>
      </c>
      <c r="T9693">
        <v>5</v>
      </c>
    </row>
    <row r="9694" spans="1:20">
      <c r="A9694" s="66" t="s">
        <v>1749</v>
      </c>
      <c r="B9694" t="s">
        <v>1785</v>
      </c>
      <c r="C9694" t="s">
        <v>1491</v>
      </c>
      <c r="D9694" s="1" t="s">
        <v>44</v>
      </c>
      <c r="E9694" s="1" t="s">
        <v>73</v>
      </c>
      <c r="F9694" s="38" t="s">
        <v>73</v>
      </c>
      <c r="G9694" s="151">
        <v>0</v>
      </c>
      <c r="H9694" s="151">
        <f t="shared" si="627"/>
        <v>0</v>
      </c>
      <c r="I9694" s="213" t="s">
        <v>100</v>
      </c>
      <c r="J9694" s="303"/>
      <c r="K9694" s="303"/>
      <c r="L9694" s="303"/>
      <c r="M9694" s="2">
        <v>0.53333333333333299</v>
      </c>
      <c r="N9694">
        <v>0.14969103983675</v>
      </c>
      <c r="O9694">
        <v>0.33471934069760201</v>
      </c>
      <c r="P9694">
        <v>5</v>
      </c>
      <c r="Q9694" s="2">
        <v>0.78199233716475103</v>
      </c>
      <c r="R9694">
        <v>0.12783269540808501</v>
      </c>
      <c r="S9694">
        <v>0.28584259667950401</v>
      </c>
      <c r="T9694">
        <v>5</v>
      </c>
    </row>
    <row r="9695" spans="1:20">
      <c r="A9695" s="25" t="s">
        <v>1749</v>
      </c>
      <c r="B9695" t="s">
        <v>1785</v>
      </c>
      <c r="C9695" t="s">
        <v>1491</v>
      </c>
      <c r="D9695" s="1" t="s">
        <v>44</v>
      </c>
      <c r="E9695" s="1" t="s">
        <v>73</v>
      </c>
      <c r="F9695" s="38" t="s">
        <v>73</v>
      </c>
      <c r="G9695" s="151">
        <v>30</v>
      </c>
      <c r="H9695" s="151">
        <f t="shared" si="627"/>
        <v>1.6348773841961851E-2</v>
      </c>
      <c r="I9695" s="213"/>
      <c r="J9695" s="303" t="s">
        <v>100</v>
      </c>
      <c r="K9695" s="303"/>
      <c r="L9695" s="303"/>
      <c r="M9695" s="2">
        <v>0.5</v>
      </c>
      <c r="N9695">
        <v>0.17190831607517601</v>
      </c>
      <c r="O9695">
        <v>0.38439868064161198</v>
      </c>
      <c r="P9695">
        <v>5</v>
      </c>
      <c r="Q9695" s="2">
        <v>0.50555555555555598</v>
      </c>
      <c r="R9695">
        <v>0.11055415967851299</v>
      </c>
      <c r="S9695">
        <v>0.24720661623652199</v>
      </c>
      <c r="T9695">
        <v>5</v>
      </c>
    </row>
    <row r="9696" spans="1:20">
      <c r="A9696" s="66" t="s">
        <v>1749</v>
      </c>
      <c r="B9696" t="s">
        <v>1785</v>
      </c>
      <c r="C9696" t="s">
        <v>1491</v>
      </c>
      <c r="D9696" s="1" t="s">
        <v>44</v>
      </c>
      <c r="E9696" s="1" t="s">
        <v>73</v>
      </c>
      <c r="F9696" s="38" t="s">
        <v>73</v>
      </c>
      <c r="G9696" s="151">
        <v>1835</v>
      </c>
      <c r="H9696" s="151">
        <f t="shared" si="627"/>
        <v>1</v>
      </c>
      <c r="I9696" s="213"/>
      <c r="J9696" s="303"/>
      <c r="K9696" s="303"/>
      <c r="L9696" s="303" t="s">
        <v>100</v>
      </c>
      <c r="M9696" s="2">
        <v>0.116666666666667</v>
      </c>
      <c r="N9696">
        <v>5.3719665571704801E-2</v>
      </c>
      <c r="O9696">
        <v>0.120120823946887</v>
      </c>
      <c r="P9696">
        <v>5</v>
      </c>
      <c r="Q9696" s="2">
        <v>0.35</v>
      </c>
      <c r="R9696">
        <v>8.3147941928309793E-2</v>
      </c>
      <c r="S9696">
        <v>0.18592445034090599</v>
      </c>
      <c r="T9696">
        <v>5</v>
      </c>
    </row>
    <row r="9697" spans="1:20">
      <c r="A9697" s="66" t="s">
        <v>1749</v>
      </c>
      <c r="B9697" t="s">
        <v>1786</v>
      </c>
      <c r="C9697" t="s">
        <v>1491</v>
      </c>
      <c r="D9697" s="1" t="s">
        <v>44</v>
      </c>
      <c r="E9697" s="1" t="s">
        <v>73</v>
      </c>
      <c r="F9697" s="38" t="s">
        <v>73</v>
      </c>
      <c r="G9697" s="151">
        <v>0</v>
      </c>
      <c r="H9697" s="151">
        <f t="shared" si="627"/>
        <v>0</v>
      </c>
      <c r="I9697" s="213" t="s">
        <v>100</v>
      </c>
      <c r="J9697" s="303"/>
      <c r="K9697" s="303"/>
      <c r="L9697" s="303"/>
      <c r="M9697" s="2">
        <v>0.35</v>
      </c>
      <c r="N9697">
        <v>9.9613450428006206E-2</v>
      </c>
      <c r="O9697">
        <v>0.222742446630327</v>
      </c>
      <c r="P9697">
        <v>5</v>
      </c>
      <c r="Q9697" s="2">
        <v>0.33026819923371598</v>
      </c>
      <c r="R9697">
        <v>7.8237064742335993E-2</v>
      </c>
      <c r="S9697">
        <v>0.17494339512391499</v>
      </c>
      <c r="T9697">
        <v>5</v>
      </c>
    </row>
    <row r="9698" spans="1:20">
      <c r="A9698" s="66" t="s">
        <v>1749</v>
      </c>
      <c r="B9698" t="s">
        <v>1786</v>
      </c>
      <c r="C9698" t="s">
        <v>1491</v>
      </c>
      <c r="D9698" s="1" t="s">
        <v>44</v>
      </c>
      <c r="E9698" s="1" t="s">
        <v>73</v>
      </c>
      <c r="F9698" s="38" t="s">
        <v>73</v>
      </c>
      <c r="G9698" s="151">
        <v>30</v>
      </c>
      <c r="H9698" s="151">
        <f t="shared" si="627"/>
        <v>1.6348773841961851E-2</v>
      </c>
      <c r="I9698" s="213"/>
      <c r="J9698" s="303" t="s">
        <v>100</v>
      </c>
      <c r="K9698" s="303"/>
      <c r="L9698" s="303"/>
      <c r="M9698" s="2">
        <v>1.1111111111111099E-2</v>
      </c>
      <c r="N9698">
        <v>1.1111111111111099E-2</v>
      </c>
      <c r="O9698">
        <v>2.4845199749997701E-2</v>
      </c>
      <c r="P9698">
        <v>5</v>
      </c>
      <c r="Q9698" s="2">
        <v>0</v>
      </c>
      <c r="R9698">
        <v>0</v>
      </c>
      <c r="S9698">
        <v>0</v>
      </c>
      <c r="T9698">
        <v>5</v>
      </c>
    </row>
    <row r="9699" spans="1:20">
      <c r="A9699" s="66" t="s">
        <v>1749</v>
      </c>
      <c r="B9699" t="s">
        <v>1786</v>
      </c>
      <c r="C9699" t="s">
        <v>1491</v>
      </c>
      <c r="D9699" s="1" t="s">
        <v>44</v>
      </c>
      <c r="E9699" s="1" t="s">
        <v>73</v>
      </c>
      <c r="F9699" s="38" t="s">
        <v>73</v>
      </c>
      <c r="G9699" s="151">
        <v>1835</v>
      </c>
      <c r="H9699" s="151">
        <f t="shared" si="627"/>
        <v>1</v>
      </c>
      <c r="I9699" s="213"/>
      <c r="J9699" s="303"/>
      <c r="K9699" s="303"/>
      <c r="L9699" s="303" t="s">
        <v>100</v>
      </c>
      <c r="M9699" s="2">
        <v>0</v>
      </c>
      <c r="N9699">
        <v>0</v>
      </c>
      <c r="O9699">
        <v>0</v>
      </c>
      <c r="P9699">
        <v>5</v>
      </c>
      <c r="Q9699" s="2">
        <v>6.6666666666666693E-2</v>
      </c>
      <c r="R9699">
        <v>6.6666666666666693E-2</v>
      </c>
      <c r="S9699">
        <v>0.14907119849998601</v>
      </c>
      <c r="T9699">
        <v>5</v>
      </c>
    </row>
    <row r="9700" spans="1:20">
      <c r="A9700" s="66" t="s">
        <v>1749</v>
      </c>
      <c r="B9700" t="s">
        <v>1787</v>
      </c>
      <c r="C9700" t="s">
        <v>1491</v>
      </c>
      <c r="D9700" s="1" t="s">
        <v>44</v>
      </c>
      <c r="E9700" s="1" t="s">
        <v>73</v>
      </c>
      <c r="F9700" s="38" t="s">
        <v>73</v>
      </c>
      <c r="G9700" s="151">
        <v>0</v>
      </c>
      <c r="H9700" s="151">
        <f t="shared" si="627"/>
        <v>0</v>
      </c>
      <c r="I9700" s="213" t="s">
        <v>100</v>
      </c>
      <c r="J9700" s="303"/>
      <c r="K9700" s="303"/>
      <c r="L9700" s="303"/>
      <c r="M9700" s="2">
        <v>0.14444444444444399</v>
      </c>
      <c r="N9700">
        <v>4.7628967220784003E-2</v>
      </c>
      <c r="O9700">
        <v>0.10650160840378201</v>
      </c>
      <c r="P9700">
        <v>5</v>
      </c>
      <c r="Q9700" s="2">
        <v>0.20651340996168599</v>
      </c>
      <c r="R9700">
        <v>7.8189673360263307E-2</v>
      </c>
      <c r="S9700">
        <v>0.174837424772053</v>
      </c>
      <c r="T9700">
        <v>5</v>
      </c>
    </row>
    <row r="9701" spans="1:20">
      <c r="A9701" s="66" t="s">
        <v>1749</v>
      </c>
      <c r="B9701" t="s">
        <v>1787</v>
      </c>
      <c r="C9701" t="s">
        <v>1491</v>
      </c>
      <c r="D9701" s="1" t="s">
        <v>44</v>
      </c>
      <c r="E9701" s="1" t="s">
        <v>73</v>
      </c>
      <c r="F9701" s="38" t="s">
        <v>73</v>
      </c>
      <c r="G9701" s="151">
        <v>30</v>
      </c>
      <c r="H9701" s="151">
        <f t="shared" si="627"/>
        <v>1.6348773841961851E-2</v>
      </c>
      <c r="I9701" s="213"/>
      <c r="J9701" s="303" t="s">
        <v>100</v>
      </c>
      <c r="K9701" s="303"/>
      <c r="L9701" s="303"/>
      <c r="M9701" s="2">
        <v>7.7777777777777807E-2</v>
      </c>
      <c r="N9701">
        <v>3.7679611017362599E-2</v>
      </c>
      <c r="O9701">
        <v>8.4254171600572803E-2</v>
      </c>
      <c r="P9701">
        <v>5</v>
      </c>
      <c r="Q9701" s="2">
        <v>3.3333333333333298E-2</v>
      </c>
      <c r="R9701">
        <v>1.6197088596792499E-2</v>
      </c>
      <c r="S9701">
        <v>3.62177911400147E-2</v>
      </c>
      <c r="T9701">
        <v>5</v>
      </c>
    </row>
    <row r="9702" spans="1:20">
      <c r="A9702" s="66" t="s">
        <v>1749</v>
      </c>
      <c r="B9702" t="s">
        <v>1787</v>
      </c>
      <c r="C9702" t="s">
        <v>1491</v>
      </c>
      <c r="D9702" s="1" t="s">
        <v>44</v>
      </c>
      <c r="E9702" s="1" t="s">
        <v>73</v>
      </c>
      <c r="F9702" s="38" t="s">
        <v>73</v>
      </c>
      <c r="G9702" s="151">
        <v>1835</v>
      </c>
      <c r="H9702" s="151">
        <f t="shared" si="627"/>
        <v>1</v>
      </c>
      <c r="I9702" s="213"/>
      <c r="J9702" s="303"/>
      <c r="K9702" s="303"/>
      <c r="L9702" s="303" t="s">
        <v>100</v>
      </c>
      <c r="M9702" s="2">
        <v>0.13888888888888901</v>
      </c>
      <c r="N9702">
        <v>8.7400737347512594E-2</v>
      </c>
      <c r="O9702">
        <v>0.195433989992643</v>
      </c>
      <c r="P9702">
        <v>5</v>
      </c>
      <c r="Q9702" s="2">
        <v>8.8888888888888906E-2</v>
      </c>
      <c r="R9702">
        <v>5.07657413402696E-2</v>
      </c>
      <c r="S9702">
        <v>0.113515648565014</v>
      </c>
      <c r="T9702">
        <v>5</v>
      </c>
    </row>
    <row r="9703" spans="1:20">
      <c r="A9703" s="25" t="s">
        <v>1749</v>
      </c>
      <c r="B9703" t="s">
        <v>1790</v>
      </c>
      <c r="C9703" t="s">
        <v>1491</v>
      </c>
      <c r="D9703" s="1" t="s">
        <v>44</v>
      </c>
      <c r="E9703" s="1" t="s">
        <v>73</v>
      </c>
      <c r="F9703" s="38" t="s">
        <v>73</v>
      </c>
      <c r="G9703" s="151">
        <v>0</v>
      </c>
      <c r="H9703" s="151">
        <f t="shared" si="627"/>
        <v>0</v>
      </c>
      <c r="I9703" s="213" t="s">
        <v>100</v>
      </c>
      <c r="J9703" s="303"/>
      <c r="K9703" s="303"/>
      <c r="L9703" s="303"/>
      <c r="M9703" s="2">
        <v>0</v>
      </c>
      <c r="N9703">
        <v>0</v>
      </c>
      <c r="O9703">
        <v>0</v>
      </c>
      <c r="P9703">
        <v>5</v>
      </c>
      <c r="Q9703" s="2">
        <v>0</v>
      </c>
      <c r="R9703">
        <v>0</v>
      </c>
      <c r="S9703">
        <v>0</v>
      </c>
      <c r="T9703">
        <v>5</v>
      </c>
    </row>
    <row r="9704" spans="1:20">
      <c r="A9704" s="66" t="s">
        <v>1749</v>
      </c>
      <c r="B9704" t="s">
        <v>1790</v>
      </c>
      <c r="C9704" t="s">
        <v>1491</v>
      </c>
      <c r="D9704" s="1" t="s">
        <v>44</v>
      </c>
      <c r="E9704" s="1" t="s">
        <v>73</v>
      </c>
      <c r="F9704" s="38" t="s">
        <v>73</v>
      </c>
      <c r="G9704" s="151">
        <v>30</v>
      </c>
      <c r="H9704" s="151">
        <f t="shared" si="627"/>
        <v>1.6348773841961851E-2</v>
      </c>
      <c r="I9704" s="213"/>
      <c r="J9704" s="303" t="s">
        <v>100</v>
      </c>
      <c r="K9704" s="303"/>
      <c r="L9704" s="303"/>
      <c r="M9704" s="2">
        <v>0</v>
      </c>
      <c r="N9704">
        <v>0</v>
      </c>
      <c r="O9704">
        <v>0</v>
      </c>
      <c r="P9704">
        <v>5</v>
      </c>
      <c r="Q9704" s="2">
        <v>0</v>
      </c>
      <c r="R9704">
        <v>0</v>
      </c>
      <c r="S9704">
        <v>0</v>
      </c>
      <c r="T9704">
        <v>5</v>
      </c>
    </row>
    <row r="9705" spans="1:20">
      <c r="A9705" s="66" t="s">
        <v>1749</v>
      </c>
      <c r="B9705" t="s">
        <v>1790</v>
      </c>
      <c r="C9705" t="s">
        <v>1491</v>
      </c>
      <c r="D9705" s="1" t="s">
        <v>44</v>
      </c>
      <c r="E9705" s="1" t="s">
        <v>73</v>
      </c>
      <c r="F9705" s="38" t="s">
        <v>73</v>
      </c>
      <c r="G9705" s="151">
        <v>1835</v>
      </c>
      <c r="H9705" s="151">
        <f t="shared" si="627"/>
        <v>1</v>
      </c>
      <c r="I9705" s="213"/>
      <c r="J9705" s="303"/>
      <c r="K9705" s="303"/>
      <c r="L9705" s="303" t="s">
        <v>100</v>
      </c>
      <c r="M9705" s="2">
        <v>0</v>
      </c>
      <c r="N9705">
        <v>0</v>
      </c>
      <c r="O9705">
        <v>0</v>
      </c>
      <c r="P9705">
        <v>5</v>
      </c>
      <c r="Q9705" s="2">
        <v>0</v>
      </c>
      <c r="R9705">
        <v>0</v>
      </c>
      <c r="S9705">
        <v>0</v>
      </c>
      <c r="T9705">
        <v>5</v>
      </c>
    </row>
    <row r="9706" spans="1:20">
      <c r="A9706" s="66" t="s">
        <v>1749</v>
      </c>
      <c r="B9706" t="s">
        <v>1795</v>
      </c>
      <c r="C9706" t="s">
        <v>1491</v>
      </c>
      <c r="D9706" s="1" t="s">
        <v>44</v>
      </c>
      <c r="E9706" s="1" t="s">
        <v>73</v>
      </c>
      <c r="F9706" s="38" t="s">
        <v>73</v>
      </c>
      <c r="G9706" s="151">
        <v>0</v>
      </c>
      <c r="H9706" s="151">
        <f t="shared" si="627"/>
        <v>0</v>
      </c>
      <c r="I9706" s="213" t="s">
        <v>100</v>
      </c>
      <c r="J9706" s="303"/>
      <c r="K9706" s="303"/>
      <c r="L9706" s="303"/>
      <c r="M9706" s="2">
        <v>0</v>
      </c>
      <c r="N9706">
        <v>0</v>
      </c>
      <c r="O9706">
        <v>0</v>
      </c>
      <c r="P9706">
        <v>5</v>
      </c>
      <c r="Q9706" s="2">
        <v>5.5555555555555497E-3</v>
      </c>
      <c r="R9706">
        <v>5.5555555555555497E-3</v>
      </c>
      <c r="S9706">
        <v>1.24225998749988E-2</v>
      </c>
      <c r="T9706">
        <v>5</v>
      </c>
    </row>
    <row r="9707" spans="1:20">
      <c r="A9707" s="66" t="s">
        <v>1749</v>
      </c>
      <c r="B9707" t="s">
        <v>1795</v>
      </c>
      <c r="C9707" t="s">
        <v>1491</v>
      </c>
      <c r="D9707" s="1" t="s">
        <v>44</v>
      </c>
      <c r="E9707" s="1" t="s">
        <v>73</v>
      </c>
      <c r="F9707" s="38" t="s">
        <v>73</v>
      </c>
      <c r="G9707" s="151">
        <v>30</v>
      </c>
      <c r="H9707" s="151">
        <f t="shared" si="627"/>
        <v>1.6348773841961851E-2</v>
      </c>
      <c r="I9707" s="213"/>
      <c r="J9707" s="303" t="s">
        <v>100</v>
      </c>
      <c r="K9707" s="303"/>
      <c r="L9707" s="303"/>
      <c r="M9707" s="2">
        <v>5.5555555555555497E-3</v>
      </c>
      <c r="N9707">
        <v>5.5555555555555497E-3</v>
      </c>
      <c r="O9707">
        <v>1.24225998749988E-2</v>
      </c>
      <c r="P9707">
        <v>5</v>
      </c>
      <c r="Q9707" s="2">
        <v>5.5555555555555497E-3</v>
      </c>
      <c r="R9707">
        <v>5.5555555555555497E-3</v>
      </c>
      <c r="S9707">
        <v>1.24225998749988E-2</v>
      </c>
      <c r="T9707">
        <v>5</v>
      </c>
    </row>
    <row r="9708" spans="1:20">
      <c r="A9708" s="66" t="s">
        <v>1749</v>
      </c>
      <c r="B9708" t="s">
        <v>1795</v>
      </c>
      <c r="C9708" t="s">
        <v>1491</v>
      </c>
      <c r="D9708" s="1" t="s">
        <v>44</v>
      </c>
      <c r="E9708" s="1" t="s">
        <v>73</v>
      </c>
      <c r="F9708" s="38" t="s">
        <v>73</v>
      </c>
      <c r="G9708" s="151">
        <v>1835</v>
      </c>
      <c r="H9708" s="151">
        <f t="shared" si="627"/>
        <v>1</v>
      </c>
      <c r="I9708" s="213"/>
      <c r="J9708" s="303"/>
      <c r="K9708" s="303"/>
      <c r="L9708" s="303" t="s">
        <v>100</v>
      </c>
      <c r="M9708" s="2">
        <v>0</v>
      </c>
      <c r="N9708">
        <v>0</v>
      </c>
      <c r="O9708">
        <v>0</v>
      </c>
      <c r="P9708">
        <v>5</v>
      </c>
      <c r="Q9708" s="2">
        <v>0</v>
      </c>
      <c r="R9708">
        <v>0</v>
      </c>
      <c r="S9708">
        <v>0</v>
      </c>
      <c r="T9708">
        <v>5</v>
      </c>
    </row>
    <row r="9709" spans="1:20">
      <c r="A9709" s="66" t="s">
        <v>1749</v>
      </c>
      <c r="B9709" t="s">
        <v>1802</v>
      </c>
      <c r="C9709" t="s">
        <v>1491</v>
      </c>
      <c r="D9709" s="1" t="s">
        <v>44</v>
      </c>
      <c r="E9709" s="1" t="s">
        <v>73</v>
      </c>
      <c r="F9709" s="38" t="s">
        <v>73</v>
      </c>
      <c r="G9709" s="151">
        <v>0</v>
      </c>
      <c r="H9709" s="151">
        <f t="shared" si="627"/>
        <v>0</v>
      </c>
      <c r="I9709" s="213" t="s">
        <v>100</v>
      </c>
      <c r="J9709" s="303"/>
      <c r="K9709" s="303"/>
      <c r="L9709" s="303"/>
      <c r="M9709" s="2">
        <v>5.5555555555555497E-3</v>
      </c>
      <c r="N9709">
        <v>5.5555555555555497E-3</v>
      </c>
      <c r="O9709">
        <v>1.24225998749988E-2</v>
      </c>
      <c r="P9709">
        <v>5</v>
      </c>
      <c r="Q9709" s="2">
        <v>1.1111111111111099E-2</v>
      </c>
      <c r="R9709">
        <v>6.8041381743977197E-3</v>
      </c>
      <c r="S9709">
        <v>1.52145154862546E-2</v>
      </c>
      <c r="T9709">
        <v>5</v>
      </c>
    </row>
    <row r="9710" spans="1:20">
      <c r="A9710" s="66" t="s">
        <v>1749</v>
      </c>
      <c r="B9710" t="s">
        <v>1802</v>
      </c>
      <c r="C9710" t="s">
        <v>1491</v>
      </c>
      <c r="D9710" s="1" t="s">
        <v>44</v>
      </c>
      <c r="E9710" s="1" t="s">
        <v>73</v>
      </c>
      <c r="F9710" s="38" t="s">
        <v>73</v>
      </c>
      <c r="G9710" s="151">
        <v>30</v>
      </c>
      <c r="H9710" s="151">
        <f t="shared" si="627"/>
        <v>1.6348773841961851E-2</v>
      </c>
      <c r="I9710" s="213"/>
      <c r="J9710" s="303" t="s">
        <v>100</v>
      </c>
      <c r="K9710" s="303"/>
      <c r="L9710" s="303"/>
      <c r="M9710" s="2">
        <v>1.1111111111111099E-2</v>
      </c>
      <c r="N9710">
        <v>1.1111111111111099E-2</v>
      </c>
      <c r="O9710">
        <v>2.4845199749997701E-2</v>
      </c>
      <c r="P9710">
        <v>5</v>
      </c>
      <c r="Q9710" s="2">
        <v>9.44444444444444E-2</v>
      </c>
      <c r="R9710">
        <v>7.5359222034725198E-2</v>
      </c>
      <c r="S9710">
        <v>0.16850834320114599</v>
      </c>
      <c r="T9710">
        <v>5</v>
      </c>
    </row>
    <row r="9711" spans="1:20">
      <c r="A9711" s="25" t="s">
        <v>1749</v>
      </c>
      <c r="B9711" t="s">
        <v>1802</v>
      </c>
      <c r="C9711" t="s">
        <v>1491</v>
      </c>
      <c r="D9711" s="1" t="s">
        <v>44</v>
      </c>
      <c r="E9711" s="1" t="s">
        <v>73</v>
      </c>
      <c r="F9711" s="38" t="s">
        <v>73</v>
      </c>
      <c r="G9711" s="151">
        <v>1835</v>
      </c>
      <c r="H9711" s="151">
        <f t="shared" si="627"/>
        <v>1</v>
      </c>
      <c r="I9711" s="213"/>
      <c r="J9711" s="303"/>
      <c r="K9711" s="303"/>
      <c r="L9711" s="303" t="s">
        <v>100</v>
      </c>
      <c r="M9711" s="2">
        <v>0</v>
      </c>
      <c r="N9711">
        <v>0</v>
      </c>
      <c r="O9711">
        <v>0</v>
      </c>
      <c r="P9711">
        <v>5</v>
      </c>
      <c r="Q9711" s="2">
        <v>1.6666666666666701E-2</v>
      </c>
      <c r="R9711">
        <v>1.6666666666666701E-2</v>
      </c>
      <c r="S9711">
        <v>3.7267799624996503E-2</v>
      </c>
      <c r="T9711">
        <v>5</v>
      </c>
    </row>
    <row r="9712" spans="1:20">
      <c r="A9712" s="66" t="s">
        <v>1749</v>
      </c>
      <c r="B9712" t="s">
        <v>1803</v>
      </c>
      <c r="C9712" t="s">
        <v>1491</v>
      </c>
      <c r="D9712" s="1" t="s">
        <v>44</v>
      </c>
      <c r="E9712" s="1" t="s">
        <v>73</v>
      </c>
      <c r="F9712" s="38" t="s">
        <v>73</v>
      </c>
      <c r="G9712" s="151">
        <v>0</v>
      </c>
      <c r="H9712" s="151">
        <f t="shared" si="627"/>
        <v>0</v>
      </c>
      <c r="I9712" s="213" t="s">
        <v>100</v>
      </c>
      <c r="J9712" s="303"/>
      <c r="K9712" s="303"/>
      <c r="L9712" s="303"/>
      <c r="M9712" s="2">
        <v>3.3333333333333298E-2</v>
      </c>
      <c r="N9712">
        <v>1.6197088596792499E-2</v>
      </c>
      <c r="O9712">
        <v>3.62177911400147E-2</v>
      </c>
      <c r="P9712">
        <v>5</v>
      </c>
      <c r="Q9712" s="2">
        <v>8.3333333333333301E-2</v>
      </c>
      <c r="R9712">
        <v>4.8907824615719499E-2</v>
      </c>
      <c r="S9712">
        <v>0.109361220472386</v>
      </c>
      <c r="T9712">
        <v>5</v>
      </c>
    </row>
    <row r="9713" spans="1:20">
      <c r="A9713" s="66" t="s">
        <v>1749</v>
      </c>
      <c r="B9713" t="s">
        <v>1803</v>
      </c>
      <c r="C9713" t="s">
        <v>1491</v>
      </c>
      <c r="D9713" s="1" t="s">
        <v>44</v>
      </c>
      <c r="E9713" s="1" t="s">
        <v>73</v>
      </c>
      <c r="F9713" s="38" t="s">
        <v>73</v>
      </c>
      <c r="G9713" s="151">
        <v>30</v>
      </c>
      <c r="H9713" s="151">
        <f t="shared" si="627"/>
        <v>1.6348773841961851E-2</v>
      </c>
      <c r="I9713" s="213"/>
      <c r="J9713" s="303" t="s">
        <v>100</v>
      </c>
      <c r="K9713" s="303"/>
      <c r="L9713" s="303"/>
      <c r="M9713" s="2">
        <v>2.2222222222222199E-2</v>
      </c>
      <c r="N9713">
        <v>1.36082763487954E-2</v>
      </c>
      <c r="O9713">
        <v>3.0429030972509201E-2</v>
      </c>
      <c r="P9713">
        <v>5</v>
      </c>
      <c r="Q9713" s="2">
        <v>0.133333333333333</v>
      </c>
      <c r="R9713">
        <v>0.119927961916238</v>
      </c>
      <c r="S9713">
        <v>0.26816707524771499</v>
      </c>
      <c r="T9713">
        <v>5</v>
      </c>
    </row>
    <row r="9714" spans="1:20">
      <c r="A9714" s="66" t="s">
        <v>1749</v>
      </c>
      <c r="B9714" t="s">
        <v>1803</v>
      </c>
      <c r="C9714" t="s">
        <v>1491</v>
      </c>
      <c r="D9714" s="1" t="s">
        <v>44</v>
      </c>
      <c r="E9714" s="1" t="s">
        <v>73</v>
      </c>
      <c r="F9714" s="38" t="s">
        <v>73</v>
      </c>
      <c r="G9714" s="151">
        <v>1835</v>
      </c>
      <c r="H9714" s="151">
        <f t="shared" si="627"/>
        <v>1</v>
      </c>
      <c r="I9714" s="213"/>
      <c r="J9714" s="303"/>
      <c r="K9714" s="303"/>
      <c r="L9714" s="303" t="s">
        <v>100</v>
      </c>
      <c r="M9714" s="2">
        <v>1.6666666666666701E-2</v>
      </c>
      <c r="N9714">
        <v>1.1111111111111099E-2</v>
      </c>
      <c r="O9714">
        <v>2.4845199749997701E-2</v>
      </c>
      <c r="P9714">
        <v>5</v>
      </c>
      <c r="Q9714" s="2">
        <v>0.211111111111111</v>
      </c>
      <c r="R9714">
        <v>0.19055636540158299</v>
      </c>
      <c r="S9714">
        <v>0.42609698658322898</v>
      </c>
      <c r="T9714">
        <v>5</v>
      </c>
    </row>
    <row r="9715" spans="1:20">
      <c r="A9715" s="66" t="s">
        <v>1749</v>
      </c>
      <c r="B9715" t="s">
        <v>1806</v>
      </c>
      <c r="C9715" t="s">
        <v>1491</v>
      </c>
      <c r="D9715" s="1" t="s">
        <v>44</v>
      </c>
      <c r="E9715" s="1" t="s">
        <v>73</v>
      </c>
      <c r="F9715" s="38" t="s">
        <v>73</v>
      </c>
      <c r="G9715" s="151">
        <v>0</v>
      </c>
      <c r="H9715" s="151">
        <f t="shared" si="627"/>
        <v>0</v>
      </c>
      <c r="I9715" s="213" t="s">
        <v>100</v>
      </c>
      <c r="J9715" s="303"/>
      <c r="K9715" s="303"/>
      <c r="L9715" s="303"/>
      <c r="M9715" s="2">
        <v>6.1111111111111102E-2</v>
      </c>
      <c r="N9715">
        <v>3.09320242379446E-2</v>
      </c>
      <c r="O9715">
        <v>6.9166108877715196E-2</v>
      </c>
      <c r="P9715">
        <v>5</v>
      </c>
      <c r="Q9715" s="2">
        <v>4.57854406130268E-2</v>
      </c>
      <c r="R9715">
        <v>2.5577403104424301E-2</v>
      </c>
      <c r="S9715">
        <v>5.7192812029406903E-2</v>
      </c>
      <c r="T9715">
        <v>5</v>
      </c>
    </row>
    <row r="9716" spans="1:20">
      <c r="A9716" s="66" t="s">
        <v>1749</v>
      </c>
      <c r="B9716" t="s">
        <v>1806</v>
      </c>
      <c r="C9716" t="s">
        <v>1491</v>
      </c>
      <c r="D9716" s="1" t="s">
        <v>44</v>
      </c>
      <c r="E9716" s="1" t="s">
        <v>73</v>
      </c>
      <c r="F9716" s="38" t="s">
        <v>73</v>
      </c>
      <c r="G9716" s="151">
        <v>30</v>
      </c>
      <c r="H9716" s="151">
        <f t="shared" si="627"/>
        <v>1.6348773841961851E-2</v>
      </c>
      <c r="I9716" s="213"/>
      <c r="J9716" s="303" t="s">
        <v>100</v>
      </c>
      <c r="K9716" s="303"/>
      <c r="L9716" s="303"/>
      <c r="M9716" s="2">
        <v>0</v>
      </c>
      <c r="N9716">
        <v>0</v>
      </c>
      <c r="O9716">
        <v>0</v>
      </c>
      <c r="P9716">
        <v>5</v>
      </c>
      <c r="Q9716" s="2">
        <v>0</v>
      </c>
      <c r="R9716">
        <v>0</v>
      </c>
      <c r="S9716">
        <v>0</v>
      </c>
      <c r="T9716">
        <v>5</v>
      </c>
    </row>
    <row r="9717" spans="1:20">
      <c r="A9717" s="66" t="s">
        <v>1749</v>
      </c>
      <c r="B9717" t="s">
        <v>1806</v>
      </c>
      <c r="C9717" t="s">
        <v>1491</v>
      </c>
      <c r="D9717" s="1" t="s">
        <v>44</v>
      </c>
      <c r="E9717" s="1" t="s">
        <v>73</v>
      </c>
      <c r="F9717" s="38" t="s">
        <v>73</v>
      </c>
      <c r="G9717" s="151">
        <v>1835</v>
      </c>
      <c r="H9717" s="151">
        <f t="shared" si="627"/>
        <v>1</v>
      </c>
      <c r="I9717" s="213"/>
      <c r="J9717" s="303"/>
      <c r="K9717" s="303"/>
      <c r="L9717" s="303" t="s">
        <v>100</v>
      </c>
      <c r="M9717" s="2">
        <v>0</v>
      </c>
      <c r="N9717">
        <v>0</v>
      </c>
      <c r="O9717">
        <v>0</v>
      </c>
      <c r="P9717">
        <v>5</v>
      </c>
      <c r="Q9717" s="2">
        <v>0</v>
      </c>
      <c r="R9717">
        <v>0</v>
      </c>
      <c r="S9717">
        <v>0</v>
      </c>
      <c r="T9717">
        <v>5</v>
      </c>
    </row>
    <row r="9718" spans="1:20">
      <c r="A9718" s="66" t="s">
        <v>1749</v>
      </c>
      <c r="B9718" t="s">
        <v>1808</v>
      </c>
      <c r="C9718" t="s">
        <v>1491</v>
      </c>
      <c r="D9718" s="1" t="s">
        <v>44</v>
      </c>
      <c r="E9718" s="1" t="s">
        <v>73</v>
      </c>
      <c r="F9718" s="38" t="s">
        <v>73</v>
      </c>
      <c r="G9718" s="151">
        <v>0</v>
      </c>
      <c r="H9718" s="151">
        <f t="shared" si="627"/>
        <v>0</v>
      </c>
      <c r="I9718" s="213" t="s">
        <v>100</v>
      </c>
      <c r="J9718" s="303"/>
      <c r="K9718" s="303"/>
      <c r="L9718" s="303"/>
      <c r="M9718" s="2">
        <v>5.5555555555555497E-3</v>
      </c>
      <c r="N9718">
        <v>5.5555555555555497E-3</v>
      </c>
      <c r="O9718">
        <v>1.24225998749988E-2</v>
      </c>
      <c r="P9718">
        <v>5</v>
      </c>
      <c r="Q9718" s="2">
        <v>1.24521072796935E-2</v>
      </c>
      <c r="R9718">
        <v>7.6986709951762898E-3</v>
      </c>
      <c r="S9718">
        <v>1.7214751681620101E-2</v>
      </c>
      <c r="T9718">
        <v>5</v>
      </c>
    </row>
    <row r="9719" spans="1:20">
      <c r="A9719" s="25" t="s">
        <v>1749</v>
      </c>
      <c r="B9719" t="s">
        <v>1808</v>
      </c>
      <c r="C9719" t="s">
        <v>1491</v>
      </c>
      <c r="D9719" s="1" t="s">
        <v>44</v>
      </c>
      <c r="E9719" s="1" t="s">
        <v>73</v>
      </c>
      <c r="F9719" s="38" t="s">
        <v>73</v>
      </c>
      <c r="G9719" s="151">
        <v>30</v>
      </c>
      <c r="H9719" s="151">
        <f t="shared" si="627"/>
        <v>1.6348773841961851E-2</v>
      </c>
      <c r="I9719" s="213"/>
      <c r="J9719" s="303" t="s">
        <v>100</v>
      </c>
      <c r="K9719" s="303"/>
      <c r="L9719" s="303"/>
      <c r="M9719" s="2">
        <v>0</v>
      </c>
      <c r="N9719">
        <v>0</v>
      </c>
      <c r="O9719">
        <v>0</v>
      </c>
      <c r="P9719">
        <v>5</v>
      </c>
      <c r="Q9719" s="2">
        <v>0</v>
      </c>
      <c r="R9719">
        <v>0</v>
      </c>
      <c r="S9719">
        <v>0</v>
      </c>
      <c r="T9719">
        <v>5</v>
      </c>
    </row>
    <row r="9720" spans="1:20">
      <c r="A9720" s="66" t="s">
        <v>1749</v>
      </c>
      <c r="B9720" t="s">
        <v>1808</v>
      </c>
      <c r="C9720" t="s">
        <v>1491</v>
      </c>
      <c r="D9720" s="1" t="s">
        <v>44</v>
      </c>
      <c r="E9720" s="1" t="s">
        <v>73</v>
      </c>
      <c r="F9720" s="38" t="s">
        <v>73</v>
      </c>
      <c r="G9720" s="151">
        <v>1835</v>
      </c>
      <c r="H9720" s="151">
        <f t="shared" si="627"/>
        <v>1</v>
      </c>
      <c r="I9720" s="213"/>
      <c r="J9720" s="303"/>
      <c r="K9720" s="303"/>
      <c r="L9720" s="303" t="s">
        <v>100</v>
      </c>
      <c r="M9720" s="2">
        <v>0</v>
      </c>
      <c r="N9720">
        <v>0</v>
      </c>
      <c r="O9720">
        <v>0</v>
      </c>
      <c r="P9720">
        <v>5</v>
      </c>
      <c r="Q9720" s="2">
        <v>1.6666666666666701E-2</v>
      </c>
      <c r="R9720">
        <v>1.6666666666666701E-2</v>
      </c>
      <c r="S9720">
        <v>3.7267799624996503E-2</v>
      </c>
      <c r="T9720">
        <v>5</v>
      </c>
    </row>
    <row r="9721" spans="1:20">
      <c r="A9721" s="66" t="s">
        <v>1749</v>
      </c>
      <c r="B9721" t="s">
        <v>1810</v>
      </c>
      <c r="C9721" t="s">
        <v>1491</v>
      </c>
      <c r="D9721" s="1" t="s">
        <v>44</v>
      </c>
      <c r="E9721" s="1" t="s">
        <v>73</v>
      </c>
      <c r="F9721" s="38" t="s">
        <v>73</v>
      </c>
      <c r="G9721" s="151">
        <v>0</v>
      </c>
      <c r="H9721" s="151">
        <f t="shared" si="627"/>
        <v>0</v>
      </c>
      <c r="I9721" s="213" t="s">
        <v>100</v>
      </c>
      <c r="J9721" s="303"/>
      <c r="K9721" s="303"/>
      <c r="L9721" s="303"/>
      <c r="M9721" s="2">
        <v>0</v>
      </c>
      <c r="N9721">
        <v>0</v>
      </c>
      <c r="O9721">
        <v>0</v>
      </c>
      <c r="P9721">
        <v>5</v>
      </c>
      <c r="Q9721" s="2">
        <v>6.8965517241379301E-3</v>
      </c>
      <c r="R9721">
        <v>6.8965517241379301E-3</v>
      </c>
      <c r="S9721">
        <v>1.54211584655158E-2</v>
      </c>
      <c r="T9721">
        <v>5</v>
      </c>
    </row>
    <row r="9722" spans="1:20">
      <c r="A9722" s="66" t="s">
        <v>1749</v>
      </c>
      <c r="B9722" t="s">
        <v>1810</v>
      </c>
      <c r="C9722" t="s">
        <v>1491</v>
      </c>
      <c r="D9722" s="1" t="s">
        <v>44</v>
      </c>
      <c r="E9722" s="1" t="s">
        <v>73</v>
      </c>
      <c r="F9722" s="38" t="s">
        <v>73</v>
      </c>
      <c r="G9722" s="151">
        <v>30</v>
      </c>
      <c r="H9722" s="151">
        <f t="shared" si="627"/>
        <v>1.6348773841961851E-2</v>
      </c>
      <c r="I9722" s="213"/>
      <c r="J9722" s="303" t="s">
        <v>100</v>
      </c>
      <c r="K9722" s="303"/>
      <c r="L9722" s="303"/>
      <c r="M9722" s="2">
        <v>0</v>
      </c>
      <c r="N9722">
        <v>0</v>
      </c>
      <c r="O9722">
        <v>0</v>
      </c>
      <c r="P9722">
        <v>5</v>
      </c>
      <c r="Q9722" s="2">
        <v>1.1111111111111099E-2</v>
      </c>
      <c r="R9722">
        <v>1.1111111111111099E-2</v>
      </c>
      <c r="S9722">
        <v>2.4845199749997701E-2</v>
      </c>
      <c r="T9722">
        <v>5</v>
      </c>
    </row>
    <row r="9723" spans="1:20">
      <c r="A9723" s="66" t="s">
        <v>1749</v>
      </c>
      <c r="B9723" t="s">
        <v>1810</v>
      </c>
      <c r="C9723" t="s">
        <v>1491</v>
      </c>
      <c r="D9723" s="1" t="s">
        <v>44</v>
      </c>
      <c r="E9723" s="1" t="s">
        <v>73</v>
      </c>
      <c r="F9723" s="38" t="s">
        <v>73</v>
      </c>
      <c r="G9723" s="151">
        <v>1835</v>
      </c>
      <c r="H9723" s="151">
        <f t="shared" si="627"/>
        <v>1</v>
      </c>
      <c r="I9723" s="213"/>
      <c r="J9723" s="303"/>
      <c r="K9723" s="303"/>
      <c r="L9723" s="303" t="s">
        <v>100</v>
      </c>
      <c r="M9723" s="2">
        <v>0</v>
      </c>
      <c r="N9723">
        <v>0</v>
      </c>
      <c r="O9723">
        <v>0</v>
      </c>
      <c r="P9723">
        <v>5</v>
      </c>
      <c r="Q9723" s="2">
        <v>0</v>
      </c>
      <c r="R9723">
        <v>0</v>
      </c>
      <c r="S9723">
        <v>0</v>
      </c>
      <c r="T9723">
        <v>5</v>
      </c>
    </row>
    <row r="9724" spans="1:20">
      <c r="A9724" s="66" t="s">
        <v>1749</v>
      </c>
      <c r="B9724" t="s">
        <v>1813</v>
      </c>
      <c r="C9724" t="s">
        <v>1491</v>
      </c>
      <c r="D9724" s="1" t="s">
        <v>44</v>
      </c>
      <c r="E9724" s="1" t="s">
        <v>73</v>
      </c>
      <c r="F9724" s="38" t="s">
        <v>73</v>
      </c>
      <c r="G9724" s="151">
        <v>0</v>
      </c>
      <c r="H9724" s="151">
        <f t="shared" si="627"/>
        <v>0</v>
      </c>
      <c r="I9724" s="213" t="s">
        <v>100</v>
      </c>
      <c r="J9724" s="303"/>
      <c r="K9724" s="303"/>
      <c r="L9724" s="303"/>
      <c r="M9724" s="2">
        <v>0.1</v>
      </c>
      <c r="N9724">
        <v>5.0917507721731599E-2</v>
      </c>
      <c r="O9724">
        <v>0.11385500851066201</v>
      </c>
      <c r="P9724">
        <v>5</v>
      </c>
      <c r="Q9724" s="2">
        <v>1.1111111111111099E-2</v>
      </c>
      <c r="R9724">
        <v>6.8041381743977197E-3</v>
      </c>
      <c r="S9724">
        <v>1.52145154862546E-2</v>
      </c>
      <c r="T9724">
        <v>5</v>
      </c>
    </row>
    <row r="9725" spans="1:20">
      <c r="A9725" s="66" t="s">
        <v>1749</v>
      </c>
      <c r="B9725" t="s">
        <v>1813</v>
      </c>
      <c r="C9725" t="s">
        <v>1491</v>
      </c>
      <c r="D9725" s="1" t="s">
        <v>44</v>
      </c>
      <c r="E9725" s="1" t="s">
        <v>73</v>
      </c>
      <c r="F9725" s="38" t="s">
        <v>73</v>
      </c>
      <c r="G9725" s="151">
        <v>30</v>
      </c>
      <c r="H9725" s="151">
        <f t="shared" si="627"/>
        <v>1.6348773841961851E-2</v>
      </c>
      <c r="I9725" s="213"/>
      <c r="J9725" s="303" t="s">
        <v>100</v>
      </c>
      <c r="K9725" s="303"/>
      <c r="L9725" s="303"/>
      <c r="M9725" s="2">
        <v>9.44444444444444E-2</v>
      </c>
      <c r="N9725">
        <v>6.8380742361617605E-2</v>
      </c>
      <c r="O9725">
        <v>0.152903988272477</v>
      </c>
      <c r="P9725">
        <v>5</v>
      </c>
      <c r="Q9725" s="2">
        <v>1.1111111111111099E-2</v>
      </c>
      <c r="R9725">
        <v>1.1111111111111099E-2</v>
      </c>
      <c r="S9725">
        <v>2.4845199749997701E-2</v>
      </c>
      <c r="T9725">
        <v>5</v>
      </c>
    </row>
    <row r="9726" spans="1:20">
      <c r="A9726" s="66" t="s">
        <v>1749</v>
      </c>
      <c r="B9726" t="s">
        <v>1813</v>
      </c>
      <c r="C9726" t="s">
        <v>1491</v>
      </c>
      <c r="D9726" s="1" t="s">
        <v>44</v>
      </c>
      <c r="E9726" s="1" t="s">
        <v>73</v>
      </c>
      <c r="F9726" s="38" t="s">
        <v>73</v>
      </c>
      <c r="G9726" s="151">
        <v>1835</v>
      </c>
      <c r="H9726" s="151">
        <f t="shared" si="627"/>
        <v>1</v>
      </c>
      <c r="I9726" s="213"/>
      <c r="J9726" s="303"/>
      <c r="K9726" s="303"/>
      <c r="L9726" s="303" t="s">
        <v>100</v>
      </c>
      <c r="M9726" s="2">
        <v>2.7777777777777801E-2</v>
      </c>
      <c r="N9726">
        <v>2.7777777777777801E-2</v>
      </c>
      <c r="O9726">
        <v>6.2112999374994197E-2</v>
      </c>
      <c r="P9726">
        <v>5</v>
      </c>
      <c r="Q9726" s="2">
        <v>0</v>
      </c>
      <c r="R9726">
        <v>0</v>
      </c>
      <c r="S9726">
        <v>0</v>
      </c>
      <c r="T9726">
        <v>5</v>
      </c>
    </row>
    <row r="9727" spans="1:20">
      <c r="A9727" s="25" t="s">
        <v>1749</v>
      </c>
      <c r="B9727" t="s">
        <v>1814</v>
      </c>
      <c r="C9727" t="s">
        <v>1491</v>
      </c>
      <c r="D9727" s="1" t="s">
        <v>44</v>
      </c>
      <c r="E9727" s="1" t="s">
        <v>73</v>
      </c>
      <c r="F9727" s="38" t="s">
        <v>73</v>
      </c>
      <c r="G9727" s="151">
        <v>0</v>
      </c>
      <c r="H9727" s="151">
        <f t="shared" si="627"/>
        <v>0</v>
      </c>
      <c r="I9727" s="213" t="s">
        <v>100</v>
      </c>
      <c r="J9727" s="303"/>
      <c r="K9727" s="303"/>
      <c r="L9727" s="303"/>
      <c r="M9727" s="2">
        <v>0</v>
      </c>
      <c r="N9727">
        <v>0</v>
      </c>
      <c r="O9727">
        <v>0</v>
      </c>
      <c r="P9727">
        <v>5</v>
      </c>
      <c r="Q9727" s="2">
        <v>0</v>
      </c>
      <c r="R9727">
        <v>0</v>
      </c>
      <c r="S9727">
        <v>0</v>
      </c>
      <c r="T9727">
        <v>5</v>
      </c>
    </row>
    <row r="9728" spans="1:20">
      <c r="A9728" s="66" t="s">
        <v>1749</v>
      </c>
      <c r="B9728" t="s">
        <v>1814</v>
      </c>
      <c r="C9728" t="s">
        <v>1491</v>
      </c>
      <c r="D9728" s="1" t="s">
        <v>44</v>
      </c>
      <c r="E9728" s="1" t="s">
        <v>73</v>
      </c>
      <c r="F9728" s="38" t="s">
        <v>73</v>
      </c>
      <c r="G9728" s="151">
        <v>30</v>
      </c>
      <c r="H9728" s="151">
        <f t="shared" si="627"/>
        <v>1.6348773841961851E-2</v>
      </c>
      <c r="I9728" s="213"/>
      <c r="J9728" s="303" t="s">
        <v>100</v>
      </c>
      <c r="K9728" s="303"/>
      <c r="L9728" s="303"/>
      <c r="M9728" s="2">
        <v>0</v>
      </c>
      <c r="N9728">
        <v>0</v>
      </c>
      <c r="O9728">
        <v>0</v>
      </c>
      <c r="P9728">
        <v>5</v>
      </c>
      <c r="Q9728" s="2">
        <v>0</v>
      </c>
      <c r="R9728">
        <v>0</v>
      </c>
      <c r="S9728">
        <v>0</v>
      </c>
      <c r="T9728">
        <v>5</v>
      </c>
    </row>
    <row r="9729" spans="1:20">
      <c r="A9729" s="66" t="s">
        <v>1749</v>
      </c>
      <c r="B9729" t="s">
        <v>1814</v>
      </c>
      <c r="C9729" t="s">
        <v>1491</v>
      </c>
      <c r="D9729" s="1" t="s">
        <v>44</v>
      </c>
      <c r="E9729" s="1" t="s">
        <v>73</v>
      </c>
      <c r="F9729" s="38" t="s">
        <v>73</v>
      </c>
      <c r="G9729" s="151">
        <v>1835</v>
      </c>
      <c r="H9729" s="151">
        <f t="shared" si="627"/>
        <v>1</v>
      </c>
      <c r="I9729" s="213"/>
      <c r="J9729" s="303"/>
      <c r="K9729" s="303"/>
      <c r="L9729" s="303" t="s">
        <v>100</v>
      </c>
      <c r="M9729" s="2">
        <v>1.6666666666666701E-2</v>
      </c>
      <c r="N9729">
        <v>1.6666666666666701E-2</v>
      </c>
      <c r="O9729">
        <v>3.7267799624996503E-2</v>
      </c>
      <c r="P9729">
        <v>5</v>
      </c>
      <c r="Q9729" s="2">
        <v>2.2222222222222199E-2</v>
      </c>
      <c r="R9729">
        <v>2.2222222222222199E-2</v>
      </c>
      <c r="S9729">
        <v>4.9690399499995298E-2</v>
      </c>
      <c r="T9729">
        <v>5</v>
      </c>
    </row>
    <row r="9730" spans="1:20">
      <c r="A9730" s="66" t="s">
        <v>1749</v>
      </c>
      <c r="B9730" t="s">
        <v>1820</v>
      </c>
      <c r="C9730" t="s">
        <v>1491</v>
      </c>
      <c r="D9730" s="1" t="s">
        <v>44</v>
      </c>
      <c r="E9730" s="1" t="s">
        <v>73</v>
      </c>
      <c r="F9730" s="38" t="s">
        <v>73</v>
      </c>
      <c r="G9730" s="151">
        <v>0</v>
      </c>
      <c r="H9730" s="151">
        <f t="shared" si="627"/>
        <v>0</v>
      </c>
      <c r="I9730" s="213" t="s">
        <v>100</v>
      </c>
      <c r="J9730" s="303"/>
      <c r="K9730" s="303"/>
      <c r="L9730" s="303"/>
      <c r="M9730" s="2">
        <v>0</v>
      </c>
      <c r="N9730">
        <v>0</v>
      </c>
      <c r="O9730">
        <v>0</v>
      </c>
      <c r="P9730">
        <v>5</v>
      </c>
      <c r="Q9730" s="2">
        <v>0</v>
      </c>
      <c r="R9730">
        <v>0</v>
      </c>
      <c r="S9730">
        <v>0</v>
      </c>
      <c r="T9730">
        <v>5</v>
      </c>
    </row>
    <row r="9731" spans="1:20">
      <c r="A9731" s="66" t="s">
        <v>1749</v>
      </c>
      <c r="B9731" t="s">
        <v>1820</v>
      </c>
      <c r="C9731" t="s">
        <v>1491</v>
      </c>
      <c r="D9731" s="1" t="s">
        <v>44</v>
      </c>
      <c r="E9731" s="1" t="s">
        <v>73</v>
      </c>
      <c r="F9731" s="38" t="s">
        <v>73</v>
      </c>
      <c r="G9731" s="151">
        <v>30</v>
      </c>
      <c r="H9731" s="151">
        <f t="shared" si="627"/>
        <v>1.6348773841961851E-2</v>
      </c>
      <c r="I9731" s="213"/>
      <c r="J9731" s="303" t="s">
        <v>100</v>
      </c>
      <c r="K9731" s="303"/>
      <c r="L9731" s="303"/>
      <c r="M9731" s="2">
        <v>0</v>
      </c>
      <c r="N9731">
        <v>0</v>
      </c>
      <c r="O9731">
        <v>0</v>
      </c>
      <c r="P9731">
        <v>5</v>
      </c>
      <c r="Q9731" s="2">
        <v>0</v>
      </c>
      <c r="R9731">
        <v>0</v>
      </c>
      <c r="S9731">
        <v>0</v>
      </c>
      <c r="T9731">
        <v>5</v>
      </c>
    </row>
    <row r="9732" spans="1:20">
      <c r="A9732" s="66" t="s">
        <v>1749</v>
      </c>
      <c r="B9732" t="s">
        <v>1820</v>
      </c>
      <c r="C9732" t="s">
        <v>1491</v>
      </c>
      <c r="D9732" s="1" t="s">
        <v>44</v>
      </c>
      <c r="E9732" s="1" t="s">
        <v>73</v>
      </c>
      <c r="F9732" s="38" t="s">
        <v>73</v>
      </c>
      <c r="G9732" s="151">
        <v>1835</v>
      </c>
      <c r="H9732" s="151">
        <f t="shared" si="627"/>
        <v>1</v>
      </c>
      <c r="I9732" s="213"/>
      <c r="J9732" s="303"/>
      <c r="K9732" s="303"/>
      <c r="L9732" s="303" t="s">
        <v>100</v>
      </c>
      <c r="M9732" s="2">
        <v>2.2222222222222199E-2</v>
      </c>
      <c r="N9732">
        <v>2.2222222222222199E-2</v>
      </c>
      <c r="O9732">
        <v>4.9690399499995298E-2</v>
      </c>
      <c r="P9732">
        <v>5</v>
      </c>
      <c r="Q9732" s="2">
        <v>8.8888888888888906E-2</v>
      </c>
      <c r="R9732">
        <v>8.8888888888888906E-2</v>
      </c>
      <c r="S9732">
        <v>0.198761597999981</v>
      </c>
      <c r="T9732">
        <v>5</v>
      </c>
    </row>
    <row r="9733" spans="1:20">
      <c r="A9733" s="66" t="s">
        <v>1749</v>
      </c>
      <c r="B9733" t="s">
        <v>1822</v>
      </c>
      <c r="C9733" t="s">
        <v>1491</v>
      </c>
      <c r="D9733" s="1" t="s">
        <v>44</v>
      </c>
      <c r="E9733" s="1" t="s">
        <v>73</v>
      </c>
      <c r="F9733" s="38" t="s">
        <v>73</v>
      </c>
      <c r="G9733" s="151">
        <v>0</v>
      </c>
      <c r="H9733" s="151">
        <f t="shared" si="627"/>
        <v>0</v>
      </c>
      <c r="I9733" s="213" t="s">
        <v>100</v>
      </c>
      <c r="J9733" s="303"/>
      <c r="K9733" s="303"/>
      <c r="L9733" s="303"/>
      <c r="M9733" s="2">
        <v>0.11111111111111099</v>
      </c>
      <c r="N9733">
        <v>2.6352313834736501E-2</v>
      </c>
      <c r="O9733">
        <v>5.8925565098879001E-2</v>
      </c>
      <c r="P9733">
        <v>5</v>
      </c>
      <c r="Q9733" s="2">
        <v>0.18295019157088099</v>
      </c>
      <c r="R9733">
        <v>6.99246837645221E-2</v>
      </c>
      <c r="S9733">
        <v>0.15635634620264699</v>
      </c>
      <c r="T9733">
        <v>5</v>
      </c>
    </row>
    <row r="9734" spans="1:20">
      <c r="A9734" s="66" t="s">
        <v>1749</v>
      </c>
      <c r="B9734" t="s">
        <v>1822</v>
      </c>
      <c r="C9734" t="s">
        <v>1491</v>
      </c>
      <c r="D9734" s="1" t="s">
        <v>44</v>
      </c>
      <c r="E9734" s="1" t="s">
        <v>73</v>
      </c>
      <c r="F9734" s="38" t="s">
        <v>73</v>
      </c>
      <c r="G9734" s="151">
        <v>30</v>
      </c>
      <c r="H9734" s="151">
        <f t="shared" si="627"/>
        <v>1.6348773841961851E-2</v>
      </c>
      <c r="I9734" s="213"/>
      <c r="J9734" s="303" t="s">
        <v>100</v>
      </c>
      <c r="K9734" s="303"/>
      <c r="L9734" s="303"/>
      <c r="M9734" s="2">
        <v>1.1111111111111099E-2</v>
      </c>
      <c r="N9734">
        <v>6.8041381743977197E-3</v>
      </c>
      <c r="O9734">
        <v>1.52145154862546E-2</v>
      </c>
      <c r="P9734">
        <v>5</v>
      </c>
      <c r="Q9734" s="2">
        <v>1.1111111111111099E-2</v>
      </c>
      <c r="R9734">
        <v>1.1111111111111099E-2</v>
      </c>
      <c r="S9734">
        <v>2.4845199749997701E-2</v>
      </c>
      <c r="T9734">
        <v>5</v>
      </c>
    </row>
    <row r="9735" spans="1:20">
      <c r="A9735" s="25" t="s">
        <v>1749</v>
      </c>
      <c r="B9735" t="s">
        <v>1822</v>
      </c>
      <c r="C9735" t="s">
        <v>1491</v>
      </c>
      <c r="D9735" s="1" t="s">
        <v>44</v>
      </c>
      <c r="E9735" s="1" t="s">
        <v>73</v>
      </c>
      <c r="F9735" s="38" t="s">
        <v>73</v>
      </c>
      <c r="G9735" s="151">
        <v>1835</v>
      </c>
      <c r="H9735" s="151">
        <f t="shared" si="627"/>
        <v>1</v>
      </c>
      <c r="I9735" s="213"/>
      <c r="J9735" s="303"/>
      <c r="K9735" s="303"/>
      <c r="L9735" s="303" t="s">
        <v>100</v>
      </c>
      <c r="M9735" s="2">
        <v>9.4444444444444497E-2</v>
      </c>
      <c r="N9735">
        <v>5.8663089116507999E-2</v>
      </c>
      <c r="O9735">
        <v>0.13117465503463999</v>
      </c>
      <c r="P9735">
        <v>5</v>
      </c>
      <c r="Q9735" s="2">
        <v>0.172222222222222</v>
      </c>
      <c r="R9735">
        <v>8.9321862171186303E-2</v>
      </c>
      <c r="S9735">
        <v>0.199729755691639</v>
      </c>
      <c r="T9735">
        <v>5</v>
      </c>
    </row>
    <row r="9736" spans="1:20">
      <c r="A9736" s="66" t="s">
        <v>1749</v>
      </c>
      <c r="B9736" t="s">
        <v>1823</v>
      </c>
      <c r="C9736" t="s">
        <v>1491</v>
      </c>
      <c r="D9736" s="1" t="s">
        <v>44</v>
      </c>
      <c r="E9736" s="1" t="s">
        <v>73</v>
      </c>
      <c r="F9736" s="38" t="s">
        <v>73</v>
      </c>
      <c r="G9736" s="151">
        <v>0</v>
      </c>
      <c r="H9736" s="151">
        <f t="shared" si="627"/>
        <v>0</v>
      </c>
      <c r="I9736" s="213" t="s">
        <v>100</v>
      </c>
      <c r="J9736" s="303"/>
      <c r="K9736" s="303"/>
      <c r="L9736" s="303"/>
      <c r="M9736" s="2">
        <v>0.31666666666666698</v>
      </c>
      <c r="N9736">
        <v>0.202148948874003</v>
      </c>
      <c r="O9736">
        <v>0.45201879126240002</v>
      </c>
      <c r="P9736">
        <v>5</v>
      </c>
      <c r="Q9736" s="2">
        <v>0.12624521072796899</v>
      </c>
      <c r="R9736">
        <v>4.9531724770920001E-2</v>
      </c>
      <c r="S9736">
        <v>0.110756303630587</v>
      </c>
      <c r="T9736">
        <v>5</v>
      </c>
    </row>
    <row r="9737" spans="1:20">
      <c r="A9737" s="66" t="s">
        <v>1749</v>
      </c>
      <c r="B9737" t="s">
        <v>1823</v>
      </c>
      <c r="C9737" t="s">
        <v>1491</v>
      </c>
      <c r="D9737" s="1" t="s">
        <v>44</v>
      </c>
      <c r="E9737" s="1" t="s">
        <v>73</v>
      </c>
      <c r="F9737" s="38" t="s">
        <v>73</v>
      </c>
      <c r="G9737" s="151">
        <v>30</v>
      </c>
      <c r="H9737" s="151">
        <f t="shared" si="627"/>
        <v>1.6348773841961851E-2</v>
      </c>
      <c r="I9737" s="213"/>
      <c r="J9737" s="303" t="s">
        <v>100</v>
      </c>
      <c r="K9737" s="303"/>
      <c r="L9737" s="303"/>
      <c r="M9737" s="2">
        <v>0.29444444444444401</v>
      </c>
      <c r="N9737">
        <v>0.18913382811721299</v>
      </c>
      <c r="O9737">
        <v>0.42291609651485002</v>
      </c>
      <c r="P9737">
        <v>5</v>
      </c>
      <c r="Q9737" s="2">
        <v>2.2222222222222199E-2</v>
      </c>
      <c r="R9737">
        <v>1.6197088596792499E-2</v>
      </c>
      <c r="S9737">
        <v>3.62177911400147E-2</v>
      </c>
      <c r="T9737">
        <v>5</v>
      </c>
    </row>
    <row r="9738" spans="1:20">
      <c r="A9738" s="66" t="s">
        <v>1749</v>
      </c>
      <c r="B9738" t="s">
        <v>1823</v>
      </c>
      <c r="C9738" t="s">
        <v>1491</v>
      </c>
      <c r="D9738" s="1" t="s">
        <v>44</v>
      </c>
      <c r="E9738" s="1" t="s">
        <v>73</v>
      </c>
      <c r="F9738" s="38" t="s">
        <v>73</v>
      </c>
      <c r="G9738" s="151">
        <v>1835</v>
      </c>
      <c r="H9738" s="151">
        <f t="shared" si="627"/>
        <v>1</v>
      </c>
      <c r="I9738" s="213"/>
      <c r="J9738" s="303"/>
      <c r="K9738" s="303"/>
      <c r="L9738" s="303" t="s">
        <v>100</v>
      </c>
      <c r="M9738" s="2">
        <v>0.22222222222222199</v>
      </c>
      <c r="N9738">
        <v>0.16362973861136801</v>
      </c>
      <c r="O9738">
        <v>0.36588721867554103</v>
      </c>
      <c r="P9738">
        <v>5</v>
      </c>
      <c r="Q9738" s="2">
        <v>0</v>
      </c>
      <c r="R9738">
        <v>0</v>
      </c>
      <c r="S9738">
        <v>0</v>
      </c>
      <c r="T9738">
        <v>5</v>
      </c>
    </row>
    <row r="9739" spans="1:20">
      <c r="A9739" s="66" t="s">
        <v>1749</v>
      </c>
      <c r="B9739" t="s">
        <v>1825</v>
      </c>
      <c r="C9739" t="s">
        <v>1491</v>
      </c>
      <c r="D9739" s="1" t="s">
        <v>44</v>
      </c>
      <c r="E9739" s="1" t="s">
        <v>73</v>
      </c>
      <c r="F9739" s="38" t="s">
        <v>73</v>
      </c>
      <c r="G9739" s="151">
        <v>0</v>
      </c>
      <c r="H9739" s="151">
        <f t="shared" si="627"/>
        <v>0</v>
      </c>
      <c r="I9739" s="213" t="s">
        <v>100</v>
      </c>
      <c r="J9739" s="303"/>
      <c r="K9739" s="303"/>
      <c r="L9739" s="303"/>
      <c r="M9739" s="2">
        <v>0</v>
      </c>
      <c r="N9739">
        <v>0</v>
      </c>
      <c r="O9739">
        <v>0</v>
      </c>
      <c r="P9739">
        <v>5</v>
      </c>
      <c r="Q9739" s="2">
        <v>6.8965517241379301E-3</v>
      </c>
      <c r="R9739">
        <v>6.8965517241379301E-3</v>
      </c>
      <c r="S9739">
        <v>1.54211584655158E-2</v>
      </c>
      <c r="T9739">
        <v>5</v>
      </c>
    </row>
    <row r="9740" spans="1:20">
      <c r="A9740" s="66" t="s">
        <v>1749</v>
      </c>
      <c r="B9740" t="s">
        <v>1825</v>
      </c>
      <c r="C9740" t="s">
        <v>1491</v>
      </c>
      <c r="D9740" s="1" t="s">
        <v>44</v>
      </c>
      <c r="E9740" s="1" t="s">
        <v>73</v>
      </c>
      <c r="F9740" s="38" t="s">
        <v>73</v>
      </c>
      <c r="G9740" s="151">
        <v>30</v>
      </c>
      <c r="H9740" s="151">
        <f t="shared" si="627"/>
        <v>1.6348773841961851E-2</v>
      </c>
      <c r="I9740" s="213"/>
      <c r="J9740" s="303" t="s">
        <v>100</v>
      </c>
      <c r="K9740" s="303"/>
      <c r="L9740" s="303"/>
      <c r="M9740" s="2">
        <v>0</v>
      </c>
      <c r="N9740">
        <v>0</v>
      </c>
      <c r="O9740">
        <v>0</v>
      </c>
      <c r="P9740">
        <v>5</v>
      </c>
      <c r="Q9740" s="2">
        <v>0</v>
      </c>
      <c r="R9740">
        <v>0</v>
      </c>
      <c r="S9740">
        <v>0</v>
      </c>
      <c r="T9740">
        <v>5</v>
      </c>
    </row>
    <row r="9741" spans="1:20">
      <c r="A9741" s="66" t="s">
        <v>1749</v>
      </c>
      <c r="B9741" t="s">
        <v>1825</v>
      </c>
      <c r="C9741" t="s">
        <v>1491</v>
      </c>
      <c r="D9741" s="1" t="s">
        <v>44</v>
      </c>
      <c r="E9741" s="1" t="s">
        <v>73</v>
      </c>
      <c r="F9741" s="38" t="s">
        <v>73</v>
      </c>
      <c r="G9741" s="151">
        <v>1835</v>
      </c>
      <c r="H9741" s="151">
        <f t="shared" si="627"/>
        <v>1</v>
      </c>
      <c r="I9741" s="213"/>
      <c r="J9741" s="303"/>
      <c r="K9741" s="303"/>
      <c r="L9741" s="303" t="s">
        <v>100</v>
      </c>
      <c r="M9741" s="2">
        <v>0</v>
      </c>
      <c r="N9741">
        <v>0</v>
      </c>
      <c r="O9741">
        <v>0</v>
      </c>
      <c r="P9741">
        <v>5</v>
      </c>
      <c r="Q9741" s="2">
        <v>0</v>
      </c>
      <c r="R9741">
        <v>0</v>
      </c>
      <c r="S9741">
        <v>0</v>
      </c>
      <c r="T9741">
        <v>5</v>
      </c>
    </row>
    <row r="9742" spans="1:20">
      <c r="A9742" s="66" t="s">
        <v>1749</v>
      </c>
      <c r="B9742" t="s">
        <v>1826</v>
      </c>
      <c r="C9742" t="s">
        <v>1491</v>
      </c>
      <c r="D9742" s="1" t="s">
        <v>44</v>
      </c>
      <c r="E9742" s="1" t="s">
        <v>73</v>
      </c>
      <c r="F9742" s="38" t="s">
        <v>73</v>
      </c>
      <c r="G9742" s="151">
        <v>0</v>
      </c>
      <c r="H9742" s="151">
        <f t="shared" si="627"/>
        <v>0</v>
      </c>
      <c r="I9742" s="213" t="s">
        <v>100</v>
      </c>
      <c r="J9742" s="303"/>
      <c r="K9742" s="303"/>
      <c r="L9742" s="303"/>
      <c r="M9742" s="2">
        <v>0.31666666666666698</v>
      </c>
      <c r="N9742">
        <v>0.104157406995848</v>
      </c>
      <c r="O9742">
        <v>0.232903042402829</v>
      </c>
      <c r="P9742">
        <v>5</v>
      </c>
      <c r="Q9742" s="2">
        <v>0.30555555555555602</v>
      </c>
      <c r="R9742">
        <v>0.137773297418192</v>
      </c>
      <c r="S9742">
        <v>0.30807045851137299</v>
      </c>
      <c r="T9742">
        <v>5</v>
      </c>
    </row>
    <row r="9743" spans="1:20">
      <c r="A9743" s="25" t="s">
        <v>1749</v>
      </c>
      <c r="B9743" t="s">
        <v>1826</v>
      </c>
      <c r="C9743" t="s">
        <v>1491</v>
      </c>
      <c r="D9743" s="1" t="s">
        <v>44</v>
      </c>
      <c r="E9743" s="1" t="s">
        <v>73</v>
      </c>
      <c r="F9743" s="38" t="s">
        <v>73</v>
      </c>
      <c r="G9743" s="151">
        <v>30</v>
      </c>
      <c r="H9743" s="151">
        <f t="shared" si="627"/>
        <v>1.6348773841961851E-2</v>
      </c>
      <c r="I9743" s="213"/>
      <c r="J9743" s="303" t="s">
        <v>100</v>
      </c>
      <c r="K9743" s="303"/>
      <c r="L9743" s="303"/>
      <c r="M9743" s="2">
        <v>8.8888888888888906E-2</v>
      </c>
      <c r="N9743">
        <v>4.7628967220784003E-2</v>
      </c>
      <c r="O9743">
        <v>0.10650160840378201</v>
      </c>
      <c r="P9743">
        <v>5</v>
      </c>
      <c r="Q9743" s="2">
        <v>6.6666666666666693E-2</v>
      </c>
      <c r="R9743">
        <v>4.6976484792466001E-2</v>
      </c>
      <c r="S9743">
        <v>0.105042613339939</v>
      </c>
      <c r="T9743">
        <v>5</v>
      </c>
    </row>
    <row r="9744" spans="1:20">
      <c r="A9744" s="66" t="s">
        <v>1749</v>
      </c>
      <c r="B9744" t="s">
        <v>1826</v>
      </c>
      <c r="C9744" t="s">
        <v>1491</v>
      </c>
      <c r="D9744" s="1" t="s">
        <v>44</v>
      </c>
      <c r="E9744" s="1" t="s">
        <v>73</v>
      </c>
      <c r="F9744" s="38" t="s">
        <v>73</v>
      </c>
      <c r="G9744" s="151">
        <v>1835</v>
      </c>
      <c r="H9744" s="151">
        <f t="shared" si="627"/>
        <v>1</v>
      </c>
      <c r="I9744" s="213"/>
      <c r="J9744" s="303"/>
      <c r="K9744" s="303"/>
      <c r="L9744" s="303" t="s">
        <v>100</v>
      </c>
      <c r="M9744" s="2">
        <v>2.7777777777777801E-2</v>
      </c>
      <c r="N9744">
        <v>2.1516574145596799E-2</v>
      </c>
      <c r="O9744">
        <v>4.8112522432468802E-2</v>
      </c>
      <c r="P9744">
        <v>5</v>
      </c>
      <c r="Q9744" s="2">
        <v>1.6666666666666701E-2</v>
      </c>
      <c r="R9744">
        <v>1.6666666666666701E-2</v>
      </c>
      <c r="S9744">
        <v>3.7267799624996503E-2</v>
      </c>
      <c r="T9744">
        <v>5</v>
      </c>
    </row>
    <row r="9745" spans="1:20">
      <c r="A9745" s="66" t="s">
        <v>1749</v>
      </c>
      <c r="B9745" t="s">
        <v>1828</v>
      </c>
      <c r="C9745" t="s">
        <v>1491</v>
      </c>
      <c r="D9745" s="1" t="s">
        <v>44</v>
      </c>
      <c r="E9745" s="1" t="s">
        <v>73</v>
      </c>
      <c r="F9745" s="38" t="s">
        <v>73</v>
      </c>
      <c r="G9745" s="151">
        <v>0</v>
      </c>
      <c r="H9745" s="151">
        <f t="shared" si="627"/>
        <v>0</v>
      </c>
      <c r="I9745" s="213" t="s">
        <v>100</v>
      </c>
      <c r="J9745" s="303"/>
      <c r="K9745" s="303"/>
      <c r="L9745" s="303"/>
      <c r="M9745" s="2">
        <v>0.15</v>
      </c>
      <c r="N9745">
        <v>0.110274629118218</v>
      </c>
      <c r="O9745">
        <v>0.24658156690191299</v>
      </c>
      <c r="P9745">
        <v>5</v>
      </c>
      <c r="Q9745" s="2">
        <v>0.23888888888888901</v>
      </c>
      <c r="R9745">
        <v>0.123478393171627</v>
      </c>
      <c r="S9745">
        <v>0.27610608088420402</v>
      </c>
      <c r="T9745">
        <v>5</v>
      </c>
    </row>
    <row r="9746" spans="1:20">
      <c r="A9746" s="66" t="s">
        <v>1749</v>
      </c>
      <c r="B9746" t="s">
        <v>1828</v>
      </c>
      <c r="C9746" t="s">
        <v>1491</v>
      </c>
      <c r="D9746" s="1" t="s">
        <v>44</v>
      </c>
      <c r="E9746" s="1" t="s">
        <v>73</v>
      </c>
      <c r="F9746" s="38" t="s">
        <v>73</v>
      </c>
      <c r="G9746" s="151">
        <v>30</v>
      </c>
      <c r="H9746" s="151">
        <f t="shared" si="627"/>
        <v>1.6348773841961851E-2</v>
      </c>
      <c r="I9746" s="213"/>
      <c r="J9746" s="303" t="s">
        <v>100</v>
      </c>
      <c r="K9746" s="303"/>
      <c r="L9746" s="303"/>
      <c r="M9746" s="2">
        <v>3.3333333333333298E-2</v>
      </c>
      <c r="N9746">
        <v>2.6931554763424001E-2</v>
      </c>
      <c r="O9746">
        <v>6.0220787190774401E-2</v>
      </c>
      <c r="P9746">
        <v>5</v>
      </c>
      <c r="Q9746" s="2">
        <v>2.2222222222222199E-2</v>
      </c>
      <c r="R9746">
        <v>2.2222222222222199E-2</v>
      </c>
      <c r="S9746">
        <v>4.9690399499995298E-2</v>
      </c>
      <c r="T9746">
        <v>5</v>
      </c>
    </row>
    <row r="9747" spans="1:20">
      <c r="A9747" s="66" t="s">
        <v>1749</v>
      </c>
      <c r="B9747" t="s">
        <v>1828</v>
      </c>
      <c r="C9747" t="s">
        <v>1491</v>
      </c>
      <c r="D9747" s="1" t="s">
        <v>44</v>
      </c>
      <c r="E9747" s="1" t="s">
        <v>73</v>
      </c>
      <c r="F9747" s="38" t="s">
        <v>73</v>
      </c>
      <c r="G9747" s="151">
        <v>1835</v>
      </c>
      <c r="H9747" s="151">
        <f t="shared" si="627"/>
        <v>1</v>
      </c>
      <c r="I9747" s="213"/>
      <c r="J9747" s="303"/>
      <c r="K9747" s="303"/>
      <c r="L9747" s="303" t="s">
        <v>100</v>
      </c>
      <c r="M9747" s="2">
        <v>0</v>
      </c>
      <c r="N9747">
        <v>0</v>
      </c>
      <c r="O9747">
        <v>0</v>
      </c>
      <c r="P9747">
        <v>5</v>
      </c>
      <c r="Q9747" s="2">
        <v>0</v>
      </c>
      <c r="R9747">
        <v>0</v>
      </c>
      <c r="S9747">
        <v>0</v>
      </c>
      <c r="T9747">
        <v>5</v>
      </c>
    </row>
    <row r="9748" spans="1:20">
      <c r="A9748" s="66" t="s">
        <v>1749</v>
      </c>
      <c r="B9748" t="s">
        <v>1830</v>
      </c>
      <c r="C9748" t="s">
        <v>1491</v>
      </c>
      <c r="D9748" s="1" t="s">
        <v>44</v>
      </c>
      <c r="E9748" s="1" t="s">
        <v>73</v>
      </c>
      <c r="F9748" s="38" t="s">
        <v>73</v>
      </c>
      <c r="G9748" s="151">
        <v>0</v>
      </c>
      <c r="H9748" s="151">
        <f t="shared" si="627"/>
        <v>0</v>
      </c>
      <c r="I9748" s="213" t="s">
        <v>100</v>
      </c>
      <c r="J9748" s="303"/>
      <c r="K9748" s="303"/>
      <c r="L9748" s="303"/>
      <c r="M9748" s="2">
        <v>0</v>
      </c>
      <c r="N9748">
        <v>0</v>
      </c>
      <c r="O9748">
        <v>0</v>
      </c>
      <c r="P9748">
        <v>5</v>
      </c>
      <c r="Q9748" s="2">
        <v>0</v>
      </c>
      <c r="R9748">
        <v>0</v>
      </c>
      <c r="S9748">
        <v>0</v>
      </c>
      <c r="T9748">
        <v>5</v>
      </c>
    </row>
    <row r="9749" spans="1:20">
      <c r="A9749" s="66" t="s">
        <v>1749</v>
      </c>
      <c r="B9749" t="s">
        <v>1830</v>
      </c>
      <c r="C9749" t="s">
        <v>1491</v>
      </c>
      <c r="D9749" s="1" t="s">
        <v>44</v>
      </c>
      <c r="E9749" s="1" t="s">
        <v>73</v>
      </c>
      <c r="F9749" s="38" t="s">
        <v>73</v>
      </c>
      <c r="G9749" s="151">
        <v>30</v>
      </c>
      <c r="H9749" s="151">
        <f t="shared" ref="H9749:H9812" si="628">G9749/1835</f>
        <v>1.6348773841961851E-2</v>
      </c>
      <c r="I9749" s="213"/>
      <c r="J9749" s="303" t="s">
        <v>100</v>
      </c>
      <c r="K9749" s="303"/>
      <c r="L9749" s="303"/>
      <c r="M9749" s="2">
        <v>0</v>
      </c>
      <c r="N9749">
        <v>0</v>
      </c>
      <c r="O9749">
        <v>0</v>
      </c>
      <c r="P9749">
        <v>5</v>
      </c>
      <c r="Q9749" s="2">
        <v>0</v>
      </c>
      <c r="R9749">
        <v>0</v>
      </c>
      <c r="S9749">
        <v>0</v>
      </c>
      <c r="T9749">
        <v>5</v>
      </c>
    </row>
    <row r="9750" spans="1:20">
      <c r="A9750" s="66" t="s">
        <v>1749</v>
      </c>
      <c r="B9750" t="s">
        <v>1830</v>
      </c>
      <c r="C9750" t="s">
        <v>1491</v>
      </c>
      <c r="D9750" s="1" t="s">
        <v>44</v>
      </c>
      <c r="E9750" s="1" t="s">
        <v>73</v>
      </c>
      <c r="F9750" s="38" t="s">
        <v>73</v>
      </c>
      <c r="G9750" s="151">
        <v>1835</v>
      </c>
      <c r="H9750" s="151">
        <f t="shared" si="628"/>
        <v>1</v>
      </c>
      <c r="I9750" s="213"/>
      <c r="J9750" s="303"/>
      <c r="K9750" s="303"/>
      <c r="L9750" s="303" t="s">
        <v>100</v>
      </c>
      <c r="M9750" s="2">
        <v>0</v>
      </c>
      <c r="N9750">
        <v>0</v>
      </c>
      <c r="O9750">
        <v>0</v>
      </c>
      <c r="P9750">
        <v>5</v>
      </c>
      <c r="Q9750" s="2">
        <v>0</v>
      </c>
      <c r="R9750">
        <v>0</v>
      </c>
      <c r="S9750">
        <v>0</v>
      </c>
      <c r="T9750">
        <v>5</v>
      </c>
    </row>
    <row r="9751" spans="1:20">
      <c r="A9751" s="25" t="s">
        <v>1749</v>
      </c>
      <c r="B9751" t="s">
        <v>1833</v>
      </c>
      <c r="C9751" t="s">
        <v>1491</v>
      </c>
      <c r="D9751" s="1" t="s">
        <v>44</v>
      </c>
      <c r="E9751" s="1" t="s">
        <v>73</v>
      </c>
      <c r="F9751" s="38" t="s">
        <v>73</v>
      </c>
      <c r="G9751" s="151">
        <v>0</v>
      </c>
      <c r="H9751" s="151">
        <f t="shared" si="628"/>
        <v>0</v>
      </c>
      <c r="I9751" s="213" t="s">
        <v>100</v>
      </c>
      <c r="J9751" s="303"/>
      <c r="K9751" s="303"/>
      <c r="L9751" s="303"/>
      <c r="M9751" s="2">
        <v>0.38333333333333303</v>
      </c>
      <c r="N9751">
        <v>6.4190111157174101E-2</v>
      </c>
      <c r="O9751">
        <v>0.143533452030709</v>
      </c>
      <c r="P9751">
        <v>5</v>
      </c>
      <c r="Q9751" s="2">
        <v>0.74559386973180097</v>
      </c>
      <c r="R9751">
        <v>0.16032222429111301</v>
      </c>
      <c r="S9751">
        <v>0.358491391818897</v>
      </c>
      <c r="T9751">
        <v>5</v>
      </c>
    </row>
    <row r="9752" spans="1:20">
      <c r="A9752" s="66" t="s">
        <v>1749</v>
      </c>
      <c r="B9752" t="s">
        <v>1833</v>
      </c>
      <c r="C9752" t="s">
        <v>1491</v>
      </c>
      <c r="D9752" s="1" t="s">
        <v>44</v>
      </c>
      <c r="E9752" s="1" t="s">
        <v>73</v>
      </c>
      <c r="F9752" s="38" t="s">
        <v>73</v>
      </c>
      <c r="G9752" s="151">
        <v>30</v>
      </c>
      <c r="H9752" s="151">
        <f t="shared" si="628"/>
        <v>1.6348773841961851E-2</v>
      </c>
      <c r="I9752" s="213"/>
      <c r="J9752" s="303" t="s">
        <v>100</v>
      </c>
      <c r="K9752" s="303"/>
      <c r="L9752" s="303"/>
      <c r="M9752" s="2">
        <v>0.116666666666667</v>
      </c>
      <c r="N9752">
        <v>6.2976578048636794E-2</v>
      </c>
      <c r="O9752">
        <v>0.14081990950707299</v>
      </c>
      <c r="P9752">
        <v>5</v>
      </c>
      <c r="Q9752" s="2">
        <v>0.25</v>
      </c>
      <c r="R9752">
        <v>0.13263707095903701</v>
      </c>
      <c r="S9752">
        <v>0.29658550700087</v>
      </c>
      <c r="T9752">
        <v>5</v>
      </c>
    </row>
    <row r="9753" spans="1:20">
      <c r="A9753" s="66" t="s">
        <v>1749</v>
      </c>
      <c r="B9753" t="s">
        <v>1833</v>
      </c>
      <c r="C9753" t="s">
        <v>1491</v>
      </c>
      <c r="D9753" s="1" t="s">
        <v>44</v>
      </c>
      <c r="E9753" s="1" t="s">
        <v>73</v>
      </c>
      <c r="F9753" s="38" t="s">
        <v>73</v>
      </c>
      <c r="G9753" s="151">
        <v>1835</v>
      </c>
      <c r="H9753" s="151">
        <f t="shared" si="628"/>
        <v>1</v>
      </c>
      <c r="I9753" s="213"/>
      <c r="J9753" s="303"/>
      <c r="K9753" s="303"/>
      <c r="L9753" s="303" t="s">
        <v>100</v>
      </c>
      <c r="M9753" s="2">
        <v>1.1111111111111099E-2</v>
      </c>
      <c r="N9753">
        <v>6.8041381743977197E-3</v>
      </c>
      <c r="O9753">
        <v>1.52145154862546E-2</v>
      </c>
      <c r="P9753">
        <v>5</v>
      </c>
      <c r="Q9753" s="2">
        <v>0.18333333333333299</v>
      </c>
      <c r="R9753">
        <v>9.6864420967570503E-2</v>
      </c>
      <c r="S9753">
        <v>0.216595429884644</v>
      </c>
      <c r="T9753">
        <v>5</v>
      </c>
    </row>
    <row r="9754" spans="1:20">
      <c r="A9754" s="66" t="s">
        <v>1749</v>
      </c>
      <c r="B9754" t="s">
        <v>1838</v>
      </c>
      <c r="C9754" t="s">
        <v>1491</v>
      </c>
      <c r="D9754" s="1" t="s">
        <v>44</v>
      </c>
      <c r="E9754" s="1" t="s">
        <v>73</v>
      </c>
      <c r="F9754" s="38" t="s">
        <v>73</v>
      </c>
      <c r="G9754" s="151">
        <v>0</v>
      </c>
      <c r="H9754" s="151">
        <f t="shared" si="628"/>
        <v>0</v>
      </c>
      <c r="I9754" s="213" t="s">
        <v>100</v>
      </c>
      <c r="J9754" s="303"/>
      <c r="K9754" s="303"/>
      <c r="L9754" s="303"/>
      <c r="M9754" s="64">
        <v>0</v>
      </c>
      <c r="N9754" s="22">
        <v>0</v>
      </c>
      <c r="O9754" s="22">
        <v>0</v>
      </c>
      <c r="P9754">
        <v>5</v>
      </c>
      <c r="Q9754" s="2">
        <v>0</v>
      </c>
      <c r="R9754">
        <v>0</v>
      </c>
      <c r="S9754">
        <v>0</v>
      </c>
      <c r="T9754">
        <v>5</v>
      </c>
    </row>
    <row r="9755" spans="1:20">
      <c r="A9755" s="66" t="s">
        <v>1749</v>
      </c>
      <c r="B9755" t="s">
        <v>1838</v>
      </c>
      <c r="C9755" t="s">
        <v>1491</v>
      </c>
      <c r="D9755" s="1" t="s">
        <v>44</v>
      </c>
      <c r="E9755" s="1" t="s">
        <v>73</v>
      </c>
      <c r="F9755" s="38" t="s">
        <v>73</v>
      </c>
      <c r="G9755" s="151">
        <v>30</v>
      </c>
      <c r="H9755" s="151">
        <f t="shared" si="628"/>
        <v>1.6348773841961851E-2</v>
      </c>
      <c r="I9755" s="213"/>
      <c r="J9755" s="303" t="s">
        <v>100</v>
      </c>
      <c r="K9755" s="303"/>
      <c r="L9755" s="303"/>
      <c r="M9755" s="64">
        <v>1.6666670000000001E-2</v>
      </c>
      <c r="N9755" s="22">
        <v>1.111111E-2</v>
      </c>
      <c r="O9755" s="22">
        <v>2.4845200000000001E-2</v>
      </c>
      <c r="P9755">
        <v>5</v>
      </c>
      <c r="Q9755" s="2">
        <v>0.05</v>
      </c>
      <c r="R9755">
        <v>3.3333333333333298E-2</v>
      </c>
      <c r="S9755">
        <v>7.4535599249993006E-2</v>
      </c>
      <c r="T9755">
        <v>5</v>
      </c>
    </row>
    <row r="9756" spans="1:20">
      <c r="A9756" s="66" t="s">
        <v>1749</v>
      </c>
      <c r="B9756" t="s">
        <v>1838</v>
      </c>
      <c r="C9756" t="s">
        <v>1491</v>
      </c>
      <c r="D9756" s="1" t="s">
        <v>44</v>
      </c>
      <c r="E9756" s="1" t="s">
        <v>73</v>
      </c>
      <c r="F9756" s="38" t="s">
        <v>73</v>
      </c>
      <c r="G9756" s="151">
        <v>1835</v>
      </c>
      <c r="H9756" s="151">
        <f t="shared" si="628"/>
        <v>1</v>
      </c>
      <c r="I9756" s="213"/>
      <c r="J9756" s="303"/>
      <c r="K9756" s="303"/>
      <c r="L9756" s="303" t="s">
        <v>100</v>
      </c>
      <c r="M9756" s="64">
        <v>0</v>
      </c>
      <c r="N9756" s="22">
        <v>0</v>
      </c>
      <c r="O9756" s="22">
        <v>0</v>
      </c>
      <c r="P9756">
        <v>5</v>
      </c>
      <c r="Q9756" s="2">
        <v>0.05</v>
      </c>
      <c r="R9756">
        <v>4.3390275977259203E-2</v>
      </c>
      <c r="S9756">
        <v>9.70236066476277E-2</v>
      </c>
      <c r="T9756">
        <v>5</v>
      </c>
    </row>
    <row r="9757" spans="1:20">
      <c r="A9757" s="66" t="s">
        <v>1749</v>
      </c>
      <c r="B9757" t="s">
        <v>1845</v>
      </c>
      <c r="C9757" t="s">
        <v>1491</v>
      </c>
      <c r="D9757" s="1" t="s">
        <v>44</v>
      </c>
      <c r="E9757" s="1" t="s">
        <v>73</v>
      </c>
      <c r="F9757" s="38" t="s">
        <v>73</v>
      </c>
      <c r="G9757" s="151">
        <v>0</v>
      </c>
      <c r="H9757" s="151">
        <f t="shared" si="628"/>
        <v>0</v>
      </c>
      <c r="I9757" s="213" t="s">
        <v>100</v>
      </c>
      <c r="J9757" s="303"/>
      <c r="K9757" s="303"/>
      <c r="L9757" s="303"/>
      <c r="M9757" s="2">
        <v>0</v>
      </c>
      <c r="N9757">
        <v>0</v>
      </c>
      <c r="O9757">
        <v>0</v>
      </c>
      <c r="P9757">
        <v>5</v>
      </c>
      <c r="Q9757" s="2">
        <v>8.4674329501915696E-2</v>
      </c>
      <c r="R9757">
        <v>7.6346223927687598E-2</v>
      </c>
      <c r="S9757">
        <v>0.17071534652772999</v>
      </c>
      <c r="T9757">
        <v>5</v>
      </c>
    </row>
    <row r="9758" spans="1:20">
      <c r="A9758" s="66" t="s">
        <v>1749</v>
      </c>
      <c r="B9758" t="s">
        <v>1845</v>
      </c>
      <c r="C9758" t="s">
        <v>1491</v>
      </c>
      <c r="D9758" s="1" t="s">
        <v>44</v>
      </c>
      <c r="E9758" s="1" t="s">
        <v>73</v>
      </c>
      <c r="F9758" s="38" t="s">
        <v>73</v>
      </c>
      <c r="G9758" s="151">
        <v>30</v>
      </c>
      <c r="H9758" s="151">
        <f t="shared" si="628"/>
        <v>1.6348773841961851E-2</v>
      </c>
      <c r="I9758" s="213"/>
      <c r="J9758" s="303" t="s">
        <v>100</v>
      </c>
      <c r="K9758" s="303"/>
      <c r="L9758" s="303"/>
      <c r="M9758" s="2">
        <v>5.5555555555555497E-3</v>
      </c>
      <c r="N9758">
        <v>5.5555555555555497E-3</v>
      </c>
      <c r="O9758">
        <v>1.24225998749988E-2</v>
      </c>
      <c r="P9758">
        <v>5</v>
      </c>
      <c r="Q9758" s="2">
        <v>2.2222222222222199E-2</v>
      </c>
      <c r="R9758">
        <v>1.6197088596792499E-2</v>
      </c>
      <c r="S9758">
        <v>3.62177911400147E-2</v>
      </c>
      <c r="T9758">
        <v>5</v>
      </c>
    </row>
    <row r="9759" spans="1:20">
      <c r="A9759" s="25" t="s">
        <v>1749</v>
      </c>
      <c r="B9759" t="s">
        <v>1845</v>
      </c>
      <c r="C9759" t="s">
        <v>1491</v>
      </c>
      <c r="D9759" s="1" t="s">
        <v>44</v>
      </c>
      <c r="E9759" s="1" t="s">
        <v>73</v>
      </c>
      <c r="F9759" s="38" t="s">
        <v>73</v>
      </c>
      <c r="G9759" s="151">
        <v>1835</v>
      </c>
      <c r="H9759" s="151">
        <f t="shared" si="628"/>
        <v>1</v>
      </c>
      <c r="I9759" s="213"/>
      <c r="J9759" s="303"/>
      <c r="K9759" s="303"/>
      <c r="L9759" s="303" t="s">
        <v>100</v>
      </c>
      <c r="M9759" s="2">
        <v>0</v>
      </c>
      <c r="N9759">
        <v>0</v>
      </c>
      <c r="O9759">
        <v>0</v>
      </c>
      <c r="P9759">
        <v>5</v>
      </c>
      <c r="Q9759" s="2">
        <v>5.5555555555555497E-3</v>
      </c>
      <c r="R9759">
        <v>5.5555555555555497E-3</v>
      </c>
      <c r="S9759">
        <v>1.24225998749988E-2</v>
      </c>
      <c r="T9759">
        <v>5</v>
      </c>
    </row>
    <row r="9760" spans="1:20">
      <c r="A9760" s="66" t="s">
        <v>1749</v>
      </c>
      <c r="B9760" t="s">
        <v>1847</v>
      </c>
      <c r="C9760" t="s">
        <v>1491</v>
      </c>
      <c r="D9760" s="1" t="s">
        <v>44</v>
      </c>
      <c r="E9760" s="1" t="s">
        <v>73</v>
      </c>
      <c r="F9760" s="38" t="s">
        <v>73</v>
      </c>
      <c r="G9760" s="151">
        <v>0</v>
      </c>
      <c r="H9760" s="151">
        <f t="shared" si="628"/>
        <v>0</v>
      </c>
      <c r="I9760" s="213" t="s">
        <v>100</v>
      </c>
      <c r="J9760" s="303"/>
      <c r="K9760" s="303"/>
      <c r="L9760" s="303"/>
      <c r="M9760" s="2">
        <v>0</v>
      </c>
      <c r="N9760">
        <v>0</v>
      </c>
      <c r="O9760">
        <v>0</v>
      </c>
      <c r="P9760">
        <v>5</v>
      </c>
      <c r="Q9760" s="2">
        <v>0</v>
      </c>
      <c r="R9760">
        <v>0</v>
      </c>
      <c r="S9760">
        <v>0</v>
      </c>
      <c r="T9760">
        <v>5</v>
      </c>
    </row>
    <row r="9761" spans="1:20">
      <c r="A9761" s="66" t="s">
        <v>1749</v>
      </c>
      <c r="B9761" t="s">
        <v>1847</v>
      </c>
      <c r="C9761" t="s">
        <v>1491</v>
      </c>
      <c r="D9761" s="1" t="s">
        <v>44</v>
      </c>
      <c r="E9761" s="1" t="s">
        <v>73</v>
      </c>
      <c r="F9761" s="38" t="s">
        <v>73</v>
      </c>
      <c r="G9761" s="151">
        <v>30</v>
      </c>
      <c r="H9761" s="151">
        <f t="shared" si="628"/>
        <v>1.6348773841961851E-2</v>
      </c>
      <c r="I9761" s="213"/>
      <c r="J9761" s="303" t="s">
        <v>100</v>
      </c>
      <c r="K9761" s="303"/>
      <c r="L9761" s="303"/>
      <c r="M9761" s="2">
        <v>0</v>
      </c>
      <c r="N9761">
        <v>0</v>
      </c>
      <c r="O9761">
        <v>0</v>
      </c>
      <c r="P9761">
        <v>5</v>
      </c>
      <c r="Q9761" s="2">
        <v>0</v>
      </c>
      <c r="R9761">
        <v>0</v>
      </c>
      <c r="S9761">
        <v>0</v>
      </c>
      <c r="T9761">
        <v>5</v>
      </c>
    </row>
    <row r="9762" spans="1:20">
      <c r="A9762" s="66" t="s">
        <v>1749</v>
      </c>
      <c r="B9762" t="s">
        <v>1847</v>
      </c>
      <c r="C9762" t="s">
        <v>1491</v>
      </c>
      <c r="D9762" s="1" t="s">
        <v>44</v>
      </c>
      <c r="E9762" s="1" t="s">
        <v>73</v>
      </c>
      <c r="F9762" s="38" t="s">
        <v>73</v>
      </c>
      <c r="G9762" s="151">
        <v>1835</v>
      </c>
      <c r="H9762" s="151">
        <f t="shared" si="628"/>
        <v>1</v>
      </c>
      <c r="I9762" s="213"/>
      <c r="J9762" s="303"/>
      <c r="K9762" s="303"/>
      <c r="L9762" s="303" t="s">
        <v>100</v>
      </c>
      <c r="M9762" s="2">
        <v>0</v>
      </c>
      <c r="N9762">
        <v>0</v>
      </c>
      <c r="O9762">
        <v>0</v>
      </c>
      <c r="P9762">
        <v>5</v>
      </c>
      <c r="Q9762" s="2">
        <v>0</v>
      </c>
      <c r="R9762">
        <v>0</v>
      </c>
      <c r="S9762">
        <v>0</v>
      </c>
      <c r="T9762">
        <v>5</v>
      </c>
    </row>
    <row r="9763" spans="1:20">
      <c r="A9763" s="66" t="s">
        <v>1749</v>
      </c>
      <c r="B9763" t="s">
        <v>1851</v>
      </c>
      <c r="C9763" t="s">
        <v>1491</v>
      </c>
      <c r="D9763" s="1" t="s">
        <v>44</v>
      </c>
      <c r="E9763" s="1" t="s">
        <v>73</v>
      </c>
      <c r="F9763" s="38" t="s">
        <v>73</v>
      </c>
      <c r="G9763" s="151">
        <v>0</v>
      </c>
      <c r="H9763" s="151">
        <f t="shared" si="628"/>
        <v>0</v>
      </c>
      <c r="I9763" s="213" t="s">
        <v>100</v>
      </c>
      <c r="J9763" s="303"/>
      <c r="K9763" s="303"/>
      <c r="L9763" s="303"/>
      <c r="M9763" s="2">
        <v>2.2222222222222199E-2</v>
      </c>
      <c r="N9763">
        <v>1.36082763487954E-2</v>
      </c>
      <c r="O9763">
        <v>3.0429030972509201E-2</v>
      </c>
      <c r="P9763">
        <v>5</v>
      </c>
      <c r="Q9763" s="2">
        <v>0</v>
      </c>
      <c r="R9763">
        <v>0</v>
      </c>
      <c r="S9763">
        <v>0</v>
      </c>
      <c r="T9763">
        <v>5</v>
      </c>
    </row>
    <row r="9764" spans="1:20">
      <c r="A9764" s="66" t="s">
        <v>1749</v>
      </c>
      <c r="B9764" t="s">
        <v>1851</v>
      </c>
      <c r="C9764" t="s">
        <v>1491</v>
      </c>
      <c r="D9764" s="1" t="s">
        <v>44</v>
      </c>
      <c r="E9764" s="1" t="s">
        <v>73</v>
      </c>
      <c r="F9764" s="38" t="s">
        <v>73</v>
      </c>
      <c r="G9764" s="151">
        <v>30</v>
      </c>
      <c r="H9764" s="151">
        <f t="shared" si="628"/>
        <v>1.6348773841961851E-2</v>
      </c>
      <c r="I9764" s="213"/>
      <c r="J9764" s="303" t="s">
        <v>100</v>
      </c>
      <c r="K9764" s="303"/>
      <c r="L9764" s="303"/>
      <c r="M9764" s="2">
        <v>2.2222222222222199E-2</v>
      </c>
      <c r="N9764">
        <v>1.03934927410387E-2</v>
      </c>
      <c r="O9764">
        <v>2.32405562926132E-2</v>
      </c>
      <c r="P9764">
        <v>5</v>
      </c>
      <c r="Q9764" s="2">
        <v>0</v>
      </c>
      <c r="R9764">
        <v>0</v>
      </c>
      <c r="S9764">
        <v>0</v>
      </c>
      <c r="T9764">
        <v>5</v>
      </c>
    </row>
    <row r="9765" spans="1:20">
      <c r="A9765" s="66" t="s">
        <v>1749</v>
      </c>
      <c r="B9765" t="s">
        <v>1851</v>
      </c>
      <c r="C9765" t="s">
        <v>1491</v>
      </c>
      <c r="D9765" s="1" t="s">
        <v>44</v>
      </c>
      <c r="E9765" s="1" t="s">
        <v>73</v>
      </c>
      <c r="F9765" s="38" t="s">
        <v>73</v>
      </c>
      <c r="G9765" s="151">
        <v>1835</v>
      </c>
      <c r="H9765" s="151">
        <f t="shared" si="628"/>
        <v>1</v>
      </c>
      <c r="I9765" s="213"/>
      <c r="J9765" s="303"/>
      <c r="K9765" s="303"/>
      <c r="L9765" s="303" t="s">
        <v>100</v>
      </c>
      <c r="M9765" s="2">
        <v>2.2222222222222199E-2</v>
      </c>
      <c r="N9765">
        <v>2.2222222222222199E-2</v>
      </c>
      <c r="O9765">
        <v>4.9690399499995298E-2</v>
      </c>
      <c r="P9765">
        <v>5</v>
      </c>
      <c r="Q9765" s="2">
        <v>0</v>
      </c>
      <c r="R9765">
        <v>0</v>
      </c>
      <c r="S9765">
        <v>0</v>
      </c>
      <c r="T9765">
        <v>5</v>
      </c>
    </row>
    <row r="9766" spans="1:20">
      <c r="A9766" s="66" t="s">
        <v>1751</v>
      </c>
      <c r="B9766" t="s">
        <v>1761</v>
      </c>
      <c r="C9766" t="s">
        <v>1491</v>
      </c>
      <c r="D9766" s="1" t="s">
        <v>44</v>
      </c>
      <c r="E9766" s="1" t="s">
        <v>73</v>
      </c>
      <c r="F9766" s="38" t="s">
        <v>73</v>
      </c>
      <c r="G9766" s="151">
        <v>0</v>
      </c>
      <c r="H9766" s="151">
        <f t="shared" si="628"/>
        <v>0</v>
      </c>
      <c r="I9766" s="213" t="s">
        <v>100</v>
      </c>
      <c r="J9766" s="303"/>
      <c r="K9766" s="303"/>
      <c r="L9766" s="303"/>
      <c r="M9766" s="2">
        <v>0.21206349206349201</v>
      </c>
      <c r="N9766">
        <v>0.100284113907147</v>
      </c>
      <c r="O9766">
        <v>0.22424209575971199</v>
      </c>
      <c r="P9766">
        <v>5</v>
      </c>
      <c r="Q9766" s="2">
        <v>0.18888888888888899</v>
      </c>
      <c r="R9766">
        <v>8.8453796267170301E-2</v>
      </c>
      <c r="S9766">
        <v>0.19778870132130999</v>
      </c>
      <c r="T9766">
        <v>5</v>
      </c>
    </row>
    <row r="9767" spans="1:20">
      <c r="A9767" s="25" t="s">
        <v>1751</v>
      </c>
      <c r="B9767" t="s">
        <v>1761</v>
      </c>
      <c r="C9767" t="s">
        <v>1491</v>
      </c>
      <c r="D9767" s="1" t="s">
        <v>44</v>
      </c>
      <c r="E9767" s="1" t="s">
        <v>73</v>
      </c>
      <c r="F9767" s="38" t="s">
        <v>73</v>
      </c>
      <c r="G9767" s="151">
        <v>30</v>
      </c>
      <c r="H9767" s="151">
        <f t="shared" si="628"/>
        <v>1.6348773841961851E-2</v>
      </c>
      <c r="I9767" s="213"/>
      <c r="J9767" s="303" t="s">
        <v>100</v>
      </c>
      <c r="K9767" s="303"/>
      <c r="L9767" s="303"/>
      <c r="M9767" s="2">
        <v>2.7777777777777801E-2</v>
      </c>
      <c r="N9767">
        <v>2.7777777777777801E-2</v>
      </c>
      <c r="O9767">
        <v>6.2112999374994197E-2</v>
      </c>
      <c r="P9767">
        <v>5</v>
      </c>
      <c r="Q9767" s="2">
        <v>0</v>
      </c>
      <c r="R9767">
        <v>0</v>
      </c>
      <c r="S9767">
        <v>0</v>
      </c>
      <c r="T9767">
        <v>5</v>
      </c>
    </row>
    <row r="9768" spans="1:20">
      <c r="A9768" s="66" t="s">
        <v>1751</v>
      </c>
      <c r="B9768" t="s">
        <v>1761</v>
      </c>
      <c r="C9768" t="s">
        <v>1491</v>
      </c>
      <c r="D9768" s="1" t="s">
        <v>44</v>
      </c>
      <c r="E9768" s="1" t="s">
        <v>73</v>
      </c>
      <c r="F9768" s="38" t="s">
        <v>73</v>
      </c>
      <c r="G9768" s="151">
        <v>1835</v>
      </c>
      <c r="H9768" s="151">
        <f t="shared" si="628"/>
        <v>1</v>
      </c>
      <c r="I9768" s="213"/>
      <c r="J9768" s="303"/>
      <c r="K9768" s="303"/>
      <c r="L9768" s="303" t="s">
        <v>100</v>
      </c>
      <c r="M9768" s="2">
        <v>7.7777777777777807E-2</v>
      </c>
      <c r="N9768">
        <v>5.07657413402696E-2</v>
      </c>
      <c r="O9768">
        <v>0.113515648565014</v>
      </c>
      <c r="P9768">
        <v>5</v>
      </c>
      <c r="Q9768" s="2">
        <v>0.21666666666666701</v>
      </c>
      <c r="R9768">
        <v>7.7280154129130793E-2</v>
      </c>
      <c r="S9768">
        <v>0.17280367794439799</v>
      </c>
      <c r="T9768">
        <v>5</v>
      </c>
    </row>
    <row r="9769" spans="1:20">
      <c r="A9769" s="66" t="s">
        <v>1751</v>
      </c>
      <c r="B9769" t="s">
        <v>1763</v>
      </c>
      <c r="C9769" t="s">
        <v>1491</v>
      </c>
      <c r="D9769" s="1" t="s">
        <v>44</v>
      </c>
      <c r="E9769" s="1" t="s">
        <v>73</v>
      </c>
      <c r="F9769" s="38" t="s">
        <v>73</v>
      </c>
      <c r="G9769" s="151">
        <v>0</v>
      </c>
      <c r="H9769" s="151">
        <f t="shared" si="628"/>
        <v>0</v>
      </c>
      <c r="I9769" s="213" t="s">
        <v>100</v>
      </c>
      <c r="J9769" s="303"/>
      <c r="K9769" s="303"/>
      <c r="L9769" s="303"/>
      <c r="M9769" s="2">
        <v>3.3492063492063497E-2</v>
      </c>
      <c r="N9769">
        <v>2.69238355389981E-2</v>
      </c>
      <c r="O9769">
        <v>6.0203526480224402E-2</v>
      </c>
      <c r="P9769">
        <v>5</v>
      </c>
      <c r="Q9769" s="2">
        <v>0.233333333333333</v>
      </c>
      <c r="R9769">
        <v>0.13193713430042101</v>
      </c>
      <c r="S9769">
        <v>0.29502040105226102</v>
      </c>
      <c r="T9769">
        <v>5</v>
      </c>
    </row>
    <row r="9770" spans="1:20">
      <c r="A9770" s="66" t="s">
        <v>1751</v>
      </c>
      <c r="B9770" t="s">
        <v>1763</v>
      </c>
      <c r="C9770" t="s">
        <v>1491</v>
      </c>
      <c r="D9770" s="1" t="s">
        <v>44</v>
      </c>
      <c r="E9770" s="1" t="s">
        <v>73</v>
      </c>
      <c r="F9770" s="38" t="s">
        <v>73</v>
      </c>
      <c r="G9770" s="151">
        <v>30</v>
      </c>
      <c r="H9770" s="151">
        <f t="shared" si="628"/>
        <v>1.6348773841961851E-2</v>
      </c>
      <c r="I9770" s="213"/>
      <c r="J9770" s="303" t="s">
        <v>100</v>
      </c>
      <c r="K9770" s="303"/>
      <c r="L9770" s="303"/>
      <c r="M9770" s="2">
        <v>0</v>
      </c>
      <c r="N9770">
        <v>0</v>
      </c>
      <c r="O9770">
        <v>0</v>
      </c>
      <c r="P9770">
        <v>5</v>
      </c>
      <c r="Q9770" s="2">
        <v>0</v>
      </c>
      <c r="R9770">
        <v>0</v>
      </c>
      <c r="S9770">
        <v>0</v>
      </c>
      <c r="T9770">
        <v>5</v>
      </c>
    </row>
    <row r="9771" spans="1:20">
      <c r="A9771" s="66" t="s">
        <v>1751</v>
      </c>
      <c r="B9771" t="s">
        <v>1763</v>
      </c>
      <c r="C9771" t="s">
        <v>1491</v>
      </c>
      <c r="D9771" s="1" t="s">
        <v>44</v>
      </c>
      <c r="E9771" s="1" t="s">
        <v>73</v>
      </c>
      <c r="F9771" s="38" t="s">
        <v>73</v>
      </c>
      <c r="G9771" s="151">
        <v>1835</v>
      </c>
      <c r="H9771" s="151">
        <f t="shared" si="628"/>
        <v>1</v>
      </c>
      <c r="I9771" s="213"/>
      <c r="J9771" s="303"/>
      <c r="K9771" s="303"/>
      <c r="L9771" s="303" t="s">
        <v>100</v>
      </c>
      <c r="M9771" s="2">
        <v>0</v>
      </c>
      <c r="N9771">
        <v>0</v>
      </c>
      <c r="O9771">
        <v>0</v>
      </c>
      <c r="P9771">
        <v>5</v>
      </c>
      <c r="Q9771" s="2">
        <v>0</v>
      </c>
      <c r="R9771">
        <v>0</v>
      </c>
      <c r="S9771">
        <v>0</v>
      </c>
      <c r="T9771">
        <v>5</v>
      </c>
    </row>
    <row r="9772" spans="1:20">
      <c r="A9772" s="66" t="s">
        <v>1751</v>
      </c>
      <c r="B9772" t="s">
        <v>1765</v>
      </c>
      <c r="C9772" t="s">
        <v>1491</v>
      </c>
      <c r="D9772" s="1" t="s">
        <v>44</v>
      </c>
      <c r="E9772" s="1" t="s">
        <v>73</v>
      </c>
      <c r="F9772" s="38" t="s">
        <v>73</v>
      </c>
      <c r="G9772" s="151">
        <v>0</v>
      </c>
      <c r="H9772" s="151">
        <f t="shared" si="628"/>
        <v>0</v>
      </c>
      <c r="I9772" s="213" t="s">
        <v>100</v>
      </c>
      <c r="J9772" s="303"/>
      <c r="K9772" s="303"/>
      <c r="L9772" s="303"/>
      <c r="M9772" s="2">
        <v>0.336666666666667</v>
      </c>
      <c r="N9772">
        <v>0.114039196207291</v>
      </c>
      <c r="O9772">
        <v>0.25499939481893802</v>
      </c>
      <c r="P9772">
        <v>5</v>
      </c>
      <c r="Q9772" s="2">
        <v>0.19222222222222199</v>
      </c>
      <c r="R9772">
        <v>6.6239371381283899E-2</v>
      </c>
      <c r="S9772">
        <v>0.148115737195405</v>
      </c>
      <c r="T9772">
        <v>5</v>
      </c>
    </row>
    <row r="9773" spans="1:20">
      <c r="A9773" s="66" t="s">
        <v>1751</v>
      </c>
      <c r="B9773" t="s">
        <v>1765</v>
      </c>
      <c r="C9773" t="s">
        <v>1491</v>
      </c>
      <c r="D9773" s="1" t="s">
        <v>44</v>
      </c>
      <c r="E9773" s="1" t="s">
        <v>73</v>
      </c>
      <c r="F9773" s="38" t="s">
        <v>73</v>
      </c>
      <c r="G9773" s="151">
        <v>30</v>
      </c>
      <c r="H9773" s="151">
        <f t="shared" si="628"/>
        <v>1.6348773841961851E-2</v>
      </c>
      <c r="I9773" s="213"/>
      <c r="J9773" s="303" t="s">
        <v>100</v>
      </c>
      <c r="K9773" s="303"/>
      <c r="L9773" s="303"/>
      <c r="M9773" s="2">
        <v>0.32222222222222202</v>
      </c>
      <c r="N9773">
        <v>0.15025698151442801</v>
      </c>
      <c r="O9773">
        <v>0.33598482476018998</v>
      </c>
      <c r="P9773">
        <v>5</v>
      </c>
      <c r="Q9773" s="2">
        <v>0</v>
      </c>
      <c r="R9773">
        <v>0</v>
      </c>
      <c r="S9773">
        <v>0</v>
      </c>
      <c r="T9773">
        <v>5</v>
      </c>
    </row>
    <row r="9774" spans="1:20">
      <c r="A9774" s="66" t="s">
        <v>1751</v>
      </c>
      <c r="B9774" t="s">
        <v>1765</v>
      </c>
      <c r="C9774" t="s">
        <v>1491</v>
      </c>
      <c r="D9774" s="1" t="s">
        <v>44</v>
      </c>
      <c r="E9774" s="1" t="s">
        <v>73</v>
      </c>
      <c r="F9774" s="38" t="s">
        <v>73</v>
      </c>
      <c r="G9774" s="151">
        <v>1835</v>
      </c>
      <c r="H9774" s="151">
        <f t="shared" si="628"/>
        <v>1</v>
      </c>
      <c r="I9774" s="213"/>
      <c r="J9774" s="303"/>
      <c r="K9774" s="303"/>
      <c r="L9774" s="303" t="s">
        <v>100</v>
      </c>
      <c r="M9774" s="2">
        <v>0.57222222222222197</v>
      </c>
      <c r="N9774">
        <v>0.158016251703643</v>
      </c>
      <c r="O9774">
        <v>0.35333508035906303</v>
      </c>
      <c r="P9774">
        <v>5</v>
      </c>
      <c r="Q9774" s="2">
        <v>0.266666666666667</v>
      </c>
      <c r="R9774">
        <v>7.8861497592102203E-2</v>
      </c>
      <c r="S9774">
        <v>0.17633966942337601</v>
      </c>
      <c r="T9774">
        <v>5</v>
      </c>
    </row>
    <row r="9775" spans="1:20">
      <c r="A9775" s="25" t="s">
        <v>1751</v>
      </c>
      <c r="B9775" t="s">
        <v>1767</v>
      </c>
      <c r="C9775" t="s">
        <v>1491</v>
      </c>
      <c r="D9775" s="1" t="s">
        <v>44</v>
      </c>
      <c r="E9775" s="1" t="s">
        <v>73</v>
      </c>
      <c r="F9775" s="38" t="s">
        <v>73</v>
      </c>
      <c r="G9775" s="151">
        <v>0</v>
      </c>
      <c r="H9775" s="151">
        <f t="shared" si="628"/>
        <v>0</v>
      </c>
      <c r="I9775" s="213" t="s">
        <v>100</v>
      </c>
      <c r="J9775" s="303"/>
      <c r="K9775" s="303"/>
      <c r="L9775" s="303"/>
      <c r="M9775" s="2">
        <v>0.372539682539683</v>
      </c>
      <c r="N9775">
        <v>0.16963783989610301</v>
      </c>
      <c r="O9775">
        <v>0.37932174156391202</v>
      </c>
      <c r="P9775">
        <v>5</v>
      </c>
      <c r="Q9775" s="2">
        <v>0.155555555555556</v>
      </c>
      <c r="R9775">
        <v>8.8104175150853906E-2</v>
      </c>
      <c r="S9775">
        <v>0.197006924738857</v>
      </c>
      <c r="T9775">
        <v>5</v>
      </c>
    </row>
    <row r="9776" spans="1:20">
      <c r="A9776" s="66" t="s">
        <v>1751</v>
      </c>
      <c r="B9776" t="s">
        <v>1767</v>
      </c>
      <c r="C9776" t="s">
        <v>1491</v>
      </c>
      <c r="D9776" s="1" t="s">
        <v>44</v>
      </c>
      <c r="E9776" s="1" t="s">
        <v>73</v>
      </c>
      <c r="F9776" s="38" t="s">
        <v>73</v>
      </c>
      <c r="G9776" s="151">
        <v>30</v>
      </c>
      <c r="H9776" s="151">
        <f t="shared" si="628"/>
        <v>1.6348773841961851E-2</v>
      </c>
      <c r="I9776" s="213"/>
      <c r="J9776" s="303" t="s">
        <v>100</v>
      </c>
      <c r="K9776" s="303"/>
      <c r="L9776" s="303"/>
      <c r="M9776" s="2">
        <v>0.17777777777777801</v>
      </c>
      <c r="N9776">
        <v>9.3210898530902905E-2</v>
      </c>
      <c r="O9776">
        <v>0.20842590535893399</v>
      </c>
      <c r="P9776">
        <v>5</v>
      </c>
      <c r="Q9776" s="2">
        <v>0</v>
      </c>
      <c r="R9776">
        <v>0</v>
      </c>
      <c r="S9776">
        <v>0</v>
      </c>
      <c r="T9776">
        <v>5</v>
      </c>
    </row>
    <row r="9777" spans="1:20">
      <c r="A9777" s="66" t="s">
        <v>1751</v>
      </c>
      <c r="B9777" t="s">
        <v>1767</v>
      </c>
      <c r="C9777" t="s">
        <v>1491</v>
      </c>
      <c r="D9777" s="1" t="s">
        <v>44</v>
      </c>
      <c r="E9777" s="1" t="s">
        <v>73</v>
      </c>
      <c r="F9777" s="38" t="s">
        <v>73</v>
      </c>
      <c r="G9777" s="151">
        <v>1835</v>
      </c>
      <c r="H9777" s="151">
        <f t="shared" si="628"/>
        <v>1</v>
      </c>
      <c r="I9777" s="213"/>
      <c r="J9777" s="303"/>
      <c r="K9777" s="303"/>
      <c r="L9777" s="303" t="s">
        <v>100</v>
      </c>
      <c r="M9777" s="2">
        <v>0.27777777777777801</v>
      </c>
      <c r="N9777">
        <v>9.4199027543406505E-2</v>
      </c>
      <c r="O9777">
        <v>0.21063542900143201</v>
      </c>
      <c r="P9777">
        <v>5</v>
      </c>
      <c r="Q9777" s="2">
        <v>0.22222222222222199</v>
      </c>
      <c r="R9777">
        <v>9.1287092917527707E-2</v>
      </c>
      <c r="S9777">
        <v>0.20412414523193201</v>
      </c>
      <c r="T9777">
        <v>5</v>
      </c>
    </row>
    <row r="9778" spans="1:20">
      <c r="A9778" s="66" t="s">
        <v>1751</v>
      </c>
      <c r="B9778" t="s">
        <v>1769</v>
      </c>
      <c r="C9778" t="s">
        <v>1491</v>
      </c>
      <c r="D9778" s="1" t="s">
        <v>44</v>
      </c>
      <c r="E9778" s="1" t="s">
        <v>73</v>
      </c>
      <c r="F9778" s="38" t="s">
        <v>73</v>
      </c>
      <c r="G9778" s="151">
        <v>0</v>
      </c>
      <c r="H9778" s="151">
        <f t="shared" si="628"/>
        <v>0</v>
      </c>
      <c r="I9778" s="213" t="s">
        <v>100</v>
      </c>
      <c r="J9778" s="303"/>
      <c r="K9778" s="303"/>
      <c r="L9778" s="303"/>
      <c r="M9778" s="2">
        <v>0</v>
      </c>
      <c r="N9778">
        <v>0</v>
      </c>
      <c r="O9778">
        <v>0</v>
      </c>
      <c r="P9778">
        <v>5</v>
      </c>
      <c r="Q9778" s="2">
        <v>0</v>
      </c>
      <c r="R9778">
        <v>0</v>
      </c>
      <c r="S9778">
        <v>0</v>
      </c>
      <c r="T9778">
        <v>5</v>
      </c>
    </row>
    <row r="9779" spans="1:20">
      <c r="A9779" s="66" t="s">
        <v>1751</v>
      </c>
      <c r="B9779" t="s">
        <v>1769</v>
      </c>
      <c r="C9779" t="s">
        <v>1491</v>
      </c>
      <c r="D9779" s="1" t="s">
        <v>44</v>
      </c>
      <c r="E9779" s="1" t="s">
        <v>73</v>
      </c>
      <c r="F9779" s="38" t="s">
        <v>73</v>
      </c>
      <c r="G9779" s="151">
        <v>30</v>
      </c>
      <c r="H9779" s="151">
        <f t="shared" si="628"/>
        <v>1.6348773841961851E-2</v>
      </c>
      <c r="I9779" s="213"/>
      <c r="J9779" s="303" t="s">
        <v>100</v>
      </c>
      <c r="K9779" s="303"/>
      <c r="L9779" s="303"/>
      <c r="M9779" s="2">
        <v>0</v>
      </c>
      <c r="N9779">
        <v>0</v>
      </c>
      <c r="O9779">
        <v>0</v>
      </c>
      <c r="P9779">
        <v>5</v>
      </c>
      <c r="Q9779" s="2">
        <v>0</v>
      </c>
      <c r="R9779">
        <v>0</v>
      </c>
      <c r="S9779">
        <v>0</v>
      </c>
      <c r="T9779">
        <v>5</v>
      </c>
    </row>
    <row r="9780" spans="1:20">
      <c r="A9780" s="66" t="s">
        <v>1751</v>
      </c>
      <c r="B9780" t="s">
        <v>1769</v>
      </c>
      <c r="C9780" t="s">
        <v>1491</v>
      </c>
      <c r="D9780" s="1" t="s">
        <v>44</v>
      </c>
      <c r="E9780" s="1" t="s">
        <v>73</v>
      </c>
      <c r="F9780" s="38" t="s">
        <v>73</v>
      </c>
      <c r="G9780" s="151">
        <v>1835</v>
      </c>
      <c r="H9780" s="151">
        <f t="shared" si="628"/>
        <v>1</v>
      </c>
      <c r="I9780" s="213"/>
      <c r="J9780" s="303"/>
      <c r="K9780" s="303"/>
      <c r="L9780" s="303" t="s">
        <v>100</v>
      </c>
      <c r="M9780" s="2">
        <v>0</v>
      </c>
      <c r="N9780">
        <v>0</v>
      </c>
      <c r="O9780">
        <v>0</v>
      </c>
      <c r="P9780">
        <v>5</v>
      </c>
      <c r="Q9780" s="2">
        <v>1.1111111111111099E-2</v>
      </c>
      <c r="R9780">
        <v>1.1111111111111099E-2</v>
      </c>
      <c r="S9780">
        <v>2.4845199749997701E-2</v>
      </c>
      <c r="T9780">
        <v>5</v>
      </c>
    </row>
    <row r="9781" spans="1:20">
      <c r="A9781" s="66" t="s">
        <v>1751</v>
      </c>
      <c r="B9781" t="s">
        <v>1770</v>
      </c>
      <c r="C9781" t="s">
        <v>1491</v>
      </c>
      <c r="D9781" s="1" t="s">
        <v>44</v>
      </c>
      <c r="E9781" s="1" t="s">
        <v>73</v>
      </c>
      <c r="F9781" s="38" t="s">
        <v>73</v>
      </c>
      <c r="G9781" s="151">
        <v>0</v>
      </c>
      <c r="H9781" s="151">
        <f t="shared" si="628"/>
        <v>0</v>
      </c>
      <c r="I9781" s="213" t="s">
        <v>100</v>
      </c>
      <c r="J9781" s="303"/>
      <c r="K9781" s="303"/>
      <c r="L9781" s="303"/>
      <c r="M9781" s="2">
        <v>0.23952380952381</v>
      </c>
      <c r="N9781">
        <v>0.12142400655388901</v>
      </c>
      <c r="O9781">
        <v>0.27151233275487602</v>
      </c>
      <c r="P9781">
        <v>5</v>
      </c>
      <c r="Q9781" s="2">
        <v>0.227777777777778</v>
      </c>
      <c r="R9781">
        <v>8.8016552876415896E-2</v>
      </c>
      <c r="S9781">
        <v>0.196810995376871</v>
      </c>
      <c r="T9781">
        <v>5</v>
      </c>
    </row>
    <row r="9782" spans="1:20">
      <c r="A9782" s="66" t="s">
        <v>1751</v>
      </c>
      <c r="B9782" t="s">
        <v>1770</v>
      </c>
      <c r="C9782" t="s">
        <v>1491</v>
      </c>
      <c r="D9782" s="1" t="s">
        <v>44</v>
      </c>
      <c r="E9782" s="1" t="s">
        <v>73</v>
      </c>
      <c r="F9782" s="38" t="s">
        <v>73</v>
      </c>
      <c r="G9782" s="151">
        <v>30</v>
      </c>
      <c r="H9782" s="151">
        <f t="shared" si="628"/>
        <v>1.6348773841961851E-2</v>
      </c>
      <c r="I9782" s="213"/>
      <c r="J9782" s="303" t="s">
        <v>100</v>
      </c>
      <c r="K9782" s="303"/>
      <c r="L9782" s="303"/>
      <c r="M9782" s="2">
        <v>0</v>
      </c>
      <c r="N9782">
        <v>0</v>
      </c>
      <c r="O9782">
        <v>0</v>
      </c>
      <c r="P9782">
        <v>5</v>
      </c>
      <c r="Q9782" s="2">
        <v>5.5555555555555497E-3</v>
      </c>
      <c r="R9782">
        <v>5.5555555555555497E-3</v>
      </c>
      <c r="S9782">
        <v>1.24225998749988E-2</v>
      </c>
      <c r="T9782">
        <v>5</v>
      </c>
    </row>
    <row r="9783" spans="1:20">
      <c r="A9783" s="25" t="s">
        <v>1751</v>
      </c>
      <c r="B9783" t="s">
        <v>1770</v>
      </c>
      <c r="C9783" t="s">
        <v>1491</v>
      </c>
      <c r="D9783" s="1" t="s">
        <v>44</v>
      </c>
      <c r="E9783" s="1" t="s">
        <v>73</v>
      </c>
      <c r="F9783" s="38" t="s">
        <v>73</v>
      </c>
      <c r="G9783" s="151">
        <v>1835</v>
      </c>
      <c r="H9783" s="151">
        <f t="shared" si="628"/>
        <v>1</v>
      </c>
      <c r="I9783" s="213"/>
      <c r="J9783" s="303"/>
      <c r="K9783" s="303"/>
      <c r="L9783" s="303" t="s">
        <v>100</v>
      </c>
      <c r="M9783" s="2">
        <v>1.1111111111111099E-2</v>
      </c>
      <c r="N9783">
        <v>1.1111111111111099E-2</v>
      </c>
      <c r="O9783">
        <v>2.4845199749997701E-2</v>
      </c>
      <c r="P9783">
        <v>5</v>
      </c>
      <c r="Q9783" s="2">
        <v>1.6666666666666701E-2</v>
      </c>
      <c r="R9783">
        <v>1.1111111111111099E-2</v>
      </c>
      <c r="S9783">
        <v>2.4845199749997701E-2</v>
      </c>
      <c r="T9783">
        <v>5</v>
      </c>
    </row>
    <row r="9784" spans="1:20">
      <c r="A9784" s="66" t="s">
        <v>1751</v>
      </c>
      <c r="B9784" t="s">
        <v>1775</v>
      </c>
      <c r="C9784" t="s">
        <v>1491</v>
      </c>
      <c r="D9784" s="1" t="s">
        <v>44</v>
      </c>
      <c r="E9784" s="1" t="s">
        <v>73</v>
      </c>
      <c r="F9784" s="38" t="s">
        <v>73</v>
      </c>
      <c r="G9784" s="151">
        <v>0</v>
      </c>
      <c r="H9784" s="151">
        <f t="shared" si="628"/>
        <v>0</v>
      </c>
      <c r="I9784" s="213" t="s">
        <v>100</v>
      </c>
      <c r="J9784" s="303"/>
      <c r="K9784" s="303"/>
      <c r="L9784" s="303"/>
      <c r="M9784" s="2">
        <v>0.1</v>
      </c>
      <c r="N9784">
        <v>7.0601472372993496E-2</v>
      </c>
      <c r="O9784">
        <v>0.15786969153758701</v>
      </c>
      <c r="P9784">
        <v>5</v>
      </c>
      <c r="Q9784" s="2">
        <v>1.6666666666666701E-2</v>
      </c>
      <c r="R9784">
        <v>1.6666666666666701E-2</v>
      </c>
      <c r="S9784">
        <v>3.7267799624996503E-2</v>
      </c>
      <c r="T9784">
        <v>5</v>
      </c>
    </row>
    <row r="9785" spans="1:20">
      <c r="A9785" s="66" t="s">
        <v>1751</v>
      </c>
      <c r="B9785" t="s">
        <v>1775</v>
      </c>
      <c r="C9785" t="s">
        <v>1491</v>
      </c>
      <c r="D9785" s="1" t="s">
        <v>44</v>
      </c>
      <c r="E9785" s="1" t="s">
        <v>73</v>
      </c>
      <c r="F9785" s="38" t="s">
        <v>73</v>
      </c>
      <c r="G9785" s="151">
        <v>30</v>
      </c>
      <c r="H9785" s="151">
        <f t="shared" si="628"/>
        <v>1.6348773841961851E-2</v>
      </c>
      <c r="I9785" s="213"/>
      <c r="J9785" s="303" t="s">
        <v>100</v>
      </c>
      <c r="K9785" s="303"/>
      <c r="L9785" s="303"/>
      <c r="M9785" s="2">
        <v>1.6666666666666701E-2</v>
      </c>
      <c r="N9785">
        <v>1.1111111111111099E-2</v>
      </c>
      <c r="O9785">
        <v>2.4845199749997701E-2</v>
      </c>
      <c r="P9785">
        <v>5</v>
      </c>
      <c r="Q9785" s="2">
        <v>0</v>
      </c>
      <c r="R9785">
        <v>0</v>
      </c>
      <c r="S9785">
        <v>0</v>
      </c>
      <c r="T9785">
        <v>5</v>
      </c>
    </row>
    <row r="9786" spans="1:20">
      <c r="A9786" s="66" t="s">
        <v>1751</v>
      </c>
      <c r="B9786" t="s">
        <v>1775</v>
      </c>
      <c r="C9786" t="s">
        <v>1491</v>
      </c>
      <c r="D9786" s="1" t="s">
        <v>44</v>
      </c>
      <c r="E9786" s="1" t="s">
        <v>73</v>
      </c>
      <c r="F9786" s="38" t="s">
        <v>73</v>
      </c>
      <c r="G9786" s="151">
        <v>1835</v>
      </c>
      <c r="H9786" s="151">
        <f t="shared" si="628"/>
        <v>1</v>
      </c>
      <c r="I9786" s="213"/>
      <c r="J9786" s="303"/>
      <c r="K9786" s="303"/>
      <c r="L9786" s="303" t="s">
        <v>100</v>
      </c>
      <c r="M9786" s="2">
        <v>0.05</v>
      </c>
      <c r="N9786">
        <v>0.05</v>
      </c>
      <c r="O9786">
        <v>0.111803398874989</v>
      </c>
      <c r="P9786">
        <v>5</v>
      </c>
      <c r="Q9786" s="2">
        <v>0.14444444444444399</v>
      </c>
      <c r="R9786">
        <v>9.5176898327843401E-2</v>
      </c>
      <c r="S9786">
        <v>0.212822014548644</v>
      </c>
      <c r="T9786">
        <v>5</v>
      </c>
    </row>
    <row r="9787" spans="1:20">
      <c r="A9787" s="66" t="s">
        <v>1751</v>
      </c>
      <c r="B9787" t="s">
        <v>1783</v>
      </c>
      <c r="C9787" t="s">
        <v>1491</v>
      </c>
      <c r="D9787" s="1" t="s">
        <v>44</v>
      </c>
      <c r="E9787" s="1" t="s">
        <v>73</v>
      </c>
      <c r="F9787" s="38" t="s">
        <v>73</v>
      </c>
      <c r="G9787" s="151">
        <v>0</v>
      </c>
      <c r="H9787" s="151">
        <f t="shared" si="628"/>
        <v>0</v>
      </c>
      <c r="I9787" s="213" t="s">
        <v>100</v>
      </c>
      <c r="J9787" s="303"/>
      <c r="K9787" s="303"/>
      <c r="L9787" s="303"/>
      <c r="M9787" s="2">
        <v>0</v>
      </c>
      <c r="N9787">
        <v>0</v>
      </c>
      <c r="O9787">
        <v>0</v>
      </c>
      <c r="P9787">
        <v>5</v>
      </c>
      <c r="Q9787" s="2">
        <v>3.3333333333333298E-2</v>
      </c>
      <c r="R9787">
        <v>3.3333333333333298E-2</v>
      </c>
      <c r="S9787">
        <v>7.4535599249993006E-2</v>
      </c>
      <c r="T9787">
        <v>5</v>
      </c>
    </row>
    <row r="9788" spans="1:20">
      <c r="A9788" s="66" t="s">
        <v>1751</v>
      </c>
      <c r="B9788" t="s">
        <v>1783</v>
      </c>
      <c r="C9788" t="s">
        <v>1491</v>
      </c>
      <c r="D9788" s="1" t="s">
        <v>44</v>
      </c>
      <c r="E9788" s="1" t="s">
        <v>73</v>
      </c>
      <c r="F9788" s="38" t="s">
        <v>73</v>
      </c>
      <c r="G9788" s="151">
        <v>30</v>
      </c>
      <c r="H9788" s="151">
        <f t="shared" si="628"/>
        <v>1.6348773841961851E-2</v>
      </c>
      <c r="I9788" s="213"/>
      <c r="J9788" s="303" t="s">
        <v>100</v>
      </c>
      <c r="K9788" s="303"/>
      <c r="L9788" s="303"/>
      <c r="M9788" s="2">
        <v>0</v>
      </c>
      <c r="N9788">
        <v>0</v>
      </c>
      <c r="O9788">
        <v>0</v>
      </c>
      <c r="P9788">
        <v>5</v>
      </c>
      <c r="Q9788" s="2">
        <v>0</v>
      </c>
      <c r="R9788">
        <v>0</v>
      </c>
      <c r="S9788">
        <v>0</v>
      </c>
      <c r="T9788">
        <v>5</v>
      </c>
    </row>
    <row r="9789" spans="1:20">
      <c r="A9789" s="66" t="s">
        <v>1751</v>
      </c>
      <c r="B9789" t="s">
        <v>1783</v>
      </c>
      <c r="C9789" t="s">
        <v>1491</v>
      </c>
      <c r="D9789" s="1" t="s">
        <v>44</v>
      </c>
      <c r="E9789" s="1" t="s">
        <v>73</v>
      </c>
      <c r="F9789" s="38" t="s">
        <v>73</v>
      </c>
      <c r="G9789" s="151">
        <v>1835</v>
      </c>
      <c r="H9789" s="151">
        <f t="shared" si="628"/>
        <v>1</v>
      </c>
      <c r="I9789" s="213"/>
      <c r="J9789" s="303"/>
      <c r="K9789" s="303"/>
      <c r="L9789" s="303" t="s">
        <v>100</v>
      </c>
      <c r="M9789" s="2">
        <v>0</v>
      </c>
      <c r="N9789">
        <v>0</v>
      </c>
      <c r="O9789">
        <v>0</v>
      </c>
      <c r="P9789">
        <v>5</v>
      </c>
      <c r="Q9789" s="2">
        <v>0</v>
      </c>
      <c r="R9789">
        <v>0</v>
      </c>
      <c r="S9789">
        <v>0</v>
      </c>
      <c r="T9789">
        <v>5</v>
      </c>
    </row>
    <row r="9790" spans="1:20">
      <c r="A9790" s="66" t="s">
        <v>1751</v>
      </c>
      <c r="B9790" t="s">
        <v>1784</v>
      </c>
      <c r="C9790" t="s">
        <v>1491</v>
      </c>
      <c r="D9790" s="1" t="s">
        <v>44</v>
      </c>
      <c r="E9790" s="1" t="s">
        <v>73</v>
      </c>
      <c r="F9790" s="38" t="s">
        <v>73</v>
      </c>
      <c r="G9790" s="151">
        <v>0</v>
      </c>
      <c r="H9790" s="151">
        <f t="shared" si="628"/>
        <v>0</v>
      </c>
      <c r="I9790" s="213" t="s">
        <v>100</v>
      </c>
      <c r="J9790" s="303"/>
      <c r="K9790" s="303"/>
      <c r="L9790" s="303"/>
      <c r="M9790" s="2">
        <v>0</v>
      </c>
      <c r="N9790">
        <v>0</v>
      </c>
      <c r="O9790">
        <v>0</v>
      </c>
      <c r="P9790">
        <v>5</v>
      </c>
      <c r="Q9790" s="2">
        <v>2.2222222222222199E-2</v>
      </c>
      <c r="R9790">
        <v>2.2222222222222199E-2</v>
      </c>
      <c r="S9790">
        <v>4.9690399499995298E-2</v>
      </c>
      <c r="T9790">
        <v>5</v>
      </c>
    </row>
    <row r="9791" spans="1:20">
      <c r="A9791" s="25" t="s">
        <v>1751</v>
      </c>
      <c r="B9791" t="s">
        <v>1784</v>
      </c>
      <c r="C9791" t="s">
        <v>1491</v>
      </c>
      <c r="D9791" s="1" t="s">
        <v>44</v>
      </c>
      <c r="E9791" s="1" t="s">
        <v>73</v>
      </c>
      <c r="F9791" s="38" t="s">
        <v>73</v>
      </c>
      <c r="G9791" s="151">
        <v>30</v>
      </c>
      <c r="H9791" s="151">
        <f t="shared" si="628"/>
        <v>1.6348773841961851E-2</v>
      </c>
      <c r="I9791" s="213"/>
      <c r="J9791" s="303" t="s">
        <v>100</v>
      </c>
      <c r="K9791" s="303"/>
      <c r="L9791" s="303"/>
      <c r="M9791" s="2">
        <v>1.6666666666666701E-2</v>
      </c>
      <c r="N9791">
        <v>1.6666666666666701E-2</v>
      </c>
      <c r="O9791">
        <v>3.7267799624996503E-2</v>
      </c>
      <c r="P9791">
        <v>5</v>
      </c>
      <c r="Q9791" s="2">
        <v>0</v>
      </c>
      <c r="R9791">
        <v>0</v>
      </c>
      <c r="S9791">
        <v>0</v>
      </c>
      <c r="T9791">
        <v>5</v>
      </c>
    </row>
    <row r="9792" spans="1:20">
      <c r="A9792" s="66" t="s">
        <v>1751</v>
      </c>
      <c r="B9792" t="s">
        <v>1784</v>
      </c>
      <c r="C9792" t="s">
        <v>1491</v>
      </c>
      <c r="D9792" s="1" t="s">
        <v>44</v>
      </c>
      <c r="E9792" s="1" t="s">
        <v>73</v>
      </c>
      <c r="F9792" s="38" t="s">
        <v>73</v>
      </c>
      <c r="G9792" s="151">
        <v>1835</v>
      </c>
      <c r="H9792" s="151">
        <f t="shared" si="628"/>
        <v>1</v>
      </c>
      <c r="I9792" s="213"/>
      <c r="J9792" s="303"/>
      <c r="K9792" s="303"/>
      <c r="L9792" s="303" t="s">
        <v>100</v>
      </c>
      <c r="M9792" s="2">
        <v>0</v>
      </c>
      <c r="N9792">
        <v>0</v>
      </c>
      <c r="O9792">
        <v>0</v>
      </c>
      <c r="P9792">
        <v>5</v>
      </c>
      <c r="Q9792" s="2">
        <v>0</v>
      </c>
      <c r="R9792">
        <v>0</v>
      </c>
      <c r="S9792">
        <v>0</v>
      </c>
      <c r="T9792">
        <v>5</v>
      </c>
    </row>
    <row r="9793" spans="1:20">
      <c r="A9793" s="66" t="s">
        <v>1751</v>
      </c>
      <c r="B9793" t="s">
        <v>1785</v>
      </c>
      <c r="C9793" t="s">
        <v>1491</v>
      </c>
      <c r="D9793" s="1" t="s">
        <v>44</v>
      </c>
      <c r="E9793" s="1" t="s">
        <v>73</v>
      </c>
      <c r="F9793" s="38" t="s">
        <v>73</v>
      </c>
      <c r="G9793" s="151">
        <v>0</v>
      </c>
      <c r="H9793" s="151">
        <f t="shared" si="628"/>
        <v>0</v>
      </c>
      <c r="I9793" s="213" t="s">
        <v>100</v>
      </c>
      <c r="J9793" s="303"/>
      <c r="K9793" s="303"/>
      <c r="L9793" s="303"/>
      <c r="M9793" s="2">
        <v>0.70873015873015899</v>
      </c>
      <c r="N9793">
        <v>0.15129199191576001</v>
      </c>
      <c r="O9793">
        <v>0.33829917837498702</v>
      </c>
      <c r="P9793">
        <v>5</v>
      </c>
      <c r="Q9793" s="2">
        <v>0.775555555555556</v>
      </c>
      <c r="R9793">
        <v>0.125050607039661</v>
      </c>
      <c r="S9793">
        <v>0.27962165796829502</v>
      </c>
      <c r="T9793">
        <v>5</v>
      </c>
    </row>
    <row r="9794" spans="1:20">
      <c r="A9794" s="66" t="s">
        <v>1751</v>
      </c>
      <c r="B9794" t="s">
        <v>1785</v>
      </c>
      <c r="C9794" t="s">
        <v>1491</v>
      </c>
      <c r="D9794" s="1" t="s">
        <v>44</v>
      </c>
      <c r="E9794" s="1" t="s">
        <v>73</v>
      </c>
      <c r="F9794" s="38" t="s">
        <v>73</v>
      </c>
      <c r="G9794" s="151">
        <v>30</v>
      </c>
      <c r="H9794" s="151">
        <f t="shared" si="628"/>
        <v>1.6348773841961851E-2</v>
      </c>
      <c r="I9794" s="213"/>
      <c r="J9794" s="303" t="s">
        <v>100</v>
      </c>
      <c r="K9794" s="303"/>
      <c r="L9794" s="303"/>
      <c r="M9794" s="2">
        <v>0.11111111111111099</v>
      </c>
      <c r="N9794">
        <v>5.4148857471160897E-2</v>
      </c>
      <c r="O9794">
        <v>0.121080526209463</v>
      </c>
      <c r="P9794">
        <v>5</v>
      </c>
      <c r="Q9794" s="2">
        <v>0</v>
      </c>
      <c r="R9794">
        <v>0</v>
      </c>
      <c r="S9794">
        <v>0</v>
      </c>
      <c r="T9794">
        <v>5</v>
      </c>
    </row>
    <row r="9795" spans="1:20">
      <c r="A9795" s="66" t="s">
        <v>1751</v>
      </c>
      <c r="B9795" t="s">
        <v>1785</v>
      </c>
      <c r="C9795" t="s">
        <v>1491</v>
      </c>
      <c r="D9795" s="1" t="s">
        <v>44</v>
      </c>
      <c r="E9795" s="1" t="s">
        <v>73</v>
      </c>
      <c r="F9795" s="38" t="s">
        <v>73</v>
      </c>
      <c r="G9795" s="151">
        <v>1835</v>
      </c>
      <c r="H9795" s="151">
        <f t="shared" si="628"/>
        <v>1</v>
      </c>
      <c r="I9795" s="213"/>
      <c r="J9795" s="303"/>
      <c r="K9795" s="303"/>
      <c r="L9795" s="303" t="s">
        <v>100</v>
      </c>
      <c r="M9795" s="2">
        <v>0.28333333333333299</v>
      </c>
      <c r="N9795">
        <v>0.107367489389376</v>
      </c>
      <c r="O9795">
        <v>0.240081004848132</v>
      </c>
      <c r="P9795">
        <v>5</v>
      </c>
      <c r="Q9795" s="2">
        <v>0.35555555555555601</v>
      </c>
      <c r="R9795">
        <v>0.16111111111111101</v>
      </c>
      <c r="S9795">
        <v>0.36025539637496601</v>
      </c>
      <c r="T9795">
        <v>5</v>
      </c>
    </row>
    <row r="9796" spans="1:20">
      <c r="A9796" s="66" t="s">
        <v>1751</v>
      </c>
      <c r="B9796" t="s">
        <v>1786</v>
      </c>
      <c r="C9796" t="s">
        <v>1491</v>
      </c>
      <c r="D9796" s="1" t="s">
        <v>44</v>
      </c>
      <c r="E9796" s="1" t="s">
        <v>73</v>
      </c>
      <c r="F9796" s="38" t="s">
        <v>73</v>
      </c>
      <c r="G9796" s="151">
        <v>0</v>
      </c>
      <c r="H9796" s="151">
        <f t="shared" si="628"/>
        <v>0</v>
      </c>
      <c r="I9796" s="213" t="s">
        <v>100</v>
      </c>
      <c r="J9796" s="303"/>
      <c r="K9796" s="303"/>
      <c r="L9796" s="303"/>
      <c r="M9796" s="2">
        <v>0.34650793650793699</v>
      </c>
      <c r="N9796">
        <v>8.1402653754633805E-2</v>
      </c>
      <c r="O9796">
        <v>0.18202186734424</v>
      </c>
      <c r="P9796">
        <v>5</v>
      </c>
      <c r="Q9796" s="2">
        <v>0.31222222222222201</v>
      </c>
      <c r="R9796">
        <v>0.14550253487249301</v>
      </c>
      <c r="S9796">
        <v>0.32535355887342798</v>
      </c>
      <c r="T9796">
        <v>5</v>
      </c>
    </row>
    <row r="9797" spans="1:20">
      <c r="A9797" s="66" t="s">
        <v>1751</v>
      </c>
      <c r="B9797" t="s">
        <v>1786</v>
      </c>
      <c r="C9797" t="s">
        <v>1491</v>
      </c>
      <c r="D9797" s="1" t="s">
        <v>44</v>
      </c>
      <c r="E9797" s="1" t="s">
        <v>73</v>
      </c>
      <c r="F9797" s="38" t="s">
        <v>73</v>
      </c>
      <c r="G9797" s="151">
        <v>30</v>
      </c>
      <c r="H9797" s="151">
        <f t="shared" si="628"/>
        <v>1.6348773841961851E-2</v>
      </c>
      <c r="I9797" s="213"/>
      <c r="J9797" s="303" t="s">
        <v>100</v>
      </c>
      <c r="K9797" s="303"/>
      <c r="L9797" s="303"/>
      <c r="M9797" s="2">
        <v>5.5555555555555497E-3</v>
      </c>
      <c r="N9797">
        <v>5.5555555555555497E-3</v>
      </c>
      <c r="O9797">
        <v>1.24225998749988E-2</v>
      </c>
      <c r="P9797">
        <v>5</v>
      </c>
      <c r="Q9797" s="2">
        <v>0</v>
      </c>
      <c r="R9797">
        <v>0</v>
      </c>
      <c r="S9797">
        <v>0</v>
      </c>
      <c r="T9797">
        <v>5</v>
      </c>
    </row>
    <row r="9798" spans="1:20">
      <c r="A9798" s="66" t="s">
        <v>1751</v>
      </c>
      <c r="B9798" t="s">
        <v>1786</v>
      </c>
      <c r="C9798" t="s">
        <v>1491</v>
      </c>
      <c r="D9798" s="1" t="s">
        <v>44</v>
      </c>
      <c r="E9798" s="1" t="s">
        <v>73</v>
      </c>
      <c r="F9798" s="38" t="s">
        <v>73</v>
      </c>
      <c r="G9798" s="151">
        <v>1835</v>
      </c>
      <c r="H9798" s="151">
        <f t="shared" si="628"/>
        <v>1</v>
      </c>
      <c r="I9798" s="213"/>
      <c r="J9798" s="303"/>
      <c r="K9798" s="303"/>
      <c r="L9798" s="303" t="s">
        <v>100</v>
      </c>
      <c r="M9798" s="2">
        <v>0</v>
      </c>
      <c r="N9798">
        <v>0</v>
      </c>
      <c r="O9798">
        <v>0</v>
      </c>
      <c r="P9798">
        <v>5</v>
      </c>
      <c r="Q9798" s="2">
        <v>0.172222222222222</v>
      </c>
      <c r="R9798">
        <v>0.172222222222222</v>
      </c>
      <c r="S9798">
        <v>0.385100596124964</v>
      </c>
      <c r="T9798">
        <v>5</v>
      </c>
    </row>
    <row r="9799" spans="1:20">
      <c r="A9799" s="25" t="s">
        <v>1751</v>
      </c>
      <c r="B9799" t="s">
        <v>1787</v>
      </c>
      <c r="C9799" t="s">
        <v>1491</v>
      </c>
      <c r="D9799" s="1" t="s">
        <v>44</v>
      </c>
      <c r="E9799" s="1" t="s">
        <v>73</v>
      </c>
      <c r="F9799" s="38" t="s">
        <v>73</v>
      </c>
      <c r="G9799" s="151">
        <v>0</v>
      </c>
      <c r="H9799" s="151">
        <f t="shared" si="628"/>
        <v>0</v>
      </c>
      <c r="I9799" s="213" t="s">
        <v>100</v>
      </c>
      <c r="J9799" s="303"/>
      <c r="K9799" s="303"/>
      <c r="L9799" s="303"/>
      <c r="M9799" s="2">
        <v>0.12238095238095199</v>
      </c>
      <c r="N9799">
        <v>7.5309640485885898E-2</v>
      </c>
      <c r="O9799">
        <v>0.16839747548751099</v>
      </c>
      <c r="P9799">
        <v>5</v>
      </c>
      <c r="Q9799" s="2">
        <v>0.20888888888888901</v>
      </c>
      <c r="R9799">
        <v>0.10019425576792799</v>
      </c>
      <c r="S9799">
        <v>0.224041166852086</v>
      </c>
      <c r="T9799">
        <v>5</v>
      </c>
    </row>
    <row r="9800" spans="1:20">
      <c r="A9800" s="66" t="s">
        <v>1751</v>
      </c>
      <c r="B9800" t="s">
        <v>1787</v>
      </c>
      <c r="C9800" t="s">
        <v>1491</v>
      </c>
      <c r="D9800" s="1" t="s">
        <v>44</v>
      </c>
      <c r="E9800" s="1" t="s">
        <v>73</v>
      </c>
      <c r="F9800" s="38" t="s">
        <v>73</v>
      </c>
      <c r="G9800" s="151">
        <v>30</v>
      </c>
      <c r="H9800" s="151">
        <f t="shared" si="628"/>
        <v>1.6348773841961851E-2</v>
      </c>
      <c r="I9800" s="213"/>
      <c r="J9800" s="303" t="s">
        <v>100</v>
      </c>
      <c r="K9800" s="303"/>
      <c r="L9800" s="303"/>
      <c r="M9800" s="2">
        <v>5.5555555555555497E-3</v>
      </c>
      <c r="N9800">
        <v>5.5555555555555497E-3</v>
      </c>
      <c r="O9800">
        <v>1.24225998749988E-2</v>
      </c>
      <c r="P9800">
        <v>5</v>
      </c>
      <c r="Q9800" s="2">
        <v>0</v>
      </c>
      <c r="R9800">
        <v>0</v>
      </c>
      <c r="S9800">
        <v>0</v>
      </c>
      <c r="T9800">
        <v>5</v>
      </c>
    </row>
    <row r="9801" spans="1:20">
      <c r="A9801" s="66" t="s">
        <v>1751</v>
      </c>
      <c r="B9801" t="s">
        <v>1787</v>
      </c>
      <c r="C9801" t="s">
        <v>1491</v>
      </c>
      <c r="D9801" s="1" t="s">
        <v>44</v>
      </c>
      <c r="E9801" s="1" t="s">
        <v>73</v>
      </c>
      <c r="F9801" s="38" t="s">
        <v>73</v>
      </c>
      <c r="G9801" s="151">
        <v>1835</v>
      </c>
      <c r="H9801" s="151">
        <f t="shared" si="628"/>
        <v>1</v>
      </c>
      <c r="I9801" s="213"/>
      <c r="J9801" s="303"/>
      <c r="K9801" s="303"/>
      <c r="L9801" s="303" t="s">
        <v>100</v>
      </c>
      <c r="M9801" s="2">
        <v>0.17777777777777801</v>
      </c>
      <c r="N9801">
        <v>0.13454312264791499</v>
      </c>
      <c r="O9801">
        <v>0.30084756814582903</v>
      </c>
      <c r="P9801">
        <v>5</v>
      </c>
      <c r="Q9801" s="2">
        <v>5.5555555555555601E-2</v>
      </c>
      <c r="R9801">
        <v>3.8289024311361698E-2</v>
      </c>
      <c r="S9801">
        <v>8.5616861152346901E-2</v>
      </c>
      <c r="T9801">
        <v>5</v>
      </c>
    </row>
    <row r="9802" spans="1:20">
      <c r="A9802" s="66" t="s">
        <v>1751</v>
      </c>
      <c r="B9802" t="s">
        <v>1790</v>
      </c>
      <c r="C9802" t="s">
        <v>1491</v>
      </c>
      <c r="D9802" s="1" t="s">
        <v>44</v>
      </c>
      <c r="E9802" s="1" t="s">
        <v>73</v>
      </c>
      <c r="F9802" s="38" t="s">
        <v>73</v>
      </c>
      <c r="G9802" s="151">
        <v>0</v>
      </c>
      <c r="H9802" s="151">
        <f t="shared" si="628"/>
        <v>0</v>
      </c>
      <c r="I9802" s="213" t="s">
        <v>100</v>
      </c>
      <c r="J9802" s="303"/>
      <c r="K9802" s="303"/>
      <c r="L9802" s="303"/>
      <c r="M9802" s="2">
        <v>0</v>
      </c>
      <c r="N9802">
        <v>0</v>
      </c>
      <c r="O9802">
        <v>0</v>
      </c>
      <c r="P9802">
        <v>5</v>
      </c>
      <c r="Q9802" s="2">
        <v>0</v>
      </c>
      <c r="R9802">
        <v>0</v>
      </c>
      <c r="S9802">
        <v>0</v>
      </c>
      <c r="T9802">
        <v>5</v>
      </c>
    </row>
    <row r="9803" spans="1:20">
      <c r="A9803" s="66" t="s">
        <v>1751</v>
      </c>
      <c r="B9803" t="s">
        <v>1790</v>
      </c>
      <c r="C9803" t="s">
        <v>1491</v>
      </c>
      <c r="D9803" s="1" t="s">
        <v>44</v>
      </c>
      <c r="E9803" s="1" t="s">
        <v>73</v>
      </c>
      <c r="F9803" s="38" t="s">
        <v>73</v>
      </c>
      <c r="G9803" s="151">
        <v>30</v>
      </c>
      <c r="H9803" s="151">
        <f t="shared" si="628"/>
        <v>1.6348773841961851E-2</v>
      </c>
      <c r="I9803" s="213"/>
      <c r="J9803" s="303" t="s">
        <v>100</v>
      </c>
      <c r="K9803" s="303"/>
      <c r="L9803" s="303"/>
      <c r="M9803" s="2">
        <v>0</v>
      </c>
      <c r="N9803">
        <v>0</v>
      </c>
      <c r="O9803">
        <v>0</v>
      </c>
      <c r="P9803">
        <v>5</v>
      </c>
      <c r="Q9803" s="2">
        <v>0</v>
      </c>
      <c r="R9803">
        <v>0</v>
      </c>
      <c r="S9803">
        <v>0</v>
      </c>
      <c r="T9803">
        <v>5</v>
      </c>
    </row>
    <row r="9804" spans="1:20">
      <c r="A9804" s="66" t="s">
        <v>1751</v>
      </c>
      <c r="B9804" t="s">
        <v>1790</v>
      </c>
      <c r="C9804" t="s">
        <v>1491</v>
      </c>
      <c r="D9804" s="1" t="s">
        <v>44</v>
      </c>
      <c r="E9804" s="1" t="s">
        <v>73</v>
      </c>
      <c r="F9804" s="38" t="s">
        <v>73</v>
      </c>
      <c r="G9804" s="151">
        <v>1835</v>
      </c>
      <c r="H9804" s="151">
        <f t="shared" si="628"/>
        <v>1</v>
      </c>
      <c r="I9804" s="213"/>
      <c r="J9804" s="303"/>
      <c r="K9804" s="303"/>
      <c r="L9804" s="303" t="s">
        <v>100</v>
      </c>
      <c r="M9804" s="2">
        <v>0</v>
      </c>
      <c r="N9804">
        <v>0</v>
      </c>
      <c r="O9804">
        <v>0</v>
      </c>
      <c r="P9804">
        <v>5</v>
      </c>
      <c r="Q9804" s="2">
        <v>0</v>
      </c>
      <c r="R9804">
        <v>0</v>
      </c>
      <c r="S9804">
        <v>0</v>
      </c>
      <c r="T9804">
        <v>5</v>
      </c>
    </row>
    <row r="9805" spans="1:20">
      <c r="A9805" s="66" t="s">
        <v>1751</v>
      </c>
      <c r="B9805" t="s">
        <v>1795</v>
      </c>
      <c r="C9805" t="s">
        <v>1491</v>
      </c>
      <c r="D9805" s="1" t="s">
        <v>44</v>
      </c>
      <c r="E9805" s="1" t="s">
        <v>73</v>
      </c>
      <c r="F9805" s="38" t="s">
        <v>73</v>
      </c>
      <c r="G9805" s="151">
        <v>0</v>
      </c>
      <c r="H9805" s="151">
        <f t="shared" si="628"/>
        <v>0</v>
      </c>
      <c r="I9805" s="213" t="s">
        <v>100</v>
      </c>
      <c r="J9805" s="303"/>
      <c r="K9805" s="303"/>
      <c r="L9805" s="303"/>
      <c r="M9805" s="2">
        <v>5.5555555555555497E-3</v>
      </c>
      <c r="N9805">
        <v>5.5555555555555497E-3</v>
      </c>
      <c r="O9805">
        <v>1.24225998749988E-2</v>
      </c>
      <c r="P9805">
        <v>5</v>
      </c>
      <c r="Q9805" s="2">
        <v>3.3333333333333298E-2</v>
      </c>
      <c r="R9805">
        <v>2.2222222222222199E-2</v>
      </c>
      <c r="S9805">
        <v>4.9690399499995298E-2</v>
      </c>
      <c r="T9805">
        <v>5</v>
      </c>
    </row>
    <row r="9806" spans="1:20">
      <c r="A9806" s="66" t="s">
        <v>1751</v>
      </c>
      <c r="B9806" t="s">
        <v>1795</v>
      </c>
      <c r="C9806" t="s">
        <v>1491</v>
      </c>
      <c r="D9806" s="1" t="s">
        <v>44</v>
      </c>
      <c r="E9806" s="1" t="s">
        <v>73</v>
      </c>
      <c r="F9806" s="38" t="s">
        <v>73</v>
      </c>
      <c r="G9806" s="151">
        <v>30</v>
      </c>
      <c r="H9806" s="151">
        <f t="shared" si="628"/>
        <v>1.6348773841961851E-2</v>
      </c>
      <c r="I9806" s="213"/>
      <c r="J9806" s="303" t="s">
        <v>100</v>
      </c>
      <c r="K9806" s="303"/>
      <c r="L9806" s="303"/>
      <c r="M9806" s="2">
        <v>0</v>
      </c>
      <c r="N9806">
        <v>0</v>
      </c>
      <c r="O9806">
        <v>0</v>
      </c>
      <c r="P9806">
        <v>5</v>
      </c>
      <c r="Q9806" s="2">
        <v>0</v>
      </c>
      <c r="R9806">
        <v>0</v>
      </c>
      <c r="S9806">
        <v>0</v>
      </c>
      <c r="T9806">
        <v>5</v>
      </c>
    </row>
    <row r="9807" spans="1:20">
      <c r="A9807" s="25" t="s">
        <v>1751</v>
      </c>
      <c r="B9807" t="s">
        <v>1795</v>
      </c>
      <c r="C9807" t="s">
        <v>1491</v>
      </c>
      <c r="D9807" s="1" t="s">
        <v>44</v>
      </c>
      <c r="E9807" s="1" t="s">
        <v>73</v>
      </c>
      <c r="F9807" s="38" t="s">
        <v>73</v>
      </c>
      <c r="G9807" s="151">
        <v>1835</v>
      </c>
      <c r="H9807" s="151">
        <f t="shared" si="628"/>
        <v>1</v>
      </c>
      <c r="I9807" s="213"/>
      <c r="J9807" s="303"/>
      <c r="K9807" s="303"/>
      <c r="L9807" s="303" t="s">
        <v>100</v>
      </c>
      <c r="M9807" s="2">
        <v>0</v>
      </c>
      <c r="N9807">
        <v>0</v>
      </c>
      <c r="O9807">
        <v>0</v>
      </c>
      <c r="P9807">
        <v>5</v>
      </c>
      <c r="Q9807" s="2">
        <v>2.2222222222222199E-2</v>
      </c>
      <c r="R9807">
        <v>2.2222222222222199E-2</v>
      </c>
      <c r="S9807">
        <v>4.9690399499995298E-2</v>
      </c>
      <c r="T9807">
        <v>5</v>
      </c>
    </row>
    <row r="9808" spans="1:20">
      <c r="A9808" s="66" t="s">
        <v>1751</v>
      </c>
      <c r="B9808" t="s">
        <v>1802</v>
      </c>
      <c r="C9808" t="s">
        <v>1491</v>
      </c>
      <c r="D9808" s="1" t="s">
        <v>44</v>
      </c>
      <c r="E9808" s="1" t="s">
        <v>73</v>
      </c>
      <c r="F9808" s="38" t="s">
        <v>73</v>
      </c>
      <c r="G9808" s="151">
        <v>0</v>
      </c>
      <c r="H9808" s="151">
        <f t="shared" si="628"/>
        <v>0</v>
      </c>
      <c r="I9808" s="213" t="s">
        <v>100</v>
      </c>
      <c r="J9808" s="303"/>
      <c r="K9808" s="303"/>
      <c r="L9808" s="303"/>
      <c r="M9808" s="2">
        <v>6.1111111111111102E-2</v>
      </c>
      <c r="N9808">
        <v>6.1111111111111102E-2</v>
      </c>
      <c r="O9808">
        <v>0.13664859862498699</v>
      </c>
      <c r="P9808">
        <v>5</v>
      </c>
      <c r="Q9808" s="2">
        <v>0</v>
      </c>
      <c r="R9808">
        <v>0</v>
      </c>
      <c r="S9808">
        <v>0</v>
      </c>
      <c r="T9808">
        <v>5</v>
      </c>
    </row>
    <row r="9809" spans="1:20">
      <c r="A9809" s="66" t="s">
        <v>1751</v>
      </c>
      <c r="B9809" t="s">
        <v>1802</v>
      </c>
      <c r="C9809" t="s">
        <v>1491</v>
      </c>
      <c r="D9809" s="1" t="s">
        <v>44</v>
      </c>
      <c r="E9809" s="1" t="s">
        <v>73</v>
      </c>
      <c r="F9809" s="38" t="s">
        <v>73</v>
      </c>
      <c r="G9809" s="151">
        <v>30</v>
      </c>
      <c r="H9809" s="151">
        <f t="shared" si="628"/>
        <v>1.6348773841961851E-2</v>
      </c>
      <c r="I9809" s="213"/>
      <c r="J9809" s="303" t="s">
        <v>100</v>
      </c>
      <c r="K9809" s="303"/>
      <c r="L9809" s="303"/>
      <c r="M9809" s="2">
        <v>0</v>
      </c>
      <c r="N9809">
        <v>0</v>
      </c>
      <c r="O9809">
        <v>0</v>
      </c>
      <c r="P9809">
        <v>5</v>
      </c>
      <c r="Q9809" s="2">
        <v>0</v>
      </c>
      <c r="R9809">
        <v>0</v>
      </c>
      <c r="S9809">
        <v>0</v>
      </c>
      <c r="T9809">
        <v>5</v>
      </c>
    </row>
    <row r="9810" spans="1:20">
      <c r="A9810" s="66" t="s">
        <v>1751</v>
      </c>
      <c r="B9810" t="s">
        <v>1802</v>
      </c>
      <c r="C9810" t="s">
        <v>1491</v>
      </c>
      <c r="D9810" s="1" t="s">
        <v>44</v>
      </c>
      <c r="E9810" s="1" t="s">
        <v>73</v>
      </c>
      <c r="F9810" s="38" t="s">
        <v>73</v>
      </c>
      <c r="G9810" s="151">
        <v>1835</v>
      </c>
      <c r="H9810" s="151">
        <f t="shared" si="628"/>
        <v>1</v>
      </c>
      <c r="I9810" s="213"/>
      <c r="J9810" s="303"/>
      <c r="K9810" s="303"/>
      <c r="L9810" s="303" t="s">
        <v>100</v>
      </c>
      <c r="M9810" s="2">
        <v>0</v>
      </c>
      <c r="N9810">
        <v>0</v>
      </c>
      <c r="O9810">
        <v>0</v>
      </c>
      <c r="P9810">
        <v>5</v>
      </c>
      <c r="Q9810" s="2">
        <v>0.05</v>
      </c>
      <c r="R9810">
        <v>0.05</v>
      </c>
      <c r="S9810">
        <v>0.111803398874989</v>
      </c>
      <c r="T9810">
        <v>5</v>
      </c>
    </row>
    <row r="9811" spans="1:20">
      <c r="A9811" s="66" t="s">
        <v>1751</v>
      </c>
      <c r="B9811" t="s">
        <v>1803</v>
      </c>
      <c r="C9811" t="s">
        <v>1491</v>
      </c>
      <c r="D9811" s="1" t="s">
        <v>44</v>
      </c>
      <c r="E9811" s="1" t="s">
        <v>73</v>
      </c>
      <c r="F9811" s="38" t="s">
        <v>73</v>
      </c>
      <c r="G9811" s="151">
        <v>0</v>
      </c>
      <c r="H9811" s="151">
        <f t="shared" si="628"/>
        <v>0</v>
      </c>
      <c r="I9811" s="213" t="s">
        <v>100</v>
      </c>
      <c r="J9811" s="303"/>
      <c r="K9811" s="303"/>
      <c r="L9811" s="303"/>
      <c r="M9811" s="2">
        <v>0.16238095238095199</v>
      </c>
      <c r="N9811">
        <v>7.8037144478558099E-2</v>
      </c>
      <c r="O9811">
        <v>0.174496359824028</v>
      </c>
      <c r="P9811">
        <v>5</v>
      </c>
      <c r="Q9811" s="2">
        <v>2.8888888888888901E-2</v>
      </c>
      <c r="R9811">
        <v>2.15452438107392E-2</v>
      </c>
      <c r="S9811">
        <v>4.81766297526195E-2</v>
      </c>
      <c r="T9811">
        <v>5</v>
      </c>
    </row>
    <row r="9812" spans="1:20">
      <c r="A9812" s="66" t="s">
        <v>1751</v>
      </c>
      <c r="B9812" t="s">
        <v>1803</v>
      </c>
      <c r="C9812" t="s">
        <v>1491</v>
      </c>
      <c r="D9812" s="1" t="s">
        <v>44</v>
      </c>
      <c r="E9812" s="1" t="s">
        <v>73</v>
      </c>
      <c r="F9812" s="38" t="s">
        <v>73</v>
      </c>
      <c r="G9812" s="151">
        <v>30</v>
      </c>
      <c r="H9812" s="151">
        <f t="shared" si="628"/>
        <v>1.6348773841961851E-2</v>
      </c>
      <c r="I9812" s="213"/>
      <c r="J9812" s="303" t="s">
        <v>100</v>
      </c>
      <c r="K9812" s="303"/>
      <c r="L9812" s="303"/>
      <c r="M9812" s="2">
        <v>0.122222222222222</v>
      </c>
      <c r="N9812">
        <v>7.4845519918374903E-2</v>
      </c>
      <c r="O9812">
        <v>0.167359670348801</v>
      </c>
      <c r="P9812">
        <v>5</v>
      </c>
      <c r="Q9812" s="2">
        <v>1.6666666666666701E-2</v>
      </c>
      <c r="R9812">
        <v>1.1111111111111099E-2</v>
      </c>
      <c r="S9812">
        <v>2.4845199749997701E-2</v>
      </c>
      <c r="T9812">
        <v>5</v>
      </c>
    </row>
    <row r="9813" spans="1:20">
      <c r="A9813" s="66" t="s">
        <v>1751</v>
      </c>
      <c r="B9813" t="s">
        <v>1803</v>
      </c>
      <c r="C9813" t="s">
        <v>1491</v>
      </c>
      <c r="D9813" s="1" t="s">
        <v>44</v>
      </c>
      <c r="E9813" s="1" t="s">
        <v>73</v>
      </c>
      <c r="F9813" s="38" t="s">
        <v>73</v>
      </c>
      <c r="G9813" s="151">
        <v>1835</v>
      </c>
      <c r="H9813" s="151">
        <f t="shared" ref="H9813:H9876" si="629">G9813/1835</f>
        <v>1</v>
      </c>
      <c r="I9813" s="213"/>
      <c r="J9813" s="303"/>
      <c r="K9813" s="303"/>
      <c r="L9813" s="303" t="s">
        <v>100</v>
      </c>
      <c r="M9813" s="2">
        <v>0.38888888888888901</v>
      </c>
      <c r="N9813">
        <v>0.17235657841654001</v>
      </c>
      <c r="O9813">
        <v>0.38540102570865598</v>
      </c>
      <c r="P9813">
        <v>5</v>
      </c>
      <c r="Q9813" s="2">
        <v>0.24444444444444399</v>
      </c>
      <c r="R9813">
        <v>9.43627097303502E-2</v>
      </c>
      <c r="S9813">
        <v>0.21100143349814399</v>
      </c>
      <c r="T9813">
        <v>5</v>
      </c>
    </row>
    <row r="9814" spans="1:20">
      <c r="A9814" s="66" t="s">
        <v>1751</v>
      </c>
      <c r="B9814" t="s">
        <v>1806</v>
      </c>
      <c r="C9814" t="s">
        <v>1491</v>
      </c>
      <c r="D9814" s="1" t="s">
        <v>44</v>
      </c>
      <c r="E9814" s="1" t="s">
        <v>73</v>
      </c>
      <c r="F9814" s="38" t="s">
        <v>73</v>
      </c>
      <c r="G9814" s="151">
        <v>0</v>
      </c>
      <c r="H9814" s="151">
        <f t="shared" si="629"/>
        <v>0</v>
      </c>
      <c r="I9814" s="213" t="s">
        <v>100</v>
      </c>
      <c r="J9814" s="303"/>
      <c r="K9814" s="303"/>
      <c r="L9814" s="303"/>
      <c r="M9814" s="2">
        <v>0.11111111111111099</v>
      </c>
      <c r="N9814">
        <v>7.2966252980909405E-2</v>
      </c>
      <c r="O9814">
        <v>0.16315750172876001</v>
      </c>
      <c r="P9814">
        <v>5</v>
      </c>
      <c r="Q9814" s="2">
        <v>6.6666666666666693E-2</v>
      </c>
      <c r="R9814">
        <v>3.11804782231162E-2</v>
      </c>
      <c r="S9814">
        <v>6.9721668877839593E-2</v>
      </c>
      <c r="T9814">
        <v>5</v>
      </c>
    </row>
    <row r="9815" spans="1:20">
      <c r="A9815" s="25" t="s">
        <v>1751</v>
      </c>
      <c r="B9815" t="s">
        <v>1806</v>
      </c>
      <c r="C9815" t="s">
        <v>1491</v>
      </c>
      <c r="D9815" s="1" t="s">
        <v>44</v>
      </c>
      <c r="E9815" s="1" t="s">
        <v>73</v>
      </c>
      <c r="F9815" s="38" t="s">
        <v>73</v>
      </c>
      <c r="G9815" s="151">
        <v>30</v>
      </c>
      <c r="H9815" s="151">
        <f t="shared" si="629"/>
        <v>1.6348773841961851E-2</v>
      </c>
      <c r="I9815" s="213"/>
      <c r="J9815" s="303" t="s">
        <v>100</v>
      </c>
      <c r="K9815" s="303"/>
      <c r="L9815" s="303"/>
      <c r="M9815" s="2">
        <v>0</v>
      </c>
      <c r="N9815">
        <v>0</v>
      </c>
      <c r="O9815">
        <v>0</v>
      </c>
      <c r="P9815">
        <v>5</v>
      </c>
      <c r="Q9815" s="2">
        <v>0</v>
      </c>
      <c r="R9815">
        <v>0</v>
      </c>
      <c r="S9815">
        <v>0</v>
      </c>
      <c r="T9815">
        <v>5</v>
      </c>
    </row>
    <row r="9816" spans="1:20">
      <c r="A9816" s="66" t="s">
        <v>1751</v>
      </c>
      <c r="B9816" t="s">
        <v>1806</v>
      </c>
      <c r="C9816" t="s">
        <v>1491</v>
      </c>
      <c r="D9816" s="1" t="s">
        <v>44</v>
      </c>
      <c r="E9816" s="1" t="s">
        <v>73</v>
      </c>
      <c r="F9816" s="38" t="s">
        <v>73</v>
      </c>
      <c r="G9816" s="151">
        <v>1835</v>
      </c>
      <c r="H9816" s="151">
        <f t="shared" si="629"/>
        <v>1</v>
      </c>
      <c r="I9816" s="213"/>
      <c r="J9816" s="303"/>
      <c r="K9816" s="303"/>
      <c r="L9816" s="303" t="s">
        <v>100</v>
      </c>
      <c r="M9816" s="2">
        <v>0</v>
      </c>
      <c r="N9816">
        <v>0</v>
      </c>
      <c r="O9816">
        <v>0</v>
      </c>
      <c r="P9816">
        <v>5</v>
      </c>
      <c r="Q9816" s="2">
        <v>0</v>
      </c>
      <c r="R9816">
        <v>0</v>
      </c>
      <c r="S9816">
        <v>0</v>
      </c>
      <c r="T9816">
        <v>5</v>
      </c>
    </row>
    <row r="9817" spans="1:20">
      <c r="A9817" s="66" t="s">
        <v>1751</v>
      </c>
      <c r="B9817" t="s">
        <v>1808</v>
      </c>
      <c r="C9817" t="s">
        <v>1491</v>
      </c>
      <c r="D9817" s="1" t="s">
        <v>44</v>
      </c>
      <c r="E9817" s="1" t="s">
        <v>73</v>
      </c>
      <c r="F9817" s="38" t="s">
        <v>73</v>
      </c>
      <c r="G9817" s="151">
        <v>0</v>
      </c>
      <c r="H9817" s="151">
        <f t="shared" si="629"/>
        <v>0</v>
      </c>
      <c r="I9817" s="213" t="s">
        <v>100</v>
      </c>
      <c r="J9817" s="303"/>
      <c r="K9817" s="303"/>
      <c r="L9817" s="303"/>
      <c r="M9817" s="2">
        <v>5.5555555555555497E-3</v>
      </c>
      <c r="N9817">
        <v>5.5555555555555497E-3</v>
      </c>
      <c r="O9817">
        <v>1.24225998749988E-2</v>
      </c>
      <c r="P9817">
        <v>5</v>
      </c>
      <c r="Q9817" s="2">
        <v>3.8888888888888903E-2</v>
      </c>
      <c r="R9817">
        <v>3.8888888888888903E-2</v>
      </c>
      <c r="S9817">
        <v>8.6958199124991795E-2</v>
      </c>
      <c r="T9817">
        <v>5</v>
      </c>
    </row>
    <row r="9818" spans="1:20">
      <c r="A9818" s="66" t="s">
        <v>1751</v>
      </c>
      <c r="B9818" t="s">
        <v>1808</v>
      </c>
      <c r="C9818" t="s">
        <v>1491</v>
      </c>
      <c r="D9818" s="1" t="s">
        <v>44</v>
      </c>
      <c r="E9818" s="1" t="s">
        <v>73</v>
      </c>
      <c r="F9818" s="38" t="s">
        <v>73</v>
      </c>
      <c r="G9818" s="151">
        <v>30</v>
      </c>
      <c r="H9818" s="151">
        <f t="shared" si="629"/>
        <v>1.6348773841961851E-2</v>
      </c>
      <c r="I9818" s="213"/>
      <c r="J9818" s="303" t="s">
        <v>100</v>
      </c>
      <c r="K9818" s="303"/>
      <c r="L9818" s="303"/>
      <c r="M9818" s="2">
        <v>0</v>
      </c>
      <c r="N9818">
        <v>0</v>
      </c>
      <c r="O9818">
        <v>0</v>
      </c>
      <c r="P9818">
        <v>5</v>
      </c>
      <c r="Q9818" s="2">
        <v>0</v>
      </c>
      <c r="R9818">
        <v>0</v>
      </c>
      <c r="S9818">
        <v>0</v>
      </c>
      <c r="T9818">
        <v>5</v>
      </c>
    </row>
    <row r="9819" spans="1:20">
      <c r="A9819" s="66" t="s">
        <v>1751</v>
      </c>
      <c r="B9819" t="s">
        <v>1808</v>
      </c>
      <c r="C9819" t="s">
        <v>1491</v>
      </c>
      <c r="D9819" s="1" t="s">
        <v>44</v>
      </c>
      <c r="E9819" s="1" t="s">
        <v>73</v>
      </c>
      <c r="F9819" s="38" t="s">
        <v>73</v>
      </c>
      <c r="G9819" s="151">
        <v>1835</v>
      </c>
      <c r="H9819" s="151">
        <f t="shared" si="629"/>
        <v>1</v>
      </c>
      <c r="I9819" s="213"/>
      <c r="J9819" s="303"/>
      <c r="K9819" s="303"/>
      <c r="L9819" s="303" t="s">
        <v>100</v>
      </c>
      <c r="M9819" s="2">
        <v>0</v>
      </c>
      <c r="N9819">
        <v>0</v>
      </c>
      <c r="O9819">
        <v>0</v>
      </c>
      <c r="P9819">
        <v>5</v>
      </c>
      <c r="Q9819" s="2">
        <v>0</v>
      </c>
      <c r="R9819">
        <v>0</v>
      </c>
      <c r="S9819">
        <v>0</v>
      </c>
      <c r="T9819">
        <v>5</v>
      </c>
    </row>
    <row r="9820" spans="1:20">
      <c r="A9820" s="66" t="s">
        <v>1751</v>
      </c>
      <c r="B9820" t="s">
        <v>1810</v>
      </c>
      <c r="C9820" t="s">
        <v>1491</v>
      </c>
      <c r="D9820" s="1" t="s">
        <v>44</v>
      </c>
      <c r="E9820" s="1" t="s">
        <v>73</v>
      </c>
      <c r="F9820" s="38" t="s">
        <v>73</v>
      </c>
      <c r="G9820" s="151">
        <v>0</v>
      </c>
      <c r="H9820" s="151">
        <f t="shared" si="629"/>
        <v>0</v>
      </c>
      <c r="I9820" s="213" t="s">
        <v>100</v>
      </c>
      <c r="J9820" s="303"/>
      <c r="K9820" s="303"/>
      <c r="L9820" s="303"/>
      <c r="M9820" s="2">
        <v>3.8888888888888903E-2</v>
      </c>
      <c r="N9820">
        <v>3.8888888888888903E-2</v>
      </c>
      <c r="O9820">
        <v>8.6958199124991795E-2</v>
      </c>
      <c r="P9820">
        <v>5</v>
      </c>
      <c r="Q9820" s="2">
        <v>2.7777777777777801E-2</v>
      </c>
      <c r="R9820">
        <v>1.7568209223157698E-2</v>
      </c>
      <c r="S9820">
        <v>3.9283710065919297E-2</v>
      </c>
      <c r="T9820">
        <v>5</v>
      </c>
    </row>
    <row r="9821" spans="1:20">
      <c r="A9821" s="66" t="s">
        <v>1751</v>
      </c>
      <c r="B9821" t="s">
        <v>1810</v>
      </c>
      <c r="C9821" t="s">
        <v>1491</v>
      </c>
      <c r="D9821" s="1" t="s">
        <v>44</v>
      </c>
      <c r="E9821" s="1" t="s">
        <v>73</v>
      </c>
      <c r="F9821" s="38" t="s">
        <v>73</v>
      </c>
      <c r="G9821" s="151">
        <v>30</v>
      </c>
      <c r="H9821" s="151">
        <f t="shared" si="629"/>
        <v>1.6348773841961851E-2</v>
      </c>
      <c r="I9821" s="213"/>
      <c r="J9821" s="303" t="s">
        <v>100</v>
      </c>
      <c r="K9821" s="303"/>
      <c r="L9821" s="303"/>
      <c r="M9821" s="2">
        <v>5.5555555555555497E-3</v>
      </c>
      <c r="N9821">
        <v>5.5555555555555497E-3</v>
      </c>
      <c r="O9821">
        <v>1.24225998749988E-2</v>
      </c>
      <c r="P9821">
        <v>5</v>
      </c>
      <c r="Q9821" s="2">
        <v>0</v>
      </c>
      <c r="R9821">
        <v>0</v>
      </c>
      <c r="S9821">
        <v>0</v>
      </c>
      <c r="T9821">
        <v>5</v>
      </c>
    </row>
    <row r="9822" spans="1:20">
      <c r="A9822" s="66" t="s">
        <v>1751</v>
      </c>
      <c r="B9822" t="s">
        <v>1810</v>
      </c>
      <c r="C9822" t="s">
        <v>1491</v>
      </c>
      <c r="D9822" s="1" t="s">
        <v>44</v>
      </c>
      <c r="E9822" s="1" t="s">
        <v>73</v>
      </c>
      <c r="F9822" s="38" t="s">
        <v>73</v>
      </c>
      <c r="G9822" s="151">
        <v>1835</v>
      </c>
      <c r="H9822" s="151">
        <f t="shared" si="629"/>
        <v>1</v>
      </c>
      <c r="I9822" s="213"/>
      <c r="J9822" s="303"/>
      <c r="K9822" s="303"/>
      <c r="L9822" s="303" t="s">
        <v>100</v>
      </c>
      <c r="M9822" s="2">
        <v>0</v>
      </c>
      <c r="N9822">
        <v>0</v>
      </c>
      <c r="O9822">
        <v>0</v>
      </c>
      <c r="P9822">
        <v>5</v>
      </c>
      <c r="Q9822" s="2">
        <v>0</v>
      </c>
      <c r="R9822">
        <v>0</v>
      </c>
      <c r="S9822">
        <v>0</v>
      </c>
      <c r="T9822">
        <v>5</v>
      </c>
    </row>
    <row r="9823" spans="1:20">
      <c r="A9823" s="25" t="s">
        <v>1751</v>
      </c>
      <c r="B9823" t="s">
        <v>1813</v>
      </c>
      <c r="C9823" t="s">
        <v>1491</v>
      </c>
      <c r="D9823" s="1" t="s">
        <v>44</v>
      </c>
      <c r="E9823" s="1" t="s">
        <v>73</v>
      </c>
      <c r="F9823" s="38" t="s">
        <v>73</v>
      </c>
      <c r="G9823" s="151">
        <v>0</v>
      </c>
      <c r="H9823" s="151">
        <f t="shared" si="629"/>
        <v>0</v>
      </c>
      <c r="I9823" s="213" t="s">
        <v>100</v>
      </c>
      <c r="J9823" s="303"/>
      <c r="K9823" s="303"/>
      <c r="L9823" s="303"/>
      <c r="M9823" s="2">
        <v>6.2539682539682506E-2</v>
      </c>
      <c r="N9823">
        <v>4.9045692672911499E-2</v>
      </c>
      <c r="O9823">
        <v>0.109669502820193</v>
      </c>
      <c r="P9823">
        <v>5</v>
      </c>
      <c r="Q9823" s="2">
        <v>7.7777777777777807E-2</v>
      </c>
      <c r="R9823">
        <v>5.7868518488887903E-2</v>
      </c>
      <c r="S9823">
        <v>0.12939794109835701</v>
      </c>
      <c r="T9823">
        <v>5</v>
      </c>
    </row>
    <row r="9824" spans="1:20">
      <c r="A9824" s="66" t="s">
        <v>1751</v>
      </c>
      <c r="B9824" t="s">
        <v>1813</v>
      </c>
      <c r="C9824" t="s">
        <v>1491</v>
      </c>
      <c r="D9824" s="1" t="s">
        <v>44</v>
      </c>
      <c r="E9824" s="1" t="s">
        <v>73</v>
      </c>
      <c r="F9824" s="38" t="s">
        <v>73</v>
      </c>
      <c r="G9824" s="151">
        <v>30</v>
      </c>
      <c r="H9824" s="151">
        <f t="shared" si="629"/>
        <v>1.6348773841961851E-2</v>
      </c>
      <c r="I9824" s="213"/>
      <c r="J9824" s="303" t="s">
        <v>100</v>
      </c>
      <c r="K9824" s="303"/>
      <c r="L9824" s="303"/>
      <c r="M9824" s="2">
        <v>1.6666666666666701E-2</v>
      </c>
      <c r="N9824">
        <v>1.6666666666666701E-2</v>
      </c>
      <c r="O9824">
        <v>3.7267799624996503E-2</v>
      </c>
      <c r="P9824">
        <v>5</v>
      </c>
      <c r="Q9824" s="2">
        <v>0</v>
      </c>
      <c r="R9824">
        <v>0</v>
      </c>
      <c r="S9824">
        <v>0</v>
      </c>
      <c r="T9824">
        <v>5</v>
      </c>
    </row>
    <row r="9825" spans="1:22">
      <c r="A9825" s="66" t="s">
        <v>1751</v>
      </c>
      <c r="B9825" t="s">
        <v>1813</v>
      </c>
      <c r="C9825" t="s">
        <v>1491</v>
      </c>
      <c r="D9825" s="1" t="s">
        <v>44</v>
      </c>
      <c r="E9825" s="1" t="s">
        <v>73</v>
      </c>
      <c r="F9825" s="38" t="s">
        <v>73</v>
      </c>
      <c r="G9825" s="151">
        <v>1835</v>
      </c>
      <c r="H9825" s="151">
        <f t="shared" si="629"/>
        <v>1</v>
      </c>
      <c r="I9825" s="213"/>
      <c r="J9825" s="303"/>
      <c r="K9825" s="303"/>
      <c r="L9825" s="303" t="s">
        <v>100</v>
      </c>
      <c r="M9825" s="2">
        <v>0</v>
      </c>
      <c r="N9825">
        <v>0</v>
      </c>
      <c r="O9825">
        <v>0</v>
      </c>
      <c r="P9825">
        <v>5</v>
      </c>
      <c r="Q9825" s="2">
        <v>0</v>
      </c>
      <c r="R9825">
        <v>0</v>
      </c>
      <c r="S9825">
        <v>0</v>
      </c>
      <c r="T9825">
        <v>5</v>
      </c>
    </row>
    <row r="9826" spans="1:22">
      <c r="A9826" s="66" t="s">
        <v>1751</v>
      </c>
      <c r="B9826" t="s">
        <v>1814</v>
      </c>
      <c r="C9826" t="s">
        <v>1491</v>
      </c>
      <c r="D9826" s="1" t="s">
        <v>44</v>
      </c>
      <c r="E9826" s="1" t="s">
        <v>73</v>
      </c>
      <c r="F9826" s="38" t="s">
        <v>73</v>
      </c>
      <c r="G9826" s="151">
        <v>0</v>
      </c>
      <c r="H9826" s="151">
        <f t="shared" si="629"/>
        <v>0</v>
      </c>
      <c r="I9826" s="213" t="s">
        <v>100</v>
      </c>
      <c r="J9826" s="303"/>
      <c r="K9826" s="303"/>
      <c r="L9826" s="303"/>
      <c r="M9826" s="2">
        <v>0</v>
      </c>
      <c r="N9826">
        <v>0</v>
      </c>
      <c r="O9826">
        <v>0</v>
      </c>
      <c r="P9826">
        <v>5</v>
      </c>
      <c r="Q9826" s="2">
        <v>0</v>
      </c>
      <c r="R9826">
        <v>0</v>
      </c>
      <c r="S9826">
        <v>0</v>
      </c>
      <c r="T9826">
        <v>5</v>
      </c>
    </row>
    <row r="9827" spans="1:22">
      <c r="A9827" s="66" t="s">
        <v>1751</v>
      </c>
      <c r="B9827" t="s">
        <v>1814</v>
      </c>
      <c r="C9827" t="s">
        <v>1491</v>
      </c>
      <c r="D9827" s="1" t="s">
        <v>44</v>
      </c>
      <c r="E9827" s="1" t="s">
        <v>73</v>
      </c>
      <c r="F9827" s="38" t="s">
        <v>73</v>
      </c>
      <c r="G9827" s="151">
        <v>30</v>
      </c>
      <c r="H9827" s="151">
        <f t="shared" si="629"/>
        <v>1.6348773841961851E-2</v>
      </c>
      <c r="I9827" s="213"/>
      <c r="J9827" s="303" t="s">
        <v>100</v>
      </c>
      <c r="K9827" s="303"/>
      <c r="L9827" s="303"/>
      <c r="M9827" s="2">
        <v>0</v>
      </c>
      <c r="N9827">
        <v>0</v>
      </c>
      <c r="O9827">
        <v>0</v>
      </c>
      <c r="P9827">
        <v>5</v>
      </c>
      <c r="Q9827" s="2">
        <v>0</v>
      </c>
      <c r="R9827">
        <v>0</v>
      </c>
      <c r="S9827">
        <v>0</v>
      </c>
      <c r="T9827">
        <v>5</v>
      </c>
    </row>
    <row r="9828" spans="1:22">
      <c r="A9828" s="66" t="s">
        <v>1751</v>
      </c>
      <c r="B9828" t="s">
        <v>1814</v>
      </c>
      <c r="C9828" t="s">
        <v>1491</v>
      </c>
      <c r="D9828" s="1" t="s">
        <v>44</v>
      </c>
      <c r="E9828" s="1" t="s">
        <v>73</v>
      </c>
      <c r="F9828" s="38" t="s">
        <v>73</v>
      </c>
      <c r="G9828" s="151">
        <v>1835</v>
      </c>
      <c r="H9828" s="151">
        <f t="shared" si="629"/>
        <v>1</v>
      </c>
      <c r="I9828" s="213"/>
      <c r="J9828" s="303"/>
      <c r="K9828" s="303"/>
      <c r="L9828" s="303" t="s">
        <v>100</v>
      </c>
      <c r="M9828" s="2">
        <v>0</v>
      </c>
      <c r="N9828">
        <v>0</v>
      </c>
      <c r="O9828">
        <v>0</v>
      </c>
      <c r="P9828">
        <v>5</v>
      </c>
      <c r="Q9828" s="2">
        <v>0</v>
      </c>
      <c r="R9828">
        <v>0</v>
      </c>
      <c r="S9828">
        <v>0</v>
      </c>
      <c r="T9828">
        <v>5</v>
      </c>
    </row>
    <row r="9829" spans="1:22">
      <c r="A9829" s="66" t="s">
        <v>1751</v>
      </c>
      <c r="B9829" t="s">
        <v>1820</v>
      </c>
      <c r="C9829" t="s">
        <v>1491</v>
      </c>
      <c r="D9829" s="1" t="s">
        <v>44</v>
      </c>
      <c r="E9829" s="1" t="s">
        <v>73</v>
      </c>
      <c r="F9829" s="38" t="s">
        <v>73</v>
      </c>
      <c r="G9829" s="151">
        <v>0</v>
      </c>
      <c r="H9829" s="151">
        <f t="shared" si="629"/>
        <v>0</v>
      </c>
      <c r="I9829" s="213" t="s">
        <v>100</v>
      </c>
      <c r="J9829" s="303"/>
      <c r="K9829" s="303"/>
      <c r="L9829" s="303"/>
      <c r="M9829" s="2">
        <v>0</v>
      </c>
      <c r="N9829">
        <v>0</v>
      </c>
      <c r="O9829">
        <v>0</v>
      </c>
      <c r="P9829">
        <v>5</v>
      </c>
      <c r="Q9829" s="2">
        <v>0</v>
      </c>
      <c r="R9829">
        <v>0</v>
      </c>
      <c r="S9829">
        <v>0</v>
      </c>
      <c r="T9829">
        <v>5</v>
      </c>
    </row>
    <row r="9830" spans="1:22">
      <c r="A9830" t="s">
        <v>1751</v>
      </c>
      <c r="B9830" t="s">
        <v>1820</v>
      </c>
      <c r="C9830" t="s">
        <v>1491</v>
      </c>
      <c r="D9830" s="1" t="s">
        <v>44</v>
      </c>
      <c r="E9830" s="1" t="s">
        <v>73</v>
      </c>
      <c r="F9830" s="38" t="s">
        <v>73</v>
      </c>
      <c r="G9830" s="151">
        <v>30</v>
      </c>
      <c r="H9830" s="151">
        <f t="shared" si="629"/>
        <v>1.6348773841961851E-2</v>
      </c>
      <c r="I9830" s="303"/>
      <c r="J9830" s="303" t="s">
        <v>100</v>
      </c>
      <c r="K9830" s="303"/>
      <c r="L9830" s="303"/>
      <c r="M9830" s="2">
        <v>0</v>
      </c>
      <c r="N9830">
        <v>0</v>
      </c>
      <c r="O9830">
        <v>0</v>
      </c>
      <c r="P9830">
        <v>5</v>
      </c>
      <c r="Q9830" s="2">
        <v>0</v>
      </c>
      <c r="R9830">
        <v>0</v>
      </c>
      <c r="S9830">
        <v>0</v>
      </c>
      <c r="T9830">
        <v>5</v>
      </c>
      <c r="V9830" s="181"/>
    </row>
    <row r="9831" spans="1:22">
      <c r="A9831" t="s">
        <v>1751</v>
      </c>
      <c r="B9831" t="s">
        <v>1820</v>
      </c>
      <c r="C9831" t="s">
        <v>1491</v>
      </c>
      <c r="D9831" s="1" t="s">
        <v>44</v>
      </c>
      <c r="E9831" s="1" t="s">
        <v>73</v>
      </c>
      <c r="F9831" s="38" t="s">
        <v>73</v>
      </c>
      <c r="G9831" s="151">
        <v>1835</v>
      </c>
      <c r="H9831" s="151">
        <f t="shared" si="629"/>
        <v>1</v>
      </c>
      <c r="I9831" s="303"/>
      <c r="J9831" s="303"/>
      <c r="K9831" s="303"/>
      <c r="L9831" s="303" t="s">
        <v>100</v>
      </c>
      <c r="M9831" s="2">
        <v>0</v>
      </c>
      <c r="N9831">
        <v>0</v>
      </c>
      <c r="O9831">
        <v>0</v>
      </c>
      <c r="P9831">
        <v>5</v>
      </c>
      <c r="Q9831" s="2">
        <v>0</v>
      </c>
      <c r="R9831">
        <v>0</v>
      </c>
      <c r="S9831">
        <v>0</v>
      </c>
      <c r="T9831">
        <v>5</v>
      </c>
      <c r="V9831" s="181"/>
    </row>
    <row r="9832" spans="1:22">
      <c r="A9832" t="s">
        <v>1751</v>
      </c>
      <c r="B9832" t="s">
        <v>1822</v>
      </c>
      <c r="C9832" t="s">
        <v>1491</v>
      </c>
      <c r="D9832" s="1" t="s">
        <v>44</v>
      </c>
      <c r="E9832" s="1" t="s">
        <v>73</v>
      </c>
      <c r="F9832" s="38" t="s">
        <v>73</v>
      </c>
      <c r="G9832" s="151">
        <v>0</v>
      </c>
      <c r="H9832" s="151">
        <f t="shared" si="629"/>
        <v>0</v>
      </c>
      <c r="I9832" s="303" t="s">
        <v>100</v>
      </c>
      <c r="J9832" s="303"/>
      <c r="K9832" s="303"/>
      <c r="L9832" s="303"/>
      <c r="M9832" s="2">
        <v>3.3968253968254002E-2</v>
      </c>
      <c r="N9832">
        <v>2.1018114779970301E-2</v>
      </c>
      <c r="O9832">
        <v>4.6997933406906597E-2</v>
      </c>
      <c r="P9832">
        <v>5</v>
      </c>
      <c r="Q9832" s="2">
        <v>0.23888888888888901</v>
      </c>
      <c r="R9832">
        <v>0.100385061108848</v>
      </c>
      <c r="S9832">
        <v>0.22446782056485501</v>
      </c>
      <c r="T9832">
        <v>5</v>
      </c>
      <c r="V9832" s="181"/>
    </row>
    <row r="9833" spans="1:22">
      <c r="A9833" t="s">
        <v>1751</v>
      </c>
      <c r="B9833" t="s">
        <v>1822</v>
      </c>
      <c r="C9833" t="s">
        <v>1491</v>
      </c>
      <c r="D9833" s="1" t="s">
        <v>44</v>
      </c>
      <c r="E9833" s="1" t="s">
        <v>73</v>
      </c>
      <c r="F9833" s="38" t="s">
        <v>73</v>
      </c>
      <c r="G9833" s="151">
        <v>30</v>
      </c>
      <c r="H9833" s="151">
        <f t="shared" si="629"/>
        <v>1.6348773841961851E-2</v>
      </c>
      <c r="I9833" s="303"/>
      <c r="J9833" s="303" t="s">
        <v>100</v>
      </c>
      <c r="K9833" s="303"/>
      <c r="L9833" s="303"/>
      <c r="M9833" s="2">
        <v>2.2222222222222199E-2</v>
      </c>
      <c r="N9833">
        <v>2.2222222222222199E-2</v>
      </c>
      <c r="O9833">
        <v>4.9690399499995298E-2</v>
      </c>
      <c r="P9833">
        <v>5</v>
      </c>
      <c r="Q9833" s="2">
        <v>1.6666666666666701E-2</v>
      </c>
      <c r="R9833">
        <v>1.1111111111111099E-2</v>
      </c>
      <c r="S9833">
        <v>2.4845199749997701E-2</v>
      </c>
      <c r="T9833">
        <v>5</v>
      </c>
      <c r="V9833" s="181"/>
    </row>
    <row r="9834" spans="1:22">
      <c r="A9834" t="s">
        <v>1751</v>
      </c>
      <c r="B9834" t="s">
        <v>1822</v>
      </c>
      <c r="C9834" t="s">
        <v>1491</v>
      </c>
      <c r="D9834" s="1" t="s">
        <v>44</v>
      </c>
      <c r="E9834" s="1" t="s">
        <v>73</v>
      </c>
      <c r="F9834" s="38" t="s">
        <v>73</v>
      </c>
      <c r="G9834" s="151">
        <v>1835</v>
      </c>
      <c r="H9834" s="151">
        <f t="shared" si="629"/>
        <v>1</v>
      </c>
      <c r="I9834" s="303"/>
      <c r="J9834" s="303"/>
      <c r="K9834" s="303"/>
      <c r="L9834" s="303" t="s">
        <v>100</v>
      </c>
      <c r="M9834" s="2">
        <v>0.15</v>
      </c>
      <c r="N9834">
        <v>9.44444444444444E-2</v>
      </c>
      <c r="O9834">
        <v>0.21118419787498</v>
      </c>
      <c r="P9834">
        <v>5</v>
      </c>
      <c r="Q9834" s="2">
        <v>0.15</v>
      </c>
      <c r="R9834">
        <v>8.6780551954518406E-2</v>
      </c>
      <c r="S9834">
        <v>0.19404721329525501</v>
      </c>
      <c r="T9834">
        <v>5</v>
      </c>
      <c r="V9834" s="181"/>
    </row>
    <row r="9835" spans="1:22" s="11" customFormat="1">
      <c r="A9835" s="11" t="s">
        <v>1751</v>
      </c>
      <c r="B9835" s="11" t="s">
        <v>1823</v>
      </c>
      <c r="C9835" t="s">
        <v>1491</v>
      </c>
      <c r="D9835" s="10" t="s">
        <v>44</v>
      </c>
      <c r="E9835" s="10" t="s">
        <v>73</v>
      </c>
      <c r="F9835" s="29" t="s">
        <v>73</v>
      </c>
      <c r="G9835" s="304">
        <v>0</v>
      </c>
      <c r="H9835" s="151">
        <f t="shared" si="629"/>
        <v>0</v>
      </c>
      <c r="I9835" s="305" t="s">
        <v>100</v>
      </c>
      <c r="J9835" s="305"/>
      <c r="K9835" s="305"/>
      <c r="L9835" s="305"/>
      <c r="M9835" s="12">
        <v>8.8888888888888906E-2</v>
      </c>
      <c r="N9835" s="11">
        <v>5.5137314559108898E-2</v>
      </c>
      <c r="O9835" s="11">
        <v>0.123290783450956</v>
      </c>
      <c r="P9835" s="11">
        <v>5</v>
      </c>
      <c r="Q9835" s="12">
        <v>0.2</v>
      </c>
      <c r="R9835" s="11">
        <v>9.99228097144719E-2</v>
      </c>
      <c r="S9835" s="11">
        <v>0.22343419502433601</v>
      </c>
      <c r="T9835" s="11">
        <v>5</v>
      </c>
      <c r="U9835" s="341"/>
      <c r="V9835" s="184"/>
    </row>
    <row r="9836" spans="1:22">
      <c r="A9836" s="66" t="s">
        <v>1751</v>
      </c>
      <c r="B9836" t="s">
        <v>1823</v>
      </c>
      <c r="C9836" t="s">
        <v>1491</v>
      </c>
      <c r="D9836" s="1" t="s">
        <v>44</v>
      </c>
      <c r="E9836" s="1" t="s">
        <v>73</v>
      </c>
      <c r="F9836" s="38" t="s">
        <v>73</v>
      </c>
      <c r="G9836" s="151">
        <v>30</v>
      </c>
      <c r="H9836" s="151">
        <f t="shared" si="629"/>
        <v>1.6348773841961851E-2</v>
      </c>
      <c r="I9836" s="213"/>
      <c r="J9836" s="303" t="s">
        <v>100</v>
      </c>
      <c r="K9836" s="303"/>
      <c r="L9836" s="303"/>
      <c r="M9836" s="2">
        <v>2.2222222222222199E-2</v>
      </c>
      <c r="N9836">
        <v>1.36082763487954E-2</v>
      </c>
      <c r="O9836">
        <v>3.0429030972509201E-2</v>
      </c>
      <c r="P9836">
        <v>5</v>
      </c>
      <c r="Q9836" s="2">
        <v>0</v>
      </c>
      <c r="R9836">
        <v>0</v>
      </c>
      <c r="S9836">
        <v>0</v>
      </c>
      <c r="T9836">
        <v>5</v>
      </c>
    </row>
    <row r="9837" spans="1:22">
      <c r="A9837" s="66" t="s">
        <v>1751</v>
      </c>
      <c r="B9837" t="s">
        <v>1823</v>
      </c>
      <c r="C9837" t="s">
        <v>1491</v>
      </c>
      <c r="D9837" s="1" t="s">
        <v>44</v>
      </c>
      <c r="E9837" s="1" t="s">
        <v>73</v>
      </c>
      <c r="F9837" s="38" t="s">
        <v>73</v>
      </c>
      <c r="G9837" s="151">
        <v>1835</v>
      </c>
      <c r="H9837" s="151">
        <f t="shared" si="629"/>
        <v>1</v>
      </c>
      <c r="I9837" s="213"/>
      <c r="J9837" s="303"/>
      <c r="K9837" s="303"/>
      <c r="L9837" s="303" t="s">
        <v>100</v>
      </c>
      <c r="M9837" s="2">
        <v>7.2222222222222202E-2</v>
      </c>
      <c r="N9837">
        <v>7.2222222222222202E-2</v>
      </c>
      <c r="O9837">
        <v>0.16149379837498501</v>
      </c>
      <c r="P9837">
        <v>5</v>
      </c>
      <c r="Q9837" s="2">
        <v>2.2222222222222199E-2</v>
      </c>
      <c r="R9837">
        <v>1.6197088596792499E-2</v>
      </c>
      <c r="S9837">
        <v>3.62177911400147E-2</v>
      </c>
      <c r="T9837">
        <v>5</v>
      </c>
    </row>
    <row r="9838" spans="1:22">
      <c r="A9838" s="66" t="s">
        <v>1751</v>
      </c>
      <c r="B9838" t="s">
        <v>1825</v>
      </c>
      <c r="C9838" t="s">
        <v>1491</v>
      </c>
      <c r="D9838" s="1" t="s">
        <v>44</v>
      </c>
      <c r="E9838" s="1" t="s">
        <v>73</v>
      </c>
      <c r="F9838" s="38" t="s">
        <v>73</v>
      </c>
      <c r="G9838" s="151">
        <v>0</v>
      </c>
      <c r="H9838" s="151">
        <f t="shared" si="629"/>
        <v>0</v>
      </c>
      <c r="I9838" s="213" t="s">
        <v>100</v>
      </c>
      <c r="J9838" s="303"/>
      <c r="K9838" s="303"/>
      <c r="L9838" s="303"/>
      <c r="M9838" s="2">
        <v>1.6666666666666701E-2</v>
      </c>
      <c r="N9838">
        <v>1.1111111111111099E-2</v>
      </c>
      <c r="O9838">
        <v>2.4845199749997701E-2</v>
      </c>
      <c r="P9838">
        <v>5</v>
      </c>
      <c r="Q9838" s="2">
        <v>3.3333333333333298E-2</v>
      </c>
      <c r="R9838">
        <v>2.6931554763424001E-2</v>
      </c>
      <c r="S9838">
        <v>6.0220787190774401E-2</v>
      </c>
      <c r="T9838">
        <v>5</v>
      </c>
    </row>
    <row r="9839" spans="1:22">
      <c r="A9839" s="66" t="s">
        <v>1751</v>
      </c>
      <c r="B9839" t="s">
        <v>1825</v>
      </c>
      <c r="C9839" t="s">
        <v>1491</v>
      </c>
      <c r="D9839" s="1" t="s">
        <v>44</v>
      </c>
      <c r="E9839" s="1" t="s">
        <v>73</v>
      </c>
      <c r="F9839" s="38" t="s">
        <v>73</v>
      </c>
      <c r="G9839" s="151">
        <v>30</v>
      </c>
      <c r="H9839" s="151">
        <f t="shared" si="629"/>
        <v>1.6348773841961851E-2</v>
      </c>
      <c r="I9839" s="213"/>
      <c r="J9839" s="303" t="s">
        <v>100</v>
      </c>
      <c r="K9839" s="303"/>
      <c r="L9839" s="303"/>
      <c r="M9839" s="2">
        <v>5.5555555555555497E-3</v>
      </c>
      <c r="N9839">
        <v>5.5555555555555497E-3</v>
      </c>
      <c r="O9839">
        <v>1.24225998749988E-2</v>
      </c>
      <c r="P9839">
        <v>5</v>
      </c>
      <c r="Q9839" s="2">
        <v>0</v>
      </c>
      <c r="R9839">
        <v>0</v>
      </c>
      <c r="S9839">
        <v>0</v>
      </c>
      <c r="T9839">
        <v>5</v>
      </c>
    </row>
    <row r="9840" spans="1:22">
      <c r="A9840" s="66" t="s">
        <v>1751</v>
      </c>
      <c r="B9840" t="s">
        <v>1825</v>
      </c>
      <c r="C9840" t="s">
        <v>1491</v>
      </c>
      <c r="D9840" s="1" t="s">
        <v>44</v>
      </c>
      <c r="E9840" s="1" t="s">
        <v>73</v>
      </c>
      <c r="F9840" s="38" t="s">
        <v>73</v>
      </c>
      <c r="G9840" s="151">
        <v>1835</v>
      </c>
      <c r="H9840" s="151">
        <f t="shared" si="629"/>
        <v>1</v>
      </c>
      <c r="I9840" s="213"/>
      <c r="J9840" s="303"/>
      <c r="K9840" s="303"/>
      <c r="L9840" s="303" t="s">
        <v>100</v>
      </c>
      <c r="M9840" s="2">
        <v>0</v>
      </c>
      <c r="N9840">
        <v>0</v>
      </c>
      <c r="O9840">
        <v>0</v>
      </c>
      <c r="P9840">
        <v>5</v>
      </c>
      <c r="Q9840" s="2">
        <v>0</v>
      </c>
      <c r="R9840">
        <v>0</v>
      </c>
      <c r="S9840">
        <v>0</v>
      </c>
      <c r="T9840">
        <v>5</v>
      </c>
    </row>
    <row r="9841" spans="1:20">
      <c r="A9841" s="66" t="s">
        <v>1751</v>
      </c>
      <c r="B9841" t="s">
        <v>1826</v>
      </c>
      <c r="C9841" t="s">
        <v>1491</v>
      </c>
      <c r="D9841" s="1" t="s">
        <v>44</v>
      </c>
      <c r="E9841" s="1" t="s">
        <v>73</v>
      </c>
      <c r="F9841" s="38" t="s">
        <v>73</v>
      </c>
      <c r="G9841" s="151">
        <v>0</v>
      </c>
      <c r="H9841" s="151">
        <f t="shared" si="629"/>
        <v>0</v>
      </c>
      <c r="I9841" s="213" t="s">
        <v>100</v>
      </c>
      <c r="J9841" s="303"/>
      <c r="K9841" s="303"/>
      <c r="L9841" s="303"/>
      <c r="M9841" s="2">
        <v>0.24031746031746001</v>
      </c>
      <c r="N9841">
        <v>6.6160874199789096E-2</v>
      </c>
      <c r="O9841">
        <v>0.14794021216153999</v>
      </c>
      <c r="P9841">
        <v>5</v>
      </c>
      <c r="Q9841" s="2">
        <v>0.45555555555555599</v>
      </c>
      <c r="R9841">
        <v>0.16494480932559499</v>
      </c>
      <c r="S9841">
        <v>0.368827806187771</v>
      </c>
      <c r="T9841">
        <v>5</v>
      </c>
    </row>
    <row r="9842" spans="1:20">
      <c r="A9842" s="66" t="s">
        <v>1751</v>
      </c>
      <c r="B9842" t="s">
        <v>1826</v>
      </c>
      <c r="C9842" t="s">
        <v>1491</v>
      </c>
      <c r="D9842" s="1" t="s">
        <v>44</v>
      </c>
      <c r="E9842" s="1" t="s">
        <v>73</v>
      </c>
      <c r="F9842" s="38" t="s">
        <v>73</v>
      </c>
      <c r="G9842" s="151">
        <v>30</v>
      </c>
      <c r="H9842" s="151">
        <f t="shared" si="629"/>
        <v>1.6348773841961851E-2</v>
      </c>
      <c r="I9842" s="213"/>
      <c r="J9842" s="303" t="s">
        <v>100</v>
      </c>
      <c r="K9842" s="303"/>
      <c r="L9842" s="303"/>
      <c r="M9842" s="2">
        <v>2.7777777777777801E-2</v>
      </c>
      <c r="N9842">
        <v>1.7568209223157698E-2</v>
      </c>
      <c r="O9842">
        <v>3.9283710065919297E-2</v>
      </c>
      <c r="P9842">
        <v>5</v>
      </c>
      <c r="Q9842" s="2">
        <v>0</v>
      </c>
      <c r="R9842">
        <v>0</v>
      </c>
      <c r="S9842">
        <v>0</v>
      </c>
      <c r="T9842">
        <v>5</v>
      </c>
    </row>
    <row r="9843" spans="1:20">
      <c r="A9843" s="66" t="s">
        <v>1751</v>
      </c>
      <c r="B9843" t="s">
        <v>1826</v>
      </c>
      <c r="C9843" t="s">
        <v>1491</v>
      </c>
      <c r="D9843" s="1" t="s">
        <v>44</v>
      </c>
      <c r="E9843" s="1" t="s">
        <v>73</v>
      </c>
      <c r="F9843" s="38" t="s">
        <v>73</v>
      </c>
      <c r="G9843" s="151">
        <v>1835</v>
      </c>
      <c r="H9843" s="151">
        <f t="shared" si="629"/>
        <v>1</v>
      </c>
      <c r="I9843" s="213"/>
      <c r="J9843" s="303"/>
      <c r="K9843" s="303"/>
      <c r="L9843" s="303" t="s">
        <v>100</v>
      </c>
      <c r="M9843" s="2">
        <v>3.3333333333333298E-2</v>
      </c>
      <c r="N9843">
        <v>2.2222222222222199E-2</v>
      </c>
      <c r="O9843">
        <v>4.9690399499995298E-2</v>
      </c>
      <c r="P9843">
        <v>5</v>
      </c>
      <c r="Q9843" s="2">
        <v>2.2222222222222199E-2</v>
      </c>
      <c r="R9843">
        <v>2.2222222222222199E-2</v>
      </c>
      <c r="S9843">
        <v>4.9690399499995298E-2</v>
      </c>
      <c r="T9843">
        <v>5</v>
      </c>
    </row>
    <row r="9844" spans="1:20">
      <c r="A9844" s="66" t="s">
        <v>1751</v>
      </c>
      <c r="B9844" t="s">
        <v>1828</v>
      </c>
      <c r="C9844" t="s">
        <v>1491</v>
      </c>
      <c r="D9844" s="1" t="s">
        <v>44</v>
      </c>
      <c r="E9844" s="1" t="s">
        <v>73</v>
      </c>
      <c r="F9844" s="38" t="s">
        <v>73</v>
      </c>
      <c r="G9844" s="151">
        <v>0</v>
      </c>
      <c r="H9844" s="151">
        <f t="shared" si="629"/>
        <v>0</v>
      </c>
      <c r="I9844" s="213" t="s">
        <v>100</v>
      </c>
      <c r="J9844" s="303"/>
      <c r="K9844" s="303"/>
      <c r="L9844" s="303"/>
      <c r="M9844" s="2">
        <v>0.26269841269841299</v>
      </c>
      <c r="N9844">
        <v>8.7754955556605202E-2</v>
      </c>
      <c r="O9844">
        <v>0.19622604598704199</v>
      </c>
      <c r="P9844">
        <v>5</v>
      </c>
      <c r="Q9844" s="2">
        <v>0.167777777777778</v>
      </c>
      <c r="R9844">
        <v>9.5264414352765101E-2</v>
      </c>
      <c r="S9844">
        <v>0.21301770632948899</v>
      </c>
      <c r="T9844">
        <v>5</v>
      </c>
    </row>
    <row r="9845" spans="1:20">
      <c r="A9845" s="66" t="s">
        <v>1751</v>
      </c>
      <c r="B9845" t="s">
        <v>1828</v>
      </c>
      <c r="C9845" t="s">
        <v>1491</v>
      </c>
      <c r="D9845" s="1" t="s">
        <v>44</v>
      </c>
      <c r="E9845" s="1" t="s">
        <v>73</v>
      </c>
      <c r="F9845" s="38" t="s">
        <v>73</v>
      </c>
      <c r="G9845" s="151">
        <v>30</v>
      </c>
      <c r="H9845" s="151">
        <f t="shared" si="629"/>
        <v>1.6348773841961851E-2</v>
      </c>
      <c r="I9845" s="213"/>
      <c r="J9845" s="303" t="s">
        <v>100</v>
      </c>
      <c r="K9845" s="303"/>
      <c r="L9845" s="303"/>
      <c r="M9845" s="2">
        <v>1.1111111111111099E-2</v>
      </c>
      <c r="N9845">
        <v>6.8041381743977197E-3</v>
      </c>
      <c r="O9845">
        <v>1.52145154862546E-2</v>
      </c>
      <c r="P9845">
        <v>5</v>
      </c>
      <c r="Q9845" s="2">
        <v>0</v>
      </c>
      <c r="R9845">
        <v>0</v>
      </c>
      <c r="S9845">
        <v>0</v>
      </c>
      <c r="T9845">
        <v>5</v>
      </c>
    </row>
    <row r="9846" spans="1:20">
      <c r="A9846" s="66" t="s">
        <v>1751</v>
      </c>
      <c r="B9846" t="s">
        <v>1828</v>
      </c>
      <c r="C9846" t="s">
        <v>1491</v>
      </c>
      <c r="D9846" s="1" t="s">
        <v>44</v>
      </c>
      <c r="E9846" s="1" t="s">
        <v>73</v>
      </c>
      <c r="F9846" s="38" t="s">
        <v>73</v>
      </c>
      <c r="G9846" s="151">
        <v>1835</v>
      </c>
      <c r="H9846" s="151">
        <f t="shared" si="629"/>
        <v>1</v>
      </c>
      <c r="I9846" s="213"/>
      <c r="J9846" s="303"/>
      <c r="K9846" s="303"/>
      <c r="L9846" s="303" t="s">
        <v>100</v>
      </c>
      <c r="M9846" s="2">
        <v>5.5555555555555601E-2</v>
      </c>
      <c r="N9846">
        <v>5.5555555555555601E-2</v>
      </c>
      <c r="O9846">
        <v>0.12422599874998801</v>
      </c>
      <c r="P9846">
        <v>5</v>
      </c>
      <c r="Q9846" s="2">
        <v>1.1111111111111099E-2</v>
      </c>
      <c r="R9846">
        <v>1.1111111111111099E-2</v>
      </c>
      <c r="S9846">
        <v>2.4845199749997701E-2</v>
      </c>
      <c r="T9846">
        <v>5</v>
      </c>
    </row>
    <row r="9847" spans="1:20">
      <c r="A9847" s="66" t="s">
        <v>1751</v>
      </c>
      <c r="B9847" t="s">
        <v>1830</v>
      </c>
      <c r="C9847" t="s">
        <v>1491</v>
      </c>
      <c r="D9847" s="1" t="s">
        <v>44</v>
      </c>
      <c r="E9847" s="1" t="s">
        <v>73</v>
      </c>
      <c r="F9847" s="38" t="s">
        <v>73</v>
      </c>
      <c r="G9847" s="151">
        <v>0</v>
      </c>
      <c r="H9847" s="151">
        <f t="shared" si="629"/>
        <v>0</v>
      </c>
      <c r="I9847" s="213" t="s">
        <v>100</v>
      </c>
      <c r="J9847" s="303"/>
      <c r="K9847" s="303"/>
      <c r="L9847" s="303"/>
      <c r="M9847" s="2">
        <v>0</v>
      </c>
      <c r="N9847">
        <v>0</v>
      </c>
      <c r="O9847">
        <v>0</v>
      </c>
      <c r="P9847">
        <v>5</v>
      </c>
      <c r="Q9847" s="2">
        <v>0</v>
      </c>
      <c r="R9847">
        <v>0</v>
      </c>
      <c r="S9847">
        <v>0</v>
      </c>
      <c r="T9847">
        <v>5</v>
      </c>
    </row>
    <row r="9848" spans="1:20">
      <c r="A9848" s="66" t="s">
        <v>1751</v>
      </c>
      <c r="B9848" t="s">
        <v>1830</v>
      </c>
      <c r="C9848" t="s">
        <v>1491</v>
      </c>
      <c r="D9848" s="1" t="s">
        <v>44</v>
      </c>
      <c r="E9848" s="1" t="s">
        <v>73</v>
      </c>
      <c r="F9848" s="38" t="s">
        <v>73</v>
      </c>
      <c r="G9848" s="151">
        <v>30</v>
      </c>
      <c r="H9848" s="151">
        <f t="shared" si="629"/>
        <v>1.6348773841961851E-2</v>
      </c>
      <c r="I9848" s="213"/>
      <c r="J9848" s="303" t="s">
        <v>100</v>
      </c>
      <c r="K9848" s="303"/>
      <c r="L9848" s="303"/>
      <c r="M9848" s="2">
        <v>0</v>
      </c>
      <c r="N9848">
        <v>0</v>
      </c>
      <c r="O9848">
        <v>0</v>
      </c>
      <c r="P9848">
        <v>5</v>
      </c>
      <c r="Q9848" s="2">
        <v>0</v>
      </c>
      <c r="R9848">
        <v>0</v>
      </c>
      <c r="S9848">
        <v>0</v>
      </c>
      <c r="T9848">
        <v>5</v>
      </c>
    </row>
    <row r="9849" spans="1:20">
      <c r="A9849" s="66" t="s">
        <v>1751</v>
      </c>
      <c r="B9849" t="s">
        <v>1830</v>
      </c>
      <c r="C9849" t="s">
        <v>1491</v>
      </c>
      <c r="D9849" s="1" t="s">
        <v>44</v>
      </c>
      <c r="E9849" s="1" t="s">
        <v>73</v>
      </c>
      <c r="F9849" s="38" t="s">
        <v>73</v>
      </c>
      <c r="G9849" s="151">
        <v>1835</v>
      </c>
      <c r="H9849" s="151">
        <f t="shared" si="629"/>
        <v>1</v>
      </c>
      <c r="I9849" s="213"/>
      <c r="J9849" s="303"/>
      <c r="K9849" s="303"/>
      <c r="L9849" s="303" t="s">
        <v>100</v>
      </c>
      <c r="M9849" s="2">
        <v>0</v>
      </c>
      <c r="N9849">
        <v>0</v>
      </c>
      <c r="O9849">
        <v>0</v>
      </c>
      <c r="P9849">
        <v>5</v>
      </c>
      <c r="Q9849" s="2">
        <v>0</v>
      </c>
      <c r="R9849">
        <v>0</v>
      </c>
      <c r="S9849">
        <v>0</v>
      </c>
      <c r="T9849">
        <v>5</v>
      </c>
    </row>
    <row r="9850" spans="1:20">
      <c r="A9850" s="66" t="s">
        <v>1751</v>
      </c>
      <c r="B9850" t="s">
        <v>1833</v>
      </c>
      <c r="C9850" t="s">
        <v>1491</v>
      </c>
      <c r="D9850" s="1" t="s">
        <v>44</v>
      </c>
      <c r="E9850" s="1" t="s">
        <v>73</v>
      </c>
      <c r="F9850" s="38" t="s">
        <v>73</v>
      </c>
      <c r="G9850" s="151">
        <v>0</v>
      </c>
      <c r="H9850" s="151">
        <f t="shared" si="629"/>
        <v>0</v>
      </c>
      <c r="I9850" s="213" t="s">
        <v>100</v>
      </c>
      <c r="J9850" s="303"/>
      <c r="K9850" s="303"/>
      <c r="L9850" s="303"/>
      <c r="M9850" s="2">
        <v>0.72142857142857097</v>
      </c>
      <c r="N9850">
        <v>0.126165516149844</v>
      </c>
      <c r="O9850">
        <v>0.28211467052739803</v>
      </c>
      <c r="P9850">
        <v>5</v>
      </c>
      <c r="Q9850" s="2">
        <v>0.48555555555555602</v>
      </c>
      <c r="R9850">
        <v>0.11225247117079699</v>
      </c>
      <c r="S9850">
        <v>0.25100415618023802</v>
      </c>
      <c r="T9850">
        <v>5</v>
      </c>
    </row>
    <row r="9851" spans="1:20">
      <c r="A9851" s="66" t="s">
        <v>1751</v>
      </c>
      <c r="B9851" t="s">
        <v>1833</v>
      </c>
      <c r="C9851" t="s">
        <v>1491</v>
      </c>
      <c r="D9851" s="1" t="s">
        <v>44</v>
      </c>
      <c r="E9851" s="1" t="s">
        <v>73</v>
      </c>
      <c r="F9851" s="38" t="s">
        <v>73</v>
      </c>
      <c r="G9851" s="151">
        <v>30</v>
      </c>
      <c r="H9851" s="151">
        <f t="shared" si="629"/>
        <v>1.6348773841961851E-2</v>
      </c>
      <c r="I9851" s="213"/>
      <c r="J9851" s="303" t="s">
        <v>100</v>
      </c>
      <c r="K9851" s="303"/>
      <c r="L9851" s="303"/>
      <c r="M9851" s="2">
        <v>0.22222222222222199</v>
      </c>
      <c r="N9851">
        <v>0.13551456575167201</v>
      </c>
      <c r="O9851">
        <v>0.30301978096210302</v>
      </c>
      <c r="P9851">
        <v>5</v>
      </c>
      <c r="Q9851" s="2">
        <v>0</v>
      </c>
      <c r="R9851">
        <v>0</v>
      </c>
      <c r="S9851">
        <v>0</v>
      </c>
      <c r="T9851">
        <v>5</v>
      </c>
    </row>
    <row r="9852" spans="1:20">
      <c r="A9852" s="66" t="s">
        <v>1751</v>
      </c>
      <c r="B9852" t="s">
        <v>1833</v>
      </c>
      <c r="C9852" t="s">
        <v>1491</v>
      </c>
      <c r="D9852" s="1" t="s">
        <v>44</v>
      </c>
      <c r="E9852" s="1" t="s">
        <v>73</v>
      </c>
      <c r="F9852" s="38" t="s">
        <v>73</v>
      </c>
      <c r="G9852" s="151">
        <v>1835</v>
      </c>
      <c r="H9852" s="151">
        <f t="shared" si="629"/>
        <v>1</v>
      </c>
      <c r="I9852" s="213"/>
      <c r="J9852" s="303"/>
      <c r="K9852" s="303"/>
      <c r="L9852" s="303" t="s">
        <v>100</v>
      </c>
      <c r="M9852" s="2">
        <v>0.266666666666667</v>
      </c>
      <c r="N9852">
        <v>0.15330716362829599</v>
      </c>
      <c r="O9852">
        <v>0.34280523931055301</v>
      </c>
      <c r="P9852">
        <v>5</v>
      </c>
      <c r="Q9852" s="2">
        <v>0</v>
      </c>
      <c r="R9852">
        <v>0</v>
      </c>
      <c r="S9852">
        <v>0</v>
      </c>
      <c r="T9852">
        <v>5</v>
      </c>
    </row>
    <row r="9853" spans="1:20">
      <c r="A9853" s="66" t="s">
        <v>1751</v>
      </c>
      <c r="B9853" t="s">
        <v>1838</v>
      </c>
      <c r="C9853" t="s">
        <v>1491</v>
      </c>
      <c r="D9853" s="1" t="s">
        <v>44</v>
      </c>
      <c r="E9853" s="1" t="s">
        <v>73</v>
      </c>
      <c r="F9853" s="38" t="s">
        <v>73</v>
      </c>
      <c r="G9853" s="151">
        <v>0</v>
      </c>
      <c r="H9853" s="151">
        <f t="shared" si="629"/>
        <v>0</v>
      </c>
      <c r="I9853" s="213" t="s">
        <v>100</v>
      </c>
      <c r="J9853" s="303"/>
      <c r="K9853" s="303"/>
      <c r="L9853" s="303"/>
      <c r="M9853" s="64">
        <v>0</v>
      </c>
      <c r="N9853" s="22">
        <v>0</v>
      </c>
      <c r="O9853" s="22">
        <v>0</v>
      </c>
      <c r="P9853">
        <v>5</v>
      </c>
      <c r="Q9853" s="2">
        <v>0</v>
      </c>
      <c r="R9853">
        <v>0</v>
      </c>
      <c r="S9853">
        <v>0</v>
      </c>
      <c r="T9853">
        <v>5</v>
      </c>
    </row>
    <row r="9854" spans="1:20">
      <c r="A9854" s="66" t="s">
        <v>1751</v>
      </c>
      <c r="B9854" t="s">
        <v>1838</v>
      </c>
      <c r="C9854" t="s">
        <v>1491</v>
      </c>
      <c r="D9854" s="1" t="s">
        <v>44</v>
      </c>
      <c r="E9854" s="1" t="s">
        <v>73</v>
      </c>
      <c r="F9854" s="38" t="s">
        <v>73</v>
      </c>
      <c r="G9854" s="151">
        <v>30</v>
      </c>
      <c r="H9854" s="151">
        <f t="shared" si="629"/>
        <v>1.6348773841961851E-2</v>
      </c>
      <c r="I9854" s="213"/>
      <c r="J9854" s="303" t="s">
        <v>100</v>
      </c>
      <c r="K9854" s="303"/>
      <c r="L9854" s="303"/>
      <c r="M9854" s="64">
        <v>5.5555600000000002E-3</v>
      </c>
      <c r="N9854" s="22">
        <v>5.5555600000000002E-3</v>
      </c>
      <c r="O9854" s="22">
        <v>1.2422600000000001E-2</v>
      </c>
      <c r="P9854">
        <v>5</v>
      </c>
      <c r="Q9854" s="2">
        <v>0</v>
      </c>
      <c r="R9854">
        <v>0</v>
      </c>
      <c r="S9854">
        <v>0</v>
      </c>
      <c r="T9854">
        <v>5</v>
      </c>
    </row>
    <row r="9855" spans="1:20">
      <c r="A9855" s="66" t="s">
        <v>1751</v>
      </c>
      <c r="B9855" t="s">
        <v>1838</v>
      </c>
      <c r="C9855" t="s">
        <v>1491</v>
      </c>
      <c r="D9855" s="1" t="s">
        <v>44</v>
      </c>
      <c r="E9855" s="1" t="s">
        <v>73</v>
      </c>
      <c r="F9855" s="38" t="s">
        <v>73</v>
      </c>
      <c r="G9855" s="151">
        <v>1835</v>
      </c>
      <c r="H9855" s="151">
        <f t="shared" si="629"/>
        <v>1</v>
      </c>
      <c r="I9855" s="213"/>
      <c r="J9855" s="303"/>
      <c r="K9855" s="303"/>
      <c r="L9855" s="303" t="s">
        <v>100</v>
      </c>
      <c r="M9855" s="64">
        <v>0</v>
      </c>
      <c r="N9855" s="22">
        <v>0</v>
      </c>
      <c r="O9855" s="22">
        <v>0</v>
      </c>
      <c r="P9855">
        <v>5</v>
      </c>
      <c r="Q9855" s="2">
        <v>0</v>
      </c>
      <c r="R9855">
        <v>0</v>
      </c>
      <c r="S9855">
        <v>0</v>
      </c>
      <c r="T9855">
        <v>5</v>
      </c>
    </row>
    <row r="9856" spans="1:20">
      <c r="A9856" s="66" t="s">
        <v>1751</v>
      </c>
      <c r="B9856" t="s">
        <v>1845</v>
      </c>
      <c r="C9856" t="s">
        <v>1491</v>
      </c>
      <c r="D9856" s="1" t="s">
        <v>44</v>
      </c>
      <c r="E9856" s="1" t="s">
        <v>73</v>
      </c>
      <c r="F9856" s="38" t="s">
        <v>73</v>
      </c>
      <c r="G9856" s="151">
        <v>0</v>
      </c>
      <c r="H9856" s="151">
        <f t="shared" si="629"/>
        <v>0</v>
      </c>
      <c r="I9856" s="213" t="s">
        <v>100</v>
      </c>
      <c r="J9856" s="303"/>
      <c r="K9856" s="303"/>
      <c r="L9856" s="303"/>
      <c r="M9856" s="2">
        <v>0</v>
      </c>
      <c r="N9856">
        <v>0</v>
      </c>
      <c r="O9856">
        <v>0</v>
      </c>
      <c r="P9856">
        <v>5</v>
      </c>
      <c r="Q9856" s="2">
        <v>0</v>
      </c>
      <c r="R9856">
        <v>0</v>
      </c>
      <c r="S9856">
        <v>0</v>
      </c>
      <c r="T9856">
        <v>5</v>
      </c>
    </row>
    <row r="9857" spans="1:20">
      <c r="A9857" s="66" t="s">
        <v>1751</v>
      </c>
      <c r="B9857" t="s">
        <v>1845</v>
      </c>
      <c r="C9857" t="s">
        <v>1491</v>
      </c>
      <c r="D9857" s="1" t="s">
        <v>44</v>
      </c>
      <c r="E9857" s="1" t="s">
        <v>73</v>
      </c>
      <c r="F9857" s="38" t="s">
        <v>73</v>
      </c>
      <c r="G9857" s="151">
        <v>30</v>
      </c>
      <c r="H9857" s="151">
        <f t="shared" si="629"/>
        <v>1.6348773841961851E-2</v>
      </c>
      <c r="I9857" s="213"/>
      <c r="J9857" s="303" t="s">
        <v>100</v>
      </c>
      <c r="K9857" s="303"/>
      <c r="L9857" s="303"/>
      <c r="M9857" s="2">
        <v>2.7777777777777801E-2</v>
      </c>
      <c r="N9857">
        <v>1.24225998749988E-2</v>
      </c>
      <c r="O9857">
        <v>2.7777777777777801E-2</v>
      </c>
      <c r="P9857">
        <v>5</v>
      </c>
      <c r="Q9857" s="2">
        <v>0</v>
      </c>
      <c r="R9857">
        <v>0</v>
      </c>
      <c r="S9857">
        <v>0</v>
      </c>
      <c r="T9857">
        <v>5</v>
      </c>
    </row>
    <row r="9858" spans="1:20">
      <c r="A9858" s="66" t="s">
        <v>1751</v>
      </c>
      <c r="B9858" t="s">
        <v>1845</v>
      </c>
      <c r="C9858" t="s">
        <v>1491</v>
      </c>
      <c r="D9858" s="1" t="s">
        <v>44</v>
      </c>
      <c r="E9858" s="1" t="s">
        <v>73</v>
      </c>
      <c r="F9858" s="38" t="s">
        <v>73</v>
      </c>
      <c r="G9858" s="151">
        <v>1835</v>
      </c>
      <c r="H9858" s="151">
        <f t="shared" si="629"/>
        <v>1</v>
      </c>
      <c r="I9858" s="213"/>
      <c r="J9858" s="303"/>
      <c r="K9858" s="303"/>
      <c r="L9858" s="303" t="s">
        <v>100</v>
      </c>
      <c r="M9858" s="2">
        <v>0</v>
      </c>
      <c r="N9858">
        <v>0</v>
      </c>
      <c r="O9858">
        <v>0</v>
      </c>
      <c r="P9858">
        <v>5</v>
      </c>
      <c r="Q9858" s="2">
        <v>0</v>
      </c>
      <c r="R9858">
        <v>0</v>
      </c>
      <c r="S9858">
        <v>0</v>
      </c>
      <c r="T9858">
        <v>5</v>
      </c>
    </row>
    <row r="9859" spans="1:20">
      <c r="A9859" s="66" t="s">
        <v>1751</v>
      </c>
      <c r="B9859" t="s">
        <v>1847</v>
      </c>
      <c r="C9859" t="s">
        <v>1491</v>
      </c>
      <c r="D9859" s="1" t="s">
        <v>44</v>
      </c>
      <c r="E9859" s="1" t="s">
        <v>73</v>
      </c>
      <c r="F9859" s="38" t="s">
        <v>73</v>
      </c>
      <c r="G9859" s="151">
        <v>0</v>
      </c>
      <c r="H9859" s="151">
        <f t="shared" si="629"/>
        <v>0</v>
      </c>
      <c r="I9859" s="213" t="s">
        <v>100</v>
      </c>
      <c r="J9859" s="303"/>
      <c r="K9859" s="303"/>
      <c r="L9859" s="303"/>
      <c r="M9859" s="2">
        <v>0</v>
      </c>
      <c r="N9859">
        <v>0</v>
      </c>
      <c r="O9859">
        <v>0</v>
      </c>
      <c r="P9859">
        <v>5</v>
      </c>
      <c r="Q9859" s="2">
        <v>0</v>
      </c>
      <c r="R9859">
        <v>0</v>
      </c>
      <c r="S9859">
        <v>0</v>
      </c>
      <c r="T9859">
        <v>5</v>
      </c>
    </row>
    <row r="9860" spans="1:20">
      <c r="A9860" s="66" t="s">
        <v>1751</v>
      </c>
      <c r="B9860" t="s">
        <v>1847</v>
      </c>
      <c r="C9860" t="s">
        <v>1491</v>
      </c>
      <c r="D9860" s="1" t="s">
        <v>44</v>
      </c>
      <c r="E9860" s="1" t="s">
        <v>73</v>
      </c>
      <c r="F9860" s="38" t="s">
        <v>73</v>
      </c>
      <c r="G9860" s="151">
        <v>30</v>
      </c>
      <c r="H9860" s="151">
        <f t="shared" si="629"/>
        <v>1.6348773841961851E-2</v>
      </c>
      <c r="I9860" s="213"/>
      <c r="J9860" s="303" t="s">
        <v>100</v>
      </c>
      <c r="K9860" s="303"/>
      <c r="L9860" s="303"/>
      <c r="M9860" s="2">
        <v>0</v>
      </c>
      <c r="N9860">
        <v>0</v>
      </c>
      <c r="O9860">
        <v>0</v>
      </c>
      <c r="P9860">
        <v>5</v>
      </c>
      <c r="Q9860" s="2">
        <v>0</v>
      </c>
      <c r="R9860">
        <v>0</v>
      </c>
      <c r="S9860">
        <v>0</v>
      </c>
      <c r="T9860">
        <v>5</v>
      </c>
    </row>
    <row r="9861" spans="1:20">
      <c r="A9861" s="66" t="s">
        <v>1751</v>
      </c>
      <c r="B9861" t="s">
        <v>1847</v>
      </c>
      <c r="C9861" t="s">
        <v>1491</v>
      </c>
      <c r="D9861" s="1" t="s">
        <v>44</v>
      </c>
      <c r="E9861" s="1" t="s">
        <v>73</v>
      </c>
      <c r="F9861" s="38" t="s">
        <v>73</v>
      </c>
      <c r="G9861" s="151">
        <v>1835</v>
      </c>
      <c r="H9861" s="151">
        <f t="shared" si="629"/>
        <v>1</v>
      </c>
      <c r="I9861" s="213"/>
      <c r="J9861" s="303"/>
      <c r="K9861" s="303"/>
      <c r="L9861" s="303" t="s">
        <v>100</v>
      </c>
      <c r="M9861" s="2">
        <v>0</v>
      </c>
      <c r="N9861">
        <v>0</v>
      </c>
      <c r="O9861">
        <v>0</v>
      </c>
      <c r="P9861">
        <v>5</v>
      </c>
      <c r="Q9861" s="2">
        <v>6.1111111111111102E-2</v>
      </c>
      <c r="R9861">
        <v>6.1111111111111102E-2</v>
      </c>
      <c r="S9861">
        <v>0.13664859862498699</v>
      </c>
      <c r="T9861">
        <v>5</v>
      </c>
    </row>
    <row r="9862" spans="1:20">
      <c r="A9862" s="66" t="s">
        <v>1751</v>
      </c>
      <c r="B9862" t="s">
        <v>1851</v>
      </c>
      <c r="C9862" t="s">
        <v>1491</v>
      </c>
      <c r="D9862" s="1" t="s">
        <v>44</v>
      </c>
      <c r="E9862" s="1" t="s">
        <v>73</v>
      </c>
      <c r="F9862" s="38" t="s">
        <v>73</v>
      </c>
      <c r="G9862" s="151">
        <v>0</v>
      </c>
      <c r="H9862" s="151">
        <f t="shared" si="629"/>
        <v>0</v>
      </c>
      <c r="I9862" s="213" t="s">
        <v>100</v>
      </c>
      <c r="J9862" s="303"/>
      <c r="K9862" s="303"/>
      <c r="L9862" s="303"/>
      <c r="M9862" s="2">
        <v>1.6666666666666701E-2</v>
      </c>
      <c r="N9862">
        <v>1.6666666666666701E-2</v>
      </c>
      <c r="O9862">
        <v>3.7267799624996503E-2</v>
      </c>
      <c r="P9862">
        <v>5</v>
      </c>
      <c r="Q9862" s="2">
        <v>6.6666666666666697E-3</v>
      </c>
      <c r="R9862">
        <v>6.6666666666666697E-3</v>
      </c>
      <c r="S9862">
        <v>1.4907119849998599E-2</v>
      </c>
      <c r="T9862">
        <v>5</v>
      </c>
    </row>
    <row r="9863" spans="1:20">
      <c r="A9863" s="66" t="s">
        <v>1751</v>
      </c>
      <c r="B9863" t="s">
        <v>1851</v>
      </c>
      <c r="C9863" t="s">
        <v>1491</v>
      </c>
      <c r="D9863" s="1" t="s">
        <v>44</v>
      </c>
      <c r="E9863" s="1" t="s">
        <v>73</v>
      </c>
      <c r="F9863" s="38" t="s">
        <v>73</v>
      </c>
      <c r="G9863" s="151">
        <v>30</v>
      </c>
      <c r="H9863" s="151">
        <f t="shared" si="629"/>
        <v>1.6348773841961851E-2</v>
      </c>
      <c r="I9863" s="213"/>
      <c r="J9863" s="303" t="s">
        <v>100</v>
      </c>
      <c r="K9863" s="303"/>
      <c r="L9863" s="303"/>
      <c r="M9863" s="2">
        <v>0</v>
      </c>
      <c r="N9863">
        <v>0</v>
      </c>
      <c r="O9863">
        <v>0</v>
      </c>
      <c r="P9863">
        <v>5</v>
      </c>
      <c r="Q9863" s="2">
        <v>0</v>
      </c>
      <c r="R9863">
        <v>0</v>
      </c>
      <c r="S9863">
        <v>0</v>
      </c>
      <c r="T9863">
        <v>5</v>
      </c>
    </row>
    <row r="9864" spans="1:20">
      <c r="A9864" s="66" t="s">
        <v>1751</v>
      </c>
      <c r="B9864" t="s">
        <v>1851</v>
      </c>
      <c r="C9864" t="s">
        <v>1491</v>
      </c>
      <c r="D9864" s="1" t="s">
        <v>44</v>
      </c>
      <c r="E9864" s="1" t="s">
        <v>73</v>
      </c>
      <c r="F9864" s="38" t="s">
        <v>73</v>
      </c>
      <c r="G9864" s="151">
        <v>1835</v>
      </c>
      <c r="H9864" s="151">
        <f t="shared" si="629"/>
        <v>1</v>
      </c>
      <c r="I9864" s="213"/>
      <c r="J9864" s="303"/>
      <c r="K9864" s="303"/>
      <c r="L9864" s="303" t="s">
        <v>100</v>
      </c>
      <c r="M9864" s="2">
        <v>0</v>
      </c>
      <c r="N9864">
        <v>0</v>
      </c>
      <c r="O9864">
        <v>0</v>
      </c>
      <c r="P9864">
        <v>5</v>
      </c>
      <c r="Q9864" s="2">
        <v>0</v>
      </c>
      <c r="R9864">
        <v>0</v>
      </c>
      <c r="S9864">
        <v>0</v>
      </c>
      <c r="T9864">
        <v>5</v>
      </c>
    </row>
    <row r="9865" spans="1:20">
      <c r="A9865" s="66" t="s">
        <v>1753</v>
      </c>
      <c r="B9865" t="s">
        <v>1761</v>
      </c>
      <c r="C9865" t="s">
        <v>1491</v>
      </c>
      <c r="D9865" s="1" t="s">
        <v>44</v>
      </c>
      <c r="E9865" s="1" t="s">
        <v>73</v>
      </c>
      <c r="F9865" s="38" t="s">
        <v>73</v>
      </c>
      <c r="G9865" s="151">
        <v>0</v>
      </c>
      <c r="H9865" s="151">
        <f t="shared" si="629"/>
        <v>0</v>
      </c>
      <c r="I9865" s="213" t="s">
        <v>100</v>
      </c>
      <c r="J9865" s="303"/>
      <c r="K9865" s="303"/>
      <c r="L9865" s="303"/>
      <c r="M9865" s="2">
        <v>0.211111111111111</v>
      </c>
      <c r="N9865">
        <v>0.109924216318941</v>
      </c>
      <c r="O9865">
        <v>0.245798020062544</v>
      </c>
      <c r="P9865">
        <v>5</v>
      </c>
      <c r="Q9865" s="2">
        <v>0.15325670498084301</v>
      </c>
      <c r="R9865">
        <v>0.12731034575004099</v>
      </c>
      <c r="S9865">
        <v>0.28467458733609402</v>
      </c>
      <c r="T9865">
        <v>5</v>
      </c>
    </row>
    <row r="9866" spans="1:20">
      <c r="A9866" s="66" t="s">
        <v>1753</v>
      </c>
      <c r="B9866" t="s">
        <v>1761</v>
      </c>
      <c r="C9866" t="s">
        <v>1491</v>
      </c>
      <c r="D9866" s="1" t="s">
        <v>44</v>
      </c>
      <c r="E9866" s="1" t="s">
        <v>73</v>
      </c>
      <c r="F9866" s="38" t="s">
        <v>73</v>
      </c>
      <c r="G9866" s="151">
        <v>30</v>
      </c>
      <c r="H9866" s="151">
        <f t="shared" si="629"/>
        <v>1.6348773841961851E-2</v>
      </c>
      <c r="I9866" s="213"/>
      <c r="J9866" s="303" t="s">
        <v>100</v>
      </c>
      <c r="K9866" s="303"/>
      <c r="L9866" s="303"/>
      <c r="M9866" s="2">
        <v>8.3333333333333301E-2</v>
      </c>
      <c r="N9866">
        <v>7.6578048622723494E-2</v>
      </c>
      <c r="O9866">
        <v>0.171233722304694</v>
      </c>
      <c r="P9866">
        <v>5</v>
      </c>
      <c r="Q9866" s="2">
        <v>0</v>
      </c>
      <c r="R9866">
        <v>0</v>
      </c>
      <c r="S9866">
        <v>0</v>
      </c>
      <c r="T9866">
        <v>5</v>
      </c>
    </row>
    <row r="9867" spans="1:20">
      <c r="A9867" s="66" t="s">
        <v>1753</v>
      </c>
      <c r="B9867" t="s">
        <v>1761</v>
      </c>
      <c r="C9867" t="s">
        <v>1491</v>
      </c>
      <c r="D9867" s="1" t="s">
        <v>44</v>
      </c>
      <c r="E9867" s="1" t="s">
        <v>73</v>
      </c>
      <c r="F9867" s="38" t="s">
        <v>73</v>
      </c>
      <c r="G9867" s="151">
        <v>1835</v>
      </c>
      <c r="H9867" s="151">
        <f t="shared" si="629"/>
        <v>1</v>
      </c>
      <c r="I9867" s="213"/>
      <c r="J9867" s="303"/>
      <c r="K9867" s="303"/>
      <c r="L9867" s="303" t="s">
        <v>100</v>
      </c>
      <c r="M9867" s="2">
        <v>0.16666666666666699</v>
      </c>
      <c r="N9867">
        <v>0.123915044573308</v>
      </c>
      <c r="O9867">
        <v>0.27708246310083301</v>
      </c>
      <c r="P9867">
        <v>5</v>
      </c>
      <c r="Q9867" s="2">
        <v>2.7777777777777801E-2</v>
      </c>
      <c r="R9867">
        <v>2.7777777777777801E-2</v>
      </c>
      <c r="S9867">
        <v>6.2112999374994197E-2</v>
      </c>
      <c r="T9867">
        <v>5</v>
      </c>
    </row>
    <row r="9868" spans="1:20">
      <c r="A9868" s="66" t="s">
        <v>1753</v>
      </c>
      <c r="B9868" t="s">
        <v>1763</v>
      </c>
      <c r="C9868" t="s">
        <v>1491</v>
      </c>
      <c r="D9868" s="1" t="s">
        <v>44</v>
      </c>
      <c r="E9868" s="1" t="s">
        <v>73</v>
      </c>
      <c r="F9868" s="38" t="s">
        <v>73</v>
      </c>
      <c r="G9868" s="151">
        <v>0</v>
      </c>
      <c r="H9868" s="151">
        <f t="shared" si="629"/>
        <v>0</v>
      </c>
      <c r="I9868" s="213" t="s">
        <v>100</v>
      </c>
      <c r="J9868" s="303"/>
      <c r="K9868" s="303"/>
      <c r="L9868" s="303"/>
      <c r="M9868" s="2">
        <v>5.5555555555555497E-3</v>
      </c>
      <c r="N9868">
        <v>5.5555555555555497E-3</v>
      </c>
      <c r="O9868">
        <v>1.24225998749988E-2</v>
      </c>
      <c r="P9868">
        <v>5</v>
      </c>
      <c r="Q9868" s="2">
        <v>5.53639846743295E-2</v>
      </c>
      <c r="R9868">
        <v>3.39037164151492E-2</v>
      </c>
      <c r="S9868">
        <v>7.5811014594149004E-2</v>
      </c>
      <c r="T9868">
        <v>5</v>
      </c>
    </row>
    <row r="9869" spans="1:20">
      <c r="A9869" s="66" t="s">
        <v>1753</v>
      </c>
      <c r="B9869" t="s">
        <v>1763</v>
      </c>
      <c r="C9869" t="s">
        <v>1491</v>
      </c>
      <c r="D9869" s="1" t="s">
        <v>44</v>
      </c>
      <c r="E9869" s="1" t="s">
        <v>73</v>
      </c>
      <c r="F9869" s="38" t="s">
        <v>73</v>
      </c>
      <c r="G9869" s="151">
        <v>30</v>
      </c>
      <c r="H9869" s="151">
        <f t="shared" si="629"/>
        <v>1.6348773841961851E-2</v>
      </c>
      <c r="I9869" s="213"/>
      <c r="J9869" s="303" t="s">
        <v>100</v>
      </c>
      <c r="K9869" s="303"/>
      <c r="L9869" s="303"/>
      <c r="M9869" s="2">
        <v>0</v>
      </c>
      <c r="N9869">
        <v>0</v>
      </c>
      <c r="O9869">
        <v>0</v>
      </c>
      <c r="P9869">
        <v>5</v>
      </c>
      <c r="Q9869" s="2">
        <v>0</v>
      </c>
      <c r="R9869">
        <v>0</v>
      </c>
      <c r="S9869">
        <v>0</v>
      </c>
      <c r="T9869">
        <v>5</v>
      </c>
    </row>
    <row r="9870" spans="1:20">
      <c r="A9870" s="66" t="s">
        <v>1753</v>
      </c>
      <c r="B9870" t="s">
        <v>1763</v>
      </c>
      <c r="C9870" t="s">
        <v>1491</v>
      </c>
      <c r="D9870" s="1" t="s">
        <v>44</v>
      </c>
      <c r="E9870" s="1" t="s">
        <v>73</v>
      </c>
      <c r="F9870" s="38" t="s">
        <v>73</v>
      </c>
      <c r="G9870" s="151">
        <v>1835</v>
      </c>
      <c r="H9870" s="151">
        <f t="shared" si="629"/>
        <v>1</v>
      </c>
      <c r="I9870" s="213"/>
      <c r="J9870" s="303"/>
      <c r="K9870" s="303"/>
      <c r="L9870" s="303" t="s">
        <v>100</v>
      </c>
      <c r="M9870" s="2">
        <v>0</v>
      </c>
      <c r="N9870">
        <v>0</v>
      </c>
      <c r="O9870">
        <v>0</v>
      </c>
      <c r="P9870">
        <v>5</v>
      </c>
      <c r="Q9870" s="2">
        <v>0</v>
      </c>
      <c r="R9870">
        <v>0</v>
      </c>
      <c r="S9870">
        <v>0</v>
      </c>
      <c r="T9870">
        <v>5</v>
      </c>
    </row>
    <row r="9871" spans="1:20">
      <c r="A9871" s="66" t="s">
        <v>1753</v>
      </c>
      <c r="B9871" t="s">
        <v>1765</v>
      </c>
      <c r="C9871" t="s">
        <v>1491</v>
      </c>
      <c r="D9871" s="1" t="s">
        <v>44</v>
      </c>
      <c r="E9871" s="1" t="s">
        <v>73</v>
      </c>
      <c r="F9871" s="38" t="s">
        <v>73</v>
      </c>
      <c r="G9871" s="151">
        <v>0</v>
      </c>
      <c r="H9871" s="151">
        <f t="shared" si="629"/>
        <v>0</v>
      </c>
      <c r="I9871" s="213" t="s">
        <v>100</v>
      </c>
      <c r="J9871" s="303"/>
      <c r="K9871" s="303"/>
      <c r="L9871" s="303"/>
      <c r="M9871" s="2">
        <v>0.21666666666666701</v>
      </c>
      <c r="N9871">
        <v>7.7777777777777807E-2</v>
      </c>
      <c r="O9871">
        <v>0.17391639824998401</v>
      </c>
      <c r="P9871">
        <v>5</v>
      </c>
      <c r="Q9871" s="2">
        <v>0.25769020251778901</v>
      </c>
      <c r="R9871">
        <v>9.1221673244617704E-2</v>
      </c>
      <c r="S9871">
        <v>0.203977862396239</v>
      </c>
      <c r="T9871">
        <v>5</v>
      </c>
    </row>
    <row r="9872" spans="1:20">
      <c r="A9872" s="66" t="s">
        <v>1753</v>
      </c>
      <c r="B9872" t="s">
        <v>1765</v>
      </c>
      <c r="C9872" t="s">
        <v>1491</v>
      </c>
      <c r="D9872" s="1" t="s">
        <v>44</v>
      </c>
      <c r="E9872" s="1" t="s">
        <v>73</v>
      </c>
      <c r="F9872" s="38" t="s">
        <v>73</v>
      </c>
      <c r="G9872" s="151">
        <v>30</v>
      </c>
      <c r="H9872" s="151">
        <f t="shared" si="629"/>
        <v>1.6348773841961851E-2</v>
      </c>
      <c r="I9872" s="213"/>
      <c r="J9872" s="303" t="s">
        <v>100</v>
      </c>
      <c r="K9872" s="303"/>
      <c r="L9872" s="303"/>
      <c r="M9872" s="2">
        <v>0.33333333333333298</v>
      </c>
      <c r="N9872">
        <v>5.7601225981465901E-2</v>
      </c>
      <c r="O9872">
        <v>0.12880025688188501</v>
      </c>
      <c r="P9872">
        <v>5</v>
      </c>
      <c r="Q9872" s="2">
        <v>5.5555555555555601E-2</v>
      </c>
      <c r="R9872">
        <v>5.5555555555555601E-2</v>
      </c>
      <c r="S9872">
        <v>0.12422599874998801</v>
      </c>
      <c r="T9872">
        <v>5</v>
      </c>
    </row>
    <row r="9873" spans="1:20">
      <c r="A9873" s="66" t="s">
        <v>1753</v>
      </c>
      <c r="B9873" t="s">
        <v>1765</v>
      </c>
      <c r="C9873" t="s">
        <v>1491</v>
      </c>
      <c r="D9873" s="1" t="s">
        <v>44</v>
      </c>
      <c r="E9873" s="1" t="s">
        <v>73</v>
      </c>
      <c r="F9873" s="38" t="s">
        <v>73</v>
      </c>
      <c r="G9873" s="151">
        <v>1835</v>
      </c>
      <c r="H9873" s="151">
        <f t="shared" si="629"/>
        <v>1</v>
      </c>
      <c r="I9873" s="213"/>
      <c r="J9873" s="303"/>
      <c r="K9873" s="303"/>
      <c r="L9873" s="303" t="s">
        <v>100</v>
      </c>
      <c r="M9873" s="2">
        <v>0.42777777777777798</v>
      </c>
      <c r="N9873">
        <v>0.12927862531355699</v>
      </c>
      <c r="O9873">
        <v>0.289075794238838</v>
      </c>
      <c r="P9873">
        <v>5</v>
      </c>
      <c r="Q9873" s="2">
        <v>8.3333333333333301E-2</v>
      </c>
      <c r="R9873">
        <v>8.3333333333333301E-2</v>
      </c>
      <c r="S9873">
        <v>0.186338998124982</v>
      </c>
      <c r="T9873">
        <v>5</v>
      </c>
    </row>
    <row r="9874" spans="1:20">
      <c r="A9874" s="66" t="s">
        <v>1753</v>
      </c>
      <c r="B9874" t="s">
        <v>1767</v>
      </c>
      <c r="C9874" t="s">
        <v>1491</v>
      </c>
      <c r="D9874" s="1" t="s">
        <v>44</v>
      </c>
      <c r="E9874" s="1" t="s">
        <v>73</v>
      </c>
      <c r="F9874" s="38" t="s">
        <v>73</v>
      </c>
      <c r="G9874" s="151">
        <v>0</v>
      </c>
      <c r="H9874" s="151">
        <f t="shared" si="629"/>
        <v>0</v>
      </c>
      <c r="I9874" s="213" t="s">
        <v>100</v>
      </c>
      <c r="J9874" s="303"/>
      <c r="K9874" s="303"/>
      <c r="L9874" s="303"/>
      <c r="M9874" s="2">
        <v>0.12777777777777799</v>
      </c>
      <c r="N9874">
        <v>7.8370755442588202E-2</v>
      </c>
      <c r="O9874">
        <v>0.17524233661763899</v>
      </c>
      <c r="P9874">
        <v>5</v>
      </c>
      <c r="Q9874" s="2">
        <v>0.31454296661193198</v>
      </c>
      <c r="R9874">
        <v>0.105413051505564</v>
      </c>
      <c r="S9874">
        <v>0.23571074888212701</v>
      </c>
      <c r="T9874">
        <v>5</v>
      </c>
    </row>
    <row r="9875" spans="1:20">
      <c r="A9875" s="66" t="s">
        <v>1753</v>
      </c>
      <c r="B9875" t="s">
        <v>1767</v>
      </c>
      <c r="C9875" t="s">
        <v>1491</v>
      </c>
      <c r="D9875" s="1" t="s">
        <v>44</v>
      </c>
      <c r="E9875" s="1" t="s">
        <v>73</v>
      </c>
      <c r="F9875" s="38" t="s">
        <v>73</v>
      </c>
      <c r="G9875" s="151">
        <v>30</v>
      </c>
      <c r="H9875" s="151">
        <f t="shared" si="629"/>
        <v>1.6348773841961851E-2</v>
      </c>
      <c r="I9875" s="213"/>
      <c r="J9875" s="303" t="s">
        <v>100</v>
      </c>
      <c r="K9875" s="303"/>
      <c r="L9875" s="303"/>
      <c r="M9875" s="2">
        <v>3.3333333333333298E-2</v>
      </c>
      <c r="N9875">
        <v>2.6931554763424001E-2</v>
      </c>
      <c r="O9875">
        <v>6.0220787190774401E-2</v>
      </c>
      <c r="P9875">
        <v>5</v>
      </c>
      <c r="Q9875" s="2">
        <v>2.7777777777777801E-2</v>
      </c>
      <c r="R9875">
        <v>2.1516574145596799E-2</v>
      </c>
      <c r="S9875">
        <v>4.8112522432468802E-2</v>
      </c>
      <c r="T9875">
        <v>5</v>
      </c>
    </row>
    <row r="9876" spans="1:20">
      <c r="A9876" s="66" t="s">
        <v>1753</v>
      </c>
      <c r="B9876" t="s">
        <v>1767</v>
      </c>
      <c r="C9876" t="s">
        <v>1491</v>
      </c>
      <c r="D9876" s="1" t="s">
        <v>44</v>
      </c>
      <c r="E9876" s="1" t="s">
        <v>73</v>
      </c>
      <c r="F9876" s="38" t="s">
        <v>73</v>
      </c>
      <c r="G9876" s="151">
        <v>1835</v>
      </c>
      <c r="H9876" s="151">
        <f t="shared" si="629"/>
        <v>1</v>
      </c>
      <c r="I9876" s="213"/>
      <c r="J9876" s="303"/>
      <c r="K9876" s="303"/>
      <c r="L9876" s="303" t="s">
        <v>100</v>
      </c>
      <c r="M9876" s="2">
        <v>0.13888888888888901</v>
      </c>
      <c r="N9876">
        <v>6.6897747659957194E-2</v>
      </c>
      <c r="O9876">
        <v>0.149587911309292</v>
      </c>
      <c r="P9876">
        <v>5</v>
      </c>
      <c r="Q9876" s="2">
        <v>0.162745098039216</v>
      </c>
      <c r="R9876">
        <v>8.2495467495432295E-2</v>
      </c>
      <c r="S9876">
        <v>0.18446547315541101</v>
      </c>
      <c r="T9876">
        <v>5</v>
      </c>
    </row>
    <row r="9877" spans="1:20">
      <c r="A9877" s="66" t="s">
        <v>1753</v>
      </c>
      <c r="B9877" t="s">
        <v>1769</v>
      </c>
      <c r="C9877" t="s">
        <v>1491</v>
      </c>
      <c r="D9877" s="1" t="s">
        <v>44</v>
      </c>
      <c r="E9877" s="1" t="s">
        <v>73</v>
      </c>
      <c r="F9877" s="38" t="s">
        <v>73</v>
      </c>
      <c r="G9877" s="151">
        <v>0</v>
      </c>
      <c r="H9877" s="151">
        <f t="shared" ref="H9877:H9940" si="630">G9877/1835</f>
        <v>0</v>
      </c>
      <c r="I9877" s="213" t="s">
        <v>100</v>
      </c>
      <c r="J9877" s="303"/>
      <c r="K9877" s="303"/>
      <c r="L9877" s="303"/>
      <c r="M9877" s="2">
        <v>0</v>
      </c>
      <c r="N9877">
        <v>0</v>
      </c>
      <c r="O9877">
        <v>0</v>
      </c>
      <c r="P9877">
        <v>5</v>
      </c>
      <c r="Q9877" s="2">
        <v>0</v>
      </c>
      <c r="R9877">
        <v>0</v>
      </c>
      <c r="S9877">
        <v>0</v>
      </c>
      <c r="T9877">
        <v>5</v>
      </c>
    </row>
    <row r="9878" spans="1:20">
      <c r="A9878" s="66" t="s">
        <v>1753</v>
      </c>
      <c r="B9878" t="s">
        <v>1769</v>
      </c>
      <c r="C9878" t="s">
        <v>1491</v>
      </c>
      <c r="D9878" s="1" t="s">
        <v>44</v>
      </c>
      <c r="E9878" s="1" t="s">
        <v>73</v>
      </c>
      <c r="F9878" s="38" t="s">
        <v>73</v>
      </c>
      <c r="G9878" s="151">
        <v>30</v>
      </c>
      <c r="H9878" s="151">
        <f t="shared" si="630"/>
        <v>1.6348773841961851E-2</v>
      </c>
      <c r="I9878" s="213"/>
      <c r="J9878" s="303" t="s">
        <v>100</v>
      </c>
      <c r="K9878" s="303"/>
      <c r="L9878" s="303"/>
      <c r="M9878" s="2">
        <v>0</v>
      </c>
      <c r="N9878">
        <v>0</v>
      </c>
      <c r="O9878">
        <v>0</v>
      </c>
      <c r="P9878">
        <v>5</v>
      </c>
      <c r="Q9878" s="2">
        <v>0</v>
      </c>
      <c r="R9878">
        <v>0</v>
      </c>
      <c r="S9878">
        <v>0</v>
      </c>
      <c r="T9878">
        <v>5</v>
      </c>
    </row>
    <row r="9879" spans="1:20">
      <c r="A9879" s="66" t="s">
        <v>1753</v>
      </c>
      <c r="B9879" t="s">
        <v>1769</v>
      </c>
      <c r="C9879" t="s">
        <v>1491</v>
      </c>
      <c r="D9879" s="1" t="s">
        <v>44</v>
      </c>
      <c r="E9879" s="1" t="s">
        <v>73</v>
      </c>
      <c r="F9879" s="38" t="s">
        <v>73</v>
      </c>
      <c r="G9879" s="151">
        <v>1835</v>
      </c>
      <c r="H9879" s="151">
        <f t="shared" si="630"/>
        <v>1</v>
      </c>
      <c r="I9879" s="213"/>
      <c r="J9879" s="303"/>
      <c r="K9879" s="303"/>
      <c r="L9879" s="303" t="s">
        <v>100</v>
      </c>
      <c r="M9879" s="2">
        <v>0</v>
      </c>
      <c r="N9879">
        <v>0</v>
      </c>
      <c r="O9879">
        <v>0</v>
      </c>
      <c r="P9879">
        <v>5</v>
      </c>
      <c r="Q9879" s="2">
        <v>0</v>
      </c>
      <c r="R9879">
        <v>0</v>
      </c>
      <c r="S9879">
        <v>0</v>
      </c>
      <c r="T9879">
        <v>5</v>
      </c>
    </row>
    <row r="9880" spans="1:20">
      <c r="A9880" s="66" t="s">
        <v>1753</v>
      </c>
      <c r="B9880" t="s">
        <v>1770</v>
      </c>
      <c r="C9880" t="s">
        <v>1491</v>
      </c>
      <c r="D9880" s="1" t="s">
        <v>44</v>
      </c>
      <c r="E9880" s="1" t="s">
        <v>73</v>
      </c>
      <c r="F9880" s="38" t="s">
        <v>73</v>
      </c>
      <c r="G9880" s="151">
        <v>0</v>
      </c>
      <c r="H9880" s="151">
        <f t="shared" si="630"/>
        <v>0</v>
      </c>
      <c r="I9880" s="213" t="s">
        <v>100</v>
      </c>
      <c r="J9880" s="303"/>
      <c r="K9880" s="303"/>
      <c r="L9880" s="303"/>
      <c r="M9880" s="2">
        <v>0.172222222222222</v>
      </c>
      <c r="N9880">
        <v>7.1578326259584005E-2</v>
      </c>
      <c r="O9880">
        <v>0.16005400323208799</v>
      </c>
      <c r="P9880">
        <v>5</v>
      </c>
      <c r="Q9880" s="2">
        <v>0.491319102353585</v>
      </c>
      <c r="R9880">
        <v>0.14746620555675799</v>
      </c>
      <c r="S9880">
        <v>0.32974446000886898</v>
      </c>
      <c r="T9880">
        <v>5</v>
      </c>
    </row>
    <row r="9881" spans="1:20">
      <c r="A9881" s="66" t="s">
        <v>1753</v>
      </c>
      <c r="B9881" t="s">
        <v>1770</v>
      </c>
      <c r="C9881" t="s">
        <v>1491</v>
      </c>
      <c r="D9881" s="1" t="s">
        <v>44</v>
      </c>
      <c r="E9881" s="1" t="s">
        <v>73</v>
      </c>
      <c r="F9881" s="38" t="s">
        <v>73</v>
      </c>
      <c r="G9881" s="151">
        <v>30</v>
      </c>
      <c r="H9881" s="151">
        <f t="shared" si="630"/>
        <v>1.6348773841961851E-2</v>
      </c>
      <c r="I9881" s="213"/>
      <c r="J9881" s="303" t="s">
        <v>100</v>
      </c>
      <c r="K9881" s="303"/>
      <c r="L9881" s="303"/>
      <c r="M9881" s="2">
        <v>0</v>
      </c>
      <c r="N9881">
        <v>0</v>
      </c>
      <c r="O9881">
        <v>0</v>
      </c>
      <c r="P9881">
        <v>5</v>
      </c>
      <c r="Q9881" s="2">
        <v>5.5555555555555497E-3</v>
      </c>
      <c r="R9881">
        <v>5.5555555555555497E-3</v>
      </c>
      <c r="S9881">
        <v>1.24225998749988E-2</v>
      </c>
      <c r="T9881">
        <v>5</v>
      </c>
    </row>
    <row r="9882" spans="1:20">
      <c r="A9882" s="66" t="s">
        <v>1753</v>
      </c>
      <c r="B9882" t="s">
        <v>1770</v>
      </c>
      <c r="C9882" t="s">
        <v>1491</v>
      </c>
      <c r="D9882" s="1" t="s">
        <v>44</v>
      </c>
      <c r="E9882" s="1" t="s">
        <v>73</v>
      </c>
      <c r="F9882" s="38" t="s">
        <v>73</v>
      </c>
      <c r="G9882" s="151">
        <v>1835</v>
      </c>
      <c r="H9882" s="151">
        <f t="shared" si="630"/>
        <v>1</v>
      </c>
      <c r="I9882" s="213"/>
      <c r="J9882" s="303"/>
      <c r="K9882" s="303"/>
      <c r="L9882" s="303" t="s">
        <v>100</v>
      </c>
      <c r="M9882" s="2">
        <v>0</v>
      </c>
      <c r="N9882">
        <v>0</v>
      </c>
      <c r="O9882">
        <v>0</v>
      </c>
      <c r="P9882">
        <v>5</v>
      </c>
      <c r="Q9882" s="2">
        <v>7.7777777777777807E-2</v>
      </c>
      <c r="R9882">
        <v>5.4433105395181702E-2</v>
      </c>
      <c r="S9882">
        <v>0.121716123890037</v>
      </c>
      <c r="T9882">
        <v>5</v>
      </c>
    </row>
    <row r="9883" spans="1:20">
      <c r="A9883" s="66" t="s">
        <v>1753</v>
      </c>
      <c r="B9883" t="s">
        <v>1775</v>
      </c>
      <c r="C9883" t="s">
        <v>1491</v>
      </c>
      <c r="D9883" s="1" t="s">
        <v>44</v>
      </c>
      <c r="E9883" s="1" t="s">
        <v>73</v>
      </c>
      <c r="F9883" s="38" t="s">
        <v>73</v>
      </c>
      <c r="G9883" s="151">
        <v>0</v>
      </c>
      <c r="H9883" s="151">
        <f t="shared" si="630"/>
        <v>0</v>
      </c>
      <c r="I9883" s="213" t="s">
        <v>100</v>
      </c>
      <c r="J9883" s="303"/>
      <c r="K9883" s="303"/>
      <c r="L9883" s="303"/>
      <c r="M9883" s="2">
        <v>0.122222222222222</v>
      </c>
      <c r="N9883">
        <v>5.4574674178856898E-2</v>
      </c>
      <c r="O9883">
        <v>0.122032681313827</v>
      </c>
      <c r="P9883">
        <v>5</v>
      </c>
      <c r="Q9883" s="2">
        <v>5.14285714285714E-2</v>
      </c>
      <c r="R9883">
        <v>5.14285714285714E-2</v>
      </c>
      <c r="S9883">
        <v>0.114997781699989</v>
      </c>
      <c r="T9883">
        <v>5</v>
      </c>
    </row>
    <row r="9884" spans="1:20">
      <c r="A9884" s="66" t="s">
        <v>1753</v>
      </c>
      <c r="B9884" t="s">
        <v>1775</v>
      </c>
      <c r="C9884" t="s">
        <v>1491</v>
      </c>
      <c r="D9884" s="1" t="s">
        <v>44</v>
      </c>
      <c r="E9884" s="1" t="s">
        <v>73</v>
      </c>
      <c r="F9884" s="38" t="s">
        <v>73</v>
      </c>
      <c r="G9884" s="151">
        <v>30</v>
      </c>
      <c r="H9884" s="151">
        <f t="shared" si="630"/>
        <v>1.6348773841961851E-2</v>
      </c>
      <c r="I9884" s="213"/>
      <c r="J9884" s="303" t="s">
        <v>100</v>
      </c>
      <c r="K9884" s="303"/>
      <c r="L9884" s="303"/>
      <c r="M9884" s="2">
        <v>0</v>
      </c>
      <c r="N9884">
        <v>0</v>
      </c>
      <c r="O9884">
        <v>0</v>
      </c>
      <c r="P9884">
        <v>5</v>
      </c>
      <c r="Q9884" s="2">
        <v>5.5555555555555497E-3</v>
      </c>
      <c r="R9884">
        <v>5.5555555555555497E-3</v>
      </c>
      <c r="S9884">
        <v>1.24225998749988E-2</v>
      </c>
      <c r="T9884">
        <v>5</v>
      </c>
    </row>
    <row r="9885" spans="1:20">
      <c r="A9885" s="66" t="s">
        <v>1753</v>
      </c>
      <c r="B9885" t="s">
        <v>1775</v>
      </c>
      <c r="C9885" t="s">
        <v>1491</v>
      </c>
      <c r="D9885" s="1" t="s">
        <v>44</v>
      </c>
      <c r="E9885" s="1" t="s">
        <v>73</v>
      </c>
      <c r="F9885" s="38" t="s">
        <v>73</v>
      </c>
      <c r="G9885" s="151">
        <v>1835</v>
      </c>
      <c r="H9885" s="151">
        <f t="shared" si="630"/>
        <v>1</v>
      </c>
      <c r="I9885" s="213"/>
      <c r="J9885" s="303"/>
      <c r="K9885" s="303"/>
      <c r="L9885" s="303" t="s">
        <v>100</v>
      </c>
      <c r="M9885" s="2">
        <v>3.3333333333333298E-2</v>
      </c>
      <c r="N9885">
        <v>3.3333333333333298E-2</v>
      </c>
      <c r="O9885">
        <v>7.4535599249993006E-2</v>
      </c>
      <c r="P9885">
        <v>5</v>
      </c>
      <c r="Q9885" s="2">
        <v>0.05</v>
      </c>
      <c r="R9885">
        <v>3.09320242379446E-2</v>
      </c>
      <c r="S9885">
        <v>6.9166108877715196E-2</v>
      </c>
      <c r="T9885">
        <v>5</v>
      </c>
    </row>
    <row r="9886" spans="1:20">
      <c r="A9886" s="66" t="s">
        <v>1753</v>
      </c>
      <c r="B9886" t="s">
        <v>1783</v>
      </c>
      <c r="C9886" t="s">
        <v>1491</v>
      </c>
      <c r="D9886" s="1" t="s">
        <v>44</v>
      </c>
      <c r="E9886" s="1" t="s">
        <v>73</v>
      </c>
      <c r="F9886" s="38" t="s">
        <v>73</v>
      </c>
      <c r="G9886" s="151">
        <v>0</v>
      </c>
      <c r="H9886" s="151">
        <f t="shared" si="630"/>
        <v>0</v>
      </c>
      <c r="I9886" s="213" t="s">
        <v>100</v>
      </c>
      <c r="J9886" s="303"/>
      <c r="K9886" s="303"/>
      <c r="L9886" s="303"/>
      <c r="M9886" s="2">
        <v>0</v>
      </c>
      <c r="N9886">
        <v>0</v>
      </c>
      <c r="O9886">
        <v>0</v>
      </c>
      <c r="P9886">
        <v>5</v>
      </c>
      <c r="Q9886" s="2">
        <v>0</v>
      </c>
      <c r="R9886">
        <v>0</v>
      </c>
      <c r="S9886">
        <v>0</v>
      </c>
      <c r="T9886">
        <v>5</v>
      </c>
    </row>
    <row r="9887" spans="1:20">
      <c r="A9887" s="66" t="s">
        <v>1753</v>
      </c>
      <c r="B9887" t="s">
        <v>1783</v>
      </c>
      <c r="C9887" t="s">
        <v>1491</v>
      </c>
      <c r="D9887" s="1" t="s">
        <v>44</v>
      </c>
      <c r="E9887" s="1" t="s">
        <v>73</v>
      </c>
      <c r="F9887" s="38" t="s">
        <v>73</v>
      </c>
      <c r="G9887" s="151">
        <v>30</v>
      </c>
      <c r="H9887" s="151">
        <f t="shared" si="630"/>
        <v>1.6348773841961851E-2</v>
      </c>
      <c r="I9887" s="213"/>
      <c r="J9887" s="303" t="s">
        <v>100</v>
      </c>
      <c r="K9887" s="303"/>
      <c r="L9887" s="303"/>
      <c r="M9887" s="2">
        <v>0</v>
      </c>
      <c r="N9887">
        <v>0</v>
      </c>
      <c r="O9887">
        <v>0</v>
      </c>
      <c r="P9887">
        <v>5</v>
      </c>
      <c r="Q9887" s="2">
        <v>0</v>
      </c>
      <c r="R9887">
        <v>0</v>
      </c>
      <c r="S9887">
        <v>0</v>
      </c>
      <c r="T9887">
        <v>5</v>
      </c>
    </row>
    <row r="9888" spans="1:20">
      <c r="A9888" s="66" t="s">
        <v>1753</v>
      </c>
      <c r="B9888" t="s">
        <v>1783</v>
      </c>
      <c r="C9888" t="s">
        <v>1491</v>
      </c>
      <c r="D9888" s="1" t="s">
        <v>44</v>
      </c>
      <c r="E9888" s="1" t="s">
        <v>73</v>
      </c>
      <c r="F9888" s="38" t="s">
        <v>73</v>
      </c>
      <c r="G9888" s="151">
        <v>1835</v>
      </c>
      <c r="H9888" s="151">
        <f t="shared" si="630"/>
        <v>1</v>
      </c>
      <c r="I9888" s="213"/>
      <c r="J9888" s="303"/>
      <c r="K9888" s="303"/>
      <c r="L9888" s="303" t="s">
        <v>100</v>
      </c>
      <c r="M9888" s="2">
        <v>0</v>
      </c>
      <c r="N9888">
        <v>0</v>
      </c>
      <c r="O9888">
        <v>0</v>
      </c>
      <c r="P9888">
        <v>5</v>
      </c>
      <c r="Q9888" s="2">
        <v>0</v>
      </c>
      <c r="R9888">
        <v>0</v>
      </c>
      <c r="S9888">
        <v>0</v>
      </c>
      <c r="T9888">
        <v>5</v>
      </c>
    </row>
    <row r="9889" spans="1:20">
      <c r="A9889" s="66" t="s">
        <v>1753</v>
      </c>
      <c r="B9889" t="s">
        <v>1784</v>
      </c>
      <c r="C9889" t="s">
        <v>1491</v>
      </c>
      <c r="D9889" s="1" t="s">
        <v>44</v>
      </c>
      <c r="E9889" s="1" t="s">
        <v>73</v>
      </c>
      <c r="F9889" s="38" t="s">
        <v>73</v>
      </c>
      <c r="G9889" s="151">
        <v>0</v>
      </c>
      <c r="H9889" s="151">
        <f t="shared" si="630"/>
        <v>0</v>
      </c>
      <c r="I9889" s="213" t="s">
        <v>100</v>
      </c>
      <c r="J9889" s="303"/>
      <c r="K9889" s="303"/>
      <c r="L9889" s="303"/>
      <c r="M9889" s="2">
        <v>2.2222222222222199E-2</v>
      </c>
      <c r="N9889">
        <v>2.2222222222222199E-2</v>
      </c>
      <c r="O9889">
        <v>4.9690399499995298E-2</v>
      </c>
      <c r="P9889">
        <v>5</v>
      </c>
      <c r="Q9889" s="2">
        <v>1.6666666666666701E-2</v>
      </c>
      <c r="R9889">
        <v>1.6666666666666701E-2</v>
      </c>
      <c r="S9889">
        <v>3.7267799624996503E-2</v>
      </c>
      <c r="T9889">
        <v>5</v>
      </c>
    </row>
    <row r="9890" spans="1:20">
      <c r="A9890" s="66" t="s">
        <v>1753</v>
      </c>
      <c r="B9890" t="s">
        <v>1784</v>
      </c>
      <c r="C9890" t="s">
        <v>1491</v>
      </c>
      <c r="D9890" s="1" t="s">
        <v>44</v>
      </c>
      <c r="E9890" s="1" t="s">
        <v>73</v>
      </c>
      <c r="F9890" s="38" t="s">
        <v>73</v>
      </c>
      <c r="G9890" s="151">
        <v>30</v>
      </c>
      <c r="H9890" s="151">
        <f t="shared" si="630"/>
        <v>1.6348773841961851E-2</v>
      </c>
      <c r="I9890" s="213"/>
      <c r="J9890" s="303" t="s">
        <v>100</v>
      </c>
      <c r="K9890" s="303"/>
      <c r="L9890" s="303"/>
      <c r="M9890" s="2">
        <v>5.5555555555555497E-3</v>
      </c>
      <c r="N9890">
        <v>5.5555555555555497E-3</v>
      </c>
      <c r="O9890">
        <v>1.24225998749988E-2</v>
      </c>
      <c r="P9890">
        <v>5</v>
      </c>
      <c r="Q9890" s="2">
        <v>1.6666666666666701E-2</v>
      </c>
      <c r="R9890">
        <v>1.6666666666666701E-2</v>
      </c>
      <c r="S9890">
        <v>3.7267799624996503E-2</v>
      </c>
      <c r="T9890">
        <v>5</v>
      </c>
    </row>
    <row r="9891" spans="1:20">
      <c r="A9891" s="66" t="s">
        <v>1753</v>
      </c>
      <c r="B9891" t="s">
        <v>1784</v>
      </c>
      <c r="C9891" t="s">
        <v>1491</v>
      </c>
      <c r="D9891" s="1" t="s">
        <v>44</v>
      </c>
      <c r="E9891" s="1" t="s">
        <v>73</v>
      </c>
      <c r="F9891" s="38" t="s">
        <v>73</v>
      </c>
      <c r="G9891" s="151">
        <v>1835</v>
      </c>
      <c r="H9891" s="151">
        <f t="shared" si="630"/>
        <v>1</v>
      </c>
      <c r="I9891" s="213"/>
      <c r="J9891" s="303"/>
      <c r="K9891" s="303"/>
      <c r="L9891" s="303" t="s">
        <v>100</v>
      </c>
      <c r="M9891" s="2">
        <v>0</v>
      </c>
      <c r="N9891">
        <v>0</v>
      </c>
      <c r="O9891">
        <v>0</v>
      </c>
      <c r="P9891">
        <v>5</v>
      </c>
      <c r="Q9891" s="2">
        <v>0</v>
      </c>
      <c r="R9891">
        <v>0</v>
      </c>
      <c r="S9891">
        <v>0</v>
      </c>
      <c r="T9891">
        <v>5</v>
      </c>
    </row>
    <row r="9892" spans="1:20">
      <c r="A9892" s="66" t="s">
        <v>1753</v>
      </c>
      <c r="B9892" t="s">
        <v>1785</v>
      </c>
      <c r="C9892" t="s">
        <v>1491</v>
      </c>
      <c r="D9892" s="1" t="s">
        <v>44</v>
      </c>
      <c r="E9892" s="1" t="s">
        <v>73</v>
      </c>
      <c r="F9892" s="38" t="s">
        <v>73</v>
      </c>
      <c r="G9892" s="151">
        <v>0</v>
      </c>
      <c r="H9892" s="151">
        <f t="shared" si="630"/>
        <v>0</v>
      </c>
      <c r="I9892" s="213" t="s">
        <v>100</v>
      </c>
      <c r="J9892" s="303"/>
      <c r="K9892" s="303"/>
      <c r="L9892" s="303"/>
      <c r="M9892" s="2">
        <v>0.86666666666666703</v>
      </c>
      <c r="N9892">
        <v>6.6550825281727399E-2</v>
      </c>
      <c r="O9892">
        <v>0.14881216928865401</v>
      </c>
      <c r="P9892">
        <v>5</v>
      </c>
      <c r="Q9892" s="2">
        <v>0.52005473453749296</v>
      </c>
      <c r="R9892">
        <v>0.175682870988078</v>
      </c>
      <c r="S9892">
        <v>0.39283884201166802</v>
      </c>
      <c r="T9892">
        <v>5</v>
      </c>
    </row>
    <row r="9893" spans="1:20">
      <c r="A9893" s="66" t="s">
        <v>1753</v>
      </c>
      <c r="B9893" t="s">
        <v>1785</v>
      </c>
      <c r="C9893" t="s">
        <v>1491</v>
      </c>
      <c r="D9893" s="1" t="s">
        <v>44</v>
      </c>
      <c r="E9893" s="1" t="s">
        <v>73</v>
      </c>
      <c r="F9893" s="38" t="s">
        <v>73</v>
      </c>
      <c r="G9893" s="151">
        <v>30</v>
      </c>
      <c r="H9893" s="151">
        <f t="shared" si="630"/>
        <v>1.6348773841961851E-2</v>
      </c>
      <c r="I9893" s="213"/>
      <c r="J9893" s="303" t="s">
        <v>100</v>
      </c>
      <c r="K9893" s="303"/>
      <c r="L9893" s="303"/>
      <c r="M9893" s="2">
        <v>0.30555555555555602</v>
      </c>
      <c r="N9893">
        <v>0.102815308462899</v>
      </c>
      <c r="O9893">
        <v>0.22990201885065101</v>
      </c>
      <c r="P9893">
        <v>5</v>
      </c>
      <c r="Q9893" s="2">
        <v>2.2222222222222199E-2</v>
      </c>
      <c r="R9893">
        <v>2.2222222222222199E-2</v>
      </c>
      <c r="S9893">
        <v>4.9690399499995298E-2</v>
      </c>
      <c r="T9893">
        <v>5</v>
      </c>
    </row>
    <row r="9894" spans="1:20">
      <c r="A9894" s="66" t="s">
        <v>1753</v>
      </c>
      <c r="B9894" t="s">
        <v>1785</v>
      </c>
      <c r="C9894" t="s">
        <v>1491</v>
      </c>
      <c r="D9894" s="1" t="s">
        <v>44</v>
      </c>
      <c r="E9894" s="1" t="s">
        <v>73</v>
      </c>
      <c r="F9894" s="38" t="s">
        <v>73</v>
      </c>
      <c r="G9894" s="151">
        <v>1835</v>
      </c>
      <c r="H9894" s="151">
        <f t="shared" si="630"/>
        <v>1</v>
      </c>
      <c r="I9894" s="213"/>
      <c r="J9894" s="303"/>
      <c r="K9894" s="303"/>
      <c r="L9894" s="303" t="s">
        <v>100</v>
      </c>
      <c r="M9894" s="2">
        <v>0.233333333333333</v>
      </c>
      <c r="N9894">
        <v>9.8052014415126607E-2</v>
      </c>
      <c r="O9894">
        <v>0.21925096956301199</v>
      </c>
      <c r="P9894">
        <v>5</v>
      </c>
      <c r="Q9894" s="2">
        <v>1.6666666666666701E-2</v>
      </c>
      <c r="R9894">
        <v>1.6666666666666701E-2</v>
      </c>
      <c r="S9894">
        <v>3.7267799624996503E-2</v>
      </c>
      <c r="T9894">
        <v>5</v>
      </c>
    </row>
    <row r="9895" spans="1:20">
      <c r="A9895" s="66" t="s">
        <v>1753</v>
      </c>
      <c r="B9895" t="s">
        <v>1786</v>
      </c>
      <c r="C9895" t="s">
        <v>1491</v>
      </c>
      <c r="D9895" s="1" t="s">
        <v>44</v>
      </c>
      <c r="E9895" s="1" t="s">
        <v>73</v>
      </c>
      <c r="F9895" s="38" t="s">
        <v>73</v>
      </c>
      <c r="G9895" s="151">
        <v>0</v>
      </c>
      <c r="H9895" s="151">
        <f t="shared" si="630"/>
        <v>0</v>
      </c>
      <c r="I9895" s="213" t="s">
        <v>100</v>
      </c>
      <c r="J9895" s="303"/>
      <c r="K9895" s="303"/>
      <c r="L9895" s="303"/>
      <c r="M9895" s="2">
        <v>0.327777777777778</v>
      </c>
      <c r="N9895">
        <v>7.5767676094365896E-2</v>
      </c>
      <c r="O9895">
        <v>0.169421674244188</v>
      </c>
      <c r="P9895">
        <v>5</v>
      </c>
      <c r="Q9895" s="2">
        <v>0.64639846743295004</v>
      </c>
      <c r="R9895">
        <v>9.0883907360315597E-2</v>
      </c>
      <c r="S9895">
        <v>0.20322259491845901</v>
      </c>
      <c r="T9895">
        <v>5</v>
      </c>
    </row>
    <row r="9896" spans="1:20">
      <c r="A9896" s="66" t="s">
        <v>1753</v>
      </c>
      <c r="B9896" t="s">
        <v>1786</v>
      </c>
      <c r="C9896" t="s">
        <v>1491</v>
      </c>
      <c r="D9896" s="1" t="s">
        <v>44</v>
      </c>
      <c r="E9896" s="1" t="s">
        <v>73</v>
      </c>
      <c r="F9896" s="38" t="s">
        <v>73</v>
      </c>
      <c r="G9896" s="151">
        <v>30</v>
      </c>
      <c r="H9896" s="151">
        <f t="shared" si="630"/>
        <v>1.6348773841961851E-2</v>
      </c>
      <c r="I9896" s="213"/>
      <c r="J9896" s="303" t="s">
        <v>100</v>
      </c>
      <c r="K9896" s="303"/>
      <c r="L9896" s="303"/>
      <c r="M9896" s="2">
        <v>0</v>
      </c>
      <c r="N9896">
        <v>0</v>
      </c>
      <c r="O9896">
        <v>0</v>
      </c>
      <c r="P9896">
        <v>5</v>
      </c>
      <c r="Q9896" s="2">
        <v>0</v>
      </c>
      <c r="R9896">
        <v>0</v>
      </c>
      <c r="S9896">
        <v>0</v>
      </c>
      <c r="T9896">
        <v>5</v>
      </c>
    </row>
    <row r="9897" spans="1:20">
      <c r="A9897" s="66" t="s">
        <v>1753</v>
      </c>
      <c r="B9897" t="s">
        <v>1786</v>
      </c>
      <c r="C9897" t="s">
        <v>1491</v>
      </c>
      <c r="D9897" s="1" t="s">
        <v>44</v>
      </c>
      <c r="E9897" s="1" t="s">
        <v>73</v>
      </c>
      <c r="F9897" s="38" t="s">
        <v>73</v>
      </c>
      <c r="G9897" s="151">
        <v>1835</v>
      </c>
      <c r="H9897" s="151">
        <f t="shared" si="630"/>
        <v>1</v>
      </c>
      <c r="I9897" s="213"/>
      <c r="J9897" s="303"/>
      <c r="K9897" s="303"/>
      <c r="L9897" s="303" t="s">
        <v>100</v>
      </c>
      <c r="M9897" s="2">
        <v>0.05</v>
      </c>
      <c r="N9897">
        <v>3.7679611017362599E-2</v>
      </c>
      <c r="O9897">
        <v>8.4254171600572803E-2</v>
      </c>
      <c r="P9897">
        <v>5</v>
      </c>
      <c r="Q9897" s="2">
        <v>0</v>
      </c>
      <c r="R9897">
        <v>0</v>
      </c>
      <c r="S9897">
        <v>0</v>
      </c>
      <c r="T9897">
        <v>5</v>
      </c>
    </row>
    <row r="9898" spans="1:20">
      <c r="A9898" s="66" t="s">
        <v>1753</v>
      </c>
      <c r="B9898" t="s">
        <v>1787</v>
      </c>
      <c r="C9898" t="s">
        <v>1491</v>
      </c>
      <c r="D9898" s="1" t="s">
        <v>44</v>
      </c>
      <c r="E9898" s="1" t="s">
        <v>73</v>
      </c>
      <c r="F9898" s="38" t="s">
        <v>73</v>
      </c>
      <c r="G9898" s="151">
        <v>0</v>
      </c>
      <c r="H9898" s="151">
        <f t="shared" si="630"/>
        <v>0</v>
      </c>
      <c r="I9898" s="213" t="s">
        <v>100</v>
      </c>
      <c r="J9898" s="303"/>
      <c r="K9898" s="303"/>
      <c r="L9898" s="303"/>
      <c r="M9898" s="2">
        <v>0.16111111111111101</v>
      </c>
      <c r="N9898">
        <v>6.6550825281727399E-2</v>
      </c>
      <c r="O9898">
        <v>0.14881216928865401</v>
      </c>
      <c r="P9898">
        <v>5</v>
      </c>
      <c r="Q9898" s="2">
        <v>0.16672140120416001</v>
      </c>
      <c r="R9898">
        <v>3.8060054317673002E-2</v>
      </c>
      <c r="S9898">
        <v>8.5104868681651194E-2</v>
      </c>
      <c r="T9898">
        <v>5</v>
      </c>
    </row>
    <row r="9899" spans="1:20">
      <c r="A9899" s="66" t="s">
        <v>1753</v>
      </c>
      <c r="B9899" t="s">
        <v>1787</v>
      </c>
      <c r="C9899" t="s">
        <v>1491</v>
      </c>
      <c r="D9899" s="1" t="s">
        <v>44</v>
      </c>
      <c r="E9899" s="1" t="s">
        <v>73</v>
      </c>
      <c r="F9899" s="38" t="s">
        <v>73</v>
      </c>
      <c r="G9899" s="151">
        <v>30</v>
      </c>
      <c r="H9899" s="151">
        <f t="shared" si="630"/>
        <v>1.6348773841961851E-2</v>
      </c>
      <c r="I9899" s="213"/>
      <c r="J9899" s="303" t="s">
        <v>100</v>
      </c>
      <c r="K9899" s="303"/>
      <c r="L9899" s="303"/>
      <c r="M9899" s="2">
        <v>1.1111111111111099E-2</v>
      </c>
      <c r="N9899">
        <v>1.1111111111111099E-2</v>
      </c>
      <c r="O9899">
        <v>2.4845199749997701E-2</v>
      </c>
      <c r="P9899">
        <v>5</v>
      </c>
      <c r="Q9899" s="2">
        <v>0</v>
      </c>
      <c r="R9899">
        <v>0</v>
      </c>
      <c r="S9899">
        <v>0</v>
      </c>
      <c r="T9899">
        <v>5</v>
      </c>
    </row>
    <row r="9900" spans="1:20">
      <c r="A9900" s="66" t="s">
        <v>1753</v>
      </c>
      <c r="B9900" t="s">
        <v>1787</v>
      </c>
      <c r="C9900" t="s">
        <v>1491</v>
      </c>
      <c r="D9900" s="1" t="s">
        <v>44</v>
      </c>
      <c r="E9900" s="1" t="s">
        <v>73</v>
      </c>
      <c r="F9900" s="38" t="s">
        <v>73</v>
      </c>
      <c r="G9900" s="151">
        <v>1835</v>
      </c>
      <c r="H9900" s="151">
        <f t="shared" si="630"/>
        <v>1</v>
      </c>
      <c r="I9900" s="213"/>
      <c r="J9900" s="303"/>
      <c r="K9900" s="303"/>
      <c r="L9900" s="303" t="s">
        <v>100</v>
      </c>
      <c r="M9900" s="2">
        <v>4.4444444444444398E-2</v>
      </c>
      <c r="N9900">
        <v>3.2394177193584998E-2</v>
      </c>
      <c r="O9900">
        <v>7.2435582280029401E-2</v>
      </c>
      <c r="P9900">
        <v>5</v>
      </c>
      <c r="Q9900" s="2">
        <v>5.5555555555555601E-2</v>
      </c>
      <c r="R9900">
        <v>3.51364184463153E-2</v>
      </c>
      <c r="S9900">
        <v>7.8567420131838595E-2</v>
      </c>
      <c r="T9900">
        <v>5</v>
      </c>
    </row>
    <row r="9901" spans="1:20">
      <c r="A9901" s="66" t="s">
        <v>1753</v>
      </c>
      <c r="B9901" t="s">
        <v>1790</v>
      </c>
      <c r="C9901" t="s">
        <v>1491</v>
      </c>
      <c r="D9901" s="1" t="s">
        <v>44</v>
      </c>
      <c r="E9901" s="1" t="s">
        <v>73</v>
      </c>
      <c r="F9901" s="38" t="s">
        <v>73</v>
      </c>
      <c r="G9901" s="151">
        <v>0</v>
      </c>
      <c r="H9901" s="151">
        <f t="shared" si="630"/>
        <v>0</v>
      </c>
      <c r="I9901" s="213" t="s">
        <v>100</v>
      </c>
      <c r="J9901" s="303"/>
      <c r="K9901" s="303"/>
      <c r="L9901" s="303"/>
      <c r="M9901" s="2">
        <v>0</v>
      </c>
      <c r="N9901">
        <v>0</v>
      </c>
      <c r="O9901">
        <v>0</v>
      </c>
      <c r="P9901">
        <v>5</v>
      </c>
      <c r="Q9901" s="2">
        <v>0</v>
      </c>
      <c r="R9901">
        <v>0</v>
      </c>
      <c r="S9901">
        <v>0</v>
      </c>
      <c r="T9901">
        <v>5</v>
      </c>
    </row>
    <row r="9902" spans="1:20">
      <c r="A9902" s="66" t="s">
        <v>1753</v>
      </c>
      <c r="B9902" t="s">
        <v>1790</v>
      </c>
      <c r="C9902" t="s">
        <v>1491</v>
      </c>
      <c r="D9902" s="1" t="s">
        <v>44</v>
      </c>
      <c r="E9902" s="1" t="s">
        <v>73</v>
      </c>
      <c r="F9902" s="38" t="s">
        <v>73</v>
      </c>
      <c r="G9902" s="151">
        <v>30</v>
      </c>
      <c r="H9902" s="151">
        <f t="shared" si="630"/>
        <v>1.6348773841961851E-2</v>
      </c>
      <c r="I9902" s="213"/>
      <c r="J9902" s="303" t="s">
        <v>100</v>
      </c>
      <c r="K9902" s="303"/>
      <c r="L9902" s="303"/>
      <c r="M9902" s="2">
        <v>0</v>
      </c>
      <c r="N9902">
        <v>0</v>
      </c>
      <c r="O9902">
        <v>0</v>
      </c>
      <c r="P9902">
        <v>5</v>
      </c>
      <c r="Q9902" s="2">
        <v>0</v>
      </c>
      <c r="R9902">
        <v>0</v>
      </c>
      <c r="S9902">
        <v>0</v>
      </c>
      <c r="T9902">
        <v>5</v>
      </c>
    </row>
    <row r="9903" spans="1:20">
      <c r="A9903" s="66" t="s">
        <v>1753</v>
      </c>
      <c r="B9903" t="s">
        <v>1790</v>
      </c>
      <c r="C9903" t="s">
        <v>1491</v>
      </c>
      <c r="D9903" s="1" t="s">
        <v>44</v>
      </c>
      <c r="E9903" s="1" t="s">
        <v>73</v>
      </c>
      <c r="F9903" s="38" t="s">
        <v>73</v>
      </c>
      <c r="G9903" s="151">
        <v>1835</v>
      </c>
      <c r="H9903" s="151">
        <f t="shared" si="630"/>
        <v>1</v>
      </c>
      <c r="I9903" s="213"/>
      <c r="J9903" s="303"/>
      <c r="K9903" s="303"/>
      <c r="L9903" s="303" t="s">
        <v>100</v>
      </c>
      <c r="M9903" s="2">
        <v>0</v>
      </c>
      <c r="N9903">
        <v>0</v>
      </c>
      <c r="O9903">
        <v>0</v>
      </c>
      <c r="P9903">
        <v>5</v>
      </c>
      <c r="Q9903" s="2">
        <v>0</v>
      </c>
      <c r="R9903">
        <v>0</v>
      </c>
      <c r="S9903">
        <v>0</v>
      </c>
      <c r="T9903">
        <v>5</v>
      </c>
    </row>
    <row r="9904" spans="1:20">
      <c r="A9904" s="66" t="s">
        <v>1753</v>
      </c>
      <c r="B9904" t="s">
        <v>1795</v>
      </c>
      <c r="C9904" t="s">
        <v>1491</v>
      </c>
      <c r="D9904" s="1" t="s">
        <v>44</v>
      </c>
      <c r="E9904" s="1" t="s">
        <v>73</v>
      </c>
      <c r="F9904" s="38" t="s">
        <v>73</v>
      </c>
      <c r="G9904" s="151">
        <v>0</v>
      </c>
      <c r="H9904" s="151">
        <f t="shared" si="630"/>
        <v>0</v>
      </c>
      <c r="I9904" s="213" t="s">
        <v>100</v>
      </c>
      <c r="J9904" s="303"/>
      <c r="K9904" s="303"/>
      <c r="L9904" s="303"/>
      <c r="M9904" s="2">
        <v>0</v>
      </c>
      <c r="N9904">
        <v>0</v>
      </c>
      <c r="O9904">
        <v>0</v>
      </c>
      <c r="P9904">
        <v>5</v>
      </c>
      <c r="Q9904" s="2">
        <v>3.4482758620689703E-2</v>
      </c>
      <c r="R9904">
        <v>3.4482758620689703E-2</v>
      </c>
      <c r="S9904">
        <v>7.7105792327578998E-2</v>
      </c>
      <c r="T9904">
        <v>5</v>
      </c>
    </row>
    <row r="9905" spans="1:20">
      <c r="A9905" s="66" t="s">
        <v>1753</v>
      </c>
      <c r="B9905" t="s">
        <v>1795</v>
      </c>
      <c r="C9905" t="s">
        <v>1491</v>
      </c>
      <c r="D9905" s="1" t="s">
        <v>44</v>
      </c>
      <c r="E9905" s="1" t="s">
        <v>73</v>
      </c>
      <c r="F9905" s="38" t="s">
        <v>73</v>
      </c>
      <c r="G9905" s="151">
        <v>30</v>
      </c>
      <c r="H9905" s="151">
        <f t="shared" si="630"/>
        <v>1.6348773841961851E-2</v>
      </c>
      <c r="I9905" s="213"/>
      <c r="J9905" s="303" t="s">
        <v>100</v>
      </c>
      <c r="K9905" s="303"/>
      <c r="L9905" s="303"/>
      <c r="M9905" s="2">
        <v>0</v>
      </c>
      <c r="N9905">
        <v>0</v>
      </c>
      <c r="O9905">
        <v>0</v>
      </c>
      <c r="P9905">
        <v>5</v>
      </c>
      <c r="Q9905" s="2">
        <v>0</v>
      </c>
      <c r="R9905">
        <v>0</v>
      </c>
      <c r="S9905">
        <v>0</v>
      </c>
      <c r="T9905">
        <v>5</v>
      </c>
    </row>
    <row r="9906" spans="1:20">
      <c r="A9906" s="66" t="s">
        <v>1753</v>
      </c>
      <c r="B9906" t="s">
        <v>1795</v>
      </c>
      <c r="C9906" t="s">
        <v>1491</v>
      </c>
      <c r="D9906" s="1" t="s">
        <v>44</v>
      </c>
      <c r="E9906" s="1" t="s">
        <v>73</v>
      </c>
      <c r="F9906" s="38" t="s">
        <v>73</v>
      </c>
      <c r="G9906" s="151">
        <v>1835</v>
      </c>
      <c r="H9906" s="151">
        <f t="shared" si="630"/>
        <v>1</v>
      </c>
      <c r="I9906" s="213"/>
      <c r="J9906" s="303"/>
      <c r="K9906" s="303"/>
      <c r="L9906" s="303" t="s">
        <v>100</v>
      </c>
      <c r="M9906" s="2">
        <v>0</v>
      </c>
      <c r="N9906">
        <v>0</v>
      </c>
      <c r="O9906">
        <v>0</v>
      </c>
      <c r="P9906">
        <v>5</v>
      </c>
      <c r="Q9906" s="2">
        <v>0</v>
      </c>
      <c r="R9906">
        <v>0</v>
      </c>
      <c r="S9906">
        <v>0</v>
      </c>
      <c r="T9906">
        <v>5</v>
      </c>
    </row>
    <row r="9907" spans="1:20">
      <c r="A9907" s="66" t="s">
        <v>1753</v>
      </c>
      <c r="B9907" t="s">
        <v>1802</v>
      </c>
      <c r="C9907" t="s">
        <v>1491</v>
      </c>
      <c r="D9907" s="1" t="s">
        <v>44</v>
      </c>
      <c r="E9907" s="1" t="s">
        <v>73</v>
      </c>
      <c r="F9907" s="38" t="s">
        <v>73</v>
      </c>
      <c r="G9907" s="151">
        <v>0</v>
      </c>
      <c r="H9907" s="151">
        <f t="shared" si="630"/>
        <v>0</v>
      </c>
      <c r="I9907" s="213" t="s">
        <v>100</v>
      </c>
      <c r="J9907" s="303"/>
      <c r="K9907" s="303"/>
      <c r="L9907" s="303"/>
      <c r="M9907" s="2">
        <v>7.2222222222222202E-2</v>
      </c>
      <c r="N9907">
        <v>6.5499034014175506E-2</v>
      </c>
      <c r="O9907">
        <v>0.14646029251626699</v>
      </c>
      <c r="P9907">
        <v>5</v>
      </c>
      <c r="Q9907" s="2">
        <v>1.12698412698413E-2</v>
      </c>
      <c r="R9907">
        <v>6.9024809222726696E-3</v>
      </c>
      <c r="S9907">
        <v>1.5434416555597101E-2</v>
      </c>
      <c r="T9907">
        <v>5</v>
      </c>
    </row>
    <row r="9908" spans="1:20">
      <c r="A9908" s="66" t="s">
        <v>1753</v>
      </c>
      <c r="B9908" t="s">
        <v>1802</v>
      </c>
      <c r="C9908" t="s">
        <v>1491</v>
      </c>
      <c r="D9908" s="1" t="s">
        <v>44</v>
      </c>
      <c r="E9908" s="1" t="s">
        <v>73</v>
      </c>
      <c r="F9908" s="38" t="s">
        <v>73</v>
      </c>
      <c r="G9908" s="151">
        <v>30</v>
      </c>
      <c r="H9908" s="151">
        <f t="shared" si="630"/>
        <v>1.6348773841961851E-2</v>
      </c>
      <c r="I9908" s="213"/>
      <c r="J9908" s="303" t="s">
        <v>100</v>
      </c>
      <c r="K9908" s="303"/>
      <c r="L9908" s="303"/>
      <c r="M9908" s="2">
        <v>3.3333333333333298E-2</v>
      </c>
      <c r="N9908">
        <v>2.04124145231931E-2</v>
      </c>
      <c r="O9908">
        <v>4.5643546458763798E-2</v>
      </c>
      <c r="P9908">
        <v>5</v>
      </c>
      <c r="Q9908" s="2">
        <v>0</v>
      </c>
      <c r="R9908">
        <v>0</v>
      </c>
      <c r="S9908">
        <v>0</v>
      </c>
      <c r="T9908">
        <v>5</v>
      </c>
    </row>
    <row r="9909" spans="1:20">
      <c r="A9909" s="66" t="s">
        <v>1753</v>
      </c>
      <c r="B9909" t="s">
        <v>1802</v>
      </c>
      <c r="C9909" t="s">
        <v>1491</v>
      </c>
      <c r="D9909" s="1" t="s">
        <v>44</v>
      </c>
      <c r="E9909" s="1" t="s">
        <v>73</v>
      </c>
      <c r="F9909" s="38" t="s">
        <v>73</v>
      </c>
      <c r="G9909" s="151">
        <v>1835</v>
      </c>
      <c r="H9909" s="151">
        <f t="shared" si="630"/>
        <v>1</v>
      </c>
      <c r="I9909" s="213"/>
      <c r="J9909" s="303"/>
      <c r="K9909" s="303"/>
      <c r="L9909" s="303" t="s">
        <v>100</v>
      </c>
      <c r="M9909" s="2">
        <v>4.4444444444444398E-2</v>
      </c>
      <c r="N9909">
        <v>2.2566773346210999E-2</v>
      </c>
      <c r="O9909">
        <v>5.0460839234958199E-2</v>
      </c>
      <c r="P9909">
        <v>5</v>
      </c>
      <c r="Q9909" s="2">
        <v>5.8823529411764698E-2</v>
      </c>
      <c r="R9909">
        <v>5.8823529411764698E-2</v>
      </c>
      <c r="S9909">
        <v>0.13153341044116401</v>
      </c>
      <c r="T9909">
        <v>5</v>
      </c>
    </row>
    <row r="9910" spans="1:20">
      <c r="A9910" s="66" t="s">
        <v>1753</v>
      </c>
      <c r="B9910" t="s">
        <v>1803</v>
      </c>
      <c r="C9910" t="s">
        <v>1491</v>
      </c>
      <c r="D9910" s="1" t="s">
        <v>44</v>
      </c>
      <c r="E9910" s="1" t="s">
        <v>73</v>
      </c>
      <c r="F9910" s="38" t="s">
        <v>73</v>
      </c>
      <c r="G9910" s="151">
        <v>0</v>
      </c>
      <c r="H9910" s="151">
        <f t="shared" si="630"/>
        <v>0</v>
      </c>
      <c r="I9910" s="213" t="s">
        <v>100</v>
      </c>
      <c r="J9910" s="303"/>
      <c r="K9910" s="303"/>
      <c r="L9910" s="303"/>
      <c r="M9910" s="2">
        <v>4.4444444444444398E-2</v>
      </c>
      <c r="N9910">
        <v>3.2394177193584998E-2</v>
      </c>
      <c r="O9910">
        <v>7.2435582280029401E-2</v>
      </c>
      <c r="P9910">
        <v>5</v>
      </c>
      <c r="Q9910" s="2">
        <v>6.6666666666666693E-2</v>
      </c>
      <c r="R9910">
        <v>4.8591265790377501E-2</v>
      </c>
      <c r="S9910">
        <v>0.108653373420044</v>
      </c>
      <c r="T9910">
        <v>5</v>
      </c>
    </row>
    <row r="9911" spans="1:20">
      <c r="A9911" s="66" t="s">
        <v>1753</v>
      </c>
      <c r="B9911" t="s">
        <v>1803</v>
      </c>
      <c r="C9911" t="s">
        <v>1491</v>
      </c>
      <c r="D9911" s="1" t="s">
        <v>44</v>
      </c>
      <c r="E9911" s="1" t="s">
        <v>73</v>
      </c>
      <c r="F9911" s="38" t="s">
        <v>73</v>
      </c>
      <c r="G9911" s="151">
        <v>30</v>
      </c>
      <c r="H9911" s="151">
        <f t="shared" si="630"/>
        <v>1.6348773841961851E-2</v>
      </c>
      <c r="I9911" s="213"/>
      <c r="J9911" s="303" t="s">
        <v>100</v>
      </c>
      <c r="K9911" s="303"/>
      <c r="L9911" s="303"/>
      <c r="M9911" s="2">
        <v>9.44444444444444E-2</v>
      </c>
      <c r="N9911">
        <v>4.3567742059328098E-2</v>
      </c>
      <c r="O9911">
        <v>9.7420432870834295E-2</v>
      </c>
      <c r="P9911">
        <v>5</v>
      </c>
      <c r="Q9911" s="2">
        <v>3.3333333333333298E-2</v>
      </c>
      <c r="R9911">
        <v>3.3333333333333298E-2</v>
      </c>
      <c r="S9911">
        <v>7.4535599249993006E-2</v>
      </c>
      <c r="T9911">
        <v>5</v>
      </c>
    </row>
    <row r="9912" spans="1:20">
      <c r="A9912" s="66" t="s">
        <v>1753</v>
      </c>
      <c r="B9912" t="s">
        <v>1803</v>
      </c>
      <c r="C9912" t="s">
        <v>1491</v>
      </c>
      <c r="D9912" s="1" t="s">
        <v>44</v>
      </c>
      <c r="E9912" s="1" t="s">
        <v>73</v>
      </c>
      <c r="F9912" s="38" t="s">
        <v>73</v>
      </c>
      <c r="G9912" s="151">
        <v>1835</v>
      </c>
      <c r="H9912" s="151">
        <f t="shared" si="630"/>
        <v>1</v>
      </c>
      <c r="I9912" s="213"/>
      <c r="J9912" s="303"/>
      <c r="K9912" s="303"/>
      <c r="L9912" s="303" t="s">
        <v>100</v>
      </c>
      <c r="M9912" s="2">
        <v>0.172222222222222</v>
      </c>
      <c r="N9912">
        <v>5.8531409738070798E-2</v>
      </c>
      <c r="O9912">
        <v>0.130880210993219</v>
      </c>
      <c r="P9912">
        <v>5</v>
      </c>
      <c r="Q9912" s="2">
        <v>8.3333333333333301E-2</v>
      </c>
      <c r="R9912">
        <v>5.5555555555555601E-2</v>
      </c>
      <c r="S9912">
        <v>0.12422599874998801</v>
      </c>
      <c r="T9912">
        <v>5</v>
      </c>
    </row>
    <row r="9913" spans="1:20">
      <c r="A9913" s="66" t="s">
        <v>1753</v>
      </c>
      <c r="B9913" t="s">
        <v>1806</v>
      </c>
      <c r="C9913" t="s">
        <v>1491</v>
      </c>
      <c r="D9913" s="1" t="s">
        <v>44</v>
      </c>
      <c r="E9913" s="1" t="s">
        <v>73</v>
      </c>
      <c r="F9913" s="38" t="s">
        <v>73</v>
      </c>
      <c r="G9913" s="151">
        <v>0</v>
      </c>
      <c r="H9913" s="151">
        <f t="shared" si="630"/>
        <v>0</v>
      </c>
      <c r="I9913" s="213" t="s">
        <v>100</v>
      </c>
      <c r="J9913" s="303"/>
      <c r="K9913" s="303"/>
      <c r="L9913" s="303"/>
      <c r="M9913" s="2">
        <v>4.4444444444444398E-2</v>
      </c>
      <c r="N9913">
        <v>2.5760051376377002E-2</v>
      </c>
      <c r="O9913">
        <v>5.7601225981465901E-2</v>
      </c>
      <c r="P9913">
        <v>5</v>
      </c>
      <c r="Q9913" s="2">
        <v>8.0864805692391906E-2</v>
      </c>
      <c r="R9913">
        <v>5.8656711774687897E-2</v>
      </c>
      <c r="S9913">
        <v>0.13116039486481401</v>
      </c>
      <c r="T9913">
        <v>5</v>
      </c>
    </row>
    <row r="9914" spans="1:20">
      <c r="A9914" s="66" t="s">
        <v>1753</v>
      </c>
      <c r="B9914" t="s">
        <v>1806</v>
      </c>
      <c r="C9914" t="s">
        <v>1491</v>
      </c>
      <c r="D9914" s="1" t="s">
        <v>44</v>
      </c>
      <c r="E9914" s="1" t="s">
        <v>73</v>
      </c>
      <c r="F9914" s="38" t="s">
        <v>73</v>
      </c>
      <c r="G9914" s="151">
        <v>30</v>
      </c>
      <c r="H9914" s="151">
        <f t="shared" si="630"/>
        <v>1.6348773841961851E-2</v>
      </c>
      <c r="I9914" s="213"/>
      <c r="J9914" s="303" t="s">
        <v>100</v>
      </c>
      <c r="K9914" s="303"/>
      <c r="L9914" s="303"/>
      <c r="M9914" s="2">
        <v>0</v>
      </c>
      <c r="N9914">
        <v>0</v>
      </c>
      <c r="O9914">
        <v>0</v>
      </c>
      <c r="P9914">
        <v>5</v>
      </c>
      <c r="Q9914" s="2">
        <v>0</v>
      </c>
      <c r="R9914">
        <v>0</v>
      </c>
      <c r="S9914">
        <v>0</v>
      </c>
      <c r="T9914">
        <v>5</v>
      </c>
    </row>
    <row r="9915" spans="1:20">
      <c r="A9915" s="66" t="s">
        <v>1753</v>
      </c>
      <c r="B9915" t="s">
        <v>1806</v>
      </c>
      <c r="C9915" t="s">
        <v>1491</v>
      </c>
      <c r="D9915" s="1" t="s">
        <v>44</v>
      </c>
      <c r="E9915" s="1" t="s">
        <v>73</v>
      </c>
      <c r="F9915" s="38" t="s">
        <v>73</v>
      </c>
      <c r="G9915" s="151">
        <v>1835</v>
      </c>
      <c r="H9915" s="151">
        <f t="shared" si="630"/>
        <v>1</v>
      </c>
      <c r="I9915" s="213"/>
      <c r="J9915" s="303"/>
      <c r="K9915" s="303"/>
      <c r="L9915" s="303" t="s">
        <v>100</v>
      </c>
      <c r="M9915" s="2">
        <v>0</v>
      </c>
      <c r="N9915">
        <v>0</v>
      </c>
      <c r="O9915">
        <v>0</v>
      </c>
      <c r="P9915">
        <v>5</v>
      </c>
      <c r="Q9915" s="2">
        <v>0</v>
      </c>
      <c r="R9915">
        <v>0</v>
      </c>
      <c r="S9915">
        <v>0</v>
      </c>
      <c r="T9915">
        <v>5</v>
      </c>
    </row>
    <row r="9916" spans="1:20">
      <c r="A9916" s="66" t="s">
        <v>1753</v>
      </c>
      <c r="B9916" t="s">
        <v>1808</v>
      </c>
      <c r="C9916" t="s">
        <v>1491</v>
      </c>
      <c r="D9916" s="1" t="s">
        <v>44</v>
      </c>
      <c r="E9916" s="1" t="s">
        <v>73</v>
      </c>
      <c r="F9916" s="38" t="s">
        <v>73</v>
      </c>
      <c r="G9916" s="151">
        <v>0</v>
      </c>
      <c r="H9916" s="151">
        <f t="shared" si="630"/>
        <v>0</v>
      </c>
      <c r="I9916" s="213" t="s">
        <v>100</v>
      </c>
      <c r="J9916" s="303"/>
      <c r="K9916" s="303"/>
      <c r="L9916" s="303"/>
      <c r="M9916" s="2">
        <v>2.2222222222222199E-2</v>
      </c>
      <c r="N9916">
        <v>2.2222222222222199E-2</v>
      </c>
      <c r="O9916">
        <v>4.9690399499995298E-2</v>
      </c>
      <c r="P9916">
        <v>5</v>
      </c>
      <c r="Q9916" s="2">
        <v>3.7832512315270898E-2</v>
      </c>
      <c r="R9916">
        <v>2.3336655302248498E-2</v>
      </c>
      <c r="S9916">
        <v>5.2182347623308603E-2</v>
      </c>
      <c r="T9916">
        <v>5</v>
      </c>
    </row>
    <row r="9917" spans="1:20">
      <c r="A9917" s="66" t="s">
        <v>1753</v>
      </c>
      <c r="B9917" t="s">
        <v>1808</v>
      </c>
      <c r="C9917" t="s">
        <v>1491</v>
      </c>
      <c r="D9917" s="1" t="s">
        <v>44</v>
      </c>
      <c r="E9917" s="1" t="s">
        <v>73</v>
      </c>
      <c r="F9917" s="38" t="s">
        <v>73</v>
      </c>
      <c r="G9917" s="151">
        <v>30</v>
      </c>
      <c r="H9917" s="151">
        <f t="shared" si="630"/>
        <v>1.6348773841961851E-2</v>
      </c>
      <c r="I9917" s="213"/>
      <c r="J9917" s="303" t="s">
        <v>100</v>
      </c>
      <c r="K9917" s="303"/>
      <c r="L9917" s="303"/>
      <c r="M9917" s="2">
        <v>0</v>
      </c>
      <c r="N9917">
        <v>0</v>
      </c>
      <c r="O9917">
        <v>0</v>
      </c>
      <c r="P9917">
        <v>5</v>
      </c>
      <c r="Q9917" s="2">
        <v>0</v>
      </c>
      <c r="R9917">
        <v>0</v>
      </c>
      <c r="S9917">
        <v>0</v>
      </c>
      <c r="T9917">
        <v>5</v>
      </c>
    </row>
    <row r="9918" spans="1:20">
      <c r="A9918" s="66" t="s">
        <v>1753</v>
      </c>
      <c r="B9918" t="s">
        <v>1808</v>
      </c>
      <c r="C9918" t="s">
        <v>1491</v>
      </c>
      <c r="D9918" s="1" t="s">
        <v>44</v>
      </c>
      <c r="E9918" s="1" t="s">
        <v>73</v>
      </c>
      <c r="F9918" s="38" t="s">
        <v>73</v>
      </c>
      <c r="G9918" s="151">
        <v>1835</v>
      </c>
      <c r="H9918" s="151">
        <f t="shared" si="630"/>
        <v>1</v>
      </c>
      <c r="I9918" s="213"/>
      <c r="J9918" s="303"/>
      <c r="K9918" s="303"/>
      <c r="L9918" s="303" t="s">
        <v>100</v>
      </c>
      <c r="M9918" s="2">
        <v>0</v>
      </c>
      <c r="N9918">
        <v>0</v>
      </c>
      <c r="O9918">
        <v>0</v>
      </c>
      <c r="P9918">
        <v>5</v>
      </c>
      <c r="Q9918" s="2">
        <v>0</v>
      </c>
      <c r="R9918">
        <v>0</v>
      </c>
      <c r="S9918">
        <v>0</v>
      </c>
      <c r="T9918">
        <v>5</v>
      </c>
    </row>
    <row r="9919" spans="1:20">
      <c r="A9919" s="66" t="s">
        <v>1753</v>
      </c>
      <c r="B9919" t="s">
        <v>1810</v>
      </c>
      <c r="C9919" t="s">
        <v>1491</v>
      </c>
      <c r="D9919" s="1" t="s">
        <v>44</v>
      </c>
      <c r="E9919" s="1" t="s">
        <v>73</v>
      </c>
      <c r="F9919" s="38" t="s">
        <v>73</v>
      </c>
      <c r="G9919" s="151">
        <v>0</v>
      </c>
      <c r="H9919" s="151">
        <f t="shared" si="630"/>
        <v>0</v>
      </c>
      <c r="I9919" s="213" t="s">
        <v>100</v>
      </c>
      <c r="J9919" s="303"/>
      <c r="K9919" s="303"/>
      <c r="L9919" s="303"/>
      <c r="M9919" s="2">
        <v>0</v>
      </c>
      <c r="N9919">
        <v>0</v>
      </c>
      <c r="O9919">
        <v>0</v>
      </c>
      <c r="P9919">
        <v>5</v>
      </c>
      <c r="Q9919" s="2">
        <v>0</v>
      </c>
      <c r="R9919">
        <v>0</v>
      </c>
      <c r="S9919">
        <v>0</v>
      </c>
      <c r="T9919">
        <v>5</v>
      </c>
    </row>
    <row r="9920" spans="1:20">
      <c r="A9920" s="66" t="s">
        <v>1753</v>
      </c>
      <c r="B9920" t="s">
        <v>1810</v>
      </c>
      <c r="C9920" t="s">
        <v>1491</v>
      </c>
      <c r="D9920" s="1" t="s">
        <v>44</v>
      </c>
      <c r="E9920" s="1" t="s">
        <v>73</v>
      </c>
      <c r="F9920" s="38" t="s">
        <v>73</v>
      </c>
      <c r="G9920" s="151">
        <v>30</v>
      </c>
      <c r="H9920" s="151">
        <f t="shared" si="630"/>
        <v>1.6348773841961851E-2</v>
      </c>
      <c r="I9920" s="213"/>
      <c r="J9920" s="303" t="s">
        <v>100</v>
      </c>
      <c r="K9920" s="303"/>
      <c r="L9920" s="303"/>
      <c r="M9920" s="2">
        <v>0</v>
      </c>
      <c r="N9920">
        <v>0</v>
      </c>
      <c r="O9920">
        <v>0</v>
      </c>
      <c r="P9920">
        <v>5</v>
      </c>
      <c r="Q9920" s="2">
        <v>0</v>
      </c>
      <c r="R9920">
        <v>0</v>
      </c>
      <c r="S9920">
        <v>0</v>
      </c>
      <c r="T9920">
        <v>5</v>
      </c>
    </row>
    <row r="9921" spans="1:20">
      <c r="A9921" s="66" t="s">
        <v>1753</v>
      </c>
      <c r="B9921" t="s">
        <v>1810</v>
      </c>
      <c r="C9921" t="s">
        <v>1491</v>
      </c>
      <c r="D9921" s="1" t="s">
        <v>44</v>
      </c>
      <c r="E9921" s="1" t="s">
        <v>73</v>
      </c>
      <c r="F9921" s="38" t="s">
        <v>73</v>
      </c>
      <c r="G9921" s="151">
        <v>1835</v>
      </c>
      <c r="H9921" s="151">
        <f t="shared" si="630"/>
        <v>1</v>
      </c>
      <c r="I9921" s="213"/>
      <c r="J9921" s="303"/>
      <c r="K9921" s="303"/>
      <c r="L9921" s="303" t="s">
        <v>100</v>
      </c>
      <c r="M9921" s="2">
        <v>0</v>
      </c>
      <c r="N9921">
        <v>0</v>
      </c>
      <c r="O9921">
        <v>0</v>
      </c>
      <c r="P9921">
        <v>5</v>
      </c>
      <c r="Q9921" s="2">
        <v>0</v>
      </c>
      <c r="R9921">
        <v>0</v>
      </c>
      <c r="S9921">
        <v>0</v>
      </c>
      <c r="T9921">
        <v>5</v>
      </c>
    </row>
    <row r="9922" spans="1:20">
      <c r="A9922" s="66" t="s">
        <v>1753</v>
      </c>
      <c r="B9922" t="s">
        <v>1813</v>
      </c>
      <c r="C9922" t="s">
        <v>1491</v>
      </c>
      <c r="D9922" s="1" t="s">
        <v>44</v>
      </c>
      <c r="E9922" s="1" t="s">
        <v>73</v>
      </c>
      <c r="F9922" s="38" t="s">
        <v>73</v>
      </c>
      <c r="G9922" s="151">
        <v>0</v>
      </c>
      <c r="H9922" s="151">
        <f t="shared" si="630"/>
        <v>0</v>
      </c>
      <c r="I9922" s="213" t="s">
        <v>100</v>
      </c>
      <c r="J9922" s="303"/>
      <c r="K9922" s="303"/>
      <c r="L9922" s="303"/>
      <c r="M9922" s="2">
        <v>9.44444444444444E-2</v>
      </c>
      <c r="N9922">
        <v>2.72165526975909E-2</v>
      </c>
      <c r="O9922">
        <v>6.0858061945018499E-2</v>
      </c>
      <c r="P9922">
        <v>5</v>
      </c>
      <c r="Q9922" s="2">
        <v>3.0459770114942501E-2</v>
      </c>
      <c r="R9922">
        <v>1.8790554855484799E-2</v>
      </c>
      <c r="S9922">
        <v>4.20169579918028E-2</v>
      </c>
      <c r="T9922">
        <v>5</v>
      </c>
    </row>
    <row r="9923" spans="1:20">
      <c r="A9923" s="66" t="s">
        <v>1753</v>
      </c>
      <c r="B9923" t="s">
        <v>1813</v>
      </c>
      <c r="C9923" t="s">
        <v>1491</v>
      </c>
      <c r="D9923" s="1" t="s">
        <v>44</v>
      </c>
      <c r="E9923" s="1" t="s">
        <v>73</v>
      </c>
      <c r="F9923" s="38" t="s">
        <v>73</v>
      </c>
      <c r="G9923" s="151">
        <v>30</v>
      </c>
      <c r="H9923" s="151">
        <f t="shared" si="630"/>
        <v>1.6348773841961851E-2</v>
      </c>
      <c r="I9923" s="213"/>
      <c r="J9923" s="303" t="s">
        <v>100</v>
      </c>
      <c r="K9923" s="303"/>
      <c r="L9923" s="303"/>
      <c r="M9923" s="2">
        <v>0</v>
      </c>
      <c r="N9923">
        <v>0</v>
      </c>
      <c r="O9923">
        <v>0</v>
      </c>
      <c r="P9923">
        <v>5</v>
      </c>
      <c r="Q9923" s="2">
        <v>0</v>
      </c>
      <c r="R9923">
        <v>0</v>
      </c>
      <c r="S9923">
        <v>0</v>
      </c>
      <c r="T9923">
        <v>5</v>
      </c>
    </row>
    <row r="9924" spans="1:20">
      <c r="A9924" s="66" t="s">
        <v>1753</v>
      </c>
      <c r="B9924" t="s">
        <v>1813</v>
      </c>
      <c r="C9924" t="s">
        <v>1491</v>
      </c>
      <c r="D9924" s="1" t="s">
        <v>44</v>
      </c>
      <c r="E9924" s="1" t="s">
        <v>73</v>
      </c>
      <c r="F9924" s="38" t="s">
        <v>73</v>
      </c>
      <c r="G9924" s="151">
        <v>1835</v>
      </c>
      <c r="H9924" s="151">
        <f t="shared" si="630"/>
        <v>1</v>
      </c>
      <c r="I9924" s="213"/>
      <c r="J9924" s="303"/>
      <c r="K9924" s="303"/>
      <c r="L9924" s="303" t="s">
        <v>100</v>
      </c>
      <c r="M9924" s="2">
        <v>0</v>
      </c>
      <c r="N9924">
        <v>0</v>
      </c>
      <c r="O9924">
        <v>0</v>
      </c>
      <c r="P9924">
        <v>5</v>
      </c>
      <c r="Q9924" s="2">
        <v>0</v>
      </c>
      <c r="R9924">
        <v>0</v>
      </c>
      <c r="S9924">
        <v>0</v>
      </c>
      <c r="T9924">
        <v>5</v>
      </c>
    </row>
    <row r="9925" spans="1:20">
      <c r="A9925" s="66" t="s">
        <v>1753</v>
      </c>
      <c r="B9925" t="s">
        <v>1814</v>
      </c>
      <c r="C9925" t="s">
        <v>1491</v>
      </c>
      <c r="D9925" s="1" t="s">
        <v>44</v>
      </c>
      <c r="E9925" s="1" t="s">
        <v>73</v>
      </c>
      <c r="F9925" s="38" t="s">
        <v>73</v>
      </c>
      <c r="G9925" s="151">
        <v>0</v>
      </c>
      <c r="H9925" s="151">
        <f t="shared" si="630"/>
        <v>0</v>
      </c>
      <c r="I9925" s="213" t="s">
        <v>100</v>
      </c>
      <c r="J9925" s="303"/>
      <c r="K9925" s="303"/>
      <c r="L9925" s="303"/>
      <c r="M9925" s="2">
        <v>0</v>
      </c>
      <c r="N9925">
        <v>0</v>
      </c>
      <c r="O9925">
        <v>0</v>
      </c>
      <c r="P9925">
        <v>5</v>
      </c>
      <c r="Q9925" s="2">
        <v>0</v>
      </c>
      <c r="R9925">
        <v>0</v>
      </c>
      <c r="S9925">
        <v>0</v>
      </c>
      <c r="T9925">
        <v>5</v>
      </c>
    </row>
    <row r="9926" spans="1:20">
      <c r="A9926" s="66" t="s">
        <v>1753</v>
      </c>
      <c r="B9926" t="s">
        <v>1814</v>
      </c>
      <c r="C9926" t="s">
        <v>1491</v>
      </c>
      <c r="D9926" s="1" t="s">
        <v>44</v>
      </c>
      <c r="E9926" s="1" t="s">
        <v>73</v>
      </c>
      <c r="F9926" s="38" t="s">
        <v>73</v>
      </c>
      <c r="G9926" s="151">
        <v>30</v>
      </c>
      <c r="H9926" s="151">
        <f t="shared" si="630"/>
        <v>1.6348773841961851E-2</v>
      </c>
      <c r="I9926" s="213"/>
      <c r="J9926" s="303" t="s">
        <v>100</v>
      </c>
      <c r="K9926" s="303"/>
      <c r="L9926" s="303"/>
      <c r="M9926" s="2">
        <v>0</v>
      </c>
      <c r="N9926">
        <v>0</v>
      </c>
      <c r="O9926">
        <v>0</v>
      </c>
      <c r="P9926">
        <v>5</v>
      </c>
      <c r="Q9926" s="2">
        <v>0</v>
      </c>
      <c r="R9926">
        <v>0</v>
      </c>
      <c r="S9926">
        <v>0</v>
      </c>
      <c r="T9926">
        <v>5</v>
      </c>
    </row>
    <row r="9927" spans="1:20">
      <c r="A9927" s="66" t="s">
        <v>1753</v>
      </c>
      <c r="B9927" t="s">
        <v>1814</v>
      </c>
      <c r="C9927" t="s">
        <v>1491</v>
      </c>
      <c r="D9927" s="1" t="s">
        <v>44</v>
      </c>
      <c r="E9927" s="1" t="s">
        <v>73</v>
      </c>
      <c r="F9927" s="38" t="s">
        <v>73</v>
      </c>
      <c r="G9927" s="151">
        <v>1835</v>
      </c>
      <c r="H9927" s="151">
        <f t="shared" si="630"/>
        <v>1</v>
      </c>
      <c r="I9927" s="213"/>
      <c r="J9927" s="303"/>
      <c r="K9927" s="303"/>
      <c r="L9927" s="303" t="s">
        <v>100</v>
      </c>
      <c r="M9927" s="2">
        <v>0</v>
      </c>
      <c r="N9927">
        <v>0</v>
      </c>
      <c r="O9927">
        <v>0</v>
      </c>
      <c r="P9927">
        <v>5</v>
      </c>
      <c r="Q9927" s="2">
        <v>0</v>
      </c>
      <c r="R9927">
        <v>0</v>
      </c>
      <c r="S9927">
        <v>0</v>
      </c>
      <c r="T9927">
        <v>5</v>
      </c>
    </row>
    <row r="9928" spans="1:20">
      <c r="A9928" s="66" t="s">
        <v>1753</v>
      </c>
      <c r="B9928" t="s">
        <v>1820</v>
      </c>
      <c r="C9928" t="s">
        <v>1491</v>
      </c>
      <c r="D9928" s="1" t="s">
        <v>44</v>
      </c>
      <c r="E9928" s="1" t="s">
        <v>73</v>
      </c>
      <c r="F9928" s="38" t="s">
        <v>73</v>
      </c>
      <c r="G9928" s="151">
        <v>0</v>
      </c>
      <c r="H9928" s="151">
        <f t="shared" si="630"/>
        <v>0</v>
      </c>
      <c r="I9928" s="213" t="s">
        <v>100</v>
      </c>
      <c r="J9928" s="303"/>
      <c r="K9928" s="303"/>
      <c r="L9928" s="303"/>
      <c r="M9928" s="2">
        <v>0</v>
      </c>
      <c r="N9928">
        <v>0</v>
      </c>
      <c r="O9928">
        <v>0</v>
      </c>
      <c r="P9928">
        <v>5</v>
      </c>
      <c r="Q9928" s="2">
        <v>0</v>
      </c>
      <c r="R9928">
        <v>0</v>
      </c>
      <c r="S9928">
        <v>0</v>
      </c>
      <c r="T9928">
        <v>5</v>
      </c>
    </row>
    <row r="9929" spans="1:20">
      <c r="A9929" s="66" t="s">
        <v>1753</v>
      </c>
      <c r="B9929" t="s">
        <v>1820</v>
      </c>
      <c r="C9929" t="s">
        <v>1491</v>
      </c>
      <c r="D9929" s="1" t="s">
        <v>44</v>
      </c>
      <c r="E9929" s="1" t="s">
        <v>73</v>
      </c>
      <c r="F9929" s="38" t="s">
        <v>73</v>
      </c>
      <c r="G9929" s="151">
        <v>30</v>
      </c>
      <c r="H9929" s="151">
        <f t="shared" si="630"/>
        <v>1.6348773841961851E-2</v>
      </c>
      <c r="I9929" s="213"/>
      <c r="J9929" s="303" t="s">
        <v>100</v>
      </c>
      <c r="K9929" s="303"/>
      <c r="L9929" s="303"/>
      <c r="M9929" s="2">
        <v>0</v>
      </c>
      <c r="N9929">
        <v>0</v>
      </c>
      <c r="O9929">
        <v>0</v>
      </c>
      <c r="P9929">
        <v>5</v>
      </c>
      <c r="Q9929" s="2">
        <v>0</v>
      </c>
      <c r="R9929">
        <v>0</v>
      </c>
      <c r="S9929">
        <v>0</v>
      </c>
      <c r="T9929">
        <v>5</v>
      </c>
    </row>
    <row r="9930" spans="1:20">
      <c r="A9930" s="66" t="s">
        <v>1753</v>
      </c>
      <c r="B9930" t="s">
        <v>1820</v>
      </c>
      <c r="C9930" t="s">
        <v>1491</v>
      </c>
      <c r="D9930" s="1" t="s">
        <v>44</v>
      </c>
      <c r="E9930" s="1" t="s">
        <v>73</v>
      </c>
      <c r="F9930" s="38" t="s">
        <v>73</v>
      </c>
      <c r="G9930" s="151">
        <v>1835</v>
      </c>
      <c r="H9930" s="151">
        <f t="shared" si="630"/>
        <v>1</v>
      </c>
      <c r="I9930" s="213"/>
      <c r="J9930" s="303"/>
      <c r="K9930" s="303"/>
      <c r="L9930" s="303" t="s">
        <v>100</v>
      </c>
      <c r="M9930" s="2">
        <v>0</v>
      </c>
      <c r="N9930">
        <v>0</v>
      </c>
      <c r="O9930">
        <v>0</v>
      </c>
      <c r="P9930">
        <v>5</v>
      </c>
      <c r="Q9930" s="2">
        <v>1.1111111111111099E-2</v>
      </c>
      <c r="R9930">
        <v>1.1111111111111099E-2</v>
      </c>
      <c r="S9930">
        <v>2.4845199749997701E-2</v>
      </c>
      <c r="T9930">
        <v>5</v>
      </c>
    </row>
    <row r="9931" spans="1:20">
      <c r="A9931" s="66" t="s">
        <v>1753</v>
      </c>
      <c r="B9931" t="s">
        <v>1822</v>
      </c>
      <c r="C9931" t="s">
        <v>1491</v>
      </c>
      <c r="D9931" s="1" t="s">
        <v>44</v>
      </c>
      <c r="E9931" s="1" t="s">
        <v>73</v>
      </c>
      <c r="F9931" s="38" t="s">
        <v>73</v>
      </c>
      <c r="G9931" s="151">
        <v>0</v>
      </c>
      <c r="H9931" s="151">
        <f t="shared" si="630"/>
        <v>0</v>
      </c>
      <c r="I9931" s="213" t="s">
        <v>100</v>
      </c>
      <c r="J9931" s="303"/>
      <c r="K9931" s="303"/>
      <c r="L9931" s="303"/>
      <c r="M9931" s="2">
        <v>6.6666666666666693E-2</v>
      </c>
      <c r="N9931">
        <v>3.3564016593318299E-2</v>
      </c>
      <c r="O9931">
        <v>7.5051422700590495E-2</v>
      </c>
      <c r="P9931">
        <v>5</v>
      </c>
      <c r="Q9931" s="2">
        <v>0.12183908045977</v>
      </c>
      <c r="R9931">
        <v>4.7479442920454501E-2</v>
      </c>
      <c r="S9931">
        <v>0.10616726190395701</v>
      </c>
      <c r="T9931">
        <v>5</v>
      </c>
    </row>
    <row r="9932" spans="1:20">
      <c r="A9932" s="66" t="s">
        <v>1753</v>
      </c>
      <c r="B9932" t="s">
        <v>1822</v>
      </c>
      <c r="C9932" t="s">
        <v>1491</v>
      </c>
      <c r="D9932" s="1" t="s">
        <v>44</v>
      </c>
      <c r="E9932" s="1" t="s">
        <v>73</v>
      </c>
      <c r="F9932" s="38" t="s">
        <v>73</v>
      </c>
      <c r="G9932" s="151">
        <v>30</v>
      </c>
      <c r="H9932" s="151">
        <f t="shared" si="630"/>
        <v>1.6348773841961851E-2</v>
      </c>
      <c r="I9932" s="213"/>
      <c r="J9932" s="303" t="s">
        <v>100</v>
      </c>
      <c r="K9932" s="303"/>
      <c r="L9932" s="303"/>
      <c r="M9932" s="2">
        <v>5.5555555555555497E-3</v>
      </c>
      <c r="N9932">
        <v>5.5555555555555497E-3</v>
      </c>
      <c r="O9932">
        <v>1.24225998749988E-2</v>
      </c>
      <c r="P9932">
        <v>5</v>
      </c>
      <c r="Q9932" s="2">
        <v>2.2222222222222199E-2</v>
      </c>
      <c r="R9932">
        <v>2.2222222222222199E-2</v>
      </c>
      <c r="S9932">
        <v>4.9690399499995298E-2</v>
      </c>
      <c r="T9932">
        <v>5</v>
      </c>
    </row>
    <row r="9933" spans="1:20">
      <c r="A9933" s="66" t="s">
        <v>1753</v>
      </c>
      <c r="B9933" t="s">
        <v>1822</v>
      </c>
      <c r="C9933" t="s">
        <v>1491</v>
      </c>
      <c r="D9933" s="1" t="s">
        <v>44</v>
      </c>
      <c r="E9933" s="1" t="s">
        <v>73</v>
      </c>
      <c r="F9933" s="38" t="s">
        <v>73</v>
      </c>
      <c r="G9933" s="151">
        <v>1835</v>
      </c>
      <c r="H9933" s="151">
        <f t="shared" si="630"/>
        <v>1</v>
      </c>
      <c r="I9933" s="213"/>
      <c r="J9933" s="303"/>
      <c r="K9933" s="303"/>
      <c r="L9933" s="303" t="s">
        <v>100</v>
      </c>
      <c r="M9933" s="2">
        <v>0.13888888888888901</v>
      </c>
      <c r="N9933">
        <v>9.78156492314389E-2</v>
      </c>
      <c r="O9933">
        <v>0.218722440944773</v>
      </c>
      <c r="P9933">
        <v>5</v>
      </c>
      <c r="Q9933" s="2">
        <v>0.172222222222222</v>
      </c>
      <c r="R9933">
        <v>7.4742355817076195E-2</v>
      </c>
      <c r="S9933">
        <v>0.16712898840545901</v>
      </c>
      <c r="T9933">
        <v>5</v>
      </c>
    </row>
    <row r="9934" spans="1:20">
      <c r="A9934" s="66" t="s">
        <v>1753</v>
      </c>
      <c r="B9934" t="s">
        <v>1823</v>
      </c>
      <c r="C9934" t="s">
        <v>1491</v>
      </c>
      <c r="D9934" s="1" t="s">
        <v>44</v>
      </c>
      <c r="E9934" s="1" t="s">
        <v>73</v>
      </c>
      <c r="F9934" s="38" t="s">
        <v>73</v>
      </c>
      <c r="G9934" s="151">
        <v>0</v>
      </c>
      <c r="H9934" s="151">
        <f t="shared" si="630"/>
        <v>0</v>
      </c>
      <c r="I9934" s="213" t="s">
        <v>100</v>
      </c>
      <c r="J9934" s="303"/>
      <c r="K9934" s="303"/>
      <c r="L9934" s="303"/>
      <c r="M9934" s="2">
        <v>0.39444444444444399</v>
      </c>
      <c r="N9934">
        <v>0.16372402253657101</v>
      </c>
      <c r="O9934">
        <v>0.36609804394147999</v>
      </c>
      <c r="P9934">
        <v>5</v>
      </c>
      <c r="Q9934" s="2">
        <v>0.121964969896004</v>
      </c>
      <c r="R9934">
        <v>7.5242957519543102E-2</v>
      </c>
      <c r="S9934">
        <v>0.16824836784182701</v>
      </c>
      <c r="T9934">
        <v>5</v>
      </c>
    </row>
    <row r="9935" spans="1:20">
      <c r="A9935" s="66" t="s">
        <v>1753</v>
      </c>
      <c r="B9935" t="s">
        <v>1823</v>
      </c>
      <c r="C9935" t="s">
        <v>1491</v>
      </c>
      <c r="D9935" s="1" t="s">
        <v>44</v>
      </c>
      <c r="E9935" s="1" t="s">
        <v>73</v>
      </c>
      <c r="F9935" s="38" t="s">
        <v>73</v>
      </c>
      <c r="G9935" s="151">
        <v>30</v>
      </c>
      <c r="H9935" s="151">
        <f t="shared" si="630"/>
        <v>1.6348773841961851E-2</v>
      </c>
      <c r="I9935" s="213"/>
      <c r="J9935" s="303" t="s">
        <v>100</v>
      </c>
      <c r="K9935" s="303"/>
      <c r="L9935" s="303"/>
      <c r="M9935" s="2">
        <v>0.18333333333333299</v>
      </c>
      <c r="N9935">
        <v>7.2222222222222202E-2</v>
      </c>
      <c r="O9935">
        <v>0.16149379837498501</v>
      </c>
      <c r="P9935">
        <v>5</v>
      </c>
      <c r="Q9935" s="2">
        <v>0</v>
      </c>
      <c r="R9935">
        <v>0</v>
      </c>
      <c r="S9935">
        <v>0</v>
      </c>
      <c r="T9935">
        <v>5</v>
      </c>
    </row>
    <row r="9936" spans="1:20">
      <c r="A9936" s="66" t="s">
        <v>1753</v>
      </c>
      <c r="B9936" t="s">
        <v>1823</v>
      </c>
      <c r="C9936" t="s">
        <v>1491</v>
      </c>
      <c r="D9936" s="1" t="s">
        <v>44</v>
      </c>
      <c r="E9936" s="1" t="s">
        <v>73</v>
      </c>
      <c r="F9936" s="38" t="s">
        <v>73</v>
      </c>
      <c r="G9936" s="151">
        <v>1835</v>
      </c>
      <c r="H9936" s="151">
        <f t="shared" si="630"/>
        <v>1</v>
      </c>
      <c r="I9936" s="213"/>
      <c r="J9936" s="303"/>
      <c r="K9936" s="303"/>
      <c r="L9936" s="303" t="s">
        <v>100</v>
      </c>
      <c r="M9936" s="2">
        <v>0.15</v>
      </c>
      <c r="N9936">
        <v>6.3707471895442902E-2</v>
      </c>
      <c r="O9936">
        <v>0.14245423783286801</v>
      </c>
      <c r="P9936">
        <v>5</v>
      </c>
      <c r="Q9936" s="2">
        <v>0</v>
      </c>
      <c r="R9936">
        <v>0</v>
      </c>
      <c r="S9936">
        <v>0</v>
      </c>
      <c r="T9936">
        <v>5</v>
      </c>
    </row>
    <row r="9937" spans="1:20">
      <c r="A9937" s="66" t="s">
        <v>1753</v>
      </c>
      <c r="B9937" t="s">
        <v>1825</v>
      </c>
      <c r="C9937" t="s">
        <v>1491</v>
      </c>
      <c r="D9937" s="1" t="s">
        <v>44</v>
      </c>
      <c r="E9937" s="1" t="s">
        <v>73</v>
      </c>
      <c r="F9937" s="38" t="s">
        <v>73</v>
      </c>
      <c r="G9937" s="151">
        <v>0</v>
      </c>
      <c r="H9937" s="151">
        <f t="shared" si="630"/>
        <v>0</v>
      </c>
      <c r="I9937" s="213" t="s">
        <v>100</v>
      </c>
      <c r="J9937" s="303"/>
      <c r="K9937" s="303"/>
      <c r="L9937" s="303"/>
      <c r="M9937" s="2">
        <v>0</v>
      </c>
      <c r="N9937">
        <v>0</v>
      </c>
      <c r="O9937">
        <v>0</v>
      </c>
      <c r="P9937">
        <v>5</v>
      </c>
      <c r="Q9937" s="2">
        <v>1.1428571428571401E-2</v>
      </c>
      <c r="R9937">
        <v>1.1428571428571401E-2</v>
      </c>
      <c r="S9937">
        <v>2.55550625999976E-2</v>
      </c>
      <c r="T9937">
        <v>5</v>
      </c>
    </row>
    <row r="9938" spans="1:20">
      <c r="A9938" s="66" t="s">
        <v>1753</v>
      </c>
      <c r="B9938" t="s">
        <v>1825</v>
      </c>
      <c r="C9938" t="s">
        <v>1491</v>
      </c>
      <c r="D9938" s="1" t="s">
        <v>44</v>
      </c>
      <c r="E9938" s="1" t="s">
        <v>73</v>
      </c>
      <c r="F9938" s="38" t="s">
        <v>73</v>
      </c>
      <c r="G9938" s="151">
        <v>30</v>
      </c>
      <c r="H9938" s="151">
        <f t="shared" si="630"/>
        <v>1.6348773841961851E-2</v>
      </c>
      <c r="I9938" s="213"/>
      <c r="J9938" s="303" t="s">
        <v>100</v>
      </c>
      <c r="K9938" s="303"/>
      <c r="L9938" s="303"/>
      <c r="M9938" s="2">
        <v>0</v>
      </c>
      <c r="N9938">
        <v>0</v>
      </c>
      <c r="O9938">
        <v>0</v>
      </c>
      <c r="P9938">
        <v>5</v>
      </c>
      <c r="Q9938" s="2">
        <v>0</v>
      </c>
      <c r="R9938">
        <v>0</v>
      </c>
      <c r="S9938">
        <v>0</v>
      </c>
      <c r="T9938">
        <v>5</v>
      </c>
    </row>
    <row r="9939" spans="1:20">
      <c r="A9939" s="66" t="s">
        <v>1753</v>
      </c>
      <c r="B9939" t="s">
        <v>1825</v>
      </c>
      <c r="C9939" t="s">
        <v>1491</v>
      </c>
      <c r="D9939" s="1" t="s">
        <v>44</v>
      </c>
      <c r="E9939" s="1" t="s">
        <v>73</v>
      </c>
      <c r="F9939" s="38" t="s">
        <v>73</v>
      </c>
      <c r="G9939" s="151">
        <v>1835</v>
      </c>
      <c r="H9939" s="151">
        <f t="shared" si="630"/>
        <v>1</v>
      </c>
      <c r="I9939" s="213"/>
      <c r="J9939" s="303"/>
      <c r="K9939" s="303"/>
      <c r="L9939" s="303" t="s">
        <v>100</v>
      </c>
      <c r="M9939" s="2">
        <v>0</v>
      </c>
      <c r="N9939">
        <v>0</v>
      </c>
      <c r="O9939">
        <v>0</v>
      </c>
      <c r="P9939">
        <v>5</v>
      </c>
      <c r="Q9939" s="2">
        <v>0</v>
      </c>
      <c r="R9939">
        <v>0</v>
      </c>
      <c r="S9939">
        <v>0</v>
      </c>
      <c r="T9939">
        <v>5</v>
      </c>
    </row>
    <row r="9940" spans="1:20">
      <c r="A9940" s="66" t="s">
        <v>1753</v>
      </c>
      <c r="B9940" t="s">
        <v>1826</v>
      </c>
      <c r="C9940" t="s">
        <v>1491</v>
      </c>
      <c r="D9940" s="1" t="s">
        <v>44</v>
      </c>
      <c r="E9940" s="1" t="s">
        <v>73</v>
      </c>
      <c r="F9940" s="38" t="s">
        <v>73</v>
      </c>
      <c r="G9940" s="151">
        <v>0</v>
      </c>
      <c r="H9940" s="151">
        <f t="shared" si="630"/>
        <v>0</v>
      </c>
      <c r="I9940" s="213" t="s">
        <v>100</v>
      </c>
      <c r="J9940" s="303"/>
      <c r="K9940" s="303"/>
      <c r="L9940" s="303"/>
      <c r="M9940" s="2">
        <v>0.55000000000000004</v>
      </c>
      <c r="N9940">
        <v>0.122474487139159</v>
      </c>
      <c r="O9940">
        <v>0.27386127875258298</v>
      </c>
      <c r="P9940">
        <v>5</v>
      </c>
      <c r="Q9940" s="2">
        <v>0.146825396825397</v>
      </c>
      <c r="R9940">
        <v>8.1305640676679405E-2</v>
      </c>
      <c r="S9940">
        <v>0.18180493950722701</v>
      </c>
      <c r="T9940">
        <v>5</v>
      </c>
    </row>
    <row r="9941" spans="1:20">
      <c r="A9941" s="66" t="s">
        <v>1753</v>
      </c>
      <c r="B9941" t="s">
        <v>1826</v>
      </c>
      <c r="C9941" t="s">
        <v>1491</v>
      </c>
      <c r="D9941" s="1" t="s">
        <v>44</v>
      </c>
      <c r="E9941" s="1" t="s">
        <v>73</v>
      </c>
      <c r="F9941" s="38" t="s">
        <v>73</v>
      </c>
      <c r="G9941" s="151">
        <v>30</v>
      </c>
      <c r="H9941" s="151">
        <f t="shared" ref="H9941:H10004" si="631">G9941/1835</f>
        <v>1.6348773841961851E-2</v>
      </c>
      <c r="I9941" s="213"/>
      <c r="J9941" s="303" t="s">
        <v>100</v>
      </c>
      <c r="K9941" s="303"/>
      <c r="L9941" s="303"/>
      <c r="M9941" s="2">
        <v>0.12777777777777799</v>
      </c>
      <c r="N9941">
        <v>7.4845519918374903E-2</v>
      </c>
      <c r="O9941">
        <v>0.167359670348801</v>
      </c>
      <c r="P9941">
        <v>5</v>
      </c>
      <c r="Q9941" s="2">
        <v>5.5555555555555497E-3</v>
      </c>
      <c r="R9941">
        <v>5.5555555555555497E-3</v>
      </c>
      <c r="S9941">
        <v>1.24225998749988E-2</v>
      </c>
      <c r="T9941">
        <v>5</v>
      </c>
    </row>
    <row r="9942" spans="1:20">
      <c r="A9942" s="66" t="s">
        <v>1753</v>
      </c>
      <c r="B9942" t="s">
        <v>1826</v>
      </c>
      <c r="C9942" t="s">
        <v>1491</v>
      </c>
      <c r="D9942" s="1" t="s">
        <v>44</v>
      </c>
      <c r="E9942" s="1" t="s">
        <v>73</v>
      </c>
      <c r="F9942" s="38" t="s">
        <v>73</v>
      </c>
      <c r="G9942" s="151">
        <v>1835</v>
      </c>
      <c r="H9942" s="151">
        <f t="shared" si="631"/>
        <v>1</v>
      </c>
      <c r="I9942" s="213"/>
      <c r="J9942" s="303"/>
      <c r="K9942" s="303"/>
      <c r="L9942" s="303" t="s">
        <v>100</v>
      </c>
      <c r="M9942" s="2">
        <v>0.13888888888888901</v>
      </c>
      <c r="N9942">
        <v>5.8925565098879001E-2</v>
      </c>
      <c r="O9942">
        <v>0.13176156917368201</v>
      </c>
      <c r="P9942">
        <v>5</v>
      </c>
      <c r="Q9942" s="2">
        <v>0</v>
      </c>
      <c r="R9942">
        <v>0</v>
      </c>
      <c r="S9942">
        <v>0</v>
      </c>
      <c r="T9942">
        <v>5</v>
      </c>
    </row>
    <row r="9943" spans="1:20">
      <c r="A9943" s="66" t="s">
        <v>1753</v>
      </c>
      <c r="B9943" t="s">
        <v>1828</v>
      </c>
      <c r="C9943" t="s">
        <v>1491</v>
      </c>
      <c r="D9943" s="1" t="s">
        <v>44</v>
      </c>
      <c r="E9943" s="1" t="s">
        <v>73</v>
      </c>
      <c r="F9943" s="38" t="s">
        <v>73</v>
      </c>
      <c r="G9943" s="151">
        <v>0</v>
      </c>
      <c r="H9943" s="151">
        <f t="shared" si="631"/>
        <v>0</v>
      </c>
      <c r="I9943" s="213" t="s">
        <v>100</v>
      </c>
      <c r="J9943" s="303"/>
      <c r="K9943" s="303"/>
      <c r="L9943" s="303"/>
      <c r="M9943" s="2">
        <v>0.155555555555556</v>
      </c>
      <c r="N9943">
        <v>7.5869446020820394E-2</v>
      </c>
      <c r="O9943">
        <v>0.16964923871780499</v>
      </c>
      <c r="P9943">
        <v>5</v>
      </c>
      <c r="Q9943" s="2">
        <v>0.22735632183908</v>
      </c>
      <c r="R9943">
        <v>8.3967997617134596E-2</v>
      </c>
      <c r="S9943">
        <v>0.18775815060645301</v>
      </c>
      <c r="T9943">
        <v>5</v>
      </c>
    </row>
    <row r="9944" spans="1:20">
      <c r="A9944" s="66" t="s">
        <v>1753</v>
      </c>
      <c r="B9944" t="s">
        <v>1828</v>
      </c>
      <c r="C9944" t="s">
        <v>1491</v>
      </c>
      <c r="D9944" s="1" t="s">
        <v>44</v>
      </c>
      <c r="E9944" s="1" t="s">
        <v>73</v>
      </c>
      <c r="F9944" s="38" t="s">
        <v>73</v>
      </c>
      <c r="G9944" s="151">
        <v>30</v>
      </c>
      <c r="H9944" s="151">
        <f t="shared" si="631"/>
        <v>1.6348773841961851E-2</v>
      </c>
      <c r="I9944" s="213"/>
      <c r="J9944" s="303" t="s">
        <v>100</v>
      </c>
      <c r="K9944" s="303"/>
      <c r="L9944" s="303"/>
      <c r="M9944" s="2">
        <v>4.4444444444444398E-2</v>
      </c>
      <c r="N9944">
        <v>2.5760051376377002E-2</v>
      </c>
      <c r="O9944">
        <v>5.7601225981465901E-2</v>
      </c>
      <c r="P9944">
        <v>5</v>
      </c>
      <c r="Q9944" s="2">
        <v>0</v>
      </c>
      <c r="R9944">
        <v>0</v>
      </c>
      <c r="S9944">
        <v>0</v>
      </c>
      <c r="T9944">
        <v>5</v>
      </c>
    </row>
    <row r="9945" spans="1:20">
      <c r="A9945" s="66" t="s">
        <v>1753</v>
      </c>
      <c r="B9945" t="s">
        <v>1828</v>
      </c>
      <c r="C9945" t="s">
        <v>1491</v>
      </c>
      <c r="D9945" s="1" t="s">
        <v>44</v>
      </c>
      <c r="E9945" s="1" t="s">
        <v>73</v>
      </c>
      <c r="F9945" s="38" t="s">
        <v>73</v>
      </c>
      <c r="G9945" s="151">
        <v>1835</v>
      </c>
      <c r="H9945" s="151">
        <f t="shared" si="631"/>
        <v>1</v>
      </c>
      <c r="I9945" s="213"/>
      <c r="J9945" s="303"/>
      <c r="K9945" s="303"/>
      <c r="L9945" s="303" t="s">
        <v>100</v>
      </c>
      <c r="M9945" s="2">
        <v>0.1</v>
      </c>
      <c r="N9945">
        <v>8.07946642902721E-2</v>
      </c>
      <c r="O9945">
        <v>0.18066236157232299</v>
      </c>
      <c r="P9945">
        <v>5</v>
      </c>
      <c r="Q9945" s="2">
        <v>0</v>
      </c>
      <c r="R9945">
        <v>0</v>
      </c>
      <c r="S9945">
        <v>0</v>
      </c>
      <c r="T9945">
        <v>5</v>
      </c>
    </row>
    <row r="9946" spans="1:20">
      <c r="A9946" s="66" t="s">
        <v>1753</v>
      </c>
      <c r="B9946" t="s">
        <v>1830</v>
      </c>
      <c r="C9946" t="s">
        <v>1491</v>
      </c>
      <c r="D9946" s="1" t="s">
        <v>44</v>
      </c>
      <c r="E9946" s="1" t="s">
        <v>73</v>
      </c>
      <c r="F9946" s="38" t="s">
        <v>73</v>
      </c>
      <c r="G9946" s="151">
        <v>0</v>
      </c>
      <c r="H9946" s="151">
        <f t="shared" si="631"/>
        <v>0</v>
      </c>
      <c r="I9946" s="213" t="s">
        <v>100</v>
      </c>
      <c r="J9946" s="303"/>
      <c r="K9946" s="303"/>
      <c r="L9946" s="303"/>
      <c r="M9946" s="2">
        <v>0</v>
      </c>
      <c r="N9946">
        <v>0</v>
      </c>
      <c r="O9946">
        <v>0</v>
      </c>
      <c r="P9946">
        <v>5</v>
      </c>
      <c r="Q9946" s="2">
        <v>5.5555555555555497E-3</v>
      </c>
      <c r="R9946">
        <v>5.5555555555555497E-3</v>
      </c>
      <c r="S9946">
        <v>1.24225998749988E-2</v>
      </c>
      <c r="T9946">
        <v>5</v>
      </c>
    </row>
    <row r="9947" spans="1:20">
      <c r="A9947" s="66" t="s">
        <v>1753</v>
      </c>
      <c r="B9947" t="s">
        <v>1830</v>
      </c>
      <c r="C9947" t="s">
        <v>1491</v>
      </c>
      <c r="D9947" s="1" t="s">
        <v>44</v>
      </c>
      <c r="E9947" s="1" t="s">
        <v>73</v>
      </c>
      <c r="F9947" s="38" t="s">
        <v>73</v>
      </c>
      <c r="G9947" s="151">
        <v>30</v>
      </c>
      <c r="H9947" s="151">
        <f t="shared" si="631"/>
        <v>1.6348773841961851E-2</v>
      </c>
      <c r="I9947" s="213"/>
      <c r="J9947" s="303" t="s">
        <v>100</v>
      </c>
      <c r="K9947" s="303"/>
      <c r="L9947" s="303"/>
      <c r="M9947" s="2">
        <v>0</v>
      </c>
      <c r="N9947">
        <v>0</v>
      </c>
      <c r="O9947">
        <v>0</v>
      </c>
      <c r="P9947">
        <v>5</v>
      </c>
      <c r="Q9947" s="2">
        <v>0</v>
      </c>
      <c r="R9947">
        <v>0</v>
      </c>
      <c r="S9947">
        <v>0</v>
      </c>
      <c r="T9947">
        <v>5</v>
      </c>
    </row>
    <row r="9948" spans="1:20">
      <c r="A9948" s="66" t="s">
        <v>1753</v>
      </c>
      <c r="B9948" t="s">
        <v>1830</v>
      </c>
      <c r="C9948" t="s">
        <v>1491</v>
      </c>
      <c r="D9948" s="1" t="s">
        <v>44</v>
      </c>
      <c r="E9948" s="1" t="s">
        <v>73</v>
      </c>
      <c r="F9948" s="38" t="s">
        <v>73</v>
      </c>
      <c r="G9948" s="151">
        <v>1835</v>
      </c>
      <c r="H9948" s="151">
        <f t="shared" si="631"/>
        <v>1</v>
      </c>
      <c r="I9948" s="213"/>
      <c r="J9948" s="303"/>
      <c r="K9948" s="303"/>
      <c r="L9948" s="303" t="s">
        <v>100</v>
      </c>
      <c r="M9948" s="2">
        <v>0</v>
      </c>
      <c r="N9948">
        <v>0</v>
      </c>
      <c r="O9948">
        <v>0</v>
      </c>
      <c r="P9948">
        <v>5</v>
      </c>
      <c r="Q9948" s="2">
        <v>0</v>
      </c>
      <c r="R9948">
        <v>0</v>
      </c>
      <c r="S9948">
        <v>0</v>
      </c>
      <c r="T9948">
        <v>5</v>
      </c>
    </row>
    <row r="9949" spans="1:20">
      <c r="A9949" s="66" t="s">
        <v>1753</v>
      </c>
      <c r="B9949" t="s">
        <v>1833</v>
      </c>
      <c r="C9949" t="s">
        <v>1491</v>
      </c>
      <c r="D9949" s="1" t="s">
        <v>44</v>
      </c>
      <c r="E9949" s="1" t="s">
        <v>73</v>
      </c>
      <c r="F9949" s="38" t="s">
        <v>73</v>
      </c>
      <c r="G9949" s="151">
        <v>0</v>
      </c>
      <c r="H9949" s="151">
        <f t="shared" si="631"/>
        <v>0</v>
      </c>
      <c r="I9949" s="213" t="s">
        <v>100</v>
      </c>
      <c r="J9949" s="303"/>
      <c r="K9949" s="303"/>
      <c r="L9949" s="303"/>
      <c r="M9949" s="2">
        <v>0.5</v>
      </c>
      <c r="N9949">
        <v>0.14777151198078201</v>
      </c>
      <c r="O9949">
        <v>0.33042714592695299</v>
      </c>
      <c r="P9949">
        <v>5</v>
      </c>
      <c r="Q9949" s="2">
        <v>0.71460317460317502</v>
      </c>
      <c r="R9949">
        <v>0.113343948193491</v>
      </c>
      <c r="S9949">
        <v>0.25344477299885998</v>
      </c>
      <c r="T9949">
        <v>5</v>
      </c>
    </row>
    <row r="9950" spans="1:20">
      <c r="A9950" s="66" t="s">
        <v>1753</v>
      </c>
      <c r="B9950" t="s">
        <v>1833</v>
      </c>
      <c r="C9950" t="s">
        <v>1491</v>
      </c>
      <c r="D9950" s="1" t="s">
        <v>44</v>
      </c>
      <c r="E9950" s="1" t="s">
        <v>73</v>
      </c>
      <c r="F9950" s="38" t="s">
        <v>73</v>
      </c>
      <c r="G9950" s="151">
        <v>30</v>
      </c>
      <c r="H9950" s="151">
        <f t="shared" si="631"/>
        <v>1.6348773841961851E-2</v>
      </c>
      <c r="I9950" s="213"/>
      <c r="J9950" s="303" t="s">
        <v>100</v>
      </c>
      <c r="K9950" s="303"/>
      <c r="L9950" s="303"/>
      <c r="M9950" s="2">
        <v>2.7777777777777801E-2</v>
      </c>
      <c r="N9950">
        <v>1.24225998749988E-2</v>
      </c>
      <c r="O9950">
        <v>2.7777777777777801E-2</v>
      </c>
      <c r="P9950">
        <v>5</v>
      </c>
      <c r="Q9950" s="2">
        <v>1.6666666666666701E-2</v>
      </c>
      <c r="R9950">
        <v>1.6666666666666701E-2</v>
      </c>
      <c r="S9950">
        <v>3.7267799624996503E-2</v>
      </c>
      <c r="T9950">
        <v>5</v>
      </c>
    </row>
    <row r="9951" spans="1:20">
      <c r="A9951" s="66" t="s">
        <v>1753</v>
      </c>
      <c r="B9951" t="s">
        <v>1833</v>
      </c>
      <c r="C9951" t="s">
        <v>1491</v>
      </c>
      <c r="D9951" s="1" t="s">
        <v>44</v>
      </c>
      <c r="E9951" s="1" t="s">
        <v>73</v>
      </c>
      <c r="F9951" s="38" t="s">
        <v>73</v>
      </c>
      <c r="G9951" s="151">
        <v>1835</v>
      </c>
      <c r="H9951" s="151">
        <f t="shared" si="631"/>
        <v>1</v>
      </c>
      <c r="I9951" s="213"/>
      <c r="J9951" s="303"/>
      <c r="K9951" s="303"/>
      <c r="L9951" s="303" t="s">
        <v>100</v>
      </c>
      <c r="M9951" s="2">
        <v>3.3333333333333298E-2</v>
      </c>
      <c r="N9951">
        <v>3.3333333333333298E-2</v>
      </c>
      <c r="O9951">
        <v>7.4535599249993006E-2</v>
      </c>
      <c r="P9951">
        <v>5</v>
      </c>
      <c r="Q9951" s="2">
        <v>3.3333333333333298E-2</v>
      </c>
      <c r="R9951">
        <v>3.3333333333333298E-2</v>
      </c>
      <c r="S9951">
        <v>7.4535599249993006E-2</v>
      </c>
      <c r="T9951">
        <v>5</v>
      </c>
    </row>
    <row r="9952" spans="1:20">
      <c r="A9952" s="66" t="s">
        <v>1753</v>
      </c>
      <c r="B9952" t="s">
        <v>1838</v>
      </c>
      <c r="C9952" t="s">
        <v>1491</v>
      </c>
      <c r="D9952" s="1" t="s">
        <v>44</v>
      </c>
      <c r="E9952" s="1" t="s">
        <v>73</v>
      </c>
      <c r="F9952" s="38" t="s">
        <v>73</v>
      </c>
      <c r="G9952" s="151">
        <v>0</v>
      </c>
      <c r="H9952" s="151">
        <f t="shared" si="631"/>
        <v>0</v>
      </c>
      <c r="I9952" s="213" t="s">
        <v>100</v>
      </c>
      <c r="J9952" s="303"/>
      <c r="K9952" s="303"/>
      <c r="L9952" s="303"/>
      <c r="M9952" s="64">
        <v>0</v>
      </c>
      <c r="N9952" s="22">
        <v>0</v>
      </c>
      <c r="O9952" s="22">
        <v>0</v>
      </c>
      <c r="P9952">
        <v>5</v>
      </c>
      <c r="Q9952" s="2">
        <v>0</v>
      </c>
      <c r="R9952">
        <v>0</v>
      </c>
      <c r="S9952">
        <v>0</v>
      </c>
      <c r="T9952">
        <v>5</v>
      </c>
    </row>
    <row r="9953" spans="1:20">
      <c r="A9953" s="66" t="s">
        <v>1753</v>
      </c>
      <c r="B9953" t="s">
        <v>1838</v>
      </c>
      <c r="C9953" t="s">
        <v>1491</v>
      </c>
      <c r="D9953" s="1" t="s">
        <v>44</v>
      </c>
      <c r="E9953" s="1" t="s">
        <v>73</v>
      </c>
      <c r="F9953" s="38" t="s">
        <v>73</v>
      </c>
      <c r="G9953" s="151">
        <v>30</v>
      </c>
      <c r="H9953" s="151">
        <f t="shared" si="631"/>
        <v>1.6348773841961851E-2</v>
      </c>
      <c r="I9953" s="213"/>
      <c r="J9953" s="303" t="s">
        <v>100</v>
      </c>
      <c r="K9953" s="303"/>
      <c r="L9953" s="303"/>
      <c r="M9953" s="64">
        <v>0</v>
      </c>
      <c r="N9953" s="22">
        <v>0</v>
      </c>
      <c r="O9953" s="22">
        <v>0</v>
      </c>
      <c r="P9953">
        <v>5</v>
      </c>
      <c r="Q9953" s="2">
        <v>0</v>
      </c>
      <c r="R9953">
        <v>0</v>
      </c>
      <c r="S9953">
        <v>0</v>
      </c>
      <c r="T9953">
        <v>5</v>
      </c>
    </row>
    <row r="9954" spans="1:20">
      <c r="A9954" s="66" t="s">
        <v>1753</v>
      </c>
      <c r="B9954" t="s">
        <v>1838</v>
      </c>
      <c r="C9954" t="s">
        <v>1491</v>
      </c>
      <c r="D9954" s="1" t="s">
        <v>44</v>
      </c>
      <c r="E9954" s="1" t="s">
        <v>73</v>
      </c>
      <c r="F9954" s="38" t="s">
        <v>73</v>
      </c>
      <c r="G9954" s="151">
        <v>1835</v>
      </c>
      <c r="H9954" s="151">
        <f t="shared" si="631"/>
        <v>1</v>
      </c>
      <c r="I9954" s="213"/>
      <c r="J9954" s="303"/>
      <c r="K9954" s="303"/>
      <c r="L9954" s="303" t="s">
        <v>100</v>
      </c>
      <c r="M9954" s="64">
        <v>0</v>
      </c>
      <c r="N9954" s="22">
        <v>0</v>
      </c>
      <c r="O9954" s="22">
        <v>0</v>
      </c>
      <c r="P9954">
        <v>5</v>
      </c>
      <c r="Q9954" s="2">
        <v>0</v>
      </c>
      <c r="R9954">
        <v>0</v>
      </c>
      <c r="S9954">
        <v>0</v>
      </c>
      <c r="T9954">
        <v>5</v>
      </c>
    </row>
    <row r="9955" spans="1:20">
      <c r="A9955" s="66" t="s">
        <v>1753</v>
      </c>
      <c r="B9955" t="s">
        <v>1845</v>
      </c>
      <c r="C9955" t="s">
        <v>1491</v>
      </c>
      <c r="D9955" s="1" t="s">
        <v>44</v>
      </c>
      <c r="E9955" s="1" t="s">
        <v>73</v>
      </c>
      <c r="F9955" s="38" t="s">
        <v>73</v>
      </c>
      <c r="G9955" s="151">
        <v>0</v>
      </c>
      <c r="H9955" s="151">
        <f t="shared" si="631"/>
        <v>0</v>
      </c>
      <c r="I9955" s="213" t="s">
        <v>100</v>
      </c>
      <c r="J9955" s="303"/>
      <c r="K9955" s="303"/>
      <c r="L9955" s="303"/>
      <c r="M9955" s="2">
        <v>5.5555555555555497E-3</v>
      </c>
      <c r="N9955">
        <v>5.5555555555555497E-3</v>
      </c>
      <c r="O9955">
        <v>1.24225998749988E-2</v>
      </c>
      <c r="P9955">
        <v>5</v>
      </c>
      <c r="Q9955" s="2">
        <v>0</v>
      </c>
      <c r="R9955">
        <v>0</v>
      </c>
      <c r="S9955">
        <v>0</v>
      </c>
      <c r="T9955">
        <v>5</v>
      </c>
    </row>
    <row r="9956" spans="1:20">
      <c r="A9956" s="66" t="s">
        <v>1753</v>
      </c>
      <c r="B9956" t="s">
        <v>1845</v>
      </c>
      <c r="C9956" t="s">
        <v>1491</v>
      </c>
      <c r="D9956" s="1" t="s">
        <v>44</v>
      </c>
      <c r="E9956" s="1" t="s">
        <v>73</v>
      </c>
      <c r="F9956" s="38" t="s">
        <v>73</v>
      </c>
      <c r="G9956" s="151">
        <v>30</v>
      </c>
      <c r="H9956" s="151">
        <f t="shared" si="631"/>
        <v>1.6348773841961851E-2</v>
      </c>
      <c r="I9956" s="213"/>
      <c r="J9956" s="303" t="s">
        <v>100</v>
      </c>
      <c r="K9956" s="303"/>
      <c r="L9956" s="303"/>
      <c r="M9956" s="2">
        <v>1.1111111111111099E-2</v>
      </c>
      <c r="N9956">
        <v>1.1111111111111099E-2</v>
      </c>
      <c r="O9956">
        <v>2.4845199749997701E-2</v>
      </c>
      <c r="P9956">
        <v>5</v>
      </c>
      <c r="Q9956" s="2">
        <v>0</v>
      </c>
      <c r="R9956">
        <v>0</v>
      </c>
      <c r="S9956">
        <v>0</v>
      </c>
      <c r="T9956">
        <v>5</v>
      </c>
    </row>
    <row r="9957" spans="1:20">
      <c r="A9957" s="66" t="s">
        <v>1753</v>
      </c>
      <c r="B9957" t="s">
        <v>1845</v>
      </c>
      <c r="C9957" t="s">
        <v>1491</v>
      </c>
      <c r="D9957" s="1" t="s">
        <v>44</v>
      </c>
      <c r="E9957" s="1" t="s">
        <v>73</v>
      </c>
      <c r="F9957" s="38" t="s">
        <v>73</v>
      </c>
      <c r="G9957" s="151">
        <v>1835</v>
      </c>
      <c r="H9957" s="151">
        <f t="shared" si="631"/>
        <v>1</v>
      </c>
      <c r="I9957" s="213"/>
      <c r="J9957" s="303"/>
      <c r="K9957" s="303"/>
      <c r="L9957" s="303" t="s">
        <v>100</v>
      </c>
      <c r="M9957" s="2">
        <v>1.6666666666666701E-2</v>
      </c>
      <c r="N9957">
        <v>1.1111111111111099E-2</v>
      </c>
      <c r="O9957">
        <v>2.4845199749997701E-2</v>
      </c>
      <c r="P9957">
        <v>5</v>
      </c>
      <c r="Q9957" s="2">
        <v>0</v>
      </c>
      <c r="R9957">
        <v>0</v>
      </c>
      <c r="S9957">
        <v>0</v>
      </c>
      <c r="T9957">
        <v>5</v>
      </c>
    </row>
    <row r="9958" spans="1:20">
      <c r="A9958" s="66" t="s">
        <v>1753</v>
      </c>
      <c r="B9958" t="s">
        <v>1847</v>
      </c>
      <c r="C9958" t="s">
        <v>1491</v>
      </c>
      <c r="D9958" s="1" t="s">
        <v>44</v>
      </c>
      <c r="E9958" s="1" t="s">
        <v>73</v>
      </c>
      <c r="F9958" s="38" t="s">
        <v>73</v>
      </c>
      <c r="G9958" s="151">
        <v>0</v>
      </c>
      <c r="H9958" s="151">
        <f t="shared" si="631"/>
        <v>0</v>
      </c>
      <c r="I9958" s="213" t="s">
        <v>100</v>
      </c>
      <c r="J9958" s="303"/>
      <c r="K9958" s="303"/>
      <c r="L9958" s="303"/>
      <c r="M9958" s="2">
        <v>0</v>
      </c>
      <c r="N9958">
        <v>0</v>
      </c>
      <c r="O9958">
        <v>0</v>
      </c>
      <c r="P9958">
        <v>5</v>
      </c>
      <c r="Q9958" s="2">
        <v>0</v>
      </c>
      <c r="R9958">
        <v>0</v>
      </c>
      <c r="S9958">
        <v>0</v>
      </c>
      <c r="T9958">
        <v>5</v>
      </c>
    </row>
    <row r="9959" spans="1:20">
      <c r="A9959" s="66" t="s">
        <v>1753</v>
      </c>
      <c r="B9959" t="s">
        <v>1847</v>
      </c>
      <c r="C9959" t="s">
        <v>1491</v>
      </c>
      <c r="D9959" s="1" t="s">
        <v>44</v>
      </c>
      <c r="E9959" s="1" t="s">
        <v>73</v>
      </c>
      <c r="F9959" s="38" t="s">
        <v>73</v>
      </c>
      <c r="G9959" s="151">
        <v>30</v>
      </c>
      <c r="H9959" s="151">
        <f t="shared" si="631"/>
        <v>1.6348773841961851E-2</v>
      </c>
      <c r="I9959" s="213"/>
      <c r="J9959" s="303" t="s">
        <v>100</v>
      </c>
      <c r="K9959" s="303"/>
      <c r="L9959" s="303"/>
      <c r="M9959" s="2">
        <v>0</v>
      </c>
      <c r="N9959">
        <v>0</v>
      </c>
      <c r="O9959">
        <v>0</v>
      </c>
      <c r="P9959">
        <v>5</v>
      </c>
      <c r="Q9959" s="2">
        <v>0</v>
      </c>
      <c r="R9959">
        <v>0</v>
      </c>
      <c r="S9959">
        <v>0</v>
      </c>
      <c r="T9959">
        <v>5</v>
      </c>
    </row>
    <row r="9960" spans="1:20">
      <c r="A9960" s="66" t="s">
        <v>1753</v>
      </c>
      <c r="B9960" t="s">
        <v>1847</v>
      </c>
      <c r="C9960" t="s">
        <v>1491</v>
      </c>
      <c r="D9960" s="1" t="s">
        <v>44</v>
      </c>
      <c r="E9960" s="1" t="s">
        <v>73</v>
      </c>
      <c r="F9960" s="38" t="s">
        <v>73</v>
      </c>
      <c r="G9960" s="151">
        <v>1835</v>
      </c>
      <c r="H9960" s="151">
        <f t="shared" si="631"/>
        <v>1</v>
      </c>
      <c r="I9960" s="213"/>
      <c r="J9960" s="303"/>
      <c r="K9960" s="303"/>
      <c r="L9960" s="303" t="s">
        <v>100</v>
      </c>
      <c r="M9960" s="2">
        <v>0</v>
      </c>
      <c r="N9960">
        <v>0</v>
      </c>
      <c r="O9960">
        <v>0</v>
      </c>
      <c r="P9960">
        <v>5</v>
      </c>
      <c r="Q9960" s="2">
        <v>0</v>
      </c>
      <c r="R9960">
        <v>0</v>
      </c>
      <c r="S9960">
        <v>0</v>
      </c>
      <c r="T9960">
        <v>5</v>
      </c>
    </row>
    <row r="9961" spans="1:20">
      <c r="A9961" s="66" t="s">
        <v>1753</v>
      </c>
      <c r="B9961" t="s">
        <v>1851</v>
      </c>
      <c r="C9961" t="s">
        <v>1491</v>
      </c>
      <c r="D9961" s="1" t="s">
        <v>44</v>
      </c>
      <c r="E9961" s="1" t="s">
        <v>73</v>
      </c>
      <c r="F9961" s="38" t="s">
        <v>73</v>
      </c>
      <c r="G9961" s="151">
        <v>0</v>
      </c>
      <c r="H9961" s="151">
        <f t="shared" si="631"/>
        <v>0</v>
      </c>
      <c r="I9961" s="213" t="s">
        <v>100</v>
      </c>
      <c r="J9961" s="303"/>
      <c r="K9961" s="303"/>
      <c r="L9961" s="303"/>
      <c r="M9961" s="2">
        <v>0</v>
      </c>
      <c r="N9961">
        <v>0</v>
      </c>
      <c r="O9961">
        <v>0</v>
      </c>
      <c r="P9961">
        <v>5</v>
      </c>
      <c r="Q9961" s="2">
        <v>0</v>
      </c>
      <c r="R9961">
        <v>0</v>
      </c>
      <c r="S9961">
        <v>0</v>
      </c>
      <c r="T9961">
        <v>5</v>
      </c>
    </row>
    <row r="9962" spans="1:20">
      <c r="A9962" s="66" t="s">
        <v>1753</v>
      </c>
      <c r="B9962" t="s">
        <v>1851</v>
      </c>
      <c r="C9962" t="s">
        <v>1491</v>
      </c>
      <c r="D9962" s="1" t="s">
        <v>44</v>
      </c>
      <c r="E9962" s="1" t="s">
        <v>73</v>
      </c>
      <c r="F9962" s="38" t="s">
        <v>73</v>
      </c>
      <c r="G9962" s="151">
        <v>30</v>
      </c>
      <c r="H9962" s="151">
        <f t="shared" si="631"/>
        <v>1.6348773841961851E-2</v>
      </c>
      <c r="I9962" s="213"/>
      <c r="J9962" s="303" t="s">
        <v>100</v>
      </c>
      <c r="K9962" s="303"/>
      <c r="L9962" s="303"/>
      <c r="M9962" s="2">
        <v>0</v>
      </c>
      <c r="N9962">
        <v>0</v>
      </c>
      <c r="O9962">
        <v>0</v>
      </c>
      <c r="P9962">
        <v>5</v>
      </c>
      <c r="Q9962" s="2">
        <v>0</v>
      </c>
      <c r="R9962">
        <v>0</v>
      </c>
      <c r="S9962">
        <v>0</v>
      </c>
      <c r="T9962">
        <v>5</v>
      </c>
    </row>
    <row r="9963" spans="1:20">
      <c r="A9963" s="66" t="s">
        <v>1753</v>
      </c>
      <c r="B9963" t="s">
        <v>1851</v>
      </c>
      <c r="C9963" t="s">
        <v>1491</v>
      </c>
      <c r="D9963" s="1" t="s">
        <v>44</v>
      </c>
      <c r="E9963" s="1" t="s">
        <v>73</v>
      </c>
      <c r="F9963" s="38" t="s">
        <v>73</v>
      </c>
      <c r="G9963" s="151">
        <v>1835</v>
      </c>
      <c r="H9963" s="151">
        <f t="shared" si="631"/>
        <v>1</v>
      </c>
      <c r="I9963" s="213"/>
      <c r="J9963" s="303"/>
      <c r="K9963" s="303"/>
      <c r="L9963" s="303" t="s">
        <v>100</v>
      </c>
      <c r="M9963" s="2">
        <v>0</v>
      </c>
      <c r="N9963">
        <v>0</v>
      </c>
      <c r="O9963">
        <v>0</v>
      </c>
      <c r="P9963">
        <v>5</v>
      </c>
      <c r="Q9963" s="2">
        <v>0</v>
      </c>
      <c r="R9963">
        <v>0</v>
      </c>
      <c r="S9963">
        <v>0</v>
      </c>
      <c r="T9963">
        <v>5</v>
      </c>
    </row>
    <row r="9964" spans="1:20">
      <c r="A9964" s="66" t="s">
        <v>1737</v>
      </c>
      <c r="B9964" t="s">
        <v>1755</v>
      </c>
      <c r="C9964" t="s">
        <v>1491</v>
      </c>
      <c r="D9964" s="1" t="s">
        <v>44</v>
      </c>
      <c r="E9964" s="1" t="s">
        <v>73</v>
      </c>
      <c r="F9964" s="38" t="s">
        <v>73</v>
      </c>
      <c r="G9964" s="151">
        <v>0</v>
      </c>
      <c r="H9964" s="151">
        <f t="shared" si="631"/>
        <v>0</v>
      </c>
      <c r="I9964" s="213" t="s">
        <v>100</v>
      </c>
      <c r="J9964" s="303"/>
      <c r="K9964" s="303"/>
      <c r="L9964" s="303"/>
      <c r="M9964" s="2">
        <v>0</v>
      </c>
      <c r="N9964">
        <v>0</v>
      </c>
      <c r="O9964">
        <v>0</v>
      </c>
      <c r="P9964">
        <v>5</v>
      </c>
      <c r="Q9964" s="2">
        <v>0</v>
      </c>
      <c r="R9964">
        <v>0</v>
      </c>
      <c r="S9964">
        <v>0</v>
      </c>
      <c r="T9964">
        <v>5</v>
      </c>
    </row>
    <row r="9965" spans="1:20">
      <c r="A9965" s="66" t="s">
        <v>1737</v>
      </c>
      <c r="B9965" t="s">
        <v>1755</v>
      </c>
      <c r="C9965" t="s">
        <v>1491</v>
      </c>
      <c r="D9965" s="1" t="s">
        <v>44</v>
      </c>
      <c r="E9965" s="1" t="s">
        <v>73</v>
      </c>
      <c r="F9965" s="38" t="s">
        <v>73</v>
      </c>
      <c r="G9965" s="151">
        <v>30</v>
      </c>
      <c r="H9965" s="151">
        <f t="shared" si="631"/>
        <v>1.6348773841961851E-2</v>
      </c>
      <c r="I9965" s="213"/>
      <c r="J9965" s="303" t="s">
        <v>100</v>
      </c>
      <c r="K9965" s="303"/>
      <c r="L9965" s="303"/>
      <c r="M9965" s="2">
        <v>0</v>
      </c>
      <c r="N9965">
        <v>0</v>
      </c>
      <c r="O9965">
        <v>0</v>
      </c>
      <c r="P9965">
        <v>5</v>
      </c>
      <c r="Q9965" s="2">
        <v>0</v>
      </c>
      <c r="R9965">
        <v>0</v>
      </c>
      <c r="S9965">
        <v>0</v>
      </c>
      <c r="T9965">
        <v>5</v>
      </c>
    </row>
    <row r="9966" spans="1:20">
      <c r="A9966" s="66" t="s">
        <v>1737</v>
      </c>
      <c r="B9966" t="s">
        <v>1755</v>
      </c>
      <c r="C9966" t="s">
        <v>1491</v>
      </c>
      <c r="D9966" s="1" t="s">
        <v>44</v>
      </c>
      <c r="E9966" s="1" t="s">
        <v>73</v>
      </c>
      <c r="F9966" s="38" t="s">
        <v>73</v>
      </c>
      <c r="G9966" s="151">
        <v>1835</v>
      </c>
      <c r="H9966" s="151">
        <f t="shared" si="631"/>
        <v>1</v>
      </c>
      <c r="I9966" s="213"/>
      <c r="J9966" s="303"/>
      <c r="K9966" s="303"/>
      <c r="L9966" s="303" t="s">
        <v>100</v>
      </c>
      <c r="M9966" s="2">
        <v>0</v>
      </c>
      <c r="N9966">
        <v>0</v>
      </c>
      <c r="O9966">
        <v>0</v>
      </c>
      <c r="P9966">
        <v>5</v>
      </c>
      <c r="Q9966" s="2">
        <v>0</v>
      </c>
      <c r="R9966">
        <v>0</v>
      </c>
      <c r="S9966">
        <v>0</v>
      </c>
      <c r="T9966">
        <v>5</v>
      </c>
    </row>
    <row r="9967" spans="1:20">
      <c r="A9967" s="66" t="s">
        <v>1737</v>
      </c>
      <c r="B9967" t="s">
        <v>1757</v>
      </c>
      <c r="C9967" t="s">
        <v>1491</v>
      </c>
      <c r="D9967" s="1" t="s">
        <v>44</v>
      </c>
      <c r="E9967" s="1" t="s">
        <v>73</v>
      </c>
      <c r="F9967" s="38" t="s">
        <v>73</v>
      </c>
      <c r="G9967" s="151">
        <v>0</v>
      </c>
      <c r="H9967" s="151">
        <f t="shared" si="631"/>
        <v>0</v>
      </c>
      <c r="I9967" s="213" t="s">
        <v>100</v>
      </c>
      <c r="J9967" s="303"/>
      <c r="K9967" s="303"/>
      <c r="L9967" s="303"/>
      <c r="M9967" s="2">
        <v>4.4444444444444398E-2</v>
      </c>
      <c r="N9967">
        <v>1.88398055086813E-2</v>
      </c>
      <c r="O9967">
        <v>4.2127085800286401E-2</v>
      </c>
      <c r="P9967">
        <v>5</v>
      </c>
      <c r="Q9967" s="2">
        <v>3.3333333333333298E-2</v>
      </c>
      <c r="R9967">
        <v>3.3333333333333298E-2</v>
      </c>
      <c r="S9967">
        <v>7.4535599249993006E-2</v>
      </c>
      <c r="T9967">
        <v>5</v>
      </c>
    </row>
    <row r="9968" spans="1:20">
      <c r="A9968" s="66" t="s">
        <v>1737</v>
      </c>
      <c r="B9968" t="s">
        <v>1757</v>
      </c>
      <c r="C9968" t="s">
        <v>1491</v>
      </c>
      <c r="D9968" s="1" t="s">
        <v>44</v>
      </c>
      <c r="E9968" s="1" t="s">
        <v>73</v>
      </c>
      <c r="F9968" s="38" t="s">
        <v>73</v>
      </c>
      <c r="G9968" s="151">
        <v>30</v>
      </c>
      <c r="H9968" s="151">
        <f t="shared" si="631"/>
        <v>1.6348773841961851E-2</v>
      </c>
      <c r="I9968" s="213"/>
      <c r="J9968" s="303" t="s">
        <v>100</v>
      </c>
      <c r="K9968" s="303"/>
      <c r="L9968" s="303"/>
      <c r="M9968" s="2">
        <v>0.05</v>
      </c>
      <c r="N9968">
        <v>2.04124145231931E-2</v>
      </c>
      <c r="O9968">
        <v>4.5643546458763798E-2</v>
      </c>
      <c r="P9968">
        <v>5</v>
      </c>
      <c r="Q9968" s="2">
        <v>5.5555555555555497E-3</v>
      </c>
      <c r="R9968">
        <v>5.5555555555555497E-3</v>
      </c>
      <c r="S9968">
        <v>1.24225998749988E-2</v>
      </c>
      <c r="T9968">
        <v>5</v>
      </c>
    </row>
    <row r="9969" spans="1:20">
      <c r="A9969" s="66" t="s">
        <v>1737</v>
      </c>
      <c r="B9969" t="s">
        <v>1757</v>
      </c>
      <c r="C9969" t="s">
        <v>1491</v>
      </c>
      <c r="D9969" s="1" t="s">
        <v>44</v>
      </c>
      <c r="E9969" s="1" t="s">
        <v>73</v>
      </c>
      <c r="F9969" s="38" t="s">
        <v>73</v>
      </c>
      <c r="G9969" s="151">
        <v>1835</v>
      </c>
      <c r="H9969" s="151">
        <f t="shared" si="631"/>
        <v>1</v>
      </c>
      <c r="I9969" s="213"/>
      <c r="J9969" s="303"/>
      <c r="K9969" s="303"/>
      <c r="L9969" s="303" t="s">
        <v>100</v>
      </c>
      <c r="M9969" s="2">
        <v>0.05</v>
      </c>
      <c r="N9969">
        <v>2.04124145231931E-2</v>
      </c>
      <c r="O9969">
        <v>4.5643546458763798E-2</v>
      </c>
      <c r="P9969">
        <v>5</v>
      </c>
      <c r="Q9969" s="2">
        <v>0</v>
      </c>
      <c r="R9969">
        <v>0</v>
      </c>
      <c r="S9969">
        <v>0</v>
      </c>
      <c r="T9969">
        <v>5</v>
      </c>
    </row>
    <row r="9970" spans="1:20">
      <c r="A9970" s="66" t="s">
        <v>1737</v>
      </c>
      <c r="B9970" t="s">
        <v>1758</v>
      </c>
      <c r="C9970" t="s">
        <v>1491</v>
      </c>
      <c r="D9970" s="1" t="s">
        <v>44</v>
      </c>
      <c r="E9970" s="1" t="s">
        <v>73</v>
      </c>
      <c r="F9970" s="38" t="s">
        <v>73</v>
      </c>
      <c r="G9970" s="151">
        <v>0</v>
      </c>
      <c r="H9970" s="151">
        <f t="shared" si="631"/>
        <v>0</v>
      </c>
      <c r="I9970" s="213" t="s">
        <v>100</v>
      </c>
      <c r="J9970" s="303"/>
      <c r="K9970" s="303"/>
      <c r="L9970" s="303"/>
      <c r="M9970" s="2">
        <v>0</v>
      </c>
      <c r="N9970">
        <v>0</v>
      </c>
      <c r="O9970">
        <v>0</v>
      </c>
      <c r="P9970">
        <v>5</v>
      </c>
      <c r="Q9970" s="2">
        <v>0</v>
      </c>
      <c r="R9970">
        <v>0</v>
      </c>
      <c r="S9970">
        <v>0</v>
      </c>
      <c r="T9970">
        <v>5</v>
      </c>
    </row>
    <row r="9971" spans="1:20">
      <c r="A9971" s="66" t="s">
        <v>1737</v>
      </c>
      <c r="B9971" t="s">
        <v>1758</v>
      </c>
      <c r="C9971" t="s">
        <v>1491</v>
      </c>
      <c r="D9971" s="1" t="s">
        <v>44</v>
      </c>
      <c r="E9971" s="1" t="s">
        <v>73</v>
      </c>
      <c r="F9971" s="38" t="s">
        <v>73</v>
      </c>
      <c r="G9971" s="151">
        <v>30</v>
      </c>
      <c r="H9971" s="151">
        <f t="shared" si="631"/>
        <v>1.6348773841961851E-2</v>
      </c>
      <c r="I9971" s="213"/>
      <c r="J9971" s="303" t="s">
        <v>100</v>
      </c>
      <c r="K9971" s="303"/>
      <c r="L9971" s="303"/>
      <c r="M9971" s="2">
        <v>0</v>
      </c>
      <c r="N9971">
        <v>0</v>
      </c>
      <c r="O9971">
        <v>0</v>
      </c>
      <c r="P9971">
        <v>5</v>
      </c>
      <c r="Q9971" s="2">
        <v>0</v>
      </c>
      <c r="R9971">
        <v>0</v>
      </c>
      <c r="S9971">
        <v>0</v>
      </c>
      <c r="T9971">
        <v>5</v>
      </c>
    </row>
    <row r="9972" spans="1:20">
      <c r="A9972" s="66" t="s">
        <v>1737</v>
      </c>
      <c r="B9972" t="s">
        <v>1758</v>
      </c>
      <c r="C9972" t="s">
        <v>1491</v>
      </c>
      <c r="D9972" s="1" t="s">
        <v>44</v>
      </c>
      <c r="E9972" s="1" t="s">
        <v>73</v>
      </c>
      <c r="F9972" s="38" t="s">
        <v>73</v>
      </c>
      <c r="G9972" s="151">
        <v>1835</v>
      </c>
      <c r="H9972" s="151">
        <f t="shared" si="631"/>
        <v>1</v>
      </c>
      <c r="I9972" s="213"/>
      <c r="J9972" s="303"/>
      <c r="K9972" s="303"/>
      <c r="L9972" s="303" t="s">
        <v>100</v>
      </c>
      <c r="M9972" s="2">
        <v>0</v>
      </c>
      <c r="N9972">
        <v>0</v>
      </c>
      <c r="O9972">
        <v>0</v>
      </c>
      <c r="P9972">
        <v>5</v>
      </c>
      <c r="Q9972" s="2">
        <v>0</v>
      </c>
      <c r="R9972">
        <v>0</v>
      </c>
      <c r="S9972">
        <v>0</v>
      </c>
      <c r="T9972">
        <v>5</v>
      </c>
    </row>
    <row r="9973" spans="1:20">
      <c r="A9973" s="66" t="s">
        <v>1737</v>
      </c>
      <c r="B9973" t="s">
        <v>1759</v>
      </c>
      <c r="C9973" t="s">
        <v>1491</v>
      </c>
      <c r="D9973" s="1" t="s">
        <v>44</v>
      </c>
      <c r="E9973" s="1" t="s">
        <v>73</v>
      </c>
      <c r="F9973" s="38" t="s">
        <v>73</v>
      </c>
      <c r="G9973" s="151">
        <v>0</v>
      </c>
      <c r="H9973" s="151">
        <f t="shared" si="631"/>
        <v>0</v>
      </c>
      <c r="I9973" s="213" t="s">
        <v>100</v>
      </c>
      <c r="J9973" s="303"/>
      <c r="K9973" s="303"/>
      <c r="L9973" s="303"/>
      <c r="M9973" s="2">
        <v>0</v>
      </c>
      <c r="N9973">
        <v>0</v>
      </c>
      <c r="O9973">
        <v>0</v>
      </c>
      <c r="P9973">
        <v>5</v>
      </c>
      <c r="Q9973" s="2">
        <v>0</v>
      </c>
      <c r="R9973">
        <v>0</v>
      </c>
      <c r="S9973">
        <v>0</v>
      </c>
      <c r="T9973">
        <v>5</v>
      </c>
    </row>
    <row r="9974" spans="1:20">
      <c r="A9974" s="66" t="s">
        <v>1737</v>
      </c>
      <c r="B9974" t="s">
        <v>1759</v>
      </c>
      <c r="C9974" t="s">
        <v>1491</v>
      </c>
      <c r="D9974" s="1" t="s">
        <v>44</v>
      </c>
      <c r="E9974" s="1" t="s">
        <v>73</v>
      </c>
      <c r="F9974" s="38" t="s">
        <v>73</v>
      </c>
      <c r="G9974" s="151">
        <v>30</v>
      </c>
      <c r="H9974" s="151">
        <f t="shared" si="631"/>
        <v>1.6348773841961851E-2</v>
      </c>
      <c r="I9974" s="213"/>
      <c r="J9974" s="303" t="s">
        <v>100</v>
      </c>
      <c r="K9974" s="303"/>
      <c r="L9974" s="303"/>
      <c r="M9974" s="2">
        <v>0</v>
      </c>
      <c r="N9974">
        <v>0</v>
      </c>
      <c r="O9974">
        <v>0</v>
      </c>
      <c r="P9974">
        <v>5</v>
      </c>
      <c r="Q9974" s="2">
        <v>0</v>
      </c>
      <c r="R9974">
        <v>0</v>
      </c>
      <c r="S9974">
        <v>0</v>
      </c>
      <c r="T9974">
        <v>5</v>
      </c>
    </row>
    <row r="9975" spans="1:20">
      <c r="A9975" s="66" t="s">
        <v>1737</v>
      </c>
      <c r="B9975" t="s">
        <v>1759</v>
      </c>
      <c r="C9975" t="s">
        <v>1491</v>
      </c>
      <c r="D9975" s="1" t="s">
        <v>44</v>
      </c>
      <c r="E9975" s="1" t="s">
        <v>73</v>
      </c>
      <c r="F9975" s="38" t="s">
        <v>73</v>
      </c>
      <c r="G9975" s="151">
        <v>1835</v>
      </c>
      <c r="H9975" s="151">
        <f t="shared" si="631"/>
        <v>1</v>
      </c>
      <c r="I9975" s="213"/>
      <c r="J9975" s="303"/>
      <c r="K9975" s="303"/>
      <c r="L9975" s="303" t="s">
        <v>100</v>
      </c>
      <c r="M9975" s="2">
        <v>0</v>
      </c>
      <c r="N9975">
        <v>0</v>
      </c>
      <c r="O9975">
        <v>0</v>
      </c>
      <c r="P9975">
        <v>5</v>
      </c>
      <c r="Q9975" s="2">
        <v>0</v>
      </c>
      <c r="R9975">
        <v>0</v>
      </c>
      <c r="S9975">
        <v>0</v>
      </c>
      <c r="T9975">
        <v>5</v>
      </c>
    </row>
    <row r="9976" spans="1:20">
      <c r="A9976" s="66" t="s">
        <v>1737</v>
      </c>
      <c r="B9976" t="s">
        <v>1760</v>
      </c>
      <c r="C9976" t="s">
        <v>1491</v>
      </c>
      <c r="D9976" s="1" t="s">
        <v>44</v>
      </c>
      <c r="E9976" s="1" t="s">
        <v>73</v>
      </c>
      <c r="F9976" s="38" t="s">
        <v>73</v>
      </c>
      <c r="G9976" s="151">
        <v>0</v>
      </c>
      <c r="H9976" s="151">
        <f t="shared" si="631"/>
        <v>0</v>
      </c>
      <c r="I9976" s="213" t="s">
        <v>100</v>
      </c>
      <c r="J9976" s="303"/>
      <c r="K9976" s="303"/>
      <c r="L9976" s="303"/>
      <c r="M9976" s="2">
        <v>0</v>
      </c>
      <c r="N9976">
        <v>0</v>
      </c>
      <c r="O9976">
        <v>0</v>
      </c>
      <c r="P9976">
        <v>5</v>
      </c>
      <c r="Q9976" s="2">
        <v>9.6551724137931005E-2</v>
      </c>
      <c r="R9976">
        <v>9.6551724137931005E-2</v>
      </c>
      <c r="S9976">
        <v>0.21589621851722099</v>
      </c>
      <c r="T9976">
        <v>5</v>
      </c>
    </row>
    <row r="9977" spans="1:20">
      <c r="A9977" s="66" t="s">
        <v>1737</v>
      </c>
      <c r="B9977" t="s">
        <v>1760</v>
      </c>
      <c r="C9977" t="s">
        <v>1491</v>
      </c>
      <c r="D9977" s="1" t="s">
        <v>44</v>
      </c>
      <c r="E9977" s="1" t="s">
        <v>73</v>
      </c>
      <c r="F9977" s="38" t="s">
        <v>73</v>
      </c>
      <c r="G9977" s="151">
        <v>30</v>
      </c>
      <c r="H9977" s="151">
        <f t="shared" si="631"/>
        <v>1.6348773841961851E-2</v>
      </c>
      <c r="I9977" s="213"/>
      <c r="J9977" s="303" t="s">
        <v>100</v>
      </c>
      <c r="K9977" s="303"/>
      <c r="L9977" s="303"/>
      <c r="M9977" s="2">
        <v>0</v>
      </c>
      <c r="N9977">
        <v>0</v>
      </c>
      <c r="O9977">
        <v>0</v>
      </c>
      <c r="P9977">
        <v>5</v>
      </c>
      <c r="Q9977" s="2">
        <v>0</v>
      </c>
      <c r="R9977">
        <v>0</v>
      </c>
      <c r="S9977">
        <v>0</v>
      </c>
      <c r="T9977">
        <v>5</v>
      </c>
    </row>
    <row r="9978" spans="1:20">
      <c r="A9978" s="66" t="s">
        <v>1737</v>
      </c>
      <c r="B9978" t="s">
        <v>1760</v>
      </c>
      <c r="C9978" t="s">
        <v>1491</v>
      </c>
      <c r="D9978" s="1" t="s">
        <v>44</v>
      </c>
      <c r="E9978" s="1" t="s">
        <v>73</v>
      </c>
      <c r="F9978" s="38" t="s">
        <v>73</v>
      </c>
      <c r="G9978" s="151">
        <v>1835</v>
      </c>
      <c r="H9978" s="151">
        <f t="shared" si="631"/>
        <v>1</v>
      </c>
      <c r="I9978" s="213"/>
      <c r="J9978" s="303"/>
      <c r="K9978" s="303"/>
      <c r="L9978" s="303" t="s">
        <v>100</v>
      </c>
      <c r="M9978" s="2">
        <v>0</v>
      </c>
      <c r="N9978">
        <v>0</v>
      </c>
      <c r="O9978">
        <v>0</v>
      </c>
      <c r="P9978">
        <v>5</v>
      </c>
      <c r="Q9978" s="2">
        <v>6.6666666666666693E-2</v>
      </c>
      <c r="R9978">
        <v>5.9963980958119202E-2</v>
      </c>
      <c r="S9978">
        <v>0.134083537623857</v>
      </c>
      <c r="T9978">
        <v>5</v>
      </c>
    </row>
    <row r="9979" spans="1:20">
      <c r="A9979" s="66" t="s">
        <v>1737</v>
      </c>
      <c r="B9979" t="s">
        <v>1762</v>
      </c>
      <c r="C9979" t="s">
        <v>1491</v>
      </c>
      <c r="D9979" s="1" t="s">
        <v>44</v>
      </c>
      <c r="E9979" s="1" t="s">
        <v>73</v>
      </c>
      <c r="F9979" s="38" t="s">
        <v>73</v>
      </c>
      <c r="G9979" s="151">
        <v>0</v>
      </c>
      <c r="H9979" s="151">
        <f t="shared" si="631"/>
        <v>0</v>
      </c>
      <c r="I9979" s="213" t="s">
        <v>100</v>
      </c>
      <c r="J9979" s="303"/>
      <c r="K9979" s="303"/>
      <c r="L9979" s="303"/>
      <c r="M9979" s="2">
        <v>9.44444444444444E-2</v>
      </c>
      <c r="N9979">
        <v>5.8001702827280802E-2</v>
      </c>
      <c r="O9979">
        <v>0.12969575033254199</v>
      </c>
      <c r="P9979">
        <v>5</v>
      </c>
      <c r="Q9979" s="2">
        <v>0.28927203065134099</v>
      </c>
      <c r="R9979">
        <v>0.14371551238631999</v>
      </c>
      <c r="S9979">
        <v>0.32135765511702402</v>
      </c>
      <c r="T9979">
        <v>5</v>
      </c>
    </row>
    <row r="9980" spans="1:20">
      <c r="A9980" s="66" t="s">
        <v>1737</v>
      </c>
      <c r="B9980" t="s">
        <v>1762</v>
      </c>
      <c r="C9980" t="s">
        <v>1491</v>
      </c>
      <c r="D9980" s="1" t="s">
        <v>44</v>
      </c>
      <c r="E9980" s="1" t="s">
        <v>73</v>
      </c>
      <c r="F9980" s="38" t="s">
        <v>73</v>
      </c>
      <c r="G9980" s="151">
        <v>30</v>
      </c>
      <c r="H9980" s="151">
        <f t="shared" si="631"/>
        <v>1.6348773841961851E-2</v>
      </c>
      <c r="I9980" s="213"/>
      <c r="J9980" s="303" t="s">
        <v>100</v>
      </c>
      <c r="K9980" s="303"/>
      <c r="L9980" s="303"/>
      <c r="M9980" s="2">
        <v>0.11111111111111099</v>
      </c>
      <c r="N9980">
        <v>5.4856715717031899E-2</v>
      </c>
      <c r="O9980">
        <v>0.12266334536566501</v>
      </c>
      <c r="P9980">
        <v>5</v>
      </c>
      <c r="Q9980" s="2">
        <v>0.26111111111111102</v>
      </c>
      <c r="R9980">
        <v>0.14315665251916801</v>
      </c>
      <c r="S9980">
        <v>0.32010800646417598</v>
      </c>
      <c r="T9980">
        <v>5</v>
      </c>
    </row>
    <row r="9981" spans="1:20">
      <c r="A9981" s="66" t="s">
        <v>1737</v>
      </c>
      <c r="B9981" t="s">
        <v>1762</v>
      </c>
      <c r="C9981" t="s">
        <v>1491</v>
      </c>
      <c r="D9981" s="1" t="s">
        <v>44</v>
      </c>
      <c r="E9981" s="1" t="s">
        <v>73</v>
      </c>
      <c r="F9981" s="38" t="s">
        <v>73</v>
      </c>
      <c r="G9981" s="151">
        <v>1835</v>
      </c>
      <c r="H9981" s="151">
        <f t="shared" si="631"/>
        <v>1</v>
      </c>
      <c r="I9981" s="213"/>
      <c r="J9981" s="303"/>
      <c r="K9981" s="303"/>
      <c r="L9981" s="303" t="s">
        <v>100</v>
      </c>
      <c r="M9981" s="2">
        <v>0.20555555555555599</v>
      </c>
      <c r="N9981">
        <v>9.4035060443393104E-2</v>
      </c>
      <c r="O9981">
        <v>0.21026878741972799</v>
      </c>
      <c r="P9981">
        <v>5</v>
      </c>
      <c r="Q9981" s="2">
        <v>0.28888888888888897</v>
      </c>
      <c r="R9981">
        <v>0.14234586639243299</v>
      </c>
      <c r="S9981">
        <v>0.318295033569583</v>
      </c>
      <c r="T9981">
        <v>5</v>
      </c>
    </row>
    <row r="9982" spans="1:20">
      <c r="A9982" s="66" t="s">
        <v>1737</v>
      </c>
      <c r="B9982" t="s">
        <v>682</v>
      </c>
      <c r="C9982" t="s">
        <v>1491</v>
      </c>
      <c r="D9982" s="1" t="s">
        <v>44</v>
      </c>
      <c r="E9982" s="1" t="s">
        <v>73</v>
      </c>
      <c r="F9982" s="38" t="s">
        <v>73</v>
      </c>
      <c r="G9982" s="151">
        <v>0</v>
      </c>
      <c r="H9982" s="151">
        <f t="shared" si="631"/>
        <v>0</v>
      </c>
      <c r="I9982" s="213" t="s">
        <v>100</v>
      </c>
      <c r="J9982" s="303"/>
      <c r="K9982" s="303"/>
      <c r="L9982" s="303"/>
      <c r="M9982" s="2">
        <v>0.81666666666666698</v>
      </c>
      <c r="N9982">
        <v>9.44444444444444E-2</v>
      </c>
      <c r="O9982">
        <v>0.21118419787498</v>
      </c>
      <c r="P9982">
        <v>5</v>
      </c>
      <c r="Q9982" s="2">
        <v>0.92777777777777803</v>
      </c>
      <c r="R9982">
        <v>3.98686113733537E-2</v>
      </c>
      <c r="S9982">
        <v>8.9148925199340007E-2</v>
      </c>
      <c r="T9982">
        <v>5</v>
      </c>
    </row>
    <row r="9983" spans="1:20">
      <c r="A9983" s="66" t="s">
        <v>1737</v>
      </c>
      <c r="B9983" t="s">
        <v>682</v>
      </c>
      <c r="C9983" t="s">
        <v>1491</v>
      </c>
      <c r="D9983" s="1" t="s">
        <v>44</v>
      </c>
      <c r="E9983" s="1" t="s">
        <v>73</v>
      </c>
      <c r="F9983" s="38" t="s">
        <v>73</v>
      </c>
      <c r="G9983" s="151">
        <v>30</v>
      </c>
      <c r="H9983" s="151">
        <f t="shared" si="631"/>
        <v>1.6348773841961851E-2</v>
      </c>
      <c r="I9983" s="213"/>
      <c r="J9983" s="303" t="s">
        <v>100</v>
      </c>
      <c r="K9983" s="303"/>
      <c r="L9983" s="303"/>
      <c r="M9983" s="2">
        <v>0.82222222222222197</v>
      </c>
      <c r="N9983">
        <v>6.0603956192420601E-2</v>
      </c>
      <c r="O9983">
        <v>0.13551456575167201</v>
      </c>
      <c r="P9983">
        <v>5</v>
      </c>
      <c r="Q9983" s="2">
        <v>0.91111111111111098</v>
      </c>
      <c r="R9983">
        <v>5.5137314559108898E-2</v>
      </c>
      <c r="S9983">
        <v>0.123290783450956</v>
      </c>
      <c r="T9983">
        <v>5</v>
      </c>
    </row>
    <row r="9984" spans="1:20">
      <c r="A9984" s="66" t="s">
        <v>1737</v>
      </c>
      <c r="B9984" t="s">
        <v>682</v>
      </c>
      <c r="C9984" t="s">
        <v>1491</v>
      </c>
      <c r="D9984" s="1" t="s">
        <v>44</v>
      </c>
      <c r="E9984" s="1" t="s">
        <v>73</v>
      </c>
      <c r="F9984" s="38" t="s">
        <v>73</v>
      </c>
      <c r="G9984" s="151">
        <v>1835</v>
      </c>
      <c r="H9984" s="151">
        <f t="shared" si="631"/>
        <v>1</v>
      </c>
      <c r="I9984" s="213"/>
      <c r="J9984" s="303"/>
      <c r="K9984" s="303"/>
      <c r="L9984" s="303" t="s">
        <v>100</v>
      </c>
      <c r="M9984" s="2">
        <v>0.94444444444444398</v>
      </c>
      <c r="N9984">
        <v>4.30331482911935E-2</v>
      </c>
      <c r="O9984">
        <v>9.6225044864937603E-2</v>
      </c>
      <c r="P9984">
        <v>5</v>
      </c>
      <c r="Q9984" s="2">
        <v>0.93888888888888899</v>
      </c>
      <c r="R9984">
        <v>3.2155102507750603E-2</v>
      </c>
      <c r="S9984">
        <v>7.1900995030804299E-2</v>
      </c>
      <c r="T9984">
        <v>5</v>
      </c>
    </row>
    <row r="9985" spans="1:20">
      <c r="A9985" s="66" t="s">
        <v>1737</v>
      </c>
      <c r="B9985" t="s">
        <v>1764</v>
      </c>
      <c r="C9985" t="s">
        <v>1491</v>
      </c>
      <c r="D9985" s="1" t="s">
        <v>44</v>
      </c>
      <c r="E9985" s="1" t="s">
        <v>73</v>
      </c>
      <c r="F9985" s="38" t="s">
        <v>73</v>
      </c>
      <c r="G9985" s="151">
        <v>0</v>
      </c>
      <c r="H9985" s="151">
        <f t="shared" si="631"/>
        <v>0</v>
      </c>
      <c r="I9985" s="213" t="s">
        <v>100</v>
      </c>
      <c r="J9985" s="303"/>
      <c r="K9985" s="303"/>
      <c r="L9985" s="303"/>
      <c r="M9985" s="2">
        <v>0</v>
      </c>
      <c r="N9985">
        <v>0</v>
      </c>
      <c r="O9985">
        <v>0</v>
      </c>
      <c r="P9985">
        <v>5</v>
      </c>
      <c r="Q9985" s="2">
        <v>0</v>
      </c>
      <c r="R9985">
        <v>0</v>
      </c>
      <c r="S9985">
        <v>0</v>
      </c>
      <c r="T9985">
        <v>5</v>
      </c>
    </row>
    <row r="9986" spans="1:20">
      <c r="A9986" s="66" t="s">
        <v>1737</v>
      </c>
      <c r="B9986" t="s">
        <v>1764</v>
      </c>
      <c r="C9986" t="s">
        <v>1491</v>
      </c>
      <c r="D9986" s="1" t="s">
        <v>44</v>
      </c>
      <c r="E9986" s="1" t="s">
        <v>73</v>
      </c>
      <c r="F9986" s="38" t="s">
        <v>73</v>
      </c>
      <c r="G9986" s="151">
        <v>30</v>
      </c>
      <c r="H9986" s="151">
        <f t="shared" si="631"/>
        <v>1.6348773841961851E-2</v>
      </c>
      <c r="I9986" s="213"/>
      <c r="J9986" s="303" t="s">
        <v>100</v>
      </c>
      <c r="K9986" s="303"/>
      <c r="L9986" s="303"/>
      <c r="M9986" s="2">
        <v>0</v>
      </c>
      <c r="N9986">
        <v>0</v>
      </c>
      <c r="O9986">
        <v>0</v>
      </c>
      <c r="P9986">
        <v>5</v>
      </c>
      <c r="Q9986" s="2">
        <v>0</v>
      </c>
      <c r="R9986">
        <v>0</v>
      </c>
      <c r="S9986">
        <v>0</v>
      </c>
      <c r="T9986">
        <v>5</v>
      </c>
    </row>
    <row r="9987" spans="1:20">
      <c r="A9987" s="66" t="s">
        <v>1737</v>
      </c>
      <c r="B9987" t="s">
        <v>1764</v>
      </c>
      <c r="C9987" t="s">
        <v>1491</v>
      </c>
      <c r="D9987" s="1" t="s">
        <v>44</v>
      </c>
      <c r="E9987" s="1" t="s">
        <v>73</v>
      </c>
      <c r="F9987" s="38" t="s">
        <v>73</v>
      </c>
      <c r="G9987" s="151">
        <v>1835</v>
      </c>
      <c r="H9987" s="151">
        <f t="shared" si="631"/>
        <v>1</v>
      </c>
      <c r="I9987" s="213"/>
      <c r="J9987" s="303"/>
      <c r="K9987" s="303"/>
      <c r="L9987" s="303" t="s">
        <v>100</v>
      </c>
      <c r="M9987" s="2">
        <v>0</v>
      </c>
      <c r="N9987">
        <v>0</v>
      </c>
      <c r="O9987">
        <v>0</v>
      </c>
      <c r="P9987">
        <v>5</v>
      </c>
      <c r="Q9987" s="2">
        <v>0</v>
      </c>
      <c r="R9987">
        <v>0</v>
      </c>
      <c r="S9987">
        <v>0</v>
      </c>
      <c r="T9987">
        <v>5</v>
      </c>
    </row>
    <row r="9988" spans="1:20">
      <c r="A9988" s="66" t="s">
        <v>1737</v>
      </c>
      <c r="B9988" t="s">
        <v>1768</v>
      </c>
      <c r="C9988" t="s">
        <v>1491</v>
      </c>
      <c r="D9988" s="1" t="s">
        <v>44</v>
      </c>
      <c r="E9988" s="1" t="s">
        <v>73</v>
      </c>
      <c r="F9988" s="38" t="s">
        <v>73</v>
      </c>
      <c r="G9988" s="151">
        <v>0</v>
      </c>
      <c r="H9988" s="151">
        <f t="shared" si="631"/>
        <v>0</v>
      </c>
      <c r="I9988" s="213" t="s">
        <v>100</v>
      </c>
      <c r="J9988" s="303"/>
      <c r="K9988" s="303"/>
      <c r="L9988" s="303"/>
      <c r="M9988" s="2">
        <v>0.122222222222222</v>
      </c>
      <c r="N9988">
        <v>7.27544491872711E-2</v>
      </c>
      <c r="O9988">
        <v>0.162683894048292</v>
      </c>
      <c r="P9988">
        <v>5</v>
      </c>
      <c r="Q9988" s="2">
        <v>0</v>
      </c>
      <c r="R9988">
        <v>0</v>
      </c>
      <c r="S9988">
        <v>0</v>
      </c>
      <c r="T9988">
        <v>5</v>
      </c>
    </row>
    <row r="9989" spans="1:20">
      <c r="A9989" s="66" t="s">
        <v>1737</v>
      </c>
      <c r="B9989" t="s">
        <v>1768</v>
      </c>
      <c r="C9989" t="s">
        <v>1491</v>
      </c>
      <c r="D9989" s="1" t="s">
        <v>44</v>
      </c>
      <c r="E9989" s="1" t="s">
        <v>73</v>
      </c>
      <c r="F9989" s="38" t="s">
        <v>73</v>
      </c>
      <c r="G9989" s="151">
        <v>30</v>
      </c>
      <c r="H9989" s="151">
        <f t="shared" si="631"/>
        <v>1.6348773841961851E-2</v>
      </c>
      <c r="I9989" s="213"/>
      <c r="J9989" s="303" t="s">
        <v>100</v>
      </c>
      <c r="K9989" s="303"/>
      <c r="L9989" s="303"/>
      <c r="M9989" s="2">
        <v>8.3333333333333301E-2</v>
      </c>
      <c r="N9989">
        <v>5.1219691429404898E-2</v>
      </c>
      <c r="O9989">
        <v>0.114530711822713</v>
      </c>
      <c r="P9989">
        <v>5</v>
      </c>
      <c r="Q9989" s="2">
        <v>2.2222222222222199E-2</v>
      </c>
      <c r="R9989">
        <v>2.2222222222222199E-2</v>
      </c>
      <c r="S9989">
        <v>4.9690399499995298E-2</v>
      </c>
      <c r="T9989">
        <v>5</v>
      </c>
    </row>
    <row r="9990" spans="1:20">
      <c r="A9990" s="66" t="s">
        <v>1737</v>
      </c>
      <c r="B9990" t="s">
        <v>1768</v>
      </c>
      <c r="C9990" t="s">
        <v>1491</v>
      </c>
      <c r="D9990" s="1" t="s">
        <v>44</v>
      </c>
      <c r="E9990" s="1" t="s">
        <v>73</v>
      </c>
      <c r="F9990" s="38" t="s">
        <v>73</v>
      </c>
      <c r="G9990" s="151">
        <v>1835</v>
      </c>
      <c r="H9990" s="151">
        <f t="shared" si="631"/>
        <v>1</v>
      </c>
      <c r="I9990" s="213"/>
      <c r="J9990" s="303"/>
      <c r="K9990" s="303"/>
      <c r="L9990" s="303" t="s">
        <v>100</v>
      </c>
      <c r="M9990" s="2">
        <v>0.116666666666667</v>
      </c>
      <c r="N9990">
        <v>7.4742355817076195E-2</v>
      </c>
      <c r="O9990">
        <v>0.16712898840545901</v>
      </c>
      <c r="P9990">
        <v>5</v>
      </c>
      <c r="Q9990" s="2">
        <v>0</v>
      </c>
      <c r="R9990">
        <v>0</v>
      </c>
      <c r="S9990">
        <v>0</v>
      </c>
      <c r="T9990">
        <v>5</v>
      </c>
    </row>
    <row r="9991" spans="1:20">
      <c r="A9991" s="66" t="s">
        <v>1737</v>
      </c>
      <c r="B9991" t="s">
        <v>1771</v>
      </c>
      <c r="C9991" t="s">
        <v>1491</v>
      </c>
      <c r="D9991" s="1" t="s">
        <v>44</v>
      </c>
      <c r="E9991" s="1" t="s">
        <v>73</v>
      </c>
      <c r="F9991" s="38" t="s">
        <v>73</v>
      </c>
      <c r="G9991" s="151">
        <v>0</v>
      </c>
      <c r="H9991" s="151">
        <f t="shared" si="631"/>
        <v>0</v>
      </c>
      <c r="I9991" s="213" t="s">
        <v>100</v>
      </c>
      <c r="J9991" s="303"/>
      <c r="K9991" s="303"/>
      <c r="L9991" s="303"/>
      <c r="M9991" s="2">
        <v>0</v>
      </c>
      <c r="N9991">
        <v>0</v>
      </c>
      <c r="O9991">
        <v>0</v>
      </c>
      <c r="P9991">
        <v>5</v>
      </c>
      <c r="Q9991" s="2">
        <v>0</v>
      </c>
      <c r="R9991">
        <v>0</v>
      </c>
      <c r="S9991">
        <v>0</v>
      </c>
      <c r="T9991">
        <v>5</v>
      </c>
    </row>
    <row r="9992" spans="1:20">
      <c r="A9992" s="66" t="s">
        <v>1737</v>
      </c>
      <c r="B9992" t="s">
        <v>1771</v>
      </c>
      <c r="C9992" t="s">
        <v>1491</v>
      </c>
      <c r="D9992" s="1" t="s">
        <v>44</v>
      </c>
      <c r="E9992" s="1" t="s">
        <v>73</v>
      </c>
      <c r="F9992" s="38" t="s">
        <v>73</v>
      </c>
      <c r="G9992" s="151">
        <v>30</v>
      </c>
      <c r="H9992" s="151">
        <f t="shared" si="631"/>
        <v>1.6348773841961851E-2</v>
      </c>
      <c r="I9992" s="213"/>
      <c r="J9992" s="303" t="s">
        <v>100</v>
      </c>
      <c r="K9992" s="303"/>
      <c r="L9992" s="303"/>
      <c r="M9992" s="2">
        <v>0</v>
      </c>
      <c r="N9992">
        <v>0</v>
      </c>
      <c r="O9992">
        <v>0</v>
      </c>
      <c r="P9992">
        <v>5</v>
      </c>
      <c r="Q9992" s="2">
        <v>0</v>
      </c>
      <c r="R9992">
        <v>0</v>
      </c>
      <c r="S9992">
        <v>0</v>
      </c>
      <c r="T9992">
        <v>5</v>
      </c>
    </row>
    <row r="9993" spans="1:20">
      <c r="A9993" s="66" t="s">
        <v>1737</v>
      </c>
      <c r="B9993" t="s">
        <v>1771</v>
      </c>
      <c r="C9993" t="s">
        <v>1491</v>
      </c>
      <c r="D9993" s="1" t="s">
        <v>44</v>
      </c>
      <c r="E9993" s="1" t="s">
        <v>73</v>
      </c>
      <c r="F9993" s="38" t="s">
        <v>73</v>
      </c>
      <c r="G9993" s="151">
        <v>1835</v>
      </c>
      <c r="H9993" s="151">
        <f t="shared" si="631"/>
        <v>1</v>
      </c>
      <c r="I9993" s="213"/>
      <c r="J9993" s="303"/>
      <c r="K9993" s="303"/>
      <c r="L9993" s="303" t="s">
        <v>100</v>
      </c>
      <c r="M9993" s="2">
        <v>3.8888888888888903E-2</v>
      </c>
      <c r="N9993">
        <v>2.07869854820774E-2</v>
      </c>
      <c r="O9993">
        <v>4.64811125852264E-2</v>
      </c>
      <c r="P9993">
        <v>5</v>
      </c>
      <c r="Q9993" s="2">
        <v>2.2222222222222199E-2</v>
      </c>
      <c r="R9993">
        <v>1.36082763487954E-2</v>
      </c>
      <c r="S9993">
        <v>3.0429030972509201E-2</v>
      </c>
      <c r="T9993">
        <v>5</v>
      </c>
    </row>
    <row r="9994" spans="1:20">
      <c r="A9994" s="66" t="s">
        <v>1737</v>
      </c>
      <c r="B9994" t="s">
        <v>1772</v>
      </c>
      <c r="C9994" t="s">
        <v>1491</v>
      </c>
      <c r="D9994" s="1" t="s">
        <v>44</v>
      </c>
      <c r="E9994" s="1" t="s">
        <v>73</v>
      </c>
      <c r="F9994" s="38" t="s">
        <v>73</v>
      </c>
      <c r="G9994" s="151">
        <v>0</v>
      </c>
      <c r="H9994" s="151">
        <f t="shared" si="631"/>
        <v>0</v>
      </c>
      <c r="I9994" s="213" t="s">
        <v>100</v>
      </c>
      <c r="J9994" s="303"/>
      <c r="K9994" s="303"/>
      <c r="L9994" s="303"/>
      <c r="M9994" s="2">
        <v>0</v>
      </c>
      <c r="N9994">
        <v>0</v>
      </c>
      <c r="O9994">
        <v>0</v>
      </c>
      <c r="P9994">
        <v>5</v>
      </c>
      <c r="Q9994" s="2">
        <v>0</v>
      </c>
      <c r="R9994">
        <v>0</v>
      </c>
      <c r="S9994">
        <v>0</v>
      </c>
      <c r="T9994">
        <v>5</v>
      </c>
    </row>
    <row r="9995" spans="1:20">
      <c r="A9995" s="66" t="s">
        <v>1737</v>
      </c>
      <c r="B9995" t="s">
        <v>1772</v>
      </c>
      <c r="C9995" t="s">
        <v>1491</v>
      </c>
      <c r="D9995" s="1" t="s">
        <v>44</v>
      </c>
      <c r="E9995" s="1" t="s">
        <v>73</v>
      </c>
      <c r="F9995" s="38" t="s">
        <v>73</v>
      </c>
      <c r="G9995" s="151">
        <v>30</v>
      </c>
      <c r="H9995" s="151">
        <f t="shared" si="631"/>
        <v>1.6348773841961851E-2</v>
      </c>
      <c r="I9995" s="213"/>
      <c r="J9995" s="303" t="s">
        <v>100</v>
      </c>
      <c r="K9995" s="303"/>
      <c r="L9995" s="303"/>
      <c r="M9995" s="2">
        <v>0</v>
      </c>
      <c r="N9995">
        <v>0</v>
      </c>
      <c r="O9995">
        <v>0</v>
      </c>
      <c r="P9995">
        <v>5</v>
      </c>
      <c r="Q9995" s="2">
        <v>1.1111111111111099E-2</v>
      </c>
      <c r="R9995">
        <v>1.1111111111111099E-2</v>
      </c>
      <c r="S9995">
        <v>2.4845199749997701E-2</v>
      </c>
      <c r="T9995">
        <v>5</v>
      </c>
    </row>
    <row r="9996" spans="1:20">
      <c r="A9996" s="66" t="s">
        <v>1737</v>
      </c>
      <c r="B9996" t="s">
        <v>1772</v>
      </c>
      <c r="C9996" t="s">
        <v>1491</v>
      </c>
      <c r="D9996" s="1" t="s">
        <v>44</v>
      </c>
      <c r="E9996" s="1" t="s">
        <v>73</v>
      </c>
      <c r="F9996" s="38" t="s">
        <v>73</v>
      </c>
      <c r="G9996" s="151">
        <v>1835</v>
      </c>
      <c r="H9996" s="151">
        <f t="shared" si="631"/>
        <v>1</v>
      </c>
      <c r="I9996" s="213"/>
      <c r="J9996" s="303"/>
      <c r="K9996" s="303"/>
      <c r="L9996" s="303" t="s">
        <v>100</v>
      </c>
      <c r="M9996" s="2">
        <v>0</v>
      </c>
      <c r="N9996">
        <v>0</v>
      </c>
      <c r="O9996">
        <v>0</v>
      </c>
      <c r="P9996">
        <v>5</v>
      </c>
      <c r="Q9996" s="2">
        <v>0</v>
      </c>
      <c r="R9996">
        <v>0</v>
      </c>
      <c r="S9996">
        <v>0</v>
      </c>
      <c r="T9996">
        <v>5</v>
      </c>
    </row>
    <row r="9997" spans="1:20">
      <c r="A9997" s="66" t="s">
        <v>1737</v>
      </c>
      <c r="B9997" t="s">
        <v>1773</v>
      </c>
      <c r="C9997" t="s">
        <v>1491</v>
      </c>
      <c r="D9997" s="1" t="s">
        <v>44</v>
      </c>
      <c r="E9997" s="1" t="s">
        <v>73</v>
      </c>
      <c r="F9997" s="38" t="s">
        <v>73</v>
      </c>
      <c r="G9997" s="151">
        <v>0</v>
      </c>
      <c r="H9997" s="151">
        <f t="shared" si="631"/>
        <v>0</v>
      </c>
      <c r="I9997" s="213" t="s">
        <v>100</v>
      </c>
      <c r="J9997" s="303"/>
      <c r="K9997" s="303"/>
      <c r="L9997" s="303"/>
      <c r="M9997" s="2">
        <v>2.7777777777777801E-2</v>
      </c>
      <c r="N9997">
        <v>2.7777777777777801E-2</v>
      </c>
      <c r="O9997">
        <v>6.2112999374994197E-2</v>
      </c>
      <c r="P9997">
        <v>5</v>
      </c>
      <c r="Q9997" s="2">
        <v>7.7777777777777807E-2</v>
      </c>
      <c r="R9997">
        <v>5.7868518488887903E-2</v>
      </c>
      <c r="S9997">
        <v>0.12939794109835701</v>
      </c>
      <c r="T9997">
        <v>5</v>
      </c>
    </row>
    <row r="9998" spans="1:20">
      <c r="A9998" s="66" t="s">
        <v>1737</v>
      </c>
      <c r="B9998" t="s">
        <v>1773</v>
      </c>
      <c r="C9998" t="s">
        <v>1491</v>
      </c>
      <c r="D9998" s="1" t="s">
        <v>44</v>
      </c>
      <c r="E9998" s="1" t="s">
        <v>73</v>
      </c>
      <c r="F9998" s="38" t="s">
        <v>73</v>
      </c>
      <c r="G9998" s="151">
        <v>30</v>
      </c>
      <c r="H9998" s="151">
        <f t="shared" si="631"/>
        <v>1.6348773841961851E-2</v>
      </c>
      <c r="I9998" s="213"/>
      <c r="J9998" s="303" t="s">
        <v>100</v>
      </c>
      <c r="K9998" s="303"/>
      <c r="L9998" s="303"/>
      <c r="M9998" s="2">
        <v>6.6666666666666693E-2</v>
      </c>
      <c r="N9998">
        <v>5.9963980958119202E-2</v>
      </c>
      <c r="O9998">
        <v>0.134083537623857</v>
      </c>
      <c r="P9998">
        <v>5</v>
      </c>
      <c r="Q9998" s="2">
        <v>0.155555555555556</v>
      </c>
      <c r="R9998">
        <v>8.4070810835675303E-2</v>
      </c>
      <c r="S9998">
        <v>0.187988047952096</v>
      </c>
      <c r="T9998">
        <v>5</v>
      </c>
    </row>
    <row r="9999" spans="1:20">
      <c r="A9999" s="66" t="s">
        <v>1737</v>
      </c>
      <c r="B9999" t="s">
        <v>1773</v>
      </c>
      <c r="C9999" t="s">
        <v>1491</v>
      </c>
      <c r="D9999" s="1" t="s">
        <v>44</v>
      </c>
      <c r="E9999" s="1" t="s">
        <v>73</v>
      </c>
      <c r="F9999" s="38" t="s">
        <v>73</v>
      </c>
      <c r="G9999" s="151">
        <v>1835</v>
      </c>
      <c r="H9999" s="151">
        <f t="shared" si="631"/>
        <v>1</v>
      </c>
      <c r="I9999" s="213"/>
      <c r="J9999" s="303"/>
      <c r="K9999" s="303"/>
      <c r="L9999" s="303" t="s">
        <v>100</v>
      </c>
      <c r="M9999" s="2">
        <v>0.13888888888888901</v>
      </c>
      <c r="N9999">
        <v>0.11915339216404</v>
      </c>
      <c r="O9999">
        <v>0.26643508462848398</v>
      </c>
      <c r="P9999">
        <v>5</v>
      </c>
      <c r="Q9999" s="2">
        <v>0.28888888888888897</v>
      </c>
      <c r="R9999">
        <v>0.12503086038807701</v>
      </c>
      <c r="S9999">
        <v>0.27957750311302498</v>
      </c>
      <c r="T9999">
        <v>5</v>
      </c>
    </row>
    <row r="10000" spans="1:20">
      <c r="A10000" s="66" t="s">
        <v>1737</v>
      </c>
      <c r="B10000" t="s">
        <v>1774</v>
      </c>
      <c r="C10000" t="s">
        <v>1491</v>
      </c>
      <c r="D10000" s="1" t="s">
        <v>44</v>
      </c>
      <c r="E10000" s="1" t="s">
        <v>73</v>
      </c>
      <c r="F10000" s="38" t="s">
        <v>73</v>
      </c>
      <c r="G10000" s="151">
        <v>0</v>
      </c>
      <c r="H10000" s="151">
        <f t="shared" si="631"/>
        <v>0</v>
      </c>
      <c r="I10000" s="213" t="s">
        <v>100</v>
      </c>
      <c r="J10000" s="303"/>
      <c r="K10000" s="303"/>
      <c r="L10000" s="303"/>
      <c r="M10000" s="2">
        <v>0.483333333333333</v>
      </c>
      <c r="N10000">
        <v>0.17907512734762401</v>
      </c>
      <c r="O10000">
        <v>0.40042415782871998</v>
      </c>
      <c r="P10000">
        <v>5</v>
      </c>
      <c r="Q10000" s="2">
        <v>0.194444444444444</v>
      </c>
      <c r="R10000">
        <v>8.2869077167646105E-2</v>
      </c>
      <c r="S10000">
        <v>0.18530088977953199</v>
      </c>
      <c r="T10000">
        <v>5</v>
      </c>
    </row>
    <row r="10001" spans="1:20">
      <c r="A10001" s="66" t="s">
        <v>1737</v>
      </c>
      <c r="B10001" t="s">
        <v>1774</v>
      </c>
      <c r="C10001" t="s">
        <v>1491</v>
      </c>
      <c r="D10001" s="1" t="s">
        <v>44</v>
      </c>
      <c r="E10001" s="1" t="s">
        <v>73</v>
      </c>
      <c r="F10001" s="38" t="s">
        <v>73</v>
      </c>
      <c r="G10001" s="151">
        <v>30</v>
      </c>
      <c r="H10001" s="151">
        <f t="shared" si="631"/>
        <v>1.6348773841961851E-2</v>
      </c>
      <c r="I10001" s="213"/>
      <c r="J10001" s="303" t="s">
        <v>100</v>
      </c>
      <c r="K10001" s="303"/>
      <c r="L10001" s="303"/>
      <c r="M10001" s="2">
        <v>0.83333333333333304</v>
      </c>
      <c r="N10001">
        <v>5.8925565098879001E-2</v>
      </c>
      <c r="O10001">
        <v>0.13176156917368201</v>
      </c>
      <c r="P10001">
        <v>5</v>
      </c>
      <c r="Q10001" s="2">
        <v>0.68888888888888899</v>
      </c>
      <c r="R10001">
        <v>9.7578711501390497E-2</v>
      </c>
      <c r="S10001">
        <v>0.21819263207395001</v>
      </c>
      <c r="T10001">
        <v>5</v>
      </c>
    </row>
    <row r="10002" spans="1:20">
      <c r="A10002" s="66" t="s">
        <v>1737</v>
      </c>
      <c r="B10002" t="s">
        <v>1774</v>
      </c>
      <c r="C10002" t="s">
        <v>1491</v>
      </c>
      <c r="D10002" s="1" t="s">
        <v>44</v>
      </c>
      <c r="E10002" s="1" t="s">
        <v>73</v>
      </c>
      <c r="F10002" s="38" t="s">
        <v>73</v>
      </c>
      <c r="G10002" s="151">
        <v>1835</v>
      </c>
      <c r="H10002" s="151">
        <f t="shared" si="631"/>
        <v>1</v>
      </c>
      <c r="I10002" s="213"/>
      <c r="J10002" s="303"/>
      <c r="K10002" s="303"/>
      <c r="L10002" s="303" t="s">
        <v>100</v>
      </c>
      <c r="M10002" s="2">
        <v>0.94444444444444398</v>
      </c>
      <c r="N10002">
        <v>2.32405562926132E-2</v>
      </c>
      <c r="O10002">
        <v>5.1967463705193603E-2</v>
      </c>
      <c r="P10002">
        <v>5</v>
      </c>
      <c r="Q10002" s="2">
        <v>0.77222222222222203</v>
      </c>
      <c r="R10002">
        <v>9.0181572670821802E-2</v>
      </c>
      <c r="S10002">
        <v>0.201652126809795</v>
      </c>
      <c r="T10002">
        <v>5</v>
      </c>
    </row>
    <row r="10003" spans="1:20">
      <c r="A10003" s="66" t="s">
        <v>1737</v>
      </c>
      <c r="B10003" t="s">
        <v>1776</v>
      </c>
      <c r="C10003" t="s">
        <v>1491</v>
      </c>
      <c r="D10003" s="1" t="s">
        <v>44</v>
      </c>
      <c r="E10003" s="1" t="s">
        <v>73</v>
      </c>
      <c r="F10003" s="38" t="s">
        <v>73</v>
      </c>
      <c r="G10003" s="151">
        <v>0</v>
      </c>
      <c r="H10003" s="151">
        <f t="shared" si="631"/>
        <v>0</v>
      </c>
      <c r="I10003" s="213" t="s">
        <v>100</v>
      </c>
      <c r="J10003" s="303"/>
      <c r="K10003" s="303"/>
      <c r="L10003" s="303"/>
      <c r="M10003" s="2">
        <v>1.1111111111111099E-2</v>
      </c>
      <c r="N10003">
        <v>6.8041381743977197E-3</v>
      </c>
      <c r="O10003">
        <v>1.52145154862546E-2</v>
      </c>
      <c r="P10003">
        <v>5</v>
      </c>
      <c r="Q10003" s="2">
        <v>5.5555555555555601E-2</v>
      </c>
      <c r="R10003">
        <v>2.4845199749997701E-2</v>
      </c>
      <c r="S10003">
        <v>5.5555555555555601E-2</v>
      </c>
      <c r="T10003">
        <v>5</v>
      </c>
    </row>
    <row r="10004" spans="1:20">
      <c r="A10004" s="66" t="s">
        <v>1737</v>
      </c>
      <c r="B10004" t="s">
        <v>1776</v>
      </c>
      <c r="C10004" t="s">
        <v>1491</v>
      </c>
      <c r="D10004" s="1" t="s">
        <v>44</v>
      </c>
      <c r="E10004" s="1" t="s">
        <v>73</v>
      </c>
      <c r="F10004" s="38" t="s">
        <v>73</v>
      </c>
      <c r="G10004" s="151">
        <v>30</v>
      </c>
      <c r="H10004" s="151">
        <f t="shared" si="631"/>
        <v>1.6348773841961851E-2</v>
      </c>
      <c r="I10004" s="213"/>
      <c r="J10004" s="303" t="s">
        <v>100</v>
      </c>
      <c r="K10004" s="303"/>
      <c r="L10004" s="303"/>
      <c r="M10004" s="2">
        <v>1.6666666666666701E-2</v>
      </c>
      <c r="N10004">
        <v>1.1111111111111099E-2</v>
      </c>
      <c r="O10004">
        <v>2.4845199749997701E-2</v>
      </c>
      <c r="P10004">
        <v>5</v>
      </c>
      <c r="Q10004" s="2">
        <v>6.6666666666666693E-2</v>
      </c>
      <c r="R10004">
        <v>4.4444444444444398E-2</v>
      </c>
      <c r="S10004">
        <v>9.9380798999990597E-2</v>
      </c>
      <c r="T10004">
        <v>5</v>
      </c>
    </row>
    <row r="10005" spans="1:20">
      <c r="A10005" s="66" t="s">
        <v>1737</v>
      </c>
      <c r="B10005" t="s">
        <v>1776</v>
      </c>
      <c r="C10005" t="s">
        <v>1491</v>
      </c>
      <c r="D10005" s="1" t="s">
        <v>44</v>
      </c>
      <c r="E10005" s="1" t="s">
        <v>73</v>
      </c>
      <c r="F10005" s="38" t="s">
        <v>73</v>
      </c>
      <c r="G10005" s="151">
        <v>1835</v>
      </c>
      <c r="H10005" s="151">
        <f t="shared" ref="H10005:H10068" si="632">G10005/1835</f>
        <v>1</v>
      </c>
      <c r="I10005" s="213"/>
      <c r="J10005" s="303"/>
      <c r="K10005" s="303"/>
      <c r="L10005" s="303" t="s">
        <v>100</v>
      </c>
      <c r="M10005" s="2">
        <v>5.5555555555555497E-3</v>
      </c>
      <c r="N10005">
        <v>5.5555555555555497E-3</v>
      </c>
      <c r="O10005">
        <v>1.24225998749988E-2</v>
      </c>
      <c r="P10005">
        <v>5</v>
      </c>
      <c r="Q10005" s="2">
        <v>8.8888888888888906E-2</v>
      </c>
      <c r="R10005">
        <v>5.58326423395605E-2</v>
      </c>
      <c r="S10005">
        <v>0.12484558363469</v>
      </c>
      <c r="T10005">
        <v>5</v>
      </c>
    </row>
    <row r="10006" spans="1:20">
      <c r="A10006" s="66" t="s">
        <v>1737</v>
      </c>
      <c r="B10006" t="s">
        <v>1782</v>
      </c>
      <c r="C10006" t="s">
        <v>1491</v>
      </c>
      <c r="D10006" s="1" t="s">
        <v>44</v>
      </c>
      <c r="E10006" s="1" t="s">
        <v>73</v>
      </c>
      <c r="F10006" s="38" t="s">
        <v>73</v>
      </c>
      <c r="G10006" s="151">
        <v>0</v>
      </c>
      <c r="H10006" s="151">
        <f t="shared" si="632"/>
        <v>0</v>
      </c>
      <c r="I10006" s="213" t="s">
        <v>100</v>
      </c>
      <c r="J10006" s="303"/>
      <c r="K10006" s="303"/>
      <c r="L10006" s="303"/>
      <c r="M10006" s="2">
        <v>0</v>
      </c>
      <c r="N10006">
        <v>0</v>
      </c>
      <c r="O10006">
        <v>0</v>
      </c>
      <c r="P10006">
        <v>5</v>
      </c>
      <c r="Q10006" s="2">
        <v>0</v>
      </c>
      <c r="R10006">
        <v>0</v>
      </c>
      <c r="S10006">
        <v>0</v>
      </c>
      <c r="T10006">
        <v>5</v>
      </c>
    </row>
    <row r="10007" spans="1:20">
      <c r="A10007" s="66" t="s">
        <v>1737</v>
      </c>
      <c r="B10007" t="s">
        <v>1782</v>
      </c>
      <c r="C10007" t="s">
        <v>1491</v>
      </c>
      <c r="D10007" s="1" t="s">
        <v>44</v>
      </c>
      <c r="E10007" s="1" t="s">
        <v>73</v>
      </c>
      <c r="F10007" s="38" t="s">
        <v>73</v>
      </c>
      <c r="G10007" s="151">
        <v>30</v>
      </c>
      <c r="H10007" s="151">
        <f t="shared" si="632"/>
        <v>1.6348773841961851E-2</v>
      </c>
      <c r="I10007" s="213"/>
      <c r="J10007" s="303" t="s">
        <v>100</v>
      </c>
      <c r="K10007" s="303"/>
      <c r="L10007" s="303"/>
      <c r="M10007" s="2">
        <v>0</v>
      </c>
      <c r="N10007">
        <v>0</v>
      </c>
      <c r="O10007">
        <v>0</v>
      </c>
      <c r="P10007">
        <v>5</v>
      </c>
      <c r="Q10007" s="2">
        <v>0</v>
      </c>
      <c r="R10007">
        <v>0</v>
      </c>
      <c r="S10007">
        <v>0</v>
      </c>
      <c r="T10007">
        <v>5</v>
      </c>
    </row>
    <row r="10008" spans="1:20">
      <c r="A10008" s="66" t="s">
        <v>1737</v>
      </c>
      <c r="B10008" t="s">
        <v>1782</v>
      </c>
      <c r="C10008" t="s">
        <v>1491</v>
      </c>
      <c r="D10008" s="1" t="s">
        <v>44</v>
      </c>
      <c r="E10008" s="1" t="s">
        <v>73</v>
      </c>
      <c r="F10008" s="38" t="s">
        <v>73</v>
      </c>
      <c r="G10008" s="151">
        <v>1835</v>
      </c>
      <c r="H10008" s="151">
        <f t="shared" si="632"/>
        <v>1</v>
      </c>
      <c r="I10008" s="213"/>
      <c r="J10008" s="303"/>
      <c r="K10008" s="303"/>
      <c r="L10008" s="303" t="s">
        <v>100</v>
      </c>
      <c r="M10008" s="2">
        <v>5.5555555555555497E-3</v>
      </c>
      <c r="N10008">
        <v>5.5555555555555497E-3</v>
      </c>
      <c r="O10008">
        <v>1.24225998749988E-2</v>
      </c>
      <c r="P10008">
        <v>5</v>
      </c>
      <c r="Q10008" s="2">
        <v>0</v>
      </c>
      <c r="R10008">
        <v>0</v>
      </c>
      <c r="S10008">
        <v>0</v>
      </c>
      <c r="T10008">
        <v>5</v>
      </c>
    </row>
    <row r="10009" spans="1:20">
      <c r="A10009" s="66" t="s">
        <v>1737</v>
      </c>
      <c r="B10009" t="s">
        <v>1788</v>
      </c>
      <c r="C10009" t="s">
        <v>1491</v>
      </c>
      <c r="D10009" s="1" t="s">
        <v>44</v>
      </c>
      <c r="E10009" s="1" t="s">
        <v>73</v>
      </c>
      <c r="F10009" s="38" t="s">
        <v>73</v>
      </c>
      <c r="G10009" s="151">
        <v>0</v>
      </c>
      <c r="H10009" s="151">
        <f t="shared" si="632"/>
        <v>0</v>
      </c>
      <c r="I10009" s="213" t="s">
        <v>100</v>
      </c>
      <c r="J10009" s="303"/>
      <c r="K10009" s="303"/>
      <c r="L10009" s="303"/>
      <c r="M10009" s="2">
        <v>0</v>
      </c>
      <c r="N10009">
        <v>0</v>
      </c>
      <c r="O10009">
        <v>0</v>
      </c>
      <c r="P10009">
        <v>5</v>
      </c>
      <c r="Q10009" s="2">
        <v>0</v>
      </c>
      <c r="R10009">
        <v>0</v>
      </c>
      <c r="S10009">
        <v>0</v>
      </c>
      <c r="T10009">
        <v>5</v>
      </c>
    </row>
    <row r="10010" spans="1:20">
      <c r="A10010" s="66" t="s">
        <v>1737</v>
      </c>
      <c r="B10010" t="s">
        <v>1788</v>
      </c>
      <c r="C10010" t="s">
        <v>1491</v>
      </c>
      <c r="D10010" s="1" t="s">
        <v>44</v>
      </c>
      <c r="E10010" s="1" t="s">
        <v>73</v>
      </c>
      <c r="F10010" s="38" t="s">
        <v>73</v>
      </c>
      <c r="G10010" s="151">
        <v>30</v>
      </c>
      <c r="H10010" s="151">
        <f t="shared" si="632"/>
        <v>1.6348773841961851E-2</v>
      </c>
      <c r="I10010" s="213"/>
      <c r="J10010" s="303" t="s">
        <v>100</v>
      </c>
      <c r="K10010" s="303"/>
      <c r="L10010" s="303"/>
      <c r="M10010" s="2">
        <v>0</v>
      </c>
      <c r="N10010">
        <v>0</v>
      </c>
      <c r="O10010">
        <v>0</v>
      </c>
      <c r="P10010">
        <v>5</v>
      </c>
      <c r="Q10010" s="2">
        <v>0</v>
      </c>
      <c r="R10010">
        <v>0</v>
      </c>
      <c r="S10010">
        <v>0</v>
      </c>
      <c r="T10010">
        <v>5</v>
      </c>
    </row>
    <row r="10011" spans="1:20">
      <c r="A10011" s="66" t="s">
        <v>1737</v>
      </c>
      <c r="B10011" t="s">
        <v>1788</v>
      </c>
      <c r="C10011" t="s">
        <v>1491</v>
      </c>
      <c r="D10011" s="1" t="s">
        <v>44</v>
      </c>
      <c r="E10011" s="1" t="s">
        <v>73</v>
      </c>
      <c r="F10011" s="38" t="s">
        <v>73</v>
      </c>
      <c r="G10011" s="151">
        <v>1835</v>
      </c>
      <c r="H10011" s="151">
        <f t="shared" si="632"/>
        <v>1</v>
      </c>
      <c r="I10011" s="213"/>
      <c r="J10011" s="303"/>
      <c r="K10011" s="303"/>
      <c r="L10011" s="303" t="s">
        <v>100</v>
      </c>
      <c r="M10011" s="2">
        <v>0</v>
      </c>
      <c r="N10011">
        <v>0</v>
      </c>
      <c r="O10011">
        <v>0</v>
      </c>
      <c r="P10011">
        <v>5</v>
      </c>
      <c r="Q10011" s="2">
        <v>0</v>
      </c>
      <c r="R10011">
        <v>0</v>
      </c>
      <c r="S10011">
        <v>0</v>
      </c>
      <c r="T10011">
        <v>5</v>
      </c>
    </row>
    <row r="10012" spans="1:20">
      <c r="A10012" s="66" t="s">
        <v>1737</v>
      </c>
      <c r="B10012" t="s">
        <v>691</v>
      </c>
      <c r="C10012" t="s">
        <v>1491</v>
      </c>
      <c r="D10012" s="1" t="s">
        <v>44</v>
      </c>
      <c r="E10012" s="1" t="s">
        <v>73</v>
      </c>
      <c r="F10012" s="38" t="s">
        <v>73</v>
      </c>
      <c r="G10012" s="151">
        <v>0</v>
      </c>
      <c r="H10012" s="151">
        <f t="shared" si="632"/>
        <v>0</v>
      </c>
      <c r="I10012" s="213" t="s">
        <v>100</v>
      </c>
      <c r="J10012" s="303"/>
      <c r="K10012" s="303"/>
      <c r="L10012" s="303"/>
      <c r="M10012" s="2">
        <v>0.81666666666666698</v>
      </c>
      <c r="N10012">
        <v>8.8104175150853906E-2</v>
      </c>
      <c r="O10012">
        <v>0.197006924738857</v>
      </c>
      <c r="P10012">
        <v>5</v>
      </c>
      <c r="Q10012" s="2">
        <v>0.89444444444444404</v>
      </c>
      <c r="R10012">
        <v>8.6245414979222307E-2</v>
      </c>
      <c r="S10012">
        <v>0.19285061064122</v>
      </c>
      <c r="T10012">
        <v>5</v>
      </c>
    </row>
    <row r="10013" spans="1:20">
      <c r="A10013" s="66" t="s">
        <v>1737</v>
      </c>
      <c r="B10013" t="s">
        <v>691</v>
      </c>
      <c r="C10013" t="s">
        <v>1491</v>
      </c>
      <c r="D10013" s="1" t="s">
        <v>44</v>
      </c>
      <c r="E10013" s="1" t="s">
        <v>73</v>
      </c>
      <c r="F10013" s="38" t="s">
        <v>73</v>
      </c>
      <c r="G10013" s="151">
        <v>30</v>
      </c>
      <c r="H10013" s="151">
        <f t="shared" si="632"/>
        <v>1.6348773841961851E-2</v>
      </c>
      <c r="I10013" s="213"/>
      <c r="J10013" s="303" t="s">
        <v>100</v>
      </c>
      <c r="K10013" s="303"/>
      <c r="L10013" s="303"/>
      <c r="M10013" s="2">
        <v>0.80555537777777797</v>
      </c>
      <c r="N10013">
        <v>9.3788506495887505E-2</v>
      </c>
      <c r="O10013">
        <v>0.20971747603298499</v>
      </c>
      <c r="P10013">
        <v>5</v>
      </c>
      <c r="Q10013" s="2">
        <v>0.85</v>
      </c>
      <c r="R10013">
        <v>0.12957670877433999</v>
      </c>
      <c r="S10013">
        <v>0.28974232912011799</v>
      </c>
      <c r="T10013">
        <v>5</v>
      </c>
    </row>
    <row r="10014" spans="1:20">
      <c r="A10014" s="66" t="s">
        <v>1737</v>
      </c>
      <c r="B10014" t="s">
        <v>691</v>
      </c>
      <c r="C10014" t="s">
        <v>1491</v>
      </c>
      <c r="D10014" s="1" t="s">
        <v>44</v>
      </c>
      <c r="E10014" s="1" t="s">
        <v>73</v>
      </c>
      <c r="F10014" s="38" t="s">
        <v>73</v>
      </c>
      <c r="G10014" s="151">
        <v>1835</v>
      </c>
      <c r="H10014" s="151">
        <f t="shared" si="632"/>
        <v>1</v>
      </c>
      <c r="I10014" s="213"/>
      <c r="J10014" s="303"/>
      <c r="K10014" s="303"/>
      <c r="L10014" s="303" t="s">
        <v>100</v>
      </c>
      <c r="M10014" s="2">
        <v>0.88888888888888895</v>
      </c>
      <c r="N10014">
        <v>4.5643546458763798E-2</v>
      </c>
      <c r="O10014">
        <v>0.102062072615966</v>
      </c>
      <c r="P10014">
        <v>5</v>
      </c>
      <c r="Q10014" s="2">
        <v>0.88888888888888895</v>
      </c>
      <c r="R10014">
        <v>9.78156492314389E-2</v>
      </c>
      <c r="S10014">
        <v>0.218722440944773</v>
      </c>
      <c r="T10014">
        <v>5</v>
      </c>
    </row>
    <row r="10015" spans="1:20">
      <c r="A10015" s="66" t="s">
        <v>1737</v>
      </c>
      <c r="B10015" t="s">
        <v>1789</v>
      </c>
      <c r="C10015" t="s">
        <v>1491</v>
      </c>
      <c r="D10015" s="1" t="s">
        <v>44</v>
      </c>
      <c r="E10015" s="1" t="s">
        <v>73</v>
      </c>
      <c r="F10015" s="38" t="s">
        <v>73</v>
      </c>
      <c r="G10015" s="151">
        <v>0</v>
      </c>
      <c r="H10015" s="151">
        <f t="shared" si="632"/>
        <v>0</v>
      </c>
      <c r="I10015" s="213" t="s">
        <v>100</v>
      </c>
      <c r="J10015" s="303"/>
      <c r="K10015" s="303"/>
      <c r="L10015" s="303"/>
      <c r="M10015" s="2">
        <v>0</v>
      </c>
      <c r="N10015">
        <v>0</v>
      </c>
      <c r="O10015">
        <v>0</v>
      </c>
      <c r="P10015">
        <v>5</v>
      </c>
      <c r="Q10015" s="2">
        <v>0</v>
      </c>
      <c r="R10015">
        <v>0</v>
      </c>
      <c r="S10015">
        <v>0</v>
      </c>
      <c r="T10015">
        <v>5</v>
      </c>
    </row>
    <row r="10016" spans="1:20">
      <c r="A10016" s="66" t="s">
        <v>1737</v>
      </c>
      <c r="B10016" t="s">
        <v>1789</v>
      </c>
      <c r="C10016" t="s">
        <v>1491</v>
      </c>
      <c r="D10016" s="1" t="s">
        <v>44</v>
      </c>
      <c r="E10016" s="1" t="s">
        <v>73</v>
      </c>
      <c r="F10016" s="38" t="s">
        <v>73</v>
      </c>
      <c r="G10016" s="151">
        <v>30</v>
      </c>
      <c r="H10016" s="151">
        <f t="shared" si="632"/>
        <v>1.6348773841961851E-2</v>
      </c>
      <c r="I10016" s="213"/>
      <c r="J10016" s="303" t="s">
        <v>100</v>
      </c>
      <c r="K10016" s="303"/>
      <c r="L10016" s="303"/>
      <c r="M10016" s="2">
        <v>0</v>
      </c>
      <c r="N10016">
        <v>0</v>
      </c>
      <c r="O10016">
        <v>0</v>
      </c>
      <c r="P10016">
        <v>5</v>
      </c>
      <c r="Q10016" s="2">
        <v>0</v>
      </c>
      <c r="R10016">
        <v>0</v>
      </c>
      <c r="S10016">
        <v>0</v>
      </c>
      <c r="T10016">
        <v>5</v>
      </c>
    </row>
    <row r="10017" spans="1:20">
      <c r="A10017" s="66" t="s">
        <v>1737</v>
      </c>
      <c r="B10017" t="s">
        <v>1789</v>
      </c>
      <c r="C10017" t="s">
        <v>1491</v>
      </c>
      <c r="D10017" s="1" t="s">
        <v>44</v>
      </c>
      <c r="E10017" s="1" t="s">
        <v>73</v>
      </c>
      <c r="F10017" s="38" t="s">
        <v>73</v>
      </c>
      <c r="G10017" s="151">
        <v>1835</v>
      </c>
      <c r="H10017" s="151">
        <f t="shared" si="632"/>
        <v>1</v>
      </c>
      <c r="I10017" s="213"/>
      <c r="J10017" s="303"/>
      <c r="K10017" s="303"/>
      <c r="L10017" s="303" t="s">
        <v>100</v>
      </c>
      <c r="M10017" s="2">
        <v>0</v>
      </c>
      <c r="N10017">
        <v>0</v>
      </c>
      <c r="O10017">
        <v>0</v>
      </c>
      <c r="P10017">
        <v>5</v>
      </c>
      <c r="Q10017" s="2">
        <v>0</v>
      </c>
      <c r="R10017">
        <v>0</v>
      </c>
      <c r="S10017">
        <v>0</v>
      </c>
      <c r="T10017">
        <v>5</v>
      </c>
    </row>
    <row r="10018" spans="1:20">
      <c r="A10018" s="66" t="s">
        <v>1737</v>
      </c>
      <c r="B10018" t="s">
        <v>1791</v>
      </c>
      <c r="C10018" t="s">
        <v>1491</v>
      </c>
      <c r="D10018" s="1" t="s">
        <v>44</v>
      </c>
      <c r="E10018" s="1" t="s">
        <v>73</v>
      </c>
      <c r="F10018" s="38" t="s">
        <v>73</v>
      </c>
      <c r="G10018" s="151">
        <v>0</v>
      </c>
      <c r="H10018" s="151">
        <f t="shared" si="632"/>
        <v>0</v>
      </c>
      <c r="I10018" s="213" t="s">
        <v>100</v>
      </c>
      <c r="J10018" s="303"/>
      <c r="K10018" s="303"/>
      <c r="L10018" s="303"/>
      <c r="M10018" s="2">
        <v>0</v>
      </c>
      <c r="N10018">
        <v>0</v>
      </c>
      <c r="O10018">
        <v>0</v>
      </c>
      <c r="P10018">
        <v>5</v>
      </c>
      <c r="Q10018" s="2">
        <v>6.8965517241379296E-2</v>
      </c>
      <c r="R10018">
        <v>6.8965517241379296E-2</v>
      </c>
      <c r="S10018">
        <v>0.154211584655158</v>
      </c>
      <c r="T10018">
        <v>5</v>
      </c>
    </row>
    <row r="10019" spans="1:20">
      <c r="A10019" s="66" t="s">
        <v>1737</v>
      </c>
      <c r="B10019" t="s">
        <v>1791</v>
      </c>
      <c r="C10019" t="s">
        <v>1491</v>
      </c>
      <c r="D10019" s="1" t="s">
        <v>44</v>
      </c>
      <c r="E10019" s="1" t="s">
        <v>73</v>
      </c>
      <c r="F10019" s="38" t="s">
        <v>73</v>
      </c>
      <c r="G10019" s="151">
        <v>30</v>
      </c>
      <c r="H10019" s="151">
        <f t="shared" si="632"/>
        <v>1.6348773841961851E-2</v>
      </c>
      <c r="I10019" s="213"/>
      <c r="J10019" s="303" t="s">
        <v>100</v>
      </c>
      <c r="K10019" s="303"/>
      <c r="L10019" s="303"/>
      <c r="M10019" s="2">
        <v>0</v>
      </c>
      <c r="N10019">
        <v>0</v>
      </c>
      <c r="O10019">
        <v>0</v>
      </c>
      <c r="P10019">
        <v>5</v>
      </c>
      <c r="Q10019" s="2">
        <v>0</v>
      </c>
      <c r="R10019">
        <v>0</v>
      </c>
      <c r="S10019">
        <v>0</v>
      </c>
      <c r="T10019">
        <v>5</v>
      </c>
    </row>
    <row r="10020" spans="1:20">
      <c r="A10020" s="66" t="s">
        <v>1737</v>
      </c>
      <c r="B10020" t="s">
        <v>1791</v>
      </c>
      <c r="C10020" t="s">
        <v>1491</v>
      </c>
      <c r="D10020" s="1" t="s">
        <v>44</v>
      </c>
      <c r="E10020" s="1" t="s">
        <v>73</v>
      </c>
      <c r="F10020" s="38" t="s">
        <v>73</v>
      </c>
      <c r="G10020" s="151">
        <v>1835</v>
      </c>
      <c r="H10020" s="151">
        <f t="shared" si="632"/>
        <v>1</v>
      </c>
      <c r="I10020" s="213"/>
      <c r="J10020" s="303"/>
      <c r="K10020" s="303"/>
      <c r="L10020" s="303" t="s">
        <v>100</v>
      </c>
      <c r="M10020" s="2">
        <v>0</v>
      </c>
      <c r="N10020">
        <v>0</v>
      </c>
      <c r="O10020">
        <v>0</v>
      </c>
      <c r="P10020">
        <v>5</v>
      </c>
      <c r="Q10020" s="2">
        <v>0.05</v>
      </c>
      <c r="R10020">
        <v>0.05</v>
      </c>
      <c r="S10020">
        <v>0.111803398874989</v>
      </c>
      <c r="T10020">
        <v>5</v>
      </c>
    </row>
    <row r="10021" spans="1:20">
      <c r="A10021" s="66" t="s">
        <v>1737</v>
      </c>
      <c r="B10021" t="s">
        <v>1792</v>
      </c>
      <c r="C10021" t="s">
        <v>1491</v>
      </c>
      <c r="D10021" s="1" t="s">
        <v>44</v>
      </c>
      <c r="E10021" s="1" t="s">
        <v>73</v>
      </c>
      <c r="F10021" s="38" t="s">
        <v>73</v>
      </c>
      <c r="G10021" s="151">
        <v>0</v>
      </c>
      <c r="H10021" s="151">
        <f t="shared" si="632"/>
        <v>0</v>
      </c>
      <c r="I10021" s="213" t="s">
        <v>100</v>
      </c>
      <c r="J10021" s="303"/>
      <c r="K10021" s="303"/>
      <c r="L10021" s="303"/>
      <c r="M10021" s="2">
        <v>0.17777777777777801</v>
      </c>
      <c r="N10021">
        <v>9.8835815970317806E-2</v>
      </c>
      <c r="O10021">
        <v>0.22100360312129</v>
      </c>
      <c r="P10021">
        <v>5</v>
      </c>
      <c r="Q10021" s="2">
        <v>0.124521072796935</v>
      </c>
      <c r="R10021">
        <v>6.8500989831989295E-2</v>
      </c>
      <c r="S10021">
        <v>0.15317286979035</v>
      </c>
      <c r="T10021">
        <v>5</v>
      </c>
    </row>
    <row r="10022" spans="1:20">
      <c r="A10022" s="66" t="s">
        <v>1737</v>
      </c>
      <c r="B10022" t="s">
        <v>1792</v>
      </c>
      <c r="C10022" t="s">
        <v>1491</v>
      </c>
      <c r="D10022" s="1" t="s">
        <v>44</v>
      </c>
      <c r="E10022" s="1" t="s">
        <v>73</v>
      </c>
      <c r="F10022" s="38" t="s">
        <v>73</v>
      </c>
      <c r="G10022" s="151">
        <v>30</v>
      </c>
      <c r="H10022" s="151">
        <f t="shared" si="632"/>
        <v>1.6348773841961851E-2</v>
      </c>
      <c r="I10022" s="213"/>
      <c r="J10022" s="303" t="s">
        <v>100</v>
      </c>
      <c r="K10022" s="303"/>
      <c r="L10022" s="303"/>
      <c r="M10022" s="2">
        <v>9.44444444444444E-2</v>
      </c>
      <c r="N10022">
        <v>7.5359222034725198E-2</v>
      </c>
      <c r="O10022">
        <v>0.16850834320114599</v>
      </c>
      <c r="P10022">
        <v>5</v>
      </c>
      <c r="Q10022" s="2">
        <v>2.2222222222222199E-2</v>
      </c>
      <c r="R10022">
        <v>1.36082763487954E-2</v>
      </c>
      <c r="S10022">
        <v>3.0429030972509201E-2</v>
      </c>
      <c r="T10022">
        <v>5</v>
      </c>
    </row>
    <row r="10023" spans="1:20">
      <c r="A10023" s="66" t="s">
        <v>1737</v>
      </c>
      <c r="B10023" t="s">
        <v>1792</v>
      </c>
      <c r="C10023" t="s">
        <v>1491</v>
      </c>
      <c r="D10023" s="1" t="s">
        <v>44</v>
      </c>
      <c r="E10023" s="1" t="s">
        <v>73</v>
      </c>
      <c r="F10023" s="38" t="s">
        <v>73</v>
      </c>
      <c r="G10023" s="151">
        <v>1835</v>
      </c>
      <c r="H10023" s="151">
        <f t="shared" si="632"/>
        <v>1</v>
      </c>
      <c r="I10023" s="213"/>
      <c r="J10023" s="303"/>
      <c r="K10023" s="303"/>
      <c r="L10023" s="303" t="s">
        <v>100</v>
      </c>
      <c r="M10023" s="2">
        <v>0.11111111111111099</v>
      </c>
      <c r="N10023">
        <v>7.8074829569751106E-2</v>
      </c>
      <c r="O10023">
        <v>0.17458062624967399</v>
      </c>
      <c r="P10023">
        <v>5</v>
      </c>
      <c r="Q10023" s="2">
        <v>6.6666666666666693E-2</v>
      </c>
      <c r="R10023">
        <v>4.0824829046386298E-2</v>
      </c>
      <c r="S10023">
        <v>9.1287092917527707E-2</v>
      </c>
      <c r="T10023">
        <v>5</v>
      </c>
    </row>
    <row r="10024" spans="1:20">
      <c r="A10024" s="66" t="s">
        <v>1737</v>
      </c>
      <c r="B10024" t="s">
        <v>1793</v>
      </c>
      <c r="C10024" t="s">
        <v>1491</v>
      </c>
      <c r="D10024" s="1" t="s">
        <v>44</v>
      </c>
      <c r="E10024" s="1" t="s">
        <v>73</v>
      </c>
      <c r="F10024" s="38" t="s">
        <v>73</v>
      </c>
      <c r="G10024" s="151">
        <v>0</v>
      </c>
      <c r="H10024" s="151">
        <f t="shared" si="632"/>
        <v>0</v>
      </c>
      <c r="I10024" s="213" t="s">
        <v>100</v>
      </c>
      <c r="J10024" s="303"/>
      <c r="K10024" s="303"/>
      <c r="L10024" s="303"/>
      <c r="M10024" s="2">
        <v>7.7777777777777807E-2</v>
      </c>
      <c r="N10024">
        <v>3.7679611017362599E-2</v>
      </c>
      <c r="O10024">
        <v>8.4254171600572803E-2</v>
      </c>
      <c r="P10024">
        <v>5</v>
      </c>
      <c r="Q10024" s="2">
        <v>0.18467432950191601</v>
      </c>
      <c r="R10024">
        <v>0.114958252436662</v>
      </c>
      <c r="S10024">
        <v>0.25705446702295598</v>
      </c>
      <c r="T10024">
        <v>5</v>
      </c>
    </row>
    <row r="10025" spans="1:20">
      <c r="A10025" s="66" t="s">
        <v>1737</v>
      </c>
      <c r="B10025" t="s">
        <v>1793</v>
      </c>
      <c r="C10025" t="s">
        <v>1491</v>
      </c>
      <c r="D10025" s="1" t="s">
        <v>44</v>
      </c>
      <c r="E10025" s="1" t="s">
        <v>73</v>
      </c>
      <c r="F10025" s="38" t="s">
        <v>73</v>
      </c>
      <c r="G10025" s="151">
        <v>30</v>
      </c>
      <c r="H10025" s="151">
        <f t="shared" si="632"/>
        <v>1.6348773841961851E-2</v>
      </c>
      <c r="I10025" s="213"/>
      <c r="J10025" s="303" t="s">
        <v>100</v>
      </c>
      <c r="K10025" s="303"/>
      <c r="L10025" s="303"/>
      <c r="M10025" s="2">
        <v>0.12777777777777799</v>
      </c>
      <c r="N10025">
        <v>6.1864048475889097E-2</v>
      </c>
      <c r="O10025">
        <v>0.13833221775543</v>
      </c>
      <c r="P10025">
        <v>5</v>
      </c>
      <c r="Q10025" s="2">
        <v>7.7777777777777807E-2</v>
      </c>
      <c r="R10025">
        <v>4.1573970964154897E-2</v>
      </c>
      <c r="S10025">
        <v>9.29622251704528E-2</v>
      </c>
      <c r="T10025">
        <v>5</v>
      </c>
    </row>
    <row r="10026" spans="1:20">
      <c r="A10026" s="66" t="s">
        <v>1737</v>
      </c>
      <c r="B10026" t="s">
        <v>1793</v>
      </c>
      <c r="C10026" t="s">
        <v>1491</v>
      </c>
      <c r="D10026" s="1" t="s">
        <v>44</v>
      </c>
      <c r="E10026" s="1" t="s">
        <v>73</v>
      </c>
      <c r="F10026" s="38" t="s">
        <v>73</v>
      </c>
      <c r="G10026" s="151">
        <v>1835</v>
      </c>
      <c r="H10026" s="151">
        <f t="shared" si="632"/>
        <v>1</v>
      </c>
      <c r="I10026" s="213"/>
      <c r="J10026" s="303"/>
      <c r="K10026" s="303"/>
      <c r="L10026" s="303" t="s">
        <v>100</v>
      </c>
      <c r="M10026" s="2">
        <v>0.18333333333333299</v>
      </c>
      <c r="N10026">
        <v>0.1</v>
      </c>
      <c r="O10026">
        <v>0.22360679774997899</v>
      </c>
      <c r="P10026">
        <v>5</v>
      </c>
      <c r="Q10026" s="2">
        <v>5.5555555555555601E-2</v>
      </c>
      <c r="R10026">
        <v>3.8289024311361698E-2</v>
      </c>
      <c r="S10026">
        <v>8.5616861152346901E-2</v>
      </c>
      <c r="T10026">
        <v>5</v>
      </c>
    </row>
    <row r="10027" spans="1:20">
      <c r="A10027" s="66" t="s">
        <v>1737</v>
      </c>
      <c r="B10027" t="s">
        <v>1794</v>
      </c>
      <c r="C10027" t="s">
        <v>1491</v>
      </c>
      <c r="D10027" s="1" t="s">
        <v>44</v>
      </c>
      <c r="E10027" s="1" t="s">
        <v>73</v>
      </c>
      <c r="F10027" s="38" t="s">
        <v>73</v>
      </c>
      <c r="G10027" s="151">
        <v>0</v>
      </c>
      <c r="H10027" s="151">
        <f t="shared" si="632"/>
        <v>0</v>
      </c>
      <c r="I10027" s="213" t="s">
        <v>100</v>
      </c>
      <c r="J10027" s="303"/>
      <c r="K10027" s="303"/>
      <c r="L10027" s="303"/>
      <c r="M10027" s="2">
        <v>0.18333333333333299</v>
      </c>
      <c r="N10027">
        <v>0.10266510340320199</v>
      </c>
      <c r="O10027">
        <v>0.229566150126604</v>
      </c>
      <c r="P10027">
        <v>5</v>
      </c>
      <c r="Q10027" s="2">
        <v>0.24540229885057499</v>
      </c>
      <c r="R10027">
        <v>9.2040986974691597E-2</v>
      </c>
      <c r="S10027">
        <v>0.20580990359158299</v>
      </c>
      <c r="T10027">
        <v>5</v>
      </c>
    </row>
    <row r="10028" spans="1:20">
      <c r="A10028" s="66" t="s">
        <v>1737</v>
      </c>
      <c r="B10028" t="s">
        <v>1794</v>
      </c>
      <c r="C10028" t="s">
        <v>1491</v>
      </c>
      <c r="D10028" s="1" t="s">
        <v>44</v>
      </c>
      <c r="E10028" s="1" t="s">
        <v>73</v>
      </c>
      <c r="F10028" s="38" t="s">
        <v>73</v>
      </c>
      <c r="G10028" s="151">
        <v>30</v>
      </c>
      <c r="H10028" s="151">
        <f t="shared" si="632"/>
        <v>1.6348773841961851E-2</v>
      </c>
      <c r="I10028" s="213"/>
      <c r="J10028" s="303" t="s">
        <v>100</v>
      </c>
      <c r="K10028" s="303"/>
      <c r="L10028" s="303"/>
      <c r="M10028" s="2">
        <v>0.227777777777778</v>
      </c>
      <c r="N10028">
        <v>9.3952969584932003E-2</v>
      </c>
      <c r="O10028">
        <v>0.210085226679878</v>
      </c>
      <c r="P10028">
        <v>5</v>
      </c>
      <c r="Q10028" s="2">
        <v>0.15</v>
      </c>
      <c r="R10028">
        <v>4.6976484792466001E-2</v>
      </c>
      <c r="S10028">
        <v>0.105042613339939</v>
      </c>
      <c r="T10028">
        <v>5</v>
      </c>
    </row>
    <row r="10029" spans="1:20">
      <c r="A10029" s="66" t="s">
        <v>1737</v>
      </c>
      <c r="B10029" t="s">
        <v>1794</v>
      </c>
      <c r="C10029" t="s">
        <v>1491</v>
      </c>
      <c r="D10029" s="1" t="s">
        <v>44</v>
      </c>
      <c r="E10029" s="1" t="s">
        <v>73</v>
      </c>
      <c r="F10029" s="38" t="s">
        <v>73</v>
      </c>
      <c r="G10029" s="151">
        <v>1835</v>
      </c>
      <c r="H10029" s="151">
        <f t="shared" si="632"/>
        <v>1</v>
      </c>
      <c r="I10029" s="213"/>
      <c r="J10029" s="303"/>
      <c r="K10029" s="303"/>
      <c r="L10029" s="303" t="s">
        <v>100</v>
      </c>
      <c r="M10029" s="2">
        <v>0.26111111111111102</v>
      </c>
      <c r="N10029">
        <v>0.11869922566234201</v>
      </c>
      <c r="O10029">
        <v>0.26541953745758301</v>
      </c>
      <c r="P10029">
        <v>5</v>
      </c>
      <c r="Q10029" s="2">
        <v>0.27222222222222198</v>
      </c>
      <c r="R10029">
        <v>7.4224384532707702E-2</v>
      </c>
      <c r="S10029">
        <v>0.165970769403218</v>
      </c>
      <c r="T10029">
        <v>5</v>
      </c>
    </row>
    <row r="10030" spans="1:20">
      <c r="A10030" s="66" t="s">
        <v>1737</v>
      </c>
      <c r="B10030" t="s">
        <v>1798</v>
      </c>
      <c r="C10030" t="s">
        <v>1491</v>
      </c>
      <c r="D10030" s="1" t="s">
        <v>44</v>
      </c>
      <c r="E10030" s="1" t="s">
        <v>73</v>
      </c>
      <c r="F10030" s="38" t="s">
        <v>73</v>
      </c>
      <c r="G10030" s="151">
        <v>0</v>
      </c>
      <c r="H10030" s="151">
        <f t="shared" si="632"/>
        <v>0</v>
      </c>
      <c r="I10030" s="213" t="s">
        <v>100</v>
      </c>
      <c r="J10030" s="303"/>
      <c r="K10030" s="303"/>
      <c r="L10030" s="303"/>
      <c r="M10030" s="2">
        <v>0</v>
      </c>
      <c r="N10030">
        <v>0</v>
      </c>
      <c r="O10030">
        <v>0</v>
      </c>
      <c r="P10030">
        <v>5</v>
      </c>
      <c r="Q10030" s="2">
        <v>0</v>
      </c>
      <c r="R10030">
        <v>0</v>
      </c>
      <c r="S10030">
        <v>0</v>
      </c>
      <c r="T10030">
        <v>5</v>
      </c>
    </row>
    <row r="10031" spans="1:20">
      <c r="A10031" s="66" t="s">
        <v>1737</v>
      </c>
      <c r="B10031" t="s">
        <v>1798</v>
      </c>
      <c r="C10031" t="s">
        <v>1491</v>
      </c>
      <c r="D10031" s="1" t="s">
        <v>44</v>
      </c>
      <c r="E10031" s="1" t="s">
        <v>73</v>
      </c>
      <c r="F10031" s="38" t="s">
        <v>73</v>
      </c>
      <c r="G10031" s="151">
        <v>30</v>
      </c>
      <c r="H10031" s="151">
        <f t="shared" si="632"/>
        <v>1.6348773841961851E-2</v>
      </c>
      <c r="I10031" s="213"/>
      <c r="J10031" s="303" t="s">
        <v>100</v>
      </c>
      <c r="K10031" s="303"/>
      <c r="L10031" s="303"/>
      <c r="M10031" s="2">
        <v>1.1111111111111099E-2</v>
      </c>
      <c r="N10031">
        <v>1.1111111111111099E-2</v>
      </c>
      <c r="O10031">
        <v>2.4845199749997701E-2</v>
      </c>
      <c r="P10031">
        <v>5</v>
      </c>
      <c r="Q10031" s="2">
        <v>2.2222222222222199E-2</v>
      </c>
      <c r="R10031">
        <v>2.2222222222222199E-2</v>
      </c>
      <c r="S10031">
        <v>4.9690399499995298E-2</v>
      </c>
      <c r="T10031">
        <v>5</v>
      </c>
    </row>
    <row r="10032" spans="1:20">
      <c r="A10032" s="66" t="s">
        <v>1737</v>
      </c>
      <c r="B10032" t="s">
        <v>1798</v>
      </c>
      <c r="C10032" t="s">
        <v>1491</v>
      </c>
      <c r="D10032" s="1" t="s">
        <v>44</v>
      </c>
      <c r="E10032" s="1" t="s">
        <v>73</v>
      </c>
      <c r="F10032" s="38" t="s">
        <v>73</v>
      </c>
      <c r="G10032" s="151">
        <v>1835</v>
      </c>
      <c r="H10032" s="151">
        <f t="shared" si="632"/>
        <v>1</v>
      </c>
      <c r="I10032" s="213"/>
      <c r="J10032" s="303"/>
      <c r="K10032" s="303"/>
      <c r="L10032" s="303" t="s">
        <v>100</v>
      </c>
      <c r="M10032" s="2">
        <v>2.7777777777777801E-2</v>
      </c>
      <c r="N10032">
        <v>2.7777777777777801E-2</v>
      </c>
      <c r="O10032">
        <v>6.2112999374994197E-2</v>
      </c>
      <c r="P10032">
        <v>5</v>
      </c>
      <c r="Q10032" s="2">
        <v>3.3333333333333298E-2</v>
      </c>
      <c r="R10032">
        <v>3.3333333333333298E-2</v>
      </c>
      <c r="S10032">
        <v>7.4535599249993006E-2</v>
      </c>
      <c r="T10032">
        <v>5</v>
      </c>
    </row>
    <row r="10033" spans="1:20">
      <c r="A10033" s="66" t="s">
        <v>1737</v>
      </c>
      <c r="B10033" t="s">
        <v>1799</v>
      </c>
      <c r="C10033" t="s">
        <v>1491</v>
      </c>
      <c r="D10033" s="1" t="s">
        <v>44</v>
      </c>
      <c r="E10033" s="1" t="s">
        <v>73</v>
      </c>
      <c r="F10033" s="38" t="s">
        <v>73</v>
      </c>
      <c r="G10033" s="151">
        <v>0</v>
      </c>
      <c r="H10033" s="151">
        <f t="shared" si="632"/>
        <v>0</v>
      </c>
      <c r="I10033" s="213" t="s">
        <v>100</v>
      </c>
      <c r="J10033" s="303"/>
      <c r="K10033" s="303"/>
      <c r="L10033" s="303"/>
      <c r="M10033" s="2">
        <v>6.1111111111111102E-2</v>
      </c>
      <c r="N10033">
        <v>6.1111111111111102E-2</v>
      </c>
      <c r="O10033">
        <v>0.13664859862498699</v>
      </c>
      <c r="P10033">
        <v>5</v>
      </c>
      <c r="Q10033" s="2">
        <v>0</v>
      </c>
      <c r="R10033">
        <v>0</v>
      </c>
      <c r="S10033">
        <v>0</v>
      </c>
      <c r="T10033">
        <v>5</v>
      </c>
    </row>
    <row r="10034" spans="1:20">
      <c r="A10034" s="66" t="s">
        <v>1737</v>
      </c>
      <c r="B10034" t="s">
        <v>1799</v>
      </c>
      <c r="C10034" t="s">
        <v>1491</v>
      </c>
      <c r="D10034" s="1" t="s">
        <v>44</v>
      </c>
      <c r="E10034" s="1" t="s">
        <v>73</v>
      </c>
      <c r="F10034" s="38" t="s">
        <v>73</v>
      </c>
      <c r="G10034" s="151">
        <v>30</v>
      </c>
      <c r="H10034" s="151">
        <f t="shared" si="632"/>
        <v>1.6348773841961851E-2</v>
      </c>
      <c r="I10034" s="213"/>
      <c r="J10034" s="303" t="s">
        <v>100</v>
      </c>
      <c r="K10034" s="303"/>
      <c r="L10034" s="303"/>
      <c r="M10034" s="2">
        <v>6.6666666666666693E-2</v>
      </c>
      <c r="N10034">
        <v>6.6666666666666693E-2</v>
      </c>
      <c r="O10034">
        <v>0.14907119849998601</v>
      </c>
      <c r="P10034">
        <v>5</v>
      </c>
      <c r="Q10034" s="2">
        <v>5.5555555555555497E-3</v>
      </c>
      <c r="R10034">
        <v>5.5555555555555497E-3</v>
      </c>
      <c r="S10034">
        <v>1.24225998749988E-2</v>
      </c>
      <c r="T10034">
        <v>5</v>
      </c>
    </row>
    <row r="10035" spans="1:20">
      <c r="A10035" s="66" t="s">
        <v>1737</v>
      </c>
      <c r="B10035" t="s">
        <v>1799</v>
      </c>
      <c r="C10035" t="s">
        <v>1491</v>
      </c>
      <c r="D10035" s="1" t="s">
        <v>44</v>
      </c>
      <c r="E10035" s="1" t="s">
        <v>73</v>
      </c>
      <c r="F10035" s="38" t="s">
        <v>73</v>
      </c>
      <c r="G10035" s="151">
        <v>1835</v>
      </c>
      <c r="H10035" s="151">
        <f t="shared" si="632"/>
        <v>1</v>
      </c>
      <c r="I10035" s="213"/>
      <c r="J10035" s="303"/>
      <c r="K10035" s="303"/>
      <c r="L10035" s="303" t="s">
        <v>100</v>
      </c>
      <c r="M10035" s="2">
        <v>0.05</v>
      </c>
      <c r="N10035">
        <v>0.05</v>
      </c>
      <c r="O10035">
        <v>0.111803398874989</v>
      </c>
      <c r="P10035">
        <v>5</v>
      </c>
      <c r="Q10035" s="2">
        <v>0</v>
      </c>
      <c r="R10035">
        <v>0</v>
      </c>
      <c r="S10035">
        <v>0</v>
      </c>
      <c r="T10035">
        <v>5</v>
      </c>
    </row>
    <row r="10036" spans="1:20">
      <c r="A10036" s="66" t="s">
        <v>1737</v>
      </c>
      <c r="B10036" t="s">
        <v>1800</v>
      </c>
      <c r="C10036" t="s">
        <v>1491</v>
      </c>
      <c r="D10036" s="1" t="s">
        <v>44</v>
      </c>
      <c r="E10036" s="1" t="s">
        <v>73</v>
      </c>
      <c r="F10036" s="38" t="s">
        <v>73</v>
      </c>
      <c r="G10036" s="151">
        <v>0</v>
      </c>
      <c r="H10036" s="151">
        <f t="shared" si="632"/>
        <v>0</v>
      </c>
      <c r="I10036" s="213" t="s">
        <v>100</v>
      </c>
      <c r="J10036" s="303"/>
      <c r="K10036" s="303"/>
      <c r="L10036" s="303"/>
      <c r="M10036" s="2">
        <v>0</v>
      </c>
      <c r="N10036">
        <v>0</v>
      </c>
      <c r="O10036">
        <v>0</v>
      </c>
      <c r="P10036">
        <v>5</v>
      </c>
      <c r="Q10036" s="2">
        <v>0</v>
      </c>
      <c r="R10036">
        <v>0</v>
      </c>
      <c r="S10036">
        <v>0</v>
      </c>
      <c r="T10036">
        <v>5</v>
      </c>
    </row>
    <row r="10037" spans="1:20">
      <c r="A10037" s="66" t="s">
        <v>1737</v>
      </c>
      <c r="B10037" t="s">
        <v>1800</v>
      </c>
      <c r="C10037" t="s">
        <v>1491</v>
      </c>
      <c r="D10037" s="1" t="s">
        <v>44</v>
      </c>
      <c r="E10037" s="1" t="s">
        <v>73</v>
      </c>
      <c r="F10037" s="38" t="s">
        <v>73</v>
      </c>
      <c r="G10037" s="151">
        <v>30</v>
      </c>
      <c r="H10037" s="151">
        <f t="shared" si="632"/>
        <v>1.6348773841961851E-2</v>
      </c>
      <c r="I10037" s="213"/>
      <c r="J10037" s="303" t="s">
        <v>100</v>
      </c>
      <c r="K10037" s="303"/>
      <c r="L10037" s="303"/>
      <c r="M10037" s="2">
        <v>0</v>
      </c>
      <c r="N10037">
        <v>0</v>
      </c>
      <c r="O10037">
        <v>0</v>
      </c>
      <c r="P10037">
        <v>5</v>
      </c>
      <c r="Q10037" s="2">
        <v>0</v>
      </c>
      <c r="R10037">
        <v>0</v>
      </c>
      <c r="S10037">
        <v>0</v>
      </c>
      <c r="T10037">
        <v>5</v>
      </c>
    </row>
    <row r="10038" spans="1:20">
      <c r="A10038" s="66" t="s">
        <v>1737</v>
      </c>
      <c r="B10038" t="s">
        <v>1800</v>
      </c>
      <c r="C10038" t="s">
        <v>1491</v>
      </c>
      <c r="D10038" s="1" t="s">
        <v>44</v>
      </c>
      <c r="E10038" s="1" t="s">
        <v>73</v>
      </c>
      <c r="F10038" s="38" t="s">
        <v>73</v>
      </c>
      <c r="G10038" s="151">
        <v>1835</v>
      </c>
      <c r="H10038" s="151">
        <f t="shared" si="632"/>
        <v>1</v>
      </c>
      <c r="I10038" s="213"/>
      <c r="J10038" s="303"/>
      <c r="K10038" s="303"/>
      <c r="L10038" s="303" t="s">
        <v>100</v>
      </c>
      <c r="M10038" s="2">
        <v>0</v>
      </c>
      <c r="N10038">
        <v>0</v>
      </c>
      <c r="O10038">
        <v>0</v>
      </c>
      <c r="P10038">
        <v>5</v>
      </c>
      <c r="Q10038" s="2">
        <v>0</v>
      </c>
      <c r="R10038">
        <v>0</v>
      </c>
      <c r="S10038">
        <v>0</v>
      </c>
      <c r="T10038">
        <v>5</v>
      </c>
    </row>
    <row r="10039" spans="1:20">
      <c r="A10039" s="66" t="s">
        <v>1737</v>
      </c>
      <c r="B10039" t="s">
        <v>1801</v>
      </c>
      <c r="C10039" t="s">
        <v>1491</v>
      </c>
      <c r="D10039" s="1" t="s">
        <v>44</v>
      </c>
      <c r="E10039" s="1" t="s">
        <v>73</v>
      </c>
      <c r="F10039" s="38" t="s">
        <v>73</v>
      </c>
      <c r="G10039" s="151">
        <v>0</v>
      </c>
      <c r="H10039" s="151">
        <f t="shared" si="632"/>
        <v>0</v>
      </c>
      <c r="I10039" s="213" t="s">
        <v>100</v>
      </c>
      <c r="J10039" s="303"/>
      <c r="K10039" s="303"/>
      <c r="L10039" s="303"/>
      <c r="M10039" s="2">
        <v>0</v>
      </c>
      <c r="N10039">
        <v>0</v>
      </c>
      <c r="O10039">
        <v>0</v>
      </c>
      <c r="P10039">
        <v>5</v>
      </c>
      <c r="Q10039" s="2">
        <v>0</v>
      </c>
      <c r="R10039">
        <v>0</v>
      </c>
      <c r="S10039">
        <v>0</v>
      </c>
      <c r="T10039">
        <v>5</v>
      </c>
    </row>
    <row r="10040" spans="1:20">
      <c r="A10040" s="66" t="s">
        <v>1737</v>
      </c>
      <c r="B10040" t="s">
        <v>1801</v>
      </c>
      <c r="C10040" t="s">
        <v>1491</v>
      </c>
      <c r="D10040" s="1" t="s">
        <v>44</v>
      </c>
      <c r="E10040" s="1" t="s">
        <v>73</v>
      </c>
      <c r="F10040" s="38" t="s">
        <v>73</v>
      </c>
      <c r="G10040" s="151">
        <v>30</v>
      </c>
      <c r="H10040" s="151">
        <f t="shared" si="632"/>
        <v>1.6348773841961851E-2</v>
      </c>
      <c r="I10040" s="213"/>
      <c r="J10040" s="303" t="s">
        <v>100</v>
      </c>
      <c r="K10040" s="303"/>
      <c r="L10040" s="303"/>
      <c r="M10040" s="2">
        <v>0</v>
      </c>
      <c r="N10040">
        <v>0</v>
      </c>
      <c r="O10040">
        <v>0</v>
      </c>
      <c r="P10040">
        <v>5</v>
      </c>
      <c r="Q10040" s="2">
        <v>0</v>
      </c>
      <c r="R10040">
        <v>0</v>
      </c>
      <c r="S10040">
        <v>0</v>
      </c>
      <c r="T10040">
        <v>5</v>
      </c>
    </row>
    <row r="10041" spans="1:20">
      <c r="A10041" s="66" t="s">
        <v>1737</v>
      </c>
      <c r="B10041" t="s">
        <v>1801</v>
      </c>
      <c r="C10041" t="s">
        <v>1491</v>
      </c>
      <c r="D10041" s="1" t="s">
        <v>44</v>
      </c>
      <c r="E10041" s="1" t="s">
        <v>73</v>
      </c>
      <c r="F10041" s="38" t="s">
        <v>73</v>
      </c>
      <c r="G10041" s="151">
        <v>1835</v>
      </c>
      <c r="H10041" s="151">
        <f t="shared" si="632"/>
        <v>1</v>
      </c>
      <c r="I10041" s="213"/>
      <c r="J10041" s="303"/>
      <c r="K10041" s="303"/>
      <c r="L10041" s="303" t="s">
        <v>100</v>
      </c>
      <c r="M10041" s="2">
        <v>0</v>
      </c>
      <c r="N10041">
        <v>0</v>
      </c>
      <c r="O10041">
        <v>0</v>
      </c>
      <c r="P10041">
        <v>5</v>
      </c>
      <c r="Q10041" s="2">
        <v>0</v>
      </c>
      <c r="R10041">
        <v>0</v>
      </c>
      <c r="S10041">
        <v>0</v>
      </c>
      <c r="T10041">
        <v>5</v>
      </c>
    </row>
    <row r="10042" spans="1:20">
      <c r="A10042" s="66" t="s">
        <v>1737</v>
      </c>
      <c r="B10042" t="s">
        <v>1804</v>
      </c>
      <c r="C10042" t="s">
        <v>1491</v>
      </c>
      <c r="D10042" s="1" t="s">
        <v>44</v>
      </c>
      <c r="E10042" s="1" t="s">
        <v>73</v>
      </c>
      <c r="F10042" s="38" t="s">
        <v>73</v>
      </c>
      <c r="G10042" s="151">
        <v>0</v>
      </c>
      <c r="H10042" s="151">
        <f t="shared" si="632"/>
        <v>0</v>
      </c>
      <c r="I10042" s="213" t="s">
        <v>100</v>
      </c>
      <c r="J10042" s="303"/>
      <c r="K10042" s="303"/>
      <c r="L10042" s="303"/>
      <c r="M10042" s="2">
        <v>0</v>
      </c>
      <c r="N10042">
        <v>0</v>
      </c>
      <c r="O10042">
        <v>0</v>
      </c>
      <c r="P10042">
        <v>5</v>
      </c>
      <c r="Q10042" s="2">
        <v>1.1111111111111099E-2</v>
      </c>
      <c r="R10042">
        <v>6.8041381743977197E-3</v>
      </c>
      <c r="S10042">
        <v>1.52145154862546E-2</v>
      </c>
      <c r="T10042">
        <v>5</v>
      </c>
    </row>
    <row r="10043" spans="1:20">
      <c r="A10043" s="66" t="s">
        <v>1737</v>
      </c>
      <c r="B10043" t="s">
        <v>1804</v>
      </c>
      <c r="C10043" t="s">
        <v>1491</v>
      </c>
      <c r="D10043" s="1" t="s">
        <v>44</v>
      </c>
      <c r="E10043" s="1" t="s">
        <v>73</v>
      </c>
      <c r="F10043" s="38" t="s">
        <v>73</v>
      </c>
      <c r="G10043" s="151">
        <v>30</v>
      </c>
      <c r="H10043" s="151">
        <f t="shared" si="632"/>
        <v>1.6348773841961851E-2</v>
      </c>
      <c r="I10043" s="213"/>
      <c r="J10043" s="303" t="s">
        <v>100</v>
      </c>
      <c r="K10043" s="303"/>
      <c r="L10043" s="303"/>
      <c r="M10043" s="2">
        <v>0</v>
      </c>
      <c r="N10043">
        <v>0</v>
      </c>
      <c r="O10043">
        <v>0</v>
      </c>
      <c r="P10043">
        <v>5</v>
      </c>
      <c r="Q10043" s="2">
        <v>0</v>
      </c>
      <c r="R10043">
        <v>0</v>
      </c>
      <c r="S10043">
        <v>0</v>
      </c>
      <c r="T10043">
        <v>5</v>
      </c>
    </row>
    <row r="10044" spans="1:20">
      <c r="A10044" s="66" t="s">
        <v>1737</v>
      </c>
      <c r="B10044" t="s">
        <v>1804</v>
      </c>
      <c r="C10044" t="s">
        <v>1491</v>
      </c>
      <c r="D10044" s="1" t="s">
        <v>44</v>
      </c>
      <c r="E10044" s="1" t="s">
        <v>73</v>
      </c>
      <c r="F10044" s="38" t="s">
        <v>73</v>
      </c>
      <c r="G10044" s="151">
        <v>1835</v>
      </c>
      <c r="H10044" s="151">
        <f t="shared" si="632"/>
        <v>1</v>
      </c>
      <c r="I10044" s="213"/>
      <c r="J10044" s="303"/>
      <c r="K10044" s="303"/>
      <c r="L10044" s="303" t="s">
        <v>100</v>
      </c>
      <c r="M10044" s="2">
        <v>0</v>
      </c>
      <c r="N10044">
        <v>0</v>
      </c>
      <c r="O10044">
        <v>0</v>
      </c>
      <c r="P10044">
        <v>5</v>
      </c>
      <c r="Q10044" s="2">
        <v>0</v>
      </c>
      <c r="R10044">
        <v>0</v>
      </c>
      <c r="S10044">
        <v>0</v>
      </c>
      <c r="T10044">
        <v>5</v>
      </c>
    </row>
    <row r="10045" spans="1:20">
      <c r="A10045" s="66" t="s">
        <v>1737</v>
      </c>
      <c r="B10045" t="s">
        <v>1805</v>
      </c>
      <c r="C10045" t="s">
        <v>1491</v>
      </c>
      <c r="D10045" s="1" t="s">
        <v>44</v>
      </c>
      <c r="E10045" s="1" t="s">
        <v>73</v>
      </c>
      <c r="F10045" s="38" t="s">
        <v>73</v>
      </c>
      <c r="G10045" s="151">
        <v>0</v>
      </c>
      <c r="H10045" s="151">
        <f t="shared" si="632"/>
        <v>0</v>
      </c>
      <c r="I10045" s="213" t="s">
        <v>100</v>
      </c>
      <c r="J10045" s="303"/>
      <c r="K10045" s="303"/>
      <c r="L10045" s="303"/>
      <c r="M10045" s="2">
        <v>5.5555555555555497E-3</v>
      </c>
      <c r="N10045">
        <v>5.5555555555555497E-3</v>
      </c>
      <c r="O10045">
        <v>1.24225998749988E-2</v>
      </c>
      <c r="P10045">
        <v>5</v>
      </c>
      <c r="Q10045" s="2">
        <v>5.5555555555555497E-3</v>
      </c>
      <c r="R10045">
        <v>5.5555555555555497E-3</v>
      </c>
      <c r="S10045">
        <v>1.24225998749988E-2</v>
      </c>
      <c r="T10045">
        <v>5</v>
      </c>
    </row>
    <row r="10046" spans="1:20">
      <c r="A10046" s="66" t="s">
        <v>1737</v>
      </c>
      <c r="B10046" t="s">
        <v>1805</v>
      </c>
      <c r="C10046" t="s">
        <v>1491</v>
      </c>
      <c r="D10046" s="1" t="s">
        <v>44</v>
      </c>
      <c r="E10046" s="1" t="s">
        <v>73</v>
      </c>
      <c r="F10046" s="38" t="s">
        <v>73</v>
      </c>
      <c r="G10046" s="151">
        <v>30</v>
      </c>
      <c r="H10046" s="151">
        <f t="shared" si="632"/>
        <v>1.6348773841961851E-2</v>
      </c>
      <c r="I10046" s="213"/>
      <c r="J10046" s="303" t="s">
        <v>100</v>
      </c>
      <c r="K10046" s="303"/>
      <c r="L10046" s="303"/>
      <c r="M10046" s="2">
        <v>5.5555555555555497E-3</v>
      </c>
      <c r="N10046">
        <v>5.5555555555555497E-3</v>
      </c>
      <c r="O10046">
        <v>1.24225998749988E-2</v>
      </c>
      <c r="P10046">
        <v>5</v>
      </c>
      <c r="Q10046" s="2">
        <v>0</v>
      </c>
      <c r="R10046">
        <v>0</v>
      </c>
      <c r="S10046">
        <v>0</v>
      </c>
      <c r="T10046">
        <v>5</v>
      </c>
    </row>
    <row r="10047" spans="1:20">
      <c r="A10047" s="66" t="s">
        <v>1737</v>
      </c>
      <c r="B10047" t="s">
        <v>1805</v>
      </c>
      <c r="C10047" t="s">
        <v>1491</v>
      </c>
      <c r="D10047" s="1" t="s">
        <v>44</v>
      </c>
      <c r="E10047" s="1" t="s">
        <v>73</v>
      </c>
      <c r="F10047" s="38" t="s">
        <v>73</v>
      </c>
      <c r="G10047" s="151">
        <v>1835</v>
      </c>
      <c r="H10047" s="151">
        <f t="shared" si="632"/>
        <v>1</v>
      </c>
      <c r="I10047" s="213"/>
      <c r="J10047" s="303"/>
      <c r="K10047" s="303"/>
      <c r="L10047" s="303" t="s">
        <v>100</v>
      </c>
      <c r="M10047" s="2">
        <v>2.2222222222222199E-2</v>
      </c>
      <c r="N10047">
        <v>1.36082763487954E-2</v>
      </c>
      <c r="O10047">
        <v>3.0429030972509201E-2</v>
      </c>
      <c r="P10047">
        <v>5</v>
      </c>
      <c r="Q10047" s="2">
        <v>0</v>
      </c>
      <c r="R10047">
        <v>0</v>
      </c>
      <c r="S10047">
        <v>0</v>
      </c>
      <c r="T10047">
        <v>5</v>
      </c>
    </row>
    <row r="10048" spans="1:20">
      <c r="A10048" s="66" t="s">
        <v>1737</v>
      </c>
      <c r="B10048" t="s">
        <v>973</v>
      </c>
      <c r="C10048" t="s">
        <v>1491</v>
      </c>
      <c r="D10048" s="1" t="s">
        <v>44</v>
      </c>
      <c r="E10048" s="1" t="s">
        <v>73</v>
      </c>
      <c r="F10048" s="38" t="s">
        <v>73</v>
      </c>
      <c r="G10048" s="151">
        <v>0</v>
      </c>
      <c r="H10048" s="151">
        <f t="shared" si="632"/>
        <v>0</v>
      </c>
      <c r="I10048" s="213" t="s">
        <v>100</v>
      </c>
      <c r="J10048" s="303"/>
      <c r="K10048" s="303"/>
      <c r="L10048" s="303"/>
      <c r="M10048" s="2">
        <v>0</v>
      </c>
      <c r="N10048">
        <v>0</v>
      </c>
      <c r="O10048">
        <v>0</v>
      </c>
      <c r="P10048">
        <v>5</v>
      </c>
      <c r="Q10048" s="2">
        <v>0</v>
      </c>
      <c r="R10048">
        <v>0</v>
      </c>
      <c r="S10048">
        <v>0</v>
      </c>
      <c r="T10048">
        <v>5</v>
      </c>
    </row>
    <row r="10049" spans="1:20">
      <c r="A10049" s="66" t="s">
        <v>1737</v>
      </c>
      <c r="B10049" t="s">
        <v>973</v>
      </c>
      <c r="C10049" t="s">
        <v>1491</v>
      </c>
      <c r="D10049" s="1" t="s">
        <v>44</v>
      </c>
      <c r="E10049" s="1" t="s">
        <v>73</v>
      </c>
      <c r="F10049" s="38" t="s">
        <v>73</v>
      </c>
      <c r="G10049" s="151">
        <v>30</v>
      </c>
      <c r="H10049" s="151">
        <f t="shared" si="632"/>
        <v>1.6348773841961851E-2</v>
      </c>
      <c r="I10049" s="213"/>
      <c r="J10049" s="303" t="s">
        <v>100</v>
      </c>
      <c r="K10049" s="303"/>
      <c r="L10049" s="303"/>
      <c r="M10049" s="2">
        <v>0</v>
      </c>
      <c r="N10049">
        <v>0</v>
      </c>
      <c r="O10049">
        <v>0</v>
      </c>
      <c r="P10049">
        <v>5</v>
      </c>
      <c r="Q10049" s="2">
        <v>0</v>
      </c>
      <c r="R10049">
        <v>0</v>
      </c>
      <c r="S10049">
        <v>0</v>
      </c>
      <c r="T10049">
        <v>5</v>
      </c>
    </row>
    <row r="10050" spans="1:20">
      <c r="A10050" s="66" t="s">
        <v>1737</v>
      </c>
      <c r="B10050" t="s">
        <v>973</v>
      </c>
      <c r="C10050" t="s">
        <v>1491</v>
      </c>
      <c r="D10050" s="1" t="s">
        <v>44</v>
      </c>
      <c r="E10050" s="1" t="s">
        <v>73</v>
      </c>
      <c r="F10050" s="38" t="s">
        <v>73</v>
      </c>
      <c r="G10050" s="151">
        <v>1835</v>
      </c>
      <c r="H10050" s="151">
        <f t="shared" si="632"/>
        <v>1</v>
      </c>
      <c r="I10050" s="213"/>
      <c r="J10050" s="303"/>
      <c r="K10050" s="303"/>
      <c r="L10050" s="303" t="s">
        <v>100</v>
      </c>
      <c r="M10050" s="2">
        <v>0</v>
      </c>
      <c r="N10050">
        <v>0</v>
      </c>
      <c r="O10050">
        <v>0</v>
      </c>
      <c r="P10050">
        <v>5</v>
      </c>
      <c r="Q10050" s="2">
        <v>5.5555555555555497E-3</v>
      </c>
      <c r="R10050">
        <v>5.5555555555555497E-3</v>
      </c>
      <c r="S10050">
        <v>1.24225998749988E-2</v>
      </c>
      <c r="T10050">
        <v>5</v>
      </c>
    </row>
    <row r="10051" spans="1:20">
      <c r="A10051" s="66" t="s">
        <v>1737</v>
      </c>
      <c r="B10051" t="s">
        <v>1807</v>
      </c>
      <c r="C10051" t="s">
        <v>1491</v>
      </c>
      <c r="D10051" s="1" t="s">
        <v>44</v>
      </c>
      <c r="E10051" s="1" t="s">
        <v>73</v>
      </c>
      <c r="F10051" s="38" t="s">
        <v>73</v>
      </c>
      <c r="G10051" s="151">
        <v>0</v>
      </c>
      <c r="H10051" s="151">
        <f t="shared" si="632"/>
        <v>0</v>
      </c>
      <c r="I10051" s="213" t="s">
        <v>100</v>
      </c>
      <c r="J10051" s="303"/>
      <c r="K10051" s="303"/>
      <c r="L10051" s="303"/>
      <c r="M10051" s="2">
        <v>6.6666666666666693E-2</v>
      </c>
      <c r="N10051">
        <v>3.11804782231162E-2</v>
      </c>
      <c r="O10051">
        <v>6.9721668877839593E-2</v>
      </c>
      <c r="P10051">
        <v>5</v>
      </c>
      <c r="Q10051" s="2">
        <v>0.05</v>
      </c>
      <c r="R10051">
        <v>2.6931554763424001E-2</v>
      </c>
      <c r="S10051">
        <v>6.0220787190774401E-2</v>
      </c>
      <c r="T10051">
        <v>5</v>
      </c>
    </row>
    <row r="10052" spans="1:20">
      <c r="A10052" s="66" t="s">
        <v>1737</v>
      </c>
      <c r="B10052" t="s">
        <v>1807</v>
      </c>
      <c r="C10052" t="s">
        <v>1491</v>
      </c>
      <c r="D10052" s="1" t="s">
        <v>44</v>
      </c>
      <c r="E10052" s="1" t="s">
        <v>73</v>
      </c>
      <c r="F10052" s="38" t="s">
        <v>73</v>
      </c>
      <c r="G10052" s="151">
        <v>30</v>
      </c>
      <c r="H10052" s="151">
        <f t="shared" si="632"/>
        <v>1.6348773841961851E-2</v>
      </c>
      <c r="I10052" s="213"/>
      <c r="J10052" s="303" t="s">
        <v>100</v>
      </c>
      <c r="K10052" s="303"/>
      <c r="L10052" s="303"/>
      <c r="M10052" s="2">
        <v>3.3333333333333298E-2</v>
      </c>
      <c r="N10052">
        <v>1.03934927410387E-2</v>
      </c>
      <c r="O10052">
        <v>2.32405562926132E-2</v>
      </c>
      <c r="P10052">
        <v>5</v>
      </c>
      <c r="Q10052" s="2">
        <v>6.1111111111111102E-2</v>
      </c>
      <c r="R10052">
        <v>2.83278861866266E-2</v>
      </c>
      <c r="S10052">
        <v>6.3343079172174299E-2</v>
      </c>
      <c r="T10052">
        <v>5</v>
      </c>
    </row>
    <row r="10053" spans="1:20">
      <c r="A10053" s="66" t="s">
        <v>1737</v>
      </c>
      <c r="B10053" t="s">
        <v>1807</v>
      </c>
      <c r="C10053" t="s">
        <v>1491</v>
      </c>
      <c r="D10053" s="1" t="s">
        <v>44</v>
      </c>
      <c r="E10053" s="1" t="s">
        <v>73</v>
      </c>
      <c r="F10053" s="38" t="s">
        <v>73</v>
      </c>
      <c r="G10053" s="151">
        <v>1835</v>
      </c>
      <c r="H10053" s="151">
        <f t="shared" si="632"/>
        <v>1</v>
      </c>
      <c r="I10053" s="213"/>
      <c r="J10053" s="303"/>
      <c r="K10053" s="303"/>
      <c r="L10053" s="303" t="s">
        <v>100</v>
      </c>
      <c r="M10053" s="2">
        <v>7.2222222222222202E-2</v>
      </c>
      <c r="N10053">
        <v>2.07869854820774E-2</v>
      </c>
      <c r="O10053">
        <v>4.64811125852264E-2</v>
      </c>
      <c r="P10053">
        <v>5</v>
      </c>
      <c r="Q10053" s="2">
        <v>6.6666666666666693E-2</v>
      </c>
      <c r="R10053">
        <v>2.8598972613852799E-2</v>
      </c>
      <c r="S10053">
        <v>6.3949246851229699E-2</v>
      </c>
      <c r="T10053">
        <v>5</v>
      </c>
    </row>
    <row r="10054" spans="1:20">
      <c r="A10054" s="66" t="s">
        <v>1737</v>
      </c>
      <c r="B10054" t="s">
        <v>1809</v>
      </c>
      <c r="C10054" t="s">
        <v>1491</v>
      </c>
      <c r="D10054" s="1" t="s">
        <v>44</v>
      </c>
      <c r="E10054" s="1" t="s">
        <v>73</v>
      </c>
      <c r="F10054" s="38" t="s">
        <v>73</v>
      </c>
      <c r="G10054" s="151">
        <v>0</v>
      </c>
      <c r="H10054" s="151">
        <f t="shared" si="632"/>
        <v>0</v>
      </c>
      <c r="I10054" s="213" t="s">
        <v>100</v>
      </c>
      <c r="J10054" s="303"/>
      <c r="K10054" s="303"/>
      <c r="L10054" s="303"/>
      <c r="M10054" s="2">
        <v>0</v>
      </c>
      <c r="N10054">
        <v>0</v>
      </c>
      <c r="O10054">
        <v>0</v>
      </c>
      <c r="P10054">
        <v>5</v>
      </c>
      <c r="Q10054" s="2">
        <v>5.5555555555555601E-2</v>
      </c>
      <c r="R10054">
        <v>3.51364184463153E-2</v>
      </c>
      <c r="S10054">
        <v>7.8567420131838595E-2</v>
      </c>
      <c r="T10054">
        <v>5</v>
      </c>
    </row>
    <row r="10055" spans="1:20">
      <c r="A10055" s="66" t="s">
        <v>1737</v>
      </c>
      <c r="B10055" t="s">
        <v>1809</v>
      </c>
      <c r="C10055" t="s">
        <v>1491</v>
      </c>
      <c r="D10055" s="1" t="s">
        <v>44</v>
      </c>
      <c r="E10055" s="1" t="s">
        <v>73</v>
      </c>
      <c r="F10055" s="38" t="s">
        <v>73</v>
      </c>
      <c r="G10055" s="151">
        <v>30</v>
      </c>
      <c r="H10055" s="151">
        <f t="shared" si="632"/>
        <v>1.6348773841961851E-2</v>
      </c>
      <c r="I10055" s="213"/>
      <c r="J10055" s="303" t="s">
        <v>100</v>
      </c>
      <c r="K10055" s="303"/>
      <c r="L10055" s="303"/>
      <c r="M10055" s="2">
        <v>0</v>
      </c>
      <c r="N10055">
        <v>0</v>
      </c>
      <c r="O10055">
        <v>0</v>
      </c>
      <c r="P10055">
        <v>5</v>
      </c>
      <c r="Q10055" s="2">
        <v>0</v>
      </c>
      <c r="R10055">
        <v>0</v>
      </c>
      <c r="S10055">
        <v>0</v>
      </c>
      <c r="T10055">
        <v>5</v>
      </c>
    </row>
    <row r="10056" spans="1:20">
      <c r="A10056" s="66" t="s">
        <v>1737</v>
      </c>
      <c r="B10056" t="s">
        <v>1809</v>
      </c>
      <c r="C10056" t="s">
        <v>1491</v>
      </c>
      <c r="D10056" s="1" t="s">
        <v>44</v>
      </c>
      <c r="E10056" s="1" t="s">
        <v>73</v>
      </c>
      <c r="F10056" s="38" t="s">
        <v>73</v>
      </c>
      <c r="G10056" s="151">
        <v>1835</v>
      </c>
      <c r="H10056" s="151">
        <f t="shared" si="632"/>
        <v>1</v>
      </c>
      <c r="I10056" s="213"/>
      <c r="J10056" s="303"/>
      <c r="K10056" s="303"/>
      <c r="L10056" s="303" t="s">
        <v>100</v>
      </c>
      <c r="M10056" s="2">
        <v>1.1111111111111099E-2</v>
      </c>
      <c r="N10056">
        <v>6.8041381743977197E-3</v>
      </c>
      <c r="O10056">
        <v>1.52145154862546E-2</v>
      </c>
      <c r="P10056">
        <v>5</v>
      </c>
      <c r="Q10056" s="2">
        <v>2.7777777777777801E-2</v>
      </c>
      <c r="R10056">
        <v>1.24225998749988E-2</v>
      </c>
      <c r="S10056">
        <v>2.7777777777777801E-2</v>
      </c>
      <c r="T10056">
        <v>5</v>
      </c>
    </row>
    <row r="10057" spans="1:20">
      <c r="A10057" s="66" t="s">
        <v>1737</v>
      </c>
      <c r="B10057" t="s">
        <v>1812</v>
      </c>
      <c r="C10057" t="s">
        <v>1491</v>
      </c>
      <c r="D10057" s="1" t="s">
        <v>44</v>
      </c>
      <c r="E10057" s="1" t="s">
        <v>73</v>
      </c>
      <c r="F10057" s="38" t="s">
        <v>73</v>
      </c>
      <c r="G10057" s="151">
        <v>0</v>
      </c>
      <c r="H10057" s="151">
        <f t="shared" si="632"/>
        <v>0</v>
      </c>
      <c r="I10057" s="213" t="s">
        <v>100</v>
      </c>
      <c r="J10057" s="303"/>
      <c r="K10057" s="303"/>
      <c r="L10057" s="303"/>
      <c r="M10057" s="2">
        <v>0</v>
      </c>
      <c r="N10057">
        <v>0</v>
      </c>
      <c r="O10057">
        <v>0</v>
      </c>
      <c r="P10057">
        <v>5</v>
      </c>
      <c r="Q10057" s="2">
        <v>0</v>
      </c>
      <c r="R10057">
        <v>0</v>
      </c>
      <c r="S10057">
        <v>0</v>
      </c>
      <c r="T10057">
        <v>5</v>
      </c>
    </row>
    <row r="10058" spans="1:20">
      <c r="A10058" s="66" t="s">
        <v>1737</v>
      </c>
      <c r="B10058" t="s">
        <v>1812</v>
      </c>
      <c r="C10058" t="s">
        <v>1491</v>
      </c>
      <c r="D10058" s="1" t="s">
        <v>44</v>
      </c>
      <c r="E10058" s="1" t="s">
        <v>73</v>
      </c>
      <c r="F10058" s="38" t="s">
        <v>73</v>
      </c>
      <c r="G10058" s="151">
        <v>30</v>
      </c>
      <c r="H10058" s="151">
        <f t="shared" si="632"/>
        <v>1.6348773841961851E-2</v>
      </c>
      <c r="I10058" s="213"/>
      <c r="J10058" s="303" t="s">
        <v>100</v>
      </c>
      <c r="K10058" s="303"/>
      <c r="L10058" s="303"/>
      <c r="M10058" s="2">
        <v>0</v>
      </c>
      <c r="N10058">
        <v>0</v>
      </c>
      <c r="O10058">
        <v>0</v>
      </c>
      <c r="P10058">
        <v>5</v>
      </c>
      <c r="Q10058" s="2">
        <v>0</v>
      </c>
      <c r="R10058">
        <v>0</v>
      </c>
      <c r="S10058">
        <v>0</v>
      </c>
      <c r="T10058">
        <v>5</v>
      </c>
    </row>
    <row r="10059" spans="1:20">
      <c r="A10059" s="66" t="s">
        <v>1737</v>
      </c>
      <c r="B10059" t="s">
        <v>1812</v>
      </c>
      <c r="C10059" t="s">
        <v>1491</v>
      </c>
      <c r="D10059" s="1" t="s">
        <v>44</v>
      </c>
      <c r="E10059" s="1" t="s">
        <v>73</v>
      </c>
      <c r="F10059" s="38" t="s">
        <v>73</v>
      </c>
      <c r="G10059" s="151">
        <v>1835</v>
      </c>
      <c r="H10059" s="151">
        <f t="shared" si="632"/>
        <v>1</v>
      </c>
      <c r="I10059" s="213"/>
      <c r="J10059" s="303"/>
      <c r="K10059" s="303"/>
      <c r="L10059" s="303" t="s">
        <v>100</v>
      </c>
      <c r="M10059" s="2">
        <v>0</v>
      </c>
      <c r="N10059">
        <v>0</v>
      </c>
      <c r="O10059">
        <v>0</v>
      </c>
      <c r="P10059">
        <v>5</v>
      </c>
      <c r="Q10059" s="2">
        <v>0</v>
      </c>
      <c r="R10059">
        <v>0</v>
      </c>
      <c r="S10059">
        <v>0</v>
      </c>
      <c r="T10059">
        <v>5</v>
      </c>
    </row>
    <row r="10060" spans="1:20">
      <c r="A10060" s="66" t="s">
        <v>1737</v>
      </c>
      <c r="B10060" t="s">
        <v>697</v>
      </c>
      <c r="C10060" t="s">
        <v>1491</v>
      </c>
      <c r="D10060" s="1" t="s">
        <v>44</v>
      </c>
      <c r="E10060" s="1" t="s">
        <v>73</v>
      </c>
      <c r="F10060" s="38" t="s">
        <v>73</v>
      </c>
      <c r="G10060" s="151">
        <v>0</v>
      </c>
      <c r="H10060" s="151">
        <f t="shared" si="632"/>
        <v>0</v>
      </c>
      <c r="I10060" s="213" t="s">
        <v>100</v>
      </c>
      <c r="J10060" s="303"/>
      <c r="K10060" s="303"/>
      <c r="L10060" s="303"/>
      <c r="M10060" s="2">
        <v>0</v>
      </c>
      <c r="N10060">
        <v>0</v>
      </c>
      <c r="O10060">
        <v>0</v>
      </c>
      <c r="P10060">
        <v>5</v>
      </c>
      <c r="Q10060" s="2">
        <v>0</v>
      </c>
      <c r="R10060">
        <v>0</v>
      </c>
      <c r="S10060">
        <v>0</v>
      </c>
      <c r="T10060">
        <v>5</v>
      </c>
    </row>
    <row r="10061" spans="1:20">
      <c r="A10061" s="66" t="s">
        <v>1737</v>
      </c>
      <c r="B10061" t="s">
        <v>697</v>
      </c>
      <c r="C10061" t="s">
        <v>1491</v>
      </c>
      <c r="D10061" s="1" t="s">
        <v>44</v>
      </c>
      <c r="E10061" s="1" t="s">
        <v>73</v>
      </c>
      <c r="F10061" s="38" t="s">
        <v>73</v>
      </c>
      <c r="G10061" s="151">
        <v>30</v>
      </c>
      <c r="H10061" s="151">
        <f t="shared" si="632"/>
        <v>1.6348773841961851E-2</v>
      </c>
      <c r="I10061" s="213"/>
      <c r="J10061" s="303" t="s">
        <v>100</v>
      </c>
      <c r="K10061" s="303"/>
      <c r="L10061" s="303"/>
      <c r="M10061" s="2">
        <v>0</v>
      </c>
      <c r="N10061">
        <v>0</v>
      </c>
      <c r="O10061">
        <v>0</v>
      </c>
      <c r="P10061">
        <v>5</v>
      </c>
      <c r="Q10061" s="2">
        <v>5.5555555555555497E-3</v>
      </c>
      <c r="R10061">
        <v>5.5555555555555497E-3</v>
      </c>
      <c r="S10061">
        <v>1.24225998749988E-2</v>
      </c>
      <c r="T10061">
        <v>5</v>
      </c>
    </row>
    <row r="10062" spans="1:20">
      <c r="A10062" s="66" t="s">
        <v>1737</v>
      </c>
      <c r="B10062" t="s">
        <v>697</v>
      </c>
      <c r="C10062" t="s">
        <v>1491</v>
      </c>
      <c r="D10062" s="1" t="s">
        <v>44</v>
      </c>
      <c r="E10062" s="1" t="s">
        <v>73</v>
      </c>
      <c r="F10062" s="38" t="s">
        <v>73</v>
      </c>
      <c r="G10062" s="151">
        <v>1835</v>
      </c>
      <c r="H10062" s="151">
        <f t="shared" si="632"/>
        <v>1</v>
      </c>
      <c r="I10062" s="213"/>
      <c r="J10062" s="303"/>
      <c r="K10062" s="303"/>
      <c r="L10062" s="303" t="s">
        <v>100</v>
      </c>
      <c r="M10062" s="2">
        <v>0</v>
      </c>
      <c r="N10062">
        <v>0</v>
      </c>
      <c r="O10062">
        <v>0</v>
      </c>
      <c r="P10062">
        <v>5</v>
      </c>
      <c r="Q10062" s="2">
        <v>0</v>
      </c>
      <c r="R10062">
        <v>0</v>
      </c>
      <c r="S10062">
        <v>0</v>
      </c>
      <c r="T10062">
        <v>5</v>
      </c>
    </row>
    <row r="10063" spans="1:20">
      <c r="A10063" s="66" t="s">
        <v>1737</v>
      </c>
      <c r="B10063" t="s">
        <v>1815</v>
      </c>
      <c r="C10063" t="s">
        <v>1491</v>
      </c>
      <c r="D10063" s="1" t="s">
        <v>44</v>
      </c>
      <c r="E10063" s="1" t="s">
        <v>73</v>
      </c>
      <c r="F10063" s="38" t="s">
        <v>73</v>
      </c>
      <c r="G10063" s="151">
        <v>0</v>
      </c>
      <c r="H10063" s="151">
        <f t="shared" si="632"/>
        <v>0</v>
      </c>
      <c r="I10063" s="213" t="s">
        <v>100</v>
      </c>
      <c r="J10063" s="303"/>
      <c r="K10063" s="303"/>
      <c r="L10063" s="303"/>
      <c r="M10063" s="2">
        <v>2.2222222222222199E-2</v>
      </c>
      <c r="N10063">
        <v>2.2222222222222199E-2</v>
      </c>
      <c r="O10063">
        <v>4.9690399499995298E-2</v>
      </c>
      <c r="P10063">
        <v>5</v>
      </c>
      <c r="Q10063" s="2">
        <v>3.3333333333333298E-2</v>
      </c>
      <c r="R10063">
        <v>1.6197088596792499E-2</v>
      </c>
      <c r="S10063">
        <v>3.62177911400147E-2</v>
      </c>
      <c r="T10063">
        <v>5</v>
      </c>
    </row>
    <row r="10064" spans="1:20">
      <c r="A10064" s="66" t="s">
        <v>1737</v>
      </c>
      <c r="B10064" t="s">
        <v>1815</v>
      </c>
      <c r="C10064" t="s">
        <v>1491</v>
      </c>
      <c r="D10064" s="1" t="s">
        <v>44</v>
      </c>
      <c r="E10064" s="1" t="s">
        <v>73</v>
      </c>
      <c r="F10064" s="38" t="s">
        <v>73</v>
      </c>
      <c r="G10064" s="151">
        <v>30</v>
      </c>
      <c r="H10064" s="151">
        <f t="shared" si="632"/>
        <v>1.6348773841961851E-2</v>
      </c>
      <c r="I10064" s="213"/>
      <c r="J10064" s="303" t="s">
        <v>100</v>
      </c>
      <c r="K10064" s="303"/>
      <c r="L10064" s="303"/>
      <c r="M10064" s="2">
        <v>1.1111111111111099E-2</v>
      </c>
      <c r="N10064">
        <v>6.8041381743977197E-3</v>
      </c>
      <c r="O10064">
        <v>1.52145154862546E-2</v>
      </c>
      <c r="P10064">
        <v>5</v>
      </c>
      <c r="Q10064" s="2">
        <v>0.15</v>
      </c>
      <c r="R10064">
        <v>0.116401815776428</v>
      </c>
      <c r="S10064">
        <v>0.26028237278049998</v>
      </c>
      <c r="T10064">
        <v>5</v>
      </c>
    </row>
    <row r="10065" spans="1:20">
      <c r="A10065" s="66" t="s">
        <v>1737</v>
      </c>
      <c r="B10065" t="s">
        <v>1815</v>
      </c>
      <c r="C10065" t="s">
        <v>1491</v>
      </c>
      <c r="D10065" s="1" t="s">
        <v>44</v>
      </c>
      <c r="E10065" s="1" t="s">
        <v>73</v>
      </c>
      <c r="F10065" s="38" t="s">
        <v>73</v>
      </c>
      <c r="G10065" s="151">
        <v>1835</v>
      </c>
      <c r="H10065" s="151">
        <f t="shared" si="632"/>
        <v>1</v>
      </c>
      <c r="I10065" s="213"/>
      <c r="J10065" s="303"/>
      <c r="K10065" s="303"/>
      <c r="L10065" s="303" t="s">
        <v>100</v>
      </c>
      <c r="M10065" s="2">
        <v>1.1111111111111099E-2</v>
      </c>
      <c r="N10065">
        <v>1.1111111111111099E-2</v>
      </c>
      <c r="O10065">
        <v>2.4845199749997701E-2</v>
      </c>
      <c r="P10065">
        <v>5</v>
      </c>
      <c r="Q10065" s="2">
        <v>1.1111111111111099E-2</v>
      </c>
      <c r="R10065">
        <v>6.8041381743977197E-3</v>
      </c>
      <c r="S10065">
        <v>1.52145154862546E-2</v>
      </c>
      <c r="T10065">
        <v>5</v>
      </c>
    </row>
    <row r="10066" spans="1:20">
      <c r="A10066" s="66" t="s">
        <v>1737</v>
      </c>
      <c r="B10066" t="s">
        <v>1816</v>
      </c>
      <c r="C10066" t="s">
        <v>1491</v>
      </c>
      <c r="D10066" s="1" t="s">
        <v>44</v>
      </c>
      <c r="E10066" s="1" t="s">
        <v>73</v>
      </c>
      <c r="F10066" s="38" t="s">
        <v>73</v>
      </c>
      <c r="G10066" s="151">
        <v>0</v>
      </c>
      <c r="H10066" s="151">
        <f t="shared" si="632"/>
        <v>0</v>
      </c>
      <c r="I10066" s="213" t="s">
        <v>100</v>
      </c>
      <c r="J10066" s="303"/>
      <c r="K10066" s="303"/>
      <c r="L10066" s="303"/>
      <c r="M10066" s="2">
        <v>1.6666666666666701E-2</v>
      </c>
      <c r="N10066">
        <v>1.6666666666666701E-2</v>
      </c>
      <c r="O10066">
        <v>3.7267799624996503E-2</v>
      </c>
      <c r="P10066">
        <v>5</v>
      </c>
      <c r="Q10066" s="2">
        <v>5.6896551724137899E-2</v>
      </c>
      <c r="R10066">
        <v>4.8735496638284699E-2</v>
      </c>
      <c r="S10066">
        <v>0.108975883400417</v>
      </c>
      <c r="T10066">
        <v>5</v>
      </c>
    </row>
    <row r="10067" spans="1:20">
      <c r="A10067" s="66" t="s">
        <v>1737</v>
      </c>
      <c r="B10067" t="s">
        <v>1816</v>
      </c>
      <c r="C10067" t="s">
        <v>1491</v>
      </c>
      <c r="D10067" s="1" t="s">
        <v>44</v>
      </c>
      <c r="E10067" s="1" t="s">
        <v>73</v>
      </c>
      <c r="F10067" s="38" t="s">
        <v>73</v>
      </c>
      <c r="G10067" s="151">
        <v>30</v>
      </c>
      <c r="H10067" s="151">
        <f t="shared" si="632"/>
        <v>1.6348773841961851E-2</v>
      </c>
      <c r="I10067" s="213"/>
      <c r="J10067" s="303" t="s">
        <v>100</v>
      </c>
      <c r="K10067" s="303"/>
      <c r="L10067" s="303"/>
      <c r="M10067" s="2">
        <v>5.5555555555555497E-3</v>
      </c>
      <c r="N10067">
        <v>5.5555555555555497E-3</v>
      </c>
      <c r="O10067">
        <v>1.24225998749988E-2</v>
      </c>
      <c r="P10067">
        <v>5</v>
      </c>
      <c r="Q10067" s="2">
        <v>7.2222222222222202E-2</v>
      </c>
      <c r="R10067">
        <v>5.8663089116507999E-2</v>
      </c>
      <c r="S10067">
        <v>0.13117465503463999</v>
      </c>
      <c r="T10067">
        <v>5</v>
      </c>
    </row>
    <row r="10068" spans="1:20">
      <c r="A10068" s="66" t="s">
        <v>1737</v>
      </c>
      <c r="B10068" t="s">
        <v>1816</v>
      </c>
      <c r="C10068" t="s">
        <v>1491</v>
      </c>
      <c r="D10068" s="1" t="s">
        <v>44</v>
      </c>
      <c r="E10068" s="1" t="s">
        <v>73</v>
      </c>
      <c r="F10068" s="38" t="s">
        <v>73</v>
      </c>
      <c r="G10068" s="151">
        <v>1835</v>
      </c>
      <c r="H10068" s="151">
        <f t="shared" si="632"/>
        <v>1</v>
      </c>
      <c r="I10068" s="213"/>
      <c r="J10068" s="303"/>
      <c r="K10068" s="303"/>
      <c r="L10068" s="303" t="s">
        <v>100</v>
      </c>
      <c r="M10068" s="2">
        <v>1.1111111111111099E-2</v>
      </c>
      <c r="N10068">
        <v>1.1111111111111099E-2</v>
      </c>
      <c r="O10068">
        <v>2.4845199749997701E-2</v>
      </c>
      <c r="P10068">
        <v>5</v>
      </c>
      <c r="Q10068" s="2">
        <v>8.8888888888888906E-2</v>
      </c>
      <c r="R10068">
        <v>7.5256762134133695E-2</v>
      </c>
      <c r="S10068">
        <v>0.168279235898455</v>
      </c>
      <c r="T10068">
        <v>5</v>
      </c>
    </row>
    <row r="10069" spans="1:20">
      <c r="A10069" s="66" t="s">
        <v>1737</v>
      </c>
      <c r="B10069" t="s">
        <v>1819</v>
      </c>
      <c r="C10069" t="s">
        <v>1491</v>
      </c>
      <c r="D10069" s="1" t="s">
        <v>44</v>
      </c>
      <c r="E10069" s="1" t="s">
        <v>73</v>
      </c>
      <c r="F10069" s="38" t="s">
        <v>73</v>
      </c>
      <c r="G10069" s="151">
        <v>0</v>
      </c>
      <c r="H10069" s="151">
        <f t="shared" ref="H10069:H10132" si="633">G10069/1835</f>
        <v>0</v>
      </c>
      <c r="I10069" s="213" t="s">
        <v>100</v>
      </c>
      <c r="J10069" s="303"/>
      <c r="K10069" s="303"/>
      <c r="L10069" s="303"/>
      <c r="M10069" s="2">
        <v>0</v>
      </c>
      <c r="N10069">
        <v>0</v>
      </c>
      <c r="O10069">
        <v>0</v>
      </c>
      <c r="P10069">
        <v>5</v>
      </c>
      <c r="Q10069" s="2">
        <v>0</v>
      </c>
      <c r="R10069">
        <v>0</v>
      </c>
      <c r="S10069">
        <v>0</v>
      </c>
      <c r="T10069">
        <v>5</v>
      </c>
    </row>
    <row r="10070" spans="1:20">
      <c r="A10070" s="66" t="s">
        <v>1737</v>
      </c>
      <c r="B10070" t="s">
        <v>1819</v>
      </c>
      <c r="C10070" t="s">
        <v>1491</v>
      </c>
      <c r="D10070" s="1" t="s">
        <v>44</v>
      </c>
      <c r="E10070" s="1" t="s">
        <v>73</v>
      </c>
      <c r="F10070" s="38" t="s">
        <v>73</v>
      </c>
      <c r="G10070" s="151">
        <v>30</v>
      </c>
      <c r="H10070" s="151">
        <f t="shared" si="633"/>
        <v>1.6348773841961851E-2</v>
      </c>
      <c r="I10070" s="213"/>
      <c r="J10070" s="303" t="s">
        <v>100</v>
      </c>
      <c r="K10070" s="303"/>
      <c r="L10070" s="303"/>
      <c r="M10070" s="2">
        <v>0</v>
      </c>
      <c r="N10070">
        <v>0</v>
      </c>
      <c r="O10070">
        <v>0</v>
      </c>
      <c r="P10070">
        <v>5</v>
      </c>
      <c r="Q10070" s="2">
        <v>0</v>
      </c>
      <c r="R10070">
        <v>0</v>
      </c>
      <c r="S10070">
        <v>0</v>
      </c>
      <c r="T10070">
        <v>5</v>
      </c>
    </row>
    <row r="10071" spans="1:20">
      <c r="A10071" s="66" t="s">
        <v>1737</v>
      </c>
      <c r="B10071" t="s">
        <v>1819</v>
      </c>
      <c r="C10071" t="s">
        <v>1491</v>
      </c>
      <c r="D10071" s="1" t="s">
        <v>44</v>
      </c>
      <c r="E10071" s="1" t="s">
        <v>73</v>
      </c>
      <c r="F10071" s="38" t="s">
        <v>73</v>
      </c>
      <c r="G10071" s="151">
        <v>1835</v>
      </c>
      <c r="H10071" s="151">
        <f t="shared" si="633"/>
        <v>1</v>
      </c>
      <c r="I10071" s="213"/>
      <c r="J10071" s="303"/>
      <c r="K10071" s="303"/>
      <c r="L10071" s="303" t="s">
        <v>100</v>
      </c>
      <c r="M10071" s="2">
        <v>0</v>
      </c>
      <c r="N10071">
        <v>0</v>
      </c>
      <c r="O10071">
        <v>0</v>
      </c>
      <c r="P10071">
        <v>5</v>
      </c>
      <c r="Q10071" s="2">
        <v>0</v>
      </c>
      <c r="R10071">
        <v>0</v>
      </c>
      <c r="S10071">
        <v>0</v>
      </c>
      <c r="T10071">
        <v>5</v>
      </c>
    </row>
    <row r="10072" spans="1:20">
      <c r="A10072" s="66" t="s">
        <v>1737</v>
      </c>
      <c r="B10072" t="s">
        <v>1821</v>
      </c>
      <c r="C10072" t="s">
        <v>1491</v>
      </c>
      <c r="D10072" s="1" t="s">
        <v>44</v>
      </c>
      <c r="E10072" s="1" t="s">
        <v>73</v>
      </c>
      <c r="F10072" s="38" t="s">
        <v>73</v>
      </c>
      <c r="G10072" s="151">
        <v>0</v>
      </c>
      <c r="H10072" s="151">
        <f t="shared" si="633"/>
        <v>0</v>
      </c>
      <c r="I10072" s="213" t="s">
        <v>100</v>
      </c>
      <c r="J10072" s="303"/>
      <c r="K10072" s="303"/>
      <c r="L10072" s="303"/>
      <c r="M10072" s="2">
        <v>2.2222222222222199E-2</v>
      </c>
      <c r="N10072">
        <v>1.6197088596792499E-2</v>
      </c>
      <c r="O10072">
        <v>3.62177911400147E-2</v>
      </c>
      <c r="P10072">
        <v>5</v>
      </c>
      <c r="Q10072" s="2">
        <v>3.46743295019157E-2</v>
      </c>
      <c r="R10072">
        <v>2.6895760322814599E-2</v>
      </c>
      <c r="S10072">
        <v>6.0140748388355099E-2</v>
      </c>
      <c r="T10072">
        <v>5</v>
      </c>
    </row>
    <row r="10073" spans="1:20">
      <c r="A10073" s="66" t="s">
        <v>1737</v>
      </c>
      <c r="B10073" t="s">
        <v>1821</v>
      </c>
      <c r="C10073" t="s">
        <v>1491</v>
      </c>
      <c r="D10073" s="1" t="s">
        <v>44</v>
      </c>
      <c r="E10073" s="1" t="s">
        <v>73</v>
      </c>
      <c r="F10073" s="38" t="s">
        <v>73</v>
      </c>
      <c r="G10073" s="151">
        <v>30</v>
      </c>
      <c r="H10073" s="151">
        <f t="shared" si="633"/>
        <v>1.6348773841961851E-2</v>
      </c>
      <c r="I10073" s="213"/>
      <c r="J10073" s="303" t="s">
        <v>100</v>
      </c>
      <c r="K10073" s="303"/>
      <c r="L10073" s="303"/>
      <c r="M10073" s="2">
        <v>1.1111111111111099E-2</v>
      </c>
      <c r="N10073">
        <v>6.8041381743977197E-3</v>
      </c>
      <c r="O10073">
        <v>1.52145154862546E-2</v>
      </c>
      <c r="P10073">
        <v>5</v>
      </c>
      <c r="Q10073" s="2">
        <v>5.5555555555555497E-3</v>
      </c>
      <c r="R10073">
        <v>5.5555555555555497E-3</v>
      </c>
      <c r="S10073">
        <v>1.24225998749988E-2</v>
      </c>
      <c r="T10073">
        <v>5</v>
      </c>
    </row>
    <row r="10074" spans="1:20">
      <c r="A10074" s="66" t="s">
        <v>1737</v>
      </c>
      <c r="B10074" t="s">
        <v>1821</v>
      </c>
      <c r="C10074" t="s">
        <v>1491</v>
      </c>
      <c r="D10074" s="1" t="s">
        <v>44</v>
      </c>
      <c r="E10074" s="1" t="s">
        <v>73</v>
      </c>
      <c r="F10074" s="38" t="s">
        <v>73</v>
      </c>
      <c r="G10074" s="151">
        <v>1835</v>
      </c>
      <c r="H10074" s="151">
        <f t="shared" si="633"/>
        <v>1</v>
      </c>
      <c r="I10074" s="213"/>
      <c r="J10074" s="303"/>
      <c r="K10074" s="303"/>
      <c r="L10074" s="303" t="s">
        <v>100</v>
      </c>
      <c r="M10074" s="2">
        <v>2.2222222222222199E-2</v>
      </c>
      <c r="N10074">
        <v>1.6197088596792499E-2</v>
      </c>
      <c r="O10074">
        <v>3.62177911400147E-2</v>
      </c>
      <c r="P10074">
        <v>5</v>
      </c>
      <c r="Q10074" s="2">
        <v>1.1111111111111099E-2</v>
      </c>
      <c r="R10074">
        <v>1.1111111111111099E-2</v>
      </c>
      <c r="S10074">
        <v>2.4845199749997701E-2</v>
      </c>
      <c r="T10074">
        <v>5</v>
      </c>
    </row>
    <row r="10075" spans="1:20">
      <c r="A10075" s="66" t="s">
        <v>1737</v>
      </c>
      <c r="B10075" t="s">
        <v>1824</v>
      </c>
      <c r="C10075" t="s">
        <v>1491</v>
      </c>
      <c r="D10075" s="1" t="s">
        <v>44</v>
      </c>
      <c r="E10075" s="1" t="s">
        <v>73</v>
      </c>
      <c r="F10075" s="38" t="s">
        <v>73</v>
      </c>
      <c r="G10075" s="151">
        <v>0</v>
      </c>
      <c r="H10075" s="151">
        <f t="shared" si="633"/>
        <v>0</v>
      </c>
      <c r="I10075" s="213" t="s">
        <v>100</v>
      </c>
      <c r="J10075" s="303"/>
      <c r="K10075" s="303"/>
      <c r="L10075" s="303"/>
      <c r="M10075" s="2">
        <v>0.17777777777777801</v>
      </c>
      <c r="N10075">
        <v>8.4070810835675303E-2</v>
      </c>
      <c r="O10075">
        <v>0.187988047952096</v>
      </c>
      <c r="P10075">
        <v>5</v>
      </c>
      <c r="Q10075" s="2">
        <v>0.19425287356321799</v>
      </c>
      <c r="R10075">
        <v>0.11353924687924299</v>
      </c>
      <c r="S10075">
        <v>0.253881474136119</v>
      </c>
      <c r="T10075">
        <v>5</v>
      </c>
    </row>
    <row r="10076" spans="1:20">
      <c r="A10076" s="66" t="s">
        <v>1737</v>
      </c>
      <c r="B10076" t="s">
        <v>1824</v>
      </c>
      <c r="C10076" t="s">
        <v>1491</v>
      </c>
      <c r="D10076" s="1" t="s">
        <v>44</v>
      </c>
      <c r="E10076" s="1" t="s">
        <v>73</v>
      </c>
      <c r="F10076" s="38" t="s">
        <v>73</v>
      </c>
      <c r="G10076" s="151">
        <v>30</v>
      </c>
      <c r="H10076" s="151">
        <f t="shared" si="633"/>
        <v>1.6348773841961851E-2</v>
      </c>
      <c r="I10076" s="213"/>
      <c r="J10076" s="303" t="s">
        <v>100</v>
      </c>
      <c r="K10076" s="303"/>
      <c r="L10076" s="303"/>
      <c r="M10076" s="2">
        <v>0.155555555555556</v>
      </c>
      <c r="N10076">
        <v>8.3610649684957794E-2</v>
      </c>
      <c r="O10076">
        <v>0.18695909633848701</v>
      </c>
      <c r="P10076">
        <v>5</v>
      </c>
      <c r="Q10076" s="2">
        <v>0.17777777777777801</v>
      </c>
      <c r="R10076">
        <v>0.110274629118218</v>
      </c>
      <c r="S10076">
        <v>0.24658156690191299</v>
      </c>
      <c r="T10076">
        <v>5</v>
      </c>
    </row>
    <row r="10077" spans="1:20">
      <c r="A10077" s="66" t="s">
        <v>1737</v>
      </c>
      <c r="B10077" t="s">
        <v>1824</v>
      </c>
      <c r="C10077" t="s">
        <v>1491</v>
      </c>
      <c r="D10077" s="1" t="s">
        <v>44</v>
      </c>
      <c r="E10077" s="1" t="s">
        <v>73</v>
      </c>
      <c r="F10077" s="38" t="s">
        <v>73</v>
      </c>
      <c r="G10077" s="151">
        <v>1835</v>
      </c>
      <c r="H10077" s="151">
        <f t="shared" si="633"/>
        <v>1</v>
      </c>
      <c r="I10077" s="213"/>
      <c r="J10077" s="303"/>
      <c r="K10077" s="303"/>
      <c r="L10077" s="303" t="s">
        <v>100</v>
      </c>
      <c r="M10077" s="2">
        <v>0.194444444444444</v>
      </c>
      <c r="N10077">
        <v>0.100921678469916</v>
      </c>
      <c r="O10077">
        <v>0.22566773346211</v>
      </c>
      <c r="P10077">
        <v>5</v>
      </c>
      <c r="Q10077" s="2">
        <v>0.18888888888888899</v>
      </c>
      <c r="R10077">
        <v>0.14865653511399601</v>
      </c>
      <c r="S10077">
        <v>0.33240611781447998</v>
      </c>
      <c r="T10077">
        <v>5</v>
      </c>
    </row>
    <row r="10078" spans="1:20">
      <c r="A10078" s="66" t="s">
        <v>1737</v>
      </c>
      <c r="B10078" t="s">
        <v>1827</v>
      </c>
      <c r="C10078" t="s">
        <v>1491</v>
      </c>
      <c r="D10078" s="1" t="s">
        <v>44</v>
      </c>
      <c r="E10078" s="1" t="s">
        <v>73</v>
      </c>
      <c r="F10078" s="38" t="s">
        <v>73</v>
      </c>
      <c r="G10078" s="151">
        <v>0</v>
      </c>
      <c r="H10078" s="151">
        <f t="shared" si="633"/>
        <v>0</v>
      </c>
      <c r="I10078" s="213" t="s">
        <v>100</v>
      </c>
      <c r="J10078" s="303"/>
      <c r="K10078" s="303"/>
      <c r="L10078" s="303"/>
      <c r="M10078" s="2">
        <v>0</v>
      </c>
      <c r="N10078">
        <v>0</v>
      </c>
      <c r="O10078">
        <v>0</v>
      </c>
      <c r="P10078">
        <v>5</v>
      </c>
      <c r="Q10078" s="2">
        <v>0</v>
      </c>
      <c r="R10078">
        <v>0</v>
      </c>
      <c r="S10078">
        <v>0</v>
      </c>
      <c r="T10078">
        <v>5</v>
      </c>
    </row>
    <row r="10079" spans="1:20">
      <c r="A10079" s="66" t="s">
        <v>1737</v>
      </c>
      <c r="B10079" t="s">
        <v>1827</v>
      </c>
      <c r="C10079" t="s">
        <v>1491</v>
      </c>
      <c r="D10079" s="1" t="s">
        <v>44</v>
      </c>
      <c r="E10079" s="1" t="s">
        <v>73</v>
      </c>
      <c r="F10079" s="38" t="s">
        <v>73</v>
      </c>
      <c r="G10079" s="151">
        <v>30</v>
      </c>
      <c r="H10079" s="151">
        <f t="shared" si="633"/>
        <v>1.6348773841961851E-2</v>
      </c>
      <c r="I10079" s="213"/>
      <c r="J10079" s="303" t="s">
        <v>100</v>
      </c>
      <c r="K10079" s="303"/>
      <c r="L10079" s="303"/>
      <c r="M10079" s="2">
        <v>0</v>
      </c>
      <c r="N10079">
        <v>0</v>
      </c>
      <c r="O10079">
        <v>0</v>
      </c>
      <c r="P10079">
        <v>5</v>
      </c>
      <c r="Q10079" s="2">
        <v>0</v>
      </c>
      <c r="R10079">
        <v>0</v>
      </c>
      <c r="S10079">
        <v>0</v>
      </c>
      <c r="T10079">
        <v>5</v>
      </c>
    </row>
    <row r="10080" spans="1:20">
      <c r="A10080" s="66" t="s">
        <v>1737</v>
      </c>
      <c r="B10080" t="s">
        <v>1827</v>
      </c>
      <c r="C10080" t="s">
        <v>1491</v>
      </c>
      <c r="D10080" s="1" t="s">
        <v>44</v>
      </c>
      <c r="E10080" s="1" t="s">
        <v>73</v>
      </c>
      <c r="F10080" s="38" t="s">
        <v>73</v>
      </c>
      <c r="G10080" s="151">
        <v>1835</v>
      </c>
      <c r="H10080" s="151">
        <f t="shared" si="633"/>
        <v>1</v>
      </c>
      <c r="I10080" s="213"/>
      <c r="J10080" s="303"/>
      <c r="K10080" s="303"/>
      <c r="L10080" s="303" t="s">
        <v>100</v>
      </c>
      <c r="M10080" s="2">
        <v>0</v>
      </c>
      <c r="N10080">
        <v>0</v>
      </c>
      <c r="O10080">
        <v>0</v>
      </c>
      <c r="P10080">
        <v>5</v>
      </c>
      <c r="Q10080" s="2">
        <v>0</v>
      </c>
      <c r="R10080">
        <v>0</v>
      </c>
      <c r="S10080">
        <v>0</v>
      </c>
      <c r="T10080">
        <v>5</v>
      </c>
    </row>
    <row r="10081" spans="1:20">
      <c r="A10081" s="66" t="s">
        <v>1737</v>
      </c>
      <c r="B10081" t="s">
        <v>956</v>
      </c>
      <c r="C10081" t="s">
        <v>1491</v>
      </c>
      <c r="D10081" s="1" t="s">
        <v>44</v>
      </c>
      <c r="E10081" s="1" t="s">
        <v>73</v>
      </c>
      <c r="F10081" s="38" t="s">
        <v>73</v>
      </c>
      <c r="G10081" s="151">
        <v>0</v>
      </c>
      <c r="H10081" s="151">
        <f t="shared" si="633"/>
        <v>0</v>
      </c>
      <c r="I10081" s="213" t="s">
        <v>100</v>
      </c>
      <c r="J10081" s="303"/>
      <c r="K10081" s="303"/>
      <c r="L10081" s="303"/>
      <c r="M10081" s="2">
        <v>0</v>
      </c>
      <c r="N10081">
        <v>0</v>
      </c>
      <c r="O10081">
        <v>0</v>
      </c>
      <c r="P10081">
        <v>5</v>
      </c>
      <c r="Q10081" s="2">
        <v>0</v>
      </c>
      <c r="R10081">
        <v>0</v>
      </c>
      <c r="S10081">
        <v>0</v>
      </c>
      <c r="T10081">
        <v>5</v>
      </c>
    </row>
    <row r="10082" spans="1:20">
      <c r="A10082" s="66" t="s">
        <v>1737</v>
      </c>
      <c r="B10082" t="s">
        <v>956</v>
      </c>
      <c r="C10082" t="s">
        <v>1491</v>
      </c>
      <c r="D10082" s="1" t="s">
        <v>44</v>
      </c>
      <c r="E10082" s="1" t="s">
        <v>73</v>
      </c>
      <c r="F10082" s="38" t="s">
        <v>73</v>
      </c>
      <c r="G10082" s="151">
        <v>30</v>
      </c>
      <c r="H10082" s="151">
        <f t="shared" si="633"/>
        <v>1.6348773841961851E-2</v>
      </c>
      <c r="I10082" s="213"/>
      <c r="J10082" s="303" t="s">
        <v>100</v>
      </c>
      <c r="K10082" s="303"/>
      <c r="L10082" s="303"/>
      <c r="M10082" s="2">
        <v>0</v>
      </c>
      <c r="N10082">
        <v>0</v>
      </c>
      <c r="O10082">
        <v>0</v>
      </c>
      <c r="P10082">
        <v>5</v>
      </c>
      <c r="Q10082" s="2">
        <v>0</v>
      </c>
      <c r="R10082">
        <v>0</v>
      </c>
      <c r="S10082">
        <v>0</v>
      </c>
      <c r="T10082">
        <v>5</v>
      </c>
    </row>
    <row r="10083" spans="1:20">
      <c r="A10083" s="66" t="s">
        <v>1737</v>
      </c>
      <c r="B10083" t="s">
        <v>956</v>
      </c>
      <c r="C10083" t="s">
        <v>1491</v>
      </c>
      <c r="D10083" s="1" t="s">
        <v>44</v>
      </c>
      <c r="E10083" s="1" t="s">
        <v>73</v>
      </c>
      <c r="F10083" s="38" t="s">
        <v>73</v>
      </c>
      <c r="G10083" s="151">
        <v>1835</v>
      </c>
      <c r="H10083" s="151">
        <f t="shared" si="633"/>
        <v>1</v>
      </c>
      <c r="I10083" s="213"/>
      <c r="J10083" s="303"/>
      <c r="K10083" s="303"/>
      <c r="L10083" s="303" t="s">
        <v>100</v>
      </c>
      <c r="M10083" s="2">
        <v>0</v>
      </c>
      <c r="N10083">
        <v>0</v>
      </c>
      <c r="O10083">
        <v>0</v>
      </c>
      <c r="P10083">
        <v>5</v>
      </c>
      <c r="Q10083" s="2">
        <v>0</v>
      </c>
      <c r="R10083">
        <v>0</v>
      </c>
      <c r="S10083">
        <v>0</v>
      </c>
      <c r="T10083">
        <v>5</v>
      </c>
    </row>
    <row r="10084" spans="1:20">
      <c r="A10084" s="66" t="s">
        <v>1737</v>
      </c>
      <c r="B10084" t="s">
        <v>955</v>
      </c>
      <c r="C10084" t="s">
        <v>1491</v>
      </c>
      <c r="D10084" s="1" t="s">
        <v>44</v>
      </c>
      <c r="E10084" s="1" t="s">
        <v>73</v>
      </c>
      <c r="F10084" s="38" t="s">
        <v>73</v>
      </c>
      <c r="G10084" s="151">
        <v>0</v>
      </c>
      <c r="H10084" s="151">
        <f t="shared" si="633"/>
        <v>0</v>
      </c>
      <c r="I10084" s="213" t="s">
        <v>100</v>
      </c>
      <c r="J10084" s="303"/>
      <c r="K10084" s="303"/>
      <c r="L10084" s="303"/>
      <c r="M10084" s="2">
        <v>0</v>
      </c>
      <c r="N10084">
        <v>0</v>
      </c>
      <c r="O10084">
        <v>0</v>
      </c>
      <c r="P10084">
        <v>5</v>
      </c>
      <c r="Q10084" s="2">
        <v>0</v>
      </c>
      <c r="R10084">
        <v>0</v>
      </c>
      <c r="S10084">
        <v>0</v>
      </c>
      <c r="T10084">
        <v>5</v>
      </c>
    </row>
    <row r="10085" spans="1:20">
      <c r="A10085" s="66" t="s">
        <v>1737</v>
      </c>
      <c r="B10085" t="s">
        <v>955</v>
      </c>
      <c r="C10085" t="s">
        <v>1491</v>
      </c>
      <c r="D10085" s="1" t="s">
        <v>44</v>
      </c>
      <c r="E10085" s="1" t="s">
        <v>73</v>
      </c>
      <c r="F10085" s="38" t="s">
        <v>73</v>
      </c>
      <c r="G10085" s="151">
        <v>30</v>
      </c>
      <c r="H10085" s="151">
        <f t="shared" si="633"/>
        <v>1.6348773841961851E-2</v>
      </c>
      <c r="I10085" s="213"/>
      <c r="J10085" s="303" t="s">
        <v>100</v>
      </c>
      <c r="K10085" s="303"/>
      <c r="L10085" s="303"/>
      <c r="M10085" s="2">
        <v>0</v>
      </c>
      <c r="N10085">
        <v>0</v>
      </c>
      <c r="O10085">
        <v>0</v>
      </c>
      <c r="P10085">
        <v>5</v>
      </c>
      <c r="Q10085" s="2">
        <v>0</v>
      </c>
      <c r="R10085">
        <v>0</v>
      </c>
      <c r="S10085">
        <v>0</v>
      </c>
      <c r="T10085">
        <v>5</v>
      </c>
    </row>
    <row r="10086" spans="1:20">
      <c r="A10086" s="66" t="s">
        <v>1737</v>
      </c>
      <c r="B10086" t="s">
        <v>955</v>
      </c>
      <c r="C10086" t="s">
        <v>1491</v>
      </c>
      <c r="D10086" s="1" t="s">
        <v>44</v>
      </c>
      <c r="E10086" s="1" t="s">
        <v>73</v>
      </c>
      <c r="F10086" s="38" t="s">
        <v>73</v>
      </c>
      <c r="G10086" s="151">
        <v>1835</v>
      </c>
      <c r="H10086" s="151">
        <f t="shared" si="633"/>
        <v>1</v>
      </c>
      <c r="I10086" s="213"/>
      <c r="J10086" s="303"/>
      <c r="K10086" s="303"/>
      <c r="L10086" s="303" t="s">
        <v>100</v>
      </c>
      <c r="M10086" s="2">
        <v>0</v>
      </c>
      <c r="N10086">
        <v>0</v>
      </c>
      <c r="O10086">
        <v>0</v>
      </c>
      <c r="P10086">
        <v>5</v>
      </c>
      <c r="Q10086" s="2">
        <v>0</v>
      </c>
      <c r="R10086">
        <v>0</v>
      </c>
      <c r="S10086">
        <v>0</v>
      </c>
      <c r="T10086">
        <v>5</v>
      </c>
    </row>
    <row r="10087" spans="1:20">
      <c r="A10087" s="66" t="s">
        <v>1737</v>
      </c>
      <c r="B10087" t="s">
        <v>1831</v>
      </c>
      <c r="C10087" t="s">
        <v>1491</v>
      </c>
      <c r="D10087" s="1" t="s">
        <v>44</v>
      </c>
      <c r="E10087" s="1" t="s">
        <v>73</v>
      </c>
      <c r="F10087" s="38" t="s">
        <v>73</v>
      </c>
      <c r="G10087" s="151">
        <v>0</v>
      </c>
      <c r="H10087" s="151">
        <f t="shared" si="633"/>
        <v>0</v>
      </c>
      <c r="I10087" s="213" t="s">
        <v>100</v>
      </c>
      <c r="J10087" s="303"/>
      <c r="K10087" s="303"/>
      <c r="L10087" s="303"/>
      <c r="M10087" s="2">
        <v>0.25</v>
      </c>
      <c r="N10087">
        <v>0.13805304044210201</v>
      </c>
      <c r="O10087">
        <v>0.30869598292906802</v>
      </c>
      <c r="P10087">
        <v>5</v>
      </c>
      <c r="Q10087" s="2">
        <v>0.105555555555556</v>
      </c>
      <c r="R10087">
        <v>6.8830620518688101E-2</v>
      </c>
      <c r="S10087">
        <v>0.15390994641327899</v>
      </c>
      <c r="T10087">
        <v>5</v>
      </c>
    </row>
    <row r="10088" spans="1:20">
      <c r="A10088" s="66" t="s">
        <v>1737</v>
      </c>
      <c r="B10088" t="s">
        <v>1831</v>
      </c>
      <c r="C10088" t="s">
        <v>1491</v>
      </c>
      <c r="D10088" s="1" t="s">
        <v>44</v>
      </c>
      <c r="E10088" s="1" t="s">
        <v>73</v>
      </c>
      <c r="F10088" s="38" t="s">
        <v>73</v>
      </c>
      <c r="G10088" s="151">
        <v>30</v>
      </c>
      <c r="H10088" s="151">
        <f t="shared" si="633"/>
        <v>1.6348773841961851E-2</v>
      </c>
      <c r="I10088" s="213"/>
      <c r="J10088" s="303" t="s">
        <v>100</v>
      </c>
      <c r="K10088" s="303"/>
      <c r="L10088" s="303"/>
      <c r="M10088" s="2">
        <v>0.122222222222222</v>
      </c>
      <c r="N10088">
        <v>7.5359222034725198E-2</v>
      </c>
      <c r="O10088">
        <v>0.16850834320114599</v>
      </c>
      <c r="P10088">
        <v>5</v>
      </c>
      <c r="Q10088" s="2">
        <v>2.7777777777777801E-2</v>
      </c>
      <c r="R10088">
        <v>1.24225998749988E-2</v>
      </c>
      <c r="S10088">
        <v>2.7777777777777801E-2</v>
      </c>
      <c r="T10088">
        <v>5</v>
      </c>
    </row>
    <row r="10089" spans="1:20">
      <c r="A10089" s="66" t="s">
        <v>1737</v>
      </c>
      <c r="B10089" t="s">
        <v>1831</v>
      </c>
      <c r="C10089" t="s">
        <v>1491</v>
      </c>
      <c r="D10089" s="1" t="s">
        <v>44</v>
      </c>
      <c r="E10089" s="1" t="s">
        <v>73</v>
      </c>
      <c r="F10089" s="38" t="s">
        <v>73</v>
      </c>
      <c r="G10089" s="151">
        <v>1835</v>
      </c>
      <c r="H10089" s="151">
        <f t="shared" si="633"/>
        <v>1</v>
      </c>
      <c r="I10089" s="213"/>
      <c r="J10089" s="303"/>
      <c r="K10089" s="303"/>
      <c r="L10089" s="303" t="s">
        <v>100</v>
      </c>
      <c r="M10089" s="2">
        <v>0.1</v>
      </c>
      <c r="N10089">
        <v>6.1237243569579401E-2</v>
      </c>
      <c r="O10089">
        <v>0.13693063937629199</v>
      </c>
      <c r="P10089">
        <v>5</v>
      </c>
      <c r="Q10089" s="2">
        <v>1.1111111111111099E-2</v>
      </c>
      <c r="R10089">
        <v>6.8041381743977197E-3</v>
      </c>
      <c r="S10089">
        <v>1.52145154862546E-2</v>
      </c>
      <c r="T10089">
        <v>5</v>
      </c>
    </row>
    <row r="10090" spans="1:20">
      <c r="A10090" s="66" t="s">
        <v>1737</v>
      </c>
      <c r="B10090" t="s">
        <v>1832</v>
      </c>
      <c r="C10090" t="s">
        <v>1491</v>
      </c>
      <c r="D10090" s="1" t="s">
        <v>44</v>
      </c>
      <c r="E10090" s="1" t="s">
        <v>73</v>
      </c>
      <c r="F10090" s="38" t="s">
        <v>73</v>
      </c>
      <c r="G10090" s="151">
        <v>0</v>
      </c>
      <c r="H10090" s="151">
        <f t="shared" si="633"/>
        <v>0</v>
      </c>
      <c r="I10090" s="213" t="s">
        <v>100</v>
      </c>
      <c r="J10090" s="303"/>
      <c r="K10090" s="303"/>
      <c r="L10090" s="303"/>
      <c r="M10090" s="2">
        <v>0.44444444444444398</v>
      </c>
      <c r="N10090">
        <v>0.13971973711065899</v>
      </c>
      <c r="O10090">
        <v>0.31242282997783299</v>
      </c>
      <c r="P10090">
        <v>5</v>
      </c>
      <c r="Q10090" s="2">
        <v>0.614176245210728</v>
      </c>
      <c r="R10090">
        <v>8.8030624159538606E-2</v>
      </c>
      <c r="S10090">
        <v>0.196842459722464</v>
      </c>
      <c r="T10090">
        <v>5</v>
      </c>
    </row>
    <row r="10091" spans="1:20">
      <c r="A10091" s="66" t="s">
        <v>1737</v>
      </c>
      <c r="B10091" t="s">
        <v>1832</v>
      </c>
      <c r="C10091" t="s">
        <v>1491</v>
      </c>
      <c r="D10091" s="1" t="s">
        <v>44</v>
      </c>
      <c r="E10091" s="1" t="s">
        <v>73</v>
      </c>
      <c r="F10091" s="38" t="s">
        <v>73</v>
      </c>
      <c r="G10091" s="151">
        <v>30</v>
      </c>
      <c r="H10091" s="151">
        <f t="shared" si="633"/>
        <v>1.6348773841961851E-2</v>
      </c>
      <c r="I10091" s="213"/>
      <c r="J10091" s="303" t="s">
        <v>100</v>
      </c>
      <c r="K10091" s="303"/>
      <c r="L10091" s="303"/>
      <c r="M10091" s="2">
        <v>0.37222222222222201</v>
      </c>
      <c r="N10091">
        <v>0.116401815776428</v>
      </c>
      <c r="O10091">
        <v>0.26028237278049898</v>
      </c>
      <c r="P10091">
        <v>5</v>
      </c>
      <c r="Q10091" s="2">
        <v>0.41111082222222201</v>
      </c>
      <c r="R10091">
        <v>0.12589200422774499</v>
      </c>
      <c r="S10091">
        <v>0.28150307927692803</v>
      </c>
      <c r="T10091">
        <v>5</v>
      </c>
    </row>
    <row r="10092" spans="1:20">
      <c r="A10092" s="66" t="s">
        <v>1737</v>
      </c>
      <c r="B10092" t="s">
        <v>1832</v>
      </c>
      <c r="C10092" t="s">
        <v>1491</v>
      </c>
      <c r="D10092" s="1" t="s">
        <v>44</v>
      </c>
      <c r="E10092" s="1" t="s">
        <v>73</v>
      </c>
      <c r="F10092" s="38" t="s">
        <v>73</v>
      </c>
      <c r="G10092" s="151">
        <v>1835</v>
      </c>
      <c r="H10092" s="151">
        <f t="shared" si="633"/>
        <v>1</v>
      </c>
      <c r="I10092" s="213"/>
      <c r="J10092" s="303"/>
      <c r="K10092" s="303"/>
      <c r="L10092" s="303" t="s">
        <v>100</v>
      </c>
      <c r="M10092" s="2">
        <v>0.266666666666667</v>
      </c>
      <c r="N10092">
        <v>9.5662085320680906E-2</v>
      </c>
      <c r="O10092">
        <v>0.21390692564642699</v>
      </c>
      <c r="P10092">
        <v>5</v>
      </c>
      <c r="Q10092" s="2">
        <v>0.33888888888888902</v>
      </c>
      <c r="R10092">
        <v>0.116666666666667</v>
      </c>
      <c r="S10092">
        <v>0.26087459737497498</v>
      </c>
      <c r="T10092">
        <v>5</v>
      </c>
    </row>
    <row r="10093" spans="1:20">
      <c r="A10093" s="66" t="s">
        <v>1737</v>
      </c>
      <c r="B10093" t="s">
        <v>1834</v>
      </c>
      <c r="C10093" t="s">
        <v>1491</v>
      </c>
      <c r="D10093" s="1" t="s">
        <v>44</v>
      </c>
      <c r="E10093" s="1" t="s">
        <v>73</v>
      </c>
      <c r="F10093" s="38" t="s">
        <v>73</v>
      </c>
      <c r="G10093" s="151">
        <v>0</v>
      </c>
      <c r="H10093" s="151">
        <f t="shared" si="633"/>
        <v>0</v>
      </c>
      <c r="I10093" s="213" t="s">
        <v>100</v>
      </c>
      <c r="J10093" s="303"/>
      <c r="K10093" s="303"/>
      <c r="L10093" s="303"/>
      <c r="M10093" s="2">
        <v>0.33333333333333298</v>
      </c>
      <c r="N10093">
        <v>0.129992877297751</v>
      </c>
      <c r="O10093">
        <v>0.29067291022856001</v>
      </c>
      <c r="P10093">
        <v>5</v>
      </c>
      <c r="Q10093" s="2">
        <v>0.451724137931034</v>
      </c>
      <c r="R10093">
        <v>0.18125723691442799</v>
      </c>
      <c r="S10093">
        <v>0.40530350315444502</v>
      </c>
      <c r="T10093">
        <v>5</v>
      </c>
    </row>
    <row r="10094" spans="1:20">
      <c r="A10094" s="66" t="s">
        <v>1737</v>
      </c>
      <c r="B10094" t="s">
        <v>1834</v>
      </c>
      <c r="C10094" t="s">
        <v>1491</v>
      </c>
      <c r="D10094" s="1" t="s">
        <v>44</v>
      </c>
      <c r="E10094" s="1" t="s">
        <v>73</v>
      </c>
      <c r="F10094" s="38" t="s">
        <v>73</v>
      </c>
      <c r="G10094" s="151">
        <v>30</v>
      </c>
      <c r="H10094" s="151">
        <f t="shared" si="633"/>
        <v>1.6348773841961851E-2</v>
      </c>
      <c r="I10094" s="213"/>
      <c r="J10094" s="303" t="s">
        <v>100</v>
      </c>
      <c r="K10094" s="303"/>
      <c r="L10094" s="303"/>
      <c r="M10094" s="2">
        <v>0.37777777777777799</v>
      </c>
      <c r="N10094">
        <v>0.15102530243409101</v>
      </c>
      <c r="O10094">
        <v>0.33770284256509198</v>
      </c>
      <c r="P10094">
        <v>5</v>
      </c>
      <c r="Q10094" s="2">
        <v>0.405555555555556</v>
      </c>
      <c r="R10094">
        <v>0.18790593916986401</v>
      </c>
      <c r="S10094">
        <v>0.420170453359756</v>
      </c>
      <c r="T10094">
        <v>5</v>
      </c>
    </row>
    <row r="10095" spans="1:20">
      <c r="A10095" s="66" t="s">
        <v>1737</v>
      </c>
      <c r="B10095" t="s">
        <v>1834</v>
      </c>
      <c r="C10095" t="s">
        <v>1491</v>
      </c>
      <c r="D10095" s="1" t="s">
        <v>44</v>
      </c>
      <c r="E10095" s="1" t="s">
        <v>73</v>
      </c>
      <c r="F10095" s="38" t="s">
        <v>73</v>
      </c>
      <c r="G10095" s="151">
        <v>1835</v>
      </c>
      <c r="H10095" s="151">
        <f t="shared" si="633"/>
        <v>1</v>
      </c>
      <c r="I10095" s="213"/>
      <c r="J10095" s="303"/>
      <c r="K10095" s="303"/>
      <c r="L10095" s="303" t="s">
        <v>100</v>
      </c>
      <c r="M10095" s="2">
        <v>0.36666666666666697</v>
      </c>
      <c r="N10095">
        <v>0.14471129197367899</v>
      </c>
      <c r="O10095">
        <v>0.32358428596496602</v>
      </c>
      <c r="P10095">
        <v>5</v>
      </c>
      <c r="Q10095" s="2">
        <v>0.46666666666666701</v>
      </c>
      <c r="R10095">
        <v>0.17729970441369899</v>
      </c>
      <c r="S10095">
        <v>0.396454191459651</v>
      </c>
      <c r="T10095">
        <v>5</v>
      </c>
    </row>
    <row r="10096" spans="1:20">
      <c r="A10096" s="66" t="s">
        <v>1737</v>
      </c>
      <c r="B10096" t="s">
        <v>1835</v>
      </c>
      <c r="C10096" t="s">
        <v>1491</v>
      </c>
      <c r="D10096" s="1" t="s">
        <v>44</v>
      </c>
      <c r="E10096" s="1" t="s">
        <v>73</v>
      </c>
      <c r="F10096" s="38" t="s">
        <v>73</v>
      </c>
      <c r="G10096" s="151">
        <v>0</v>
      </c>
      <c r="H10096" s="151">
        <f t="shared" si="633"/>
        <v>0</v>
      </c>
      <c r="I10096" s="213" t="s">
        <v>100</v>
      </c>
      <c r="J10096" s="303"/>
      <c r="K10096" s="303"/>
      <c r="L10096" s="303"/>
      <c r="M10096" s="2">
        <v>6.1111111111111102E-2</v>
      </c>
      <c r="N10096">
        <v>6.1111111111111102E-2</v>
      </c>
      <c r="O10096">
        <v>0.13664859862498699</v>
      </c>
      <c r="P10096">
        <v>5</v>
      </c>
      <c r="Q10096" s="2">
        <v>5.5555555555555601E-2</v>
      </c>
      <c r="R10096">
        <v>5.5555555555555601E-2</v>
      </c>
      <c r="S10096">
        <v>0.12422599874998801</v>
      </c>
      <c r="T10096">
        <v>5</v>
      </c>
    </row>
    <row r="10097" spans="1:20">
      <c r="A10097" s="66" t="s">
        <v>1737</v>
      </c>
      <c r="B10097" t="s">
        <v>1835</v>
      </c>
      <c r="C10097" t="s">
        <v>1491</v>
      </c>
      <c r="D10097" s="1" t="s">
        <v>44</v>
      </c>
      <c r="E10097" s="1" t="s">
        <v>73</v>
      </c>
      <c r="F10097" s="38" t="s">
        <v>73</v>
      </c>
      <c r="G10097" s="151">
        <v>30</v>
      </c>
      <c r="H10097" s="151">
        <f t="shared" si="633"/>
        <v>1.6348773841961851E-2</v>
      </c>
      <c r="I10097" s="213"/>
      <c r="J10097" s="303" t="s">
        <v>100</v>
      </c>
      <c r="K10097" s="303"/>
      <c r="L10097" s="303"/>
      <c r="M10097" s="2">
        <v>0.05</v>
      </c>
      <c r="N10097">
        <v>0.05</v>
      </c>
      <c r="O10097">
        <v>0.111803398874989</v>
      </c>
      <c r="P10097">
        <v>5</v>
      </c>
      <c r="Q10097" s="2">
        <v>3.8888888888888903E-2</v>
      </c>
      <c r="R10097">
        <v>3.8888888888888903E-2</v>
      </c>
      <c r="S10097">
        <v>8.6958199124991795E-2</v>
      </c>
      <c r="T10097">
        <v>5</v>
      </c>
    </row>
    <row r="10098" spans="1:20">
      <c r="A10098" s="66" t="s">
        <v>1737</v>
      </c>
      <c r="B10098" t="s">
        <v>1835</v>
      </c>
      <c r="C10098" t="s">
        <v>1491</v>
      </c>
      <c r="D10098" s="1" t="s">
        <v>44</v>
      </c>
      <c r="E10098" s="1" t="s">
        <v>73</v>
      </c>
      <c r="F10098" s="38" t="s">
        <v>73</v>
      </c>
      <c r="G10098" s="151">
        <v>1835</v>
      </c>
      <c r="H10098" s="151">
        <f t="shared" si="633"/>
        <v>1</v>
      </c>
      <c r="I10098" s="213"/>
      <c r="J10098" s="303"/>
      <c r="K10098" s="303"/>
      <c r="L10098" s="303" t="s">
        <v>100</v>
      </c>
      <c r="M10098" s="2">
        <v>2.2222222222222199E-2</v>
      </c>
      <c r="N10098">
        <v>2.2222222222222199E-2</v>
      </c>
      <c r="O10098">
        <v>4.9690399499995298E-2</v>
      </c>
      <c r="P10098">
        <v>5</v>
      </c>
      <c r="Q10098" s="2">
        <v>5.5555555555555601E-2</v>
      </c>
      <c r="R10098">
        <v>5.5555555555555601E-2</v>
      </c>
      <c r="S10098">
        <v>0.12422599874998801</v>
      </c>
      <c r="T10098">
        <v>5</v>
      </c>
    </row>
    <row r="10099" spans="1:20">
      <c r="A10099" s="66" t="s">
        <v>1737</v>
      </c>
      <c r="B10099" t="s">
        <v>705</v>
      </c>
      <c r="C10099" t="s">
        <v>1491</v>
      </c>
      <c r="D10099" s="1" t="s">
        <v>44</v>
      </c>
      <c r="E10099" s="1" t="s">
        <v>73</v>
      </c>
      <c r="F10099" s="38" t="s">
        <v>73</v>
      </c>
      <c r="G10099" s="151">
        <v>0</v>
      </c>
      <c r="H10099" s="151">
        <f t="shared" si="633"/>
        <v>0</v>
      </c>
      <c r="I10099" s="213" t="s">
        <v>100</v>
      </c>
      <c r="J10099" s="303"/>
      <c r="K10099" s="303"/>
      <c r="L10099" s="303"/>
      <c r="M10099" s="2">
        <v>0</v>
      </c>
      <c r="N10099">
        <v>0</v>
      </c>
      <c r="O10099">
        <v>0</v>
      </c>
      <c r="P10099">
        <v>5</v>
      </c>
      <c r="Q10099" s="2">
        <v>0</v>
      </c>
      <c r="R10099">
        <v>0</v>
      </c>
      <c r="S10099">
        <v>0</v>
      </c>
      <c r="T10099">
        <v>5</v>
      </c>
    </row>
    <row r="10100" spans="1:20">
      <c r="A10100" s="66" t="s">
        <v>1737</v>
      </c>
      <c r="B10100" t="s">
        <v>705</v>
      </c>
      <c r="C10100" t="s">
        <v>1491</v>
      </c>
      <c r="D10100" s="1" t="s">
        <v>44</v>
      </c>
      <c r="E10100" s="1" t="s">
        <v>73</v>
      </c>
      <c r="F10100" s="38" t="s">
        <v>73</v>
      </c>
      <c r="G10100" s="151">
        <v>30</v>
      </c>
      <c r="H10100" s="151">
        <f t="shared" si="633"/>
        <v>1.6348773841961851E-2</v>
      </c>
      <c r="I10100" s="213"/>
      <c r="J10100" s="303" t="s">
        <v>100</v>
      </c>
      <c r="K10100" s="303"/>
      <c r="L10100" s="303"/>
      <c r="M10100" s="2">
        <v>0</v>
      </c>
      <c r="N10100">
        <v>0</v>
      </c>
      <c r="O10100">
        <v>0</v>
      </c>
      <c r="P10100">
        <v>5</v>
      </c>
      <c r="Q10100" s="2">
        <v>0</v>
      </c>
      <c r="R10100">
        <v>0</v>
      </c>
      <c r="S10100">
        <v>0</v>
      </c>
      <c r="T10100">
        <v>5</v>
      </c>
    </row>
    <row r="10101" spans="1:20">
      <c r="A10101" s="66" t="s">
        <v>1737</v>
      </c>
      <c r="B10101" t="s">
        <v>705</v>
      </c>
      <c r="C10101" t="s">
        <v>1491</v>
      </c>
      <c r="D10101" s="1" t="s">
        <v>44</v>
      </c>
      <c r="E10101" s="1" t="s">
        <v>73</v>
      </c>
      <c r="F10101" s="38" t="s">
        <v>73</v>
      </c>
      <c r="G10101" s="151">
        <v>1835</v>
      </c>
      <c r="H10101" s="151">
        <f t="shared" si="633"/>
        <v>1</v>
      </c>
      <c r="I10101" s="213"/>
      <c r="J10101" s="303"/>
      <c r="K10101" s="303"/>
      <c r="L10101" s="303" t="s">
        <v>100</v>
      </c>
      <c r="M10101" s="2">
        <v>0</v>
      </c>
      <c r="N10101">
        <v>0</v>
      </c>
      <c r="O10101">
        <v>0</v>
      </c>
      <c r="P10101">
        <v>5</v>
      </c>
      <c r="Q10101" s="2">
        <v>0</v>
      </c>
      <c r="R10101">
        <v>0</v>
      </c>
      <c r="S10101">
        <v>0</v>
      </c>
      <c r="T10101">
        <v>5</v>
      </c>
    </row>
    <row r="10102" spans="1:20">
      <c r="A10102" s="66" t="s">
        <v>1737</v>
      </c>
      <c r="B10102" t="s">
        <v>1836</v>
      </c>
      <c r="C10102" t="s">
        <v>1491</v>
      </c>
      <c r="D10102" s="1" t="s">
        <v>44</v>
      </c>
      <c r="E10102" s="1" t="s">
        <v>73</v>
      </c>
      <c r="F10102" s="38" t="s">
        <v>73</v>
      </c>
      <c r="G10102" s="151">
        <v>0</v>
      </c>
      <c r="H10102" s="151">
        <f t="shared" si="633"/>
        <v>0</v>
      </c>
      <c r="I10102" s="213" t="s">
        <v>100</v>
      </c>
      <c r="J10102" s="303"/>
      <c r="K10102" s="303"/>
      <c r="L10102" s="303"/>
      <c r="M10102" s="2">
        <v>0</v>
      </c>
      <c r="N10102">
        <v>0</v>
      </c>
      <c r="O10102">
        <v>0</v>
      </c>
      <c r="P10102">
        <v>5</v>
      </c>
      <c r="Q10102" s="2">
        <v>0</v>
      </c>
      <c r="R10102">
        <v>0</v>
      </c>
      <c r="S10102">
        <v>0</v>
      </c>
      <c r="T10102">
        <v>5</v>
      </c>
    </row>
    <row r="10103" spans="1:20">
      <c r="A10103" s="66" t="s">
        <v>1737</v>
      </c>
      <c r="B10103" t="s">
        <v>1836</v>
      </c>
      <c r="C10103" t="s">
        <v>1491</v>
      </c>
      <c r="D10103" s="1" t="s">
        <v>44</v>
      </c>
      <c r="E10103" s="1" t="s">
        <v>73</v>
      </c>
      <c r="F10103" s="38" t="s">
        <v>73</v>
      </c>
      <c r="G10103" s="151">
        <v>30</v>
      </c>
      <c r="H10103" s="151">
        <f t="shared" si="633"/>
        <v>1.6348773841961851E-2</v>
      </c>
      <c r="I10103" s="213"/>
      <c r="J10103" s="303" t="s">
        <v>100</v>
      </c>
      <c r="K10103" s="303"/>
      <c r="L10103" s="303"/>
      <c r="M10103" s="2">
        <v>0</v>
      </c>
      <c r="N10103">
        <v>0</v>
      </c>
      <c r="O10103">
        <v>0</v>
      </c>
      <c r="P10103">
        <v>5</v>
      </c>
      <c r="Q10103" s="2">
        <v>0</v>
      </c>
      <c r="R10103">
        <v>0</v>
      </c>
      <c r="S10103">
        <v>0</v>
      </c>
      <c r="T10103">
        <v>5</v>
      </c>
    </row>
    <row r="10104" spans="1:20">
      <c r="A10104" s="66" t="s">
        <v>1737</v>
      </c>
      <c r="B10104" t="s">
        <v>1836</v>
      </c>
      <c r="C10104" t="s">
        <v>1491</v>
      </c>
      <c r="D10104" s="1" t="s">
        <v>44</v>
      </c>
      <c r="E10104" s="1" t="s">
        <v>73</v>
      </c>
      <c r="F10104" s="38" t="s">
        <v>73</v>
      </c>
      <c r="G10104" s="151">
        <v>1835</v>
      </c>
      <c r="H10104" s="151">
        <f t="shared" si="633"/>
        <v>1</v>
      </c>
      <c r="I10104" s="213"/>
      <c r="J10104" s="303"/>
      <c r="K10104" s="303"/>
      <c r="L10104" s="303" t="s">
        <v>100</v>
      </c>
      <c r="M10104" s="2">
        <v>0</v>
      </c>
      <c r="N10104">
        <v>0</v>
      </c>
      <c r="O10104">
        <v>0</v>
      </c>
      <c r="P10104">
        <v>5</v>
      </c>
      <c r="Q10104" s="2">
        <v>0</v>
      </c>
      <c r="R10104">
        <v>0</v>
      </c>
      <c r="S10104">
        <v>0</v>
      </c>
      <c r="T10104">
        <v>5</v>
      </c>
    </row>
    <row r="10105" spans="1:20">
      <c r="A10105" s="66" t="s">
        <v>1737</v>
      </c>
      <c r="B10105" t="s">
        <v>1837</v>
      </c>
      <c r="C10105" t="s">
        <v>1491</v>
      </c>
      <c r="D10105" s="1" t="s">
        <v>44</v>
      </c>
      <c r="E10105" s="1" t="s">
        <v>73</v>
      </c>
      <c r="F10105" s="38" t="s">
        <v>73</v>
      </c>
      <c r="G10105" s="151">
        <v>0</v>
      </c>
      <c r="H10105" s="151">
        <f t="shared" si="633"/>
        <v>0</v>
      </c>
      <c r="I10105" s="213" t="s">
        <v>100</v>
      </c>
      <c r="J10105" s="303"/>
      <c r="K10105" s="303"/>
      <c r="L10105" s="303"/>
      <c r="M10105" s="2">
        <v>5.5555555555555601E-2</v>
      </c>
      <c r="N10105">
        <v>3.4020690871988599E-2</v>
      </c>
      <c r="O10105">
        <v>7.6072577431273103E-2</v>
      </c>
      <c r="P10105">
        <v>5</v>
      </c>
      <c r="Q10105" s="2">
        <v>7.3371647509578503E-2</v>
      </c>
      <c r="R10105">
        <v>4.50655992616752E-2</v>
      </c>
      <c r="S10105">
        <v>0.10076974339587</v>
      </c>
      <c r="T10105">
        <v>5</v>
      </c>
    </row>
    <row r="10106" spans="1:20">
      <c r="A10106" s="66" t="s">
        <v>1737</v>
      </c>
      <c r="B10106" t="s">
        <v>1837</v>
      </c>
      <c r="C10106" t="s">
        <v>1491</v>
      </c>
      <c r="D10106" s="1" t="s">
        <v>44</v>
      </c>
      <c r="E10106" s="1" t="s">
        <v>73</v>
      </c>
      <c r="F10106" s="38" t="s">
        <v>73</v>
      </c>
      <c r="G10106" s="151">
        <v>30</v>
      </c>
      <c r="H10106" s="151">
        <f t="shared" si="633"/>
        <v>1.6348773841961851E-2</v>
      </c>
      <c r="I10106" s="213"/>
      <c r="J10106" s="303" t="s">
        <v>100</v>
      </c>
      <c r="K10106" s="303"/>
      <c r="L10106" s="303"/>
      <c r="M10106" s="2">
        <v>4.4444444444444398E-2</v>
      </c>
      <c r="N10106">
        <v>2.72165526975909E-2</v>
      </c>
      <c r="O10106">
        <v>6.0858061945018499E-2</v>
      </c>
      <c r="P10106">
        <v>5</v>
      </c>
      <c r="Q10106" s="2">
        <v>2.7777777777777801E-2</v>
      </c>
      <c r="R10106">
        <v>2.1516574145596799E-2</v>
      </c>
      <c r="S10106">
        <v>4.8112522432468802E-2</v>
      </c>
      <c r="T10106">
        <v>5</v>
      </c>
    </row>
    <row r="10107" spans="1:20">
      <c r="A10107" s="66" t="s">
        <v>1737</v>
      </c>
      <c r="B10107" t="s">
        <v>1837</v>
      </c>
      <c r="C10107" t="s">
        <v>1491</v>
      </c>
      <c r="D10107" s="1" t="s">
        <v>44</v>
      </c>
      <c r="E10107" s="1" t="s">
        <v>73</v>
      </c>
      <c r="F10107" s="38" t="s">
        <v>73</v>
      </c>
      <c r="G10107" s="151">
        <v>1835</v>
      </c>
      <c r="H10107" s="151">
        <f t="shared" si="633"/>
        <v>1</v>
      </c>
      <c r="I10107" s="213"/>
      <c r="J10107" s="303"/>
      <c r="K10107" s="303"/>
      <c r="L10107" s="303" t="s">
        <v>100</v>
      </c>
      <c r="M10107" s="2">
        <v>2.7777777777777801E-2</v>
      </c>
      <c r="N10107">
        <v>1.7568209223157698E-2</v>
      </c>
      <c r="O10107">
        <v>3.9283710065919297E-2</v>
      </c>
      <c r="P10107">
        <v>5</v>
      </c>
      <c r="Q10107" s="2">
        <v>3.8888888888888903E-2</v>
      </c>
      <c r="R10107">
        <v>2.72165526975909E-2</v>
      </c>
      <c r="S10107">
        <v>6.0858061945018499E-2</v>
      </c>
      <c r="T10107">
        <v>5</v>
      </c>
    </row>
    <row r="10108" spans="1:20">
      <c r="A10108" s="66" t="s">
        <v>1737</v>
      </c>
      <c r="B10108" t="s">
        <v>1839</v>
      </c>
      <c r="C10108" t="s">
        <v>1491</v>
      </c>
      <c r="D10108" s="1" t="s">
        <v>44</v>
      </c>
      <c r="E10108" s="1" t="s">
        <v>73</v>
      </c>
      <c r="F10108" s="38" t="s">
        <v>73</v>
      </c>
      <c r="G10108" s="151">
        <v>0</v>
      </c>
      <c r="H10108" s="151">
        <f t="shared" si="633"/>
        <v>0</v>
      </c>
      <c r="I10108" s="213" t="s">
        <v>100</v>
      </c>
      <c r="J10108" s="303"/>
      <c r="K10108" s="303"/>
      <c r="L10108" s="303"/>
      <c r="M10108" s="2">
        <v>0.22222222222222199</v>
      </c>
      <c r="N10108">
        <v>0.112491426285092</v>
      </c>
      <c r="O10108">
        <v>0.25153847605937302</v>
      </c>
      <c r="P10108">
        <v>5</v>
      </c>
      <c r="Q10108" s="2">
        <v>0.25114942528735601</v>
      </c>
      <c r="R10108">
        <v>0.126502218060531</v>
      </c>
      <c r="S10108">
        <v>0.28286755888784798</v>
      </c>
      <c r="T10108">
        <v>5</v>
      </c>
    </row>
    <row r="10109" spans="1:20">
      <c r="A10109" s="66" t="s">
        <v>1737</v>
      </c>
      <c r="B10109" t="s">
        <v>1839</v>
      </c>
      <c r="C10109" t="s">
        <v>1491</v>
      </c>
      <c r="D10109" s="1" t="s">
        <v>44</v>
      </c>
      <c r="E10109" s="1" t="s">
        <v>73</v>
      </c>
      <c r="F10109" s="38" t="s">
        <v>73</v>
      </c>
      <c r="G10109" s="151">
        <v>30</v>
      </c>
      <c r="H10109" s="151">
        <f t="shared" si="633"/>
        <v>1.6348773841961851E-2</v>
      </c>
      <c r="I10109" s="213"/>
      <c r="J10109" s="303" t="s">
        <v>100</v>
      </c>
      <c r="K10109" s="303"/>
      <c r="L10109" s="303"/>
      <c r="M10109" s="2">
        <v>0.227777777777778</v>
      </c>
      <c r="N10109">
        <v>0.113311544746506</v>
      </c>
      <c r="O10109">
        <v>0.25337231668869697</v>
      </c>
      <c r="P10109">
        <v>5</v>
      </c>
      <c r="Q10109" s="2">
        <v>0.11111111111111099</v>
      </c>
      <c r="R10109">
        <v>4.64811125852264E-2</v>
      </c>
      <c r="S10109">
        <v>0.103934927410387</v>
      </c>
      <c r="T10109">
        <v>5</v>
      </c>
    </row>
    <row r="10110" spans="1:20">
      <c r="A10110" s="66" t="s">
        <v>1737</v>
      </c>
      <c r="B10110" t="s">
        <v>1839</v>
      </c>
      <c r="C10110" t="s">
        <v>1491</v>
      </c>
      <c r="D10110" s="1" t="s">
        <v>44</v>
      </c>
      <c r="E10110" s="1" t="s">
        <v>73</v>
      </c>
      <c r="F10110" s="38" t="s">
        <v>73</v>
      </c>
      <c r="G10110" s="151">
        <v>1835</v>
      </c>
      <c r="H10110" s="151">
        <f t="shared" si="633"/>
        <v>1</v>
      </c>
      <c r="I10110" s="213"/>
      <c r="J10110" s="303"/>
      <c r="K10110" s="303"/>
      <c r="L10110" s="303" t="s">
        <v>100</v>
      </c>
      <c r="M10110" s="2">
        <v>0.16111111111111101</v>
      </c>
      <c r="N10110">
        <v>8.6691591857373504E-2</v>
      </c>
      <c r="O10110">
        <v>0.193848292470754</v>
      </c>
      <c r="P10110">
        <v>5</v>
      </c>
      <c r="Q10110" s="2">
        <v>0.13888888888888901</v>
      </c>
      <c r="R10110">
        <v>6.0220787190774401E-2</v>
      </c>
      <c r="S10110">
        <v>0.13465777381711999</v>
      </c>
      <c r="T10110">
        <v>5</v>
      </c>
    </row>
    <row r="10111" spans="1:20">
      <c r="A10111" s="66" t="s">
        <v>1737</v>
      </c>
      <c r="B10111" t="s">
        <v>1840</v>
      </c>
      <c r="C10111" t="s">
        <v>1491</v>
      </c>
      <c r="D10111" s="1" t="s">
        <v>44</v>
      </c>
      <c r="E10111" s="1" t="s">
        <v>73</v>
      </c>
      <c r="F10111" s="38" t="s">
        <v>73</v>
      </c>
      <c r="G10111" s="151">
        <v>0</v>
      </c>
      <c r="H10111" s="151">
        <f t="shared" si="633"/>
        <v>0</v>
      </c>
      <c r="I10111" s="213" t="s">
        <v>100</v>
      </c>
      <c r="J10111" s="303"/>
      <c r="K10111" s="303"/>
      <c r="L10111" s="303"/>
      <c r="M10111" s="2">
        <v>0.327777777777778</v>
      </c>
      <c r="N10111">
        <v>7.3177443735108302E-2</v>
      </c>
      <c r="O10111">
        <v>0.16362973861136801</v>
      </c>
      <c r="P10111">
        <v>5</v>
      </c>
      <c r="Q10111" s="2">
        <v>0.47988505747126398</v>
      </c>
      <c r="R10111">
        <v>4.0617996515137103E-2</v>
      </c>
      <c r="S10111">
        <v>9.0824601317696096E-2</v>
      </c>
      <c r="T10111">
        <v>5</v>
      </c>
    </row>
    <row r="10112" spans="1:20">
      <c r="A10112" s="66" t="s">
        <v>1737</v>
      </c>
      <c r="B10112" t="s">
        <v>1840</v>
      </c>
      <c r="C10112" t="s">
        <v>1491</v>
      </c>
      <c r="D10112" s="1" t="s">
        <v>44</v>
      </c>
      <c r="E10112" s="1" t="s">
        <v>73</v>
      </c>
      <c r="F10112" s="38" t="s">
        <v>73</v>
      </c>
      <c r="G10112" s="151">
        <v>30</v>
      </c>
      <c r="H10112" s="151">
        <f t="shared" si="633"/>
        <v>1.6348773841961851E-2</v>
      </c>
      <c r="I10112" s="213"/>
      <c r="J10112" s="303" t="s">
        <v>100</v>
      </c>
      <c r="K10112" s="303"/>
      <c r="L10112" s="303"/>
      <c r="M10112" s="2">
        <v>0.36666666666666697</v>
      </c>
      <c r="N10112">
        <v>9.0181572670821802E-2</v>
      </c>
      <c r="O10112">
        <v>0.201652126809795</v>
      </c>
      <c r="P10112">
        <v>5</v>
      </c>
      <c r="Q10112" s="2">
        <v>0.33333333333333298</v>
      </c>
      <c r="R10112">
        <v>3.8289024311361698E-2</v>
      </c>
      <c r="S10112">
        <v>8.5616861152346901E-2</v>
      </c>
      <c r="T10112">
        <v>5</v>
      </c>
    </row>
    <row r="10113" spans="1:20">
      <c r="A10113" s="66" t="s">
        <v>1737</v>
      </c>
      <c r="B10113" t="s">
        <v>1840</v>
      </c>
      <c r="C10113" t="s">
        <v>1491</v>
      </c>
      <c r="D10113" s="1" t="s">
        <v>44</v>
      </c>
      <c r="E10113" s="1" t="s">
        <v>73</v>
      </c>
      <c r="F10113" s="38" t="s">
        <v>73</v>
      </c>
      <c r="G10113" s="151">
        <v>1835</v>
      </c>
      <c r="H10113" s="151">
        <f t="shared" si="633"/>
        <v>1</v>
      </c>
      <c r="I10113" s="213"/>
      <c r="J10113" s="303"/>
      <c r="K10113" s="303"/>
      <c r="L10113" s="303" t="s">
        <v>100</v>
      </c>
      <c r="M10113" s="2">
        <v>0.37777777777777799</v>
      </c>
      <c r="N10113">
        <v>5.59706713322497E-2</v>
      </c>
      <c r="O10113">
        <v>0.12515422584520899</v>
      </c>
      <c r="P10113">
        <v>5</v>
      </c>
      <c r="Q10113" s="2">
        <v>0.33333333333333298</v>
      </c>
      <c r="R10113">
        <v>1.52145154862546E-2</v>
      </c>
      <c r="S10113">
        <v>3.4020690871988599E-2</v>
      </c>
      <c r="T10113">
        <v>5</v>
      </c>
    </row>
    <row r="10114" spans="1:20">
      <c r="A10114" s="66" t="s">
        <v>1737</v>
      </c>
      <c r="B10114" t="s">
        <v>1841</v>
      </c>
      <c r="C10114" t="s">
        <v>1491</v>
      </c>
      <c r="D10114" s="1" t="s">
        <v>44</v>
      </c>
      <c r="E10114" s="1" t="s">
        <v>73</v>
      </c>
      <c r="F10114" s="38" t="s">
        <v>73</v>
      </c>
      <c r="G10114" s="151">
        <v>0</v>
      </c>
      <c r="H10114" s="151">
        <f t="shared" si="633"/>
        <v>0</v>
      </c>
      <c r="I10114" s="213" t="s">
        <v>100</v>
      </c>
      <c r="J10114" s="303"/>
      <c r="K10114" s="303"/>
      <c r="L10114" s="303"/>
      <c r="M10114" s="2">
        <v>0</v>
      </c>
      <c r="N10114">
        <v>0</v>
      </c>
      <c r="O10114">
        <v>0</v>
      </c>
      <c r="P10114">
        <v>5</v>
      </c>
      <c r="Q10114" s="2">
        <v>0</v>
      </c>
      <c r="R10114">
        <v>0</v>
      </c>
      <c r="S10114">
        <v>0</v>
      </c>
      <c r="T10114">
        <v>5</v>
      </c>
    </row>
    <row r="10115" spans="1:20">
      <c r="A10115" s="66" t="s">
        <v>1737</v>
      </c>
      <c r="B10115" t="s">
        <v>1841</v>
      </c>
      <c r="C10115" t="s">
        <v>1491</v>
      </c>
      <c r="D10115" s="1" t="s">
        <v>44</v>
      </c>
      <c r="E10115" s="1" t="s">
        <v>73</v>
      </c>
      <c r="F10115" s="38" t="s">
        <v>73</v>
      </c>
      <c r="G10115" s="151">
        <v>30</v>
      </c>
      <c r="H10115" s="151">
        <f t="shared" si="633"/>
        <v>1.6348773841961851E-2</v>
      </c>
      <c r="I10115" s="213"/>
      <c r="J10115" s="303" t="s">
        <v>100</v>
      </c>
      <c r="K10115" s="303"/>
      <c r="L10115" s="303"/>
      <c r="M10115" s="2">
        <v>0</v>
      </c>
      <c r="N10115">
        <v>0</v>
      </c>
      <c r="O10115">
        <v>0</v>
      </c>
      <c r="P10115">
        <v>5</v>
      </c>
      <c r="Q10115" s="2">
        <v>0</v>
      </c>
      <c r="R10115">
        <v>0</v>
      </c>
      <c r="S10115">
        <v>0</v>
      </c>
      <c r="T10115">
        <v>5</v>
      </c>
    </row>
    <row r="10116" spans="1:20">
      <c r="A10116" s="66" t="s">
        <v>1737</v>
      </c>
      <c r="B10116" t="s">
        <v>1841</v>
      </c>
      <c r="C10116" t="s">
        <v>1491</v>
      </c>
      <c r="D10116" s="1" t="s">
        <v>44</v>
      </c>
      <c r="E10116" s="1" t="s">
        <v>73</v>
      </c>
      <c r="F10116" s="38" t="s">
        <v>73</v>
      </c>
      <c r="G10116" s="151">
        <v>1835</v>
      </c>
      <c r="H10116" s="151">
        <f t="shared" si="633"/>
        <v>1</v>
      </c>
      <c r="I10116" s="213"/>
      <c r="J10116" s="303"/>
      <c r="K10116" s="303"/>
      <c r="L10116" s="303" t="s">
        <v>100</v>
      </c>
      <c r="M10116" s="2">
        <v>0</v>
      </c>
      <c r="N10116">
        <v>0</v>
      </c>
      <c r="O10116">
        <v>0</v>
      </c>
      <c r="P10116">
        <v>5</v>
      </c>
      <c r="Q10116" s="2">
        <v>0</v>
      </c>
      <c r="R10116">
        <v>0</v>
      </c>
      <c r="S10116">
        <v>0</v>
      </c>
      <c r="T10116">
        <v>5</v>
      </c>
    </row>
    <row r="10117" spans="1:20">
      <c r="A10117" s="66" t="s">
        <v>1737</v>
      </c>
      <c r="B10117" t="s">
        <v>1846</v>
      </c>
      <c r="C10117" t="s">
        <v>1491</v>
      </c>
      <c r="D10117" s="1" t="s">
        <v>44</v>
      </c>
      <c r="E10117" s="1" t="s">
        <v>73</v>
      </c>
      <c r="F10117" s="38" t="s">
        <v>73</v>
      </c>
      <c r="G10117" s="151">
        <v>0</v>
      </c>
      <c r="H10117" s="151">
        <f t="shared" si="633"/>
        <v>0</v>
      </c>
      <c r="I10117" s="213" t="s">
        <v>100</v>
      </c>
      <c r="J10117" s="303"/>
      <c r="K10117" s="303"/>
      <c r="L10117" s="303"/>
      <c r="M10117" s="2">
        <v>0</v>
      </c>
      <c r="N10117">
        <v>0</v>
      </c>
      <c r="O10117">
        <v>0</v>
      </c>
      <c r="P10117">
        <v>5</v>
      </c>
      <c r="Q10117" s="2">
        <v>0</v>
      </c>
      <c r="R10117">
        <v>0</v>
      </c>
      <c r="S10117">
        <v>0</v>
      </c>
      <c r="T10117">
        <v>5</v>
      </c>
    </row>
    <row r="10118" spans="1:20">
      <c r="A10118" s="66" t="s">
        <v>1737</v>
      </c>
      <c r="B10118" t="s">
        <v>1846</v>
      </c>
      <c r="C10118" t="s">
        <v>1491</v>
      </c>
      <c r="D10118" s="1" t="s">
        <v>44</v>
      </c>
      <c r="E10118" s="1" t="s">
        <v>73</v>
      </c>
      <c r="F10118" s="38" t="s">
        <v>73</v>
      </c>
      <c r="G10118" s="151">
        <v>30</v>
      </c>
      <c r="H10118" s="151">
        <f t="shared" si="633"/>
        <v>1.6348773841961851E-2</v>
      </c>
      <c r="I10118" s="213"/>
      <c r="J10118" s="303" t="s">
        <v>100</v>
      </c>
      <c r="K10118" s="303"/>
      <c r="L10118" s="303"/>
      <c r="M10118" s="2">
        <v>0</v>
      </c>
      <c r="N10118">
        <v>0</v>
      </c>
      <c r="O10118">
        <v>0</v>
      </c>
      <c r="P10118">
        <v>5</v>
      </c>
      <c r="Q10118" s="2">
        <v>0</v>
      </c>
      <c r="R10118">
        <v>0</v>
      </c>
      <c r="S10118">
        <v>0</v>
      </c>
      <c r="T10118">
        <v>5</v>
      </c>
    </row>
    <row r="10119" spans="1:20">
      <c r="A10119" s="66" t="s">
        <v>1737</v>
      </c>
      <c r="B10119" t="s">
        <v>1846</v>
      </c>
      <c r="C10119" t="s">
        <v>1491</v>
      </c>
      <c r="D10119" s="1" t="s">
        <v>44</v>
      </c>
      <c r="E10119" s="1" t="s">
        <v>73</v>
      </c>
      <c r="F10119" s="38" t="s">
        <v>73</v>
      </c>
      <c r="G10119" s="151">
        <v>1835</v>
      </c>
      <c r="H10119" s="151">
        <f t="shared" si="633"/>
        <v>1</v>
      </c>
      <c r="I10119" s="213"/>
      <c r="J10119" s="303"/>
      <c r="K10119" s="303"/>
      <c r="L10119" s="303" t="s">
        <v>100</v>
      </c>
      <c r="M10119" s="2">
        <v>0</v>
      </c>
      <c r="N10119">
        <v>0</v>
      </c>
      <c r="O10119">
        <v>0</v>
      </c>
      <c r="P10119">
        <v>5</v>
      </c>
      <c r="Q10119" s="2">
        <v>5.5555555555555497E-3</v>
      </c>
      <c r="R10119">
        <v>5.5555555555555497E-3</v>
      </c>
      <c r="S10119">
        <v>1.24225998749988E-2</v>
      </c>
      <c r="T10119">
        <v>5</v>
      </c>
    </row>
    <row r="10120" spans="1:20">
      <c r="A10120" s="66" t="s">
        <v>1737</v>
      </c>
      <c r="B10120" t="s">
        <v>1848</v>
      </c>
      <c r="C10120" t="s">
        <v>1491</v>
      </c>
      <c r="D10120" s="1" t="s">
        <v>44</v>
      </c>
      <c r="E10120" s="1" t="s">
        <v>73</v>
      </c>
      <c r="F10120" s="38" t="s">
        <v>73</v>
      </c>
      <c r="G10120" s="151">
        <v>0</v>
      </c>
      <c r="H10120" s="151">
        <f t="shared" si="633"/>
        <v>0</v>
      </c>
      <c r="I10120" s="213" t="s">
        <v>100</v>
      </c>
      <c r="J10120" s="303"/>
      <c r="K10120" s="303"/>
      <c r="L10120" s="303"/>
      <c r="M10120" s="2">
        <v>0.594444444444444</v>
      </c>
      <c r="N10120">
        <v>0.150513524268267</v>
      </c>
      <c r="O10120">
        <v>0.33655847179691001</v>
      </c>
      <c r="P10120">
        <v>5</v>
      </c>
      <c r="Q10120" s="2">
        <v>0.66839080459770095</v>
      </c>
      <c r="R10120">
        <v>0.13378671759983901</v>
      </c>
      <c r="S10120">
        <v>0.299156195039808</v>
      </c>
      <c r="T10120">
        <v>5</v>
      </c>
    </row>
    <row r="10121" spans="1:20">
      <c r="A10121" s="66" t="s">
        <v>1737</v>
      </c>
      <c r="B10121" t="s">
        <v>1848</v>
      </c>
      <c r="C10121" t="s">
        <v>1491</v>
      </c>
      <c r="D10121" s="1" t="s">
        <v>44</v>
      </c>
      <c r="E10121" s="1" t="s">
        <v>73</v>
      </c>
      <c r="F10121" s="38" t="s">
        <v>73</v>
      </c>
      <c r="G10121" s="151">
        <v>30</v>
      </c>
      <c r="H10121" s="151">
        <f t="shared" si="633"/>
        <v>1.6348773841961851E-2</v>
      </c>
      <c r="I10121" s="213"/>
      <c r="J10121" s="303" t="s">
        <v>100</v>
      </c>
      <c r="K10121" s="303"/>
      <c r="L10121" s="303"/>
      <c r="M10121" s="2">
        <v>0.66111111111111098</v>
      </c>
      <c r="N10121">
        <v>0.147875907268957</v>
      </c>
      <c r="O10121">
        <v>0.330660580887844</v>
      </c>
      <c r="P10121">
        <v>5</v>
      </c>
      <c r="Q10121" s="2">
        <v>0.64444444444444404</v>
      </c>
      <c r="R10121">
        <v>0.13217085837078099</v>
      </c>
      <c r="S10121">
        <v>0.29554302396156401</v>
      </c>
      <c r="T10121">
        <v>5</v>
      </c>
    </row>
    <row r="10122" spans="1:20">
      <c r="A10122" s="66" t="s">
        <v>1737</v>
      </c>
      <c r="B10122" t="s">
        <v>1848</v>
      </c>
      <c r="C10122" t="s">
        <v>1491</v>
      </c>
      <c r="D10122" s="1" t="s">
        <v>44</v>
      </c>
      <c r="E10122" s="1" t="s">
        <v>73</v>
      </c>
      <c r="F10122" s="38" t="s">
        <v>73</v>
      </c>
      <c r="G10122" s="151">
        <v>1835</v>
      </c>
      <c r="H10122" s="151">
        <f t="shared" si="633"/>
        <v>1</v>
      </c>
      <c r="I10122" s="213"/>
      <c r="J10122" s="303"/>
      <c r="K10122" s="303"/>
      <c r="L10122" s="303" t="s">
        <v>100</v>
      </c>
      <c r="M10122" s="2">
        <v>0.72222222222222199</v>
      </c>
      <c r="N10122">
        <v>0.15614965913950199</v>
      </c>
      <c r="O10122">
        <v>0.34916125249934798</v>
      </c>
      <c r="P10122">
        <v>5</v>
      </c>
      <c r="Q10122" s="2">
        <v>0.71111111111111103</v>
      </c>
      <c r="R10122">
        <v>0.111319249497299</v>
      </c>
      <c r="S10122">
        <v>0.248917409080221</v>
      </c>
      <c r="T10122">
        <v>5</v>
      </c>
    </row>
    <row r="10123" spans="1:20">
      <c r="A10123" s="66" t="s">
        <v>1737</v>
      </c>
      <c r="B10123" t="s">
        <v>1850</v>
      </c>
      <c r="C10123" t="s">
        <v>1491</v>
      </c>
      <c r="D10123" s="1" t="s">
        <v>44</v>
      </c>
      <c r="E10123" s="1" t="s">
        <v>73</v>
      </c>
      <c r="F10123" s="38" t="s">
        <v>73</v>
      </c>
      <c r="G10123" s="151">
        <v>0</v>
      </c>
      <c r="H10123" s="151">
        <f t="shared" si="633"/>
        <v>0</v>
      </c>
      <c r="I10123" s="213" t="s">
        <v>100</v>
      </c>
      <c r="J10123" s="303"/>
      <c r="K10123" s="303"/>
      <c r="L10123" s="303"/>
      <c r="M10123" s="2">
        <v>3.3333333333333298E-2</v>
      </c>
      <c r="N10123">
        <v>2.2222222222222199E-2</v>
      </c>
      <c r="O10123">
        <v>4.9690399499995298E-2</v>
      </c>
      <c r="P10123">
        <v>5</v>
      </c>
      <c r="Q10123" s="2">
        <v>6.2452107279693497E-2</v>
      </c>
      <c r="R10123">
        <v>5.4243997802006401E-2</v>
      </c>
      <c r="S10123">
        <v>0.121293266456636</v>
      </c>
      <c r="T10123">
        <v>5</v>
      </c>
    </row>
    <row r="10124" spans="1:20">
      <c r="A10124" s="66" t="s">
        <v>1737</v>
      </c>
      <c r="B10124" t="s">
        <v>1850</v>
      </c>
      <c r="C10124" t="s">
        <v>1491</v>
      </c>
      <c r="D10124" s="1" t="s">
        <v>44</v>
      </c>
      <c r="E10124" s="1" t="s">
        <v>73</v>
      </c>
      <c r="F10124" s="38" t="s">
        <v>73</v>
      </c>
      <c r="G10124" s="151">
        <v>30</v>
      </c>
      <c r="H10124" s="151">
        <f t="shared" si="633"/>
        <v>1.6348773841961851E-2</v>
      </c>
      <c r="I10124" s="213"/>
      <c r="J10124" s="303" t="s">
        <v>100</v>
      </c>
      <c r="K10124" s="303"/>
      <c r="L10124" s="303"/>
      <c r="M10124" s="2">
        <v>3.3333333333333298E-2</v>
      </c>
      <c r="N10124">
        <v>2.2222222222222199E-2</v>
      </c>
      <c r="O10124">
        <v>4.9690399499995298E-2</v>
      </c>
      <c r="P10124">
        <v>5</v>
      </c>
      <c r="Q10124" s="2">
        <v>7.7777777777777807E-2</v>
      </c>
      <c r="R10124">
        <v>5.9186877090729201E-2</v>
      </c>
      <c r="S10124">
        <v>0.13234588055079599</v>
      </c>
      <c r="T10124">
        <v>5</v>
      </c>
    </row>
    <row r="10125" spans="1:20">
      <c r="A10125" s="66" t="s">
        <v>1737</v>
      </c>
      <c r="B10125" t="s">
        <v>1850</v>
      </c>
      <c r="C10125" t="s">
        <v>1491</v>
      </c>
      <c r="D10125" s="1" t="s">
        <v>44</v>
      </c>
      <c r="E10125" s="1" t="s">
        <v>73</v>
      </c>
      <c r="F10125" s="38" t="s">
        <v>73</v>
      </c>
      <c r="G10125" s="151">
        <v>1835</v>
      </c>
      <c r="H10125" s="151">
        <f t="shared" si="633"/>
        <v>1</v>
      </c>
      <c r="I10125" s="213"/>
      <c r="J10125" s="303"/>
      <c r="K10125" s="303"/>
      <c r="L10125" s="303" t="s">
        <v>100</v>
      </c>
      <c r="M10125" s="2">
        <v>7.7777777777777807E-2</v>
      </c>
      <c r="N10125">
        <v>6.4788354387169997E-2</v>
      </c>
      <c r="O10125">
        <v>0.144871164560059</v>
      </c>
      <c r="P10125">
        <v>5</v>
      </c>
      <c r="Q10125" s="2">
        <v>0.105555555555556</v>
      </c>
      <c r="R10125">
        <v>5.5137314559108898E-2</v>
      </c>
      <c r="S10125">
        <v>0.123290783450956</v>
      </c>
      <c r="T10125">
        <v>5</v>
      </c>
    </row>
    <row r="10126" spans="1:20">
      <c r="A10126" s="66" t="s">
        <v>1737</v>
      </c>
      <c r="B10126" t="s">
        <v>1852</v>
      </c>
      <c r="C10126" t="s">
        <v>1491</v>
      </c>
      <c r="D10126" s="1" t="s">
        <v>44</v>
      </c>
      <c r="E10126" s="1" t="s">
        <v>73</v>
      </c>
      <c r="F10126" s="38" t="s">
        <v>73</v>
      </c>
      <c r="G10126" s="151">
        <v>0</v>
      </c>
      <c r="H10126" s="151">
        <f t="shared" si="633"/>
        <v>0</v>
      </c>
      <c r="I10126" s="213" t="s">
        <v>100</v>
      </c>
      <c r="J10126" s="303"/>
      <c r="K10126" s="303"/>
      <c r="L10126" s="303"/>
      <c r="M10126" s="2">
        <v>0</v>
      </c>
      <c r="N10126">
        <v>0</v>
      </c>
      <c r="O10126">
        <v>0</v>
      </c>
      <c r="P10126">
        <v>5</v>
      </c>
      <c r="Q10126" s="2">
        <v>0</v>
      </c>
      <c r="R10126">
        <v>0</v>
      </c>
      <c r="S10126">
        <v>0</v>
      </c>
      <c r="T10126">
        <v>5</v>
      </c>
    </row>
    <row r="10127" spans="1:20">
      <c r="A10127" s="66" t="s">
        <v>1737</v>
      </c>
      <c r="B10127" t="s">
        <v>1852</v>
      </c>
      <c r="C10127" t="s">
        <v>1491</v>
      </c>
      <c r="D10127" s="1" t="s">
        <v>44</v>
      </c>
      <c r="E10127" s="1" t="s">
        <v>73</v>
      </c>
      <c r="F10127" s="38" t="s">
        <v>73</v>
      </c>
      <c r="G10127" s="151">
        <v>30</v>
      </c>
      <c r="H10127" s="151">
        <f t="shared" si="633"/>
        <v>1.6348773841961851E-2</v>
      </c>
      <c r="I10127" s="213"/>
      <c r="J10127" s="303" t="s">
        <v>100</v>
      </c>
      <c r="K10127" s="303"/>
      <c r="L10127" s="303"/>
      <c r="M10127" s="2">
        <v>0</v>
      </c>
      <c r="N10127">
        <v>0</v>
      </c>
      <c r="O10127">
        <v>0</v>
      </c>
      <c r="P10127">
        <v>5</v>
      </c>
      <c r="Q10127" s="2">
        <v>0</v>
      </c>
      <c r="R10127">
        <v>0</v>
      </c>
      <c r="S10127">
        <v>0</v>
      </c>
      <c r="T10127">
        <v>5</v>
      </c>
    </row>
    <row r="10128" spans="1:20">
      <c r="A10128" s="66" t="s">
        <v>1737</v>
      </c>
      <c r="B10128" t="s">
        <v>1852</v>
      </c>
      <c r="C10128" t="s">
        <v>1491</v>
      </c>
      <c r="D10128" s="1" t="s">
        <v>44</v>
      </c>
      <c r="E10128" s="1" t="s">
        <v>73</v>
      </c>
      <c r="F10128" s="38" t="s">
        <v>73</v>
      </c>
      <c r="G10128" s="151">
        <v>1835</v>
      </c>
      <c r="H10128" s="151">
        <f t="shared" si="633"/>
        <v>1</v>
      </c>
      <c r="I10128" s="213"/>
      <c r="J10128" s="303"/>
      <c r="K10128" s="303"/>
      <c r="L10128" s="303" t="s">
        <v>100</v>
      </c>
      <c r="M10128" s="2">
        <v>5.5555555555555497E-3</v>
      </c>
      <c r="N10128">
        <v>5.5555555555555497E-3</v>
      </c>
      <c r="O10128">
        <v>1.24225998749988E-2</v>
      </c>
      <c r="P10128">
        <v>5</v>
      </c>
      <c r="Q10128" s="2">
        <v>0</v>
      </c>
      <c r="R10128">
        <v>0</v>
      </c>
      <c r="S10128">
        <v>0</v>
      </c>
      <c r="T10128">
        <v>5</v>
      </c>
    </row>
    <row r="10129" spans="1:20">
      <c r="A10129" s="66" t="s">
        <v>1737</v>
      </c>
      <c r="B10129" t="s">
        <v>1853</v>
      </c>
      <c r="C10129" t="s">
        <v>1491</v>
      </c>
      <c r="D10129" s="1" t="s">
        <v>44</v>
      </c>
      <c r="E10129" s="1" t="s">
        <v>73</v>
      </c>
      <c r="F10129" s="38" t="s">
        <v>73</v>
      </c>
      <c r="G10129" s="151">
        <v>0</v>
      </c>
      <c r="H10129" s="151">
        <f t="shared" si="633"/>
        <v>0</v>
      </c>
      <c r="I10129" s="213" t="s">
        <v>100</v>
      </c>
      <c r="J10129" s="303"/>
      <c r="K10129" s="303"/>
      <c r="L10129" s="303"/>
      <c r="M10129" s="2">
        <v>0</v>
      </c>
      <c r="N10129">
        <v>0</v>
      </c>
      <c r="O10129">
        <v>0</v>
      </c>
      <c r="P10129">
        <v>5</v>
      </c>
      <c r="Q10129" s="2">
        <v>1.1111111111111099E-2</v>
      </c>
      <c r="R10129">
        <v>1.1111111111111099E-2</v>
      </c>
      <c r="S10129">
        <v>2.4845199749997701E-2</v>
      </c>
      <c r="T10129">
        <v>5</v>
      </c>
    </row>
    <row r="10130" spans="1:20">
      <c r="A10130" s="66" t="s">
        <v>1737</v>
      </c>
      <c r="B10130" t="s">
        <v>1853</v>
      </c>
      <c r="C10130" t="s">
        <v>1491</v>
      </c>
      <c r="D10130" s="1" t="s">
        <v>44</v>
      </c>
      <c r="E10130" s="1" t="s">
        <v>73</v>
      </c>
      <c r="F10130" s="38" t="s">
        <v>73</v>
      </c>
      <c r="G10130" s="151">
        <v>30</v>
      </c>
      <c r="H10130" s="151">
        <f t="shared" si="633"/>
        <v>1.6348773841961851E-2</v>
      </c>
      <c r="I10130" s="213"/>
      <c r="J10130" s="303" t="s">
        <v>100</v>
      </c>
      <c r="K10130" s="303"/>
      <c r="L10130" s="303"/>
      <c r="M10130" s="2">
        <v>0</v>
      </c>
      <c r="N10130">
        <v>0</v>
      </c>
      <c r="O10130">
        <v>0</v>
      </c>
      <c r="P10130">
        <v>5</v>
      </c>
      <c r="Q10130" s="2">
        <v>2.2222222222222199E-2</v>
      </c>
      <c r="R10130">
        <v>2.2222222222222199E-2</v>
      </c>
      <c r="S10130">
        <v>4.9690399499995298E-2</v>
      </c>
      <c r="T10130">
        <v>5</v>
      </c>
    </row>
    <row r="10131" spans="1:20">
      <c r="A10131" s="66" t="s">
        <v>1737</v>
      </c>
      <c r="B10131" t="s">
        <v>1853</v>
      </c>
      <c r="C10131" t="s">
        <v>1491</v>
      </c>
      <c r="D10131" s="1" t="s">
        <v>44</v>
      </c>
      <c r="E10131" s="1" t="s">
        <v>73</v>
      </c>
      <c r="F10131" s="38" t="s">
        <v>73</v>
      </c>
      <c r="G10131" s="151">
        <v>1835</v>
      </c>
      <c r="H10131" s="151">
        <f t="shared" si="633"/>
        <v>1</v>
      </c>
      <c r="I10131" s="213"/>
      <c r="J10131" s="303"/>
      <c r="K10131" s="303"/>
      <c r="L10131" s="303" t="s">
        <v>100</v>
      </c>
      <c r="M10131" s="2">
        <v>0</v>
      </c>
      <c r="N10131">
        <v>0</v>
      </c>
      <c r="O10131">
        <v>0</v>
      </c>
      <c r="P10131">
        <v>5</v>
      </c>
      <c r="Q10131" s="2">
        <v>3.3333333333333298E-2</v>
      </c>
      <c r="R10131">
        <v>3.3333333333333298E-2</v>
      </c>
      <c r="S10131">
        <v>7.4535599249993006E-2</v>
      </c>
      <c r="T10131">
        <v>5</v>
      </c>
    </row>
    <row r="10132" spans="1:20">
      <c r="A10132" s="66" t="s">
        <v>1737</v>
      </c>
      <c r="B10132" t="s">
        <v>1854</v>
      </c>
      <c r="C10132" t="s">
        <v>1491</v>
      </c>
      <c r="D10132" s="1" t="s">
        <v>44</v>
      </c>
      <c r="E10132" s="1" t="s">
        <v>73</v>
      </c>
      <c r="F10132" s="38" t="s">
        <v>73</v>
      </c>
      <c r="G10132" s="151">
        <v>0</v>
      </c>
      <c r="H10132" s="151">
        <f t="shared" si="633"/>
        <v>0</v>
      </c>
      <c r="I10132" s="213" t="s">
        <v>100</v>
      </c>
      <c r="J10132" s="303"/>
      <c r="K10132" s="303"/>
      <c r="L10132" s="303"/>
      <c r="M10132" s="2">
        <v>0</v>
      </c>
      <c r="N10132">
        <v>0</v>
      </c>
      <c r="O10132">
        <v>0</v>
      </c>
      <c r="P10132">
        <v>5</v>
      </c>
      <c r="Q10132" s="2">
        <v>0</v>
      </c>
      <c r="R10132">
        <v>0</v>
      </c>
      <c r="S10132">
        <v>0</v>
      </c>
      <c r="T10132">
        <v>5</v>
      </c>
    </row>
    <row r="10133" spans="1:20">
      <c r="A10133" s="66" t="s">
        <v>1737</v>
      </c>
      <c r="B10133" t="s">
        <v>1854</v>
      </c>
      <c r="C10133" t="s">
        <v>1491</v>
      </c>
      <c r="D10133" s="1" t="s">
        <v>44</v>
      </c>
      <c r="E10133" s="1" t="s">
        <v>73</v>
      </c>
      <c r="F10133" s="38" t="s">
        <v>73</v>
      </c>
      <c r="G10133" s="151">
        <v>30</v>
      </c>
      <c r="H10133" s="151">
        <f t="shared" ref="H10133:H10196" si="634">G10133/1835</f>
        <v>1.6348773841961851E-2</v>
      </c>
      <c r="I10133" s="213"/>
      <c r="J10133" s="303" t="s">
        <v>100</v>
      </c>
      <c r="K10133" s="303"/>
      <c r="L10133" s="303"/>
      <c r="M10133" s="2">
        <v>0</v>
      </c>
      <c r="N10133">
        <v>0</v>
      </c>
      <c r="O10133">
        <v>0</v>
      </c>
      <c r="P10133">
        <v>5</v>
      </c>
      <c r="Q10133" s="2">
        <v>0</v>
      </c>
      <c r="R10133">
        <v>0</v>
      </c>
      <c r="S10133">
        <v>0</v>
      </c>
      <c r="T10133">
        <v>5</v>
      </c>
    </row>
    <row r="10134" spans="1:20">
      <c r="A10134" s="66" t="s">
        <v>1737</v>
      </c>
      <c r="B10134" t="s">
        <v>1854</v>
      </c>
      <c r="C10134" t="s">
        <v>1491</v>
      </c>
      <c r="D10134" s="1" t="s">
        <v>44</v>
      </c>
      <c r="E10134" s="1" t="s">
        <v>73</v>
      </c>
      <c r="F10134" s="38" t="s">
        <v>73</v>
      </c>
      <c r="G10134" s="151">
        <v>1835</v>
      </c>
      <c r="H10134" s="151">
        <f t="shared" si="634"/>
        <v>1</v>
      </c>
      <c r="I10134" s="213"/>
      <c r="J10134" s="303"/>
      <c r="K10134" s="303"/>
      <c r="L10134" s="303" t="s">
        <v>100</v>
      </c>
      <c r="M10134" s="2">
        <v>0</v>
      </c>
      <c r="N10134">
        <v>0</v>
      </c>
      <c r="O10134">
        <v>0</v>
      </c>
      <c r="P10134">
        <v>5</v>
      </c>
      <c r="Q10134" s="2">
        <v>0</v>
      </c>
      <c r="R10134">
        <v>0</v>
      </c>
      <c r="S10134">
        <v>0</v>
      </c>
      <c r="T10134">
        <v>5</v>
      </c>
    </row>
    <row r="10135" spans="1:20">
      <c r="A10135" s="66" t="s">
        <v>1737</v>
      </c>
      <c r="B10135" t="s">
        <v>1855</v>
      </c>
      <c r="C10135" t="s">
        <v>1491</v>
      </c>
      <c r="D10135" s="1" t="s">
        <v>44</v>
      </c>
      <c r="E10135" s="1" t="s">
        <v>73</v>
      </c>
      <c r="F10135" s="38" t="s">
        <v>73</v>
      </c>
      <c r="G10135" s="151">
        <v>0</v>
      </c>
      <c r="H10135" s="151">
        <f t="shared" si="634"/>
        <v>0</v>
      </c>
      <c r="I10135" s="213" t="s">
        <v>100</v>
      </c>
      <c r="J10135" s="303"/>
      <c r="K10135" s="303"/>
      <c r="L10135" s="303"/>
      <c r="M10135" s="2">
        <v>2.7777777777777801E-2</v>
      </c>
      <c r="N10135">
        <v>1.52145154862546E-2</v>
      </c>
      <c r="O10135">
        <v>3.4020690871988599E-2</v>
      </c>
      <c r="P10135">
        <v>5</v>
      </c>
      <c r="Q10135" s="2">
        <v>0</v>
      </c>
      <c r="R10135">
        <v>0</v>
      </c>
      <c r="S10135">
        <v>0</v>
      </c>
      <c r="T10135">
        <v>5</v>
      </c>
    </row>
    <row r="10136" spans="1:20">
      <c r="A10136" s="66" t="s">
        <v>1737</v>
      </c>
      <c r="B10136" t="s">
        <v>1855</v>
      </c>
      <c r="C10136" t="s">
        <v>1491</v>
      </c>
      <c r="D10136" s="1" t="s">
        <v>44</v>
      </c>
      <c r="E10136" s="1" t="s">
        <v>73</v>
      </c>
      <c r="F10136" s="38" t="s">
        <v>73</v>
      </c>
      <c r="G10136" s="151">
        <v>30</v>
      </c>
      <c r="H10136" s="151">
        <f t="shared" si="634"/>
        <v>1.6348773841961851E-2</v>
      </c>
      <c r="I10136" s="213"/>
      <c r="J10136" s="303" t="s">
        <v>100</v>
      </c>
      <c r="K10136" s="303"/>
      <c r="L10136" s="303"/>
      <c r="M10136" s="2">
        <v>1.1111111111111099E-2</v>
      </c>
      <c r="N10136">
        <v>6.8041381743977197E-3</v>
      </c>
      <c r="O10136">
        <v>1.52145154862546E-2</v>
      </c>
      <c r="P10136">
        <v>5</v>
      </c>
      <c r="Q10136" s="2">
        <v>2.2222222222222199E-2</v>
      </c>
      <c r="R10136">
        <v>2.2222222222222199E-2</v>
      </c>
      <c r="S10136">
        <v>4.9690399499995298E-2</v>
      </c>
      <c r="T10136">
        <v>5</v>
      </c>
    </row>
    <row r="10137" spans="1:20">
      <c r="A10137" s="66" t="s">
        <v>1737</v>
      </c>
      <c r="B10137" t="s">
        <v>1855</v>
      </c>
      <c r="C10137" t="s">
        <v>1491</v>
      </c>
      <c r="D10137" s="1" t="s">
        <v>44</v>
      </c>
      <c r="E10137" s="1" t="s">
        <v>73</v>
      </c>
      <c r="F10137" s="38" t="s">
        <v>73</v>
      </c>
      <c r="G10137" s="151">
        <v>1835</v>
      </c>
      <c r="H10137" s="151">
        <f t="shared" si="634"/>
        <v>1</v>
      </c>
      <c r="I10137" s="213"/>
      <c r="J10137" s="303"/>
      <c r="K10137" s="303"/>
      <c r="L10137" s="303" t="s">
        <v>100</v>
      </c>
      <c r="M10137" s="2">
        <v>1.6666666666666701E-2</v>
      </c>
      <c r="N10137">
        <v>1.1111111111111099E-2</v>
      </c>
      <c r="O10137">
        <v>2.4845199749997701E-2</v>
      </c>
      <c r="P10137">
        <v>5</v>
      </c>
      <c r="Q10137" s="2">
        <v>0</v>
      </c>
      <c r="R10137">
        <v>0</v>
      </c>
      <c r="S10137">
        <v>0</v>
      </c>
      <c r="T10137">
        <v>5</v>
      </c>
    </row>
    <row r="10138" spans="1:20">
      <c r="A10138" s="66" t="s">
        <v>1738</v>
      </c>
      <c r="B10138" t="s">
        <v>1755</v>
      </c>
      <c r="C10138" t="s">
        <v>1491</v>
      </c>
      <c r="D10138" s="1" t="s">
        <v>44</v>
      </c>
      <c r="E10138" s="1" t="s">
        <v>73</v>
      </c>
      <c r="F10138" s="38" t="s">
        <v>73</v>
      </c>
      <c r="G10138" s="151">
        <v>0</v>
      </c>
      <c r="H10138" s="151">
        <f t="shared" si="634"/>
        <v>0</v>
      </c>
      <c r="I10138" s="213" t="s">
        <v>100</v>
      </c>
      <c r="J10138" s="303"/>
      <c r="K10138" s="303"/>
      <c r="L10138" s="303"/>
      <c r="M10138" s="2">
        <v>0</v>
      </c>
      <c r="N10138">
        <v>0</v>
      </c>
      <c r="O10138">
        <v>0</v>
      </c>
      <c r="P10138">
        <v>5</v>
      </c>
      <c r="Q10138" s="2">
        <v>0</v>
      </c>
      <c r="R10138">
        <v>0</v>
      </c>
      <c r="S10138">
        <v>0</v>
      </c>
      <c r="T10138">
        <v>5</v>
      </c>
    </row>
    <row r="10139" spans="1:20">
      <c r="A10139" s="66" t="s">
        <v>1738</v>
      </c>
      <c r="B10139" t="s">
        <v>1755</v>
      </c>
      <c r="C10139" t="s">
        <v>1491</v>
      </c>
      <c r="D10139" s="1" t="s">
        <v>44</v>
      </c>
      <c r="E10139" s="1" t="s">
        <v>73</v>
      </c>
      <c r="F10139" s="38" t="s">
        <v>73</v>
      </c>
      <c r="G10139" s="151">
        <v>30</v>
      </c>
      <c r="H10139" s="151">
        <f t="shared" si="634"/>
        <v>1.6348773841961851E-2</v>
      </c>
      <c r="I10139" s="213"/>
      <c r="J10139" s="303" t="s">
        <v>100</v>
      </c>
      <c r="K10139" s="303"/>
      <c r="L10139" s="303"/>
      <c r="M10139" s="2">
        <v>0</v>
      </c>
      <c r="N10139">
        <v>0</v>
      </c>
      <c r="O10139">
        <v>0</v>
      </c>
      <c r="P10139">
        <v>5</v>
      </c>
      <c r="Q10139" s="2">
        <v>0</v>
      </c>
      <c r="R10139">
        <v>0</v>
      </c>
      <c r="S10139">
        <v>0</v>
      </c>
      <c r="T10139">
        <v>5</v>
      </c>
    </row>
    <row r="10140" spans="1:20">
      <c r="A10140" s="66" t="s">
        <v>1738</v>
      </c>
      <c r="B10140" t="s">
        <v>1755</v>
      </c>
      <c r="C10140" t="s">
        <v>1491</v>
      </c>
      <c r="D10140" s="1" t="s">
        <v>44</v>
      </c>
      <c r="E10140" s="1" t="s">
        <v>73</v>
      </c>
      <c r="F10140" s="38" t="s">
        <v>73</v>
      </c>
      <c r="G10140" s="151">
        <v>1835</v>
      </c>
      <c r="H10140" s="151">
        <f t="shared" si="634"/>
        <v>1</v>
      </c>
      <c r="I10140" s="213"/>
      <c r="J10140" s="303"/>
      <c r="K10140" s="303"/>
      <c r="L10140" s="303" t="s">
        <v>100</v>
      </c>
      <c r="M10140" s="2">
        <v>0</v>
      </c>
      <c r="N10140">
        <v>0</v>
      </c>
      <c r="O10140">
        <v>0</v>
      </c>
      <c r="P10140">
        <v>5</v>
      </c>
      <c r="Q10140" s="2">
        <v>0</v>
      </c>
      <c r="R10140">
        <v>0</v>
      </c>
      <c r="S10140">
        <v>0</v>
      </c>
      <c r="T10140">
        <v>5</v>
      </c>
    </row>
    <row r="10141" spans="1:20">
      <c r="A10141" s="66" t="s">
        <v>1738</v>
      </c>
      <c r="B10141" t="s">
        <v>1757</v>
      </c>
      <c r="C10141" t="s">
        <v>1491</v>
      </c>
      <c r="D10141" s="1" t="s">
        <v>44</v>
      </c>
      <c r="E10141" s="1" t="s">
        <v>73</v>
      </c>
      <c r="F10141" s="38" t="s">
        <v>73</v>
      </c>
      <c r="G10141" s="151">
        <v>0</v>
      </c>
      <c r="H10141" s="151">
        <f t="shared" si="634"/>
        <v>0</v>
      </c>
      <c r="I10141" s="213" t="s">
        <v>100</v>
      </c>
      <c r="J10141" s="303"/>
      <c r="K10141" s="303"/>
      <c r="L10141" s="303"/>
      <c r="M10141" s="2">
        <v>3.8888888888888903E-2</v>
      </c>
      <c r="N10141">
        <v>2.72165526975909E-2</v>
      </c>
      <c r="O10141">
        <v>6.0858061945018499E-2</v>
      </c>
      <c r="P10141">
        <v>5</v>
      </c>
      <c r="Q10141" s="2">
        <v>5.2698412698412703E-2</v>
      </c>
      <c r="R10141">
        <v>1.6765767351972799E-2</v>
      </c>
      <c r="S10141">
        <v>3.7489395493957897E-2</v>
      </c>
      <c r="T10141">
        <v>5</v>
      </c>
    </row>
    <row r="10142" spans="1:20">
      <c r="A10142" s="66" t="s">
        <v>1738</v>
      </c>
      <c r="B10142" t="s">
        <v>1757</v>
      </c>
      <c r="C10142" t="s">
        <v>1491</v>
      </c>
      <c r="D10142" s="1" t="s">
        <v>44</v>
      </c>
      <c r="E10142" s="1" t="s">
        <v>73</v>
      </c>
      <c r="F10142" s="38" t="s">
        <v>73</v>
      </c>
      <c r="G10142" s="151">
        <v>30</v>
      </c>
      <c r="H10142" s="151">
        <f t="shared" si="634"/>
        <v>1.6348773841961851E-2</v>
      </c>
      <c r="I10142" s="213"/>
      <c r="J10142" s="303" t="s">
        <v>100</v>
      </c>
      <c r="K10142" s="303"/>
      <c r="L10142" s="303"/>
      <c r="M10142" s="2">
        <v>1.6666666666666701E-2</v>
      </c>
      <c r="N10142">
        <v>1.1111111111111099E-2</v>
      </c>
      <c r="O10142">
        <v>2.4845199749997701E-2</v>
      </c>
      <c r="P10142">
        <v>5</v>
      </c>
      <c r="Q10142" s="2">
        <v>1.1111111111111099E-2</v>
      </c>
      <c r="R10142">
        <v>6.8041381743977197E-3</v>
      </c>
      <c r="S10142">
        <v>1.52145154862546E-2</v>
      </c>
      <c r="T10142">
        <v>5</v>
      </c>
    </row>
    <row r="10143" spans="1:20">
      <c r="A10143" s="66" t="s">
        <v>1738</v>
      </c>
      <c r="B10143" t="s">
        <v>1757</v>
      </c>
      <c r="C10143" t="s">
        <v>1491</v>
      </c>
      <c r="D10143" s="1" t="s">
        <v>44</v>
      </c>
      <c r="E10143" s="1" t="s">
        <v>73</v>
      </c>
      <c r="F10143" s="38" t="s">
        <v>73</v>
      </c>
      <c r="G10143" s="151">
        <v>1835</v>
      </c>
      <c r="H10143" s="151">
        <f t="shared" si="634"/>
        <v>1</v>
      </c>
      <c r="I10143" s="213"/>
      <c r="J10143" s="303"/>
      <c r="K10143" s="303"/>
      <c r="L10143" s="303" t="s">
        <v>100</v>
      </c>
      <c r="M10143" s="2">
        <v>2.7777777777777801E-2</v>
      </c>
      <c r="N10143">
        <v>1.7568209223157698E-2</v>
      </c>
      <c r="O10143">
        <v>3.9283710065919297E-2</v>
      </c>
      <c r="P10143">
        <v>5</v>
      </c>
      <c r="Q10143" s="2">
        <v>3.3333333333333298E-2</v>
      </c>
      <c r="R10143">
        <v>1.6197088596792499E-2</v>
      </c>
      <c r="S10143">
        <v>3.62177911400147E-2</v>
      </c>
      <c r="T10143">
        <v>5</v>
      </c>
    </row>
    <row r="10144" spans="1:20">
      <c r="A10144" s="66" t="s">
        <v>1738</v>
      </c>
      <c r="B10144" t="s">
        <v>1758</v>
      </c>
      <c r="C10144" t="s">
        <v>1491</v>
      </c>
      <c r="D10144" s="1" t="s">
        <v>44</v>
      </c>
      <c r="E10144" s="1" t="s">
        <v>73</v>
      </c>
      <c r="F10144" s="38" t="s">
        <v>73</v>
      </c>
      <c r="G10144" s="151">
        <v>0</v>
      </c>
      <c r="H10144" s="151">
        <f t="shared" si="634"/>
        <v>0</v>
      </c>
      <c r="I10144" s="213" t="s">
        <v>100</v>
      </c>
      <c r="J10144" s="303"/>
      <c r="K10144" s="303"/>
      <c r="L10144" s="303"/>
      <c r="M10144" s="2">
        <v>0</v>
      </c>
      <c r="N10144">
        <v>0</v>
      </c>
      <c r="O10144">
        <v>0</v>
      </c>
      <c r="P10144">
        <v>5</v>
      </c>
      <c r="Q10144" s="2">
        <v>0</v>
      </c>
      <c r="R10144">
        <v>0</v>
      </c>
      <c r="S10144">
        <v>0</v>
      </c>
      <c r="T10144">
        <v>5</v>
      </c>
    </row>
    <row r="10145" spans="1:20">
      <c r="A10145" s="66" t="s">
        <v>1738</v>
      </c>
      <c r="B10145" t="s">
        <v>1758</v>
      </c>
      <c r="C10145" t="s">
        <v>1491</v>
      </c>
      <c r="D10145" s="1" t="s">
        <v>44</v>
      </c>
      <c r="E10145" s="1" t="s">
        <v>73</v>
      </c>
      <c r="F10145" s="38" t="s">
        <v>73</v>
      </c>
      <c r="G10145" s="151">
        <v>30</v>
      </c>
      <c r="H10145" s="151">
        <f t="shared" si="634"/>
        <v>1.6348773841961851E-2</v>
      </c>
      <c r="I10145" s="213"/>
      <c r="J10145" s="303" t="s">
        <v>100</v>
      </c>
      <c r="K10145" s="303"/>
      <c r="L10145" s="303"/>
      <c r="M10145" s="2">
        <v>0</v>
      </c>
      <c r="N10145">
        <v>0</v>
      </c>
      <c r="O10145">
        <v>0</v>
      </c>
      <c r="P10145">
        <v>5</v>
      </c>
      <c r="Q10145" s="2">
        <v>0</v>
      </c>
      <c r="R10145">
        <v>0</v>
      </c>
      <c r="S10145">
        <v>0</v>
      </c>
      <c r="T10145">
        <v>5</v>
      </c>
    </row>
    <row r="10146" spans="1:20">
      <c r="A10146" s="66" t="s">
        <v>1738</v>
      </c>
      <c r="B10146" t="s">
        <v>1758</v>
      </c>
      <c r="C10146" t="s">
        <v>1491</v>
      </c>
      <c r="D10146" s="1" t="s">
        <v>44</v>
      </c>
      <c r="E10146" s="1" t="s">
        <v>73</v>
      </c>
      <c r="F10146" s="38" t="s">
        <v>73</v>
      </c>
      <c r="G10146" s="151">
        <v>1835</v>
      </c>
      <c r="H10146" s="151">
        <f t="shared" si="634"/>
        <v>1</v>
      </c>
      <c r="I10146" s="213"/>
      <c r="J10146" s="303"/>
      <c r="K10146" s="303"/>
      <c r="L10146" s="303" t="s">
        <v>100</v>
      </c>
      <c r="M10146" s="2">
        <v>0</v>
      </c>
      <c r="N10146">
        <v>0</v>
      </c>
      <c r="O10146">
        <v>0</v>
      </c>
      <c r="P10146">
        <v>5</v>
      </c>
      <c r="Q10146" s="2">
        <v>5.5555555555555497E-3</v>
      </c>
      <c r="R10146">
        <v>5.5555555555555497E-3</v>
      </c>
      <c r="S10146">
        <v>1.24225998749988E-2</v>
      </c>
      <c r="T10146">
        <v>5</v>
      </c>
    </row>
    <row r="10147" spans="1:20">
      <c r="A10147" s="66" t="s">
        <v>1738</v>
      </c>
      <c r="B10147" t="s">
        <v>1759</v>
      </c>
      <c r="C10147" t="s">
        <v>1491</v>
      </c>
      <c r="D10147" s="1" t="s">
        <v>44</v>
      </c>
      <c r="E10147" s="1" t="s">
        <v>73</v>
      </c>
      <c r="F10147" s="38" t="s">
        <v>73</v>
      </c>
      <c r="G10147" s="151">
        <v>0</v>
      </c>
      <c r="H10147" s="151">
        <f t="shared" si="634"/>
        <v>0</v>
      </c>
      <c r="I10147" s="213" t="s">
        <v>100</v>
      </c>
      <c r="J10147" s="303"/>
      <c r="K10147" s="303"/>
      <c r="L10147" s="303"/>
      <c r="M10147" s="2">
        <v>0</v>
      </c>
      <c r="N10147">
        <v>0</v>
      </c>
      <c r="O10147">
        <v>0</v>
      </c>
      <c r="P10147">
        <v>5</v>
      </c>
      <c r="Q10147" s="2">
        <v>0</v>
      </c>
      <c r="R10147">
        <v>0</v>
      </c>
      <c r="S10147">
        <v>0</v>
      </c>
      <c r="T10147">
        <v>5</v>
      </c>
    </row>
    <row r="10148" spans="1:20">
      <c r="A10148" s="66" t="s">
        <v>1738</v>
      </c>
      <c r="B10148" t="s">
        <v>1759</v>
      </c>
      <c r="C10148" t="s">
        <v>1491</v>
      </c>
      <c r="D10148" s="1" t="s">
        <v>44</v>
      </c>
      <c r="E10148" s="1" t="s">
        <v>73</v>
      </c>
      <c r="F10148" s="38" t="s">
        <v>73</v>
      </c>
      <c r="G10148" s="151">
        <v>30</v>
      </c>
      <c r="H10148" s="151">
        <f t="shared" si="634"/>
        <v>1.6348773841961851E-2</v>
      </c>
      <c r="I10148" s="213"/>
      <c r="J10148" s="303" t="s">
        <v>100</v>
      </c>
      <c r="K10148" s="303"/>
      <c r="L10148" s="303"/>
      <c r="M10148" s="2">
        <v>0</v>
      </c>
      <c r="N10148">
        <v>0</v>
      </c>
      <c r="O10148">
        <v>0</v>
      </c>
      <c r="P10148">
        <v>5</v>
      </c>
      <c r="Q10148" s="2">
        <v>0</v>
      </c>
      <c r="R10148">
        <v>0</v>
      </c>
      <c r="S10148">
        <v>0</v>
      </c>
      <c r="T10148">
        <v>5</v>
      </c>
    </row>
    <row r="10149" spans="1:20">
      <c r="A10149" s="66" t="s">
        <v>1738</v>
      </c>
      <c r="B10149" t="s">
        <v>1759</v>
      </c>
      <c r="C10149" t="s">
        <v>1491</v>
      </c>
      <c r="D10149" s="1" t="s">
        <v>44</v>
      </c>
      <c r="E10149" s="1" t="s">
        <v>73</v>
      </c>
      <c r="F10149" s="38" t="s">
        <v>73</v>
      </c>
      <c r="G10149" s="151">
        <v>1835</v>
      </c>
      <c r="H10149" s="151">
        <f t="shared" si="634"/>
        <v>1</v>
      </c>
      <c r="I10149" s="213"/>
      <c r="J10149" s="303"/>
      <c r="K10149" s="303"/>
      <c r="L10149" s="303" t="s">
        <v>100</v>
      </c>
      <c r="M10149" s="2">
        <v>0</v>
      </c>
      <c r="N10149">
        <v>0</v>
      </c>
      <c r="O10149">
        <v>0</v>
      </c>
      <c r="P10149">
        <v>5</v>
      </c>
      <c r="Q10149" s="2">
        <v>0</v>
      </c>
      <c r="R10149">
        <v>0</v>
      </c>
      <c r="S10149">
        <v>0</v>
      </c>
      <c r="T10149">
        <v>5</v>
      </c>
    </row>
    <row r="10150" spans="1:20">
      <c r="A10150" s="66" t="s">
        <v>1738</v>
      </c>
      <c r="B10150" t="s">
        <v>1760</v>
      </c>
      <c r="C10150" t="s">
        <v>1491</v>
      </c>
      <c r="D10150" s="1" t="s">
        <v>44</v>
      </c>
      <c r="E10150" s="1" t="s">
        <v>73</v>
      </c>
      <c r="F10150" s="38" t="s">
        <v>73</v>
      </c>
      <c r="G10150" s="151">
        <v>0</v>
      </c>
      <c r="H10150" s="151">
        <f t="shared" si="634"/>
        <v>0</v>
      </c>
      <c r="I10150" s="213" t="s">
        <v>100</v>
      </c>
      <c r="J10150" s="303"/>
      <c r="K10150" s="303"/>
      <c r="L10150" s="303"/>
      <c r="M10150" s="2">
        <v>0.172222222222222</v>
      </c>
      <c r="N10150">
        <v>0.172222222222222</v>
      </c>
      <c r="O10150">
        <v>0.385100596124964</v>
      </c>
      <c r="P10150">
        <v>5</v>
      </c>
      <c r="Q10150" s="2">
        <v>0</v>
      </c>
      <c r="R10150">
        <v>0</v>
      </c>
      <c r="S10150">
        <v>0</v>
      </c>
      <c r="T10150">
        <v>5</v>
      </c>
    </row>
    <row r="10151" spans="1:20">
      <c r="A10151" s="66" t="s">
        <v>1738</v>
      </c>
      <c r="B10151" t="s">
        <v>1760</v>
      </c>
      <c r="C10151" t="s">
        <v>1491</v>
      </c>
      <c r="D10151" s="1" t="s">
        <v>44</v>
      </c>
      <c r="E10151" s="1" t="s">
        <v>73</v>
      </c>
      <c r="F10151" s="38" t="s">
        <v>73</v>
      </c>
      <c r="G10151" s="151">
        <v>30</v>
      </c>
      <c r="H10151" s="151">
        <f t="shared" si="634"/>
        <v>1.6348773841961851E-2</v>
      </c>
      <c r="I10151" s="213"/>
      <c r="J10151" s="303" t="s">
        <v>100</v>
      </c>
      <c r="K10151" s="303"/>
      <c r="L10151" s="303"/>
      <c r="M10151" s="2">
        <v>0.05</v>
      </c>
      <c r="N10151">
        <v>0.05</v>
      </c>
      <c r="O10151">
        <v>0.111803398874989</v>
      </c>
      <c r="P10151">
        <v>5</v>
      </c>
      <c r="Q10151" s="2">
        <v>0</v>
      </c>
      <c r="R10151">
        <v>0</v>
      </c>
      <c r="S10151">
        <v>0</v>
      </c>
      <c r="T10151">
        <v>5</v>
      </c>
    </row>
    <row r="10152" spans="1:20">
      <c r="A10152" s="66" t="s">
        <v>1738</v>
      </c>
      <c r="B10152" t="s">
        <v>1760</v>
      </c>
      <c r="C10152" t="s">
        <v>1491</v>
      </c>
      <c r="D10152" s="1" t="s">
        <v>44</v>
      </c>
      <c r="E10152" s="1" t="s">
        <v>73</v>
      </c>
      <c r="F10152" s="38" t="s">
        <v>73</v>
      </c>
      <c r="G10152" s="151">
        <v>1835</v>
      </c>
      <c r="H10152" s="151">
        <f t="shared" si="634"/>
        <v>1</v>
      </c>
      <c r="I10152" s="213"/>
      <c r="J10152" s="303"/>
      <c r="K10152" s="303"/>
      <c r="L10152" s="303" t="s">
        <v>100</v>
      </c>
      <c r="M10152" s="2">
        <v>8.8888888888888906E-2</v>
      </c>
      <c r="N10152">
        <v>7.5767676094365896E-2</v>
      </c>
      <c r="O10152">
        <v>0.169421674244188</v>
      </c>
      <c r="P10152">
        <v>5</v>
      </c>
      <c r="Q10152" s="2">
        <v>0</v>
      </c>
      <c r="R10152">
        <v>0</v>
      </c>
      <c r="S10152">
        <v>0</v>
      </c>
      <c r="T10152">
        <v>5</v>
      </c>
    </row>
    <row r="10153" spans="1:20">
      <c r="A10153" s="66" t="s">
        <v>1738</v>
      </c>
      <c r="B10153" t="s">
        <v>1762</v>
      </c>
      <c r="C10153" t="s">
        <v>1491</v>
      </c>
      <c r="D10153" s="1" t="s">
        <v>44</v>
      </c>
      <c r="E10153" s="1" t="s">
        <v>73</v>
      </c>
      <c r="F10153" s="38" t="s">
        <v>73</v>
      </c>
      <c r="G10153" s="151">
        <v>0</v>
      </c>
      <c r="H10153" s="151">
        <f t="shared" si="634"/>
        <v>0</v>
      </c>
      <c r="I10153" s="213" t="s">
        <v>100</v>
      </c>
      <c r="J10153" s="303"/>
      <c r="K10153" s="303"/>
      <c r="L10153" s="303"/>
      <c r="M10153" s="2">
        <v>0.23888888888888901</v>
      </c>
      <c r="N10153">
        <v>0.17777777777777801</v>
      </c>
      <c r="O10153">
        <v>0.397523195999963</v>
      </c>
      <c r="P10153">
        <v>5</v>
      </c>
      <c r="Q10153" s="2">
        <v>0.18365079365079401</v>
      </c>
      <c r="R10153">
        <v>0.12086955044068801</v>
      </c>
      <c r="S10153">
        <v>0.27027253119521699</v>
      </c>
      <c r="T10153">
        <v>5</v>
      </c>
    </row>
    <row r="10154" spans="1:20">
      <c r="A10154" s="66" t="s">
        <v>1738</v>
      </c>
      <c r="B10154" t="s">
        <v>1762</v>
      </c>
      <c r="C10154" t="s">
        <v>1491</v>
      </c>
      <c r="D10154" s="1" t="s">
        <v>44</v>
      </c>
      <c r="E10154" s="1" t="s">
        <v>73</v>
      </c>
      <c r="F10154" s="38" t="s">
        <v>73</v>
      </c>
      <c r="G10154" s="151">
        <v>30</v>
      </c>
      <c r="H10154" s="151">
        <f t="shared" si="634"/>
        <v>1.6348773841961851E-2</v>
      </c>
      <c r="I10154" s="213"/>
      <c r="J10154" s="303" t="s">
        <v>100</v>
      </c>
      <c r="K10154" s="303"/>
      <c r="L10154" s="303"/>
      <c r="M10154" s="2">
        <v>0.233333333333333</v>
      </c>
      <c r="N10154">
        <v>0.15923234053296101</v>
      </c>
      <c r="O10154">
        <v>0.35605433764809602</v>
      </c>
      <c r="P10154">
        <v>5</v>
      </c>
      <c r="Q10154" s="2">
        <v>7.2222222222222202E-2</v>
      </c>
      <c r="R10154">
        <v>3.8888888888888903E-2</v>
      </c>
      <c r="S10154">
        <v>8.6958199124991795E-2</v>
      </c>
      <c r="T10154">
        <v>5</v>
      </c>
    </row>
    <row r="10155" spans="1:20">
      <c r="A10155" s="66" t="s">
        <v>1738</v>
      </c>
      <c r="B10155" t="s">
        <v>1762</v>
      </c>
      <c r="C10155" t="s">
        <v>1491</v>
      </c>
      <c r="D10155" s="1" t="s">
        <v>44</v>
      </c>
      <c r="E10155" s="1" t="s">
        <v>73</v>
      </c>
      <c r="F10155" s="38" t="s">
        <v>73</v>
      </c>
      <c r="G10155" s="151">
        <v>1835</v>
      </c>
      <c r="H10155" s="151">
        <f t="shared" si="634"/>
        <v>1</v>
      </c>
      <c r="I10155" s="213"/>
      <c r="J10155" s="303"/>
      <c r="K10155" s="303"/>
      <c r="L10155" s="303" t="s">
        <v>100</v>
      </c>
      <c r="M10155" s="2">
        <v>0.30555555555555602</v>
      </c>
      <c r="N10155">
        <v>0.18592445034090599</v>
      </c>
      <c r="O10155">
        <v>0.41573970964154899</v>
      </c>
      <c r="P10155">
        <v>5</v>
      </c>
      <c r="Q10155" s="2">
        <v>0.12777777777777799</v>
      </c>
      <c r="R10155">
        <v>5.1669653438161899E-2</v>
      </c>
      <c r="S10155">
        <v>0.115536857461586</v>
      </c>
      <c r="T10155">
        <v>5</v>
      </c>
    </row>
    <row r="10156" spans="1:20">
      <c r="A10156" s="66" t="s">
        <v>1738</v>
      </c>
      <c r="B10156" t="s">
        <v>682</v>
      </c>
      <c r="C10156" t="s">
        <v>1491</v>
      </c>
      <c r="D10156" s="1" t="s">
        <v>44</v>
      </c>
      <c r="E10156" s="1" t="s">
        <v>73</v>
      </c>
      <c r="F10156" s="38" t="s">
        <v>73</v>
      </c>
      <c r="G10156" s="151">
        <v>0</v>
      </c>
      <c r="H10156" s="151">
        <f t="shared" si="634"/>
        <v>0</v>
      </c>
      <c r="I10156" s="213" t="s">
        <v>100</v>
      </c>
      <c r="J10156" s="303"/>
      <c r="K10156" s="303"/>
      <c r="L10156" s="303"/>
      <c r="M10156" s="2">
        <v>0.76111111111111096</v>
      </c>
      <c r="N10156">
        <v>0.100385061108848</v>
      </c>
      <c r="O10156">
        <v>0.22446782056485501</v>
      </c>
      <c r="P10156">
        <v>5</v>
      </c>
      <c r="Q10156" s="2">
        <v>0.82190476190476203</v>
      </c>
      <c r="R10156">
        <v>8.3887649973581904E-2</v>
      </c>
      <c r="S10156">
        <v>0.18757848781363801</v>
      </c>
      <c r="T10156">
        <v>5</v>
      </c>
    </row>
    <row r="10157" spans="1:20">
      <c r="A10157" s="66" t="s">
        <v>1738</v>
      </c>
      <c r="B10157" t="s">
        <v>682</v>
      </c>
      <c r="C10157" t="s">
        <v>1491</v>
      </c>
      <c r="D10157" s="1" t="s">
        <v>44</v>
      </c>
      <c r="E10157" s="1" t="s">
        <v>73</v>
      </c>
      <c r="F10157" s="38" t="s">
        <v>73</v>
      </c>
      <c r="G10157" s="151">
        <v>30</v>
      </c>
      <c r="H10157" s="151">
        <f t="shared" si="634"/>
        <v>1.6348773841961851E-2</v>
      </c>
      <c r="I10157" s="213"/>
      <c r="J10157" s="303" t="s">
        <v>100</v>
      </c>
      <c r="K10157" s="303"/>
      <c r="L10157" s="303"/>
      <c r="M10157" s="2">
        <v>0.94444444444444398</v>
      </c>
      <c r="N10157">
        <v>1.9641855032959701E-2</v>
      </c>
      <c r="O10157">
        <v>4.3920523057894199E-2</v>
      </c>
      <c r="P10157">
        <v>5</v>
      </c>
      <c r="Q10157" s="2">
        <v>0.77222222222222203</v>
      </c>
      <c r="R10157">
        <v>0.13732452327009201</v>
      </c>
      <c r="S10157">
        <v>0.307066969009677</v>
      </c>
      <c r="T10157">
        <v>5</v>
      </c>
    </row>
    <row r="10158" spans="1:20">
      <c r="A10158" s="66" t="s">
        <v>1738</v>
      </c>
      <c r="B10158" t="s">
        <v>682</v>
      </c>
      <c r="C10158" t="s">
        <v>1491</v>
      </c>
      <c r="D10158" s="1" t="s">
        <v>44</v>
      </c>
      <c r="E10158" s="1" t="s">
        <v>73</v>
      </c>
      <c r="F10158" s="38" t="s">
        <v>73</v>
      </c>
      <c r="G10158" s="151">
        <v>1835</v>
      </c>
      <c r="H10158" s="151">
        <f t="shared" si="634"/>
        <v>1</v>
      </c>
      <c r="I10158" s="213"/>
      <c r="J10158" s="303"/>
      <c r="K10158" s="303"/>
      <c r="L10158" s="303" t="s">
        <v>100</v>
      </c>
      <c r="M10158" s="2">
        <v>0.98888888888888904</v>
      </c>
      <c r="N10158">
        <v>6.8041381743977197E-3</v>
      </c>
      <c r="O10158">
        <v>1.52145154862546E-2</v>
      </c>
      <c r="P10158">
        <v>5</v>
      </c>
      <c r="Q10158" s="2">
        <v>0.87222222222222201</v>
      </c>
      <c r="R10158">
        <v>8.3147941928309793E-2</v>
      </c>
      <c r="S10158">
        <v>0.18592445034090599</v>
      </c>
      <c r="T10158">
        <v>5</v>
      </c>
    </row>
    <row r="10159" spans="1:20">
      <c r="A10159" s="66" t="s">
        <v>1738</v>
      </c>
      <c r="B10159" t="s">
        <v>1764</v>
      </c>
      <c r="C10159" t="s">
        <v>1491</v>
      </c>
      <c r="D10159" s="1" t="s">
        <v>44</v>
      </c>
      <c r="E10159" s="1" t="s">
        <v>73</v>
      </c>
      <c r="F10159" s="38" t="s">
        <v>73</v>
      </c>
      <c r="G10159" s="151">
        <v>0</v>
      </c>
      <c r="H10159" s="151">
        <f t="shared" si="634"/>
        <v>0</v>
      </c>
      <c r="I10159" s="213" t="s">
        <v>100</v>
      </c>
      <c r="J10159" s="303"/>
      <c r="K10159" s="303"/>
      <c r="L10159" s="303"/>
      <c r="M10159" s="2">
        <v>5.5555555555555497E-3</v>
      </c>
      <c r="N10159">
        <v>5.5555555555555497E-3</v>
      </c>
      <c r="O10159">
        <v>1.24225998749988E-2</v>
      </c>
      <c r="P10159">
        <v>5</v>
      </c>
      <c r="Q10159" s="2">
        <v>0</v>
      </c>
      <c r="R10159">
        <v>0</v>
      </c>
      <c r="S10159">
        <v>0</v>
      </c>
      <c r="T10159">
        <v>5</v>
      </c>
    </row>
    <row r="10160" spans="1:20">
      <c r="A10160" s="66" t="s">
        <v>1738</v>
      </c>
      <c r="B10160" t="s">
        <v>1764</v>
      </c>
      <c r="C10160" t="s">
        <v>1491</v>
      </c>
      <c r="D10160" s="1" t="s">
        <v>44</v>
      </c>
      <c r="E10160" s="1" t="s">
        <v>73</v>
      </c>
      <c r="F10160" s="38" t="s">
        <v>73</v>
      </c>
      <c r="G10160" s="151">
        <v>30</v>
      </c>
      <c r="H10160" s="151">
        <f t="shared" si="634"/>
        <v>1.6348773841961851E-2</v>
      </c>
      <c r="I10160" s="213"/>
      <c r="J10160" s="303" t="s">
        <v>100</v>
      </c>
      <c r="K10160" s="303"/>
      <c r="L10160" s="303"/>
      <c r="M10160" s="2">
        <v>0</v>
      </c>
      <c r="N10160">
        <v>0</v>
      </c>
      <c r="O10160">
        <v>0</v>
      </c>
      <c r="P10160">
        <v>5</v>
      </c>
      <c r="Q10160" s="2">
        <v>0</v>
      </c>
      <c r="R10160">
        <v>0</v>
      </c>
      <c r="S10160">
        <v>0</v>
      </c>
      <c r="T10160">
        <v>5</v>
      </c>
    </row>
    <row r="10161" spans="1:20">
      <c r="A10161" s="66" t="s">
        <v>1738</v>
      </c>
      <c r="B10161" t="s">
        <v>1764</v>
      </c>
      <c r="C10161" t="s">
        <v>1491</v>
      </c>
      <c r="D10161" s="1" t="s">
        <v>44</v>
      </c>
      <c r="E10161" s="1" t="s">
        <v>73</v>
      </c>
      <c r="F10161" s="38" t="s">
        <v>73</v>
      </c>
      <c r="G10161" s="151">
        <v>1835</v>
      </c>
      <c r="H10161" s="151">
        <f t="shared" si="634"/>
        <v>1</v>
      </c>
      <c r="I10161" s="213"/>
      <c r="J10161" s="303"/>
      <c r="K10161" s="303"/>
      <c r="L10161" s="303" t="s">
        <v>100</v>
      </c>
      <c r="M10161" s="2">
        <v>0</v>
      </c>
      <c r="N10161">
        <v>0</v>
      </c>
      <c r="O10161">
        <v>0</v>
      </c>
      <c r="P10161">
        <v>5</v>
      </c>
      <c r="Q10161" s="2">
        <v>0</v>
      </c>
      <c r="R10161">
        <v>0</v>
      </c>
      <c r="S10161">
        <v>0</v>
      </c>
      <c r="T10161">
        <v>5</v>
      </c>
    </row>
    <row r="10162" spans="1:20">
      <c r="A10162" s="66" t="s">
        <v>1738</v>
      </c>
      <c r="B10162" t="s">
        <v>1768</v>
      </c>
      <c r="C10162" t="s">
        <v>1491</v>
      </c>
      <c r="D10162" s="1" t="s">
        <v>44</v>
      </c>
      <c r="E10162" s="1" t="s">
        <v>73</v>
      </c>
      <c r="F10162" s="38" t="s">
        <v>73</v>
      </c>
      <c r="G10162" s="151">
        <v>0</v>
      </c>
      <c r="H10162" s="151">
        <f t="shared" si="634"/>
        <v>0</v>
      </c>
      <c r="I10162" s="213" t="s">
        <v>100</v>
      </c>
      <c r="J10162" s="303"/>
      <c r="K10162" s="303"/>
      <c r="L10162" s="303"/>
      <c r="M10162" s="2">
        <v>1.1111111111111099E-2</v>
      </c>
      <c r="N10162">
        <v>6.8041381743977197E-3</v>
      </c>
      <c r="O10162">
        <v>1.52145154862546E-2</v>
      </c>
      <c r="P10162">
        <v>5</v>
      </c>
      <c r="Q10162" s="2">
        <v>1.6666666666666701E-2</v>
      </c>
      <c r="R10162">
        <v>1.6666666666666701E-2</v>
      </c>
      <c r="S10162">
        <v>3.7267799624996503E-2</v>
      </c>
      <c r="T10162">
        <v>5</v>
      </c>
    </row>
    <row r="10163" spans="1:20">
      <c r="A10163" s="66" t="s">
        <v>1738</v>
      </c>
      <c r="B10163" t="s">
        <v>1768</v>
      </c>
      <c r="C10163" t="s">
        <v>1491</v>
      </c>
      <c r="D10163" s="1" t="s">
        <v>44</v>
      </c>
      <c r="E10163" s="1" t="s">
        <v>73</v>
      </c>
      <c r="F10163" s="38" t="s">
        <v>73</v>
      </c>
      <c r="G10163" s="151">
        <v>30</v>
      </c>
      <c r="H10163" s="151">
        <f t="shared" si="634"/>
        <v>1.6348773841961851E-2</v>
      </c>
      <c r="I10163" s="213"/>
      <c r="J10163" s="303" t="s">
        <v>100</v>
      </c>
      <c r="K10163" s="303"/>
      <c r="L10163" s="303"/>
      <c r="M10163" s="2">
        <v>2.2222222222222199E-2</v>
      </c>
      <c r="N10163">
        <v>1.6197088596792499E-2</v>
      </c>
      <c r="O10163">
        <v>3.62177911400147E-2</v>
      </c>
      <c r="P10163">
        <v>5</v>
      </c>
      <c r="Q10163" s="2">
        <v>2.7777777777777801E-2</v>
      </c>
      <c r="R10163">
        <v>2.7777777777777801E-2</v>
      </c>
      <c r="S10163">
        <v>6.2112999374994197E-2</v>
      </c>
      <c r="T10163">
        <v>5</v>
      </c>
    </row>
    <row r="10164" spans="1:20">
      <c r="A10164" s="66" t="s">
        <v>1738</v>
      </c>
      <c r="B10164" t="s">
        <v>1768</v>
      </c>
      <c r="C10164" t="s">
        <v>1491</v>
      </c>
      <c r="D10164" s="1" t="s">
        <v>44</v>
      </c>
      <c r="E10164" s="1" t="s">
        <v>73</v>
      </c>
      <c r="F10164" s="38" t="s">
        <v>73</v>
      </c>
      <c r="G10164" s="151">
        <v>1835</v>
      </c>
      <c r="H10164" s="151">
        <f t="shared" si="634"/>
        <v>1</v>
      </c>
      <c r="I10164" s="213"/>
      <c r="J10164" s="303"/>
      <c r="K10164" s="303"/>
      <c r="L10164" s="303" t="s">
        <v>100</v>
      </c>
      <c r="M10164" s="2">
        <v>0</v>
      </c>
      <c r="N10164">
        <v>0</v>
      </c>
      <c r="O10164">
        <v>0</v>
      </c>
      <c r="P10164">
        <v>5</v>
      </c>
      <c r="Q10164" s="2">
        <v>6.1111111111111102E-2</v>
      </c>
      <c r="R10164">
        <v>6.1111111111111102E-2</v>
      </c>
      <c r="S10164">
        <v>0.13664859862498699</v>
      </c>
      <c r="T10164">
        <v>5</v>
      </c>
    </row>
    <row r="10165" spans="1:20">
      <c r="A10165" s="66" t="s">
        <v>1738</v>
      </c>
      <c r="B10165" t="s">
        <v>1771</v>
      </c>
      <c r="C10165" t="s">
        <v>1491</v>
      </c>
      <c r="D10165" s="1" t="s">
        <v>44</v>
      </c>
      <c r="E10165" s="1" t="s">
        <v>73</v>
      </c>
      <c r="F10165" s="38" t="s">
        <v>73</v>
      </c>
      <c r="G10165" s="151">
        <v>0</v>
      </c>
      <c r="H10165" s="151">
        <f t="shared" si="634"/>
        <v>0</v>
      </c>
      <c r="I10165" s="213" t="s">
        <v>100</v>
      </c>
      <c r="J10165" s="303"/>
      <c r="K10165" s="303"/>
      <c r="L10165" s="303"/>
      <c r="M10165" s="2">
        <v>0</v>
      </c>
      <c r="N10165">
        <v>0</v>
      </c>
      <c r="O10165">
        <v>0</v>
      </c>
      <c r="P10165">
        <v>5</v>
      </c>
      <c r="Q10165" s="2">
        <v>0</v>
      </c>
      <c r="R10165">
        <v>0</v>
      </c>
      <c r="S10165">
        <v>0</v>
      </c>
      <c r="T10165">
        <v>5</v>
      </c>
    </row>
    <row r="10166" spans="1:20">
      <c r="A10166" s="66" t="s">
        <v>1738</v>
      </c>
      <c r="B10166" t="s">
        <v>1771</v>
      </c>
      <c r="C10166" t="s">
        <v>1491</v>
      </c>
      <c r="D10166" s="1" t="s">
        <v>44</v>
      </c>
      <c r="E10166" s="1" t="s">
        <v>73</v>
      </c>
      <c r="F10166" s="38" t="s">
        <v>73</v>
      </c>
      <c r="G10166" s="151">
        <v>30</v>
      </c>
      <c r="H10166" s="151">
        <f t="shared" si="634"/>
        <v>1.6348773841961851E-2</v>
      </c>
      <c r="I10166" s="213"/>
      <c r="J10166" s="303" t="s">
        <v>100</v>
      </c>
      <c r="K10166" s="303"/>
      <c r="L10166" s="303"/>
      <c r="M10166" s="2">
        <v>2.2222222222222199E-2</v>
      </c>
      <c r="N10166">
        <v>2.2222222222222199E-2</v>
      </c>
      <c r="O10166">
        <v>4.9690399499995298E-2</v>
      </c>
      <c r="P10166">
        <v>5</v>
      </c>
      <c r="Q10166" s="2">
        <v>0</v>
      </c>
      <c r="R10166">
        <v>0</v>
      </c>
      <c r="S10166">
        <v>0</v>
      </c>
      <c r="T10166">
        <v>5</v>
      </c>
    </row>
    <row r="10167" spans="1:20">
      <c r="A10167" s="66" t="s">
        <v>1738</v>
      </c>
      <c r="B10167" t="s">
        <v>1771</v>
      </c>
      <c r="C10167" t="s">
        <v>1491</v>
      </c>
      <c r="D10167" s="1" t="s">
        <v>44</v>
      </c>
      <c r="E10167" s="1" t="s">
        <v>73</v>
      </c>
      <c r="F10167" s="38" t="s">
        <v>73</v>
      </c>
      <c r="G10167" s="151">
        <v>1835</v>
      </c>
      <c r="H10167" s="151">
        <f t="shared" si="634"/>
        <v>1</v>
      </c>
      <c r="I10167" s="213"/>
      <c r="J10167" s="303"/>
      <c r="K10167" s="303"/>
      <c r="L10167" s="303" t="s">
        <v>100</v>
      </c>
      <c r="M10167" s="2">
        <v>1.6666666666666701E-2</v>
      </c>
      <c r="N10167">
        <v>1.1111111111111099E-2</v>
      </c>
      <c r="O10167">
        <v>2.4845199749997701E-2</v>
      </c>
      <c r="P10167">
        <v>5</v>
      </c>
      <c r="Q10167" s="2">
        <v>8.8888888888888906E-2</v>
      </c>
      <c r="R10167">
        <v>4.06353856620216E-2</v>
      </c>
      <c r="S10167">
        <v>9.0863484632200703E-2</v>
      </c>
      <c r="T10167">
        <v>5</v>
      </c>
    </row>
    <row r="10168" spans="1:20">
      <c r="A10168" s="66" t="s">
        <v>1738</v>
      </c>
      <c r="B10168" t="s">
        <v>1772</v>
      </c>
      <c r="C10168" t="s">
        <v>1491</v>
      </c>
      <c r="D10168" s="1" t="s">
        <v>44</v>
      </c>
      <c r="E10168" s="1" t="s">
        <v>73</v>
      </c>
      <c r="F10168" s="38" t="s">
        <v>73</v>
      </c>
      <c r="G10168" s="151">
        <v>0</v>
      </c>
      <c r="H10168" s="151">
        <f t="shared" si="634"/>
        <v>0</v>
      </c>
      <c r="I10168" s="213" t="s">
        <v>100</v>
      </c>
      <c r="J10168" s="303"/>
      <c r="K10168" s="303"/>
      <c r="L10168" s="303"/>
      <c r="M10168" s="2">
        <v>0</v>
      </c>
      <c r="N10168">
        <v>0</v>
      </c>
      <c r="O10168">
        <v>0</v>
      </c>
      <c r="P10168">
        <v>5</v>
      </c>
      <c r="Q10168" s="2">
        <v>0</v>
      </c>
      <c r="R10168">
        <v>0</v>
      </c>
      <c r="S10168">
        <v>0</v>
      </c>
      <c r="T10168">
        <v>5</v>
      </c>
    </row>
    <row r="10169" spans="1:20">
      <c r="A10169" s="66" t="s">
        <v>1738</v>
      </c>
      <c r="B10169" t="s">
        <v>1772</v>
      </c>
      <c r="C10169" t="s">
        <v>1491</v>
      </c>
      <c r="D10169" s="1" t="s">
        <v>44</v>
      </c>
      <c r="E10169" s="1" t="s">
        <v>73</v>
      </c>
      <c r="F10169" s="38" t="s">
        <v>73</v>
      </c>
      <c r="G10169" s="151">
        <v>30</v>
      </c>
      <c r="H10169" s="151">
        <f t="shared" si="634"/>
        <v>1.6348773841961851E-2</v>
      </c>
      <c r="I10169" s="213"/>
      <c r="J10169" s="303" t="s">
        <v>100</v>
      </c>
      <c r="K10169" s="303"/>
      <c r="L10169" s="303"/>
      <c r="M10169" s="2">
        <v>4.4444444444444398E-2</v>
      </c>
      <c r="N10169">
        <v>4.4444444444444398E-2</v>
      </c>
      <c r="O10169">
        <v>9.9380798999990597E-2</v>
      </c>
      <c r="P10169">
        <v>5</v>
      </c>
      <c r="Q10169" s="2">
        <v>9.44444444444444E-2</v>
      </c>
      <c r="R10169">
        <v>5.0917507721731599E-2</v>
      </c>
      <c r="S10169">
        <v>0.11385500851066201</v>
      </c>
      <c r="T10169">
        <v>5</v>
      </c>
    </row>
    <row r="10170" spans="1:20">
      <c r="A10170" s="66" t="s">
        <v>1738</v>
      </c>
      <c r="B10170" t="s">
        <v>1772</v>
      </c>
      <c r="C10170" t="s">
        <v>1491</v>
      </c>
      <c r="D10170" s="1" t="s">
        <v>44</v>
      </c>
      <c r="E10170" s="1" t="s">
        <v>73</v>
      </c>
      <c r="F10170" s="38" t="s">
        <v>73</v>
      </c>
      <c r="G10170" s="151">
        <v>1835</v>
      </c>
      <c r="H10170" s="151">
        <f t="shared" si="634"/>
        <v>1</v>
      </c>
      <c r="I10170" s="213"/>
      <c r="J10170" s="303"/>
      <c r="K10170" s="303"/>
      <c r="L10170" s="303" t="s">
        <v>100</v>
      </c>
      <c r="M10170" s="2">
        <v>0</v>
      </c>
      <c r="N10170">
        <v>0</v>
      </c>
      <c r="O10170">
        <v>0</v>
      </c>
      <c r="P10170">
        <v>5</v>
      </c>
      <c r="Q10170" s="2">
        <v>0</v>
      </c>
      <c r="R10170">
        <v>0</v>
      </c>
      <c r="S10170">
        <v>0</v>
      </c>
      <c r="T10170">
        <v>5</v>
      </c>
    </row>
    <row r="10171" spans="1:20">
      <c r="A10171" s="66" t="s">
        <v>1738</v>
      </c>
      <c r="B10171" t="s">
        <v>1773</v>
      </c>
      <c r="C10171" t="s">
        <v>1491</v>
      </c>
      <c r="D10171" s="1" t="s">
        <v>44</v>
      </c>
      <c r="E10171" s="1" t="s">
        <v>73</v>
      </c>
      <c r="F10171" s="38" t="s">
        <v>73</v>
      </c>
      <c r="G10171" s="151">
        <v>0</v>
      </c>
      <c r="H10171" s="151">
        <f t="shared" si="634"/>
        <v>0</v>
      </c>
      <c r="I10171" s="213" t="s">
        <v>100</v>
      </c>
      <c r="J10171" s="303"/>
      <c r="K10171" s="303"/>
      <c r="L10171" s="303"/>
      <c r="M10171" s="2">
        <v>0</v>
      </c>
      <c r="N10171">
        <v>0</v>
      </c>
      <c r="O10171">
        <v>0</v>
      </c>
      <c r="P10171">
        <v>5</v>
      </c>
      <c r="Q10171" s="2">
        <v>0.105555555555556</v>
      </c>
      <c r="R10171">
        <v>9.2295820699089703E-2</v>
      </c>
      <c r="S10171">
        <v>0.20637972912229699</v>
      </c>
      <c r="T10171">
        <v>5</v>
      </c>
    </row>
    <row r="10172" spans="1:20">
      <c r="A10172" s="66" t="s">
        <v>1738</v>
      </c>
      <c r="B10172" t="s">
        <v>1773</v>
      </c>
      <c r="C10172" t="s">
        <v>1491</v>
      </c>
      <c r="D10172" s="1" t="s">
        <v>44</v>
      </c>
      <c r="E10172" s="1" t="s">
        <v>73</v>
      </c>
      <c r="F10172" s="38" t="s">
        <v>73</v>
      </c>
      <c r="G10172" s="151">
        <v>30</v>
      </c>
      <c r="H10172" s="151">
        <f t="shared" si="634"/>
        <v>1.6348773841961851E-2</v>
      </c>
      <c r="I10172" s="213"/>
      <c r="J10172" s="303" t="s">
        <v>100</v>
      </c>
      <c r="K10172" s="303"/>
      <c r="L10172" s="303"/>
      <c r="M10172" s="2">
        <v>1.6666666666666701E-2</v>
      </c>
      <c r="N10172">
        <v>1.6666666666666701E-2</v>
      </c>
      <c r="O10172">
        <v>3.7267799624996503E-2</v>
      </c>
      <c r="P10172">
        <v>5</v>
      </c>
      <c r="Q10172" s="2">
        <v>0</v>
      </c>
      <c r="R10172">
        <v>0</v>
      </c>
      <c r="S10172">
        <v>0</v>
      </c>
      <c r="T10172">
        <v>5</v>
      </c>
    </row>
    <row r="10173" spans="1:20">
      <c r="A10173" s="66" t="s">
        <v>1738</v>
      </c>
      <c r="B10173" t="s">
        <v>1773</v>
      </c>
      <c r="C10173" t="s">
        <v>1491</v>
      </c>
      <c r="D10173" s="1" t="s">
        <v>44</v>
      </c>
      <c r="E10173" s="1" t="s">
        <v>73</v>
      </c>
      <c r="F10173" s="38" t="s">
        <v>73</v>
      </c>
      <c r="G10173" s="151">
        <v>1835</v>
      </c>
      <c r="H10173" s="151">
        <f t="shared" si="634"/>
        <v>1</v>
      </c>
      <c r="I10173" s="213"/>
      <c r="J10173" s="303"/>
      <c r="K10173" s="303"/>
      <c r="L10173" s="303" t="s">
        <v>100</v>
      </c>
      <c r="M10173" s="2">
        <v>0.12777777777777799</v>
      </c>
      <c r="N10173">
        <v>8.1270771324043298E-2</v>
      </c>
      <c r="O10173">
        <v>0.18172696926440099</v>
      </c>
      <c r="P10173">
        <v>5</v>
      </c>
      <c r="Q10173" s="2">
        <v>7.2222222222222202E-2</v>
      </c>
      <c r="R10173">
        <v>7.2222222222222202E-2</v>
      </c>
      <c r="S10173">
        <v>0.16149379837498501</v>
      </c>
      <c r="T10173">
        <v>5</v>
      </c>
    </row>
    <row r="10174" spans="1:20">
      <c r="A10174" s="66" t="s">
        <v>1738</v>
      </c>
      <c r="B10174" t="s">
        <v>1774</v>
      </c>
      <c r="C10174" t="s">
        <v>1491</v>
      </c>
      <c r="D10174" s="1" t="s">
        <v>44</v>
      </c>
      <c r="E10174" s="1" t="s">
        <v>73</v>
      </c>
      <c r="F10174" s="38" t="s">
        <v>73</v>
      </c>
      <c r="G10174" s="151">
        <v>0</v>
      </c>
      <c r="H10174" s="151">
        <f t="shared" si="634"/>
        <v>0</v>
      </c>
      <c r="I10174" s="213" t="s">
        <v>100</v>
      </c>
      <c r="J10174" s="303"/>
      <c r="K10174" s="303"/>
      <c r="L10174" s="303"/>
      <c r="M10174" s="2">
        <v>0.155555555555556</v>
      </c>
      <c r="N10174">
        <v>0.120953005872651</v>
      </c>
      <c r="O10174">
        <v>0.27045914321418002</v>
      </c>
      <c r="P10174">
        <v>5</v>
      </c>
      <c r="Q10174" s="2">
        <v>0.366507936507937</v>
      </c>
      <c r="R10174">
        <v>0.219914663125716</v>
      </c>
      <c r="S10174">
        <v>0.49174413599806699</v>
      </c>
      <c r="T10174">
        <v>5</v>
      </c>
    </row>
    <row r="10175" spans="1:20">
      <c r="A10175" s="66" t="s">
        <v>1738</v>
      </c>
      <c r="B10175" t="s">
        <v>1774</v>
      </c>
      <c r="C10175" t="s">
        <v>1491</v>
      </c>
      <c r="D10175" s="1" t="s">
        <v>44</v>
      </c>
      <c r="E10175" s="1" t="s">
        <v>73</v>
      </c>
      <c r="F10175" s="38" t="s">
        <v>73</v>
      </c>
      <c r="G10175" s="151">
        <v>30</v>
      </c>
      <c r="H10175" s="151">
        <f t="shared" si="634"/>
        <v>1.6348773841961851E-2</v>
      </c>
      <c r="I10175" s="213"/>
      <c r="J10175" s="303" t="s">
        <v>100</v>
      </c>
      <c r="K10175" s="303"/>
      <c r="L10175" s="303"/>
      <c r="M10175" s="2">
        <v>0.31666666666666698</v>
      </c>
      <c r="N10175">
        <v>0.16587776252037401</v>
      </c>
      <c r="O10175">
        <v>0.37091395295112201</v>
      </c>
      <c r="P10175">
        <v>5</v>
      </c>
      <c r="Q10175" s="2">
        <v>7.2222222222222202E-2</v>
      </c>
      <c r="R10175">
        <v>5.3863109526848099E-2</v>
      </c>
      <c r="S10175">
        <v>0.120441574381549</v>
      </c>
      <c r="T10175">
        <v>5</v>
      </c>
    </row>
    <row r="10176" spans="1:20">
      <c r="A10176" s="66" t="s">
        <v>1738</v>
      </c>
      <c r="B10176" t="s">
        <v>1774</v>
      </c>
      <c r="C10176" t="s">
        <v>1491</v>
      </c>
      <c r="D10176" s="1" t="s">
        <v>44</v>
      </c>
      <c r="E10176" s="1" t="s">
        <v>73</v>
      </c>
      <c r="F10176" s="38" t="s">
        <v>73</v>
      </c>
      <c r="G10176" s="151">
        <v>1835</v>
      </c>
      <c r="H10176" s="151">
        <f t="shared" si="634"/>
        <v>1</v>
      </c>
      <c r="I10176" s="213"/>
      <c r="J10176" s="303"/>
      <c r="K10176" s="303"/>
      <c r="L10176" s="303" t="s">
        <v>100</v>
      </c>
      <c r="M10176" s="2">
        <v>0.46666666666666701</v>
      </c>
      <c r="N10176">
        <v>0.16182790737366101</v>
      </c>
      <c r="O10176">
        <v>0.36185820154404602</v>
      </c>
      <c r="P10176">
        <v>5</v>
      </c>
      <c r="Q10176" s="2">
        <v>0.35</v>
      </c>
      <c r="R10176">
        <v>9.7261896666731101E-2</v>
      </c>
      <c r="S10176">
        <v>0.21748421256737099</v>
      </c>
      <c r="T10176">
        <v>5</v>
      </c>
    </row>
    <row r="10177" spans="1:20">
      <c r="A10177" s="66" t="s">
        <v>1738</v>
      </c>
      <c r="B10177" t="s">
        <v>1776</v>
      </c>
      <c r="C10177" t="s">
        <v>1491</v>
      </c>
      <c r="D10177" s="1" t="s">
        <v>44</v>
      </c>
      <c r="E10177" s="1" t="s">
        <v>73</v>
      </c>
      <c r="F10177" s="38" t="s">
        <v>73</v>
      </c>
      <c r="G10177" s="151">
        <v>0</v>
      </c>
      <c r="H10177" s="151">
        <f t="shared" si="634"/>
        <v>0</v>
      </c>
      <c r="I10177" s="213" t="s">
        <v>100</v>
      </c>
      <c r="J10177" s="303"/>
      <c r="K10177" s="303"/>
      <c r="L10177" s="303"/>
      <c r="M10177" s="2">
        <v>3.8888888888888903E-2</v>
      </c>
      <c r="N10177">
        <v>2.4216105241892601E-2</v>
      </c>
      <c r="O10177">
        <v>5.4148857471160897E-2</v>
      </c>
      <c r="P10177">
        <v>5</v>
      </c>
      <c r="Q10177" s="2">
        <v>0</v>
      </c>
      <c r="R10177">
        <v>0</v>
      </c>
      <c r="S10177">
        <v>0</v>
      </c>
      <c r="T10177">
        <v>5</v>
      </c>
    </row>
    <row r="10178" spans="1:20">
      <c r="A10178" s="66" t="s">
        <v>1738</v>
      </c>
      <c r="B10178" t="s">
        <v>1776</v>
      </c>
      <c r="C10178" t="s">
        <v>1491</v>
      </c>
      <c r="D10178" s="1" t="s">
        <v>44</v>
      </c>
      <c r="E10178" s="1" t="s">
        <v>73</v>
      </c>
      <c r="F10178" s="38" t="s">
        <v>73</v>
      </c>
      <c r="G10178" s="151">
        <v>30</v>
      </c>
      <c r="H10178" s="151">
        <f t="shared" si="634"/>
        <v>1.6348773841961851E-2</v>
      </c>
      <c r="I10178" s="213"/>
      <c r="J10178" s="303" t="s">
        <v>100</v>
      </c>
      <c r="K10178" s="303"/>
      <c r="L10178" s="303"/>
      <c r="M10178" s="2">
        <v>0.61111111111111105</v>
      </c>
      <c r="N10178">
        <v>0.15981277626269499</v>
      </c>
      <c r="O10178">
        <v>0.35735223139634997</v>
      </c>
      <c r="P10178">
        <v>5</v>
      </c>
      <c r="Q10178" s="2">
        <v>0.37222222222222201</v>
      </c>
      <c r="R10178">
        <v>0.19176728437881299</v>
      </c>
      <c r="S10178">
        <v>0.42880468373156</v>
      </c>
      <c r="T10178">
        <v>5</v>
      </c>
    </row>
    <row r="10179" spans="1:20">
      <c r="A10179" s="66" t="s">
        <v>1738</v>
      </c>
      <c r="B10179" t="s">
        <v>1776</v>
      </c>
      <c r="C10179" t="s">
        <v>1491</v>
      </c>
      <c r="D10179" s="1" t="s">
        <v>44</v>
      </c>
      <c r="E10179" s="1" t="s">
        <v>73</v>
      </c>
      <c r="F10179" s="38" t="s">
        <v>73</v>
      </c>
      <c r="G10179" s="151">
        <v>1835</v>
      </c>
      <c r="H10179" s="151">
        <f t="shared" si="634"/>
        <v>1</v>
      </c>
      <c r="I10179" s="213"/>
      <c r="J10179" s="303"/>
      <c r="K10179" s="303"/>
      <c r="L10179" s="303" t="s">
        <v>100</v>
      </c>
      <c r="M10179" s="2">
        <v>0.50555555555555598</v>
      </c>
      <c r="N10179">
        <v>0.13362237189784101</v>
      </c>
      <c r="O10179">
        <v>0.29878870687832998</v>
      </c>
      <c r="P10179">
        <v>5</v>
      </c>
      <c r="Q10179" s="2">
        <v>0.36666666666666697</v>
      </c>
      <c r="R10179">
        <v>0.19372884193514101</v>
      </c>
      <c r="S10179">
        <v>0.43319085976928701</v>
      </c>
      <c r="T10179">
        <v>5</v>
      </c>
    </row>
    <row r="10180" spans="1:20">
      <c r="A10180" s="66" t="s">
        <v>1738</v>
      </c>
      <c r="B10180" t="s">
        <v>1782</v>
      </c>
      <c r="C10180" t="s">
        <v>1491</v>
      </c>
      <c r="D10180" s="1" t="s">
        <v>44</v>
      </c>
      <c r="E10180" s="1" t="s">
        <v>73</v>
      </c>
      <c r="F10180" s="38" t="s">
        <v>73</v>
      </c>
      <c r="G10180" s="151">
        <v>0</v>
      </c>
      <c r="H10180" s="151">
        <f t="shared" si="634"/>
        <v>0</v>
      </c>
      <c r="I10180" s="213" t="s">
        <v>100</v>
      </c>
      <c r="J10180" s="303"/>
      <c r="K10180" s="303"/>
      <c r="L10180" s="303"/>
      <c r="M10180" s="2">
        <v>0</v>
      </c>
      <c r="N10180">
        <v>0</v>
      </c>
      <c r="O10180">
        <v>0</v>
      </c>
      <c r="P10180">
        <v>5</v>
      </c>
      <c r="Q10180" s="2">
        <v>0</v>
      </c>
      <c r="R10180">
        <v>0</v>
      </c>
      <c r="S10180">
        <v>0</v>
      </c>
      <c r="T10180">
        <v>5</v>
      </c>
    </row>
    <row r="10181" spans="1:20">
      <c r="A10181" s="66" t="s">
        <v>1738</v>
      </c>
      <c r="B10181" t="s">
        <v>1782</v>
      </c>
      <c r="C10181" t="s">
        <v>1491</v>
      </c>
      <c r="D10181" s="1" t="s">
        <v>44</v>
      </c>
      <c r="E10181" s="1" t="s">
        <v>73</v>
      </c>
      <c r="F10181" s="38" t="s">
        <v>73</v>
      </c>
      <c r="G10181" s="151">
        <v>30</v>
      </c>
      <c r="H10181" s="151">
        <f t="shared" si="634"/>
        <v>1.6348773841961851E-2</v>
      </c>
      <c r="I10181" s="213"/>
      <c r="J10181" s="303" t="s">
        <v>100</v>
      </c>
      <c r="K10181" s="303"/>
      <c r="L10181" s="303"/>
      <c r="M10181" s="2">
        <v>0</v>
      </c>
      <c r="N10181">
        <v>0</v>
      </c>
      <c r="O10181">
        <v>0</v>
      </c>
      <c r="P10181">
        <v>5</v>
      </c>
      <c r="Q10181" s="2">
        <v>0</v>
      </c>
      <c r="R10181">
        <v>0</v>
      </c>
      <c r="S10181">
        <v>0</v>
      </c>
      <c r="T10181">
        <v>5</v>
      </c>
    </row>
    <row r="10182" spans="1:20">
      <c r="A10182" s="66" t="s">
        <v>1738</v>
      </c>
      <c r="B10182" t="s">
        <v>1782</v>
      </c>
      <c r="C10182" t="s">
        <v>1491</v>
      </c>
      <c r="D10182" s="1" t="s">
        <v>44</v>
      </c>
      <c r="E10182" s="1" t="s">
        <v>73</v>
      </c>
      <c r="F10182" s="38" t="s">
        <v>73</v>
      </c>
      <c r="G10182" s="151">
        <v>1835</v>
      </c>
      <c r="H10182" s="151">
        <f t="shared" si="634"/>
        <v>1</v>
      </c>
      <c r="I10182" s="213"/>
      <c r="J10182" s="303"/>
      <c r="K10182" s="303"/>
      <c r="L10182" s="303" t="s">
        <v>100</v>
      </c>
      <c r="M10182" s="2">
        <v>0</v>
      </c>
      <c r="N10182">
        <v>0</v>
      </c>
      <c r="O10182">
        <v>0</v>
      </c>
      <c r="P10182">
        <v>5</v>
      </c>
      <c r="Q10182" s="2">
        <v>0</v>
      </c>
      <c r="R10182">
        <v>0</v>
      </c>
      <c r="S10182">
        <v>0</v>
      </c>
      <c r="T10182">
        <v>5</v>
      </c>
    </row>
    <row r="10183" spans="1:20">
      <c r="A10183" s="66" t="s">
        <v>1738</v>
      </c>
      <c r="B10183" t="s">
        <v>1788</v>
      </c>
      <c r="C10183" t="s">
        <v>1491</v>
      </c>
      <c r="D10183" s="1" t="s">
        <v>44</v>
      </c>
      <c r="E10183" s="1" t="s">
        <v>73</v>
      </c>
      <c r="F10183" s="38" t="s">
        <v>73</v>
      </c>
      <c r="G10183" s="151">
        <v>0</v>
      </c>
      <c r="H10183" s="151">
        <f t="shared" si="634"/>
        <v>0</v>
      </c>
      <c r="I10183" s="213" t="s">
        <v>100</v>
      </c>
      <c r="J10183" s="303"/>
      <c r="K10183" s="303"/>
      <c r="L10183" s="303"/>
      <c r="M10183" s="2">
        <v>0</v>
      </c>
      <c r="N10183">
        <v>0</v>
      </c>
      <c r="O10183">
        <v>0</v>
      </c>
      <c r="P10183">
        <v>5</v>
      </c>
      <c r="Q10183" s="2">
        <v>5.7142857142857099E-3</v>
      </c>
      <c r="R10183">
        <v>5.7142857142857099E-3</v>
      </c>
      <c r="S10183">
        <v>1.27775312999988E-2</v>
      </c>
      <c r="T10183">
        <v>5</v>
      </c>
    </row>
    <row r="10184" spans="1:20">
      <c r="A10184" s="66" t="s">
        <v>1738</v>
      </c>
      <c r="B10184" t="s">
        <v>1788</v>
      </c>
      <c r="C10184" t="s">
        <v>1491</v>
      </c>
      <c r="D10184" s="1" t="s">
        <v>44</v>
      </c>
      <c r="E10184" s="1" t="s">
        <v>73</v>
      </c>
      <c r="F10184" s="38" t="s">
        <v>73</v>
      </c>
      <c r="G10184" s="151">
        <v>30</v>
      </c>
      <c r="H10184" s="151">
        <f t="shared" si="634"/>
        <v>1.6348773841961851E-2</v>
      </c>
      <c r="I10184" s="213"/>
      <c r="J10184" s="303" t="s">
        <v>100</v>
      </c>
      <c r="K10184" s="303"/>
      <c r="L10184" s="303"/>
      <c r="M10184" s="2">
        <v>0.16666666666666699</v>
      </c>
      <c r="N10184">
        <v>0.105409255338946</v>
      </c>
      <c r="O10184">
        <v>0.23570226039551601</v>
      </c>
      <c r="P10184">
        <v>5</v>
      </c>
      <c r="Q10184" s="2">
        <v>0.1</v>
      </c>
      <c r="R10184">
        <v>8.6780551954518406E-2</v>
      </c>
      <c r="S10184">
        <v>0.19404721329525501</v>
      </c>
      <c r="T10184">
        <v>5</v>
      </c>
    </row>
    <row r="10185" spans="1:20">
      <c r="A10185" s="66" t="s">
        <v>1738</v>
      </c>
      <c r="B10185" t="s">
        <v>1788</v>
      </c>
      <c r="C10185" t="s">
        <v>1491</v>
      </c>
      <c r="D10185" s="1" t="s">
        <v>44</v>
      </c>
      <c r="E10185" s="1" t="s">
        <v>73</v>
      </c>
      <c r="F10185" s="38" t="s">
        <v>73</v>
      </c>
      <c r="G10185" s="151">
        <v>1835</v>
      </c>
      <c r="H10185" s="151">
        <f t="shared" si="634"/>
        <v>1</v>
      </c>
      <c r="I10185" s="213"/>
      <c r="J10185" s="303"/>
      <c r="K10185" s="303"/>
      <c r="L10185" s="303" t="s">
        <v>100</v>
      </c>
      <c r="M10185" s="2">
        <v>0.133333333333333</v>
      </c>
      <c r="N10185">
        <v>0.102213163849856</v>
      </c>
      <c r="O10185">
        <v>0.22855558256360201</v>
      </c>
      <c r="P10185">
        <v>5</v>
      </c>
      <c r="Q10185" s="2">
        <v>0.122222222222222</v>
      </c>
      <c r="R10185">
        <v>6.4907341364155102E-2</v>
      </c>
      <c r="S10185">
        <v>0.14513722752903499</v>
      </c>
      <c r="T10185">
        <v>5</v>
      </c>
    </row>
    <row r="10186" spans="1:20">
      <c r="A10186" s="66" t="s">
        <v>1738</v>
      </c>
      <c r="B10186" t="s">
        <v>691</v>
      </c>
      <c r="C10186" t="s">
        <v>1491</v>
      </c>
      <c r="D10186" s="1" t="s">
        <v>44</v>
      </c>
      <c r="E10186" s="1" t="s">
        <v>73</v>
      </c>
      <c r="F10186" s="38" t="s">
        <v>73</v>
      </c>
      <c r="G10186" s="151">
        <v>0</v>
      </c>
      <c r="H10186" s="151">
        <f t="shared" si="634"/>
        <v>0</v>
      </c>
      <c r="I10186" s="213" t="s">
        <v>100</v>
      </c>
      <c r="J10186" s="303"/>
      <c r="K10186" s="303"/>
      <c r="L10186" s="303"/>
      <c r="M10186" s="2">
        <v>0.9</v>
      </c>
      <c r="N10186">
        <v>0.1</v>
      </c>
      <c r="O10186">
        <v>0.22360679774997899</v>
      </c>
      <c r="P10186">
        <v>5</v>
      </c>
      <c r="Q10186" s="2">
        <v>0.748571428571429</v>
      </c>
      <c r="R10186">
        <v>0.12999733508906799</v>
      </c>
      <c r="S10186">
        <v>0.290682878152975</v>
      </c>
      <c r="T10186">
        <v>5</v>
      </c>
    </row>
    <row r="10187" spans="1:20">
      <c r="A10187" s="66" t="s">
        <v>1738</v>
      </c>
      <c r="B10187" t="s">
        <v>691</v>
      </c>
      <c r="C10187" t="s">
        <v>1491</v>
      </c>
      <c r="D10187" s="1" t="s">
        <v>44</v>
      </c>
      <c r="E10187" s="1" t="s">
        <v>73</v>
      </c>
      <c r="F10187" s="38" t="s">
        <v>73</v>
      </c>
      <c r="G10187" s="151">
        <v>30</v>
      </c>
      <c r="H10187" s="151">
        <f t="shared" si="634"/>
        <v>1.6348773841961851E-2</v>
      </c>
      <c r="I10187" s="213"/>
      <c r="J10187" s="303" t="s">
        <v>100</v>
      </c>
      <c r="K10187" s="303"/>
      <c r="L10187" s="303"/>
      <c r="M10187" s="2">
        <v>0.655555555555556</v>
      </c>
      <c r="N10187">
        <v>6.6666666666666693E-2</v>
      </c>
      <c r="O10187">
        <v>0.14907119849998601</v>
      </c>
      <c r="P10187">
        <v>5</v>
      </c>
      <c r="Q10187" s="2">
        <v>0.29444444444444401</v>
      </c>
      <c r="R10187">
        <v>9.0693487318413896E-2</v>
      </c>
      <c r="S10187">
        <v>0.202796802760489</v>
      </c>
      <c r="T10187">
        <v>5</v>
      </c>
    </row>
    <row r="10188" spans="1:20">
      <c r="A10188" s="66" t="s">
        <v>1738</v>
      </c>
      <c r="B10188" t="s">
        <v>691</v>
      </c>
      <c r="C10188" t="s">
        <v>1491</v>
      </c>
      <c r="D10188" s="1" t="s">
        <v>44</v>
      </c>
      <c r="E10188" s="1" t="s">
        <v>73</v>
      </c>
      <c r="F10188" s="38" t="s">
        <v>73</v>
      </c>
      <c r="G10188" s="151">
        <v>1835</v>
      </c>
      <c r="H10188" s="151">
        <f t="shared" si="634"/>
        <v>1</v>
      </c>
      <c r="I10188" s="213"/>
      <c r="J10188" s="303"/>
      <c r="K10188" s="303"/>
      <c r="L10188" s="303" t="s">
        <v>100</v>
      </c>
      <c r="M10188" s="2">
        <v>0.75</v>
      </c>
      <c r="N10188">
        <v>8.5165053981977198E-2</v>
      </c>
      <c r="O10188">
        <v>0.19043485001113999</v>
      </c>
      <c r="P10188">
        <v>5</v>
      </c>
      <c r="Q10188" s="2">
        <v>0.3</v>
      </c>
      <c r="R10188">
        <v>8.5346063865206795E-2</v>
      </c>
      <c r="S10188">
        <v>0.19083960041464099</v>
      </c>
      <c r="T10188">
        <v>5</v>
      </c>
    </row>
    <row r="10189" spans="1:20">
      <c r="A10189" s="66" t="s">
        <v>1738</v>
      </c>
      <c r="B10189" t="s">
        <v>1789</v>
      </c>
      <c r="C10189" t="s">
        <v>1491</v>
      </c>
      <c r="D10189" s="1" t="s">
        <v>44</v>
      </c>
      <c r="E10189" s="1" t="s">
        <v>73</v>
      </c>
      <c r="F10189" s="38" t="s">
        <v>73</v>
      </c>
      <c r="G10189" s="151">
        <v>0</v>
      </c>
      <c r="H10189" s="151">
        <f t="shared" si="634"/>
        <v>0</v>
      </c>
      <c r="I10189" s="213" t="s">
        <v>100</v>
      </c>
      <c r="J10189" s="303"/>
      <c r="K10189" s="303"/>
      <c r="L10189" s="303"/>
      <c r="M10189" s="2">
        <v>0</v>
      </c>
      <c r="N10189">
        <v>0</v>
      </c>
      <c r="O10189">
        <v>0</v>
      </c>
      <c r="P10189">
        <v>5</v>
      </c>
      <c r="Q10189" s="2">
        <v>0</v>
      </c>
      <c r="R10189">
        <v>0</v>
      </c>
      <c r="S10189">
        <v>0</v>
      </c>
      <c r="T10189">
        <v>5</v>
      </c>
    </row>
    <row r="10190" spans="1:20">
      <c r="A10190" s="66" t="s">
        <v>1738</v>
      </c>
      <c r="B10190" t="s">
        <v>1789</v>
      </c>
      <c r="C10190" t="s">
        <v>1491</v>
      </c>
      <c r="D10190" s="1" t="s">
        <v>44</v>
      </c>
      <c r="E10190" s="1" t="s">
        <v>73</v>
      </c>
      <c r="F10190" s="38" t="s">
        <v>73</v>
      </c>
      <c r="G10190" s="151">
        <v>30</v>
      </c>
      <c r="H10190" s="151">
        <f t="shared" si="634"/>
        <v>1.6348773841961851E-2</v>
      </c>
      <c r="I10190" s="213"/>
      <c r="J10190" s="303" t="s">
        <v>100</v>
      </c>
      <c r="K10190" s="303"/>
      <c r="L10190" s="303"/>
      <c r="M10190" s="2">
        <v>0</v>
      </c>
      <c r="N10190">
        <v>0</v>
      </c>
      <c r="O10190">
        <v>0</v>
      </c>
      <c r="P10190">
        <v>5</v>
      </c>
      <c r="Q10190" s="2">
        <v>0</v>
      </c>
      <c r="R10190">
        <v>0</v>
      </c>
      <c r="S10190">
        <v>0</v>
      </c>
      <c r="T10190">
        <v>5</v>
      </c>
    </row>
    <row r="10191" spans="1:20">
      <c r="A10191" s="66" t="s">
        <v>1738</v>
      </c>
      <c r="B10191" t="s">
        <v>1789</v>
      </c>
      <c r="C10191" t="s">
        <v>1491</v>
      </c>
      <c r="D10191" s="1" t="s">
        <v>44</v>
      </c>
      <c r="E10191" s="1" t="s">
        <v>73</v>
      </c>
      <c r="F10191" s="38" t="s">
        <v>73</v>
      </c>
      <c r="G10191" s="151">
        <v>1835</v>
      </c>
      <c r="H10191" s="151">
        <f t="shared" si="634"/>
        <v>1</v>
      </c>
      <c r="I10191" s="213"/>
      <c r="J10191" s="303"/>
      <c r="K10191" s="303"/>
      <c r="L10191" s="303" t="s">
        <v>100</v>
      </c>
      <c r="M10191" s="2">
        <v>0</v>
      </c>
      <c r="N10191">
        <v>0</v>
      </c>
      <c r="O10191">
        <v>0</v>
      </c>
      <c r="P10191">
        <v>5</v>
      </c>
      <c r="Q10191" s="2">
        <v>0</v>
      </c>
      <c r="R10191">
        <v>0</v>
      </c>
      <c r="S10191">
        <v>0</v>
      </c>
      <c r="T10191">
        <v>5</v>
      </c>
    </row>
    <row r="10192" spans="1:20">
      <c r="A10192" s="66" t="s">
        <v>1738</v>
      </c>
      <c r="B10192" t="s">
        <v>1791</v>
      </c>
      <c r="C10192" t="s">
        <v>1491</v>
      </c>
      <c r="D10192" s="1" t="s">
        <v>44</v>
      </c>
      <c r="E10192" s="1" t="s">
        <v>73</v>
      </c>
      <c r="F10192" s="38" t="s">
        <v>73</v>
      </c>
      <c r="G10192" s="151">
        <v>0</v>
      </c>
      <c r="H10192" s="151">
        <f t="shared" si="634"/>
        <v>0</v>
      </c>
      <c r="I10192" s="213" t="s">
        <v>100</v>
      </c>
      <c r="J10192" s="303"/>
      <c r="K10192" s="303"/>
      <c r="L10192" s="303"/>
      <c r="M10192" s="2">
        <v>5.5555555555555601E-2</v>
      </c>
      <c r="N10192">
        <v>5.5555555555555601E-2</v>
      </c>
      <c r="O10192">
        <v>0.12422599874998801</v>
      </c>
      <c r="P10192">
        <v>5</v>
      </c>
      <c r="Q10192" s="2">
        <v>0</v>
      </c>
      <c r="R10192">
        <v>0</v>
      </c>
      <c r="S10192">
        <v>0</v>
      </c>
      <c r="T10192">
        <v>5</v>
      </c>
    </row>
    <row r="10193" spans="1:20">
      <c r="A10193" s="66" t="s">
        <v>1738</v>
      </c>
      <c r="B10193" t="s">
        <v>1791</v>
      </c>
      <c r="C10193" t="s">
        <v>1491</v>
      </c>
      <c r="D10193" s="1" t="s">
        <v>44</v>
      </c>
      <c r="E10193" s="1" t="s">
        <v>73</v>
      </c>
      <c r="F10193" s="38" t="s">
        <v>73</v>
      </c>
      <c r="G10193" s="151">
        <v>30</v>
      </c>
      <c r="H10193" s="151">
        <f t="shared" si="634"/>
        <v>1.6348773841961851E-2</v>
      </c>
      <c r="I10193" s="213"/>
      <c r="J10193" s="303" t="s">
        <v>100</v>
      </c>
      <c r="K10193" s="303"/>
      <c r="L10193" s="303"/>
      <c r="M10193" s="2">
        <v>0</v>
      </c>
      <c r="N10193">
        <v>0</v>
      </c>
      <c r="O10193">
        <v>0</v>
      </c>
      <c r="P10193">
        <v>5</v>
      </c>
      <c r="Q10193" s="2">
        <v>0</v>
      </c>
      <c r="R10193">
        <v>0</v>
      </c>
      <c r="S10193">
        <v>0</v>
      </c>
      <c r="T10193">
        <v>5</v>
      </c>
    </row>
    <row r="10194" spans="1:20">
      <c r="A10194" s="66" t="s">
        <v>1738</v>
      </c>
      <c r="B10194" t="s">
        <v>1791</v>
      </c>
      <c r="C10194" t="s">
        <v>1491</v>
      </c>
      <c r="D10194" s="1" t="s">
        <v>44</v>
      </c>
      <c r="E10194" s="1" t="s">
        <v>73</v>
      </c>
      <c r="F10194" s="38" t="s">
        <v>73</v>
      </c>
      <c r="G10194" s="151">
        <v>1835</v>
      </c>
      <c r="H10194" s="151">
        <f t="shared" si="634"/>
        <v>1</v>
      </c>
      <c r="I10194" s="213"/>
      <c r="J10194" s="303"/>
      <c r="K10194" s="303"/>
      <c r="L10194" s="303" t="s">
        <v>100</v>
      </c>
      <c r="M10194" s="2">
        <v>6.1111111111111102E-2</v>
      </c>
      <c r="N10194">
        <v>6.1111111111111102E-2</v>
      </c>
      <c r="O10194">
        <v>0.13664859862498699</v>
      </c>
      <c r="P10194">
        <v>5</v>
      </c>
      <c r="Q10194" s="2">
        <v>0</v>
      </c>
      <c r="R10194">
        <v>0</v>
      </c>
      <c r="S10194">
        <v>0</v>
      </c>
      <c r="T10194">
        <v>5</v>
      </c>
    </row>
    <row r="10195" spans="1:20">
      <c r="A10195" s="66" t="s">
        <v>1738</v>
      </c>
      <c r="B10195" t="s">
        <v>1792</v>
      </c>
      <c r="C10195" t="s">
        <v>1491</v>
      </c>
      <c r="D10195" s="1" t="s">
        <v>44</v>
      </c>
      <c r="E10195" s="1" t="s">
        <v>73</v>
      </c>
      <c r="F10195" s="38" t="s">
        <v>73</v>
      </c>
      <c r="G10195" s="151">
        <v>0</v>
      </c>
      <c r="H10195" s="151">
        <f t="shared" si="634"/>
        <v>0</v>
      </c>
      <c r="I10195" s="213" t="s">
        <v>100</v>
      </c>
      <c r="J10195" s="303"/>
      <c r="K10195" s="303"/>
      <c r="L10195" s="303"/>
      <c r="M10195" s="2">
        <v>4.4444444444444398E-2</v>
      </c>
      <c r="N10195">
        <v>3.7883838047182899E-2</v>
      </c>
      <c r="O10195">
        <v>8.4710837122093902E-2</v>
      </c>
      <c r="P10195">
        <v>5</v>
      </c>
      <c r="Q10195" s="2">
        <v>1.6666666666666701E-2</v>
      </c>
      <c r="R10195">
        <v>1.1111111111111099E-2</v>
      </c>
      <c r="S10195">
        <v>2.4845199749997701E-2</v>
      </c>
      <c r="T10195">
        <v>5</v>
      </c>
    </row>
    <row r="10196" spans="1:20">
      <c r="A10196" s="66" t="s">
        <v>1738</v>
      </c>
      <c r="B10196" t="s">
        <v>1792</v>
      </c>
      <c r="C10196" t="s">
        <v>1491</v>
      </c>
      <c r="D10196" s="1" t="s">
        <v>44</v>
      </c>
      <c r="E10196" s="1" t="s">
        <v>73</v>
      </c>
      <c r="F10196" s="38" t="s">
        <v>73</v>
      </c>
      <c r="G10196" s="151">
        <v>30</v>
      </c>
      <c r="H10196" s="151">
        <f t="shared" si="634"/>
        <v>1.6348773841961851E-2</v>
      </c>
      <c r="I10196" s="213"/>
      <c r="J10196" s="303" t="s">
        <v>100</v>
      </c>
      <c r="K10196" s="303"/>
      <c r="L10196" s="303"/>
      <c r="M10196" s="2">
        <v>5.5555555555555497E-3</v>
      </c>
      <c r="N10196">
        <v>5.5555555555555497E-3</v>
      </c>
      <c r="O10196">
        <v>1.24225998749988E-2</v>
      </c>
      <c r="P10196">
        <v>5</v>
      </c>
      <c r="Q10196" s="2">
        <v>0</v>
      </c>
      <c r="R10196">
        <v>0</v>
      </c>
      <c r="S10196">
        <v>0</v>
      </c>
      <c r="T10196">
        <v>5</v>
      </c>
    </row>
    <row r="10197" spans="1:20">
      <c r="A10197" s="66" t="s">
        <v>1738</v>
      </c>
      <c r="B10197" t="s">
        <v>1792</v>
      </c>
      <c r="C10197" t="s">
        <v>1491</v>
      </c>
      <c r="D10197" s="1" t="s">
        <v>44</v>
      </c>
      <c r="E10197" s="1" t="s">
        <v>73</v>
      </c>
      <c r="F10197" s="38" t="s">
        <v>73</v>
      </c>
      <c r="G10197" s="151">
        <v>1835</v>
      </c>
      <c r="H10197" s="151">
        <f t="shared" ref="H10197:H10260" si="635">G10197/1835</f>
        <v>1</v>
      </c>
      <c r="I10197" s="213"/>
      <c r="J10197" s="303"/>
      <c r="K10197" s="303"/>
      <c r="L10197" s="303" t="s">
        <v>100</v>
      </c>
      <c r="M10197" s="2">
        <v>2.7777777777777801E-2</v>
      </c>
      <c r="N10197">
        <v>2.1516574145596799E-2</v>
      </c>
      <c r="O10197">
        <v>4.8112522432468802E-2</v>
      </c>
      <c r="P10197">
        <v>5</v>
      </c>
      <c r="Q10197" s="2">
        <v>5.5555555555555497E-3</v>
      </c>
      <c r="R10197">
        <v>5.5555555555555497E-3</v>
      </c>
      <c r="S10197">
        <v>1.24225998749988E-2</v>
      </c>
      <c r="T10197">
        <v>5</v>
      </c>
    </row>
    <row r="10198" spans="1:20">
      <c r="A10198" s="66" t="s">
        <v>1738</v>
      </c>
      <c r="B10198" t="s">
        <v>1793</v>
      </c>
      <c r="C10198" t="s">
        <v>1491</v>
      </c>
      <c r="D10198" s="1" t="s">
        <v>44</v>
      </c>
      <c r="E10198" s="1" t="s">
        <v>73</v>
      </c>
      <c r="F10198" s="38" t="s">
        <v>73</v>
      </c>
      <c r="G10198" s="151">
        <v>0</v>
      </c>
      <c r="H10198" s="151">
        <f t="shared" si="635"/>
        <v>0</v>
      </c>
      <c r="I10198" s="213" t="s">
        <v>100</v>
      </c>
      <c r="J10198" s="303"/>
      <c r="K10198" s="303"/>
      <c r="L10198" s="303"/>
      <c r="M10198" s="2">
        <v>0.1</v>
      </c>
      <c r="N10198">
        <v>6.3707471895442902E-2</v>
      </c>
      <c r="O10198">
        <v>0.14245423783286801</v>
      </c>
      <c r="P10198">
        <v>5</v>
      </c>
      <c r="Q10198" s="2">
        <v>0.1</v>
      </c>
      <c r="R10198">
        <v>0.1</v>
      </c>
      <c r="S10198">
        <v>0.22360679774997899</v>
      </c>
      <c r="T10198">
        <v>5</v>
      </c>
    </row>
    <row r="10199" spans="1:20">
      <c r="A10199" s="66" t="s">
        <v>1738</v>
      </c>
      <c r="B10199" t="s">
        <v>1793</v>
      </c>
      <c r="C10199" t="s">
        <v>1491</v>
      </c>
      <c r="D10199" s="1" t="s">
        <v>44</v>
      </c>
      <c r="E10199" s="1" t="s">
        <v>73</v>
      </c>
      <c r="F10199" s="38" t="s">
        <v>73</v>
      </c>
      <c r="G10199" s="151">
        <v>30</v>
      </c>
      <c r="H10199" s="151">
        <f t="shared" si="635"/>
        <v>1.6348773841961851E-2</v>
      </c>
      <c r="I10199" s="213"/>
      <c r="J10199" s="303" t="s">
        <v>100</v>
      </c>
      <c r="K10199" s="303"/>
      <c r="L10199" s="303"/>
      <c r="M10199" s="2">
        <v>0.194444444444444</v>
      </c>
      <c r="N10199">
        <v>9.0863484632200703E-2</v>
      </c>
      <c r="O10199">
        <v>0.203176928310108</v>
      </c>
      <c r="P10199">
        <v>5</v>
      </c>
      <c r="Q10199" s="2">
        <v>6.6666666666666693E-2</v>
      </c>
      <c r="R10199">
        <v>4.8591265790377501E-2</v>
      </c>
      <c r="S10199">
        <v>0.108653373420044</v>
      </c>
      <c r="T10199">
        <v>5</v>
      </c>
    </row>
    <row r="10200" spans="1:20">
      <c r="A10200" s="66" t="s">
        <v>1738</v>
      </c>
      <c r="B10200" t="s">
        <v>1793</v>
      </c>
      <c r="C10200" t="s">
        <v>1491</v>
      </c>
      <c r="D10200" s="1" t="s">
        <v>44</v>
      </c>
      <c r="E10200" s="1" t="s">
        <v>73</v>
      </c>
      <c r="F10200" s="38" t="s">
        <v>73</v>
      </c>
      <c r="G10200" s="151">
        <v>1835</v>
      </c>
      <c r="H10200" s="151">
        <f t="shared" si="635"/>
        <v>1</v>
      </c>
      <c r="I10200" s="213"/>
      <c r="J10200" s="303"/>
      <c r="K10200" s="303"/>
      <c r="L10200" s="303" t="s">
        <v>100</v>
      </c>
      <c r="M10200" s="2">
        <v>8.3333333333333301E-2</v>
      </c>
      <c r="N10200">
        <v>4.9690399499995298E-2</v>
      </c>
      <c r="O10200">
        <v>0.11111111111111099</v>
      </c>
      <c r="P10200">
        <v>5</v>
      </c>
      <c r="Q10200" s="2">
        <v>6.6666666666666693E-2</v>
      </c>
      <c r="R10200">
        <v>3.2394177193584998E-2</v>
      </c>
      <c r="S10200">
        <v>7.2435582280029401E-2</v>
      </c>
      <c r="T10200">
        <v>5</v>
      </c>
    </row>
    <row r="10201" spans="1:20">
      <c r="A10201" s="66" t="s">
        <v>1738</v>
      </c>
      <c r="B10201" t="s">
        <v>1794</v>
      </c>
      <c r="C10201" t="s">
        <v>1491</v>
      </c>
      <c r="D10201" s="1" t="s">
        <v>44</v>
      </c>
      <c r="E10201" s="1" t="s">
        <v>73</v>
      </c>
      <c r="F10201" s="38" t="s">
        <v>73</v>
      </c>
      <c r="G10201" s="151">
        <v>0</v>
      </c>
      <c r="H10201" s="151">
        <f t="shared" si="635"/>
        <v>0</v>
      </c>
      <c r="I10201" s="213" t="s">
        <v>100</v>
      </c>
      <c r="J10201" s="303"/>
      <c r="K10201" s="303"/>
      <c r="L10201" s="303"/>
      <c r="M10201" s="2">
        <v>0.13888888888888901</v>
      </c>
      <c r="N10201">
        <v>7.1900995030804396E-2</v>
      </c>
      <c r="O10201">
        <v>0.160775512538753</v>
      </c>
      <c r="P10201">
        <v>5</v>
      </c>
      <c r="Q10201" s="2">
        <v>0.09</v>
      </c>
      <c r="R10201">
        <v>5.7585148977110798E-2</v>
      </c>
      <c r="S10201">
        <v>0.128764307607272</v>
      </c>
      <c r="T10201">
        <v>5</v>
      </c>
    </row>
    <row r="10202" spans="1:20">
      <c r="A10202" s="66" t="s">
        <v>1738</v>
      </c>
      <c r="B10202" t="s">
        <v>1794</v>
      </c>
      <c r="C10202" t="s">
        <v>1491</v>
      </c>
      <c r="D10202" s="1" t="s">
        <v>44</v>
      </c>
      <c r="E10202" s="1" t="s">
        <v>73</v>
      </c>
      <c r="F10202" s="38" t="s">
        <v>73</v>
      </c>
      <c r="G10202" s="151">
        <v>30</v>
      </c>
      <c r="H10202" s="151">
        <f t="shared" si="635"/>
        <v>1.6348773841961851E-2</v>
      </c>
      <c r="I10202" s="213"/>
      <c r="J10202" s="303" t="s">
        <v>100</v>
      </c>
      <c r="K10202" s="303"/>
      <c r="L10202" s="303"/>
      <c r="M10202" s="2">
        <v>0.78888888888888897</v>
      </c>
      <c r="N10202">
        <v>0.14288690166235199</v>
      </c>
      <c r="O10202">
        <v>0.31950482521134699</v>
      </c>
      <c r="P10202">
        <v>5</v>
      </c>
      <c r="Q10202" s="2">
        <v>0.68888888888888899</v>
      </c>
      <c r="R10202">
        <v>0.19942045661997301</v>
      </c>
      <c r="S10202">
        <v>0.44591769710630802</v>
      </c>
      <c r="T10202">
        <v>5</v>
      </c>
    </row>
    <row r="10203" spans="1:20">
      <c r="A10203" s="66" t="s">
        <v>1738</v>
      </c>
      <c r="B10203" t="s">
        <v>1794</v>
      </c>
      <c r="C10203" t="s">
        <v>1491</v>
      </c>
      <c r="D10203" s="1" t="s">
        <v>44</v>
      </c>
      <c r="E10203" s="1" t="s">
        <v>73</v>
      </c>
      <c r="F10203" s="38" t="s">
        <v>73</v>
      </c>
      <c r="G10203" s="151">
        <v>1835</v>
      </c>
      <c r="H10203" s="151">
        <f t="shared" si="635"/>
        <v>1</v>
      </c>
      <c r="I10203" s="213"/>
      <c r="J10203" s="303"/>
      <c r="K10203" s="303"/>
      <c r="L10203" s="303" t="s">
        <v>100</v>
      </c>
      <c r="M10203" s="2">
        <v>0.81111111111111101</v>
      </c>
      <c r="N10203">
        <v>0.16254154264808701</v>
      </c>
      <c r="O10203">
        <v>0.36345393852880298</v>
      </c>
      <c r="P10203">
        <v>5</v>
      </c>
      <c r="Q10203" s="2">
        <v>0.7</v>
      </c>
      <c r="R10203">
        <v>0.17620835030170801</v>
      </c>
      <c r="S10203">
        <v>0.39401384947771401</v>
      </c>
      <c r="T10203">
        <v>5</v>
      </c>
    </row>
    <row r="10204" spans="1:20">
      <c r="A10204" s="66" t="s">
        <v>1738</v>
      </c>
      <c r="B10204" t="s">
        <v>1798</v>
      </c>
      <c r="C10204" t="s">
        <v>1491</v>
      </c>
      <c r="D10204" s="1" t="s">
        <v>44</v>
      </c>
      <c r="E10204" s="1" t="s">
        <v>73</v>
      </c>
      <c r="F10204" s="38" t="s">
        <v>73</v>
      </c>
      <c r="G10204" s="151">
        <v>0</v>
      </c>
      <c r="H10204" s="151">
        <f t="shared" si="635"/>
        <v>0</v>
      </c>
      <c r="I10204" s="213" t="s">
        <v>100</v>
      </c>
      <c r="J10204" s="303"/>
      <c r="K10204" s="303"/>
      <c r="L10204" s="303"/>
      <c r="M10204" s="2">
        <v>1.1111111111111099E-2</v>
      </c>
      <c r="N10204">
        <v>1.1111111111111099E-2</v>
      </c>
      <c r="O10204">
        <v>2.4845199749997701E-2</v>
      </c>
      <c r="P10204">
        <v>5</v>
      </c>
      <c r="Q10204" s="2">
        <v>5.5555555555555497E-3</v>
      </c>
      <c r="R10204">
        <v>5.5555555555555497E-3</v>
      </c>
      <c r="S10204">
        <v>1.24225998749988E-2</v>
      </c>
      <c r="T10204">
        <v>5</v>
      </c>
    </row>
    <row r="10205" spans="1:20">
      <c r="A10205" s="66" t="s">
        <v>1738</v>
      </c>
      <c r="B10205" t="s">
        <v>1798</v>
      </c>
      <c r="C10205" t="s">
        <v>1491</v>
      </c>
      <c r="D10205" s="1" t="s">
        <v>44</v>
      </c>
      <c r="E10205" s="1" t="s">
        <v>73</v>
      </c>
      <c r="F10205" s="38" t="s">
        <v>73</v>
      </c>
      <c r="G10205" s="151">
        <v>30</v>
      </c>
      <c r="H10205" s="151">
        <f t="shared" si="635"/>
        <v>1.6348773841961851E-2</v>
      </c>
      <c r="I10205" s="213"/>
      <c r="J10205" s="303" t="s">
        <v>100</v>
      </c>
      <c r="K10205" s="303"/>
      <c r="L10205" s="303"/>
      <c r="M10205" s="2">
        <v>5.5555555555555497E-3</v>
      </c>
      <c r="N10205">
        <v>5.5555555555555497E-3</v>
      </c>
      <c r="O10205">
        <v>1.24225998749988E-2</v>
      </c>
      <c r="P10205">
        <v>5</v>
      </c>
      <c r="Q10205" s="2">
        <v>0</v>
      </c>
      <c r="R10205">
        <v>0</v>
      </c>
      <c r="S10205">
        <v>0</v>
      </c>
      <c r="T10205">
        <v>5</v>
      </c>
    </row>
    <row r="10206" spans="1:20">
      <c r="A10206" s="66" t="s">
        <v>1738</v>
      </c>
      <c r="B10206" t="s">
        <v>1798</v>
      </c>
      <c r="C10206" t="s">
        <v>1491</v>
      </c>
      <c r="D10206" s="1" t="s">
        <v>44</v>
      </c>
      <c r="E10206" s="1" t="s">
        <v>73</v>
      </c>
      <c r="F10206" s="38" t="s">
        <v>73</v>
      </c>
      <c r="G10206" s="151">
        <v>1835</v>
      </c>
      <c r="H10206" s="151">
        <f t="shared" si="635"/>
        <v>1</v>
      </c>
      <c r="I10206" s="213"/>
      <c r="J10206" s="303"/>
      <c r="K10206" s="303"/>
      <c r="L10206" s="303" t="s">
        <v>100</v>
      </c>
      <c r="M10206" s="2">
        <v>0</v>
      </c>
      <c r="N10206">
        <v>0</v>
      </c>
      <c r="O10206">
        <v>0</v>
      </c>
      <c r="P10206">
        <v>5</v>
      </c>
      <c r="Q10206" s="2">
        <v>0</v>
      </c>
      <c r="R10206">
        <v>0</v>
      </c>
      <c r="S10206">
        <v>0</v>
      </c>
      <c r="T10206">
        <v>5</v>
      </c>
    </row>
    <row r="10207" spans="1:20">
      <c r="A10207" s="66" t="s">
        <v>1738</v>
      </c>
      <c r="B10207" t="s">
        <v>1799</v>
      </c>
      <c r="C10207" t="s">
        <v>1491</v>
      </c>
      <c r="D10207" s="1" t="s">
        <v>44</v>
      </c>
      <c r="E10207" s="1" t="s">
        <v>73</v>
      </c>
      <c r="F10207" s="38" t="s">
        <v>73</v>
      </c>
      <c r="G10207" s="151">
        <v>0</v>
      </c>
      <c r="H10207" s="151">
        <f t="shared" si="635"/>
        <v>0</v>
      </c>
      <c r="I10207" s="213" t="s">
        <v>100</v>
      </c>
      <c r="J10207" s="303"/>
      <c r="K10207" s="303"/>
      <c r="L10207" s="303"/>
      <c r="M10207" s="2">
        <v>0</v>
      </c>
      <c r="N10207">
        <v>0</v>
      </c>
      <c r="O10207">
        <v>0</v>
      </c>
      <c r="P10207">
        <v>5</v>
      </c>
      <c r="Q10207" s="2">
        <v>5.5555555555555497E-3</v>
      </c>
      <c r="R10207">
        <v>5.5555555555555497E-3</v>
      </c>
      <c r="S10207">
        <v>1.24225998749988E-2</v>
      </c>
      <c r="T10207">
        <v>5</v>
      </c>
    </row>
    <row r="10208" spans="1:20">
      <c r="A10208" s="66" t="s">
        <v>1738</v>
      </c>
      <c r="B10208" t="s">
        <v>1799</v>
      </c>
      <c r="C10208" t="s">
        <v>1491</v>
      </c>
      <c r="D10208" s="1" t="s">
        <v>44</v>
      </c>
      <c r="E10208" s="1" t="s">
        <v>73</v>
      </c>
      <c r="F10208" s="38" t="s">
        <v>73</v>
      </c>
      <c r="G10208" s="151">
        <v>30</v>
      </c>
      <c r="H10208" s="151">
        <f t="shared" si="635"/>
        <v>1.6348773841961851E-2</v>
      </c>
      <c r="I10208" s="213"/>
      <c r="J10208" s="303" t="s">
        <v>100</v>
      </c>
      <c r="K10208" s="303"/>
      <c r="L10208" s="303"/>
      <c r="M10208" s="2">
        <v>0</v>
      </c>
      <c r="N10208">
        <v>0</v>
      </c>
      <c r="O10208">
        <v>0</v>
      </c>
      <c r="P10208">
        <v>5</v>
      </c>
      <c r="Q10208" s="2">
        <v>0</v>
      </c>
      <c r="R10208">
        <v>0</v>
      </c>
      <c r="S10208">
        <v>0</v>
      </c>
      <c r="T10208">
        <v>5</v>
      </c>
    </row>
    <row r="10209" spans="1:20">
      <c r="A10209" s="66" t="s">
        <v>1738</v>
      </c>
      <c r="B10209" t="s">
        <v>1799</v>
      </c>
      <c r="C10209" t="s">
        <v>1491</v>
      </c>
      <c r="D10209" s="1" t="s">
        <v>44</v>
      </c>
      <c r="E10209" s="1" t="s">
        <v>73</v>
      </c>
      <c r="F10209" s="38" t="s">
        <v>73</v>
      </c>
      <c r="G10209" s="151">
        <v>1835</v>
      </c>
      <c r="H10209" s="151">
        <f t="shared" si="635"/>
        <v>1</v>
      </c>
      <c r="I10209" s="213"/>
      <c r="J10209" s="303"/>
      <c r="K10209" s="303"/>
      <c r="L10209" s="303" t="s">
        <v>100</v>
      </c>
      <c r="M10209" s="2">
        <v>0</v>
      </c>
      <c r="N10209">
        <v>0</v>
      </c>
      <c r="O10209">
        <v>0</v>
      </c>
      <c r="P10209">
        <v>5</v>
      </c>
      <c r="Q10209" s="2">
        <v>0</v>
      </c>
      <c r="R10209">
        <v>0</v>
      </c>
      <c r="S10209">
        <v>0</v>
      </c>
      <c r="T10209">
        <v>5</v>
      </c>
    </row>
    <row r="10210" spans="1:20">
      <c r="A10210" s="66" t="s">
        <v>1738</v>
      </c>
      <c r="B10210" t="s">
        <v>1800</v>
      </c>
      <c r="C10210" t="s">
        <v>1491</v>
      </c>
      <c r="D10210" s="1" t="s">
        <v>44</v>
      </c>
      <c r="E10210" s="1" t="s">
        <v>73</v>
      </c>
      <c r="F10210" s="38" t="s">
        <v>73</v>
      </c>
      <c r="G10210" s="151">
        <v>0</v>
      </c>
      <c r="H10210" s="151">
        <f t="shared" si="635"/>
        <v>0</v>
      </c>
      <c r="I10210" s="213" t="s">
        <v>100</v>
      </c>
      <c r="J10210" s="303"/>
      <c r="K10210" s="303"/>
      <c r="L10210" s="303"/>
      <c r="M10210" s="2">
        <v>0</v>
      </c>
      <c r="N10210">
        <v>0</v>
      </c>
      <c r="O10210">
        <v>0</v>
      </c>
      <c r="P10210">
        <v>5</v>
      </c>
      <c r="Q10210" s="2">
        <v>0</v>
      </c>
      <c r="R10210">
        <v>0</v>
      </c>
      <c r="S10210">
        <v>0</v>
      </c>
      <c r="T10210">
        <v>5</v>
      </c>
    </row>
    <row r="10211" spans="1:20">
      <c r="A10211" s="66" t="s">
        <v>1738</v>
      </c>
      <c r="B10211" t="s">
        <v>1800</v>
      </c>
      <c r="C10211" t="s">
        <v>1491</v>
      </c>
      <c r="D10211" s="1" t="s">
        <v>44</v>
      </c>
      <c r="E10211" s="1" t="s">
        <v>73</v>
      </c>
      <c r="F10211" s="38" t="s">
        <v>73</v>
      </c>
      <c r="G10211" s="151">
        <v>30</v>
      </c>
      <c r="H10211" s="151">
        <f t="shared" si="635"/>
        <v>1.6348773841961851E-2</v>
      </c>
      <c r="I10211" s="213"/>
      <c r="J10211" s="303" t="s">
        <v>100</v>
      </c>
      <c r="K10211" s="303"/>
      <c r="L10211" s="303"/>
      <c r="M10211" s="2">
        <v>0</v>
      </c>
      <c r="N10211">
        <v>0</v>
      </c>
      <c r="O10211">
        <v>0</v>
      </c>
      <c r="P10211">
        <v>5</v>
      </c>
      <c r="Q10211" s="2">
        <v>0</v>
      </c>
      <c r="R10211">
        <v>0</v>
      </c>
      <c r="S10211">
        <v>0</v>
      </c>
      <c r="T10211">
        <v>5</v>
      </c>
    </row>
    <row r="10212" spans="1:20">
      <c r="A10212" s="66" t="s">
        <v>1738</v>
      </c>
      <c r="B10212" t="s">
        <v>1800</v>
      </c>
      <c r="C10212" t="s">
        <v>1491</v>
      </c>
      <c r="D10212" s="1" t="s">
        <v>44</v>
      </c>
      <c r="E10212" s="1" t="s">
        <v>73</v>
      </c>
      <c r="F10212" s="38" t="s">
        <v>73</v>
      </c>
      <c r="G10212" s="151">
        <v>1835</v>
      </c>
      <c r="H10212" s="151">
        <f t="shared" si="635"/>
        <v>1</v>
      </c>
      <c r="I10212" s="213"/>
      <c r="J10212" s="303"/>
      <c r="K10212" s="303"/>
      <c r="L10212" s="303" t="s">
        <v>100</v>
      </c>
      <c r="M10212" s="2">
        <v>1.6666666666666701E-2</v>
      </c>
      <c r="N10212">
        <v>1.6666666666666701E-2</v>
      </c>
      <c r="O10212">
        <v>3.7267799624996503E-2</v>
      </c>
      <c r="P10212">
        <v>5</v>
      </c>
      <c r="Q10212" s="2">
        <v>0</v>
      </c>
      <c r="R10212">
        <v>0</v>
      </c>
      <c r="S10212">
        <v>0</v>
      </c>
      <c r="T10212">
        <v>5</v>
      </c>
    </row>
    <row r="10213" spans="1:20">
      <c r="A10213" s="66" t="s">
        <v>1738</v>
      </c>
      <c r="B10213" t="s">
        <v>1801</v>
      </c>
      <c r="C10213" t="s">
        <v>1491</v>
      </c>
      <c r="D10213" s="1" t="s">
        <v>44</v>
      </c>
      <c r="E10213" s="1" t="s">
        <v>73</v>
      </c>
      <c r="F10213" s="38" t="s">
        <v>73</v>
      </c>
      <c r="G10213" s="151">
        <v>0</v>
      </c>
      <c r="H10213" s="151">
        <f t="shared" si="635"/>
        <v>0</v>
      </c>
      <c r="I10213" s="213" t="s">
        <v>100</v>
      </c>
      <c r="J10213" s="303"/>
      <c r="K10213" s="303"/>
      <c r="L10213" s="303"/>
      <c r="M10213" s="2">
        <v>0</v>
      </c>
      <c r="N10213">
        <v>0</v>
      </c>
      <c r="O10213">
        <v>0</v>
      </c>
      <c r="P10213">
        <v>5</v>
      </c>
      <c r="Q10213" s="2">
        <v>3.8888888888888903E-2</v>
      </c>
      <c r="R10213">
        <v>3.8888888888888903E-2</v>
      </c>
      <c r="S10213">
        <v>8.6958199124991795E-2</v>
      </c>
      <c r="T10213">
        <v>5</v>
      </c>
    </row>
    <row r="10214" spans="1:20">
      <c r="A10214" s="66" t="s">
        <v>1738</v>
      </c>
      <c r="B10214" t="s">
        <v>1801</v>
      </c>
      <c r="C10214" t="s">
        <v>1491</v>
      </c>
      <c r="D10214" s="1" t="s">
        <v>44</v>
      </c>
      <c r="E10214" s="1" t="s">
        <v>73</v>
      </c>
      <c r="F10214" s="38" t="s">
        <v>73</v>
      </c>
      <c r="G10214" s="151">
        <v>30</v>
      </c>
      <c r="H10214" s="151">
        <f t="shared" si="635"/>
        <v>1.6348773841961851E-2</v>
      </c>
      <c r="I10214" s="213"/>
      <c r="J10214" s="303" t="s">
        <v>100</v>
      </c>
      <c r="K10214" s="303"/>
      <c r="L10214" s="303"/>
      <c r="M10214" s="2">
        <v>0</v>
      </c>
      <c r="N10214">
        <v>0</v>
      </c>
      <c r="O10214">
        <v>0</v>
      </c>
      <c r="P10214">
        <v>5</v>
      </c>
      <c r="Q10214" s="2">
        <v>0</v>
      </c>
      <c r="R10214">
        <v>0</v>
      </c>
      <c r="S10214">
        <v>0</v>
      </c>
      <c r="T10214">
        <v>5</v>
      </c>
    </row>
    <row r="10215" spans="1:20">
      <c r="A10215" s="66" t="s">
        <v>1738</v>
      </c>
      <c r="B10215" t="s">
        <v>1801</v>
      </c>
      <c r="C10215" t="s">
        <v>1491</v>
      </c>
      <c r="D10215" s="1" t="s">
        <v>44</v>
      </c>
      <c r="E10215" s="1" t="s">
        <v>73</v>
      </c>
      <c r="F10215" s="38" t="s">
        <v>73</v>
      </c>
      <c r="G10215" s="151">
        <v>1835</v>
      </c>
      <c r="H10215" s="151">
        <f t="shared" si="635"/>
        <v>1</v>
      </c>
      <c r="I10215" s="213"/>
      <c r="J10215" s="303"/>
      <c r="K10215" s="303"/>
      <c r="L10215" s="303" t="s">
        <v>100</v>
      </c>
      <c r="M10215" s="2">
        <v>0</v>
      </c>
      <c r="N10215">
        <v>0</v>
      </c>
      <c r="O10215">
        <v>0</v>
      </c>
      <c r="P10215">
        <v>5</v>
      </c>
      <c r="Q10215" s="2">
        <v>0</v>
      </c>
      <c r="R10215">
        <v>0</v>
      </c>
      <c r="S10215">
        <v>0</v>
      </c>
      <c r="T10215">
        <v>5</v>
      </c>
    </row>
    <row r="10216" spans="1:20">
      <c r="A10216" s="66" t="s">
        <v>1738</v>
      </c>
      <c r="B10216" t="s">
        <v>1804</v>
      </c>
      <c r="C10216" t="s">
        <v>1491</v>
      </c>
      <c r="D10216" s="1" t="s">
        <v>44</v>
      </c>
      <c r="E10216" s="1" t="s">
        <v>73</v>
      </c>
      <c r="F10216" s="38" t="s">
        <v>73</v>
      </c>
      <c r="G10216" s="151">
        <v>0</v>
      </c>
      <c r="H10216" s="151">
        <f t="shared" si="635"/>
        <v>0</v>
      </c>
      <c r="I10216" s="213" t="s">
        <v>100</v>
      </c>
      <c r="J10216" s="303"/>
      <c r="K10216" s="303"/>
      <c r="L10216" s="303"/>
      <c r="M10216" s="2">
        <v>0</v>
      </c>
      <c r="N10216">
        <v>0</v>
      </c>
      <c r="O10216">
        <v>0</v>
      </c>
      <c r="P10216">
        <v>5</v>
      </c>
      <c r="Q10216" s="2">
        <v>5.5555555555555497E-3</v>
      </c>
      <c r="R10216">
        <v>5.5555555555555497E-3</v>
      </c>
      <c r="S10216">
        <v>1.24225998749988E-2</v>
      </c>
      <c r="T10216">
        <v>5</v>
      </c>
    </row>
    <row r="10217" spans="1:20">
      <c r="A10217" s="66" t="s">
        <v>1738</v>
      </c>
      <c r="B10217" t="s">
        <v>1804</v>
      </c>
      <c r="C10217" t="s">
        <v>1491</v>
      </c>
      <c r="D10217" s="1" t="s">
        <v>44</v>
      </c>
      <c r="E10217" s="1" t="s">
        <v>73</v>
      </c>
      <c r="F10217" s="38" t="s">
        <v>73</v>
      </c>
      <c r="G10217" s="151">
        <v>30</v>
      </c>
      <c r="H10217" s="151">
        <f t="shared" si="635"/>
        <v>1.6348773841961851E-2</v>
      </c>
      <c r="I10217" s="213"/>
      <c r="J10217" s="303" t="s">
        <v>100</v>
      </c>
      <c r="K10217" s="303"/>
      <c r="L10217" s="303"/>
      <c r="M10217" s="2">
        <v>0</v>
      </c>
      <c r="N10217">
        <v>0</v>
      </c>
      <c r="O10217">
        <v>0</v>
      </c>
      <c r="P10217">
        <v>5</v>
      </c>
      <c r="Q10217" s="2">
        <v>0</v>
      </c>
      <c r="R10217">
        <v>0</v>
      </c>
      <c r="S10217">
        <v>0</v>
      </c>
      <c r="T10217">
        <v>5</v>
      </c>
    </row>
    <row r="10218" spans="1:20">
      <c r="A10218" s="66" t="s">
        <v>1738</v>
      </c>
      <c r="B10218" t="s">
        <v>1804</v>
      </c>
      <c r="C10218" t="s">
        <v>1491</v>
      </c>
      <c r="D10218" s="1" t="s">
        <v>44</v>
      </c>
      <c r="E10218" s="1" t="s">
        <v>73</v>
      </c>
      <c r="F10218" s="38" t="s">
        <v>73</v>
      </c>
      <c r="G10218" s="151">
        <v>1835</v>
      </c>
      <c r="H10218" s="151">
        <f t="shared" si="635"/>
        <v>1</v>
      </c>
      <c r="I10218" s="213"/>
      <c r="J10218" s="303"/>
      <c r="K10218" s="303"/>
      <c r="L10218" s="303" t="s">
        <v>100</v>
      </c>
      <c r="M10218" s="2">
        <v>0</v>
      </c>
      <c r="N10218">
        <v>0</v>
      </c>
      <c r="O10218">
        <v>0</v>
      </c>
      <c r="P10218">
        <v>5</v>
      </c>
      <c r="Q10218" s="2">
        <v>0</v>
      </c>
      <c r="R10218">
        <v>0</v>
      </c>
      <c r="S10218">
        <v>0</v>
      </c>
      <c r="T10218">
        <v>5</v>
      </c>
    </row>
    <row r="10219" spans="1:20">
      <c r="A10219" s="66" t="s">
        <v>1738</v>
      </c>
      <c r="B10219" t="s">
        <v>1805</v>
      </c>
      <c r="C10219" t="s">
        <v>1491</v>
      </c>
      <c r="D10219" s="1" t="s">
        <v>44</v>
      </c>
      <c r="E10219" s="1" t="s">
        <v>73</v>
      </c>
      <c r="F10219" s="38" t="s">
        <v>73</v>
      </c>
      <c r="G10219" s="151">
        <v>0</v>
      </c>
      <c r="H10219" s="151">
        <f t="shared" si="635"/>
        <v>0</v>
      </c>
      <c r="I10219" s="213" t="s">
        <v>100</v>
      </c>
      <c r="J10219" s="303"/>
      <c r="K10219" s="303"/>
      <c r="L10219" s="303"/>
      <c r="M10219" s="2">
        <v>5.5555555555555497E-3</v>
      </c>
      <c r="N10219">
        <v>5.5555555555555497E-3</v>
      </c>
      <c r="O10219">
        <v>1.24225998749988E-2</v>
      </c>
      <c r="P10219">
        <v>5</v>
      </c>
      <c r="Q10219" s="2">
        <v>1.7142857142857099E-2</v>
      </c>
      <c r="R10219">
        <v>1.7142857142857099E-2</v>
      </c>
      <c r="S10219">
        <v>3.8332593899996402E-2</v>
      </c>
      <c r="T10219">
        <v>5</v>
      </c>
    </row>
    <row r="10220" spans="1:20">
      <c r="A10220" s="66" t="s">
        <v>1738</v>
      </c>
      <c r="B10220" t="s">
        <v>1805</v>
      </c>
      <c r="C10220" t="s">
        <v>1491</v>
      </c>
      <c r="D10220" s="1" t="s">
        <v>44</v>
      </c>
      <c r="E10220" s="1" t="s">
        <v>73</v>
      </c>
      <c r="F10220" s="38" t="s">
        <v>73</v>
      </c>
      <c r="G10220" s="151">
        <v>30</v>
      </c>
      <c r="H10220" s="151">
        <f t="shared" si="635"/>
        <v>1.6348773841961851E-2</v>
      </c>
      <c r="I10220" s="213"/>
      <c r="J10220" s="303" t="s">
        <v>100</v>
      </c>
      <c r="K10220" s="303"/>
      <c r="L10220" s="303"/>
      <c r="M10220" s="2">
        <v>0</v>
      </c>
      <c r="N10220">
        <v>0</v>
      </c>
      <c r="O10220">
        <v>0</v>
      </c>
      <c r="P10220">
        <v>5</v>
      </c>
      <c r="Q10220" s="2">
        <v>0</v>
      </c>
      <c r="R10220">
        <v>0</v>
      </c>
      <c r="S10220">
        <v>0</v>
      </c>
      <c r="T10220">
        <v>5</v>
      </c>
    </row>
    <row r="10221" spans="1:20">
      <c r="A10221" s="66" t="s">
        <v>1738</v>
      </c>
      <c r="B10221" t="s">
        <v>1805</v>
      </c>
      <c r="C10221" t="s">
        <v>1491</v>
      </c>
      <c r="D10221" s="1" t="s">
        <v>44</v>
      </c>
      <c r="E10221" s="1" t="s">
        <v>73</v>
      </c>
      <c r="F10221" s="38" t="s">
        <v>73</v>
      </c>
      <c r="G10221" s="151">
        <v>1835</v>
      </c>
      <c r="H10221" s="151">
        <f t="shared" si="635"/>
        <v>1</v>
      </c>
      <c r="I10221" s="213"/>
      <c r="J10221" s="303"/>
      <c r="K10221" s="303"/>
      <c r="L10221" s="303" t="s">
        <v>100</v>
      </c>
      <c r="M10221" s="2">
        <v>0</v>
      </c>
      <c r="N10221">
        <v>0</v>
      </c>
      <c r="O10221">
        <v>0</v>
      </c>
      <c r="P10221">
        <v>5</v>
      </c>
      <c r="Q10221" s="2">
        <v>0</v>
      </c>
      <c r="R10221">
        <v>0</v>
      </c>
      <c r="S10221">
        <v>0</v>
      </c>
      <c r="T10221">
        <v>5</v>
      </c>
    </row>
    <row r="10222" spans="1:20">
      <c r="A10222" s="66" t="s">
        <v>1738</v>
      </c>
      <c r="B10222" t="s">
        <v>973</v>
      </c>
      <c r="C10222" t="s">
        <v>1491</v>
      </c>
      <c r="D10222" s="1" t="s">
        <v>44</v>
      </c>
      <c r="E10222" s="1" t="s">
        <v>73</v>
      </c>
      <c r="F10222" s="38" t="s">
        <v>73</v>
      </c>
      <c r="G10222" s="151">
        <v>0</v>
      </c>
      <c r="H10222" s="151">
        <f t="shared" si="635"/>
        <v>0</v>
      </c>
      <c r="I10222" s="213" t="s">
        <v>100</v>
      </c>
      <c r="J10222" s="303"/>
      <c r="K10222" s="303"/>
      <c r="L10222" s="303"/>
      <c r="M10222" s="2">
        <v>0</v>
      </c>
      <c r="N10222">
        <v>0</v>
      </c>
      <c r="O10222">
        <v>0</v>
      </c>
      <c r="P10222">
        <v>5</v>
      </c>
      <c r="Q10222" s="2">
        <v>0</v>
      </c>
      <c r="R10222">
        <v>0</v>
      </c>
      <c r="S10222">
        <v>0</v>
      </c>
      <c r="T10222">
        <v>5</v>
      </c>
    </row>
    <row r="10223" spans="1:20">
      <c r="A10223" s="66" t="s">
        <v>1738</v>
      </c>
      <c r="B10223" t="s">
        <v>973</v>
      </c>
      <c r="C10223" t="s">
        <v>1491</v>
      </c>
      <c r="D10223" s="1" t="s">
        <v>44</v>
      </c>
      <c r="E10223" s="1" t="s">
        <v>73</v>
      </c>
      <c r="F10223" s="38" t="s">
        <v>73</v>
      </c>
      <c r="G10223" s="151">
        <v>30</v>
      </c>
      <c r="H10223" s="151">
        <f t="shared" si="635"/>
        <v>1.6348773841961851E-2</v>
      </c>
      <c r="I10223" s="213"/>
      <c r="J10223" s="303" t="s">
        <v>100</v>
      </c>
      <c r="K10223" s="303"/>
      <c r="L10223" s="303"/>
      <c r="M10223" s="2">
        <v>0</v>
      </c>
      <c r="N10223">
        <v>0</v>
      </c>
      <c r="O10223">
        <v>0</v>
      </c>
      <c r="P10223">
        <v>5</v>
      </c>
      <c r="Q10223" s="2">
        <v>0</v>
      </c>
      <c r="R10223">
        <v>0</v>
      </c>
      <c r="S10223">
        <v>0</v>
      </c>
      <c r="T10223">
        <v>5</v>
      </c>
    </row>
    <row r="10224" spans="1:20">
      <c r="A10224" s="66" t="s">
        <v>1738</v>
      </c>
      <c r="B10224" t="s">
        <v>973</v>
      </c>
      <c r="C10224" t="s">
        <v>1491</v>
      </c>
      <c r="D10224" s="1" t="s">
        <v>44</v>
      </c>
      <c r="E10224" s="1" t="s">
        <v>73</v>
      </c>
      <c r="F10224" s="38" t="s">
        <v>73</v>
      </c>
      <c r="G10224" s="151">
        <v>1835</v>
      </c>
      <c r="H10224" s="151">
        <f t="shared" si="635"/>
        <v>1</v>
      </c>
      <c r="I10224" s="213"/>
      <c r="J10224" s="303"/>
      <c r="K10224" s="303"/>
      <c r="L10224" s="303" t="s">
        <v>100</v>
      </c>
      <c r="M10224" s="2">
        <v>0</v>
      </c>
      <c r="N10224">
        <v>0</v>
      </c>
      <c r="O10224">
        <v>0</v>
      </c>
      <c r="P10224">
        <v>5</v>
      </c>
      <c r="Q10224" s="2">
        <v>0</v>
      </c>
      <c r="R10224">
        <v>0</v>
      </c>
      <c r="S10224">
        <v>0</v>
      </c>
      <c r="T10224">
        <v>5</v>
      </c>
    </row>
    <row r="10225" spans="1:20">
      <c r="A10225" s="66" t="s">
        <v>1738</v>
      </c>
      <c r="B10225" t="s">
        <v>1807</v>
      </c>
      <c r="C10225" t="s">
        <v>1491</v>
      </c>
      <c r="D10225" s="1" t="s">
        <v>44</v>
      </c>
      <c r="E10225" s="1" t="s">
        <v>73</v>
      </c>
      <c r="F10225" s="38" t="s">
        <v>73</v>
      </c>
      <c r="G10225" s="151">
        <v>0</v>
      </c>
      <c r="H10225" s="151">
        <f t="shared" si="635"/>
        <v>0</v>
      </c>
      <c r="I10225" s="213" t="s">
        <v>100</v>
      </c>
      <c r="J10225" s="303"/>
      <c r="K10225" s="303"/>
      <c r="L10225" s="303"/>
      <c r="M10225" s="2">
        <v>2.7777777777777801E-2</v>
      </c>
      <c r="N10225">
        <v>1.7568209223157698E-2</v>
      </c>
      <c r="O10225">
        <v>3.9283710065919297E-2</v>
      </c>
      <c r="P10225">
        <v>5</v>
      </c>
      <c r="Q10225" s="2">
        <v>5.8253968253968301E-2</v>
      </c>
      <c r="R10225">
        <v>2.6564904093628001E-2</v>
      </c>
      <c r="S10225">
        <v>5.9400931369114597E-2</v>
      </c>
      <c r="T10225">
        <v>5</v>
      </c>
    </row>
    <row r="10226" spans="1:20">
      <c r="A10226" s="66" t="s">
        <v>1738</v>
      </c>
      <c r="B10226" t="s">
        <v>1807</v>
      </c>
      <c r="C10226" t="s">
        <v>1491</v>
      </c>
      <c r="D10226" s="1" t="s">
        <v>44</v>
      </c>
      <c r="E10226" s="1" t="s">
        <v>73</v>
      </c>
      <c r="F10226" s="38" t="s">
        <v>73</v>
      </c>
      <c r="G10226" s="151">
        <v>30</v>
      </c>
      <c r="H10226" s="151">
        <f t="shared" si="635"/>
        <v>1.6348773841961851E-2</v>
      </c>
      <c r="I10226" s="213"/>
      <c r="J10226" s="303" t="s">
        <v>100</v>
      </c>
      <c r="K10226" s="303"/>
      <c r="L10226" s="303"/>
      <c r="M10226" s="2">
        <v>2.2222222222222199E-2</v>
      </c>
      <c r="N10226">
        <v>1.6197088596792499E-2</v>
      </c>
      <c r="O10226">
        <v>3.62177911400147E-2</v>
      </c>
      <c r="P10226">
        <v>5</v>
      </c>
      <c r="Q10226" s="2">
        <v>0</v>
      </c>
      <c r="R10226">
        <v>0</v>
      </c>
      <c r="S10226">
        <v>0</v>
      </c>
      <c r="T10226">
        <v>5</v>
      </c>
    </row>
    <row r="10227" spans="1:20">
      <c r="A10227" s="66" t="s">
        <v>1738</v>
      </c>
      <c r="B10227" t="s">
        <v>1807</v>
      </c>
      <c r="C10227" t="s">
        <v>1491</v>
      </c>
      <c r="D10227" s="1" t="s">
        <v>44</v>
      </c>
      <c r="E10227" s="1" t="s">
        <v>73</v>
      </c>
      <c r="F10227" s="38" t="s">
        <v>73</v>
      </c>
      <c r="G10227" s="151">
        <v>1835</v>
      </c>
      <c r="H10227" s="151">
        <f t="shared" si="635"/>
        <v>1</v>
      </c>
      <c r="I10227" s="213"/>
      <c r="J10227" s="303"/>
      <c r="K10227" s="303"/>
      <c r="L10227" s="303" t="s">
        <v>100</v>
      </c>
      <c r="M10227" s="2">
        <v>5.5555555555555601E-2</v>
      </c>
      <c r="N10227">
        <v>3.62177911400147E-2</v>
      </c>
      <c r="O10227">
        <v>8.09854429839625E-2</v>
      </c>
      <c r="P10227">
        <v>5</v>
      </c>
      <c r="Q10227" s="2">
        <v>3.3333333333333298E-2</v>
      </c>
      <c r="R10227">
        <v>2.04124145231931E-2</v>
      </c>
      <c r="S10227">
        <v>4.5643546458763798E-2</v>
      </c>
      <c r="T10227">
        <v>5</v>
      </c>
    </row>
    <row r="10228" spans="1:20">
      <c r="A10228" s="66" t="s">
        <v>1738</v>
      </c>
      <c r="B10228" t="s">
        <v>1809</v>
      </c>
      <c r="C10228" t="s">
        <v>1491</v>
      </c>
      <c r="D10228" s="1" t="s">
        <v>44</v>
      </c>
      <c r="E10228" s="1" t="s">
        <v>73</v>
      </c>
      <c r="F10228" s="38" t="s">
        <v>73</v>
      </c>
      <c r="G10228" s="151">
        <v>0</v>
      </c>
      <c r="H10228" s="151">
        <f t="shared" si="635"/>
        <v>0</v>
      </c>
      <c r="I10228" s="213" t="s">
        <v>100</v>
      </c>
      <c r="J10228" s="303"/>
      <c r="K10228" s="303"/>
      <c r="L10228" s="303"/>
      <c r="M10228" s="2">
        <v>1.6666666666666701E-2</v>
      </c>
      <c r="N10228">
        <v>1.1111111111111099E-2</v>
      </c>
      <c r="O10228">
        <v>2.4845199749997701E-2</v>
      </c>
      <c r="P10228">
        <v>5</v>
      </c>
      <c r="Q10228" s="2">
        <v>3.3333333333333298E-2</v>
      </c>
      <c r="R10228">
        <v>3.3333333333333298E-2</v>
      </c>
      <c r="S10228">
        <v>7.4535599249993006E-2</v>
      </c>
      <c r="T10228">
        <v>5</v>
      </c>
    </row>
    <row r="10229" spans="1:20">
      <c r="A10229" s="66" t="s">
        <v>1738</v>
      </c>
      <c r="B10229" t="s">
        <v>1809</v>
      </c>
      <c r="C10229" t="s">
        <v>1491</v>
      </c>
      <c r="D10229" s="1" t="s">
        <v>44</v>
      </c>
      <c r="E10229" s="1" t="s">
        <v>73</v>
      </c>
      <c r="F10229" s="38" t="s">
        <v>73</v>
      </c>
      <c r="G10229" s="151">
        <v>30</v>
      </c>
      <c r="H10229" s="151">
        <f t="shared" si="635"/>
        <v>1.6348773841961851E-2</v>
      </c>
      <c r="I10229" s="213"/>
      <c r="J10229" s="303" t="s">
        <v>100</v>
      </c>
      <c r="K10229" s="303"/>
      <c r="L10229" s="303"/>
      <c r="M10229" s="2">
        <v>0</v>
      </c>
      <c r="N10229">
        <v>0</v>
      </c>
      <c r="O10229">
        <v>0</v>
      </c>
      <c r="P10229">
        <v>5</v>
      </c>
      <c r="Q10229" s="2">
        <v>0</v>
      </c>
      <c r="R10229">
        <v>0</v>
      </c>
      <c r="S10229">
        <v>0</v>
      </c>
      <c r="T10229">
        <v>5</v>
      </c>
    </row>
    <row r="10230" spans="1:20">
      <c r="A10230" s="66" t="s">
        <v>1738</v>
      </c>
      <c r="B10230" t="s">
        <v>1809</v>
      </c>
      <c r="C10230" t="s">
        <v>1491</v>
      </c>
      <c r="D10230" s="1" t="s">
        <v>44</v>
      </c>
      <c r="E10230" s="1" t="s">
        <v>73</v>
      </c>
      <c r="F10230" s="38" t="s">
        <v>73</v>
      </c>
      <c r="G10230" s="151">
        <v>1835</v>
      </c>
      <c r="H10230" s="151">
        <f t="shared" si="635"/>
        <v>1</v>
      </c>
      <c r="I10230" s="213"/>
      <c r="J10230" s="303"/>
      <c r="K10230" s="303"/>
      <c r="L10230" s="303" t="s">
        <v>100</v>
      </c>
      <c r="M10230" s="2">
        <v>2.2222222222222199E-2</v>
      </c>
      <c r="N10230">
        <v>1.36082763487954E-2</v>
      </c>
      <c r="O10230">
        <v>3.0429030972509201E-2</v>
      </c>
      <c r="P10230">
        <v>5</v>
      </c>
      <c r="Q10230" s="2">
        <v>1.1111111111111099E-2</v>
      </c>
      <c r="R10230">
        <v>6.8041381743977197E-3</v>
      </c>
      <c r="S10230">
        <v>1.52145154862546E-2</v>
      </c>
      <c r="T10230">
        <v>5</v>
      </c>
    </row>
    <row r="10231" spans="1:20">
      <c r="A10231" s="66" t="s">
        <v>1738</v>
      </c>
      <c r="B10231" t="s">
        <v>1812</v>
      </c>
      <c r="C10231" t="s">
        <v>1491</v>
      </c>
      <c r="D10231" s="1" t="s">
        <v>44</v>
      </c>
      <c r="E10231" s="1" t="s">
        <v>73</v>
      </c>
      <c r="F10231" s="38" t="s">
        <v>73</v>
      </c>
      <c r="G10231" s="151">
        <v>0</v>
      </c>
      <c r="H10231" s="151">
        <f t="shared" si="635"/>
        <v>0</v>
      </c>
      <c r="I10231" s="213" t="s">
        <v>100</v>
      </c>
      <c r="J10231" s="303"/>
      <c r="K10231" s="303"/>
      <c r="L10231" s="303"/>
      <c r="M10231" s="2">
        <v>1.1111111111111099E-2</v>
      </c>
      <c r="N10231">
        <v>1.1111111111111099E-2</v>
      </c>
      <c r="O10231">
        <v>2.4845199749997701E-2</v>
      </c>
      <c r="P10231">
        <v>5</v>
      </c>
      <c r="Q10231" s="2">
        <v>0</v>
      </c>
      <c r="R10231">
        <v>0</v>
      </c>
      <c r="S10231">
        <v>0</v>
      </c>
      <c r="T10231">
        <v>5</v>
      </c>
    </row>
    <row r="10232" spans="1:20">
      <c r="A10232" s="66" t="s">
        <v>1738</v>
      </c>
      <c r="B10232" t="s">
        <v>1812</v>
      </c>
      <c r="C10232" t="s">
        <v>1491</v>
      </c>
      <c r="D10232" s="1" t="s">
        <v>44</v>
      </c>
      <c r="E10232" s="1" t="s">
        <v>73</v>
      </c>
      <c r="F10232" s="38" t="s">
        <v>73</v>
      </c>
      <c r="G10232" s="151">
        <v>30</v>
      </c>
      <c r="H10232" s="151">
        <f t="shared" si="635"/>
        <v>1.6348773841961851E-2</v>
      </c>
      <c r="I10232" s="213"/>
      <c r="J10232" s="303" t="s">
        <v>100</v>
      </c>
      <c r="K10232" s="303"/>
      <c r="L10232" s="303"/>
      <c r="M10232" s="2">
        <v>0</v>
      </c>
      <c r="N10232">
        <v>0</v>
      </c>
      <c r="O10232">
        <v>0</v>
      </c>
      <c r="P10232">
        <v>5</v>
      </c>
      <c r="Q10232" s="2">
        <v>0</v>
      </c>
      <c r="R10232">
        <v>0</v>
      </c>
      <c r="S10232">
        <v>0</v>
      </c>
      <c r="T10232">
        <v>5</v>
      </c>
    </row>
    <row r="10233" spans="1:20">
      <c r="A10233" s="66" t="s">
        <v>1738</v>
      </c>
      <c r="B10233" t="s">
        <v>1812</v>
      </c>
      <c r="C10233" t="s">
        <v>1491</v>
      </c>
      <c r="D10233" s="1" t="s">
        <v>44</v>
      </c>
      <c r="E10233" s="1" t="s">
        <v>73</v>
      </c>
      <c r="F10233" s="38" t="s">
        <v>73</v>
      </c>
      <c r="G10233" s="151">
        <v>1835</v>
      </c>
      <c r="H10233" s="151">
        <f t="shared" si="635"/>
        <v>1</v>
      </c>
      <c r="I10233" s="213"/>
      <c r="J10233" s="303"/>
      <c r="K10233" s="303"/>
      <c r="L10233" s="303" t="s">
        <v>100</v>
      </c>
      <c r="M10233" s="2">
        <v>0</v>
      </c>
      <c r="N10233">
        <v>0</v>
      </c>
      <c r="O10233">
        <v>0</v>
      </c>
      <c r="P10233">
        <v>5</v>
      </c>
      <c r="Q10233" s="2">
        <v>0</v>
      </c>
      <c r="R10233">
        <v>0</v>
      </c>
      <c r="S10233">
        <v>0</v>
      </c>
      <c r="T10233">
        <v>5</v>
      </c>
    </row>
    <row r="10234" spans="1:20">
      <c r="A10234" s="66" t="s">
        <v>1738</v>
      </c>
      <c r="B10234" t="s">
        <v>697</v>
      </c>
      <c r="C10234" t="s">
        <v>1491</v>
      </c>
      <c r="D10234" s="1" t="s">
        <v>44</v>
      </c>
      <c r="E10234" s="1" t="s">
        <v>73</v>
      </c>
      <c r="F10234" s="38" t="s">
        <v>73</v>
      </c>
      <c r="G10234" s="151">
        <v>0</v>
      </c>
      <c r="H10234" s="151">
        <f t="shared" si="635"/>
        <v>0</v>
      </c>
      <c r="I10234" s="213" t="s">
        <v>100</v>
      </c>
      <c r="J10234" s="303"/>
      <c r="K10234" s="303"/>
      <c r="L10234" s="303"/>
      <c r="M10234" s="2">
        <v>0</v>
      </c>
      <c r="N10234">
        <v>0</v>
      </c>
      <c r="O10234">
        <v>0</v>
      </c>
      <c r="P10234">
        <v>5</v>
      </c>
      <c r="Q10234" s="2">
        <v>0</v>
      </c>
      <c r="R10234">
        <v>0</v>
      </c>
      <c r="S10234">
        <v>0</v>
      </c>
      <c r="T10234">
        <v>5</v>
      </c>
    </row>
    <row r="10235" spans="1:20">
      <c r="A10235" s="66" t="s">
        <v>1738</v>
      </c>
      <c r="B10235" t="s">
        <v>697</v>
      </c>
      <c r="C10235" t="s">
        <v>1491</v>
      </c>
      <c r="D10235" s="1" t="s">
        <v>44</v>
      </c>
      <c r="E10235" s="1" t="s">
        <v>73</v>
      </c>
      <c r="F10235" s="38" t="s">
        <v>73</v>
      </c>
      <c r="G10235" s="151">
        <v>30</v>
      </c>
      <c r="H10235" s="151">
        <f t="shared" si="635"/>
        <v>1.6348773841961851E-2</v>
      </c>
      <c r="I10235" s="213"/>
      <c r="J10235" s="303" t="s">
        <v>100</v>
      </c>
      <c r="K10235" s="303"/>
      <c r="L10235" s="303"/>
      <c r="M10235" s="2">
        <v>0</v>
      </c>
      <c r="N10235">
        <v>0</v>
      </c>
      <c r="O10235">
        <v>0</v>
      </c>
      <c r="P10235">
        <v>5</v>
      </c>
      <c r="Q10235" s="2">
        <v>0</v>
      </c>
      <c r="R10235">
        <v>0</v>
      </c>
      <c r="S10235">
        <v>0</v>
      </c>
      <c r="T10235">
        <v>5</v>
      </c>
    </row>
    <row r="10236" spans="1:20">
      <c r="A10236" s="66" t="s">
        <v>1738</v>
      </c>
      <c r="B10236" t="s">
        <v>697</v>
      </c>
      <c r="C10236" t="s">
        <v>1491</v>
      </c>
      <c r="D10236" s="1" t="s">
        <v>44</v>
      </c>
      <c r="E10236" s="1" t="s">
        <v>73</v>
      </c>
      <c r="F10236" s="38" t="s">
        <v>73</v>
      </c>
      <c r="G10236" s="151">
        <v>1835</v>
      </c>
      <c r="H10236" s="151">
        <f t="shared" si="635"/>
        <v>1</v>
      </c>
      <c r="I10236" s="213"/>
      <c r="J10236" s="303"/>
      <c r="K10236" s="303"/>
      <c r="L10236" s="303" t="s">
        <v>100</v>
      </c>
      <c r="M10236" s="2">
        <v>0</v>
      </c>
      <c r="N10236">
        <v>0</v>
      </c>
      <c r="O10236">
        <v>0</v>
      </c>
      <c r="P10236">
        <v>5</v>
      </c>
      <c r="Q10236" s="2">
        <v>0</v>
      </c>
      <c r="R10236">
        <v>0</v>
      </c>
      <c r="S10236">
        <v>0</v>
      </c>
      <c r="T10236">
        <v>5</v>
      </c>
    </row>
    <row r="10237" spans="1:20">
      <c r="A10237" s="66" t="s">
        <v>1738</v>
      </c>
      <c r="B10237" t="s">
        <v>1815</v>
      </c>
      <c r="C10237" t="s">
        <v>1491</v>
      </c>
      <c r="D10237" s="1" t="s">
        <v>44</v>
      </c>
      <c r="E10237" s="1" t="s">
        <v>73</v>
      </c>
      <c r="F10237" s="38" t="s">
        <v>73</v>
      </c>
      <c r="G10237" s="151">
        <v>0</v>
      </c>
      <c r="H10237" s="151">
        <f t="shared" si="635"/>
        <v>0</v>
      </c>
      <c r="I10237" s="213" t="s">
        <v>100</v>
      </c>
      <c r="J10237" s="303"/>
      <c r="K10237" s="303"/>
      <c r="L10237" s="303"/>
      <c r="M10237" s="2">
        <v>9.44444444444444E-2</v>
      </c>
      <c r="N10237">
        <v>6.1864048475889097E-2</v>
      </c>
      <c r="O10237">
        <v>0.13833221775543</v>
      </c>
      <c r="P10237">
        <v>5</v>
      </c>
      <c r="Q10237" s="2">
        <v>5.5555555555555601E-2</v>
      </c>
      <c r="R10237">
        <v>4.8907824615719499E-2</v>
      </c>
      <c r="S10237">
        <v>0.109361220472386</v>
      </c>
      <c r="T10237">
        <v>5</v>
      </c>
    </row>
    <row r="10238" spans="1:20">
      <c r="A10238" s="66" t="s">
        <v>1738</v>
      </c>
      <c r="B10238" t="s">
        <v>1815</v>
      </c>
      <c r="C10238" t="s">
        <v>1491</v>
      </c>
      <c r="D10238" s="1" t="s">
        <v>44</v>
      </c>
      <c r="E10238" s="1" t="s">
        <v>73</v>
      </c>
      <c r="F10238" s="38" t="s">
        <v>73</v>
      </c>
      <c r="G10238" s="151">
        <v>30</v>
      </c>
      <c r="H10238" s="151">
        <f t="shared" si="635"/>
        <v>1.6348773841961851E-2</v>
      </c>
      <c r="I10238" s="213"/>
      <c r="J10238" s="303" t="s">
        <v>100</v>
      </c>
      <c r="K10238" s="303"/>
      <c r="L10238" s="303"/>
      <c r="M10238" s="2">
        <v>0.122222222222222</v>
      </c>
      <c r="N10238">
        <v>7.0601472372993496E-2</v>
      </c>
      <c r="O10238">
        <v>0.15786969153758701</v>
      </c>
      <c r="P10238">
        <v>5</v>
      </c>
      <c r="Q10238" s="2">
        <v>1.6666666666666701E-2</v>
      </c>
      <c r="R10238">
        <v>1.6666666666666701E-2</v>
      </c>
      <c r="S10238">
        <v>3.7267799624996503E-2</v>
      </c>
      <c r="T10238">
        <v>5</v>
      </c>
    </row>
    <row r="10239" spans="1:20">
      <c r="A10239" s="66" t="s">
        <v>1738</v>
      </c>
      <c r="B10239" t="s">
        <v>1815</v>
      </c>
      <c r="C10239" t="s">
        <v>1491</v>
      </c>
      <c r="D10239" s="1" t="s">
        <v>44</v>
      </c>
      <c r="E10239" s="1" t="s">
        <v>73</v>
      </c>
      <c r="F10239" s="38" t="s">
        <v>73</v>
      </c>
      <c r="G10239" s="151">
        <v>1835</v>
      </c>
      <c r="H10239" s="151">
        <f t="shared" si="635"/>
        <v>1</v>
      </c>
      <c r="I10239" s="213"/>
      <c r="J10239" s="303"/>
      <c r="K10239" s="303"/>
      <c r="L10239" s="303" t="s">
        <v>100</v>
      </c>
      <c r="M10239" s="2">
        <v>7.2222222222222202E-2</v>
      </c>
      <c r="N10239">
        <v>7.2222222222222202E-2</v>
      </c>
      <c r="O10239">
        <v>0.16149379837498501</v>
      </c>
      <c r="P10239">
        <v>5</v>
      </c>
      <c r="Q10239" s="2">
        <v>5.5555555555555601E-2</v>
      </c>
      <c r="R10239">
        <v>4.8907824615719499E-2</v>
      </c>
      <c r="S10239">
        <v>0.109361220472386</v>
      </c>
      <c r="T10239">
        <v>5</v>
      </c>
    </row>
    <row r="10240" spans="1:20">
      <c r="A10240" s="66" t="s">
        <v>1738</v>
      </c>
      <c r="B10240" t="s">
        <v>1816</v>
      </c>
      <c r="C10240" t="s">
        <v>1491</v>
      </c>
      <c r="D10240" s="1" t="s">
        <v>44</v>
      </c>
      <c r="E10240" s="1" t="s">
        <v>73</v>
      </c>
      <c r="F10240" s="38" t="s">
        <v>73</v>
      </c>
      <c r="G10240" s="151">
        <v>0</v>
      </c>
      <c r="H10240" s="151">
        <f t="shared" si="635"/>
        <v>0</v>
      </c>
      <c r="I10240" s="213" t="s">
        <v>100</v>
      </c>
      <c r="J10240" s="303"/>
      <c r="K10240" s="303"/>
      <c r="L10240" s="303"/>
      <c r="M10240" s="2">
        <v>4.4444444444444398E-2</v>
      </c>
      <c r="N10240">
        <v>2.8598972613852799E-2</v>
      </c>
      <c r="O10240">
        <v>6.3949246851229699E-2</v>
      </c>
      <c r="P10240">
        <v>5</v>
      </c>
      <c r="Q10240" s="2">
        <v>3.8888888888888903E-2</v>
      </c>
      <c r="R10240">
        <v>2.5760051376377002E-2</v>
      </c>
      <c r="S10240">
        <v>5.7601225981465901E-2</v>
      </c>
      <c r="T10240">
        <v>5</v>
      </c>
    </row>
    <row r="10241" spans="1:20">
      <c r="A10241" s="66" t="s">
        <v>1738</v>
      </c>
      <c r="B10241" t="s">
        <v>1816</v>
      </c>
      <c r="C10241" t="s">
        <v>1491</v>
      </c>
      <c r="D10241" s="1" t="s">
        <v>44</v>
      </c>
      <c r="E10241" s="1" t="s">
        <v>73</v>
      </c>
      <c r="F10241" s="38" t="s">
        <v>73</v>
      </c>
      <c r="G10241" s="151">
        <v>30</v>
      </c>
      <c r="H10241" s="151">
        <f t="shared" si="635"/>
        <v>1.6348773841961851E-2</v>
      </c>
      <c r="I10241" s="213"/>
      <c r="J10241" s="303" t="s">
        <v>100</v>
      </c>
      <c r="K10241" s="303"/>
      <c r="L10241" s="303"/>
      <c r="M10241" s="2">
        <v>6.1111111111111102E-2</v>
      </c>
      <c r="N10241">
        <v>3.9674602380793601E-2</v>
      </c>
      <c r="O10241">
        <v>8.8715107903729495E-2</v>
      </c>
      <c r="P10241">
        <v>5</v>
      </c>
      <c r="Q10241" s="2">
        <v>2.2222222222222199E-2</v>
      </c>
      <c r="R10241">
        <v>1.03934927410387E-2</v>
      </c>
      <c r="S10241">
        <v>2.32405562926132E-2</v>
      </c>
      <c r="T10241">
        <v>5</v>
      </c>
    </row>
    <row r="10242" spans="1:20">
      <c r="A10242" s="66" t="s">
        <v>1738</v>
      </c>
      <c r="B10242" t="s">
        <v>1816</v>
      </c>
      <c r="C10242" t="s">
        <v>1491</v>
      </c>
      <c r="D10242" s="1" t="s">
        <v>44</v>
      </c>
      <c r="E10242" s="1" t="s">
        <v>73</v>
      </c>
      <c r="F10242" s="38" t="s">
        <v>73</v>
      </c>
      <c r="G10242" s="151">
        <v>1835</v>
      </c>
      <c r="H10242" s="151">
        <f t="shared" si="635"/>
        <v>1</v>
      </c>
      <c r="I10242" s="213"/>
      <c r="J10242" s="303"/>
      <c r="K10242" s="303"/>
      <c r="L10242" s="303" t="s">
        <v>100</v>
      </c>
      <c r="M10242" s="2">
        <v>0.1</v>
      </c>
      <c r="N10242">
        <v>6.3707471895442902E-2</v>
      </c>
      <c r="O10242">
        <v>0.14245423783286801</v>
      </c>
      <c r="P10242">
        <v>5</v>
      </c>
      <c r="Q10242" s="2">
        <v>5.5555555555555601E-2</v>
      </c>
      <c r="R10242">
        <v>2.32405562926132E-2</v>
      </c>
      <c r="S10242">
        <v>5.1967463705193603E-2</v>
      </c>
      <c r="T10242">
        <v>5</v>
      </c>
    </row>
    <row r="10243" spans="1:20">
      <c r="A10243" s="66" t="s">
        <v>1738</v>
      </c>
      <c r="B10243" t="s">
        <v>1819</v>
      </c>
      <c r="C10243" t="s">
        <v>1491</v>
      </c>
      <c r="D10243" s="1" t="s">
        <v>44</v>
      </c>
      <c r="E10243" s="1" t="s">
        <v>73</v>
      </c>
      <c r="F10243" s="38" t="s">
        <v>73</v>
      </c>
      <c r="G10243" s="151">
        <v>0</v>
      </c>
      <c r="H10243" s="151">
        <f t="shared" si="635"/>
        <v>0</v>
      </c>
      <c r="I10243" s="213" t="s">
        <v>100</v>
      </c>
      <c r="J10243" s="303"/>
      <c r="K10243" s="303"/>
      <c r="L10243" s="303"/>
      <c r="M10243" s="2">
        <v>0</v>
      </c>
      <c r="N10243">
        <v>0</v>
      </c>
      <c r="O10243">
        <v>0</v>
      </c>
      <c r="P10243">
        <v>5</v>
      </c>
      <c r="Q10243" s="2">
        <v>0</v>
      </c>
      <c r="R10243">
        <v>0</v>
      </c>
      <c r="S10243">
        <v>0</v>
      </c>
      <c r="T10243">
        <v>5</v>
      </c>
    </row>
    <row r="10244" spans="1:20">
      <c r="A10244" s="66" t="s">
        <v>1738</v>
      </c>
      <c r="B10244" t="s">
        <v>1819</v>
      </c>
      <c r="C10244" t="s">
        <v>1491</v>
      </c>
      <c r="D10244" s="1" t="s">
        <v>44</v>
      </c>
      <c r="E10244" s="1" t="s">
        <v>73</v>
      </c>
      <c r="F10244" s="38" t="s">
        <v>73</v>
      </c>
      <c r="G10244" s="151">
        <v>30</v>
      </c>
      <c r="H10244" s="151">
        <f t="shared" si="635"/>
        <v>1.6348773841961851E-2</v>
      </c>
      <c r="I10244" s="213"/>
      <c r="J10244" s="303" t="s">
        <v>100</v>
      </c>
      <c r="K10244" s="303"/>
      <c r="L10244" s="303"/>
      <c r="M10244" s="2">
        <v>0</v>
      </c>
      <c r="N10244">
        <v>0</v>
      </c>
      <c r="O10244">
        <v>0</v>
      </c>
      <c r="P10244">
        <v>5</v>
      </c>
      <c r="Q10244" s="2">
        <v>0</v>
      </c>
      <c r="R10244">
        <v>0</v>
      </c>
      <c r="S10244">
        <v>0</v>
      </c>
      <c r="T10244">
        <v>5</v>
      </c>
    </row>
    <row r="10245" spans="1:20">
      <c r="A10245" s="66" t="s">
        <v>1738</v>
      </c>
      <c r="B10245" t="s">
        <v>1819</v>
      </c>
      <c r="C10245" t="s">
        <v>1491</v>
      </c>
      <c r="D10245" s="1" t="s">
        <v>44</v>
      </c>
      <c r="E10245" s="1" t="s">
        <v>73</v>
      </c>
      <c r="F10245" s="38" t="s">
        <v>73</v>
      </c>
      <c r="G10245" s="151">
        <v>1835</v>
      </c>
      <c r="H10245" s="151">
        <f t="shared" si="635"/>
        <v>1</v>
      </c>
      <c r="I10245" s="213"/>
      <c r="J10245" s="303"/>
      <c r="K10245" s="303"/>
      <c r="L10245" s="303" t="s">
        <v>100</v>
      </c>
      <c r="M10245" s="2">
        <v>0</v>
      </c>
      <c r="N10245">
        <v>0</v>
      </c>
      <c r="O10245">
        <v>0</v>
      </c>
      <c r="P10245">
        <v>5</v>
      </c>
      <c r="Q10245" s="2">
        <v>0</v>
      </c>
      <c r="R10245">
        <v>0</v>
      </c>
      <c r="S10245">
        <v>0</v>
      </c>
      <c r="T10245">
        <v>5</v>
      </c>
    </row>
    <row r="10246" spans="1:20">
      <c r="A10246" s="66" t="s">
        <v>1738</v>
      </c>
      <c r="B10246" t="s">
        <v>1821</v>
      </c>
      <c r="C10246" t="s">
        <v>1491</v>
      </c>
      <c r="D10246" s="1" t="s">
        <v>44</v>
      </c>
      <c r="E10246" s="1" t="s">
        <v>73</v>
      </c>
      <c r="F10246" s="38" t="s">
        <v>73</v>
      </c>
      <c r="G10246" s="151">
        <v>0</v>
      </c>
      <c r="H10246" s="151">
        <f t="shared" si="635"/>
        <v>0</v>
      </c>
      <c r="I10246" s="213" t="s">
        <v>100</v>
      </c>
      <c r="J10246" s="303"/>
      <c r="K10246" s="303"/>
      <c r="L10246" s="303"/>
      <c r="M10246" s="2">
        <v>1.6666666666666701E-2</v>
      </c>
      <c r="N10246">
        <v>1.1111111111111099E-2</v>
      </c>
      <c r="O10246">
        <v>2.4845199749997701E-2</v>
      </c>
      <c r="P10246">
        <v>5</v>
      </c>
      <c r="Q10246" s="2">
        <v>7.2222222222222202E-2</v>
      </c>
      <c r="R10246">
        <v>5.8663089116507999E-2</v>
      </c>
      <c r="S10246">
        <v>0.13117465503463999</v>
      </c>
      <c r="T10246">
        <v>5</v>
      </c>
    </row>
    <row r="10247" spans="1:20">
      <c r="A10247" s="66" t="s">
        <v>1738</v>
      </c>
      <c r="B10247" t="s">
        <v>1821</v>
      </c>
      <c r="C10247" t="s">
        <v>1491</v>
      </c>
      <c r="D10247" s="1" t="s">
        <v>44</v>
      </c>
      <c r="E10247" s="1" t="s">
        <v>73</v>
      </c>
      <c r="F10247" s="38" t="s">
        <v>73</v>
      </c>
      <c r="G10247" s="151">
        <v>30</v>
      </c>
      <c r="H10247" s="151">
        <f t="shared" si="635"/>
        <v>1.6348773841961851E-2</v>
      </c>
      <c r="I10247" s="213"/>
      <c r="J10247" s="303" t="s">
        <v>100</v>
      </c>
      <c r="K10247" s="303"/>
      <c r="L10247" s="303"/>
      <c r="M10247" s="2">
        <v>0.05</v>
      </c>
      <c r="N10247">
        <v>4.3390275977259203E-2</v>
      </c>
      <c r="O10247">
        <v>9.70236066476277E-2</v>
      </c>
      <c r="P10247">
        <v>5</v>
      </c>
      <c r="Q10247" s="2">
        <v>8.8888888888888906E-2</v>
      </c>
      <c r="R10247">
        <v>6.2976578048636794E-2</v>
      </c>
      <c r="S10247">
        <v>0.14081990950707299</v>
      </c>
      <c r="T10247">
        <v>5</v>
      </c>
    </row>
    <row r="10248" spans="1:20">
      <c r="A10248" s="66" t="s">
        <v>1738</v>
      </c>
      <c r="B10248" t="s">
        <v>1821</v>
      </c>
      <c r="C10248" t="s">
        <v>1491</v>
      </c>
      <c r="D10248" s="1" t="s">
        <v>44</v>
      </c>
      <c r="E10248" s="1" t="s">
        <v>73</v>
      </c>
      <c r="F10248" s="38" t="s">
        <v>73</v>
      </c>
      <c r="G10248" s="151">
        <v>1835</v>
      </c>
      <c r="H10248" s="151">
        <f t="shared" si="635"/>
        <v>1</v>
      </c>
      <c r="I10248" s="213"/>
      <c r="J10248" s="303"/>
      <c r="K10248" s="303"/>
      <c r="L10248" s="303" t="s">
        <v>100</v>
      </c>
      <c r="M10248" s="2">
        <v>0.05</v>
      </c>
      <c r="N10248">
        <v>3.09320242379446E-2</v>
      </c>
      <c r="O10248">
        <v>6.9166108877715196E-2</v>
      </c>
      <c r="P10248">
        <v>5</v>
      </c>
      <c r="Q10248" s="2">
        <v>0.227777777777778</v>
      </c>
      <c r="R10248">
        <v>6.4788354387169997E-2</v>
      </c>
      <c r="S10248">
        <v>0.144871164560059</v>
      </c>
      <c r="T10248">
        <v>5</v>
      </c>
    </row>
    <row r="10249" spans="1:20">
      <c r="A10249" s="66" t="s">
        <v>1738</v>
      </c>
      <c r="B10249" t="s">
        <v>1824</v>
      </c>
      <c r="C10249" t="s">
        <v>1491</v>
      </c>
      <c r="D10249" s="1" t="s">
        <v>44</v>
      </c>
      <c r="E10249" s="1" t="s">
        <v>73</v>
      </c>
      <c r="F10249" s="38" t="s">
        <v>73</v>
      </c>
      <c r="G10249" s="151">
        <v>0</v>
      </c>
      <c r="H10249" s="151">
        <f t="shared" si="635"/>
        <v>0</v>
      </c>
      <c r="I10249" s="213" t="s">
        <v>100</v>
      </c>
      <c r="J10249" s="303"/>
      <c r="K10249" s="303"/>
      <c r="L10249" s="303"/>
      <c r="M10249" s="2">
        <v>8.3333333333333301E-2</v>
      </c>
      <c r="N10249">
        <v>5.1219691429404898E-2</v>
      </c>
      <c r="O10249">
        <v>0.114530711822713</v>
      </c>
      <c r="P10249">
        <v>5</v>
      </c>
      <c r="Q10249" s="2">
        <v>5.5555555555555497E-3</v>
      </c>
      <c r="R10249">
        <v>5.5555555555555497E-3</v>
      </c>
      <c r="S10249">
        <v>1.24225998749988E-2</v>
      </c>
      <c r="T10249">
        <v>5</v>
      </c>
    </row>
    <row r="10250" spans="1:20">
      <c r="A10250" s="66" t="s">
        <v>1738</v>
      </c>
      <c r="B10250" t="s">
        <v>1824</v>
      </c>
      <c r="C10250" t="s">
        <v>1491</v>
      </c>
      <c r="D10250" s="1" t="s">
        <v>44</v>
      </c>
      <c r="E10250" s="1" t="s">
        <v>73</v>
      </c>
      <c r="F10250" s="38" t="s">
        <v>73</v>
      </c>
      <c r="G10250" s="151">
        <v>30</v>
      </c>
      <c r="H10250" s="151">
        <f t="shared" si="635"/>
        <v>1.6348773841961851E-2</v>
      </c>
      <c r="I10250" s="213"/>
      <c r="J10250" s="303" t="s">
        <v>100</v>
      </c>
      <c r="K10250" s="303"/>
      <c r="L10250" s="303"/>
      <c r="M10250" s="2">
        <v>0.27222222222222198</v>
      </c>
      <c r="N10250">
        <v>0.13983014387392501</v>
      </c>
      <c r="O10250">
        <v>0.31266970700567098</v>
      </c>
      <c r="P10250">
        <v>5</v>
      </c>
      <c r="Q10250" s="2">
        <v>2.7777777777777801E-2</v>
      </c>
      <c r="R10250">
        <v>1.7568209223157698E-2</v>
      </c>
      <c r="S10250">
        <v>3.9283710065919297E-2</v>
      </c>
      <c r="T10250">
        <v>5</v>
      </c>
    </row>
    <row r="10251" spans="1:20">
      <c r="A10251" s="66" t="s">
        <v>1738</v>
      </c>
      <c r="B10251" t="s">
        <v>1824</v>
      </c>
      <c r="C10251" t="s">
        <v>1491</v>
      </c>
      <c r="D10251" s="1" t="s">
        <v>44</v>
      </c>
      <c r="E10251" s="1" t="s">
        <v>73</v>
      </c>
      <c r="F10251" s="38" t="s">
        <v>73</v>
      </c>
      <c r="G10251" s="151">
        <v>1835</v>
      </c>
      <c r="H10251" s="151">
        <f t="shared" si="635"/>
        <v>1</v>
      </c>
      <c r="I10251" s="213"/>
      <c r="J10251" s="303"/>
      <c r="K10251" s="303"/>
      <c r="L10251" s="303" t="s">
        <v>100</v>
      </c>
      <c r="M10251" s="2">
        <v>0.28333333333333299</v>
      </c>
      <c r="N10251">
        <v>0.149948550847398</v>
      </c>
      <c r="O10251">
        <v>0.33529515282236499</v>
      </c>
      <c r="P10251">
        <v>5</v>
      </c>
      <c r="Q10251" s="2">
        <v>8.3333333333333301E-2</v>
      </c>
      <c r="R10251">
        <v>4.0253824294970701E-2</v>
      </c>
      <c r="S10251">
        <v>9.0010287477886905E-2</v>
      </c>
      <c r="T10251">
        <v>5</v>
      </c>
    </row>
    <row r="10252" spans="1:20">
      <c r="A10252" s="66" t="s">
        <v>1738</v>
      </c>
      <c r="B10252" t="s">
        <v>1827</v>
      </c>
      <c r="C10252" t="s">
        <v>1491</v>
      </c>
      <c r="D10252" s="1" t="s">
        <v>44</v>
      </c>
      <c r="E10252" s="1" t="s">
        <v>73</v>
      </c>
      <c r="F10252" s="38" t="s">
        <v>73</v>
      </c>
      <c r="G10252" s="151">
        <v>0</v>
      </c>
      <c r="H10252" s="151">
        <f t="shared" si="635"/>
        <v>0</v>
      </c>
      <c r="I10252" s="213" t="s">
        <v>100</v>
      </c>
      <c r="J10252" s="303"/>
      <c r="K10252" s="303"/>
      <c r="L10252" s="303"/>
      <c r="M10252" s="2">
        <v>0</v>
      </c>
      <c r="N10252">
        <v>0</v>
      </c>
      <c r="O10252">
        <v>0</v>
      </c>
      <c r="P10252">
        <v>5</v>
      </c>
      <c r="Q10252" s="2">
        <v>0</v>
      </c>
      <c r="R10252">
        <v>0</v>
      </c>
      <c r="S10252">
        <v>0</v>
      </c>
      <c r="T10252">
        <v>5</v>
      </c>
    </row>
    <row r="10253" spans="1:20">
      <c r="A10253" s="66" t="s">
        <v>1738</v>
      </c>
      <c r="B10253" t="s">
        <v>1827</v>
      </c>
      <c r="C10253" t="s">
        <v>1491</v>
      </c>
      <c r="D10253" s="1" t="s">
        <v>44</v>
      </c>
      <c r="E10253" s="1" t="s">
        <v>73</v>
      </c>
      <c r="F10253" s="38" t="s">
        <v>73</v>
      </c>
      <c r="G10253" s="151">
        <v>30</v>
      </c>
      <c r="H10253" s="151">
        <f t="shared" si="635"/>
        <v>1.6348773841961851E-2</v>
      </c>
      <c r="I10253" s="213"/>
      <c r="J10253" s="303" t="s">
        <v>100</v>
      </c>
      <c r="K10253" s="303"/>
      <c r="L10253" s="303"/>
      <c r="M10253" s="2">
        <v>0</v>
      </c>
      <c r="N10253">
        <v>0</v>
      </c>
      <c r="O10253">
        <v>0</v>
      </c>
      <c r="P10253">
        <v>5</v>
      </c>
      <c r="Q10253" s="2">
        <v>0</v>
      </c>
      <c r="R10253">
        <v>0</v>
      </c>
      <c r="S10253">
        <v>0</v>
      </c>
      <c r="T10253">
        <v>5</v>
      </c>
    </row>
    <row r="10254" spans="1:20">
      <c r="A10254" s="66" t="s">
        <v>1738</v>
      </c>
      <c r="B10254" t="s">
        <v>1827</v>
      </c>
      <c r="C10254" t="s">
        <v>1491</v>
      </c>
      <c r="D10254" s="1" t="s">
        <v>44</v>
      </c>
      <c r="E10254" s="1" t="s">
        <v>73</v>
      </c>
      <c r="F10254" s="38" t="s">
        <v>73</v>
      </c>
      <c r="G10254" s="151">
        <v>1835</v>
      </c>
      <c r="H10254" s="151">
        <f t="shared" si="635"/>
        <v>1</v>
      </c>
      <c r="I10254" s="213"/>
      <c r="J10254" s="303"/>
      <c r="K10254" s="303"/>
      <c r="L10254" s="303" t="s">
        <v>100</v>
      </c>
      <c r="M10254" s="2">
        <v>0</v>
      </c>
      <c r="N10254">
        <v>0</v>
      </c>
      <c r="O10254">
        <v>0</v>
      </c>
      <c r="P10254">
        <v>5</v>
      </c>
      <c r="Q10254" s="2">
        <v>1.1111111111111099E-2</v>
      </c>
      <c r="R10254">
        <v>1.1111111111111099E-2</v>
      </c>
      <c r="S10254">
        <v>2.4845199749997701E-2</v>
      </c>
      <c r="T10254">
        <v>5</v>
      </c>
    </row>
    <row r="10255" spans="1:20">
      <c r="A10255" s="66" t="s">
        <v>1738</v>
      </c>
      <c r="B10255" t="s">
        <v>956</v>
      </c>
      <c r="C10255" t="s">
        <v>1491</v>
      </c>
      <c r="D10255" s="1" t="s">
        <v>44</v>
      </c>
      <c r="E10255" s="1" t="s">
        <v>73</v>
      </c>
      <c r="F10255" s="38" t="s">
        <v>73</v>
      </c>
      <c r="G10255" s="151">
        <v>0</v>
      </c>
      <c r="H10255" s="151">
        <f t="shared" si="635"/>
        <v>0</v>
      </c>
      <c r="I10255" s="213" t="s">
        <v>100</v>
      </c>
      <c r="J10255" s="303"/>
      <c r="K10255" s="303"/>
      <c r="L10255" s="303"/>
      <c r="M10255" s="2">
        <v>0</v>
      </c>
      <c r="N10255">
        <v>0</v>
      </c>
      <c r="O10255">
        <v>0</v>
      </c>
      <c r="P10255">
        <v>5</v>
      </c>
      <c r="Q10255" s="2">
        <v>0</v>
      </c>
      <c r="R10255">
        <v>0</v>
      </c>
      <c r="S10255">
        <v>0</v>
      </c>
      <c r="T10255">
        <v>5</v>
      </c>
    </row>
    <row r="10256" spans="1:20">
      <c r="A10256" s="66" t="s">
        <v>1738</v>
      </c>
      <c r="B10256" t="s">
        <v>956</v>
      </c>
      <c r="C10256" t="s">
        <v>1491</v>
      </c>
      <c r="D10256" s="1" t="s">
        <v>44</v>
      </c>
      <c r="E10256" s="1" t="s">
        <v>73</v>
      </c>
      <c r="F10256" s="38" t="s">
        <v>73</v>
      </c>
      <c r="G10256" s="151">
        <v>30</v>
      </c>
      <c r="H10256" s="151">
        <f t="shared" si="635"/>
        <v>1.6348773841961851E-2</v>
      </c>
      <c r="I10256" s="213"/>
      <c r="J10256" s="303" t="s">
        <v>100</v>
      </c>
      <c r="K10256" s="303"/>
      <c r="L10256" s="303"/>
      <c r="M10256" s="2">
        <v>0</v>
      </c>
      <c r="N10256">
        <v>0</v>
      </c>
      <c r="O10256">
        <v>0</v>
      </c>
      <c r="P10256">
        <v>5</v>
      </c>
      <c r="Q10256" s="2">
        <v>0</v>
      </c>
      <c r="R10256">
        <v>0</v>
      </c>
      <c r="S10256">
        <v>0</v>
      </c>
      <c r="T10256">
        <v>5</v>
      </c>
    </row>
    <row r="10257" spans="1:20">
      <c r="A10257" s="66" t="s">
        <v>1738</v>
      </c>
      <c r="B10257" t="s">
        <v>956</v>
      </c>
      <c r="C10257" t="s">
        <v>1491</v>
      </c>
      <c r="D10257" s="1" t="s">
        <v>44</v>
      </c>
      <c r="E10257" s="1" t="s">
        <v>73</v>
      </c>
      <c r="F10257" s="38" t="s">
        <v>73</v>
      </c>
      <c r="G10257" s="151">
        <v>1835</v>
      </c>
      <c r="H10257" s="151">
        <f t="shared" si="635"/>
        <v>1</v>
      </c>
      <c r="I10257" s="213"/>
      <c r="J10257" s="303"/>
      <c r="K10257" s="303"/>
      <c r="L10257" s="303" t="s">
        <v>100</v>
      </c>
      <c r="M10257" s="2">
        <v>0</v>
      </c>
      <c r="N10257">
        <v>0</v>
      </c>
      <c r="O10257">
        <v>0</v>
      </c>
      <c r="P10257">
        <v>5</v>
      </c>
      <c r="Q10257" s="2">
        <v>0</v>
      </c>
      <c r="R10257">
        <v>0</v>
      </c>
      <c r="S10257">
        <v>0</v>
      </c>
      <c r="T10257">
        <v>5</v>
      </c>
    </row>
    <row r="10258" spans="1:20">
      <c r="A10258" s="66" t="s">
        <v>1738</v>
      </c>
      <c r="B10258" t="s">
        <v>955</v>
      </c>
      <c r="C10258" t="s">
        <v>1491</v>
      </c>
      <c r="D10258" s="1" t="s">
        <v>44</v>
      </c>
      <c r="E10258" s="1" t="s">
        <v>73</v>
      </c>
      <c r="F10258" s="38" t="s">
        <v>73</v>
      </c>
      <c r="G10258" s="151">
        <v>0</v>
      </c>
      <c r="H10258" s="151">
        <f t="shared" si="635"/>
        <v>0</v>
      </c>
      <c r="I10258" s="213" t="s">
        <v>100</v>
      </c>
      <c r="J10258" s="303"/>
      <c r="K10258" s="303"/>
      <c r="L10258" s="303"/>
      <c r="M10258" s="2">
        <v>0</v>
      </c>
      <c r="N10258">
        <v>0</v>
      </c>
      <c r="O10258">
        <v>0</v>
      </c>
      <c r="P10258">
        <v>5</v>
      </c>
      <c r="Q10258" s="2">
        <v>0</v>
      </c>
      <c r="R10258">
        <v>0</v>
      </c>
      <c r="S10258">
        <v>0</v>
      </c>
      <c r="T10258">
        <v>5</v>
      </c>
    </row>
    <row r="10259" spans="1:20">
      <c r="A10259" s="66" t="s">
        <v>1738</v>
      </c>
      <c r="B10259" t="s">
        <v>955</v>
      </c>
      <c r="C10259" t="s">
        <v>1491</v>
      </c>
      <c r="D10259" s="1" t="s">
        <v>44</v>
      </c>
      <c r="E10259" s="1" t="s">
        <v>73</v>
      </c>
      <c r="F10259" s="38" t="s">
        <v>73</v>
      </c>
      <c r="G10259" s="151">
        <v>30</v>
      </c>
      <c r="H10259" s="151">
        <f t="shared" si="635"/>
        <v>1.6348773841961851E-2</v>
      </c>
      <c r="I10259" s="213"/>
      <c r="J10259" s="303" t="s">
        <v>100</v>
      </c>
      <c r="K10259" s="303"/>
      <c r="L10259" s="303"/>
      <c r="M10259" s="2">
        <v>0</v>
      </c>
      <c r="N10259">
        <v>0</v>
      </c>
      <c r="O10259">
        <v>0</v>
      </c>
      <c r="P10259">
        <v>5</v>
      </c>
      <c r="Q10259" s="2">
        <v>0</v>
      </c>
      <c r="R10259">
        <v>0</v>
      </c>
      <c r="S10259">
        <v>0</v>
      </c>
      <c r="T10259">
        <v>5</v>
      </c>
    </row>
    <row r="10260" spans="1:20">
      <c r="A10260" s="66" t="s">
        <v>1738</v>
      </c>
      <c r="B10260" t="s">
        <v>955</v>
      </c>
      <c r="C10260" t="s">
        <v>1491</v>
      </c>
      <c r="D10260" s="1" t="s">
        <v>44</v>
      </c>
      <c r="E10260" s="1" t="s">
        <v>73</v>
      </c>
      <c r="F10260" s="38" t="s">
        <v>73</v>
      </c>
      <c r="G10260" s="151">
        <v>1835</v>
      </c>
      <c r="H10260" s="151">
        <f t="shared" si="635"/>
        <v>1</v>
      </c>
      <c r="I10260" s="213"/>
      <c r="J10260" s="303"/>
      <c r="K10260" s="303"/>
      <c r="L10260" s="303" t="s">
        <v>100</v>
      </c>
      <c r="M10260" s="2">
        <v>0</v>
      </c>
      <c r="N10260">
        <v>0</v>
      </c>
      <c r="O10260">
        <v>0</v>
      </c>
      <c r="P10260">
        <v>5</v>
      </c>
      <c r="Q10260" s="2">
        <v>0</v>
      </c>
      <c r="R10260">
        <v>0</v>
      </c>
      <c r="S10260">
        <v>0</v>
      </c>
      <c r="T10260">
        <v>5</v>
      </c>
    </row>
    <row r="10261" spans="1:20">
      <c r="A10261" s="66" t="s">
        <v>1738</v>
      </c>
      <c r="B10261" t="s">
        <v>1831</v>
      </c>
      <c r="C10261" t="s">
        <v>1491</v>
      </c>
      <c r="D10261" s="1" t="s">
        <v>44</v>
      </c>
      <c r="E10261" s="1" t="s">
        <v>73</v>
      </c>
      <c r="F10261" s="38" t="s">
        <v>73</v>
      </c>
      <c r="G10261" s="151">
        <v>0</v>
      </c>
      <c r="H10261" s="151">
        <f t="shared" ref="H10261:H10324" si="636">G10261/1835</f>
        <v>0</v>
      </c>
      <c r="I10261" s="213" t="s">
        <v>100</v>
      </c>
      <c r="J10261" s="303"/>
      <c r="K10261" s="303"/>
      <c r="L10261" s="303"/>
      <c r="M10261" s="2">
        <v>0.227777777777778</v>
      </c>
      <c r="N10261">
        <v>0.167221299369916</v>
      </c>
      <c r="O10261">
        <v>0.37391819267697401</v>
      </c>
      <c r="P10261">
        <v>5</v>
      </c>
      <c r="Q10261" s="2">
        <v>0.196031746031746</v>
      </c>
      <c r="R10261">
        <v>9.4153881432275099E-2</v>
      </c>
      <c r="S10261">
        <v>0.21053447922802199</v>
      </c>
      <c r="T10261">
        <v>5</v>
      </c>
    </row>
    <row r="10262" spans="1:20">
      <c r="A10262" s="66" t="s">
        <v>1738</v>
      </c>
      <c r="B10262" t="s">
        <v>1831</v>
      </c>
      <c r="C10262" t="s">
        <v>1491</v>
      </c>
      <c r="D10262" s="1" t="s">
        <v>44</v>
      </c>
      <c r="E10262" s="1" t="s">
        <v>73</v>
      </c>
      <c r="F10262" s="38" t="s">
        <v>73</v>
      </c>
      <c r="G10262" s="151">
        <v>30</v>
      </c>
      <c r="H10262" s="151">
        <f t="shared" si="636"/>
        <v>1.6348773841961851E-2</v>
      </c>
      <c r="I10262" s="213"/>
      <c r="J10262" s="303" t="s">
        <v>100</v>
      </c>
      <c r="K10262" s="303"/>
      <c r="L10262" s="303"/>
      <c r="M10262" s="2">
        <v>3.3333333333333298E-2</v>
      </c>
      <c r="N10262">
        <v>3.3333333333333298E-2</v>
      </c>
      <c r="O10262">
        <v>7.4535599249993006E-2</v>
      </c>
      <c r="P10262">
        <v>5</v>
      </c>
      <c r="Q10262" s="2">
        <v>0.05</v>
      </c>
      <c r="R10262">
        <v>4.3390275977259203E-2</v>
      </c>
      <c r="S10262">
        <v>9.70236066476277E-2</v>
      </c>
      <c r="T10262">
        <v>5</v>
      </c>
    </row>
    <row r="10263" spans="1:20">
      <c r="A10263" s="66" t="s">
        <v>1738</v>
      </c>
      <c r="B10263" t="s">
        <v>1831</v>
      </c>
      <c r="C10263" t="s">
        <v>1491</v>
      </c>
      <c r="D10263" s="1" t="s">
        <v>44</v>
      </c>
      <c r="E10263" s="1" t="s">
        <v>73</v>
      </c>
      <c r="F10263" s="38" t="s">
        <v>73</v>
      </c>
      <c r="G10263" s="151">
        <v>1835</v>
      </c>
      <c r="H10263" s="151">
        <f t="shared" si="636"/>
        <v>1</v>
      </c>
      <c r="I10263" s="213"/>
      <c r="J10263" s="303"/>
      <c r="K10263" s="303"/>
      <c r="L10263" s="303" t="s">
        <v>100</v>
      </c>
      <c r="M10263" s="2">
        <v>5.5555555555555601E-2</v>
      </c>
      <c r="N10263">
        <v>4.8907824615719499E-2</v>
      </c>
      <c r="O10263">
        <v>0.109361220472386</v>
      </c>
      <c r="P10263">
        <v>5</v>
      </c>
      <c r="Q10263" s="2">
        <v>8.8888888888888906E-2</v>
      </c>
      <c r="R10263">
        <v>6.8830620518688101E-2</v>
      </c>
      <c r="S10263">
        <v>0.15390994641327899</v>
      </c>
      <c r="T10263">
        <v>5</v>
      </c>
    </row>
    <row r="10264" spans="1:20">
      <c r="A10264" s="66" t="s">
        <v>1738</v>
      </c>
      <c r="B10264" t="s">
        <v>1832</v>
      </c>
      <c r="C10264" t="s">
        <v>1491</v>
      </c>
      <c r="D10264" s="1" t="s">
        <v>44</v>
      </c>
      <c r="E10264" s="1" t="s">
        <v>73</v>
      </c>
      <c r="F10264" s="38" t="s">
        <v>73</v>
      </c>
      <c r="G10264" s="151">
        <v>0</v>
      </c>
      <c r="H10264" s="151">
        <f t="shared" si="636"/>
        <v>0</v>
      </c>
      <c r="I10264" s="213" t="s">
        <v>100</v>
      </c>
      <c r="J10264" s="303"/>
      <c r="K10264" s="303"/>
      <c r="L10264" s="303"/>
      <c r="M10264" s="2">
        <v>0.47222224444444399</v>
      </c>
      <c r="N10264">
        <v>0.17829784001239901</v>
      </c>
      <c r="O10264">
        <v>0.39868609050910497</v>
      </c>
      <c r="P10264">
        <v>5</v>
      </c>
      <c r="Q10264" s="2">
        <v>0.413015873015873</v>
      </c>
      <c r="R10264">
        <v>0.14731612544567699</v>
      </c>
      <c r="S10264">
        <v>0.32940887067842101</v>
      </c>
      <c r="T10264">
        <v>5</v>
      </c>
    </row>
    <row r="10265" spans="1:20">
      <c r="A10265" s="66" t="s">
        <v>1738</v>
      </c>
      <c r="B10265" t="s">
        <v>1832</v>
      </c>
      <c r="C10265" t="s">
        <v>1491</v>
      </c>
      <c r="D10265" s="1" t="s">
        <v>44</v>
      </c>
      <c r="E10265" s="1" t="s">
        <v>73</v>
      </c>
      <c r="F10265" s="38" t="s">
        <v>73</v>
      </c>
      <c r="G10265" s="151">
        <v>30</v>
      </c>
      <c r="H10265" s="151">
        <f t="shared" si="636"/>
        <v>1.6348773841961851E-2</v>
      </c>
      <c r="I10265" s="213"/>
      <c r="J10265" s="303" t="s">
        <v>100</v>
      </c>
      <c r="K10265" s="303"/>
      <c r="L10265" s="303"/>
      <c r="M10265" s="2">
        <v>0.41111111111111098</v>
      </c>
      <c r="N10265">
        <v>0.14656562175858801</v>
      </c>
      <c r="O10265">
        <v>0.32773069341672501</v>
      </c>
      <c r="P10265">
        <v>5</v>
      </c>
      <c r="Q10265" s="2">
        <v>0.155555555555556</v>
      </c>
      <c r="R10265">
        <v>4.4444444444444398E-2</v>
      </c>
      <c r="S10265">
        <v>9.9380798999990694E-2</v>
      </c>
      <c r="T10265">
        <v>5</v>
      </c>
    </row>
    <row r="10266" spans="1:20">
      <c r="A10266" s="66" t="s">
        <v>1738</v>
      </c>
      <c r="B10266" t="s">
        <v>1832</v>
      </c>
      <c r="C10266" t="s">
        <v>1491</v>
      </c>
      <c r="D10266" s="1" t="s">
        <v>44</v>
      </c>
      <c r="E10266" s="1" t="s">
        <v>73</v>
      </c>
      <c r="F10266" s="38" t="s">
        <v>73</v>
      </c>
      <c r="G10266" s="151">
        <v>1835</v>
      </c>
      <c r="H10266" s="151">
        <f t="shared" si="636"/>
        <v>1</v>
      </c>
      <c r="I10266" s="213"/>
      <c r="J10266" s="303"/>
      <c r="K10266" s="303"/>
      <c r="L10266" s="303" t="s">
        <v>100</v>
      </c>
      <c r="M10266" s="2">
        <v>0.422222222222222</v>
      </c>
      <c r="N10266">
        <v>0.16325205838794599</v>
      </c>
      <c r="O10266">
        <v>0.36504270002221101</v>
      </c>
      <c r="P10266">
        <v>5</v>
      </c>
      <c r="Q10266" s="2">
        <v>0.15</v>
      </c>
      <c r="R10266">
        <v>6.1864048475889097E-2</v>
      </c>
      <c r="S10266">
        <v>0.13833221775543</v>
      </c>
      <c r="T10266">
        <v>5</v>
      </c>
    </row>
    <row r="10267" spans="1:20">
      <c r="A10267" s="66" t="s">
        <v>1738</v>
      </c>
      <c r="B10267" t="s">
        <v>1834</v>
      </c>
      <c r="C10267" t="s">
        <v>1491</v>
      </c>
      <c r="D10267" s="1" t="s">
        <v>44</v>
      </c>
      <c r="E10267" s="1" t="s">
        <v>73</v>
      </c>
      <c r="F10267" s="38" t="s">
        <v>73</v>
      </c>
      <c r="G10267" s="151">
        <v>0</v>
      </c>
      <c r="H10267" s="151">
        <f t="shared" si="636"/>
        <v>0</v>
      </c>
      <c r="I10267" s="213" t="s">
        <v>100</v>
      </c>
      <c r="J10267" s="303"/>
      <c r="K10267" s="303"/>
      <c r="L10267" s="303"/>
      <c r="M10267" s="2">
        <v>0.23888888888888901</v>
      </c>
      <c r="N10267">
        <v>0.121589270156885</v>
      </c>
      <c r="O10267">
        <v>0.271881873405381</v>
      </c>
      <c r="P10267">
        <v>5</v>
      </c>
      <c r="Q10267" s="2">
        <v>0.29380952380952402</v>
      </c>
      <c r="R10267">
        <v>0.108969265535947</v>
      </c>
      <c r="S10267">
        <v>0.243662685196602</v>
      </c>
      <c r="T10267">
        <v>5</v>
      </c>
    </row>
    <row r="10268" spans="1:20">
      <c r="A10268" s="66" t="s">
        <v>1738</v>
      </c>
      <c r="B10268" t="s">
        <v>1834</v>
      </c>
      <c r="C10268" t="s">
        <v>1491</v>
      </c>
      <c r="D10268" s="1" t="s">
        <v>44</v>
      </c>
      <c r="E10268" s="1" t="s">
        <v>73</v>
      </c>
      <c r="F10268" s="38" t="s">
        <v>73</v>
      </c>
      <c r="G10268" s="151">
        <v>30</v>
      </c>
      <c r="H10268" s="151">
        <f t="shared" si="636"/>
        <v>1.6348773841961851E-2</v>
      </c>
      <c r="I10268" s="213"/>
      <c r="J10268" s="303" t="s">
        <v>100</v>
      </c>
      <c r="K10268" s="303"/>
      <c r="L10268" s="303"/>
      <c r="M10268" s="2">
        <v>0.51111111111111096</v>
      </c>
      <c r="N10268">
        <v>0.15025698151442801</v>
      </c>
      <c r="O10268">
        <v>0.33598482476018998</v>
      </c>
      <c r="P10268">
        <v>5</v>
      </c>
      <c r="Q10268" s="2">
        <v>0.52777777777777801</v>
      </c>
      <c r="R10268">
        <v>0.114193359950525</v>
      </c>
      <c r="S10268">
        <v>0.25534411542847602</v>
      </c>
      <c r="T10268">
        <v>5</v>
      </c>
    </row>
    <row r="10269" spans="1:20">
      <c r="A10269" s="66" t="s">
        <v>1738</v>
      </c>
      <c r="B10269" t="s">
        <v>1834</v>
      </c>
      <c r="C10269" t="s">
        <v>1491</v>
      </c>
      <c r="D10269" s="1" t="s">
        <v>44</v>
      </c>
      <c r="E10269" s="1" t="s">
        <v>73</v>
      </c>
      <c r="F10269" s="38" t="s">
        <v>73</v>
      </c>
      <c r="G10269" s="151">
        <v>1835</v>
      </c>
      <c r="H10269" s="151">
        <f t="shared" si="636"/>
        <v>1</v>
      </c>
      <c r="I10269" s="213"/>
      <c r="J10269" s="303"/>
      <c r="K10269" s="303"/>
      <c r="L10269" s="303" t="s">
        <v>100</v>
      </c>
      <c r="M10269" s="2">
        <v>0.62222222222222201</v>
      </c>
      <c r="N10269">
        <v>0.194166467970014</v>
      </c>
      <c r="O10269">
        <v>0.43416942133198799</v>
      </c>
      <c r="P10269">
        <v>5</v>
      </c>
      <c r="Q10269" s="2">
        <v>0.71111111111111103</v>
      </c>
      <c r="R10269">
        <v>0.159957556098755</v>
      </c>
      <c r="S10269">
        <v>0.35767596895155301</v>
      </c>
      <c r="T10269">
        <v>5</v>
      </c>
    </row>
    <row r="10270" spans="1:20">
      <c r="A10270" s="66" t="s">
        <v>1738</v>
      </c>
      <c r="B10270" t="s">
        <v>1835</v>
      </c>
      <c r="C10270" t="s">
        <v>1491</v>
      </c>
      <c r="D10270" s="1" t="s">
        <v>44</v>
      </c>
      <c r="E10270" s="1" t="s">
        <v>73</v>
      </c>
      <c r="F10270" s="38" t="s">
        <v>73</v>
      </c>
      <c r="G10270" s="151">
        <v>0</v>
      </c>
      <c r="H10270" s="151">
        <f t="shared" si="636"/>
        <v>0</v>
      </c>
      <c r="I10270" s="213" t="s">
        <v>100</v>
      </c>
      <c r="J10270" s="303"/>
      <c r="K10270" s="303"/>
      <c r="L10270" s="303"/>
      <c r="M10270" s="2">
        <v>3.3333333333333298E-2</v>
      </c>
      <c r="N10270">
        <v>3.3333333333333298E-2</v>
      </c>
      <c r="O10270">
        <v>7.4535599249993006E-2</v>
      </c>
      <c r="P10270">
        <v>5</v>
      </c>
      <c r="Q10270" s="2">
        <v>1.6666666666666701E-2</v>
      </c>
      <c r="R10270">
        <v>1.6666666666666701E-2</v>
      </c>
      <c r="S10270">
        <v>3.7267799624996503E-2</v>
      </c>
      <c r="T10270">
        <v>5</v>
      </c>
    </row>
    <row r="10271" spans="1:20">
      <c r="A10271" s="66" t="s">
        <v>1738</v>
      </c>
      <c r="B10271" t="s">
        <v>1835</v>
      </c>
      <c r="C10271" t="s">
        <v>1491</v>
      </c>
      <c r="D10271" s="1" t="s">
        <v>44</v>
      </c>
      <c r="E10271" s="1" t="s">
        <v>73</v>
      </c>
      <c r="F10271" s="38" t="s">
        <v>73</v>
      </c>
      <c r="G10271" s="151">
        <v>30</v>
      </c>
      <c r="H10271" s="151">
        <f t="shared" si="636"/>
        <v>1.6348773841961851E-2</v>
      </c>
      <c r="I10271" s="213"/>
      <c r="J10271" s="303" t="s">
        <v>100</v>
      </c>
      <c r="K10271" s="303"/>
      <c r="L10271" s="303"/>
      <c r="M10271" s="2">
        <v>3.8888888888888903E-2</v>
      </c>
      <c r="N10271">
        <v>3.2394177193584998E-2</v>
      </c>
      <c r="O10271">
        <v>7.2435582280029401E-2</v>
      </c>
      <c r="P10271">
        <v>5</v>
      </c>
      <c r="Q10271" s="2">
        <v>0</v>
      </c>
      <c r="R10271">
        <v>0</v>
      </c>
      <c r="S10271">
        <v>0</v>
      </c>
      <c r="T10271">
        <v>5</v>
      </c>
    </row>
    <row r="10272" spans="1:20">
      <c r="A10272" s="66" t="s">
        <v>1738</v>
      </c>
      <c r="B10272" t="s">
        <v>1835</v>
      </c>
      <c r="C10272" t="s">
        <v>1491</v>
      </c>
      <c r="D10272" s="1" t="s">
        <v>44</v>
      </c>
      <c r="E10272" s="1" t="s">
        <v>73</v>
      </c>
      <c r="F10272" s="38" t="s">
        <v>73</v>
      </c>
      <c r="G10272" s="151">
        <v>1835</v>
      </c>
      <c r="H10272" s="151">
        <f t="shared" si="636"/>
        <v>1</v>
      </c>
      <c r="I10272" s="213"/>
      <c r="J10272" s="303"/>
      <c r="K10272" s="303"/>
      <c r="L10272" s="303" t="s">
        <v>100</v>
      </c>
      <c r="M10272" s="2">
        <v>1.1111111111111099E-2</v>
      </c>
      <c r="N10272">
        <v>1.1111111111111099E-2</v>
      </c>
      <c r="O10272">
        <v>2.4845199749997701E-2</v>
      </c>
      <c r="P10272">
        <v>5</v>
      </c>
      <c r="Q10272" s="2">
        <v>0</v>
      </c>
      <c r="R10272">
        <v>0</v>
      </c>
      <c r="S10272">
        <v>0</v>
      </c>
      <c r="T10272">
        <v>5</v>
      </c>
    </row>
    <row r="10273" spans="1:20">
      <c r="A10273" s="66" t="s">
        <v>1738</v>
      </c>
      <c r="B10273" t="s">
        <v>705</v>
      </c>
      <c r="C10273" t="s">
        <v>1491</v>
      </c>
      <c r="D10273" s="1" t="s">
        <v>44</v>
      </c>
      <c r="E10273" s="1" t="s">
        <v>73</v>
      </c>
      <c r="F10273" s="38" t="s">
        <v>73</v>
      </c>
      <c r="G10273" s="151">
        <v>0</v>
      </c>
      <c r="H10273" s="151">
        <f t="shared" si="636"/>
        <v>0</v>
      </c>
      <c r="I10273" s="213" t="s">
        <v>100</v>
      </c>
      <c r="J10273" s="303"/>
      <c r="K10273" s="303"/>
      <c r="L10273" s="303"/>
      <c r="M10273" s="2">
        <v>0</v>
      </c>
      <c r="N10273">
        <v>0</v>
      </c>
      <c r="O10273">
        <v>0</v>
      </c>
      <c r="P10273">
        <v>5</v>
      </c>
      <c r="Q10273" s="2">
        <v>0</v>
      </c>
      <c r="R10273">
        <v>0</v>
      </c>
      <c r="S10273">
        <v>0</v>
      </c>
      <c r="T10273">
        <v>5</v>
      </c>
    </row>
    <row r="10274" spans="1:20">
      <c r="A10274" s="66" t="s">
        <v>1738</v>
      </c>
      <c r="B10274" t="s">
        <v>705</v>
      </c>
      <c r="C10274" t="s">
        <v>1491</v>
      </c>
      <c r="D10274" s="1" t="s">
        <v>44</v>
      </c>
      <c r="E10274" s="1" t="s">
        <v>73</v>
      </c>
      <c r="F10274" s="38" t="s">
        <v>73</v>
      </c>
      <c r="G10274" s="151">
        <v>30</v>
      </c>
      <c r="H10274" s="151">
        <f t="shared" si="636"/>
        <v>1.6348773841961851E-2</v>
      </c>
      <c r="I10274" s="213"/>
      <c r="J10274" s="303" t="s">
        <v>100</v>
      </c>
      <c r="K10274" s="303"/>
      <c r="L10274" s="303"/>
      <c r="M10274" s="2">
        <v>5.5555555555555497E-3</v>
      </c>
      <c r="N10274">
        <v>5.5555555555555497E-3</v>
      </c>
      <c r="O10274">
        <v>1.24225998749988E-2</v>
      </c>
      <c r="P10274">
        <v>5</v>
      </c>
      <c r="Q10274" s="2">
        <v>0</v>
      </c>
      <c r="R10274">
        <v>0</v>
      </c>
      <c r="S10274">
        <v>0</v>
      </c>
      <c r="T10274">
        <v>5</v>
      </c>
    </row>
    <row r="10275" spans="1:20">
      <c r="A10275" s="66" t="s">
        <v>1738</v>
      </c>
      <c r="B10275" t="s">
        <v>705</v>
      </c>
      <c r="C10275" t="s">
        <v>1491</v>
      </c>
      <c r="D10275" s="1" t="s">
        <v>44</v>
      </c>
      <c r="E10275" s="1" t="s">
        <v>73</v>
      </c>
      <c r="F10275" s="38" t="s">
        <v>73</v>
      </c>
      <c r="G10275" s="151">
        <v>1835</v>
      </c>
      <c r="H10275" s="151">
        <f t="shared" si="636"/>
        <v>1</v>
      </c>
      <c r="I10275" s="213"/>
      <c r="J10275" s="303"/>
      <c r="K10275" s="303"/>
      <c r="L10275" s="303" t="s">
        <v>100</v>
      </c>
      <c r="M10275" s="2">
        <v>0</v>
      </c>
      <c r="N10275">
        <v>0</v>
      </c>
      <c r="O10275">
        <v>0</v>
      </c>
      <c r="P10275">
        <v>5</v>
      </c>
      <c r="Q10275" s="2">
        <v>0</v>
      </c>
      <c r="R10275">
        <v>0</v>
      </c>
      <c r="S10275">
        <v>0</v>
      </c>
      <c r="T10275">
        <v>5</v>
      </c>
    </row>
    <row r="10276" spans="1:20">
      <c r="A10276" s="66" t="s">
        <v>1738</v>
      </c>
      <c r="B10276" t="s">
        <v>1836</v>
      </c>
      <c r="C10276" t="s">
        <v>1491</v>
      </c>
      <c r="D10276" s="1" t="s">
        <v>44</v>
      </c>
      <c r="E10276" s="1" t="s">
        <v>73</v>
      </c>
      <c r="F10276" s="38" t="s">
        <v>73</v>
      </c>
      <c r="G10276" s="151">
        <v>0</v>
      </c>
      <c r="H10276" s="151">
        <f t="shared" si="636"/>
        <v>0</v>
      </c>
      <c r="I10276" s="213" t="s">
        <v>100</v>
      </c>
      <c r="J10276" s="303"/>
      <c r="K10276" s="303"/>
      <c r="L10276" s="303"/>
      <c r="M10276" s="2">
        <v>0</v>
      </c>
      <c r="N10276">
        <v>0</v>
      </c>
      <c r="O10276">
        <v>0</v>
      </c>
      <c r="P10276">
        <v>5</v>
      </c>
      <c r="Q10276" s="2">
        <v>0</v>
      </c>
      <c r="R10276">
        <v>0</v>
      </c>
      <c r="S10276">
        <v>0</v>
      </c>
      <c r="T10276">
        <v>5</v>
      </c>
    </row>
    <row r="10277" spans="1:20">
      <c r="A10277" s="66" t="s">
        <v>1738</v>
      </c>
      <c r="B10277" t="s">
        <v>1836</v>
      </c>
      <c r="C10277" t="s">
        <v>1491</v>
      </c>
      <c r="D10277" s="1" t="s">
        <v>44</v>
      </c>
      <c r="E10277" s="1" t="s">
        <v>73</v>
      </c>
      <c r="F10277" s="38" t="s">
        <v>73</v>
      </c>
      <c r="G10277" s="151">
        <v>30</v>
      </c>
      <c r="H10277" s="151">
        <f t="shared" si="636"/>
        <v>1.6348773841961851E-2</v>
      </c>
      <c r="I10277" s="213"/>
      <c r="J10277" s="303" t="s">
        <v>100</v>
      </c>
      <c r="K10277" s="303"/>
      <c r="L10277" s="303"/>
      <c r="M10277" s="2">
        <v>5.5555555555555497E-3</v>
      </c>
      <c r="N10277">
        <v>5.5555555555555497E-3</v>
      </c>
      <c r="O10277">
        <v>1.24225998749988E-2</v>
      </c>
      <c r="P10277">
        <v>5</v>
      </c>
      <c r="Q10277" s="2">
        <v>5.5555555555555497E-3</v>
      </c>
      <c r="R10277">
        <v>5.5555555555555497E-3</v>
      </c>
      <c r="S10277">
        <v>1.24225998749988E-2</v>
      </c>
      <c r="T10277">
        <v>5</v>
      </c>
    </row>
    <row r="10278" spans="1:20">
      <c r="A10278" s="66" t="s">
        <v>1738</v>
      </c>
      <c r="B10278" t="s">
        <v>1836</v>
      </c>
      <c r="C10278" t="s">
        <v>1491</v>
      </c>
      <c r="D10278" s="1" t="s">
        <v>44</v>
      </c>
      <c r="E10278" s="1" t="s">
        <v>73</v>
      </c>
      <c r="F10278" s="38" t="s">
        <v>73</v>
      </c>
      <c r="G10278" s="151">
        <v>1835</v>
      </c>
      <c r="H10278" s="151">
        <f t="shared" si="636"/>
        <v>1</v>
      </c>
      <c r="I10278" s="213"/>
      <c r="J10278" s="303"/>
      <c r="K10278" s="303"/>
      <c r="L10278" s="303" t="s">
        <v>100</v>
      </c>
      <c r="M10278" s="2">
        <v>0</v>
      </c>
      <c r="N10278">
        <v>0</v>
      </c>
      <c r="O10278">
        <v>0</v>
      </c>
      <c r="P10278">
        <v>5</v>
      </c>
      <c r="Q10278" s="2">
        <v>0</v>
      </c>
      <c r="R10278">
        <v>0</v>
      </c>
      <c r="S10278">
        <v>0</v>
      </c>
      <c r="T10278">
        <v>5</v>
      </c>
    </row>
    <row r="10279" spans="1:20">
      <c r="A10279" s="66" t="s">
        <v>1738</v>
      </c>
      <c r="B10279" t="s">
        <v>1837</v>
      </c>
      <c r="C10279" t="s">
        <v>1491</v>
      </c>
      <c r="D10279" s="1" t="s">
        <v>44</v>
      </c>
      <c r="E10279" s="1" t="s">
        <v>73</v>
      </c>
      <c r="F10279" s="38" t="s">
        <v>73</v>
      </c>
      <c r="G10279" s="151">
        <v>0</v>
      </c>
      <c r="H10279" s="151">
        <f t="shared" si="636"/>
        <v>0</v>
      </c>
      <c r="I10279" s="213" t="s">
        <v>100</v>
      </c>
      <c r="J10279" s="303"/>
      <c r="K10279" s="303"/>
      <c r="L10279" s="303"/>
      <c r="M10279" s="2">
        <v>0.18333333333333299</v>
      </c>
      <c r="N10279">
        <v>7.4845519918374903E-2</v>
      </c>
      <c r="O10279">
        <v>0.167359670348801</v>
      </c>
      <c r="P10279">
        <v>5</v>
      </c>
      <c r="Q10279" s="2">
        <v>0.11714285714285699</v>
      </c>
      <c r="R10279">
        <v>5.0428124264196503E-2</v>
      </c>
      <c r="S10279">
        <v>0.11276071383255</v>
      </c>
      <c r="T10279">
        <v>5</v>
      </c>
    </row>
    <row r="10280" spans="1:20">
      <c r="A10280" s="66" t="s">
        <v>1738</v>
      </c>
      <c r="B10280" t="s">
        <v>1837</v>
      </c>
      <c r="C10280" t="s">
        <v>1491</v>
      </c>
      <c r="D10280" s="1" t="s">
        <v>44</v>
      </c>
      <c r="E10280" s="1" t="s">
        <v>73</v>
      </c>
      <c r="F10280" s="38" t="s">
        <v>73</v>
      </c>
      <c r="G10280" s="151">
        <v>30</v>
      </c>
      <c r="H10280" s="151">
        <f t="shared" si="636"/>
        <v>1.6348773841961851E-2</v>
      </c>
      <c r="I10280" s="213"/>
      <c r="J10280" s="303" t="s">
        <v>100</v>
      </c>
      <c r="K10280" s="303"/>
      <c r="L10280" s="303"/>
      <c r="M10280" s="2">
        <v>0.122222222222222</v>
      </c>
      <c r="N10280">
        <v>3.3564016593318299E-2</v>
      </c>
      <c r="O10280">
        <v>7.5051422700590495E-2</v>
      </c>
      <c r="P10280">
        <v>5</v>
      </c>
      <c r="Q10280" s="2">
        <v>5.5555555555555497E-3</v>
      </c>
      <c r="R10280">
        <v>5.5555555555555497E-3</v>
      </c>
      <c r="S10280">
        <v>1.24225998749988E-2</v>
      </c>
      <c r="T10280">
        <v>5</v>
      </c>
    </row>
    <row r="10281" spans="1:20">
      <c r="A10281" s="66" t="s">
        <v>1738</v>
      </c>
      <c r="B10281" t="s">
        <v>1837</v>
      </c>
      <c r="C10281" t="s">
        <v>1491</v>
      </c>
      <c r="D10281" s="1" t="s">
        <v>44</v>
      </c>
      <c r="E10281" s="1" t="s">
        <v>73</v>
      </c>
      <c r="F10281" s="38" t="s">
        <v>73</v>
      </c>
      <c r="G10281" s="151">
        <v>1835</v>
      </c>
      <c r="H10281" s="151">
        <f t="shared" si="636"/>
        <v>1</v>
      </c>
      <c r="I10281" s="213"/>
      <c r="J10281" s="303"/>
      <c r="K10281" s="303"/>
      <c r="L10281" s="303" t="s">
        <v>100</v>
      </c>
      <c r="M10281" s="2">
        <v>8.8888888888888906E-2</v>
      </c>
      <c r="N10281">
        <v>2.3895347964007298E-2</v>
      </c>
      <c r="O10281">
        <v>5.3431622393531497E-2</v>
      </c>
      <c r="P10281">
        <v>5</v>
      </c>
      <c r="Q10281" s="2">
        <v>0</v>
      </c>
      <c r="R10281">
        <v>0</v>
      </c>
      <c r="S10281">
        <v>0</v>
      </c>
      <c r="T10281">
        <v>5</v>
      </c>
    </row>
    <row r="10282" spans="1:20">
      <c r="A10282" s="66" t="s">
        <v>1738</v>
      </c>
      <c r="B10282" t="s">
        <v>1839</v>
      </c>
      <c r="C10282" t="s">
        <v>1491</v>
      </c>
      <c r="D10282" s="1" t="s">
        <v>44</v>
      </c>
      <c r="E10282" s="1" t="s">
        <v>73</v>
      </c>
      <c r="F10282" s="38" t="s">
        <v>73</v>
      </c>
      <c r="G10282" s="151">
        <v>0</v>
      </c>
      <c r="H10282" s="151">
        <f t="shared" si="636"/>
        <v>0</v>
      </c>
      <c r="I10282" s="213" t="s">
        <v>100</v>
      </c>
      <c r="J10282" s="303"/>
      <c r="K10282" s="303"/>
      <c r="L10282" s="303"/>
      <c r="M10282" s="2">
        <v>0.133333333333333</v>
      </c>
      <c r="N10282">
        <v>8.3518313213182802E-2</v>
      </c>
      <c r="O10282">
        <v>0.18675262571079601</v>
      </c>
      <c r="P10282">
        <v>5</v>
      </c>
      <c r="Q10282" s="2">
        <v>0.211111111111111</v>
      </c>
      <c r="R10282">
        <v>0.108511249914581</v>
      </c>
      <c r="S10282">
        <v>0.242638531132472</v>
      </c>
      <c r="T10282">
        <v>5</v>
      </c>
    </row>
    <row r="10283" spans="1:20">
      <c r="A10283" s="66" t="s">
        <v>1738</v>
      </c>
      <c r="B10283" t="s">
        <v>1839</v>
      </c>
      <c r="C10283" t="s">
        <v>1491</v>
      </c>
      <c r="D10283" s="1" t="s">
        <v>44</v>
      </c>
      <c r="E10283" s="1" t="s">
        <v>73</v>
      </c>
      <c r="F10283" s="38" t="s">
        <v>73</v>
      </c>
      <c r="G10283" s="151">
        <v>30</v>
      </c>
      <c r="H10283" s="151">
        <f t="shared" si="636"/>
        <v>1.6348773841961851E-2</v>
      </c>
      <c r="I10283" s="213"/>
      <c r="J10283" s="303" t="s">
        <v>100</v>
      </c>
      <c r="K10283" s="303"/>
      <c r="L10283" s="303"/>
      <c r="M10283" s="2">
        <v>1.1111111111111099E-2</v>
      </c>
      <c r="N10283">
        <v>1.1111111111111099E-2</v>
      </c>
      <c r="O10283">
        <v>2.4845199749997701E-2</v>
      </c>
      <c r="P10283">
        <v>5</v>
      </c>
      <c r="Q10283" s="2">
        <v>5.5555555555555497E-3</v>
      </c>
      <c r="R10283">
        <v>5.5555555555555497E-3</v>
      </c>
      <c r="S10283">
        <v>1.24225998749988E-2</v>
      </c>
      <c r="T10283">
        <v>5</v>
      </c>
    </row>
    <row r="10284" spans="1:20">
      <c r="A10284" s="66" t="s">
        <v>1738</v>
      </c>
      <c r="B10284" t="s">
        <v>1839</v>
      </c>
      <c r="C10284" t="s">
        <v>1491</v>
      </c>
      <c r="D10284" s="1" t="s">
        <v>44</v>
      </c>
      <c r="E10284" s="1" t="s">
        <v>73</v>
      </c>
      <c r="F10284" s="38" t="s">
        <v>73</v>
      </c>
      <c r="G10284" s="151">
        <v>1835</v>
      </c>
      <c r="H10284" s="151">
        <f t="shared" si="636"/>
        <v>1</v>
      </c>
      <c r="I10284" s="213"/>
      <c r="J10284" s="303"/>
      <c r="K10284" s="303"/>
      <c r="L10284" s="303" t="s">
        <v>100</v>
      </c>
      <c r="M10284" s="2">
        <v>0.05</v>
      </c>
      <c r="N10284">
        <v>4.3390275977259203E-2</v>
      </c>
      <c r="O10284">
        <v>9.70236066476277E-2</v>
      </c>
      <c r="P10284">
        <v>5</v>
      </c>
      <c r="Q10284" s="2">
        <v>1.1111111111111099E-2</v>
      </c>
      <c r="R10284">
        <v>6.8041381743977197E-3</v>
      </c>
      <c r="S10284">
        <v>1.52145154862546E-2</v>
      </c>
      <c r="T10284">
        <v>5</v>
      </c>
    </row>
    <row r="10285" spans="1:20">
      <c r="A10285" s="66" t="s">
        <v>1738</v>
      </c>
      <c r="B10285" t="s">
        <v>1840</v>
      </c>
      <c r="C10285" t="s">
        <v>1491</v>
      </c>
      <c r="D10285" s="1" t="s">
        <v>44</v>
      </c>
      <c r="E10285" s="1" t="s">
        <v>73</v>
      </c>
      <c r="F10285" s="38" t="s">
        <v>73</v>
      </c>
      <c r="G10285" s="151">
        <v>0</v>
      </c>
      <c r="H10285" s="151">
        <f t="shared" si="636"/>
        <v>0</v>
      </c>
      <c r="I10285" s="213" t="s">
        <v>100</v>
      </c>
      <c r="J10285" s="303"/>
      <c r="K10285" s="303"/>
      <c r="L10285" s="303"/>
      <c r="M10285" s="2">
        <v>0.4</v>
      </c>
      <c r="N10285">
        <v>3.11804782231162E-2</v>
      </c>
      <c r="O10285">
        <v>6.9721668877839593E-2</v>
      </c>
      <c r="P10285">
        <v>5</v>
      </c>
      <c r="Q10285" s="2">
        <v>0.29063492063492102</v>
      </c>
      <c r="R10285">
        <v>9.5350264632472204E-2</v>
      </c>
      <c r="S10285">
        <v>0.21320967339080199</v>
      </c>
      <c r="T10285">
        <v>5</v>
      </c>
    </row>
    <row r="10286" spans="1:20">
      <c r="A10286" s="66" t="s">
        <v>1738</v>
      </c>
      <c r="B10286" t="s">
        <v>1840</v>
      </c>
      <c r="C10286" t="s">
        <v>1491</v>
      </c>
      <c r="D10286" s="1" t="s">
        <v>44</v>
      </c>
      <c r="E10286" s="1" t="s">
        <v>73</v>
      </c>
      <c r="F10286" s="38" t="s">
        <v>73</v>
      </c>
      <c r="G10286" s="151">
        <v>30</v>
      </c>
      <c r="H10286" s="151">
        <f t="shared" si="636"/>
        <v>1.6348773841961851E-2</v>
      </c>
      <c r="I10286" s="213"/>
      <c r="J10286" s="303" t="s">
        <v>100</v>
      </c>
      <c r="K10286" s="303"/>
      <c r="L10286" s="303"/>
      <c r="M10286" s="2">
        <v>0.23888888888888901</v>
      </c>
      <c r="N10286">
        <v>7.5869446020820394E-2</v>
      </c>
      <c r="O10286">
        <v>0.16964923871780499</v>
      </c>
      <c r="P10286">
        <v>5</v>
      </c>
      <c r="Q10286" s="2">
        <v>3.8888888888888903E-2</v>
      </c>
      <c r="R10286">
        <v>2.4216105241892601E-2</v>
      </c>
      <c r="S10286">
        <v>5.4148857471160897E-2</v>
      </c>
      <c r="T10286">
        <v>5</v>
      </c>
    </row>
    <row r="10287" spans="1:20">
      <c r="A10287" s="66" t="s">
        <v>1738</v>
      </c>
      <c r="B10287" t="s">
        <v>1840</v>
      </c>
      <c r="C10287" t="s">
        <v>1491</v>
      </c>
      <c r="D10287" s="1" t="s">
        <v>44</v>
      </c>
      <c r="E10287" s="1" t="s">
        <v>73</v>
      </c>
      <c r="F10287" s="38" t="s">
        <v>73</v>
      </c>
      <c r="G10287" s="151">
        <v>1835</v>
      </c>
      <c r="H10287" s="151">
        <f t="shared" si="636"/>
        <v>1</v>
      </c>
      <c r="I10287" s="213"/>
      <c r="J10287" s="303"/>
      <c r="K10287" s="303"/>
      <c r="L10287" s="303" t="s">
        <v>100</v>
      </c>
      <c r="M10287" s="2">
        <v>0.172222222222222</v>
      </c>
      <c r="N10287">
        <v>4.9222347629637099E-2</v>
      </c>
      <c r="O10287">
        <v>0.110064515311994</v>
      </c>
      <c r="P10287">
        <v>5</v>
      </c>
      <c r="Q10287" s="2">
        <v>6.1111111111111102E-2</v>
      </c>
      <c r="R10287">
        <v>1.6197088596792499E-2</v>
      </c>
      <c r="S10287">
        <v>3.62177911400147E-2</v>
      </c>
      <c r="T10287">
        <v>5</v>
      </c>
    </row>
    <row r="10288" spans="1:20">
      <c r="A10288" s="66" t="s">
        <v>1738</v>
      </c>
      <c r="B10288" t="s">
        <v>1841</v>
      </c>
      <c r="C10288" t="s">
        <v>1491</v>
      </c>
      <c r="D10288" s="1" t="s">
        <v>44</v>
      </c>
      <c r="E10288" s="1" t="s">
        <v>73</v>
      </c>
      <c r="F10288" s="38" t="s">
        <v>73</v>
      </c>
      <c r="G10288" s="151">
        <v>0</v>
      </c>
      <c r="H10288" s="151">
        <f t="shared" si="636"/>
        <v>0</v>
      </c>
      <c r="I10288" s="213" t="s">
        <v>100</v>
      </c>
      <c r="J10288" s="303"/>
      <c r="K10288" s="303"/>
      <c r="L10288" s="303"/>
      <c r="M10288" s="2">
        <v>0</v>
      </c>
      <c r="N10288">
        <v>0</v>
      </c>
      <c r="O10288">
        <v>0</v>
      </c>
      <c r="P10288">
        <v>5</v>
      </c>
      <c r="Q10288" s="2">
        <v>0</v>
      </c>
      <c r="R10288">
        <v>0</v>
      </c>
      <c r="S10288">
        <v>0</v>
      </c>
      <c r="T10288">
        <v>5</v>
      </c>
    </row>
    <row r="10289" spans="1:20">
      <c r="A10289" s="66" t="s">
        <v>1738</v>
      </c>
      <c r="B10289" t="s">
        <v>1841</v>
      </c>
      <c r="C10289" t="s">
        <v>1491</v>
      </c>
      <c r="D10289" s="1" t="s">
        <v>44</v>
      </c>
      <c r="E10289" s="1" t="s">
        <v>73</v>
      </c>
      <c r="F10289" s="38" t="s">
        <v>73</v>
      </c>
      <c r="G10289" s="151">
        <v>30</v>
      </c>
      <c r="H10289" s="151">
        <f t="shared" si="636"/>
        <v>1.6348773841961851E-2</v>
      </c>
      <c r="I10289" s="213"/>
      <c r="J10289" s="303" t="s">
        <v>100</v>
      </c>
      <c r="K10289" s="303"/>
      <c r="L10289" s="303"/>
      <c r="M10289" s="2">
        <v>0</v>
      </c>
      <c r="N10289">
        <v>0</v>
      </c>
      <c r="O10289">
        <v>0</v>
      </c>
      <c r="P10289">
        <v>5</v>
      </c>
      <c r="Q10289" s="2">
        <v>0</v>
      </c>
      <c r="R10289">
        <v>0</v>
      </c>
      <c r="S10289">
        <v>0</v>
      </c>
      <c r="T10289">
        <v>5</v>
      </c>
    </row>
    <row r="10290" spans="1:20">
      <c r="A10290" s="66" t="s">
        <v>1738</v>
      </c>
      <c r="B10290" t="s">
        <v>1841</v>
      </c>
      <c r="C10290" t="s">
        <v>1491</v>
      </c>
      <c r="D10290" s="1" t="s">
        <v>44</v>
      </c>
      <c r="E10290" s="1" t="s">
        <v>73</v>
      </c>
      <c r="F10290" s="38" t="s">
        <v>73</v>
      </c>
      <c r="G10290" s="151">
        <v>1835</v>
      </c>
      <c r="H10290" s="151">
        <f t="shared" si="636"/>
        <v>1</v>
      </c>
      <c r="I10290" s="213"/>
      <c r="J10290" s="303"/>
      <c r="K10290" s="303"/>
      <c r="L10290" s="303" t="s">
        <v>100</v>
      </c>
      <c r="M10290" s="2">
        <v>0</v>
      </c>
      <c r="N10290">
        <v>0</v>
      </c>
      <c r="O10290">
        <v>0</v>
      </c>
      <c r="P10290">
        <v>5</v>
      </c>
      <c r="Q10290" s="2">
        <v>0</v>
      </c>
      <c r="R10290">
        <v>0</v>
      </c>
      <c r="S10290">
        <v>0</v>
      </c>
      <c r="T10290">
        <v>5</v>
      </c>
    </row>
    <row r="10291" spans="1:20">
      <c r="A10291" s="66" t="s">
        <v>1738</v>
      </c>
      <c r="B10291" t="s">
        <v>1846</v>
      </c>
      <c r="C10291" t="s">
        <v>1491</v>
      </c>
      <c r="D10291" s="1" t="s">
        <v>44</v>
      </c>
      <c r="E10291" s="1" t="s">
        <v>73</v>
      </c>
      <c r="F10291" s="38" t="s">
        <v>73</v>
      </c>
      <c r="G10291" s="151">
        <v>0</v>
      </c>
      <c r="H10291" s="151">
        <f t="shared" si="636"/>
        <v>0</v>
      </c>
      <c r="I10291" s="213" t="s">
        <v>100</v>
      </c>
      <c r="J10291" s="303"/>
      <c r="K10291" s="303"/>
      <c r="L10291" s="303"/>
      <c r="M10291" s="2">
        <v>0</v>
      </c>
      <c r="N10291">
        <v>0</v>
      </c>
      <c r="O10291">
        <v>0</v>
      </c>
      <c r="P10291">
        <v>5</v>
      </c>
      <c r="Q10291" s="2">
        <v>0</v>
      </c>
      <c r="R10291">
        <v>0</v>
      </c>
      <c r="S10291">
        <v>0</v>
      </c>
      <c r="T10291">
        <v>5</v>
      </c>
    </row>
    <row r="10292" spans="1:20">
      <c r="A10292" s="66" t="s">
        <v>1738</v>
      </c>
      <c r="B10292" t="s">
        <v>1846</v>
      </c>
      <c r="C10292" t="s">
        <v>1491</v>
      </c>
      <c r="D10292" s="1" t="s">
        <v>44</v>
      </c>
      <c r="E10292" s="1" t="s">
        <v>73</v>
      </c>
      <c r="F10292" s="38" t="s">
        <v>73</v>
      </c>
      <c r="G10292" s="151">
        <v>30</v>
      </c>
      <c r="H10292" s="151">
        <f t="shared" si="636"/>
        <v>1.6348773841961851E-2</v>
      </c>
      <c r="I10292" s="213"/>
      <c r="J10292" s="303" t="s">
        <v>100</v>
      </c>
      <c r="K10292" s="303"/>
      <c r="L10292" s="303"/>
      <c r="M10292" s="2">
        <v>4.4444444444444398E-2</v>
      </c>
      <c r="N10292">
        <v>3.7883838047182899E-2</v>
      </c>
      <c r="O10292">
        <v>8.4710837122093902E-2</v>
      </c>
      <c r="P10292">
        <v>5</v>
      </c>
      <c r="Q10292" s="2">
        <v>1.6666666666666701E-2</v>
      </c>
      <c r="R10292">
        <v>1.6666666666666701E-2</v>
      </c>
      <c r="S10292">
        <v>3.7267799624996503E-2</v>
      </c>
      <c r="T10292">
        <v>5</v>
      </c>
    </row>
    <row r="10293" spans="1:20">
      <c r="A10293" s="66" t="s">
        <v>1738</v>
      </c>
      <c r="B10293" t="s">
        <v>1846</v>
      </c>
      <c r="C10293" t="s">
        <v>1491</v>
      </c>
      <c r="D10293" s="1" t="s">
        <v>44</v>
      </c>
      <c r="E10293" s="1" t="s">
        <v>73</v>
      </c>
      <c r="F10293" s="38" t="s">
        <v>73</v>
      </c>
      <c r="G10293" s="151">
        <v>1835</v>
      </c>
      <c r="H10293" s="151">
        <f t="shared" si="636"/>
        <v>1</v>
      </c>
      <c r="I10293" s="213"/>
      <c r="J10293" s="303"/>
      <c r="K10293" s="303"/>
      <c r="L10293" s="303" t="s">
        <v>100</v>
      </c>
      <c r="M10293" s="2">
        <v>3.3333333333333298E-2</v>
      </c>
      <c r="N10293">
        <v>2.6931554763424001E-2</v>
      </c>
      <c r="O10293">
        <v>6.0220787190774401E-2</v>
      </c>
      <c r="P10293">
        <v>5</v>
      </c>
      <c r="Q10293" s="2">
        <v>5.5555555555555497E-3</v>
      </c>
      <c r="R10293">
        <v>5.5555555555555497E-3</v>
      </c>
      <c r="S10293">
        <v>1.24225998749988E-2</v>
      </c>
      <c r="T10293">
        <v>5</v>
      </c>
    </row>
    <row r="10294" spans="1:20">
      <c r="A10294" s="66" t="s">
        <v>1738</v>
      </c>
      <c r="B10294" t="s">
        <v>1848</v>
      </c>
      <c r="C10294" t="s">
        <v>1491</v>
      </c>
      <c r="D10294" s="1" t="s">
        <v>44</v>
      </c>
      <c r="E10294" s="1" t="s">
        <v>73</v>
      </c>
      <c r="F10294" s="38" t="s">
        <v>73</v>
      </c>
      <c r="G10294" s="151">
        <v>0</v>
      </c>
      <c r="H10294" s="151">
        <f t="shared" si="636"/>
        <v>0</v>
      </c>
      <c r="I10294" s="213" t="s">
        <v>100</v>
      </c>
      <c r="J10294" s="303"/>
      <c r="K10294" s="303"/>
      <c r="L10294" s="303"/>
      <c r="M10294" s="2">
        <v>0.63888888888888895</v>
      </c>
      <c r="N10294">
        <v>7.8074829569751106E-2</v>
      </c>
      <c r="O10294">
        <v>0.17458062624967399</v>
      </c>
      <c r="P10294">
        <v>5</v>
      </c>
      <c r="Q10294" s="2">
        <v>0.69206349206349205</v>
      </c>
      <c r="R10294">
        <v>6.7350517553049605E-2</v>
      </c>
      <c r="S10294">
        <v>0.15060033556841201</v>
      </c>
      <c r="T10294">
        <v>5</v>
      </c>
    </row>
    <row r="10295" spans="1:20">
      <c r="A10295" s="66" t="s">
        <v>1738</v>
      </c>
      <c r="B10295" t="s">
        <v>1848</v>
      </c>
      <c r="C10295" t="s">
        <v>1491</v>
      </c>
      <c r="D10295" s="1" t="s">
        <v>44</v>
      </c>
      <c r="E10295" s="1" t="s">
        <v>73</v>
      </c>
      <c r="F10295" s="38" t="s">
        <v>73</v>
      </c>
      <c r="G10295" s="151">
        <v>30</v>
      </c>
      <c r="H10295" s="151">
        <f t="shared" si="636"/>
        <v>1.6348773841961851E-2</v>
      </c>
      <c r="I10295" s="213"/>
      <c r="J10295" s="303" t="s">
        <v>100</v>
      </c>
      <c r="K10295" s="303"/>
      <c r="L10295" s="303"/>
      <c r="M10295" s="2">
        <v>0.85555555555555596</v>
      </c>
      <c r="N10295">
        <v>4.9222347629637099E-2</v>
      </c>
      <c r="O10295">
        <v>0.110064515311994</v>
      </c>
      <c r="P10295">
        <v>5</v>
      </c>
      <c r="Q10295" s="2">
        <v>0.79444444444444495</v>
      </c>
      <c r="R10295">
        <v>8.2682644811873401E-2</v>
      </c>
      <c r="S10295">
        <v>0.18488401435881899</v>
      </c>
      <c r="T10295">
        <v>5</v>
      </c>
    </row>
    <row r="10296" spans="1:20">
      <c r="A10296" s="66" t="s">
        <v>1738</v>
      </c>
      <c r="B10296" t="s">
        <v>1848</v>
      </c>
      <c r="C10296" t="s">
        <v>1491</v>
      </c>
      <c r="D10296" s="1" t="s">
        <v>44</v>
      </c>
      <c r="E10296" s="1" t="s">
        <v>73</v>
      </c>
      <c r="F10296" s="38" t="s">
        <v>73</v>
      </c>
      <c r="G10296" s="151">
        <v>1835</v>
      </c>
      <c r="H10296" s="151">
        <f t="shared" si="636"/>
        <v>1</v>
      </c>
      <c r="I10296" s="213"/>
      <c r="J10296" s="303"/>
      <c r="K10296" s="303"/>
      <c r="L10296" s="303" t="s">
        <v>100</v>
      </c>
      <c r="M10296" s="2">
        <v>0.85555555555555596</v>
      </c>
      <c r="N10296">
        <v>4.5980403770130102E-2</v>
      </c>
      <c r="O10296">
        <v>0.102815308462899</v>
      </c>
      <c r="P10296">
        <v>5</v>
      </c>
      <c r="Q10296" s="2">
        <v>0.89444444444444404</v>
      </c>
      <c r="R10296">
        <v>5.8531409738070798E-2</v>
      </c>
      <c r="S10296">
        <v>0.130880210993219</v>
      </c>
      <c r="T10296">
        <v>5</v>
      </c>
    </row>
    <row r="10297" spans="1:20">
      <c r="A10297" s="66" t="s">
        <v>1738</v>
      </c>
      <c r="B10297" t="s">
        <v>1850</v>
      </c>
      <c r="C10297" t="s">
        <v>1491</v>
      </c>
      <c r="D10297" s="1" t="s">
        <v>44</v>
      </c>
      <c r="E10297" s="1" t="s">
        <v>73</v>
      </c>
      <c r="F10297" s="38" t="s">
        <v>73</v>
      </c>
      <c r="G10297" s="151">
        <v>0</v>
      </c>
      <c r="H10297" s="151">
        <f t="shared" si="636"/>
        <v>0</v>
      </c>
      <c r="I10297" s="213" t="s">
        <v>100</v>
      </c>
      <c r="J10297" s="303"/>
      <c r="K10297" s="303"/>
      <c r="L10297" s="303"/>
      <c r="M10297" s="2">
        <v>8.8888888888888906E-2</v>
      </c>
      <c r="N10297">
        <v>7.5256762134133695E-2</v>
      </c>
      <c r="O10297">
        <v>0.168279235898455</v>
      </c>
      <c r="P10297">
        <v>5</v>
      </c>
      <c r="Q10297" s="2">
        <v>0.16111111111111101</v>
      </c>
      <c r="R10297">
        <v>0.101074474437001</v>
      </c>
      <c r="S10297">
        <v>0.22600939563120001</v>
      </c>
      <c r="T10297">
        <v>5</v>
      </c>
    </row>
    <row r="10298" spans="1:20">
      <c r="A10298" s="66" t="s">
        <v>1738</v>
      </c>
      <c r="B10298" t="s">
        <v>1850</v>
      </c>
      <c r="C10298" t="s">
        <v>1491</v>
      </c>
      <c r="D10298" s="1" t="s">
        <v>44</v>
      </c>
      <c r="E10298" s="1" t="s">
        <v>73</v>
      </c>
      <c r="F10298" s="38" t="s">
        <v>73</v>
      </c>
      <c r="G10298" s="151">
        <v>30</v>
      </c>
      <c r="H10298" s="151">
        <f t="shared" si="636"/>
        <v>1.6348773841961851E-2</v>
      </c>
      <c r="I10298" s="213"/>
      <c r="J10298" s="303" t="s">
        <v>100</v>
      </c>
      <c r="K10298" s="303"/>
      <c r="L10298" s="303"/>
      <c r="M10298" s="2">
        <v>0</v>
      </c>
      <c r="N10298">
        <v>0</v>
      </c>
      <c r="O10298">
        <v>0</v>
      </c>
      <c r="P10298">
        <v>5</v>
      </c>
      <c r="Q10298" s="2">
        <v>0</v>
      </c>
      <c r="R10298">
        <v>0</v>
      </c>
      <c r="S10298">
        <v>0</v>
      </c>
      <c r="T10298">
        <v>5</v>
      </c>
    </row>
    <row r="10299" spans="1:20">
      <c r="A10299" s="66" t="s">
        <v>1738</v>
      </c>
      <c r="B10299" t="s">
        <v>1850</v>
      </c>
      <c r="C10299" t="s">
        <v>1491</v>
      </c>
      <c r="D10299" s="1" t="s">
        <v>44</v>
      </c>
      <c r="E10299" s="1" t="s">
        <v>73</v>
      </c>
      <c r="F10299" s="38" t="s">
        <v>73</v>
      </c>
      <c r="G10299" s="151">
        <v>1835</v>
      </c>
      <c r="H10299" s="151">
        <f t="shared" si="636"/>
        <v>1</v>
      </c>
      <c r="I10299" s="213"/>
      <c r="J10299" s="303"/>
      <c r="K10299" s="303"/>
      <c r="L10299" s="303" t="s">
        <v>100</v>
      </c>
      <c r="M10299" s="2">
        <v>4.4444444444444398E-2</v>
      </c>
      <c r="N10299">
        <v>4.4444444444444398E-2</v>
      </c>
      <c r="O10299">
        <v>9.9380798999990597E-2</v>
      </c>
      <c r="P10299">
        <v>5</v>
      </c>
      <c r="Q10299" s="2">
        <v>5.5555555555555497E-3</v>
      </c>
      <c r="R10299">
        <v>5.5555555555555497E-3</v>
      </c>
      <c r="S10299">
        <v>1.24225998749988E-2</v>
      </c>
      <c r="T10299">
        <v>5</v>
      </c>
    </row>
    <row r="10300" spans="1:20">
      <c r="A10300" s="66" t="s">
        <v>1738</v>
      </c>
      <c r="B10300" t="s">
        <v>1852</v>
      </c>
      <c r="C10300" t="s">
        <v>1491</v>
      </c>
      <c r="D10300" s="1" t="s">
        <v>44</v>
      </c>
      <c r="E10300" s="1" t="s">
        <v>73</v>
      </c>
      <c r="F10300" s="38" t="s">
        <v>73</v>
      </c>
      <c r="G10300" s="151">
        <v>0</v>
      </c>
      <c r="H10300" s="151">
        <f t="shared" si="636"/>
        <v>0</v>
      </c>
      <c r="I10300" s="213" t="s">
        <v>100</v>
      </c>
      <c r="J10300" s="303"/>
      <c r="K10300" s="303"/>
      <c r="L10300" s="303"/>
      <c r="M10300" s="2">
        <v>0</v>
      </c>
      <c r="N10300">
        <v>0</v>
      </c>
      <c r="O10300">
        <v>0</v>
      </c>
      <c r="P10300">
        <v>5</v>
      </c>
      <c r="Q10300" s="2">
        <v>0</v>
      </c>
      <c r="R10300">
        <v>0</v>
      </c>
      <c r="S10300">
        <v>0</v>
      </c>
      <c r="T10300">
        <v>5</v>
      </c>
    </row>
    <row r="10301" spans="1:20">
      <c r="A10301" s="66" t="s">
        <v>1738</v>
      </c>
      <c r="B10301" t="s">
        <v>1852</v>
      </c>
      <c r="C10301" t="s">
        <v>1491</v>
      </c>
      <c r="D10301" s="1" t="s">
        <v>44</v>
      </c>
      <c r="E10301" s="1" t="s">
        <v>73</v>
      </c>
      <c r="F10301" s="38" t="s">
        <v>73</v>
      </c>
      <c r="G10301" s="151">
        <v>30</v>
      </c>
      <c r="H10301" s="151">
        <f t="shared" si="636"/>
        <v>1.6348773841961851E-2</v>
      </c>
      <c r="I10301" s="213"/>
      <c r="J10301" s="303" t="s">
        <v>100</v>
      </c>
      <c r="K10301" s="303"/>
      <c r="L10301" s="303"/>
      <c r="M10301" s="2">
        <v>8.8888888888888906E-2</v>
      </c>
      <c r="N10301">
        <v>7.5256762134133695E-2</v>
      </c>
      <c r="O10301">
        <v>0.168279235898455</v>
      </c>
      <c r="P10301">
        <v>5</v>
      </c>
      <c r="Q10301" s="2">
        <v>8.3333333333333301E-2</v>
      </c>
      <c r="R10301">
        <v>7.6578048622723494E-2</v>
      </c>
      <c r="S10301">
        <v>0.171233722304694</v>
      </c>
      <c r="T10301">
        <v>5</v>
      </c>
    </row>
    <row r="10302" spans="1:20">
      <c r="A10302" s="66" t="s">
        <v>1738</v>
      </c>
      <c r="B10302" t="s">
        <v>1852</v>
      </c>
      <c r="C10302" t="s">
        <v>1491</v>
      </c>
      <c r="D10302" s="1" t="s">
        <v>44</v>
      </c>
      <c r="E10302" s="1" t="s">
        <v>73</v>
      </c>
      <c r="F10302" s="38" t="s">
        <v>73</v>
      </c>
      <c r="G10302" s="151">
        <v>1835</v>
      </c>
      <c r="H10302" s="151">
        <f t="shared" si="636"/>
        <v>1</v>
      </c>
      <c r="I10302" s="213"/>
      <c r="J10302" s="303"/>
      <c r="K10302" s="303"/>
      <c r="L10302" s="303" t="s">
        <v>100</v>
      </c>
      <c r="M10302" s="2">
        <v>8.3333333333333301E-2</v>
      </c>
      <c r="N10302">
        <v>8.3333333333333301E-2</v>
      </c>
      <c r="O10302">
        <v>0.186338998124982</v>
      </c>
      <c r="P10302">
        <v>5</v>
      </c>
      <c r="Q10302" s="2">
        <v>8.8888888888888906E-2</v>
      </c>
      <c r="R10302">
        <v>8.8888888888888906E-2</v>
      </c>
      <c r="S10302">
        <v>0.198761597999981</v>
      </c>
      <c r="T10302">
        <v>5</v>
      </c>
    </row>
    <row r="10303" spans="1:20">
      <c r="A10303" s="66" t="s">
        <v>1738</v>
      </c>
      <c r="B10303" t="s">
        <v>1853</v>
      </c>
      <c r="C10303" t="s">
        <v>1491</v>
      </c>
      <c r="D10303" s="1" t="s">
        <v>44</v>
      </c>
      <c r="E10303" s="1" t="s">
        <v>73</v>
      </c>
      <c r="F10303" s="38" t="s">
        <v>73</v>
      </c>
      <c r="G10303" s="151">
        <v>0</v>
      </c>
      <c r="H10303" s="151">
        <f t="shared" si="636"/>
        <v>0</v>
      </c>
      <c r="I10303" s="213" t="s">
        <v>100</v>
      </c>
      <c r="J10303" s="303"/>
      <c r="K10303" s="303"/>
      <c r="L10303" s="303"/>
      <c r="M10303" s="2">
        <v>0.116666666666667</v>
      </c>
      <c r="N10303">
        <v>0.116666666666667</v>
      </c>
      <c r="O10303">
        <v>0.26087459737497498</v>
      </c>
      <c r="P10303">
        <v>5</v>
      </c>
      <c r="Q10303" s="2">
        <v>0.18333333333333299</v>
      </c>
      <c r="R10303">
        <v>0.18333333333333299</v>
      </c>
      <c r="S10303">
        <v>0.40994579587496099</v>
      </c>
      <c r="T10303">
        <v>5</v>
      </c>
    </row>
    <row r="10304" spans="1:20">
      <c r="A10304" s="66" t="s">
        <v>1738</v>
      </c>
      <c r="B10304" t="s">
        <v>1853</v>
      </c>
      <c r="C10304" t="s">
        <v>1491</v>
      </c>
      <c r="D10304" s="1" t="s">
        <v>44</v>
      </c>
      <c r="E10304" s="1" t="s">
        <v>73</v>
      </c>
      <c r="F10304" s="38" t="s">
        <v>73</v>
      </c>
      <c r="G10304" s="151">
        <v>30</v>
      </c>
      <c r="H10304" s="151">
        <f t="shared" si="636"/>
        <v>1.6348773841961851E-2</v>
      </c>
      <c r="I10304" s="213"/>
      <c r="J10304" s="303" t="s">
        <v>100</v>
      </c>
      <c r="K10304" s="303"/>
      <c r="L10304" s="303"/>
      <c r="M10304" s="2">
        <v>0.133333333333333</v>
      </c>
      <c r="N10304">
        <v>0.133333333333333</v>
      </c>
      <c r="O10304">
        <v>0.29814239699997203</v>
      </c>
      <c r="P10304">
        <v>5</v>
      </c>
      <c r="Q10304" s="2">
        <v>5.5555555555555601E-2</v>
      </c>
      <c r="R10304">
        <v>5.5555555555555601E-2</v>
      </c>
      <c r="S10304">
        <v>0.12422599874998801</v>
      </c>
      <c r="T10304">
        <v>5</v>
      </c>
    </row>
    <row r="10305" spans="1:20">
      <c r="A10305" s="66" t="s">
        <v>1738</v>
      </c>
      <c r="B10305" t="s">
        <v>1853</v>
      </c>
      <c r="C10305" t="s">
        <v>1491</v>
      </c>
      <c r="D10305" s="1" t="s">
        <v>44</v>
      </c>
      <c r="E10305" s="1" t="s">
        <v>73</v>
      </c>
      <c r="F10305" s="38" t="s">
        <v>73</v>
      </c>
      <c r="G10305" s="151">
        <v>1835</v>
      </c>
      <c r="H10305" s="151">
        <f t="shared" si="636"/>
        <v>1</v>
      </c>
      <c r="I10305" s="213"/>
      <c r="J10305" s="303"/>
      <c r="K10305" s="303"/>
      <c r="L10305" s="303" t="s">
        <v>100</v>
      </c>
      <c r="M10305" s="2">
        <v>0.116666666666667</v>
      </c>
      <c r="N10305">
        <v>0.116666666666667</v>
      </c>
      <c r="O10305">
        <v>0.26087459737497498</v>
      </c>
      <c r="P10305">
        <v>5</v>
      </c>
      <c r="Q10305" s="2">
        <v>8.8888888888888906E-2</v>
      </c>
      <c r="R10305">
        <v>8.8888888888888906E-2</v>
      </c>
      <c r="S10305">
        <v>0.198761597999981</v>
      </c>
      <c r="T10305">
        <v>5</v>
      </c>
    </row>
    <row r="10306" spans="1:20">
      <c r="A10306" s="66" t="s">
        <v>1738</v>
      </c>
      <c r="B10306" t="s">
        <v>1854</v>
      </c>
      <c r="C10306" t="s">
        <v>1491</v>
      </c>
      <c r="D10306" s="1" t="s">
        <v>44</v>
      </c>
      <c r="E10306" s="1" t="s">
        <v>73</v>
      </c>
      <c r="F10306" s="38" t="s">
        <v>73</v>
      </c>
      <c r="G10306" s="151">
        <v>0</v>
      </c>
      <c r="H10306" s="151">
        <f t="shared" si="636"/>
        <v>0</v>
      </c>
      <c r="I10306" s="213" t="s">
        <v>100</v>
      </c>
      <c r="J10306" s="303"/>
      <c r="K10306" s="303"/>
      <c r="L10306" s="303"/>
      <c r="M10306" s="2">
        <v>0</v>
      </c>
      <c r="N10306">
        <v>0</v>
      </c>
      <c r="O10306">
        <v>0</v>
      </c>
      <c r="P10306">
        <v>5</v>
      </c>
      <c r="Q10306" s="2">
        <v>0</v>
      </c>
      <c r="R10306">
        <v>0</v>
      </c>
      <c r="S10306">
        <v>0</v>
      </c>
      <c r="T10306">
        <v>5</v>
      </c>
    </row>
    <row r="10307" spans="1:20">
      <c r="A10307" s="66" t="s">
        <v>1738</v>
      </c>
      <c r="B10307" t="s">
        <v>1854</v>
      </c>
      <c r="C10307" t="s">
        <v>1491</v>
      </c>
      <c r="D10307" s="1" t="s">
        <v>44</v>
      </c>
      <c r="E10307" s="1" t="s">
        <v>73</v>
      </c>
      <c r="F10307" s="38" t="s">
        <v>73</v>
      </c>
      <c r="G10307" s="151">
        <v>30</v>
      </c>
      <c r="H10307" s="151">
        <f t="shared" si="636"/>
        <v>1.6348773841961851E-2</v>
      </c>
      <c r="I10307" s="213"/>
      <c r="J10307" s="303" t="s">
        <v>100</v>
      </c>
      <c r="K10307" s="303"/>
      <c r="L10307" s="303"/>
      <c r="M10307" s="2">
        <v>0</v>
      </c>
      <c r="N10307">
        <v>0</v>
      </c>
      <c r="O10307">
        <v>0</v>
      </c>
      <c r="P10307">
        <v>5</v>
      </c>
      <c r="Q10307" s="2">
        <v>0</v>
      </c>
      <c r="R10307">
        <v>0</v>
      </c>
      <c r="S10307">
        <v>0</v>
      </c>
      <c r="T10307">
        <v>5</v>
      </c>
    </row>
    <row r="10308" spans="1:20">
      <c r="A10308" s="66" t="s">
        <v>1738</v>
      </c>
      <c r="B10308" t="s">
        <v>1854</v>
      </c>
      <c r="C10308" t="s">
        <v>1491</v>
      </c>
      <c r="D10308" s="1" t="s">
        <v>44</v>
      </c>
      <c r="E10308" s="1" t="s">
        <v>73</v>
      </c>
      <c r="F10308" s="38" t="s">
        <v>73</v>
      </c>
      <c r="G10308" s="151">
        <v>1835</v>
      </c>
      <c r="H10308" s="151">
        <f t="shared" si="636"/>
        <v>1</v>
      </c>
      <c r="I10308" s="213"/>
      <c r="J10308" s="303"/>
      <c r="K10308" s="303"/>
      <c r="L10308" s="303" t="s">
        <v>100</v>
      </c>
      <c r="M10308" s="2">
        <v>0</v>
      </c>
      <c r="N10308">
        <v>0</v>
      </c>
      <c r="O10308">
        <v>0</v>
      </c>
      <c r="P10308">
        <v>5</v>
      </c>
      <c r="Q10308" s="2">
        <v>0</v>
      </c>
      <c r="R10308">
        <v>0</v>
      </c>
      <c r="S10308">
        <v>0</v>
      </c>
      <c r="T10308">
        <v>5</v>
      </c>
    </row>
    <row r="10309" spans="1:20">
      <c r="A10309" s="66" t="s">
        <v>1738</v>
      </c>
      <c r="B10309" t="s">
        <v>1855</v>
      </c>
      <c r="C10309" t="s">
        <v>1491</v>
      </c>
      <c r="D10309" s="1" t="s">
        <v>44</v>
      </c>
      <c r="E10309" s="1" t="s">
        <v>73</v>
      </c>
      <c r="F10309" s="38" t="s">
        <v>73</v>
      </c>
      <c r="G10309" s="151">
        <v>0</v>
      </c>
      <c r="H10309" s="151">
        <f t="shared" si="636"/>
        <v>0</v>
      </c>
      <c r="I10309" s="213" t="s">
        <v>100</v>
      </c>
      <c r="J10309" s="303"/>
      <c r="K10309" s="303"/>
      <c r="L10309" s="303"/>
      <c r="M10309" s="2">
        <v>0</v>
      </c>
      <c r="N10309">
        <v>0</v>
      </c>
      <c r="O10309">
        <v>0</v>
      </c>
      <c r="P10309">
        <v>5</v>
      </c>
      <c r="Q10309" s="2">
        <v>1.6666666666666701E-2</v>
      </c>
      <c r="R10309">
        <v>1.6666666666666701E-2</v>
      </c>
      <c r="S10309">
        <v>3.7267799624996503E-2</v>
      </c>
      <c r="T10309">
        <v>5</v>
      </c>
    </row>
    <row r="10310" spans="1:20">
      <c r="A10310" s="66" t="s">
        <v>1738</v>
      </c>
      <c r="B10310" t="s">
        <v>1855</v>
      </c>
      <c r="C10310" t="s">
        <v>1491</v>
      </c>
      <c r="D10310" s="1" t="s">
        <v>44</v>
      </c>
      <c r="E10310" s="1" t="s">
        <v>73</v>
      </c>
      <c r="F10310" s="38" t="s">
        <v>73</v>
      </c>
      <c r="G10310" s="151">
        <v>30</v>
      </c>
      <c r="H10310" s="151">
        <f t="shared" si="636"/>
        <v>1.6348773841961851E-2</v>
      </c>
      <c r="I10310" s="213"/>
      <c r="J10310" s="303" t="s">
        <v>100</v>
      </c>
      <c r="K10310" s="303"/>
      <c r="L10310" s="303"/>
      <c r="M10310" s="2">
        <v>0</v>
      </c>
      <c r="N10310">
        <v>0</v>
      </c>
      <c r="O10310">
        <v>0</v>
      </c>
      <c r="P10310">
        <v>5</v>
      </c>
      <c r="Q10310" s="2">
        <v>5.5555555555555497E-3</v>
      </c>
      <c r="R10310">
        <v>5.5555555555555497E-3</v>
      </c>
      <c r="S10310">
        <v>1.24225998749988E-2</v>
      </c>
      <c r="T10310">
        <v>5</v>
      </c>
    </row>
    <row r="10311" spans="1:20">
      <c r="A10311" s="66" t="s">
        <v>1738</v>
      </c>
      <c r="B10311" t="s">
        <v>1855</v>
      </c>
      <c r="C10311" t="s">
        <v>1491</v>
      </c>
      <c r="D10311" s="1" t="s">
        <v>44</v>
      </c>
      <c r="E10311" s="1" t="s">
        <v>73</v>
      </c>
      <c r="F10311" s="38" t="s">
        <v>73</v>
      </c>
      <c r="G10311" s="151">
        <v>1835</v>
      </c>
      <c r="H10311" s="151">
        <f t="shared" si="636"/>
        <v>1</v>
      </c>
      <c r="I10311" s="213"/>
      <c r="J10311" s="303"/>
      <c r="K10311" s="303"/>
      <c r="L10311" s="303" t="s">
        <v>100</v>
      </c>
      <c r="M10311" s="2">
        <v>0</v>
      </c>
      <c r="N10311">
        <v>0</v>
      </c>
      <c r="O10311">
        <v>0</v>
      </c>
      <c r="P10311">
        <v>5</v>
      </c>
      <c r="Q10311" s="2">
        <v>5.5555555555555497E-3</v>
      </c>
      <c r="R10311">
        <v>5.5555555555555497E-3</v>
      </c>
      <c r="S10311">
        <v>1.24225998749988E-2</v>
      </c>
      <c r="T10311">
        <v>5</v>
      </c>
    </row>
    <row r="10312" spans="1:20">
      <c r="A10312" s="66" t="s">
        <v>1739</v>
      </c>
      <c r="B10312" t="s">
        <v>1755</v>
      </c>
      <c r="C10312" t="s">
        <v>1491</v>
      </c>
      <c r="D10312" s="1" t="s">
        <v>44</v>
      </c>
      <c r="E10312" s="1" t="s">
        <v>73</v>
      </c>
      <c r="F10312" s="38" t="s">
        <v>73</v>
      </c>
      <c r="G10312" s="151">
        <v>0</v>
      </c>
      <c r="H10312" s="151">
        <f t="shared" si="636"/>
        <v>0</v>
      </c>
      <c r="I10312" s="213" t="s">
        <v>100</v>
      </c>
      <c r="J10312" s="303"/>
      <c r="K10312" s="303"/>
      <c r="L10312" s="303"/>
      <c r="M10312" s="2">
        <v>0</v>
      </c>
      <c r="N10312">
        <v>0</v>
      </c>
      <c r="O10312">
        <v>0</v>
      </c>
      <c r="P10312">
        <v>5</v>
      </c>
      <c r="Q10312" s="2">
        <v>0</v>
      </c>
      <c r="R10312">
        <v>0</v>
      </c>
      <c r="S10312">
        <v>0</v>
      </c>
      <c r="T10312">
        <v>5</v>
      </c>
    </row>
    <row r="10313" spans="1:20">
      <c r="A10313" s="66" t="s">
        <v>1739</v>
      </c>
      <c r="B10313" t="s">
        <v>1755</v>
      </c>
      <c r="C10313" t="s">
        <v>1491</v>
      </c>
      <c r="D10313" s="1" t="s">
        <v>44</v>
      </c>
      <c r="E10313" s="1" t="s">
        <v>73</v>
      </c>
      <c r="F10313" s="38" t="s">
        <v>73</v>
      </c>
      <c r="G10313" s="151">
        <v>30</v>
      </c>
      <c r="H10313" s="151">
        <f t="shared" si="636"/>
        <v>1.6348773841961851E-2</v>
      </c>
      <c r="I10313" s="213"/>
      <c r="J10313" s="303" t="s">
        <v>100</v>
      </c>
      <c r="K10313" s="303"/>
      <c r="L10313" s="303"/>
      <c r="M10313" s="2">
        <v>0</v>
      </c>
      <c r="N10313">
        <v>0</v>
      </c>
      <c r="O10313">
        <v>0</v>
      </c>
      <c r="P10313">
        <v>5</v>
      </c>
      <c r="Q10313" s="2">
        <v>0</v>
      </c>
      <c r="R10313">
        <v>0</v>
      </c>
      <c r="S10313">
        <v>0</v>
      </c>
      <c r="T10313">
        <v>5</v>
      </c>
    </row>
    <row r="10314" spans="1:20">
      <c r="A10314" s="66" t="s">
        <v>1739</v>
      </c>
      <c r="B10314" t="s">
        <v>1755</v>
      </c>
      <c r="C10314" t="s">
        <v>1491</v>
      </c>
      <c r="D10314" s="28" t="s">
        <v>44</v>
      </c>
      <c r="E10314" s="28" t="s">
        <v>73</v>
      </c>
      <c r="F10314" s="38" t="s">
        <v>73</v>
      </c>
      <c r="G10314" s="153">
        <v>1835</v>
      </c>
      <c r="H10314" s="153">
        <f t="shared" si="636"/>
        <v>1</v>
      </c>
      <c r="I10314" s="213"/>
      <c r="J10314" s="155"/>
      <c r="K10314" s="155"/>
      <c r="L10314" s="155" t="s">
        <v>100</v>
      </c>
      <c r="M10314" s="2">
        <v>0</v>
      </c>
      <c r="N10314">
        <v>0</v>
      </c>
      <c r="O10314">
        <v>0</v>
      </c>
      <c r="P10314">
        <v>5</v>
      </c>
      <c r="Q10314" s="2">
        <v>0</v>
      </c>
      <c r="R10314">
        <v>0</v>
      </c>
      <c r="S10314">
        <v>0</v>
      </c>
      <c r="T10314">
        <v>5</v>
      </c>
    </row>
    <row r="10315" spans="1:20">
      <c r="A10315" s="66" t="s">
        <v>1739</v>
      </c>
      <c r="B10315" t="s">
        <v>1757</v>
      </c>
      <c r="C10315" t="s">
        <v>1491</v>
      </c>
      <c r="D10315" s="1" t="s">
        <v>44</v>
      </c>
      <c r="E10315" s="1" t="s">
        <v>73</v>
      </c>
      <c r="F10315" s="38" t="s">
        <v>73</v>
      </c>
      <c r="G10315" s="151">
        <v>0</v>
      </c>
      <c r="H10315" s="151">
        <f t="shared" si="636"/>
        <v>0</v>
      </c>
      <c r="I10315" s="213" t="s">
        <v>100</v>
      </c>
      <c r="J10315" s="303"/>
      <c r="K10315" s="303"/>
      <c r="L10315" s="303"/>
      <c r="M10315" s="2">
        <v>5.5555555555555601E-2</v>
      </c>
      <c r="N10315">
        <v>4.2127085800286401E-2</v>
      </c>
      <c r="O10315">
        <v>9.4199027543406505E-2</v>
      </c>
      <c r="P10315">
        <v>5</v>
      </c>
      <c r="Q10315" s="2">
        <v>1.6825396825396799E-2</v>
      </c>
      <c r="R10315">
        <v>1.11518527430161E-2</v>
      </c>
      <c r="S10315">
        <v>2.4936300808451401E-2</v>
      </c>
      <c r="T10315">
        <v>5</v>
      </c>
    </row>
    <row r="10316" spans="1:20">
      <c r="A10316" s="66" t="s">
        <v>1739</v>
      </c>
      <c r="B10316" t="s">
        <v>1757</v>
      </c>
      <c r="C10316" t="s">
        <v>1491</v>
      </c>
      <c r="D10316" s="1" t="s">
        <v>44</v>
      </c>
      <c r="E10316" s="1" t="s">
        <v>73</v>
      </c>
      <c r="F10316" s="38" t="s">
        <v>73</v>
      </c>
      <c r="G10316" s="151">
        <v>30</v>
      </c>
      <c r="H10316" s="151">
        <f t="shared" si="636"/>
        <v>1.6348773841961851E-2</v>
      </c>
      <c r="I10316" s="213"/>
      <c r="J10316" s="303" t="s">
        <v>100</v>
      </c>
      <c r="K10316" s="303"/>
      <c r="L10316" s="303"/>
      <c r="M10316" s="2">
        <v>5.5555555555555601E-2</v>
      </c>
      <c r="N10316">
        <v>2.9133579115837499E-2</v>
      </c>
      <c r="O10316">
        <v>6.5144663330880995E-2</v>
      </c>
      <c r="P10316">
        <v>5</v>
      </c>
      <c r="Q10316" s="2">
        <v>5.5555555555555497E-3</v>
      </c>
      <c r="R10316">
        <v>5.5555555555555497E-3</v>
      </c>
      <c r="S10316">
        <v>1.24225998749988E-2</v>
      </c>
      <c r="T10316">
        <v>5</v>
      </c>
    </row>
    <row r="10317" spans="1:20">
      <c r="A10317" s="66" t="s">
        <v>1739</v>
      </c>
      <c r="B10317" t="s">
        <v>1757</v>
      </c>
      <c r="C10317" t="s">
        <v>1491</v>
      </c>
      <c r="D10317" s="1" t="s">
        <v>44</v>
      </c>
      <c r="E10317" s="1" t="s">
        <v>73</v>
      </c>
      <c r="F10317" s="38" t="s">
        <v>73</v>
      </c>
      <c r="G10317" s="151">
        <v>1835</v>
      </c>
      <c r="H10317" s="151">
        <f t="shared" si="636"/>
        <v>1</v>
      </c>
      <c r="I10317" s="213"/>
      <c r="J10317" s="303"/>
      <c r="K10317" s="303"/>
      <c r="L10317" s="303" t="s">
        <v>100</v>
      </c>
      <c r="M10317" s="2">
        <v>6.1111111111111102E-2</v>
      </c>
      <c r="N10317">
        <v>2.5458753860865799E-2</v>
      </c>
      <c r="O10317">
        <v>5.69275042553311E-2</v>
      </c>
      <c r="P10317">
        <v>5</v>
      </c>
      <c r="Q10317" s="2">
        <v>5.5555555555555497E-3</v>
      </c>
      <c r="R10317">
        <v>5.5555555555555497E-3</v>
      </c>
      <c r="S10317">
        <v>1.24225998749988E-2</v>
      </c>
      <c r="T10317">
        <v>5</v>
      </c>
    </row>
    <row r="10318" spans="1:20">
      <c r="A10318" s="66" t="s">
        <v>1739</v>
      </c>
      <c r="B10318" t="s">
        <v>1758</v>
      </c>
      <c r="C10318" t="s">
        <v>1491</v>
      </c>
      <c r="D10318" s="1" t="s">
        <v>44</v>
      </c>
      <c r="E10318" s="1" t="s">
        <v>73</v>
      </c>
      <c r="F10318" s="38" t="s">
        <v>73</v>
      </c>
      <c r="G10318" s="151">
        <v>0</v>
      </c>
      <c r="H10318" s="151">
        <f t="shared" si="636"/>
        <v>0</v>
      </c>
      <c r="I10318" s="213" t="s">
        <v>100</v>
      </c>
      <c r="J10318" s="303"/>
      <c r="K10318" s="303"/>
      <c r="L10318" s="303"/>
      <c r="M10318" s="2">
        <v>0</v>
      </c>
      <c r="N10318">
        <v>0</v>
      </c>
      <c r="O10318">
        <v>0</v>
      </c>
      <c r="P10318">
        <v>5</v>
      </c>
      <c r="Q10318" s="2">
        <v>0</v>
      </c>
      <c r="R10318">
        <v>0</v>
      </c>
      <c r="S10318">
        <v>0</v>
      </c>
      <c r="T10318">
        <v>5</v>
      </c>
    </row>
    <row r="10319" spans="1:20">
      <c r="A10319" s="66" t="s">
        <v>1739</v>
      </c>
      <c r="B10319" t="s">
        <v>1758</v>
      </c>
      <c r="C10319" t="s">
        <v>1491</v>
      </c>
      <c r="D10319" s="1" t="s">
        <v>44</v>
      </c>
      <c r="E10319" s="1" t="s">
        <v>73</v>
      </c>
      <c r="F10319" s="38" t="s">
        <v>73</v>
      </c>
      <c r="G10319" s="151">
        <v>30</v>
      </c>
      <c r="H10319" s="151">
        <f t="shared" si="636"/>
        <v>1.6348773841961851E-2</v>
      </c>
      <c r="I10319" s="213"/>
      <c r="J10319" s="303" t="s">
        <v>100</v>
      </c>
      <c r="K10319" s="303"/>
      <c r="L10319" s="303"/>
      <c r="M10319" s="2">
        <v>0</v>
      </c>
      <c r="N10319">
        <v>0</v>
      </c>
      <c r="O10319">
        <v>0</v>
      </c>
      <c r="P10319">
        <v>5</v>
      </c>
      <c r="Q10319" s="2">
        <v>0</v>
      </c>
      <c r="R10319">
        <v>0</v>
      </c>
      <c r="S10319">
        <v>0</v>
      </c>
      <c r="T10319">
        <v>5</v>
      </c>
    </row>
    <row r="10320" spans="1:20">
      <c r="A10320" s="66" t="s">
        <v>1739</v>
      </c>
      <c r="B10320" t="s">
        <v>1758</v>
      </c>
      <c r="C10320" t="s">
        <v>1491</v>
      </c>
      <c r="D10320" s="28" t="s">
        <v>44</v>
      </c>
      <c r="E10320" s="28" t="s">
        <v>73</v>
      </c>
      <c r="F10320" s="26" t="s">
        <v>73</v>
      </c>
      <c r="G10320" s="153">
        <v>1835</v>
      </c>
      <c r="H10320" s="153">
        <f t="shared" si="636"/>
        <v>1</v>
      </c>
      <c r="I10320" s="213"/>
      <c r="J10320" s="155"/>
      <c r="K10320" s="155"/>
      <c r="L10320" s="155" t="s">
        <v>100</v>
      </c>
      <c r="M10320" s="2">
        <v>0</v>
      </c>
      <c r="N10320">
        <v>0</v>
      </c>
      <c r="O10320">
        <v>0</v>
      </c>
      <c r="P10320">
        <v>5</v>
      </c>
      <c r="Q10320" s="2">
        <v>0</v>
      </c>
      <c r="R10320">
        <v>0</v>
      </c>
      <c r="S10320">
        <v>0</v>
      </c>
      <c r="T10320">
        <v>5</v>
      </c>
    </row>
    <row r="10321" spans="1:20">
      <c r="A10321" s="66" t="s">
        <v>1739</v>
      </c>
      <c r="B10321" t="s">
        <v>1759</v>
      </c>
      <c r="C10321" t="s">
        <v>1491</v>
      </c>
      <c r="D10321" s="1" t="s">
        <v>44</v>
      </c>
      <c r="E10321" s="1" t="s">
        <v>73</v>
      </c>
      <c r="F10321" s="38" t="s">
        <v>73</v>
      </c>
      <c r="G10321" s="151">
        <v>0</v>
      </c>
      <c r="H10321" s="151">
        <f t="shared" si="636"/>
        <v>0</v>
      </c>
      <c r="I10321" s="213" t="s">
        <v>100</v>
      </c>
      <c r="J10321" s="303"/>
      <c r="K10321" s="303"/>
      <c r="L10321" s="303"/>
      <c r="M10321" s="2">
        <v>0</v>
      </c>
      <c r="N10321">
        <v>0</v>
      </c>
      <c r="O10321">
        <v>0</v>
      </c>
      <c r="P10321">
        <v>5</v>
      </c>
      <c r="Q10321" s="2">
        <v>0</v>
      </c>
      <c r="R10321">
        <v>0</v>
      </c>
      <c r="S10321">
        <v>0</v>
      </c>
      <c r="T10321">
        <v>5</v>
      </c>
    </row>
    <row r="10322" spans="1:20">
      <c r="A10322" s="66" t="s">
        <v>1739</v>
      </c>
      <c r="B10322" t="s">
        <v>1759</v>
      </c>
      <c r="C10322" t="s">
        <v>1491</v>
      </c>
      <c r="D10322" s="1" t="s">
        <v>44</v>
      </c>
      <c r="E10322" s="1" t="s">
        <v>73</v>
      </c>
      <c r="F10322" s="38" t="s">
        <v>73</v>
      </c>
      <c r="G10322" s="151">
        <v>30</v>
      </c>
      <c r="H10322" s="151">
        <f t="shared" si="636"/>
        <v>1.6348773841961851E-2</v>
      </c>
      <c r="I10322" s="213"/>
      <c r="J10322" s="303" t="s">
        <v>100</v>
      </c>
      <c r="K10322" s="303"/>
      <c r="L10322" s="303"/>
      <c r="M10322" s="2">
        <v>5.5555555555555497E-3</v>
      </c>
      <c r="N10322">
        <v>5.5555555555555497E-3</v>
      </c>
      <c r="O10322">
        <v>1.24225998749988E-2</v>
      </c>
      <c r="P10322">
        <v>5</v>
      </c>
      <c r="Q10322" s="2">
        <v>0</v>
      </c>
      <c r="R10322">
        <v>0</v>
      </c>
      <c r="S10322">
        <v>0</v>
      </c>
      <c r="T10322">
        <v>5</v>
      </c>
    </row>
    <row r="10323" spans="1:20">
      <c r="A10323" s="66" t="s">
        <v>1739</v>
      </c>
      <c r="B10323" t="s">
        <v>1759</v>
      </c>
      <c r="C10323" t="s">
        <v>1491</v>
      </c>
      <c r="D10323" s="1" t="s">
        <v>44</v>
      </c>
      <c r="E10323" s="1" t="s">
        <v>73</v>
      </c>
      <c r="F10323" s="38" t="s">
        <v>73</v>
      </c>
      <c r="G10323" s="151">
        <v>1835</v>
      </c>
      <c r="H10323" s="151">
        <f t="shared" si="636"/>
        <v>1</v>
      </c>
      <c r="I10323" s="213"/>
      <c r="J10323" s="303"/>
      <c r="K10323" s="303"/>
      <c r="L10323" s="303" t="s">
        <v>100</v>
      </c>
      <c r="M10323" s="2">
        <v>0</v>
      </c>
      <c r="N10323">
        <v>0</v>
      </c>
      <c r="O10323">
        <v>0</v>
      </c>
      <c r="P10323">
        <v>5</v>
      </c>
      <c r="Q10323" s="2">
        <v>0</v>
      </c>
      <c r="R10323">
        <v>0</v>
      </c>
      <c r="S10323">
        <v>0</v>
      </c>
      <c r="T10323">
        <v>5</v>
      </c>
    </row>
    <row r="10324" spans="1:20">
      <c r="A10324" s="66" t="s">
        <v>1739</v>
      </c>
      <c r="B10324" t="s">
        <v>1760</v>
      </c>
      <c r="C10324" t="s">
        <v>1491</v>
      </c>
      <c r="D10324" s="1" t="s">
        <v>44</v>
      </c>
      <c r="E10324" s="1" t="s">
        <v>73</v>
      </c>
      <c r="F10324" s="38" t="s">
        <v>73</v>
      </c>
      <c r="G10324" s="151">
        <v>0</v>
      </c>
      <c r="H10324" s="151">
        <f t="shared" si="636"/>
        <v>0</v>
      </c>
      <c r="I10324" s="213" t="s">
        <v>100</v>
      </c>
      <c r="J10324" s="303"/>
      <c r="K10324" s="303"/>
      <c r="L10324" s="303"/>
      <c r="M10324" s="2">
        <v>0</v>
      </c>
      <c r="N10324">
        <v>0</v>
      </c>
      <c r="O10324">
        <v>0</v>
      </c>
      <c r="P10324">
        <v>5</v>
      </c>
      <c r="Q10324" s="2">
        <v>0.101340996168582</v>
      </c>
      <c r="R10324">
        <v>9.2960448654356098E-2</v>
      </c>
      <c r="S10324">
        <v>0.20786588241001899</v>
      </c>
      <c r="T10324">
        <v>5</v>
      </c>
    </row>
    <row r="10325" spans="1:20">
      <c r="A10325" s="66" t="s">
        <v>1739</v>
      </c>
      <c r="B10325" t="s">
        <v>1760</v>
      </c>
      <c r="C10325" t="s">
        <v>1491</v>
      </c>
      <c r="D10325" s="1" t="s">
        <v>44</v>
      </c>
      <c r="E10325" s="1" t="s">
        <v>73</v>
      </c>
      <c r="F10325" s="38" t="s">
        <v>73</v>
      </c>
      <c r="G10325" s="151">
        <v>30</v>
      </c>
      <c r="H10325" s="151">
        <f t="shared" ref="H10325:H10388" si="637">G10325/1835</f>
        <v>1.6348773841961851E-2</v>
      </c>
      <c r="I10325" s="213"/>
      <c r="J10325" s="303" t="s">
        <v>100</v>
      </c>
      <c r="K10325" s="303"/>
      <c r="L10325" s="303"/>
      <c r="M10325" s="2">
        <v>0</v>
      </c>
      <c r="N10325">
        <v>0</v>
      </c>
      <c r="O10325">
        <v>0</v>
      </c>
      <c r="P10325">
        <v>5</v>
      </c>
      <c r="Q10325" s="2">
        <v>5.5555555555555601E-2</v>
      </c>
      <c r="R10325">
        <v>5.5555555555555601E-2</v>
      </c>
      <c r="S10325">
        <v>0.12422599874998801</v>
      </c>
      <c r="T10325">
        <v>5</v>
      </c>
    </row>
    <row r="10326" spans="1:20">
      <c r="A10326" s="66" t="s">
        <v>1739</v>
      </c>
      <c r="B10326" t="s">
        <v>1760</v>
      </c>
      <c r="C10326" t="s">
        <v>1491</v>
      </c>
      <c r="D10326" s="1" t="s">
        <v>44</v>
      </c>
      <c r="E10326" s="1" t="s">
        <v>73</v>
      </c>
      <c r="F10326" s="38" t="s">
        <v>73</v>
      </c>
      <c r="G10326" s="151">
        <v>1835</v>
      </c>
      <c r="H10326" s="151">
        <f t="shared" si="637"/>
        <v>1</v>
      </c>
      <c r="I10326" s="213"/>
      <c r="J10326" s="303"/>
      <c r="K10326" s="303"/>
      <c r="L10326" s="303" t="s">
        <v>100</v>
      </c>
      <c r="M10326" s="2">
        <v>0</v>
      </c>
      <c r="N10326">
        <v>0</v>
      </c>
      <c r="O10326">
        <v>0</v>
      </c>
      <c r="P10326">
        <v>5</v>
      </c>
      <c r="Q10326" s="2">
        <v>6.1111111111111102E-2</v>
      </c>
      <c r="R10326">
        <v>6.1111111111111102E-2</v>
      </c>
      <c r="S10326">
        <v>0.13664859862498699</v>
      </c>
      <c r="T10326">
        <v>5</v>
      </c>
    </row>
    <row r="10327" spans="1:20">
      <c r="A10327" s="66" t="s">
        <v>1739</v>
      </c>
      <c r="B10327" t="s">
        <v>1762</v>
      </c>
      <c r="C10327" t="s">
        <v>1491</v>
      </c>
      <c r="D10327" s="1" t="s">
        <v>44</v>
      </c>
      <c r="E10327" s="1" t="s">
        <v>73</v>
      </c>
      <c r="F10327" s="38" t="s">
        <v>73</v>
      </c>
      <c r="G10327" s="151">
        <v>0</v>
      </c>
      <c r="H10327" s="151">
        <f t="shared" si="637"/>
        <v>0</v>
      </c>
      <c r="I10327" s="213" t="s">
        <v>100</v>
      </c>
      <c r="J10327" s="303"/>
      <c r="K10327" s="303"/>
      <c r="L10327" s="303"/>
      <c r="M10327" s="2">
        <v>0.05</v>
      </c>
      <c r="N10327">
        <v>3.7679611017362599E-2</v>
      </c>
      <c r="O10327">
        <v>8.4254171600572803E-2</v>
      </c>
      <c r="P10327">
        <v>5</v>
      </c>
      <c r="Q10327" s="2">
        <v>0.24095785440612999</v>
      </c>
      <c r="R10327">
        <v>7.6937317739624797E-2</v>
      </c>
      <c r="S10327">
        <v>0.17203707247230099</v>
      </c>
      <c r="T10327">
        <v>5</v>
      </c>
    </row>
    <row r="10328" spans="1:20">
      <c r="A10328" s="66" t="s">
        <v>1739</v>
      </c>
      <c r="B10328" t="s">
        <v>1762</v>
      </c>
      <c r="C10328" t="s">
        <v>1491</v>
      </c>
      <c r="D10328" s="1" t="s">
        <v>44</v>
      </c>
      <c r="E10328" s="1" t="s">
        <v>73</v>
      </c>
      <c r="F10328" s="38" t="s">
        <v>73</v>
      </c>
      <c r="G10328" s="151">
        <v>30</v>
      </c>
      <c r="H10328" s="151">
        <f t="shared" si="637"/>
        <v>1.6348773841961851E-2</v>
      </c>
      <c r="I10328" s="213"/>
      <c r="J10328" s="303" t="s">
        <v>100</v>
      </c>
      <c r="K10328" s="303"/>
      <c r="L10328" s="303"/>
      <c r="M10328" s="2">
        <v>1.6666666666666701E-2</v>
      </c>
      <c r="N10328">
        <v>6.8041381743977197E-3</v>
      </c>
      <c r="O10328">
        <v>1.52145154862546E-2</v>
      </c>
      <c r="P10328">
        <v>5</v>
      </c>
      <c r="Q10328" s="2">
        <v>0.22222222222222199</v>
      </c>
      <c r="R10328">
        <v>6.6318535479518506E-2</v>
      </c>
      <c r="S10328">
        <v>0.148292753500435</v>
      </c>
      <c r="T10328">
        <v>5</v>
      </c>
    </row>
    <row r="10329" spans="1:20">
      <c r="A10329" s="66" t="s">
        <v>1739</v>
      </c>
      <c r="B10329" t="s">
        <v>1762</v>
      </c>
      <c r="C10329" t="s">
        <v>1491</v>
      </c>
      <c r="D10329" s="1" t="s">
        <v>44</v>
      </c>
      <c r="E10329" s="1" t="s">
        <v>73</v>
      </c>
      <c r="F10329" s="38" t="s">
        <v>73</v>
      </c>
      <c r="G10329" s="151">
        <v>1835</v>
      </c>
      <c r="H10329" s="151">
        <f t="shared" si="637"/>
        <v>1</v>
      </c>
      <c r="I10329" s="213"/>
      <c r="J10329" s="303"/>
      <c r="K10329" s="303"/>
      <c r="L10329" s="303" t="s">
        <v>100</v>
      </c>
      <c r="M10329" s="2">
        <v>3.3333333333333298E-2</v>
      </c>
      <c r="N10329">
        <v>5.5555555555555497E-3</v>
      </c>
      <c r="O10329">
        <v>1.24225998749988E-2</v>
      </c>
      <c r="P10329">
        <v>5</v>
      </c>
      <c r="Q10329" s="2">
        <v>0.24771241830065399</v>
      </c>
      <c r="R10329">
        <v>6.5877441071176795E-2</v>
      </c>
      <c r="S10329">
        <v>0.14730643641888799</v>
      </c>
      <c r="T10329">
        <v>5</v>
      </c>
    </row>
    <row r="10330" spans="1:20">
      <c r="A10330" s="66" t="s">
        <v>1739</v>
      </c>
      <c r="B10330" t="s">
        <v>682</v>
      </c>
      <c r="C10330" t="s">
        <v>1491</v>
      </c>
      <c r="D10330" s="1" t="s">
        <v>44</v>
      </c>
      <c r="E10330" s="1" t="s">
        <v>73</v>
      </c>
      <c r="F10330" s="38" t="s">
        <v>73</v>
      </c>
      <c r="G10330" s="151">
        <v>0</v>
      </c>
      <c r="H10330" s="151">
        <f t="shared" si="637"/>
        <v>0</v>
      </c>
      <c r="I10330" s="213" t="s">
        <v>100</v>
      </c>
      <c r="J10330" s="303"/>
      <c r="K10330" s="303"/>
      <c r="L10330" s="303"/>
      <c r="M10330" s="2">
        <v>0.89444444444444404</v>
      </c>
      <c r="N10330">
        <v>5.2263577006185502E-2</v>
      </c>
      <c r="O10330">
        <v>0.116864910933126</v>
      </c>
      <c r="P10330">
        <v>5</v>
      </c>
      <c r="Q10330" s="2">
        <v>0.84627805145046497</v>
      </c>
      <c r="R10330">
        <v>4.7448882491738197E-2</v>
      </c>
      <c r="S10330">
        <v>0.10609892670792601</v>
      </c>
      <c r="T10330">
        <v>5</v>
      </c>
    </row>
    <row r="10331" spans="1:20">
      <c r="A10331" s="66" t="s">
        <v>1739</v>
      </c>
      <c r="B10331" t="s">
        <v>682</v>
      </c>
      <c r="C10331" t="s">
        <v>1491</v>
      </c>
      <c r="D10331" s="1" t="s">
        <v>44</v>
      </c>
      <c r="E10331" s="1" t="s">
        <v>73</v>
      </c>
      <c r="F10331" s="38" t="s">
        <v>73</v>
      </c>
      <c r="G10331" s="151">
        <v>30</v>
      </c>
      <c r="H10331" s="151">
        <f t="shared" si="637"/>
        <v>1.6348773841961851E-2</v>
      </c>
      <c r="I10331" s="213"/>
      <c r="J10331" s="303" t="s">
        <v>100</v>
      </c>
      <c r="K10331" s="303"/>
      <c r="L10331" s="303"/>
      <c r="M10331" s="2">
        <v>0.86666666666666703</v>
      </c>
      <c r="N10331">
        <v>4.84322104837853E-2</v>
      </c>
      <c r="O10331">
        <v>0.108297714942322</v>
      </c>
      <c r="P10331">
        <v>5</v>
      </c>
      <c r="Q10331" s="2">
        <v>0.72222222222222199</v>
      </c>
      <c r="R10331">
        <v>8.0507648589941305E-2</v>
      </c>
      <c r="S10331">
        <v>0.180020574955774</v>
      </c>
      <c r="T10331">
        <v>5</v>
      </c>
    </row>
    <row r="10332" spans="1:20">
      <c r="A10332" s="66" t="s">
        <v>1739</v>
      </c>
      <c r="B10332" t="s">
        <v>682</v>
      </c>
      <c r="C10332" t="s">
        <v>1491</v>
      </c>
      <c r="D10332" s="1" t="s">
        <v>44</v>
      </c>
      <c r="E10332" s="1" t="s">
        <v>73</v>
      </c>
      <c r="F10332" s="38" t="s">
        <v>73</v>
      </c>
      <c r="G10332" s="151">
        <v>1835</v>
      </c>
      <c r="H10332" s="151">
        <f t="shared" si="637"/>
        <v>1</v>
      </c>
      <c r="I10332" s="213"/>
      <c r="J10332" s="303"/>
      <c r="K10332" s="303"/>
      <c r="L10332" s="303" t="s">
        <v>100</v>
      </c>
      <c r="M10332" s="2">
        <v>0.97222222222222199</v>
      </c>
      <c r="N10332">
        <v>2.1516574145596799E-2</v>
      </c>
      <c r="O10332">
        <v>4.8112522432468802E-2</v>
      </c>
      <c r="P10332">
        <v>5</v>
      </c>
      <c r="Q10332" s="2">
        <v>0.89934640522875797</v>
      </c>
      <c r="R10332">
        <v>5.0013347784772497E-2</v>
      </c>
      <c r="S10332">
        <v>0.11183324542909</v>
      </c>
      <c r="T10332">
        <v>5</v>
      </c>
    </row>
    <row r="10333" spans="1:20">
      <c r="A10333" s="66" t="s">
        <v>1739</v>
      </c>
      <c r="B10333" t="s">
        <v>1764</v>
      </c>
      <c r="C10333" t="s">
        <v>1491</v>
      </c>
      <c r="D10333" s="1" t="s">
        <v>44</v>
      </c>
      <c r="E10333" s="1" t="s">
        <v>73</v>
      </c>
      <c r="F10333" s="38" t="s">
        <v>73</v>
      </c>
      <c r="G10333" s="151">
        <v>0</v>
      </c>
      <c r="H10333" s="151">
        <f t="shared" si="637"/>
        <v>0</v>
      </c>
      <c r="I10333" s="213" t="s">
        <v>100</v>
      </c>
      <c r="J10333" s="303"/>
      <c r="K10333" s="303"/>
      <c r="L10333" s="303"/>
      <c r="M10333" s="2">
        <v>0</v>
      </c>
      <c r="N10333">
        <v>0</v>
      </c>
      <c r="O10333">
        <v>0</v>
      </c>
      <c r="P10333">
        <v>5</v>
      </c>
      <c r="Q10333" s="2">
        <v>0</v>
      </c>
      <c r="R10333">
        <v>0</v>
      </c>
      <c r="S10333">
        <v>0</v>
      </c>
      <c r="T10333">
        <v>5</v>
      </c>
    </row>
    <row r="10334" spans="1:20">
      <c r="A10334" s="66" t="s">
        <v>1739</v>
      </c>
      <c r="B10334" t="s">
        <v>1764</v>
      </c>
      <c r="C10334" t="s">
        <v>1491</v>
      </c>
      <c r="D10334" s="1" t="s">
        <v>44</v>
      </c>
      <c r="E10334" s="1" t="s">
        <v>73</v>
      </c>
      <c r="F10334" s="38" t="s">
        <v>73</v>
      </c>
      <c r="G10334" s="151">
        <v>30</v>
      </c>
      <c r="H10334" s="151">
        <f t="shared" si="637"/>
        <v>1.6348773841961851E-2</v>
      </c>
      <c r="I10334" s="213"/>
      <c r="J10334" s="303" t="s">
        <v>100</v>
      </c>
      <c r="K10334" s="303"/>
      <c r="L10334" s="303"/>
      <c r="M10334" s="2">
        <v>0</v>
      </c>
      <c r="N10334">
        <v>0</v>
      </c>
      <c r="O10334">
        <v>0</v>
      </c>
      <c r="P10334">
        <v>5</v>
      </c>
      <c r="Q10334" s="2">
        <v>0</v>
      </c>
      <c r="R10334">
        <v>0</v>
      </c>
      <c r="S10334">
        <v>0</v>
      </c>
      <c r="T10334">
        <v>5</v>
      </c>
    </row>
    <row r="10335" spans="1:20">
      <c r="A10335" s="66" t="s">
        <v>1739</v>
      </c>
      <c r="B10335" t="s">
        <v>1764</v>
      </c>
      <c r="C10335" t="s">
        <v>1491</v>
      </c>
      <c r="D10335" s="1" t="s">
        <v>44</v>
      </c>
      <c r="E10335" s="1" t="s">
        <v>73</v>
      </c>
      <c r="F10335" s="38" t="s">
        <v>73</v>
      </c>
      <c r="G10335" s="151">
        <v>1835</v>
      </c>
      <c r="H10335" s="151">
        <f t="shared" si="637"/>
        <v>1</v>
      </c>
      <c r="I10335" s="213"/>
      <c r="J10335" s="303"/>
      <c r="K10335" s="303"/>
      <c r="L10335" s="303" t="s">
        <v>100</v>
      </c>
      <c r="M10335" s="2">
        <v>0</v>
      </c>
      <c r="N10335">
        <v>0</v>
      </c>
      <c r="O10335">
        <v>0</v>
      </c>
      <c r="P10335">
        <v>5</v>
      </c>
      <c r="Q10335" s="2">
        <v>0</v>
      </c>
      <c r="R10335">
        <v>0</v>
      </c>
      <c r="S10335">
        <v>0</v>
      </c>
      <c r="T10335">
        <v>5</v>
      </c>
    </row>
    <row r="10336" spans="1:20">
      <c r="A10336" s="66" t="s">
        <v>1739</v>
      </c>
      <c r="B10336" t="s">
        <v>1768</v>
      </c>
      <c r="C10336" t="s">
        <v>1491</v>
      </c>
      <c r="D10336" s="1" t="s">
        <v>44</v>
      </c>
      <c r="E10336" s="1" t="s">
        <v>73</v>
      </c>
      <c r="F10336" s="38" t="s">
        <v>73</v>
      </c>
      <c r="G10336" s="151">
        <v>0</v>
      </c>
      <c r="H10336" s="151">
        <f t="shared" si="637"/>
        <v>0</v>
      </c>
      <c r="I10336" s="213" t="s">
        <v>100</v>
      </c>
      <c r="J10336" s="303"/>
      <c r="K10336" s="303"/>
      <c r="L10336" s="303"/>
      <c r="M10336" s="2">
        <v>3.8888888888888903E-2</v>
      </c>
      <c r="N10336">
        <v>1.6666666666666701E-2</v>
      </c>
      <c r="O10336">
        <v>3.7267799624996503E-2</v>
      </c>
      <c r="P10336">
        <v>5</v>
      </c>
      <c r="Q10336" s="2">
        <v>5.5555555555555497E-3</v>
      </c>
      <c r="R10336">
        <v>5.5555555555555497E-3</v>
      </c>
      <c r="S10336">
        <v>1.24225998749988E-2</v>
      </c>
      <c r="T10336">
        <v>5</v>
      </c>
    </row>
    <row r="10337" spans="1:20">
      <c r="A10337" s="66" t="s">
        <v>1739</v>
      </c>
      <c r="B10337" t="s">
        <v>1768</v>
      </c>
      <c r="C10337" t="s">
        <v>1491</v>
      </c>
      <c r="D10337" s="1" t="s">
        <v>44</v>
      </c>
      <c r="E10337" s="1" t="s">
        <v>73</v>
      </c>
      <c r="F10337" s="38" t="s">
        <v>73</v>
      </c>
      <c r="G10337" s="151">
        <v>30</v>
      </c>
      <c r="H10337" s="151">
        <f t="shared" si="637"/>
        <v>1.6348773841961851E-2</v>
      </c>
      <c r="I10337" s="213"/>
      <c r="J10337" s="303" t="s">
        <v>100</v>
      </c>
      <c r="K10337" s="303"/>
      <c r="L10337" s="303"/>
      <c r="M10337" s="2">
        <v>5.5555555555555601E-2</v>
      </c>
      <c r="N10337">
        <v>3.1671539586087198E-2</v>
      </c>
      <c r="O10337">
        <v>7.0819715466566499E-2</v>
      </c>
      <c r="P10337">
        <v>5</v>
      </c>
      <c r="Q10337" s="2">
        <v>0</v>
      </c>
      <c r="R10337">
        <v>0</v>
      </c>
      <c r="S10337">
        <v>0</v>
      </c>
      <c r="T10337">
        <v>5</v>
      </c>
    </row>
    <row r="10338" spans="1:20">
      <c r="A10338" s="66" t="s">
        <v>1739</v>
      </c>
      <c r="B10338" t="s">
        <v>1768</v>
      </c>
      <c r="C10338" t="s">
        <v>1491</v>
      </c>
      <c r="D10338" s="1" t="s">
        <v>44</v>
      </c>
      <c r="E10338" s="1" t="s">
        <v>73</v>
      </c>
      <c r="F10338" s="38" t="s">
        <v>73</v>
      </c>
      <c r="G10338" s="151">
        <v>1835</v>
      </c>
      <c r="H10338" s="151">
        <f t="shared" si="637"/>
        <v>1</v>
      </c>
      <c r="I10338" s="213"/>
      <c r="J10338" s="303"/>
      <c r="K10338" s="303"/>
      <c r="L10338" s="303" t="s">
        <v>100</v>
      </c>
      <c r="M10338" s="2">
        <v>1.6666666666666701E-2</v>
      </c>
      <c r="N10338">
        <v>1.1111111111111099E-2</v>
      </c>
      <c r="O10338">
        <v>2.4845199749997701E-2</v>
      </c>
      <c r="P10338">
        <v>5</v>
      </c>
      <c r="Q10338" s="2">
        <v>0</v>
      </c>
      <c r="R10338">
        <v>0</v>
      </c>
      <c r="S10338">
        <v>0</v>
      </c>
      <c r="T10338">
        <v>5</v>
      </c>
    </row>
    <row r="10339" spans="1:20">
      <c r="A10339" s="66" t="s">
        <v>1739</v>
      </c>
      <c r="B10339" t="s">
        <v>1771</v>
      </c>
      <c r="C10339" t="s">
        <v>1491</v>
      </c>
      <c r="D10339" s="1" t="s">
        <v>44</v>
      </c>
      <c r="E10339" s="1" t="s">
        <v>73</v>
      </c>
      <c r="F10339" s="38" t="s">
        <v>73</v>
      </c>
      <c r="G10339" s="151">
        <v>0</v>
      </c>
      <c r="H10339" s="151">
        <f t="shared" si="637"/>
        <v>0</v>
      </c>
      <c r="I10339" s="213" t="s">
        <v>100</v>
      </c>
      <c r="J10339" s="303"/>
      <c r="K10339" s="303"/>
      <c r="L10339" s="303"/>
      <c r="M10339" s="2">
        <v>5.5555555555555497E-3</v>
      </c>
      <c r="N10339">
        <v>5.5555555555555497E-3</v>
      </c>
      <c r="O10339">
        <v>1.24225998749988E-2</v>
      </c>
      <c r="P10339">
        <v>5</v>
      </c>
      <c r="Q10339" s="2">
        <v>3.4482758620689703E-2</v>
      </c>
      <c r="R10339">
        <v>3.4482758620689703E-2</v>
      </c>
      <c r="S10339">
        <v>7.7105792327578998E-2</v>
      </c>
      <c r="T10339">
        <v>5</v>
      </c>
    </row>
    <row r="10340" spans="1:20">
      <c r="A10340" s="66" t="s">
        <v>1739</v>
      </c>
      <c r="B10340" t="s">
        <v>1771</v>
      </c>
      <c r="C10340" t="s">
        <v>1491</v>
      </c>
      <c r="D10340" s="1" t="s">
        <v>44</v>
      </c>
      <c r="E10340" s="1" t="s">
        <v>73</v>
      </c>
      <c r="F10340" s="38" t="s">
        <v>73</v>
      </c>
      <c r="G10340" s="151">
        <v>30</v>
      </c>
      <c r="H10340" s="151">
        <f t="shared" si="637"/>
        <v>1.6348773841961851E-2</v>
      </c>
      <c r="I10340" s="213"/>
      <c r="J10340" s="303" t="s">
        <v>100</v>
      </c>
      <c r="K10340" s="303"/>
      <c r="L10340" s="303"/>
      <c r="M10340" s="2">
        <v>0</v>
      </c>
      <c r="N10340">
        <v>0</v>
      </c>
      <c r="O10340">
        <v>0</v>
      </c>
      <c r="P10340">
        <v>5</v>
      </c>
      <c r="Q10340" s="2">
        <v>0</v>
      </c>
      <c r="R10340">
        <v>0</v>
      </c>
      <c r="S10340">
        <v>0</v>
      </c>
      <c r="T10340">
        <v>5</v>
      </c>
    </row>
    <row r="10341" spans="1:20">
      <c r="A10341" s="66" t="s">
        <v>1739</v>
      </c>
      <c r="B10341" t="s">
        <v>1771</v>
      </c>
      <c r="C10341" t="s">
        <v>1491</v>
      </c>
      <c r="D10341" s="1" t="s">
        <v>44</v>
      </c>
      <c r="E10341" s="1" t="s">
        <v>73</v>
      </c>
      <c r="F10341" s="38" t="s">
        <v>73</v>
      </c>
      <c r="G10341" s="151">
        <v>1835</v>
      </c>
      <c r="H10341" s="151">
        <f t="shared" si="637"/>
        <v>1</v>
      </c>
      <c r="I10341" s="213"/>
      <c r="J10341" s="303"/>
      <c r="K10341" s="303"/>
      <c r="L10341" s="303" t="s">
        <v>100</v>
      </c>
      <c r="M10341" s="2">
        <v>0.133333333333333</v>
      </c>
      <c r="N10341">
        <v>0.12650330596373</v>
      </c>
      <c r="O10341">
        <v>0.28286999151335501</v>
      </c>
      <c r="P10341">
        <v>5</v>
      </c>
      <c r="Q10341" s="2">
        <v>5.7843137254901998E-2</v>
      </c>
      <c r="R10341">
        <v>4.0375020160733299E-2</v>
      </c>
      <c r="S10341">
        <v>9.0281289672324197E-2</v>
      </c>
      <c r="T10341">
        <v>5</v>
      </c>
    </row>
    <row r="10342" spans="1:20">
      <c r="A10342" s="66" t="s">
        <v>1739</v>
      </c>
      <c r="B10342" t="s">
        <v>1772</v>
      </c>
      <c r="C10342" t="s">
        <v>1491</v>
      </c>
      <c r="D10342" s="1" t="s">
        <v>44</v>
      </c>
      <c r="E10342" s="1" t="s">
        <v>73</v>
      </c>
      <c r="F10342" s="38" t="s">
        <v>73</v>
      </c>
      <c r="G10342" s="151">
        <v>0</v>
      </c>
      <c r="H10342" s="151">
        <f t="shared" si="637"/>
        <v>0</v>
      </c>
      <c r="I10342" s="213" t="s">
        <v>100</v>
      </c>
      <c r="J10342" s="303"/>
      <c r="K10342" s="303"/>
      <c r="L10342" s="303"/>
      <c r="M10342" s="2">
        <v>0</v>
      </c>
      <c r="N10342">
        <v>0</v>
      </c>
      <c r="O10342">
        <v>0</v>
      </c>
      <c r="P10342">
        <v>5</v>
      </c>
      <c r="Q10342" s="2">
        <v>0</v>
      </c>
      <c r="R10342">
        <v>0</v>
      </c>
      <c r="S10342">
        <v>0</v>
      </c>
      <c r="T10342">
        <v>5</v>
      </c>
    </row>
    <row r="10343" spans="1:20">
      <c r="A10343" s="66" t="s">
        <v>1739</v>
      </c>
      <c r="B10343" t="s">
        <v>1772</v>
      </c>
      <c r="C10343" t="s">
        <v>1491</v>
      </c>
      <c r="D10343" s="1" t="s">
        <v>44</v>
      </c>
      <c r="E10343" s="1" t="s">
        <v>73</v>
      </c>
      <c r="F10343" s="38" t="s">
        <v>73</v>
      </c>
      <c r="G10343" s="151">
        <v>30</v>
      </c>
      <c r="H10343" s="151">
        <f t="shared" si="637"/>
        <v>1.6348773841961851E-2</v>
      </c>
      <c r="I10343" s="213"/>
      <c r="J10343" s="303" t="s">
        <v>100</v>
      </c>
      <c r="K10343" s="303"/>
      <c r="L10343" s="303"/>
      <c r="M10343" s="2">
        <v>7.2222222222222202E-2</v>
      </c>
      <c r="N10343">
        <v>5.3863109526848099E-2</v>
      </c>
      <c r="O10343">
        <v>0.120441574381549</v>
      </c>
      <c r="P10343">
        <v>5</v>
      </c>
      <c r="Q10343" s="2">
        <v>2.7777777777777801E-2</v>
      </c>
      <c r="R10343">
        <v>1.7568209223157698E-2</v>
      </c>
      <c r="S10343">
        <v>3.9283710065919297E-2</v>
      </c>
      <c r="T10343">
        <v>5</v>
      </c>
    </row>
    <row r="10344" spans="1:20">
      <c r="A10344" s="66" t="s">
        <v>1739</v>
      </c>
      <c r="B10344" t="s">
        <v>1772</v>
      </c>
      <c r="C10344" t="s">
        <v>1491</v>
      </c>
      <c r="D10344" s="1" t="s">
        <v>44</v>
      </c>
      <c r="E10344" s="1" t="s">
        <v>73</v>
      </c>
      <c r="F10344" s="38" t="s">
        <v>73</v>
      </c>
      <c r="G10344" s="151">
        <v>1835</v>
      </c>
      <c r="H10344" s="151">
        <f t="shared" si="637"/>
        <v>1</v>
      </c>
      <c r="I10344" s="213"/>
      <c r="J10344" s="303"/>
      <c r="K10344" s="303"/>
      <c r="L10344" s="303" t="s">
        <v>100</v>
      </c>
      <c r="M10344" s="2">
        <v>0</v>
      </c>
      <c r="N10344">
        <v>0</v>
      </c>
      <c r="O10344">
        <v>0</v>
      </c>
      <c r="P10344">
        <v>5</v>
      </c>
      <c r="Q10344" s="2">
        <v>0</v>
      </c>
      <c r="R10344">
        <v>0</v>
      </c>
      <c r="S10344">
        <v>0</v>
      </c>
      <c r="T10344">
        <v>5</v>
      </c>
    </row>
    <row r="10345" spans="1:20">
      <c r="A10345" s="66" t="s">
        <v>1739</v>
      </c>
      <c r="B10345" t="s">
        <v>1773</v>
      </c>
      <c r="C10345" t="s">
        <v>1491</v>
      </c>
      <c r="D10345" s="1" t="s">
        <v>44</v>
      </c>
      <c r="E10345" s="1" t="s">
        <v>73</v>
      </c>
      <c r="F10345" s="38" t="s">
        <v>73</v>
      </c>
      <c r="G10345" s="151">
        <v>0</v>
      </c>
      <c r="H10345" s="151">
        <f t="shared" si="637"/>
        <v>0</v>
      </c>
      <c r="I10345" s="213" t="s">
        <v>100</v>
      </c>
      <c r="J10345" s="303"/>
      <c r="K10345" s="303"/>
      <c r="L10345" s="303"/>
      <c r="M10345" s="2">
        <v>2.2222222222222199E-2</v>
      </c>
      <c r="N10345">
        <v>2.2222222222222199E-2</v>
      </c>
      <c r="O10345">
        <v>4.9690399499995298E-2</v>
      </c>
      <c r="P10345">
        <v>5</v>
      </c>
      <c r="Q10345" s="2">
        <v>0.23802408319649701</v>
      </c>
      <c r="R10345">
        <v>0.18379108856597901</v>
      </c>
      <c r="S10345">
        <v>0.41096936769221298</v>
      </c>
      <c r="T10345">
        <v>5</v>
      </c>
    </row>
    <row r="10346" spans="1:20">
      <c r="A10346" s="66" t="s">
        <v>1739</v>
      </c>
      <c r="B10346" t="s">
        <v>1773</v>
      </c>
      <c r="C10346" t="s">
        <v>1491</v>
      </c>
      <c r="D10346" s="1" t="s">
        <v>44</v>
      </c>
      <c r="E10346" s="1" t="s">
        <v>73</v>
      </c>
      <c r="F10346" s="38" t="s">
        <v>73</v>
      </c>
      <c r="G10346" s="151">
        <v>30</v>
      </c>
      <c r="H10346" s="151">
        <f t="shared" si="637"/>
        <v>1.6348773841961851E-2</v>
      </c>
      <c r="I10346" s="213"/>
      <c r="J10346" s="303" t="s">
        <v>100</v>
      </c>
      <c r="K10346" s="303"/>
      <c r="L10346" s="303"/>
      <c r="M10346" s="2">
        <v>5.5555555555555497E-3</v>
      </c>
      <c r="N10346">
        <v>5.5555555555555497E-3</v>
      </c>
      <c r="O10346">
        <v>1.24225998749988E-2</v>
      </c>
      <c r="P10346">
        <v>5</v>
      </c>
      <c r="Q10346" s="2">
        <v>1.1111111111111099E-2</v>
      </c>
      <c r="R10346">
        <v>6.8041381743977197E-3</v>
      </c>
      <c r="S10346">
        <v>1.52145154862546E-2</v>
      </c>
      <c r="T10346">
        <v>5</v>
      </c>
    </row>
    <row r="10347" spans="1:20">
      <c r="A10347" s="66" t="s">
        <v>1739</v>
      </c>
      <c r="B10347" t="s">
        <v>1773</v>
      </c>
      <c r="C10347" t="s">
        <v>1491</v>
      </c>
      <c r="D10347" s="1" t="s">
        <v>44</v>
      </c>
      <c r="E10347" s="1" t="s">
        <v>73</v>
      </c>
      <c r="F10347" s="38" t="s">
        <v>73</v>
      </c>
      <c r="G10347" s="151">
        <v>1835</v>
      </c>
      <c r="H10347" s="151">
        <f t="shared" si="637"/>
        <v>1</v>
      </c>
      <c r="I10347" s="213"/>
      <c r="J10347" s="303"/>
      <c r="K10347" s="303"/>
      <c r="L10347" s="303" t="s">
        <v>100</v>
      </c>
      <c r="M10347" s="2">
        <v>2.7777777777777801E-2</v>
      </c>
      <c r="N10347">
        <v>1.7568209223157698E-2</v>
      </c>
      <c r="O10347">
        <v>3.9283710065919297E-2</v>
      </c>
      <c r="P10347">
        <v>5</v>
      </c>
      <c r="Q10347" s="2">
        <v>3.8888888888888903E-2</v>
      </c>
      <c r="R10347">
        <v>3.2394177193584998E-2</v>
      </c>
      <c r="S10347">
        <v>7.2435582280029401E-2</v>
      </c>
      <c r="T10347">
        <v>5</v>
      </c>
    </row>
    <row r="10348" spans="1:20">
      <c r="A10348" s="66" t="s">
        <v>1739</v>
      </c>
      <c r="B10348" t="s">
        <v>1774</v>
      </c>
      <c r="C10348" t="s">
        <v>1491</v>
      </c>
      <c r="D10348" s="1" t="s">
        <v>44</v>
      </c>
      <c r="E10348" s="1" t="s">
        <v>73</v>
      </c>
      <c r="F10348" s="38" t="s">
        <v>73</v>
      </c>
      <c r="G10348" s="151">
        <v>0</v>
      </c>
      <c r="H10348" s="151">
        <f t="shared" si="637"/>
        <v>0</v>
      </c>
      <c r="I10348" s="213" t="s">
        <v>100</v>
      </c>
      <c r="J10348" s="303"/>
      <c r="K10348" s="303"/>
      <c r="L10348" s="303"/>
      <c r="M10348" s="2">
        <v>0.38333333333333303</v>
      </c>
      <c r="N10348">
        <v>0.13187863856076901</v>
      </c>
      <c r="O10348">
        <v>0.29488960060200498</v>
      </c>
      <c r="P10348">
        <v>5</v>
      </c>
      <c r="Q10348" s="2">
        <v>0.118253968253968</v>
      </c>
      <c r="R10348">
        <v>6.7224611565265199E-2</v>
      </c>
      <c r="S10348">
        <v>0.15031880122095101</v>
      </c>
      <c r="T10348">
        <v>5</v>
      </c>
    </row>
    <row r="10349" spans="1:20">
      <c r="A10349" s="66" t="s">
        <v>1739</v>
      </c>
      <c r="B10349" t="s">
        <v>1774</v>
      </c>
      <c r="C10349" t="s">
        <v>1491</v>
      </c>
      <c r="D10349" s="1" t="s">
        <v>44</v>
      </c>
      <c r="E10349" s="1" t="s">
        <v>73</v>
      </c>
      <c r="F10349" s="38" t="s">
        <v>73</v>
      </c>
      <c r="G10349" s="151">
        <v>30</v>
      </c>
      <c r="H10349" s="151">
        <f t="shared" si="637"/>
        <v>1.6348773841961851E-2</v>
      </c>
      <c r="I10349" s="213"/>
      <c r="J10349" s="303" t="s">
        <v>100</v>
      </c>
      <c r="K10349" s="303"/>
      <c r="L10349" s="303"/>
      <c r="M10349" s="2">
        <v>0.22222222222222199</v>
      </c>
      <c r="N10349">
        <v>0.146723473847158</v>
      </c>
      <c r="O10349">
        <v>0.328083661417159</v>
      </c>
      <c r="P10349">
        <v>5</v>
      </c>
      <c r="Q10349" s="2">
        <v>0.105555555555556</v>
      </c>
      <c r="R10349">
        <v>7.2648315725677898E-2</v>
      </c>
      <c r="S10349">
        <v>0.16244657241348301</v>
      </c>
      <c r="T10349">
        <v>5</v>
      </c>
    </row>
    <row r="10350" spans="1:20">
      <c r="A10350" s="66" t="s">
        <v>1739</v>
      </c>
      <c r="B10350" t="s">
        <v>1774</v>
      </c>
      <c r="C10350" t="s">
        <v>1491</v>
      </c>
      <c r="D10350" s="1" t="s">
        <v>44</v>
      </c>
      <c r="E10350" s="1" t="s">
        <v>73</v>
      </c>
      <c r="F10350" s="38" t="s">
        <v>73</v>
      </c>
      <c r="G10350" s="151">
        <v>1835</v>
      </c>
      <c r="H10350" s="151">
        <f t="shared" si="637"/>
        <v>1</v>
      </c>
      <c r="I10350" s="213"/>
      <c r="J10350" s="303"/>
      <c r="K10350" s="303"/>
      <c r="L10350" s="303" t="s">
        <v>100</v>
      </c>
      <c r="M10350" s="2">
        <v>0.35</v>
      </c>
      <c r="N10350">
        <v>0.143962872442777</v>
      </c>
      <c r="O10350">
        <v>0.321910769018181</v>
      </c>
      <c r="P10350">
        <v>5</v>
      </c>
      <c r="Q10350" s="2">
        <v>0.33333333333333298</v>
      </c>
      <c r="R10350">
        <v>9.7420432870834406E-2</v>
      </c>
      <c r="S10350">
        <v>0.21783871029664101</v>
      </c>
      <c r="T10350">
        <v>5</v>
      </c>
    </row>
    <row r="10351" spans="1:20">
      <c r="A10351" s="66" t="s">
        <v>1739</v>
      </c>
      <c r="B10351" t="s">
        <v>1776</v>
      </c>
      <c r="C10351" t="s">
        <v>1491</v>
      </c>
      <c r="D10351" s="1" t="s">
        <v>44</v>
      </c>
      <c r="E10351" s="1" t="s">
        <v>73</v>
      </c>
      <c r="F10351" s="38" t="s">
        <v>73</v>
      </c>
      <c r="G10351" s="151">
        <v>0</v>
      </c>
      <c r="H10351" s="151">
        <f t="shared" si="637"/>
        <v>0</v>
      </c>
      <c r="I10351" s="213" t="s">
        <v>100</v>
      </c>
      <c r="J10351" s="303"/>
      <c r="K10351" s="303"/>
      <c r="L10351" s="303"/>
      <c r="M10351" s="2">
        <v>3.8888888888888903E-2</v>
      </c>
      <c r="N10351">
        <v>2.5760051376377002E-2</v>
      </c>
      <c r="O10351">
        <v>5.7601225981465901E-2</v>
      </c>
      <c r="P10351">
        <v>5</v>
      </c>
      <c r="Q10351" s="2">
        <v>3.7673782156540797E-2</v>
      </c>
      <c r="R10351">
        <v>1.9547234497062301E-2</v>
      </c>
      <c r="S10351">
        <v>4.3708945107560203E-2</v>
      </c>
      <c r="T10351">
        <v>5</v>
      </c>
    </row>
    <row r="10352" spans="1:20">
      <c r="A10352" s="66" t="s">
        <v>1739</v>
      </c>
      <c r="B10352" t="s">
        <v>1776</v>
      </c>
      <c r="C10352" t="s">
        <v>1491</v>
      </c>
      <c r="D10352" s="1" t="s">
        <v>44</v>
      </c>
      <c r="E10352" s="1" t="s">
        <v>73</v>
      </c>
      <c r="F10352" s="38" t="s">
        <v>73</v>
      </c>
      <c r="G10352" s="151">
        <v>30</v>
      </c>
      <c r="H10352" s="151">
        <f t="shared" si="637"/>
        <v>1.6348773841961851E-2</v>
      </c>
      <c r="I10352" s="213"/>
      <c r="J10352" s="303" t="s">
        <v>100</v>
      </c>
      <c r="K10352" s="303"/>
      <c r="L10352" s="303"/>
      <c r="M10352" s="2">
        <v>0.57777777777777795</v>
      </c>
      <c r="N10352">
        <v>0.140105780143539</v>
      </c>
      <c r="O10352">
        <v>0.31328604844159302</v>
      </c>
      <c r="P10352">
        <v>5</v>
      </c>
      <c r="Q10352" s="2">
        <v>0.36666666666666697</v>
      </c>
      <c r="R10352">
        <v>9.99228097144719E-2</v>
      </c>
      <c r="S10352">
        <v>0.22343419502433601</v>
      </c>
      <c r="T10352">
        <v>5</v>
      </c>
    </row>
    <row r="10353" spans="1:20">
      <c r="A10353" s="66" t="s">
        <v>1739</v>
      </c>
      <c r="B10353" t="s">
        <v>1776</v>
      </c>
      <c r="C10353" t="s">
        <v>1491</v>
      </c>
      <c r="D10353" s="1" t="s">
        <v>44</v>
      </c>
      <c r="E10353" s="1" t="s">
        <v>73</v>
      </c>
      <c r="F10353" s="38" t="s">
        <v>73</v>
      </c>
      <c r="G10353" s="151">
        <v>1835</v>
      </c>
      <c r="H10353" s="151">
        <f t="shared" si="637"/>
        <v>1</v>
      </c>
      <c r="I10353" s="213"/>
      <c r="J10353" s="303"/>
      <c r="K10353" s="303"/>
      <c r="L10353" s="303" t="s">
        <v>100</v>
      </c>
      <c r="M10353" s="2">
        <v>0.66666666666666696</v>
      </c>
      <c r="N10353">
        <v>0.12422599874998801</v>
      </c>
      <c r="O10353">
        <v>0.27777777777777801</v>
      </c>
      <c r="P10353">
        <v>5</v>
      </c>
      <c r="Q10353" s="2">
        <v>0.37549019607843098</v>
      </c>
      <c r="R10353">
        <v>0.10604361156788</v>
      </c>
      <c r="S10353">
        <v>0.237120724045363</v>
      </c>
      <c r="T10353">
        <v>5</v>
      </c>
    </row>
    <row r="10354" spans="1:20">
      <c r="A10354" s="66" t="s">
        <v>1739</v>
      </c>
      <c r="B10354" t="s">
        <v>1782</v>
      </c>
      <c r="C10354" t="s">
        <v>1491</v>
      </c>
      <c r="D10354" s="1" t="s">
        <v>44</v>
      </c>
      <c r="E10354" s="1" t="s">
        <v>73</v>
      </c>
      <c r="F10354" s="38" t="s">
        <v>73</v>
      </c>
      <c r="G10354" s="151">
        <v>0</v>
      </c>
      <c r="H10354" s="151">
        <f t="shared" si="637"/>
        <v>0</v>
      </c>
      <c r="I10354" s="213" t="s">
        <v>100</v>
      </c>
      <c r="J10354" s="303"/>
      <c r="K10354" s="303"/>
      <c r="L10354" s="303"/>
      <c r="M10354" s="2">
        <v>0</v>
      </c>
      <c r="N10354">
        <v>0</v>
      </c>
      <c r="O10354">
        <v>0</v>
      </c>
      <c r="P10354">
        <v>5</v>
      </c>
      <c r="Q10354" s="2">
        <v>0</v>
      </c>
      <c r="R10354">
        <v>0</v>
      </c>
      <c r="S10354">
        <v>0</v>
      </c>
      <c r="T10354">
        <v>5</v>
      </c>
    </row>
    <row r="10355" spans="1:20">
      <c r="A10355" s="66" t="s">
        <v>1739</v>
      </c>
      <c r="B10355" t="s">
        <v>1782</v>
      </c>
      <c r="C10355" t="s">
        <v>1491</v>
      </c>
      <c r="D10355" s="1" t="s">
        <v>44</v>
      </c>
      <c r="E10355" s="1" t="s">
        <v>73</v>
      </c>
      <c r="F10355" s="38" t="s">
        <v>73</v>
      </c>
      <c r="G10355" s="151">
        <v>30</v>
      </c>
      <c r="H10355" s="151">
        <f t="shared" si="637"/>
        <v>1.6348773841961851E-2</v>
      </c>
      <c r="I10355" s="213"/>
      <c r="J10355" s="303" t="s">
        <v>100</v>
      </c>
      <c r="K10355" s="303"/>
      <c r="L10355" s="303"/>
      <c r="M10355" s="2">
        <v>0</v>
      </c>
      <c r="N10355">
        <v>0</v>
      </c>
      <c r="O10355">
        <v>0</v>
      </c>
      <c r="P10355">
        <v>5</v>
      </c>
      <c r="Q10355" s="2">
        <v>0</v>
      </c>
      <c r="R10355">
        <v>0</v>
      </c>
      <c r="S10355">
        <v>0</v>
      </c>
      <c r="T10355">
        <v>5</v>
      </c>
    </row>
    <row r="10356" spans="1:20">
      <c r="A10356" s="66" t="s">
        <v>1739</v>
      </c>
      <c r="B10356" t="s">
        <v>1782</v>
      </c>
      <c r="C10356" t="s">
        <v>1491</v>
      </c>
      <c r="D10356" s="1" t="s">
        <v>44</v>
      </c>
      <c r="E10356" s="1" t="s">
        <v>73</v>
      </c>
      <c r="F10356" s="38" t="s">
        <v>73</v>
      </c>
      <c r="G10356" s="151">
        <v>1835</v>
      </c>
      <c r="H10356" s="151">
        <f t="shared" si="637"/>
        <v>1</v>
      </c>
      <c r="I10356" s="213"/>
      <c r="J10356" s="303"/>
      <c r="K10356" s="303"/>
      <c r="L10356" s="303" t="s">
        <v>100</v>
      </c>
      <c r="M10356" s="2">
        <v>0</v>
      </c>
      <c r="N10356">
        <v>0</v>
      </c>
      <c r="O10356">
        <v>0</v>
      </c>
      <c r="P10356">
        <v>5</v>
      </c>
      <c r="Q10356" s="2">
        <v>0</v>
      </c>
      <c r="R10356">
        <v>0</v>
      </c>
      <c r="S10356">
        <v>0</v>
      </c>
      <c r="T10356">
        <v>5</v>
      </c>
    </row>
    <row r="10357" spans="1:20">
      <c r="A10357" s="66" t="s">
        <v>1739</v>
      </c>
      <c r="B10357" t="s">
        <v>1788</v>
      </c>
      <c r="C10357" t="s">
        <v>1491</v>
      </c>
      <c r="D10357" s="1" t="s">
        <v>44</v>
      </c>
      <c r="E10357" s="1" t="s">
        <v>73</v>
      </c>
      <c r="F10357" s="38" t="s">
        <v>73</v>
      </c>
      <c r="G10357" s="151">
        <v>0</v>
      </c>
      <c r="H10357" s="151">
        <f t="shared" si="637"/>
        <v>0</v>
      </c>
      <c r="I10357" s="213" t="s">
        <v>100</v>
      </c>
      <c r="J10357" s="303"/>
      <c r="K10357" s="303"/>
      <c r="L10357" s="303"/>
      <c r="M10357" s="2">
        <v>0</v>
      </c>
      <c r="N10357">
        <v>0</v>
      </c>
      <c r="O10357">
        <v>0</v>
      </c>
      <c r="P10357">
        <v>5</v>
      </c>
      <c r="Q10357" s="2">
        <v>0</v>
      </c>
      <c r="R10357">
        <v>0</v>
      </c>
      <c r="S10357">
        <v>0</v>
      </c>
      <c r="T10357">
        <v>5</v>
      </c>
    </row>
    <row r="10358" spans="1:20">
      <c r="A10358" s="66" t="s">
        <v>1739</v>
      </c>
      <c r="B10358" t="s">
        <v>1788</v>
      </c>
      <c r="C10358" t="s">
        <v>1491</v>
      </c>
      <c r="D10358" s="1" t="s">
        <v>44</v>
      </c>
      <c r="E10358" s="1" t="s">
        <v>73</v>
      </c>
      <c r="F10358" s="38" t="s">
        <v>73</v>
      </c>
      <c r="G10358" s="151">
        <v>30</v>
      </c>
      <c r="H10358" s="151">
        <f t="shared" si="637"/>
        <v>1.6348773841961851E-2</v>
      </c>
      <c r="I10358" s="213"/>
      <c r="J10358" s="303" t="s">
        <v>100</v>
      </c>
      <c r="K10358" s="303"/>
      <c r="L10358" s="303"/>
      <c r="M10358" s="2">
        <v>0.2</v>
      </c>
      <c r="N10358">
        <v>0.13187863856076901</v>
      </c>
      <c r="O10358">
        <v>0.29488960060200498</v>
      </c>
      <c r="P10358">
        <v>5</v>
      </c>
      <c r="Q10358" s="2">
        <v>0.133333333333333</v>
      </c>
      <c r="R10358">
        <v>9.7182531580755002E-2</v>
      </c>
      <c r="S10358">
        <v>0.21730674684008799</v>
      </c>
      <c r="T10358">
        <v>5</v>
      </c>
    </row>
    <row r="10359" spans="1:20">
      <c r="A10359" s="66" t="s">
        <v>1739</v>
      </c>
      <c r="B10359" t="s">
        <v>1788</v>
      </c>
      <c r="C10359" t="s">
        <v>1491</v>
      </c>
      <c r="D10359" s="1" t="s">
        <v>44</v>
      </c>
      <c r="E10359" s="1" t="s">
        <v>73</v>
      </c>
      <c r="F10359" s="38" t="s">
        <v>73</v>
      </c>
      <c r="G10359" s="151">
        <v>1835</v>
      </c>
      <c r="H10359" s="151">
        <f t="shared" si="637"/>
        <v>1</v>
      </c>
      <c r="I10359" s="213"/>
      <c r="J10359" s="303"/>
      <c r="K10359" s="303"/>
      <c r="L10359" s="303" t="s">
        <v>100</v>
      </c>
      <c r="M10359" s="2">
        <v>0.12777777777777799</v>
      </c>
      <c r="N10359">
        <v>7.4328267556998104E-2</v>
      </c>
      <c r="O10359">
        <v>0.16620305890723999</v>
      </c>
      <c r="P10359">
        <v>5</v>
      </c>
      <c r="Q10359" s="2">
        <v>0.15</v>
      </c>
      <c r="R10359">
        <v>9.44444444444444E-2</v>
      </c>
      <c r="S10359">
        <v>0.21118419787498</v>
      </c>
      <c r="T10359">
        <v>5</v>
      </c>
    </row>
    <row r="10360" spans="1:20">
      <c r="A10360" s="66" t="s">
        <v>1739</v>
      </c>
      <c r="B10360" t="s">
        <v>691</v>
      </c>
      <c r="C10360" t="s">
        <v>1491</v>
      </c>
      <c r="D10360" s="1" t="s">
        <v>44</v>
      </c>
      <c r="E10360" s="1" t="s">
        <v>73</v>
      </c>
      <c r="F10360" s="38" t="s">
        <v>73</v>
      </c>
      <c r="G10360" s="151">
        <v>0</v>
      </c>
      <c r="H10360" s="151">
        <f t="shared" si="637"/>
        <v>0</v>
      </c>
      <c r="I10360" s="213" t="s">
        <v>100</v>
      </c>
      <c r="J10360" s="303"/>
      <c r="K10360" s="303"/>
      <c r="L10360" s="303"/>
      <c r="M10360" s="2">
        <v>0.69444444444444398</v>
      </c>
      <c r="N10360">
        <v>0.15639653622510299</v>
      </c>
      <c r="O10360">
        <v>0.34971328644483801</v>
      </c>
      <c r="P10360">
        <v>5</v>
      </c>
      <c r="Q10360" s="2">
        <v>0.733125342090859</v>
      </c>
      <c r="R10360">
        <v>0.15585008864561001</v>
      </c>
      <c r="S10360">
        <v>0.34849139251095301</v>
      </c>
      <c r="T10360">
        <v>5</v>
      </c>
    </row>
    <row r="10361" spans="1:20">
      <c r="A10361" s="66" t="s">
        <v>1739</v>
      </c>
      <c r="B10361" t="s">
        <v>691</v>
      </c>
      <c r="C10361" t="s">
        <v>1491</v>
      </c>
      <c r="D10361" s="1" t="s">
        <v>44</v>
      </c>
      <c r="E10361" s="1" t="s">
        <v>73</v>
      </c>
      <c r="F10361" s="38" t="s">
        <v>73</v>
      </c>
      <c r="G10361" s="151">
        <v>30</v>
      </c>
      <c r="H10361" s="151">
        <f t="shared" si="637"/>
        <v>1.6348773841961851E-2</v>
      </c>
      <c r="I10361" s="213"/>
      <c r="J10361" s="303" t="s">
        <v>100</v>
      </c>
      <c r="K10361" s="303"/>
      <c r="L10361" s="303"/>
      <c r="M10361" s="2">
        <v>0.58333333333333304</v>
      </c>
      <c r="N10361">
        <v>0.18446619684315499</v>
      </c>
      <c r="O10361">
        <v>0.41247895569215298</v>
      </c>
      <c r="P10361">
        <v>5</v>
      </c>
      <c r="Q10361" s="2">
        <v>0.405555555555556</v>
      </c>
      <c r="R10361">
        <v>0.14207457613938199</v>
      </c>
      <c r="S10361">
        <v>0.31768841012212901</v>
      </c>
      <c r="T10361">
        <v>5</v>
      </c>
    </row>
    <row r="10362" spans="1:20">
      <c r="A10362" s="66" t="s">
        <v>1739</v>
      </c>
      <c r="B10362" t="s">
        <v>691</v>
      </c>
      <c r="C10362" t="s">
        <v>1491</v>
      </c>
      <c r="D10362" s="1" t="s">
        <v>44</v>
      </c>
      <c r="E10362" s="1" t="s">
        <v>73</v>
      </c>
      <c r="F10362" s="38" t="s">
        <v>73</v>
      </c>
      <c r="G10362" s="151">
        <v>1835</v>
      </c>
      <c r="H10362" s="151">
        <f t="shared" si="637"/>
        <v>1</v>
      </c>
      <c r="I10362" s="213"/>
      <c r="J10362" s="303"/>
      <c r="K10362" s="303"/>
      <c r="L10362" s="303" t="s">
        <v>100</v>
      </c>
      <c r="M10362" s="2">
        <v>0.50555555555555598</v>
      </c>
      <c r="N10362">
        <v>0.190313257032896</v>
      </c>
      <c r="O10362">
        <v>0.425553379744945</v>
      </c>
      <c r="P10362">
        <v>5</v>
      </c>
      <c r="Q10362" s="2">
        <v>0.47875816993464099</v>
      </c>
      <c r="R10362">
        <v>0.144579684123674</v>
      </c>
      <c r="S10362">
        <v>0.323290001865981</v>
      </c>
      <c r="T10362">
        <v>5</v>
      </c>
    </row>
    <row r="10363" spans="1:20">
      <c r="A10363" s="66" t="s">
        <v>1739</v>
      </c>
      <c r="B10363" t="s">
        <v>1789</v>
      </c>
      <c r="C10363" t="s">
        <v>1491</v>
      </c>
      <c r="D10363" s="1" t="s">
        <v>44</v>
      </c>
      <c r="E10363" s="1" t="s">
        <v>73</v>
      </c>
      <c r="F10363" s="38" t="s">
        <v>73</v>
      </c>
      <c r="G10363" s="151">
        <v>0</v>
      </c>
      <c r="H10363" s="151">
        <f t="shared" si="637"/>
        <v>0</v>
      </c>
      <c r="I10363" s="213" t="s">
        <v>100</v>
      </c>
      <c r="J10363" s="303"/>
      <c r="K10363" s="303"/>
      <c r="L10363" s="303"/>
      <c r="M10363" s="2">
        <v>0</v>
      </c>
      <c r="N10363">
        <v>0</v>
      </c>
      <c r="O10363">
        <v>0</v>
      </c>
      <c r="P10363">
        <v>5</v>
      </c>
      <c r="Q10363" s="2">
        <v>0</v>
      </c>
      <c r="R10363">
        <v>0</v>
      </c>
      <c r="S10363">
        <v>0</v>
      </c>
      <c r="T10363">
        <v>5</v>
      </c>
    </row>
    <row r="10364" spans="1:20">
      <c r="A10364" s="66" t="s">
        <v>1739</v>
      </c>
      <c r="B10364" t="s">
        <v>1789</v>
      </c>
      <c r="C10364" t="s">
        <v>1491</v>
      </c>
      <c r="D10364" s="1" t="s">
        <v>44</v>
      </c>
      <c r="E10364" s="1" t="s">
        <v>73</v>
      </c>
      <c r="F10364" s="38" t="s">
        <v>73</v>
      </c>
      <c r="G10364" s="151">
        <v>30</v>
      </c>
      <c r="H10364" s="151">
        <f t="shared" si="637"/>
        <v>1.6348773841961851E-2</v>
      </c>
      <c r="I10364" s="213"/>
      <c r="J10364" s="303" t="s">
        <v>100</v>
      </c>
      <c r="K10364" s="303"/>
      <c r="L10364" s="303"/>
      <c r="M10364" s="2">
        <v>0</v>
      </c>
      <c r="N10364">
        <v>0</v>
      </c>
      <c r="O10364">
        <v>0</v>
      </c>
      <c r="P10364">
        <v>5</v>
      </c>
      <c r="Q10364" s="2">
        <v>0</v>
      </c>
      <c r="R10364">
        <v>0</v>
      </c>
      <c r="S10364">
        <v>0</v>
      </c>
      <c r="T10364">
        <v>5</v>
      </c>
    </row>
    <row r="10365" spans="1:20">
      <c r="A10365" s="66" t="s">
        <v>1739</v>
      </c>
      <c r="B10365" t="s">
        <v>1789</v>
      </c>
      <c r="C10365" t="s">
        <v>1491</v>
      </c>
      <c r="D10365" s="1" t="s">
        <v>44</v>
      </c>
      <c r="E10365" s="1" t="s">
        <v>73</v>
      </c>
      <c r="F10365" s="38" t="s">
        <v>73</v>
      </c>
      <c r="G10365" s="151">
        <v>1835</v>
      </c>
      <c r="H10365" s="151">
        <f t="shared" si="637"/>
        <v>1</v>
      </c>
      <c r="I10365" s="213"/>
      <c r="J10365" s="303"/>
      <c r="K10365" s="303"/>
      <c r="L10365" s="303" t="s">
        <v>100</v>
      </c>
      <c r="M10365" s="2">
        <v>0</v>
      </c>
      <c r="N10365">
        <v>0</v>
      </c>
      <c r="O10365">
        <v>0</v>
      </c>
      <c r="P10365">
        <v>5</v>
      </c>
      <c r="Q10365" s="2">
        <v>0</v>
      </c>
      <c r="R10365">
        <v>0</v>
      </c>
      <c r="S10365">
        <v>0</v>
      </c>
      <c r="T10365">
        <v>5</v>
      </c>
    </row>
    <row r="10366" spans="1:20">
      <c r="A10366" s="66" t="s">
        <v>1739</v>
      </c>
      <c r="B10366" t="s">
        <v>1791</v>
      </c>
      <c r="C10366" t="s">
        <v>1491</v>
      </c>
      <c r="D10366" s="1" t="s">
        <v>44</v>
      </c>
      <c r="E10366" s="1" t="s">
        <v>73</v>
      </c>
      <c r="F10366" s="38" t="s">
        <v>73</v>
      </c>
      <c r="G10366" s="151">
        <v>0</v>
      </c>
      <c r="H10366" s="151">
        <f t="shared" si="637"/>
        <v>0</v>
      </c>
      <c r="I10366" s="213" t="s">
        <v>100</v>
      </c>
      <c r="J10366" s="303"/>
      <c r="K10366" s="303"/>
      <c r="L10366" s="303"/>
      <c r="M10366" s="2">
        <v>0</v>
      </c>
      <c r="N10366">
        <v>0</v>
      </c>
      <c r="O10366">
        <v>0</v>
      </c>
      <c r="P10366">
        <v>5</v>
      </c>
      <c r="Q10366" s="2">
        <v>0.11724137931034501</v>
      </c>
      <c r="R10366">
        <v>0.11724137931034501</v>
      </c>
      <c r="S10366">
        <v>0.26215969391376798</v>
      </c>
      <c r="T10366">
        <v>5</v>
      </c>
    </row>
    <row r="10367" spans="1:20">
      <c r="A10367" s="66" t="s">
        <v>1739</v>
      </c>
      <c r="B10367" t="s">
        <v>1791</v>
      </c>
      <c r="C10367" t="s">
        <v>1491</v>
      </c>
      <c r="D10367" s="1" t="s">
        <v>44</v>
      </c>
      <c r="E10367" s="1" t="s">
        <v>73</v>
      </c>
      <c r="F10367" s="38" t="s">
        <v>73</v>
      </c>
      <c r="G10367" s="151">
        <v>30</v>
      </c>
      <c r="H10367" s="151">
        <f t="shared" si="637"/>
        <v>1.6348773841961851E-2</v>
      </c>
      <c r="I10367" s="213"/>
      <c r="J10367" s="303" t="s">
        <v>100</v>
      </c>
      <c r="K10367" s="303"/>
      <c r="L10367" s="303"/>
      <c r="M10367" s="2">
        <v>0</v>
      </c>
      <c r="N10367">
        <v>0</v>
      </c>
      <c r="O10367">
        <v>0</v>
      </c>
      <c r="P10367">
        <v>5</v>
      </c>
      <c r="Q10367" s="2">
        <v>0</v>
      </c>
      <c r="R10367">
        <v>0</v>
      </c>
      <c r="S10367">
        <v>0</v>
      </c>
      <c r="T10367">
        <v>5</v>
      </c>
    </row>
    <row r="10368" spans="1:20">
      <c r="A10368" s="66" t="s">
        <v>1739</v>
      </c>
      <c r="B10368" t="s">
        <v>1791</v>
      </c>
      <c r="C10368" t="s">
        <v>1491</v>
      </c>
      <c r="D10368" s="1" t="s">
        <v>44</v>
      </c>
      <c r="E10368" s="1" t="s">
        <v>73</v>
      </c>
      <c r="F10368" s="38" t="s">
        <v>73</v>
      </c>
      <c r="G10368" s="151">
        <v>1835</v>
      </c>
      <c r="H10368" s="151">
        <f t="shared" si="637"/>
        <v>1</v>
      </c>
      <c r="I10368" s="213"/>
      <c r="J10368" s="303"/>
      <c r="K10368" s="303"/>
      <c r="L10368" s="303" t="s">
        <v>100</v>
      </c>
      <c r="M10368" s="2">
        <v>2.7777777777777801E-2</v>
      </c>
      <c r="N10368">
        <v>2.7777777777777801E-2</v>
      </c>
      <c r="O10368">
        <v>6.2112999374994197E-2</v>
      </c>
      <c r="P10368">
        <v>5</v>
      </c>
      <c r="Q10368" s="2">
        <v>8.8235294117647106E-2</v>
      </c>
      <c r="R10368">
        <v>8.8235294117647106E-2</v>
      </c>
      <c r="S10368">
        <v>0.19730011566174599</v>
      </c>
      <c r="T10368">
        <v>5</v>
      </c>
    </row>
    <row r="10369" spans="1:20">
      <c r="A10369" s="66" t="s">
        <v>1739</v>
      </c>
      <c r="B10369" t="s">
        <v>1792</v>
      </c>
      <c r="C10369" t="s">
        <v>1491</v>
      </c>
      <c r="D10369" s="1" t="s">
        <v>44</v>
      </c>
      <c r="E10369" s="1" t="s">
        <v>73</v>
      </c>
      <c r="F10369" s="38" t="s">
        <v>73</v>
      </c>
      <c r="G10369" s="151">
        <v>0</v>
      </c>
      <c r="H10369" s="151">
        <f t="shared" si="637"/>
        <v>0</v>
      </c>
      <c r="I10369" s="213" t="s">
        <v>100</v>
      </c>
      <c r="J10369" s="303"/>
      <c r="K10369" s="303"/>
      <c r="L10369" s="303"/>
      <c r="M10369" s="2">
        <v>5.5555555555555497E-3</v>
      </c>
      <c r="N10369">
        <v>5.5555555555555497E-3</v>
      </c>
      <c r="O10369">
        <v>1.24225998749988E-2</v>
      </c>
      <c r="P10369">
        <v>5</v>
      </c>
      <c r="Q10369" s="2">
        <v>7.9841269841269796E-2</v>
      </c>
      <c r="R10369">
        <v>7.3095022663109105E-2</v>
      </c>
      <c r="S10369">
        <v>0.16344543949160001</v>
      </c>
      <c r="T10369">
        <v>5</v>
      </c>
    </row>
    <row r="10370" spans="1:20">
      <c r="A10370" s="66" t="s">
        <v>1739</v>
      </c>
      <c r="B10370" t="s">
        <v>1792</v>
      </c>
      <c r="C10370" t="s">
        <v>1491</v>
      </c>
      <c r="D10370" s="1" t="s">
        <v>44</v>
      </c>
      <c r="E10370" s="1" t="s">
        <v>73</v>
      </c>
      <c r="F10370" s="38" t="s">
        <v>73</v>
      </c>
      <c r="G10370" s="151">
        <v>30</v>
      </c>
      <c r="H10370" s="151">
        <f t="shared" si="637"/>
        <v>1.6348773841961851E-2</v>
      </c>
      <c r="I10370" s="213"/>
      <c r="J10370" s="303" t="s">
        <v>100</v>
      </c>
      <c r="K10370" s="303"/>
      <c r="L10370" s="303"/>
      <c r="M10370" s="2">
        <v>1.1111111111111099E-2</v>
      </c>
      <c r="N10370">
        <v>1.1111111111111099E-2</v>
      </c>
      <c r="O10370">
        <v>2.4845199749997701E-2</v>
      </c>
      <c r="P10370">
        <v>5</v>
      </c>
      <c r="Q10370" s="2">
        <v>0</v>
      </c>
      <c r="R10370">
        <v>0</v>
      </c>
      <c r="S10370">
        <v>0</v>
      </c>
      <c r="T10370">
        <v>5</v>
      </c>
    </row>
    <row r="10371" spans="1:20">
      <c r="A10371" s="66" t="s">
        <v>1739</v>
      </c>
      <c r="B10371" t="s">
        <v>1792</v>
      </c>
      <c r="C10371" t="s">
        <v>1491</v>
      </c>
      <c r="D10371" s="1" t="s">
        <v>44</v>
      </c>
      <c r="E10371" s="1" t="s">
        <v>73</v>
      </c>
      <c r="F10371" s="38" t="s">
        <v>73</v>
      </c>
      <c r="G10371" s="151">
        <v>1835</v>
      </c>
      <c r="H10371" s="151">
        <f t="shared" si="637"/>
        <v>1</v>
      </c>
      <c r="I10371" s="213"/>
      <c r="J10371" s="303"/>
      <c r="K10371" s="303"/>
      <c r="L10371" s="303" t="s">
        <v>100</v>
      </c>
      <c r="M10371" s="2">
        <v>1.6666666666666701E-2</v>
      </c>
      <c r="N10371">
        <v>1.1111111111111099E-2</v>
      </c>
      <c r="O10371">
        <v>2.4845199749997701E-2</v>
      </c>
      <c r="P10371">
        <v>5</v>
      </c>
      <c r="Q10371" s="2">
        <v>0</v>
      </c>
      <c r="R10371">
        <v>0</v>
      </c>
      <c r="S10371">
        <v>0</v>
      </c>
      <c r="T10371">
        <v>5</v>
      </c>
    </row>
    <row r="10372" spans="1:20">
      <c r="A10372" s="66" t="s">
        <v>1739</v>
      </c>
      <c r="B10372" t="s">
        <v>1793</v>
      </c>
      <c r="C10372" t="s">
        <v>1491</v>
      </c>
      <c r="D10372" s="1" t="s">
        <v>44</v>
      </c>
      <c r="E10372" s="1" t="s">
        <v>73</v>
      </c>
      <c r="F10372" s="38" t="s">
        <v>73</v>
      </c>
      <c r="G10372" s="151">
        <v>0</v>
      </c>
      <c r="H10372" s="151">
        <f t="shared" si="637"/>
        <v>0</v>
      </c>
      <c r="I10372" s="213" t="s">
        <v>100</v>
      </c>
      <c r="J10372" s="303"/>
      <c r="K10372" s="303"/>
      <c r="L10372" s="303"/>
      <c r="M10372" s="2">
        <v>0.05</v>
      </c>
      <c r="N10372">
        <v>2.3895347964007298E-2</v>
      </c>
      <c r="O10372">
        <v>5.3431622393531497E-2</v>
      </c>
      <c r="P10372">
        <v>5</v>
      </c>
      <c r="Q10372" s="2">
        <v>0.11455391351943101</v>
      </c>
      <c r="R10372">
        <v>4.1910813294627799E-2</v>
      </c>
      <c r="S10372">
        <v>9.3715427519089595E-2</v>
      </c>
      <c r="T10372">
        <v>5</v>
      </c>
    </row>
    <row r="10373" spans="1:20">
      <c r="A10373" s="66" t="s">
        <v>1739</v>
      </c>
      <c r="B10373" t="s">
        <v>1793</v>
      </c>
      <c r="C10373" t="s">
        <v>1491</v>
      </c>
      <c r="D10373" s="1" t="s">
        <v>44</v>
      </c>
      <c r="E10373" s="1" t="s">
        <v>73</v>
      </c>
      <c r="F10373" s="38" t="s">
        <v>73</v>
      </c>
      <c r="G10373" s="151">
        <v>30</v>
      </c>
      <c r="H10373" s="151">
        <f t="shared" si="637"/>
        <v>1.6348773841961851E-2</v>
      </c>
      <c r="I10373" s="213"/>
      <c r="J10373" s="303" t="s">
        <v>100</v>
      </c>
      <c r="K10373" s="303"/>
      <c r="L10373" s="303"/>
      <c r="M10373" s="2">
        <v>7.2222222222222202E-2</v>
      </c>
      <c r="N10373">
        <v>1.88398055086813E-2</v>
      </c>
      <c r="O10373">
        <v>4.2127085800286401E-2</v>
      </c>
      <c r="P10373">
        <v>5</v>
      </c>
      <c r="Q10373" s="2">
        <v>0.1</v>
      </c>
      <c r="R10373">
        <v>6.8380742361617605E-2</v>
      </c>
      <c r="S10373">
        <v>0.152903988272477</v>
      </c>
      <c r="T10373">
        <v>5</v>
      </c>
    </row>
    <row r="10374" spans="1:20">
      <c r="A10374" s="66" t="s">
        <v>1739</v>
      </c>
      <c r="B10374" t="s">
        <v>1793</v>
      </c>
      <c r="C10374" t="s">
        <v>1491</v>
      </c>
      <c r="D10374" s="1" t="s">
        <v>44</v>
      </c>
      <c r="E10374" s="1" t="s">
        <v>73</v>
      </c>
      <c r="F10374" s="38" t="s">
        <v>73</v>
      </c>
      <c r="G10374" s="151">
        <v>1835</v>
      </c>
      <c r="H10374" s="151">
        <f t="shared" si="637"/>
        <v>1</v>
      </c>
      <c r="I10374" s="213"/>
      <c r="J10374" s="303"/>
      <c r="K10374" s="303"/>
      <c r="L10374" s="303" t="s">
        <v>100</v>
      </c>
      <c r="M10374" s="2">
        <v>1.1111111111111099E-2</v>
      </c>
      <c r="N10374">
        <v>6.8041381743977197E-3</v>
      </c>
      <c r="O10374">
        <v>1.52145154862546E-2</v>
      </c>
      <c r="P10374">
        <v>5</v>
      </c>
      <c r="Q10374" s="2">
        <v>2.7777777777777801E-2</v>
      </c>
      <c r="R10374">
        <v>1.24225998749988E-2</v>
      </c>
      <c r="S10374">
        <v>2.7777777777777801E-2</v>
      </c>
      <c r="T10374">
        <v>5</v>
      </c>
    </row>
    <row r="10375" spans="1:20">
      <c r="A10375" s="66" t="s">
        <v>1739</v>
      </c>
      <c r="B10375" t="s">
        <v>1794</v>
      </c>
      <c r="C10375" t="s">
        <v>1491</v>
      </c>
      <c r="D10375" s="1" t="s">
        <v>44</v>
      </c>
      <c r="E10375" s="1" t="s">
        <v>73</v>
      </c>
      <c r="F10375" s="38" t="s">
        <v>73</v>
      </c>
      <c r="G10375" s="151">
        <v>0</v>
      </c>
      <c r="H10375" s="151">
        <f t="shared" si="637"/>
        <v>0</v>
      </c>
      <c r="I10375" s="213" t="s">
        <v>100</v>
      </c>
      <c r="J10375" s="303"/>
      <c r="K10375" s="303"/>
      <c r="L10375" s="303"/>
      <c r="M10375" s="2">
        <v>0.105555555555556</v>
      </c>
      <c r="N10375">
        <v>5.9186877090729201E-2</v>
      </c>
      <c r="O10375">
        <v>0.13234588055079499</v>
      </c>
      <c r="P10375">
        <v>5</v>
      </c>
      <c r="Q10375" s="2">
        <v>4.0547345374931598E-2</v>
      </c>
      <c r="R10375">
        <v>2.0711844065796601E-2</v>
      </c>
      <c r="S10375">
        <v>4.6313091270496799E-2</v>
      </c>
      <c r="T10375">
        <v>5</v>
      </c>
    </row>
    <row r="10376" spans="1:20">
      <c r="A10376" s="66" t="s">
        <v>1739</v>
      </c>
      <c r="B10376" t="s">
        <v>1794</v>
      </c>
      <c r="C10376" t="s">
        <v>1491</v>
      </c>
      <c r="D10376" s="1" t="s">
        <v>44</v>
      </c>
      <c r="E10376" s="1" t="s">
        <v>73</v>
      </c>
      <c r="F10376" s="38" t="s">
        <v>73</v>
      </c>
      <c r="G10376" s="151">
        <v>30</v>
      </c>
      <c r="H10376" s="151">
        <f t="shared" si="637"/>
        <v>1.6348773841961851E-2</v>
      </c>
      <c r="I10376" s="213"/>
      <c r="J10376" s="303" t="s">
        <v>100</v>
      </c>
      <c r="K10376" s="303"/>
      <c r="L10376" s="303"/>
      <c r="M10376" s="2">
        <v>0.66666666666666696</v>
      </c>
      <c r="N10376">
        <v>0.13916638944305901</v>
      </c>
      <c r="O10376">
        <v>0.31118550697788999</v>
      </c>
      <c r="P10376">
        <v>5</v>
      </c>
      <c r="Q10376" s="2">
        <v>0.85</v>
      </c>
      <c r="R10376">
        <v>0.12316555154108499</v>
      </c>
      <c r="S10376">
        <v>0.27540654573212098</v>
      </c>
      <c r="T10376">
        <v>5</v>
      </c>
    </row>
    <row r="10377" spans="1:20">
      <c r="A10377" s="66" t="s">
        <v>1739</v>
      </c>
      <c r="B10377" t="s">
        <v>1794</v>
      </c>
      <c r="C10377" t="s">
        <v>1491</v>
      </c>
      <c r="D10377" s="1" t="s">
        <v>44</v>
      </c>
      <c r="E10377" s="1" t="s">
        <v>73</v>
      </c>
      <c r="F10377" s="38" t="s">
        <v>73</v>
      </c>
      <c r="G10377" s="151">
        <v>1835</v>
      </c>
      <c r="H10377" s="151">
        <f t="shared" si="637"/>
        <v>1</v>
      </c>
      <c r="I10377" s="213"/>
      <c r="J10377" s="303"/>
      <c r="K10377" s="303"/>
      <c r="L10377" s="303" t="s">
        <v>100</v>
      </c>
      <c r="M10377" s="2">
        <v>0.81666666666666698</v>
      </c>
      <c r="N10377">
        <v>0.11869922566234201</v>
      </c>
      <c r="O10377">
        <v>0.26541953745758301</v>
      </c>
      <c r="P10377">
        <v>5</v>
      </c>
      <c r="Q10377" s="2">
        <v>0.87777777777777799</v>
      </c>
      <c r="R10377">
        <v>0.122222222222222</v>
      </c>
      <c r="S10377">
        <v>0.27329719724997398</v>
      </c>
      <c r="T10377">
        <v>5</v>
      </c>
    </row>
    <row r="10378" spans="1:20">
      <c r="A10378" s="66" t="s">
        <v>1739</v>
      </c>
      <c r="B10378" t="s">
        <v>1798</v>
      </c>
      <c r="C10378" t="s">
        <v>1491</v>
      </c>
      <c r="D10378" s="1" t="s">
        <v>44</v>
      </c>
      <c r="E10378" s="1" t="s">
        <v>73</v>
      </c>
      <c r="F10378" s="38" t="s">
        <v>73</v>
      </c>
      <c r="G10378" s="151">
        <v>0</v>
      </c>
      <c r="H10378" s="151">
        <f t="shared" si="637"/>
        <v>0</v>
      </c>
      <c r="I10378" s="213" t="s">
        <v>100</v>
      </c>
      <c r="J10378" s="303"/>
      <c r="K10378" s="303"/>
      <c r="L10378" s="303"/>
      <c r="M10378" s="2">
        <v>0</v>
      </c>
      <c r="N10378">
        <v>0</v>
      </c>
      <c r="O10378">
        <v>0</v>
      </c>
      <c r="P10378">
        <v>5</v>
      </c>
      <c r="Q10378" s="2">
        <v>6.8965517241379301E-3</v>
      </c>
      <c r="R10378">
        <v>6.8965517241379301E-3</v>
      </c>
      <c r="S10378">
        <v>1.54211584655158E-2</v>
      </c>
      <c r="T10378">
        <v>5</v>
      </c>
    </row>
    <row r="10379" spans="1:20">
      <c r="A10379" s="66" t="s">
        <v>1739</v>
      </c>
      <c r="B10379" t="s">
        <v>1798</v>
      </c>
      <c r="C10379" t="s">
        <v>1491</v>
      </c>
      <c r="D10379" s="1" t="s">
        <v>44</v>
      </c>
      <c r="E10379" s="1" t="s">
        <v>73</v>
      </c>
      <c r="F10379" s="38" t="s">
        <v>73</v>
      </c>
      <c r="G10379" s="151">
        <v>30</v>
      </c>
      <c r="H10379" s="151">
        <f t="shared" si="637"/>
        <v>1.6348773841961851E-2</v>
      </c>
      <c r="I10379" s="213"/>
      <c r="J10379" s="303" t="s">
        <v>100</v>
      </c>
      <c r="K10379" s="303"/>
      <c r="L10379" s="303"/>
      <c r="M10379" s="2">
        <v>5.5555555555555497E-3</v>
      </c>
      <c r="N10379">
        <v>5.5555555555555497E-3</v>
      </c>
      <c r="O10379">
        <v>1.24225998749988E-2</v>
      </c>
      <c r="P10379">
        <v>5</v>
      </c>
      <c r="Q10379" s="2">
        <v>0</v>
      </c>
      <c r="R10379">
        <v>0</v>
      </c>
      <c r="S10379">
        <v>0</v>
      </c>
      <c r="T10379">
        <v>5</v>
      </c>
    </row>
    <row r="10380" spans="1:20">
      <c r="A10380" s="66" t="s">
        <v>1739</v>
      </c>
      <c r="B10380" t="s">
        <v>1798</v>
      </c>
      <c r="C10380" t="s">
        <v>1491</v>
      </c>
      <c r="D10380" s="1" t="s">
        <v>44</v>
      </c>
      <c r="E10380" s="1" t="s">
        <v>73</v>
      </c>
      <c r="F10380" s="38" t="s">
        <v>73</v>
      </c>
      <c r="G10380" s="151">
        <v>1835</v>
      </c>
      <c r="H10380" s="151">
        <f t="shared" si="637"/>
        <v>1</v>
      </c>
      <c r="I10380" s="213"/>
      <c r="J10380" s="303"/>
      <c r="K10380" s="303"/>
      <c r="L10380" s="303" t="s">
        <v>100</v>
      </c>
      <c r="M10380" s="2">
        <v>0</v>
      </c>
      <c r="N10380">
        <v>0</v>
      </c>
      <c r="O10380">
        <v>0</v>
      </c>
      <c r="P10380">
        <v>5</v>
      </c>
      <c r="Q10380" s="2">
        <v>5.5555555555555497E-3</v>
      </c>
      <c r="R10380">
        <v>5.5555555555555497E-3</v>
      </c>
      <c r="S10380">
        <v>1.24225998749988E-2</v>
      </c>
      <c r="T10380">
        <v>5</v>
      </c>
    </row>
    <row r="10381" spans="1:20">
      <c r="A10381" s="66" t="s">
        <v>1739</v>
      </c>
      <c r="B10381" t="s">
        <v>1799</v>
      </c>
      <c r="C10381" t="s">
        <v>1491</v>
      </c>
      <c r="D10381" s="1" t="s">
        <v>44</v>
      </c>
      <c r="E10381" s="1" t="s">
        <v>73</v>
      </c>
      <c r="F10381" s="38" t="s">
        <v>73</v>
      </c>
      <c r="G10381" s="151">
        <v>0</v>
      </c>
      <c r="H10381" s="151">
        <f t="shared" si="637"/>
        <v>0</v>
      </c>
      <c r="I10381" s="213" t="s">
        <v>100</v>
      </c>
      <c r="J10381" s="303"/>
      <c r="K10381" s="303"/>
      <c r="L10381" s="303"/>
      <c r="M10381" s="2">
        <v>3.8888888888888903E-2</v>
      </c>
      <c r="N10381">
        <v>3.8888888888888903E-2</v>
      </c>
      <c r="O10381">
        <v>8.6958199124991795E-2</v>
      </c>
      <c r="P10381">
        <v>5</v>
      </c>
      <c r="Q10381" s="2">
        <v>0</v>
      </c>
      <c r="R10381">
        <v>0</v>
      </c>
      <c r="S10381">
        <v>0</v>
      </c>
      <c r="T10381">
        <v>5</v>
      </c>
    </row>
    <row r="10382" spans="1:20">
      <c r="A10382" s="66" t="s">
        <v>1739</v>
      </c>
      <c r="B10382" t="s">
        <v>1799</v>
      </c>
      <c r="C10382" t="s">
        <v>1491</v>
      </c>
      <c r="D10382" s="1" t="s">
        <v>44</v>
      </c>
      <c r="E10382" s="1" t="s">
        <v>73</v>
      </c>
      <c r="F10382" s="38" t="s">
        <v>73</v>
      </c>
      <c r="G10382" s="151">
        <v>30</v>
      </c>
      <c r="H10382" s="151">
        <f t="shared" si="637"/>
        <v>1.6348773841961851E-2</v>
      </c>
      <c r="I10382" s="213"/>
      <c r="J10382" s="303" t="s">
        <v>100</v>
      </c>
      <c r="K10382" s="303"/>
      <c r="L10382" s="303"/>
      <c r="M10382" s="2">
        <v>0</v>
      </c>
      <c r="N10382">
        <v>0</v>
      </c>
      <c r="O10382">
        <v>0</v>
      </c>
      <c r="P10382">
        <v>5</v>
      </c>
      <c r="Q10382" s="2">
        <v>0</v>
      </c>
      <c r="R10382">
        <v>0</v>
      </c>
      <c r="S10382">
        <v>0</v>
      </c>
      <c r="T10382">
        <v>5</v>
      </c>
    </row>
    <row r="10383" spans="1:20">
      <c r="A10383" s="66" t="s">
        <v>1739</v>
      </c>
      <c r="B10383" t="s">
        <v>1799</v>
      </c>
      <c r="C10383" t="s">
        <v>1491</v>
      </c>
      <c r="D10383" s="1" t="s">
        <v>44</v>
      </c>
      <c r="E10383" s="1" t="s">
        <v>73</v>
      </c>
      <c r="F10383" s="38" t="s">
        <v>73</v>
      </c>
      <c r="G10383" s="151">
        <v>1835</v>
      </c>
      <c r="H10383" s="151">
        <f t="shared" si="637"/>
        <v>1</v>
      </c>
      <c r="I10383" s="213"/>
      <c r="J10383" s="303"/>
      <c r="K10383" s="303"/>
      <c r="L10383" s="303" t="s">
        <v>100</v>
      </c>
      <c r="M10383" s="2">
        <v>0</v>
      </c>
      <c r="N10383">
        <v>0</v>
      </c>
      <c r="O10383">
        <v>0</v>
      </c>
      <c r="P10383">
        <v>5</v>
      </c>
      <c r="Q10383" s="2">
        <v>0</v>
      </c>
      <c r="R10383">
        <v>0</v>
      </c>
      <c r="S10383">
        <v>0</v>
      </c>
      <c r="T10383">
        <v>5</v>
      </c>
    </row>
    <row r="10384" spans="1:20">
      <c r="A10384" s="66" t="s">
        <v>1739</v>
      </c>
      <c r="B10384" t="s">
        <v>1800</v>
      </c>
      <c r="C10384" t="s">
        <v>1491</v>
      </c>
      <c r="D10384" s="1" t="s">
        <v>44</v>
      </c>
      <c r="E10384" s="1" t="s">
        <v>73</v>
      </c>
      <c r="F10384" s="38" t="s">
        <v>73</v>
      </c>
      <c r="G10384" s="151">
        <v>0</v>
      </c>
      <c r="H10384" s="151">
        <f t="shared" si="637"/>
        <v>0</v>
      </c>
      <c r="I10384" s="213" t="s">
        <v>100</v>
      </c>
      <c r="J10384" s="303"/>
      <c r="K10384" s="303"/>
      <c r="L10384" s="303"/>
      <c r="M10384" s="2">
        <v>0</v>
      </c>
      <c r="N10384">
        <v>0</v>
      </c>
      <c r="O10384">
        <v>0</v>
      </c>
      <c r="P10384">
        <v>5</v>
      </c>
      <c r="Q10384" s="2">
        <v>0</v>
      </c>
      <c r="R10384">
        <v>0</v>
      </c>
      <c r="S10384">
        <v>0</v>
      </c>
      <c r="T10384">
        <v>5</v>
      </c>
    </row>
    <row r="10385" spans="1:20">
      <c r="A10385" s="66" t="s">
        <v>1739</v>
      </c>
      <c r="B10385" t="s">
        <v>1800</v>
      </c>
      <c r="C10385" t="s">
        <v>1491</v>
      </c>
      <c r="D10385" s="1" t="s">
        <v>44</v>
      </c>
      <c r="E10385" s="1" t="s">
        <v>73</v>
      </c>
      <c r="F10385" s="38" t="s">
        <v>73</v>
      </c>
      <c r="G10385" s="151">
        <v>30</v>
      </c>
      <c r="H10385" s="151">
        <f t="shared" si="637"/>
        <v>1.6348773841961851E-2</v>
      </c>
      <c r="I10385" s="213"/>
      <c r="J10385" s="303" t="s">
        <v>100</v>
      </c>
      <c r="K10385" s="303"/>
      <c r="L10385" s="303"/>
      <c r="M10385" s="2">
        <v>0</v>
      </c>
      <c r="N10385">
        <v>0</v>
      </c>
      <c r="O10385">
        <v>0</v>
      </c>
      <c r="P10385">
        <v>5</v>
      </c>
      <c r="Q10385" s="2">
        <v>0</v>
      </c>
      <c r="R10385">
        <v>0</v>
      </c>
      <c r="S10385">
        <v>0</v>
      </c>
      <c r="T10385">
        <v>5</v>
      </c>
    </row>
    <row r="10386" spans="1:20">
      <c r="A10386" s="66" t="s">
        <v>1739</v>
      </c>
      <c r="B10386" t="s">
        <v>1800</v>
      </c>
      <c r="C10386" t="s">
        <v>1491</v>
      </c>
      <c r="D10386" s="1" t="s">
        <v>44</v>
      </c>
      <c r="E10386" s="1" t="s">
        <v>73</v>
      </c>
      <c r="F10386" s="38" t="s">
        <v>73</v>
      </c>
      <c r="G10386" s="151">
        <v>1835</v>
      </c>
      <c r="H10386" s="151">
        <f t="shared" si="637"/>
        <v>1</v>
      </c>
      <c r="I10386" s="213"/>
      <c r="J10386" s="303"/>
      <c r="K10386" s="303"/>
      <c r="L10386" s="303" t="s">
        <v>100</v>
      </c>
      <c r="M10386" s="2">
        <v>0</v>
      </c>
      <c r="N10386">
        <v>0</v>
      </c>
      <c r="O10386">
        <v>0</v>
      </c>
      <c r="P10386">
        <v>5</v>
      </c>
      <c r="Q10386" s="2">
        <v>0</v>
      </c>
      <c r="R10386">
        <v>0</v>
      </c>
      <c r="S10386">
        <v>0</v>
      </c>
      <c r="T10386">
        <v>5</v>
      </c>
    </row>
    <row r="10387" spans="1:20">
      <c r="A10387" s="66" t="s">
        <v>1739</v>
      </c>
      <c r="B10387" t="s">
        <v>1801</v>
      </c>
      <c r="C10387" t="s">
        <v>1491</v>
      </c>
      <c r="D10387" s="1" t="s">
        <v>44</v>
      </c>
      <c r="E10387" s="1" t="s">
        <v>73</v>
      </c>
      <c r="F10387" s="38" t="s">
        <v>73</v>
      </c>
      <c r="G10387" s="151">
        <v>0</v>
      </c>
      <c r="H10387" s="151">
        <f t="shared" si="637"/>
        <v>0</v>
      </c>
      <c r="I10387" s="213" t="s">
        <v>100</v>
      </c>
      <c r="J10387" s="303"/>
      <c r="K10387" s="303"/>
      <c r="L10387" s="303"/>
      <c r="M10387" s="2">
        <v>0</v>
      </c>
      <c r="N10387">
        <v>0</v>
      </c>
      <c r="O10387">
        <v>0</v>
      </c>
      <c r="P10387">
        <v>5</v>
      </c>
      <c r="Q10387" s="2">
        <v>6.8965517241379301E-3</v>
      </c>
      <c r="R10387">
        <v>6.8965517241379301E-3</v>
      </c>
      <c r="S10387">
        <v>1.54211584655158E-2</v>
      </c>
      <c r="T10387">
        <v>5</v>
      </c>
    </row>
    <row r="10388" spans="1:20">
      <c r="A10388" s="66" t="s">
        <v>1739</v>
      </c>
      <c r="B10388" t="s">
        <v>1801</v>
      </c>
      <c r="C10388" t="s">
        <v>1491</v>
      </c>
      <c r="D10388" s="1" t="s">
        <v>44</v>
      </c>
      <c r="E10388" s="1" t="s">
        <v>73</v>
      </c>
      <c r="F10388" s="38" t="s">
        <v>73</v>
      </c>
      <c r="G10388" s="151">
        <v>30</v>
      </c>
      <c r="H10388" s="151">
        <f t="shared" si="637"/>
        <v>1.6348773841961851E-2</v>
      </c>
      <c r="I10388" s="213"/>
      <c r="J10388" s="303" t="s">
        <v>100</v>
      </c>
      <c r="K10388" s="303"/>
      <c r="L10388" s="303"/>
      <c r="M10388" s="2">
        <v>0</v>
      </c>
      <c r="N10388">
        <v>0</v>
      </c>
      <c r="O10388">
        <v>0</v>
      </c>
      <c r="P10388">
        <v>5</v>
      </c>
      <c r="Q10388" s="2">
        <v>0</v>
      </c>
      <c r="R10388">
        <v>0</v>
      </c>
      <c r="S10388">
        <v>0</v>
      </c>
      <c r="T10388">
        <v>5</v>
      </c>
    </row>
    <row r="10389" spans="1:20">
      <c r="A10389" s="66" t="s">
        <v>1739</v>
      </c>
      <c r="B10389" t="s">
        <v>1801</v>
      </c>
      <c r="C10389" t="s">
        <v>1491</v>
      </c>
      <c r="D10389" s="1" t="s">
        <v>44</v>
      </c>
      <c r="E10389" s="1" t="s">
        <v>73</v>
      </c>
      <c r="F10389" s="38" t="s">
        <v>73</v>
      </c>
      <c r="G10389" s="151">
        <v>1835</v>
      </c>
      <c r="H10389" s="151">
        <f t="shared" ref="H10389:H10452" si="638">G10389/1835</f>
        <v>1</v>
      </c>
      <c r="I10389" s="213"/>
      <c r="J10389" s="303"/>
      <c r="K10389" s="303"/>
      <c r="L10389" s="303" t="s">
        <v>100</v>
      </c>
      <c r="M10389" s="2">
        <v>0</v>
      </c>
      <c r="N10389">
        <v>0</v>
      </c>
      <c r="O10389">
        <v>0</v>
      </c>
      <c r="P10389">
        <v>5</v>
      </c>
      <c r="Q10389" s="2">
        <v>0</v>
      </c>
      <c r="R10389">
        <v>0</v>
      </c>
      <c r="S10389">
        <v>0</v>
      </c>
      <c r="T10389">
        <v>5</v>
      </c>
    </row>
    <row r="10390" spans="1:20">
      <c r="A10390" s="66" t="s">
        <v>1739</v>
      </c>
      <c r="B10390" t="s">
        <v>1804</v>
      </c>
      <c r="C10390" t="s">
        <v>1491</v>
      </c>
      <c r="D10390" s="1" t="s">
        <v>44</v>
      </c>
      <c r="E10390" s="1" t="s">
        <v>73</v>
      </c>
      <c r="F10390" s="38" t="s">
        <v>73</v>
      </c>
      <c r="G10390" s="151">
        <v>0</v>
      </c>
      <c r="H10390" s="151">
        <f t="shared" si="638"/>
        <v>0</v>
      </c>
      <c r="I10390" s="213" t="s">
        <v>100</v>
      </c>
      <c r="J10390" s="303"/>
      <c r="K10390" s="303"/>
      <c r="L10390" s="303"/>
      <c r="M10390" s="2">
        <v>0</v>
      </c>
      <c r="N10390">
        <v>0</v>
      </c>
      <c r="O10390">
        <v>0</v>
      </c>
      <c r="P10390">
        <v>5</v>
      </c>
      <c r="Q10390" s="2">
        <v>4.13793103448276E-2</v>
      </c>
      <c r="R10390">
        <v>4.13793103448276E-2</v>
      </c>
      <c r="S10390">
        <v>9.2526950793094698E-2</v>
      </c>
      <c r="T10390">
        <v>5</v>
      </c>
    </row>
    <row r="10391" spans="1:20">
      <c r="A10391" s="66" t="s">
        <v>1739</v>
      </c>
      <c r="B10391" t="s">
        <v>1804</v>
      </c>
      <c r="C10391" t="s">
        <v>1491</v>
      </c>
      <c r="D10391" s="1" t="s">
        <v>44</v>
      </c>
      <c r="E10391" s="1" t="s">
        <v>73</v>
      </c>
      <c r="F10391" s="38" t="s">
        <v>73</v>
      </c>
      <c r="G10391" s="151">
        <v>30</v>
      </c>
      <c r="H10391" s="151">
        <f t="shared" si="638"/>
        <v>1.6348773841961851E-2</v>
      </c>
      <c r="I10391" s="213"/>
      <c r="J10391" s="303" t="s">
        <v>100</v>
      </c>
      <c r="K10391" s="303"/>
      <c r="L10391" s="303"/>
      <c r="M10391" s="2">
        <v>0</v>
      </c>
      <c r="N10391">
        <v>0</v>
      </c>
      <c r="O10391">
        <v>0</v>
      </c>
      <c r="P10391">
        <v>5</v>
      </c>
      <c r="Q10391" s="2">
        <v>0</v>
      </c>
      <c r="R10391">
        <v>0</v>
      </c>
      <c r="S10391">
        <v>0</v>
      </c>
      <c r="T10391">
        <v>5</v>
      </c>
    </row>
    <row r="10392" spans="1:20">
      <c r="A10392" s="66" t="s">
        <v>1739</v>
      </c>
      <c r="B10392" t="s">
        <v>1804</v>
      </c>
      <c r="C10392" t="s">
        <v>1491</v>
      </c>
      <c r="D10392" s="1" t="s">
        <v>44</v>
      </c>
      <c r="E10392" s="1" t="s">
        <v>73</v>
      </c>
      <c r="F10392" s="38" t="s">
        <v>73</v>
      </c>
      <c r="G10392" s="151">
        <v>1835</v>
      </c>
      <c r="H10392" s="151">
        <f t="shared" si="638"/>
        <v>1</v>
      </c>
      <c r="I10392" s="213"/>
      <c r="J10392" s="303"/>
      <c r="K10392" s="303"/>
      <c r="L10392" s="303" t="s">
        <v>100</v>
      </c>
      <c r="M10392" s="2">
        <v>0</v>
      </c>
      <c r="N10392">
        <v>0</v>
      </c>
      <c r="O10392">
        <v>0</v>
      </c>
      <c r="P10392">
        <v>5</v>
      </c>
      <c r="Q10392" s="2">
        <v>0</v>
      </c>
      <c r="R10392">
        <v>0</v>
      </c>
      <c r="S10392">
        <v>0</v>
      </c>
      <c r="T10392">
        <v>5</v>
      </c>
    </row>
    <row r="10393" spans="1:20">
      <c r="A10393" s="66" t="s">
        <v>1739</v>
      </c>
      <c r="B10393" t="s">
        <v>1805</v>
      </c>
      <c r="C10393" t="s">
        <v>1491</v>
      </c>
      <c r="D10393" s="1" t="s">
        <v>44</v>
      </c>
      <c r="E10393" s="1" t="s">
        <v>73</v>
      </c>
      <c r="F10393" s="38" t="s">
        <v>73</v>
      </c>
      <c r="G10393" s="151">
        <v>0</v>
      </c>
      <c r="H10393" s="151">
        <f t="shared" si="638"/>
        <v>0</v>
      </c>
      <c r="I10393" s="213" t="s">
        <v>100</v>
      </c>
      <c r="J10393" s="303"/>
      <c r="K10393" s="303"/>
      <c r="L10393" s="303"/>
      <c r="M10393" s="2">
        <v>7.2222222222222202E-2</v>
      </c>
      <c r="N10393">
        <v>6.5499034014175506E-2</v>
      </c>
      <c r="O10393">
        <v>0.14646029251626699</v>
      </c>
      <c r="P10393">
        <v>5</v>
      </c>
      <c r="Q10393" s="2">
        <v>0</v>
      </c>
      <c r="R10393">
        <v>0</v>
      </c>
      <c r="S10393">
        <v>0</v>
      </c>
      <c r="T10393">
        <v>5</v>
      </c>
    </row>
    <row r="10394" spans="1:20">
      <c r="A10394" s="66" t="s">
        <v>1739</v>
      </c>
      <c r="B10394" t="s">
        <v>1805</v>
      </c>
      <c r="C10394" t="s">
        <v>1491</v>
      </c>
      <c r="D10394" s="1" t="s">
        <v>44</v>
      </c>
      <c r="E10394" s="1" t="s">
        <v>73</v>
      </c>
      <c r="F10394" s="38" t="s">
        <v>73</v>
      </c>
      <c r="G10394" s="151">
        <v>30</v>
      </c>
      <c r="H10394" s="151">
        <f t="shared" si="638"/>
        <v>1.6348773841961851E-2</v>
      </c>
      <c r="I10394" s="213"/>
      <c r="J10394" s="303" t="s">
        <v>100</v>
      </c>
      <c r="K10394" s="303"/>
      <c r="L10394" s="303"/>
      <c r="M10394" s="2">
        <v>1.6666666666666701E-2</v>
      </c>
      <c r="N10394">
        <v>1.6666666666666701E-2</v>
      </c>
      <c r="O10394">
        <v>3.7267799624996503E-2</v>
      </c>
      <c r="P10394">
        <v>5</v>
      </c>
      <c r="Q10394" s="2">
        <v>0</v>
      </c>
      <c r="R10394">
        <v>0</v>
      </c>
      <c r="S10394">
        <v>0</v>
      </c>
      <c r="T10394">
        <v>5</v>
      </c>
    </row>
    <row r="10395" spans="1:20">
      <c r="A10395" s="66" t="s">
        <v>1739</v>
      </c>
      <c r="B10395" t="s">
        <v>1805</v>
      </c>
      <c r="C10395" t="s">
        <v>1491</v>
      </c>
      <c r="D10395" s="1" t="s">
        <v>44</v>
      </c>
      <c r="E10395" s="1" t="s">
        <v>73</v>
      </c>
      <c r="F10395" s="38" t="s">
        <v>73</v>
      </c>
      <c r="G10395" s="151">
        <v>1835</v>
      </c>
      <c r="H10395" s="151">
        <f t="shared" si="638"/>
        <v>1</v>
      </c>
      <c r="I10395" s="213"/>
      <c r="J10395" s="303"/>
      <c r="K10395" s="303"/>
      <c r="L10395" s="303" t="s">
        <v>100</v>
      </c>
      <c r="M10395" s="2">
        <v>5.5555555555555601E-2</v>
      </c>
      <c r="N10395">
        <v>4.30331482911935E-2</v>
      </c>
      <c r="O10395">
        <v>9.6225044864937603E-2</v>
      </c>
      <c r="P10395">
        <v>5</v>
      </c>
      <c r="Q10395" s="2">
        <v>0</v>
      </c>
      <c r="R10395">
        <v>0</v>
      </c>
      <c r="S10395">
        <v>0</v>
      </c>
      <c r="T10395">
        <v>5</v>
      </c>
    </row>
    <row r="10396" spans="1:20">
      <c r="A10396" s="66" t="s">
        <v>1739</v>
      </c>
      <c r="B10396" t="s">
        <v>973</v>
      </c>
      <c r="C10396" t="s">
        <v>1491</v>
      </c>
      <c r="D10396" s="1" t="s">
        <v>44</v>
      </c>
      <c r="E10396" s="1" t="s">
        <v>73</v>
      </c>
      <c r="F10396" s="38" t="s">
        <v>73</v>
      </c>
      <c r="G10396" s="151">
        <v>0</v>
      </c>
      <c r="H10396" s="151">
        <f t="shared" si="638"/>
        <v>0</v>
      </c>
      <c r="I10396" s="213" t="s">
        <v>100</v>
      </c>
      <c r="J10396" s="303"/>
      <c r="K10396" s="303"/>
      <c r="L10396" s="303"/>
      <c r="M10396" s="2">
        <v>0</v>
      </c>
      <c r="N10396">
        <v>0</v>
      </c>
      <c r="O10396">
        <v>0</v>
      </c>
      <c r="P10396">
        <v>5</v>
      </c>
      <c r="Q10396" s="2">
        <v>0</v>
      </c>
      <c r="R10396">
        <v>0</v>
      </c>
      <c r="S10396">
        <v>0</v>
      </c>
      <c r="T10396">
        <v>5</v>
      </c>
    </row>
    <row r="10397" spans="1:20">
      <c r="A10397" s="66" t="s">
        <v>1739</v>
      </c>
      <c r="B10397" t="s">
        <v>973</v>
      </c>
      <c r="C10397" t="s">
        <v>1491</v>
      </c>
      <c r="D10397" s="1" t="s">
        <v>44</v>
      </c>
      <c r="E10397" s="1" t="s">
        <v>73</v>
      </c>
      <c r="F10397" s="38" t="s">
        <v>73</v>
      </c>
      <c r="G10397" s="151">
        <v>30</v>
      </c>
      <c r="H10397" s="151">
        <f t="shared" si="638"/>
        <v>1.6348773841961851E-2</v>
      </c>
      <c r="I10397" s="213"/>
      <c r="J10397" s="303" t="s">
        <v>100</v>
      </c>
      <c r="K10397" s="303"/>
      <c r="L10397" s="303"/>
      <c r="M10397" s="2">
        <v>0</v>
      </c>
      <c r="N10397">
        <v>0</v>
      </c>
      <c r="O10397">
        <v>0</v>
      </c>
      <c r="P10397">
        <v>5</v>
      </c>
      <c r="Q10397" s="2">
        <v>0</v>
      </c>
      <c r="R10397">
        <v>0</v>
      </c>
      <c r="S10397">
        <v>0</v>
      </c>
      <c r="T10397">
        <v>5</v>
      </c>
    </row>
    <row r="10398" spans="1:20">
      <c r="A10398" s="66" t="s">
        <v>1739</v>
      </c>
      <c r="B10398" t="s">
        <v>973</v>
      </c>
      <c r="C10398" t="s">
        <v>1491</v>
      </c>
      <c r="D10398" s="1" t="s">
        <v>44</v>
      </c>
      <c r="E10398" s="1" t="s">
        <v>73</v>
      </c>
      <c r="F10398" s="38" t="s">
        <v>73</v>
      </c>
      <c r="G10398" s="151">
        <v>1835</v>
      </c>
      <c r="H10398" s="151">
        <f t="shared" si="638"/>
        <v>1</v>
      </c>
      <c r="I10398" s="213"/>
      <c r="J10398" s="303"/>
      <c r="K10398" s="303"/>
      <c r="L10398" s="303" t="s">
        <v>100</v>
      </c>
      <c r="M10398" s="2">
        <v>0</v>
      </c>
      <c r="N10398">
        <v>0</v>
      </c>
      <c r="O10398">
        <v>0</v>
      </c>
      <c r="P10398">
        <v>5</v>
      </c>
      <c r="Q10398" s="2">
        <v>5.5555555555555497E-3</v>
      </c>
      <c r="R10398">
        <v>5.5555555555555497E-3</v>
      </c>
      <c r="S10398">
        <v>1.24225998749988E-2</v>
      </c>
      <c r="T10398">
        <v>5</v>
      </c>
    </row>
    <row r="10399" spans="1:20">
      <c r="A10399" s="66" t="s">
        <v>1739</v>
      </c>
      <c r="B10399" t="s">
        <v>1807</v>
      </c>
      <c r="C10399" t="s">
        <v>1491</v>
      </c>
      <c r="D10399" s="1" t="s">
        <v>44</v>
      </c>
      <c r="E10399" s="1" t="s">
        <v>73</v>
      </c>
      <c r="F10399" s="38" t="s">
        <v>73</v>
      </c>
      <c r="G10399" s="151">
        <v>0</v>
      </c>
      <c r="H10399" s="151">
        <f t="shared" si="638"/>
        <v>0</v>
      </c>
      <c r="I10399" s="213" t="s">
        <v>100</v>
      </c>
      <c r="J10399" s="303"/>
      <c r="K10399" s="303"/>
      <c r="L10399" s="303"/>
      <c r="M10399" s="2">
        <v>7.7777777777777807E-2</v>
      </c>
      <c r="N10399">
        <v>2.6931554763424001E-2</v>
      </c>
      <c r="O10399">
        <v>6.0220787190774401E-2</v>
      </c>
      <c r="P10399">
        <v>5</v>
      </c>
      <c r="Q10399" s="2">
        <v>4.76026272577997E-2</v>
      </c>
      <c r="R10399">
        <v>1.9643796958710099E-2</v>
      </c>
      <c r="S10399">
        <v>4.3924865335879401E-2</v>
      </c>
      <c r="T10399">
        <v>5</v>
      </c>
    </row>
    <row r="10400" spans="1:20">
      <c r="A10400" s="66" t="s">
        <v>1739</v>
      </c>
      <c r="B10400" t="s">
        <v>1807</v>
      </c>
      <c r="C10400" t="s">
        <v>1491</v>
      </c>
      <c r="D10400" s="1" t="s">
        <v>44</v>
      </c>
      <c r="E10400" s="1" t="s">
        <v>73</v>
      </c>
      <c r="F10400" s="38" t="s">
        <v>73</v>
      </c>
      <c r="G10400" s="151">
        <v>30</v>
      </c>
      <c r="H10400" s="151">
        <f t="shared" si="638"/>
        <v>1.6348773841961851E-2</v>
      </c>
      <c r="I10400" s="213"/>
      <c r="J10400" s="303" t="s">
        <v>100</v>
      </c>
      <c r="K10400" s="303"/>
      <c r="L10400" s="303"/>
      <c r="M10400" s="2">
        <v>7.7777777777777807E-2</v>
      </c>
      <c r="N10400">
        <v>3.8689967436622501E-2</v>
      </c>
      <c r="O10400">
        <v>8.6513397235541301E-2</v>
      </c>
      <c r="P10400">
        <v>5</v>
      </c>
      <c r="Q10400" s="2">
        <v>3.8888888888888903E-2</v>
      </c>
      <c r="R10400">
        <v>2.72165526975909E-2</v>
      </c>
      <c r="S10400">
        <v>6.0858061945018499E-2</v>
      </c>
      <c r="T10400">
        <v>5</v>
      </c>
    </row>
    <row r="10401" spans="1:20">
      <c r="A10401" s="66" t="s">
        <v>1739</v>
      </c>
      <c r="B10401" t="s">
        <v>1807</v>
      </c>
      <c r="C10401" t="s">
        <v>1491</v>
      </c>
      <c r="D10401" s="1" t="s">
        <v>44</v>
      </c>
      <c r="E10401" s="1" t="s">
        <v>73</v>
      </c>
      <c r="F10401" s="38" t="s">
        <v>73</v>
      </c>
      <c r="G10401" s="151">
        <v>1835</v>
      </c>
      <c r="H10401" s="151">
        <f t="shared" si="638"/>
        <v>1</v>
      </c>
      <c r="I10401" s="213"/>
      <c r="J10401" s="303"/>
      <c r="K10401" s="303"/>
      <c r="L10401" s="303" t="s">
        <v>100</v>
      </c>
      <c r="M10401" s="2">
        <v>0.133333333333333</v>
      </c>
      <c r="N10401">
        <v>5.7868518488887903E-2</v>
      </c>
      <c r="O10401">
        <v>0.12939794109835701</v>
      </c>
      <c r="P10401">
        <v>5</v>
      </c>
      <c r="Q10401" s="2">
        <v>0.14477124183006501</v>
      </c>
      <c r="R10401">
        <v>9.8661694874233999E-2</v>
      </c>
      <c r="S10401">
        <v>0.22061425651413</v>
      </c>
      <c r="T10401">
        <v>5</v>
      </c>
    </row>
    <row r="10402" spans="1:20">
      <c r="A10402" s="66" t="s">
        <v>1739</v>
      </c>
      <c r="B10402" t="s">
        <v>1809</v>
      </c>
      <c r="C10402" t="s">
        <v>1491</v>
      </c>
      <c r="D10402" s="1" t="s">
        <v>44</v>
      </c>
      <c r="E10402" s="1" t="s">
        <v>73</v>
      </c>
      <c r="F10402" s="38" t="s">
        <v>73</v>
      </c>
      <c r="G10402" s="151">
        <v>0</v>
      </c>
      <c r="H10402" s="151">
        <f t="shared" si="638"/>
        <v>0</v>
      </c>
      <c r="I10402" s="213" t="s">
        <v>100</v>
      </c>
      <c r="J10402" s="303"/>
      <c r="K10402" s="303"/>
      <c r="L10402" s="303"/>
      <c r="M10402" s="2">
        <v>1.6666666666666701E-2</v>
      </c>
      <c r="N10402">
        <v>1.6666666666666701E-2</v>
      </c>
      <c r="O10402">
        <v>3.7267799624996503E-2</v>
      </c>
      <c r="P10402">
        <v>5</v>
      </c>
      <c r="Q10402" s="2">
        <v>2.6403940886699499E-2</v>
      </c>
      <c r="R10402">
        <v>2.0039999797536599E-2</v>
      </c>
      <c r="S10402">
        <v>4.4810801816373903E-2</v>
      </c>
      <c r="T10402">
        <v>5</v>
      </c>
    </row>
    <row r="10403" spans="1:20">
      <c r="A10403" s="66" t="s">
        <v>1739</v>
      </c>
      <c r="B10403" t="s">
        <v>1809</v>
      </c>
      <c r="C10403" t="s">
        <v>1491</v>
      </c>
      <c r="D10403" s="1" t="s">
        <v>44</v>
      </c>
      <c r="E10403" s="1" t="s">
        <v>73</v>
      </c>
      <c r="F10403" s="38" t="s">
        <v>73</v>
      </c>
      <c r="G10403" s="151">
        <v>30</v>
      </c>
      <c r="H10403" s="151">
        <f t="shared" si="638"/>
        <v>1.6348773841961851E-2</v>
      </c>
      <c r="I10403" s="213"/>
      <c r="J10403" s="303" t="s">
        <v>100</v>
      </c>
      <c r="K10403" s="303"/>
      <c r="L10403" s="303"/>
      <c r="M10403" s="2">
        <v>0</v>
      </c>
      <c r="N10403">
        <v>0</v>
      </c>
      <c r="O10403">
        <v>0</v>
      </c>
      <c r="P10403">
        <v>5</v>
      </c>
      <c r="Q10403" s="2">
        <v>0</v>
      </c>
      <c r="R10403">
        <v>0</v>
      </c>
      <c r="S10403">
        <v>0</v>
      </c>
      <c r="T10403">
        <v>5</v>
      </c>
    </row>
    <row r="10404" spans="1:20">
      <c r="A10404" s="66" t="s">
        <v>1739</v>
      </c>
      <c r="B10404" t="s">
        <v>1809</v>
      </c>
      <c r="C10404" t="s">
        <v>1491</v>
      </c>
      <c r="D10404" s="1" t="s">
        <v>44</v>
      </c>
      <c r="E10404" s="1" t="s">
        <v>73</v>
      </c>
      <c r="F10404" s="38" t="s">
        <v>73</v>
      </c>
      <c r="G10404" s="151">
        <v>1835</v>
      </c>
      <c r="H10404" s="151">
        <f t="shared" si="638"/>
        <v>1</v>
      </c>
      <c r="I10404" s="213"/>
      <c r="J10404" s="303"/>
      <c r="K10404" s="303"/>
      <c r="L10404" s="303" t="s">
        <v>100</v>
      </c>
      <c r="M10404" s="2">
        <v>5.5555555555555601E-2</v>
      </c>
      <c r="N10404">
        <v>4.30331482911935E-2</v>
      </c>
      <c r="O10404">
        <v>9.6225044864937603E-2</v>
      </c>
      <c r="P10404">
        <v>5</v>
      </c>
      <c r="Q10404" s="2">
        <v>0</v>
      </c>
      <c r="R10404">
        <v>0</v>
      </c>
      <c r="S10404">
        <v>0</v>
      </c>
      <c r="T10404">
        <v>5</v>
      </c>
    </row>
    <row r="10405" spans="1:20">
      <c r="A10405" s="66" t="s">
        <v>1739</v>
      </c>
      <c r="B10405" t="s">
        <v>1812</v>
      </c>
      <c r="C10405" t="s">
        <v>1491</v>
      </c>
      <c r="D10405" s="1" t="s">
        <v>44</v>
      </c>
      <c r="E10405" s="1" t="s">
        <v>73</v>
      </c>
      <c r="F10405" s="38" t="s">
        <v>73</v>
      </c>
      <c r="G10405" s="151">
        <v>0</v>
      </c>
      <c r="H10405" s="151">
        <f t="shared" si="638"/>
        <v>0</v>
      </c>
      <c r="I10405" s="213" t="s">
        <v>100</v>
      </c>
      <c r="J10405" s="303"/>
      <c r="K10405" s="303"/>
      <c r="L10405" s="303"/>
      <c r="M10405" s="2">
        <v>0</v>
      </c>
      <c r="N10405">
        <v>0</v>
      </c>
      <c r="O10405">
        <v>0</v>
      </c>
      <c r="P10405">
        <v>5</v>
      </c>
      <c r="Q10405" s="2">
        <v>0</v>
      </c>
      <c r="R10405">
        <v>0</v>
      </c>
      <c r="S10405">
        <v>0</v>
      </c>
      <c r="T10405">
        <v>5</v>
      </c>
    </row>
    <row r="10406" spans="1:20">
      <c r="A10406" s="66" t="s">
        <v>1739</v>
      </c>
      <c r="B10406" t="s">
        <v>1812</v>
      </c>
      <c r="C10406" t="s">
        <v>1491</v>
      </c>
      <c r="D10406" s="1" t="s">
        <v>44</v>
      </c>
      <c r="E10406" s="1" t="s">
        <v>73</v>
      </c>
      <c r="F10406" s="38" t="s">
        <v>73</v>
      </c>
      <c r="G10406" s="151">
        <v>30</v>
      </c>
      <c r="H10406" s="151">
        <f t="shared" si="638"/>
        <v>1.6348773841961851E-2</v>
      </c>
      <c r="I10406" s="213"/>
      <c r="J10406" s="303" t="s">
        <v>100</v>
      </c>
      <c r="K10406" s="303"/>
      <c r="L10406" s="303"/>
      <c r="M10406" s="2">
        <v>0</v>
      </c>
      <c r="N10406">
        <v>0</v>
      </c>
      <c r="O10406">
        <v>0</v>
      </c>
      <c r="P10406">
        <v>5</v>
      </c>
      <c r="Q10406" s="2">
        <v>0</v>
      </c>
      <c r="R10406">
        <v>0</v>
      </c>
      <c r="S10406">
        <v>0</v>
      </c>
      <c r="T10406">
        <v>5</v>
      </c>
    </row>
    <row r="10407" spans="1:20">
      <c r="A10407" s="66" t="s">
        <v>1739</v>
      </c>
      <c r="B10407" t="s">
        <v>1812</v>
      </c>
      <c r="C10407" t="s">
        <v>1491</v>
      </c>
      <c r="D10407" s="1" t="s">
        <v>44</v>
      </c>
      <c r="E10407" s="1" t="s">
        <v>73</v>
      </c>
      <c r="F10407" s="38" t="s">
        <v>73</v>
      </c>
      <c r="G10407" s="151">
        <v>1835</v>
      </c>
      <c r="H10407" s="151">
        <f t="shared" si="638"/>
        <v>1</v>
      </c>
      <c r="I10407" s="213"/>
      <c r="J10407" s="303"/>
      <c r="K10407" s="303"/>
      <c r="L10407" s="303" t="s">
        <v>100</v>
      </c>
      <c r="M10407" s="2">
        <v>0</v>
      </c>
      <c r="N10407">
        <v>0</v>
      </c>
      <c r="O10407">
        <v>0</v>
      </c>
      <c r="P10407">
        <v>5</v>
      </c>
      <c r="Q10407" s="2">
        <v>0</v>
      </c>
      <c r="R10407">
        <v>0</v>
      </c>
      <c r="S10407">
        <v>0</v>
      </c>
      <c r="T10407">
        <v>5</v>
      </c>
    </row>
    <row r="10408" spans="1:20">
      <c r="A10408" s="66" t="s">
        <v>1739</v>
      </c>
      <c r="B10408" t="s">
        <v>697</v>
      </c>
      <c r="C10408" t="s">
        <v>1491</v>
      </c>
      <c r="D10408" s="1" t="s">
        <v>44</v>
      </c>
      <c r="E10408" s="1" t="s">
        <v>73</v>
      </c>
      <c r="F10408" s="38" t="s">
        <v>73</v>
      </c>
      <c r="G10408" s="151">
        <v>0</v>
      </c>
      <c r="H10408" s="151">
        <f t="shared" si="638"/>
        <v>0</v>
      </c>
      <c r="I10408" s="213" t="s">
        <v>100</v>
      </c>
      <c r="J10408" s="303"/>
      <c r="K10408" s="303"/>
      <c r="L10408" s="303"/>
      <c r="M10408" s="2">
        <v>0</v>
      </c>
      <c r="N10408">
        <v>0</v>
      </c>
      <c r="O10408">
        <v>0</v>
      </c>
      <c r="P10408">
        <v>5</v>
      </c>
      <c r="Q10408" s="2">
        <v>0</v>
      </c>
      <c r="R10408">
        <v>0</v>
      </c>
      <c r="S10408">
        <v>0</v>
      </c>
      <c r="T10408">
        <v>5</v>
      </c>
    </row>
    <row r="10409" spans="1:20">
      <c r="A10409" s="66" t="s">
        <v>1739</v>
      </c>
      <c r="B10409" t="s">
        <v>697</v>
      </c>
      <c r="C10409" t="s">
        <v>1491</v>
      </c>
      <c r="D10409" s="1" t="s">
        <v>44</v>
      </c>
      <c r="E10409" s="1" t="s">
        <v>73</v>
      </c>
      <c r="F10409" s="38" t="s">
        <v>73</v>
      </c>
      <c r="G10409" s="151">
        <v>30</v>
      </c>
      <c r="H10409" s="151">
        <f t="shared" si="638"/>
        <v>1.6348773841961851E-2</v>
      </c>
      <c r="I10409" s="213"/>
      <c r="J10409" s="303" t="s">
        <v>100</v>
      </c>
      <c r="K10409" s="303"/>
      <c r="L10409" s="303"/>
      <c r="M10409" s="2">
        <v>0</v>
      </c>
      <c r="N10409">
        <v>0</v>
      </c>
      <c r="O10409">
        <v>0</v>
      </c>
      <c r="P10409">
        <v>5</v>
      </c>
      <c r="Q10409" s="2">
        <v>0</v>
      </c>
      <c r="R10409">
        <v>0</v>
      </c>
      <c r="S10409">
        <v>0</v>
      </c>
      <c r="T10409">
        <v>5</v>
      </c>
    </row>
    <row r="10410" spans="1:20">
      <c r="A10410" s="66" t="s">
        <v>1739</v>
      </c>
      <c r="B10410" t="s">
        <v>697</v>
      </c>
      <c r="C10410" t="s">
        <v>1491</v>
      </c>
      <c r="D10410" s="1" t="s">
        <v>44</v>
      </c>
      <c r="E10410" s="1" t="s">
        <v>73</v>
      </c>
      <c r="F10410" s="38" t="s">
        <v>73</v>
      </c>
      <c r="G10410" s="151">
        <v>1835</v>
      </c>
      <c r="H10410" s="151">
        <f t="shared" si="638"/>
        <v>1</v>
      </c>
      <c r="I10410" s="213"/>
      <c r="J10410" s="303"/>
      <c r="K10410" s="303"/>
      <c r="L10410" s="303" t="s">
        <v>100</v>
      </c>
      <c r="M10410" s="2">
        <v>0</v>
      </c>
      <c r="N10410">
        <v>0</v>
      </c>
      <c r="O10410">
        <v>0</v>
      </c>
      <c r="P10410">
        <v>5</v>
      </c>
      <c r="Q10410" s="2">
        <v>0</v>
      </c>
      <c r="R10410">
        <v>0</v>
      </c>
      <c r="S10410">
        <v>0</v>
      </c>
      <c r="T10410">
        <v>5</v>
      </c>
    </row>
    <row r="10411" spans="1:20">
      <c r="A10411" s="66" t="s">
        <v>1739</v>
      </c>
      <c r="B10411" t="s">
        <v>1815</v>
      </c>
      <c r="C10411" t="s">
        <v>1491</v>
      </c>
      <c r="D10411" s="1" t="s">
        <v>44</v>
      </c>
      <c r="E10411" s="1" t="s">
        <v>73</v>
      </c>
      <c r="F10411" s="38" t="s">
        <v>73</v>
      </c>
      <c r="G10411" s="151">
        <v>0</v>
      </c>
      <c r="H10411" s="151">
        <f t="shared" si="638"/>
        <v>0</v>
      </c>
      <c r="I10411" s="213" t="s">
        <v>100</v>
      </c>
      <c r="J10411" s="303"/>
      <c r="K10411" s="303"/>
      <c r="L10411" s="303"/>
      <c r="M10411" s="2">
        <v>4.4444444444444398E-2</v>
      </c>
      <c r="N10411">
        <v>3.7883838047182899E-2</v>
      </c>
      <c r="O10411">
        <v>8.4710837122093902E-2</v>
      </c>
      <c r="P10411">
        <v>5</v>
      </c>
      <c r="Q10411" s="2">
        <v>2.2857142857142899E-2</v>
      </c>
      <c r="R10411">
        <v>2.2857142857142899E-2</v>
      </c>
      <c r="S10411">
        <v>5.11101251999952E-2</v>
      </c>
      <c r="T10411">
        <v>5</v>
      </c>
    </row>
    <row r="10412" spans="1:20">
      <c r="A10412" s="66" t="s">
        <v>1739</v>
      </c>
      <c r="B10412" t="s">
        <v>1815</v>
      </c>
      <c r="C10412" t="s">
        <v>1491</v>
      </c>
      <c r="D10412" s="1" t="s">
        <v>44</v>
      </c>
      <c r="E10412" s="1" t="s">
        <v>73</v>
      </c>
      <c r="F10412" s="38" t="s">
        <v>73</v>
      </c>
      <c r="G10412" s="151">
        <v>30</v>
      </c>
      <c r="H10412" s="151">
        <f t="shared" si="638"/>
        <v>1.6348773841961851E-2</v>
      </c>
      <c r="I10412" s="213"/>
      <c r="J10412" s="303" t="s">
        <v>100</v>
      </c>
      <c r="K10412" s="303"/>
      <c r="L10412" s="303"/>
      <c r="M10412" s="2">
        <v>4.4444444444444398E-2</v>
      </c>
      <c r="N10412">
        <v>4.4444444444444398E-2</v>
      </c>
      <c r="O10412">
        <v>9.9380798999990597E-2</v>
      </c>
      <c r="P10412">
        <v>5</v>
      </c>
      <c r="Q10412" s="2">
        <v>1.1111111111111099E-2</v>
      </c>
      <c r="R10412">
        <v>1.1111111111111099E-2</v>
      </c>
      <c r="S10412">
        <v>2.4845199749997701E-2</v>
      </c>
      <c r="T10412">
        <v>5</v>
      </c>
    </row>
    <row r="10413" spans="1:20">
      <c r="A10413" s="66" t="s">
        <v>1739</v>
      </c>
      <c r="B10413" t="s">
        <v>1815</v>
      </c>
      <c r="C10413" t="s">
        <v>1491</v>
      </c>
      <c r="D10413" s="1" t="s">
        <v>44</v>
      </c>
      <c r="E10413" s="1" t="s">
        <v>73</v>
      </c>
      <c r="F10413" s="38" t="s">
        <v>73</v>
      </c>
      <c r="G10413" s="151">
        <v>1835</v>
      </c>
      <c r="H10413" s="151">
        <f t="shared" si="638"/>
        <v>1</v>
      </c>
      <c r="I10413" s="213"/>
      <c r="J10413" s="303"/>
      <c r="K10413" s="303"/>
      <c r="L10413" s="303" t="s">
        <v>100</v>
      </c>
      <c r="M10413" s="2">
        <v>0.05</v>
      </c>
      <c r="N10413">
        <v>0.05</v>
      </c>
      <c r="O10413">
        <v>0.111803398874989</v>
      </c>
      <c r="P10413">
        <v>5</v>
      </c>
      <c r="Q10413" s="2">
        <v>2.2222222222222199E-2</v>
      </c>
      <c r="R10413">
        <v>2.2222222222222199E-2</v>
      </c>
      <c r="S10413">
        <v>4.9690399499995298E-2</v>
      </c>
      <c r="T10413">
        <v>5</v>
      </c>
    </row>
    <row r="10414" spans="1:20">
      <c r="A10414" s="66" t="s">
        <v>1739</v>
      </c>
      <c r="B10414" t="s">
        <v>1816</v>
      </c>
      <c r="C10414" t="s">
        <v>1491</v>
      </c>
      <c r="D10414" s="1" t="s">
        <v>44</v>
      </c>
      <c r="E10414" s="1" t="s">
        <v>73</v>
      </c>
      <c r="F10414" s="38" t="s">
        <v>73</v>
      </c>
      <c r="G10414" s="151">
        <v>0</v>
      </c>
      <c r="H10414" s="151">
        <f t="shared" si="638"/>
        <v>0</v>
      </c>
      <c r="I10414" s="213" t="s">
        <v>100</v>
      </c>
      <c r="J10414" s="303"/>
      <c r="K10414" s="303"/>
      <c r="L10414" s="303"/>
      <c r="M10414" s="2">
        <v>2.7777777777777801E-2</v>
      </c>
      <c r="N10414">
        <v>2.7777777777777801E-2</v>
      </c>
      <c r="O10414">
        <v>6.2112999374994197E-2</v>
      </c>
      <c r="P10414">
        <v>5</v>
      </c>
      <c r="Q10414" s="2">
        <v>4.1182266009852198E-2</v>
      </c>
      <c r="R10414">
        <v>3.3239224250576599E-2</v>
      </c>
      <c r="S10414">
        <v>7.4325164943648797E-2</v>
      </c>
      <c r="T10414">
        <v>5</v>
      </c>
    </row>
    <row r="10415" spans="1:20">
      <c r="A10415" s="66" t="s">
        <v>1739</v>
      </c>
      <c r="B10415" t="s">
        <v>1816</v>
      </c>
      <c r="C10415" t="s">
        <v>1491</v>
      </c>
      <c r="D10415" s="1" t="s">
        <v>44</v>
      </c>
      <c r="E10415" s="1" t="s">
        <v>73</v>
      </c>
      <c r="F10415" s="38" t="s">
        <v>73</v>
      </c>
      <c r="G10415" s="151">
        <v>30</v>
      </c>
      <c r="H10415" s="151">
        <f t="shared" si="638"/>
        <v>1.6348773841961851E-2</v>
      </c>
      <c r="I10415" s="213"/>
      <c r="J10415" s="303" t="s">
        <v>100</v>
      </c>
      <c r="K10415" s="303"/>
      <c r="L10415" s="303"/>
      <c r="M10415" s="2">
        <v>2.2222222222222199E-2</v>
      </c>
      <c r="N10415">
        <v>1.6197088596792499E-2</v>
      </c>
      <c r="O10415">
        <v>3.62177911400147E-2</v>
      </c>
      <c r="P10415">
        <v>5</v>
      </c>
      <c r="Q10415" s="2">
        <v>6.1111111111111102E-2</v>
      </c>
      <c r="R10415">
        <v>6.1111111111111102E-2</v>
      </c>
      <c r="S10415">
        <v>0.13664859862498699</v>
      </c>
      <c r="T10415">
        <v>5</v>
      </c>
    </row>
    <row r="10416" spans="1:20">
      <c r="A10416" s="66" t="s">
        <v>1739</v>
      </c>
      <c r="B10416" t="s">
        <v>1816</v>
      </c>
      <c r="C10416" t="s">
        <v>1491</v>
      </c>
      <c r="D10416" s="1" t="s">
        <v>44</v>
      </c>
      <c r="E10416" s="1" t="s">
        <v>73</v>
      </c>
      <c r="F10416" s="38" t="s">
        <v>73</v>
      </c>
      <c r="G10416" s="151">
        <v>1835</v>
      </c>
      <c r="H10416" s="151">
        <f t="shared" si="638"/>
        <v>1</v>
      </c>
      <c r="I10416" s="213"/>
      <c r="J10416" s="303"/>
      <c r="K10416" s="303"/>
      <c r="L10416" s="303" t="s">
        <v>100</v>
      </c>
      <c r="M10416" s="2">
        <v>3.3333333333333298E-2</v>
      </c>
      <c r="N10416">
        <v>2.2222222222222199E-2</v>
      </c>
      <c r="O10416">
        <v>4.9690399499995298E-2</v>
      </c>
      <c r="P10416">
        <v>5</v>
      </c>
      <c r="Q10416" s="2">
        <v>0.1</v>
      </c>
      <c r="R10416">
        <v>0.1</v>
      </c>
      <c r="S10416">
        <v>0.22360679774997899</v>
      </c>
      <c r="T10416">
        <v>5</v>
      </c>
    </row>
    <row r="10417" spans="1:20">
      <c r="A10417" s="66" t="s">
        <v>1739</v>
      </c>
      <c r="B10417" t="s">
        <v>1819</v>
      </c>
      <c r="C10417" t="s">
        <v>1491</v>
      </c>
      <c r="D10417" s="1" t="s">
        <v>44</v>
      </c>
      <c r="E10417" s="1" t="s">
        <v>73</v>
      </c>
      <c r="F10417" s="38" t="s">
        <v>73</v>
      </c>
      <c r="G10417" s="151">
        <v>0</v>
      </c>
      <c r="H10417" s="151">
        <f t="shared" si="638"/>
        <v>0</v>
      </c>
      <c r="I10417" s="213" t="s">
        <v>100</v>
      </c>
      <c r="J10417" s="303"/>
      <c r="K10417" s="303"/>
      <c r="L10417" s="303"/>
      <c r="M10417" s="2">
        <v>0</v>
      </c>
      <c r="N10417">
        <v>0</v>
      </c>
      <c r="O10417">
        <v>0</v>
      </c>
      <c r="P10417">
        <v>5</v>
      </c>
      <c r="Q10417" s="2">
        <v>0</v>
      </c>
      <c r="R10417">
        <v>0</v>
      </c>
      <c r="S10417">
        <v>0</v>
      </c>
      <c r="T10417">
        <v>5</v>
      </c>
    </row>
    <row r="10418" spans="1:20">
      <c r="A10418" s="66" t="s">
        <v>1739</v>
      </c>
      <c r="B10418" t="s">
        <v>1819</v>
      </c>
      <c r="C10418" t="s">
        <v>1491</v>
      </c>
      <c r="D10418" s="1" t="s">
        <v>44</v>
      </c>
      <c r="E10418" s="1" t="s">
        <v>73</v>
      </c>
      <c r="F10418" s="38" t="s">
        <v>73</v>
      </c>
      <c r="G10418" s="151">
        <v>30</v>
      </c>
      <c r="H10418" s="151">
        <f t="shared" si="638"/>
        <v>1.6348773841961851E-2</v>
      </c>
      <c r="I10418" s="213"/>
      <c r="J10418" s="303" t="s">
        <v>100</v>
      </c>
      <c r="K10418" s="303"/>
      <c r="L10418" s="303"/>
      <c r="M10418" s="2">
        <v>0</v>
      </c>
      <c r="N10418">
        <v>0</v>
      </c>
      <c r="O10418">
        <v>0</v>
      </c>
      <c r="P10418">
        <v>5</v>
      </c>
      <c r="Q10418" s="2">
        <v>2.7777777777777801E-2</v>
      </c>
      <c r="R10418">
        <v>2.7777777777777801E-2</v>
      </c>
      <c r="S10418">
        <v>6.2112999374994197E-2</v>
      </c>
      <c r="T10418">
        <v>5</v>
      </c>
    </row>
    <row r="10419" spans="1:20">
      <c r="A10419" s="66" t="s">
        <v>1739</v>
      </c>
      <c r="B10419" t="s">
        <v>1819</v>
      </c>
      <c r="C10419" t="s">
        <v>1491</v>
      </c>
      <c r="D10419" s="1" t="s">
        <v>44</v>
      </c>
      <c r="E10419" s="1" t="s">
        <v>73</v>
      </c>
      <c r="F10419" s="38" t="s">
        <v>73</v>
      </c>
      <c r="G10419" s="151">
        <v>1835</v>
      </c>
      <c r="H10419" s="151">
        <f t="shared" si="638"/>
        <v>1</v>
      </c>
      <c r="I10419" s="213"/>
      <c r="J10419" s="303"/>
      <c r="K10419" s="303"/>
      <c r="L10419" s="303" t="s">
        <v>100</v>
      </c>
      <c r="M10419" s="2">
        <v>0</v>
      </c>
      <c r="N10419">
        <v>0</v>
      </c>
      <c r="O10419">
        <v>0</v>
      </c>
      <c r="P10419">
        <v>5</v>
      </c>
      <c r="Q10419" s="2">
        <v>0</v>
      </c>
      <c r="R10419">
        <v>0</v>
      </c>
      <c r="S10419">
        <v>0</v>
      </c>
      <c r="T10419">
        <v>5</v>
      </c>
    </row>
    <row r="10420" spans="1:20">
      <c r="A10420" s="66" t="s">
        <v>1739</v>
      </c>
      <c r="B10420" t="s">
        <v>1821</v>
      </c>
      <c r="C10420" t="s">
        <v>1491</v>
      </c>
      <c r="D10420" s="1" t="s">
        <v>44</v>
      </c>
      <c r="E10420" s="1" t="s">
        <v>73</v>
      </c>
      <c r="F10420" s="38" t="s">
        <v>73</v>
      </c>
      <c r="G10420" s="151">
        <v>0</v>
      </c>
      <c r="H10420" s="151">
        <f t="shared" si="638"/>
        <v>0</v>
      </c>
      <c r="I10420" s="213" t="s">
        <v>100</v>
      </c>
      <c r="J10420" s="303"/>
      <c r="K10420" s="303"/>
      <c r="L10420" s="303"/>
      <c r="M10420" s="2">
        <v>0.05</v>
      </c>
      <c r="N10420">
        <v>2.2222222222222199E-2</v>
      </c>
      <c r="O10420">
        <v>4.9690399499995298E-2</v>
      </c>
      <c r="P10420">
        <v>5</v>
      </c>
      <c r="Q10420" s="2">
        <v>4.4729064039408899E-2</v>
      </c>
      <c r="R10420">
        <v>2.86080960566991E-2</v>
      </c>
      <c r="S10420">
        <v>6.3969647489622902E-2</v>
      </c>
      <c r="T10420">
        <v>5</v>
      </c>
    </row>
    <row r="10421" spans="1:20">
      <c r="A10421" s="66" t="s">
        <v>1739</v>
      </c>
      <c r="B10421" t="s">
        <v>1821</v>
      </c>
      <c r="C10421" t="s">
        <v>1491</v>
      </c>
      <c r="D10421" s="1" t="s">
        <v>44</v>
      </c>
      <c r="E10421" s="1" t="s">
        <v>73</v>
      </c>
      <c r="F10421" s="38" t="s">
        <v>73</v>
      </c>
      <c r="G10421" s="151">
        <v>30</v>
      </c>
      <c r="H10421" s="151">
        <f t="shared" si="638"/>
        <v>1.6348773841961851E-2</v>
      </c>
      <c r="I10421" s="213"/>
      <c r="J10421" s="303" t="s">
        <v>100</v>
      </c>
      <c r="K10421" s="303"/>
      <c r="L10421" s="303"/>
      <c r="M10421" s="2">
        <v>7.2222222222222202E-2</v>
      </c>
      <c r="N10421">
        <v>5.9317101400174002E-2</v>
      </c>
      <c r="O10421">
        <v>0.13263707095903701</v>
      </c>
      <c r="P10421">
        <v>5</v>
      </c>
      <c r="Q10421" s="2">
        <v>1.1111111111111099E-2</v>
      </c>
      <c r="R10421">
        <v>1.1111111111111099E-2</v>
      </c>
      <c r="S10421">
        <v>2.4845199749997701E-2</v>
      </c>
      <c r="T10421">
        <v>5</v>
      </c>
    </row>
    <row r="10422" spans="1:20">
      <c r="A10422" s="66" t="s">
        <v>1739</v>
      </c>
      <c r="B10422" t="s">
        <v>1821</v>
      </c>
      <c r="C10422" t="s">
        <v>1491</v>
      </c>
      <c r="D10422" s="1" t="s">
        <v>44</v>
      </c>
      <c r="E10422" s="1" t="s">
        <v>73</v>
      </c>
      <c r="F10422" s="38" t="s">
        <v>73</v>
      </c>
      <c r="G10422" s="151">
        <v>1835</v>
      </c>
      <c r="H10422" s="151">
        <f t="shared" si="638"/>
        <v>1</v>
      </c>
      <c r="I10422" s="213"/>
      <c r="J10422" s="303"/>
      <c r="K10422" s="303"/>
      <c r="L10422" s="303" t="s">
        <v>100</v>
      </c>
      <c r="M10422" s="2">
        <v>0.116666666666667</v>
      </c>
      <c r="N10422">
        <v>9.7182531580755002E-2</v>
      </c>
      <c r="O10422">
        <v>0.21730674684008799</v>
      </c>
      <c r="P10422">
        <v>5</v>
      </c>
      <c r="Q10422" s="2">
        <v>3.3986928104575202E-2</v>
      </c>
      <c r="R10422">
        <v>1.6432742597090998E-2</v>
      </c>
      <c r="S10422">
        <v>3.6744729503851999E-2</v>
      </c>
      <c r="T10422">
        <v>5</v>
      </c>
    </row>
    <row r="10423" spans="1:20">
      <c r="A10423" s="66" t="s">
        <v>1739</v>
      </c>
      <c r="B10423" t="s">
        <v>1824</v>
      </c>
      <c r="C10423" t="s">
        <v>1491</v>
      </c>
      <c r="D10423" s="1" t="s">
        <v>44</v>
      </c>
      <c r="E10423" s="1" t="s">
        <v>73</v>
      </c>
      <c r="F10423" s="38" t="s">
        <v>73</v>
      </c>
      <c r="G10423" s="151">
        <v>0</v>
      </c>
      <c r="H10423" s="151">
        <f t="shared" si="638"/>
        <v>0</v>
      </c>
      <c r="I10423" s="213" t="s">
        <v>100</v>
      </c>
      <c r="J10423" s="303"/>
      <c r="K10423" s="303"/>
      <c r="L10423" s="303"/>
      <c r="M10423" s="2">
        <v>0.155555555555556</v>
      </c>
      <c r="N10423">
        <v>6.5499034014175506E-2</v>
      </c>
      <c r="O10423">
        <v>0.14646029251626699</v>
      </c>
      <c r="P10423">
        <v>5</v>
      </c>
      <c r="Q10423" s="2">
        <v>0.183054187192118</v>
      </c>
      <c r="R10423">
        <v>0.143878259911524</v>
      </c>
      <c r="S10423">
        <v>0.32172156964655002</v>
      </c>
      <c r="T10423">
        <v>5</v>
      </c>
    </row>
    <row r="10424" spans="1:20">
      <c r="A10424" s="66" t="s">
        <v>1739</v>
      </c>
      <c r="B10424" t="s">
        <v>1824</v>
      </c>
      <c r="C10424" t="s">
        <v>1491</v>
      </c>
      <c r="D10424" s="1" t="s">
        <v>44</v>
      </c>
      <c r="E10424" s="1" t="s">
        <v>73</v>
      </c>
      <c r="F10424" s="38" t="s">
        <v>73</v>
      </c>
      <c r="G10424" s="151">
        <v>30</v>
      </c>
      <c r="H10424" s="151">
        <f t="shared" si="638"/>
        <v>1.6348773841961851E-2</v>
      </c>
      <c r="I10424" s="213"/>
      <c r="J10424" s="303" t="s">
        <v>100</v>
      </c>
      <c r="K10424" s="303"/>
      <c r="L10424" s="303"/>
      <c r="M10424" s="2">
        <v>0.47222222222222199</v>
      </c>
      <c r="N10424">
        <v>0.118504050042786</v>
      </c>
      <c r="O10424">
        <v>0.26498311150470699</v>
      </c>
      <c r="P10424">
        <v>5</v>
      </c>
      <c r="Q10424" s="2">
        <v>0.194444444444444</v>
      </c>
      <c r="R10424">
        <v>0.161015297179883</v>
      </c>
      <c r="S10424">
        <v>0.36004114991154801</v>
      </c>
      <c r="T10424">
        <v>5</v>
      </c>
    </row>
    <row r="10425" spans="1:20">
      <c r="A10425" s="66" t="s">
        <v>1739</v>
      </c>
      <c r="B10425" t="s">
        <v>1824</v>
      </c>
      <c r="C10425" t="s">
        <v>1491</v>
      </c>
      <c r="D10425" s="1" t="s">
        <v>44</v>
      </c>
      <c r="E10425" s="1" t="s">
        <v>73</v>
      </c>
      <c r="F10425" s="38" t="s">
        <v>73</v>
      </c>
      <c r="G10425" s="151">
        <v>1835</v>
      </c>
      <c r="H10425" s="151">
        <f t="shared" si="638"/>
        <v>1</v>
      </c>
      <c r="I10425" s="213"/>
      <c r="J10425" s="303"/>
      <c r="K10425" s="303"/>
      <c r="L10425" s="303" t="s">
        <v>100</v>
      </c>
      <c r="M10425" s="2">
        <v>0.49444444444444402</v>
      </c>
      <c r="N10425">
        <v>0.115001341913802</v>
      </c>
      <c r="O10425">
        <v>0.25715081802295803</v>
      </c>
      <c r="P10425">
        <v>5</v>
      </c>
      <c r="Q10425" s="2">
        <v>0.24575163398692801</v>
      </c>
      <c r="R10425">
        <v>0.17039640003641901</v>
      </c>
      <c r="S10425">
        <v>0.38101793360268099</v>
      </c>
      <c r="T10425">
        <v>5</v>
      </c>
    </row>
    <row r="10426" spans="1:20">
      <c r="A10426" s="66" t="s">
        <v>1739</v>
      </c>
      <c r="B10426" t="s">
        <v>1827</v>
      </c>
      <c r="C10426" t="s">
        <v>1491</v>
      </c>
      <c r="D10426" s="1" t="s">
        <v>44</v>
      </c>
      <c r="E10426" s="1" t="s">
        <v>73</v>
      </c>
      <c r="F10426" s="38" t="s">
        <v>73</v>
      </c>
      <c r="G10426" s="151">
        <v>0</v>
      </c>
      <c r="H10426" s="151">
        <f t="shared" si="638"/>
        <v>0</v>
      </c>
      <c r="I10426" s="213" t="s">
        <v>100</v>
      </c>
      <c r="J10426" s="303"/>
      <c r="K10426" s="303"/>
      <c r="L10426" s="303"/>
      <c r="M10426" s="2">
        <v>0</v>
      </c>
      <c r="N10426">
        <v>0</v>
      </c>
      <c r="O10426">
        <v>0</v>
      </c>
      <c r="P10426">
        <v>5</v>
      </c>
      <c r="Q10426" s="2">
        <v>0</v>
      </c>
      <c r="R10426">
        <v>0</v>
      </c>
      <c r="S10426">
        <v>0</v>
      </c>
      <c r="T10426">
        <v>5</v>
      </c>
    </row>
    <row r="10427" spans="1:20">
      <c r="A10427" s="66" t="s">
        <v>1739</v>
      </c>
      <c r="B10427" t="s">
        <v>1827</v>
      </c>
      <c r="C10427" t="s">
        <v>1491</v>
      </c>
      <c r="D10427" s="1" t="s">
        <v>44</v>
      </c>
      <c r="E10427" s="1" t="s">
        <v>73</v>
      </c>
      <c r="F10427" s="38" t="s">
        <v>73</v>
      </c>
      <c r="G10427" s="151">
        <v>30</v>
      </c>
      <c r="H10427" s="151">
        <f t="shared" si="638"/>
        <v>1.6348773841961851E-2</v>
      </c>
      <c r="I10427" s="213"/>
      <c r="J10427" s="303" t="s">
        <v>100</v>
      </c>
      <c r="K10427" s="303"/>
      <c r="L10427" s="303"/>
      <c r="M10427" s="2">
        <v>0</v>
      </c>
      <c r="N10427">
        <v>0</v>
      </c>
      <c r="O10427">
        <v>0</v>
      </c>
      <c r="P10427">
        <v>5</v>
      </c>
      <c r="Q10427" s="2">
        <v>0</v>
      </c>
      <c r="R10427">
        <v>0</v>
      </c>
      <c r="S10427">
        <v>0</v>
      </c>
      <c r="T10427">
        <v>5</v>
      </c>
    </row>
    <row r="10428" spans="1:20">
      <c r="A10428" s="66" t="s">
        <v>1739</v>
      </c>
      <c r="B10428" t="s">
        <v>1827</v>
      </c>
      <c r="C10428" t="s">
        <v>1491</v>
      </c>
      <c r="D10428" s="1" t="s">
        <v>44</v>
      </c>
      <c r="E10428" s="1" t="s">
        <v>73</v>
      </c>
      <c r="F10428" s="38" t="s">
        <v>73</v>
      </c>
      <c r="G10428" s="151">
        <v>1835</v>
      </c>
      <c r="H10428" s="151">
        <f t="shared" si="638"/>
        <v>1</v>
      </c>
      <c r="I10428" s="213"/>
      <c r="J10428" s="303"/>
      <c r="K10428" s="303"/>
      <c r="L10428" s="303" t="s">
        <v>100</v>
      </c>
      <c r="M10428" s="2">
        <v>0</v>
      </c>
      <c r="N10428">
        <v>0</v>
      </c>
      <c r="O10428">
        <v>0</v>
      </c>
      <c r="P10428">
        <v>5</v>
      </c>
      <c r="Q10428" s="2">
        <v>0</v>
      </c>
      <c r="R10428">
        <v>0</v>
      </c>
      <c r="S10428">
        <v>0</v>
      </c>
      <c r="T10428">
        <v>5</v>
      </c>
    </row>
    <row r="10429" spans="1:20">
      <c r="A10429" s="66" t="s">
        <v>1739</v>
      </c>
      <c r="B10429" t="s">
        <v>956</v>
      </c>
      <c r="C10429" t="s">
        <v>1491</v>
      </c>
      <c r="D10429" s="1" t="s">
        <v>44</v>
      </c>
      <c r="E10429" s="1" t="s">
        <v>73</v>
      </c>
      <c r="F10429" s="38" t="s">
        <v>73</v>
      </c>
      <c r="G10429" s="151">
        <v>0</v>
      </c>
      <c r="H10429" s="151">
        <f t="shared" si="638"/>
        <v>0</v>
      </c>
      <c r="I10429" s="213" t="s">
        <v>100</v>
      </c>
      <c r="J10429" s="303"/>
      <c r="K10429" s="303"/>
      <c r="L10429" s="303"/>
      <c r="M10429" s="2">
        <v>0</v>
      </c>
      <c r="N10429">
        <v>0</v>
      </c>
      <c r="O10429">
        <v>0</v>
      </c>
      <c r="P10429">
        <v>5</v>
      </c>
      <c r="Q10429" s="2">
        <v>0</v>
      </c>
      <c r="R10429">
        <v>0</v>
      </c>
      <c r="S10429">
        <v>0</v>
      </c>
      <c r="T10429">
        <v>5</v>
      </c>
    </row>
    <row r="10430" spans="1:20">
      <c r="A10430" s="66" t="s">
        <v>1739</v>
      </c>
      <c r="B10430" t="s">
        <v>956</v>
      </c>
      <c r="C10430" t="s">
        <v>1491</v>
      </c>
      <c r="D10430" s="1" t="s">
        <v>44</v>
      </c>
      <c r="E10430" s="1" t="s">
        <v>73</v>
      </c>
      <c r="F10430" s="38" t="s">
        <v>73</v>
      </c>
      <c r="G10430" s="151">
        <v>30</v>
      </c>
      <c r="H10430" s="151">
        <f t="shared" si="638"/>
        <v>1.6348773841961851E-2</v>
      </c>
      <c r="I10430" s="213"/>
      <c r="J10430" s="303" t="s">
        <v>100</v>
      </c>
      <c r="K10430" s="303"/>
      <c r="L10430" s="303"/>
      <c r="M10430" s="2">
        <v>0</v>
      </c>
      <c r="N10430">
        <v>0</v>
      </c>
      <c r="O10430">
        <v>0</v>
      </c>
      <c r="P10430">
        <v>5</v>
      </c>
      <c r="Q10430" s="2">
        <v>0</v>
      </c>
      <c r="R10430">
        <v>0</v>
      </c>
      <c r="S10430">
        <v>0</v>
      </c>
      <c r="T10430">
        <v>5</v>
      </c>
    </row>
    <row r="10431" spans="1:20">
      <c r="A10431" s="66" t="s">
        <v>1739</v>
      </c>
      <c r="B10431" t="s">
        <v>956</v>
      </c>
      <c r="C10431" t="s">
        <v>1491</v>
      </c>
      <c r="D10431" s="1" t="s">
        <v>44</v>
      </c>
      <c r="E10431" s="1" t="s">
        <v>73</v>
      </c>
      <c r="F10431" s="38" t="s">
        <v>73</v>
      </c>
      <c r="G10431" s="151">
        <v>1835</v>
      </c>
      <c r="H10431" s="151">
        <f t="shared" si="638"/>
        <v>1</v>
      </c>
      <c r="I10431" s="213"/>
      <c r="J10431" s="303"/>
      <c r="K10431" s="303"/>
      <c r="L10431" s="303" t="s">
        <v>100</v>
      </c>
      <c r="M10431" s="2">
        <v>0</v>
      </c>
      <c r="N10431">
        <v>0</v>
      </c>
      <c r="O10431">
        <v>0</v>
      </c>
      <c r="P10431">
        <v>5</v>
      </c>
      <c r="Q10431" s="2">
        <v>1.6666666666666701E-2</v>
      </c>
      <c r="R10431">
        <v>1.6666666666666701E-2</v>
      </c>
      <c r="S10431">
        <v>3.7267799624996503E-2</v>
      </c>
      <c r="T10431">
        <v>5</v>
      </c>
    </row>
    <row r="10432" spans="1:20">
      <c r="A10432" s="66" t="s">
        <v>1739</v>
      </c>
      <c r="B10432" t="s">
        <v>955</v>
      </c>
      <c r="C10432" t="s">
        <v>1491</v>
      </c>
      <c r="D10432" s="1" t="s">
        <v>44</v>
      </c>
      <c r="E10432" s="1" t="s">
        <v>73</v>
      </c>
      <c r="F10432" s="38" t="s">
        <v>73</v>
      </c>
      <c r="G10432" s="151">
        <v>0</v>
      </c>
      <c r="H10432" s="151">
        <f t="shared" si="638"/>
        <v>0</v>
      </c>
      <c r="I10432" s="213" t="s">
        <v>100</v>
      </c>
      <c r="J10432" s="303"/>
      <c r="K10432" s="303"/>
      <c r="L10432" s="303"/>
      <c r="M10432" s="2">
        <v>0</v>
      </c>
      <c r="N10432">
        <v>0</v>
      </c>
      <c r="O10432">
        <v>0</v>
      </c>
      <c r="P10432">
        <v>5</v>
      </c>
      <c r="Q10432" s="2">
        <v>0</v>
      </c>
      <c r="R10432">
        <v>0</v>
      </c>
      <c r="S10432">
        <v>0</v>
      </c>
      <c r="T10432">
        <v>5</v>
      </c>
    </row>
    <row r="10433" spans="1:20">
      <c r="A10433" s="66" t="s">
        <v>1739</v>
      </c>
      <c r="B10433" t="s">
        <v>955</v>
      </c>
      <c r="C10433" t="s">
        <v>1491</v>
      </c>
      <c r="D10433" s="1" t="s">
        <v>44</v>
      </c>
      <c r="E10433" s="1" t="s">
        <v>73</v>
      </c>
      <c r="F10433" s="38" t="s">
        <v>73</v>
      </c>
      <c r="G10433" s="151">
        <v>30</v>
      </c>
      <c r="H10433" s="151">
        <f t="shared" si="638"/>
        <v>1.6348773841961851E-2</v>
      </c>
      <c r="I10433" s="213"/>
      <c r="J10433" s="303" t="s">
        <v>100</v>
      </c>
      <c r="K10433" s="303"/>
      <c r="L10433" s="303"/>
      <c r="M10433" s="2">
        <v>5.5555555555555497E-3</v>
      </c>
      <c r="N10433">
        <v>5.5555555555555497E-3</v>
      </c>
      <c r="O10433">
        <v>1.24225998749988E-2</v>
      </c>
      <c r="P10433">
        <v>5</v>
      </c>
      <c r="Q10433" s="2">
        <v>0</v>
      </c>
      <c r="R10433">
        <v>0</v>
      </c>
      <c r="S10433">
        <v>0</v>
      </c>
      <c r="T10433">
        <v>5</v>
      </c>
    </row>
    <row r="10434" spans="1:20">
      <c r="A10434" s="66" t="s">
        <v>1739</v>
      </c>
      <c r="B10434" t="s">
        <v>955</v>
      </c>
      <c r="C10434" t="s">
        <v>1491</v>
      </c>
      <c r="D10434" s="1" t="s">
        <v>44</v>
      </c>
      <c r="E10434" s="1" t="s">
        <v>73</v>
      </c>
      <c r="F10434" s="38" t="s">
        <v>73</v>
      </c>
      <c r="G10434" s="151">
        <v>1835</v>
      </c>
      <c r="H10434" s="151">
        <f t="shared" si="638"/>
        <v>1</v>
      </c>
      <c r="I10434" s="213"/>
      <c r="J10434" s="303"/>
      <c r="K10434" s="303"/>
      <c r="L10434" s="303" t="s">
        <v>100</v>
      </c>
      <c r="M10434" s="2">
        <v>2.2222222222222199E-2</v>
      </c>
      <c r="N10434">
        <v>2.2222222222222199E-2</v>
      </c>
      <c r="O10434">
        <v>4.9690399499995298E-2</v>
      </c>
      <c r="P10434">
        <v>5</v>
      </c>
      <c r="Q10434" s="2">
        <v>0</v>
      </c>
      <c r="R10434">
        <v>0</v>
      </c>
      <c r="S10434">
        <v>0</v>
      </c>
      <c r="T10434">
        <v>5</v>
      </c>
    </row>
    <row r="10435" spans="1:20">
      <c r="A10435" s="66" t="s">
        <v>1739</v>
      </c>
      <c r="B10435" t="s">
        <v>1831</v>
      </c>
      <c r="C10435" t="s">
        <v>1491</v>
      </c>
      <c r="D10435" s="1" t="s">
        <v>44</v>
      </c>
      <c r="E10435" s="1" t="s">
        <v>73</v>
      </c>
      <c r="F10435" s="38" t="s">
        <v>73</v>
      </c>
      <c r="G10435" s="151">
        <v>0</v>
      </c>
      <c r="H10435" s="151">
        <f t="shared" si="638"/>
        <v>0</v>
      </c>
      <c r="I10435" s="213" t="s">
        <v>100</v>
      </c>
      <c r="J10435" s="303"/>
      <c r="K10435" s="303"/>
      <c r="L10435" s="303"/>
      <c r="M10435" s="2">
        <v>0.46666666666666701</v>
      </c>
      <c r="N10435">
        <v>0.19511788143150999</v>
      </c>
      <c r="O10435">
        <v>0.436296846506601</v>
      </c>
      <c r="P10435">
        <v>5</v>
      </c>
      <c r="Q10435" s="2">
        <v>5.6704980842911902E-2</v>
      </c>
      <c r="R10435">
        <v>3.60519907929433E-2</v>
      </c>
      <c r="S10435">
        <v>8.0614702137217706E-2</v>
      </c>
      <c r="T10435">
        <v>5</v>
      </c>
    </row>
    <row r="10436" spans="1:20">
      <c r="A10436" s="66" t="s">
        <v>1739</v>
      </c>
      <c r="B10436" t="s">
        <v>1831</v>
      </c>
      <c r="C10436" t="s">
        <v>1491</v>
      </c>
      <c r="D10436" s="1" t="s">
        <v>44</v>
      </c>
      <c r="E10436" s="1" t="s">
        <v>73</v>
      </c>
      <c r="F10436" s="38" t="s">
        <v>73</v>
      </c>
      <c r="G10436" s="151">
        <v>30</v>
      </c>
      <c r="H10436" s="151">
        <f t="shared" si="638"/>
        <v>1.6348773841961851E-2</v>
      </c>
      <c r="I10436" s="213"/>
      <c r="J10436" s="303" t="s">
        <v>100</v>
      </c>
      <c r="K10436" s="303"/>
      <c r="L10436" s="303"/>
      <c r="M10436" s="2">
        <v>0.25555555555555598</v>
      </c>
      <c r="N10436">
        <v>0.18662863369156499</v>
      </c>
      <c r="O10436">
        <v>0.41731431148224601</v>
      </c>
      <c r="P10436">
        <v>5</v>
      </c>
      <c r="Q10436" s="2">
        <v>0</v>
      </c>
      <c r="R10436">
        <v>0</v>
      </c>
      <c r="S10436">
        <v>0</v>
      </c>
      <c r="T10436">
        <v>5</v>
      </c>
    </row>
    <row r="10437" spans="1:20">
      <c r="A10437" s="66" t="s">
        <v>1739</v>
      </c>
      <c r="B10437" t="s">
        <v>1831</v>
      </c>
      <c r="C10437" t="s">
        <v>1491</v>
      </c>
      <c r="D10437" s="1" t="s">
        <v>44</v>
      </c>
      <c r="E10437" s="1" t="s">
        <v>73</v>
      </c>
      <c r="F10437" s="38" t="s">
        <v>73</v>
      </c>
      <c r="G10437" s="151">
        <v>1835</v>
      </c>
      <c r="H10437" s="151">
        <f t="shared" si="638"/>
        <v>1</v>
      </c>
      <c r="I10437" s="213"/>
      <c r="J10437" s="303"/>
      <c r="K10437" s="303"/>
      <c r="L10437" s="303" t="s">
        <v>100</v>
      </c>
      <c r="M10437" s="2">
        <v>0.28333333333333299</v>
      </c>
      <c r="N10437">
        <v>0.16606372419594601</v>
      </c>
      <c r="O10437">
        <v>0.37132977589891097</v>
      </c>
      <c r="P10437">
        <v>5</v>
      </c>
      <c r="Q10437" s="2">
        <v>1.1764705882352899E-2</v>
      </c>
      <c r="R10437">
        <v>1.1764705882352899E-2</v>
      </c>
      <c r="S10437">
        <v>2.6306682088232801E-2</v>
      </c>
      <c r="T10437">
        <v>5</v>
      </c>
    </row>
    <row r="10438" spans="1:20">
      <c r="A10438" s="66" t="s">
        <v>1739</v>
      </c>
      <c r="B10438" t="s">
        <v>1832</v>
      </c>
      <c r="C10438" t="s">
        <v>1491</v>
      </c>
      <c r="D10438" s="1" t="s">
        <v>44</v>
      </c>
      <c r="E10438" s="1" t="s">
        <v>73</v>
      </c>
      <c r="F10438" s="38" t="s">
        <v>73</v>
      </c>
      <c r="G10438" s="151">
        <v>0</v>
      </c>
      <c r="H10438" s="151">
        <f t="shared" si="638"/>
        <v>0</v>
      </c>
      <c r="I10438" s="213" t="s">
        <v>100</v>
      </c>
      <c r="J10438" s="303"/>
      <c r="K10438" s="303"/>
      <c r="L10438" s="303"/>
      <c r="M10438" s="2">
        <v>0.40555584444444398</v>
      </c>
      <c r="N10438">
        <v>0.13396820633540399</v>
      </c>
      <c r="O10438">
        <v>0.29956201618968198</v>
      </c>
      <c r="P10438">
        <v>5</v>
      </c>
      <c r="Q10438" s="2">
        <v>0.63460317460317495</v>
      </c>
      <c r="R10438">
        <v>0.12960820468664899</v>
      </c>
      <c r="S10438">
        <v>0.289812756121054</v>
      </c>
      <c r="T10438">
        <v>5</v>
      </c>
    </row>
    <row r="10439" spans="1:20">
      <c r="A10439" s="66" t="s">
        <v>1739</v>
      </c>
      <c r="B10439" t="s">
        <v>1832</v>
      </c>
      <c r="C10439" t="s">
        <v>1491</v>
      </c>
      <c r="D10439" s="1" t="s">
        <v>44</v>
      </c>
      <c r="E10439" s="1" t="s">
        <v>73</v>
      </c>
      <c r="F10439" s="38" t="s">
        <v>73</v>
      </c>
      <c r="G10439" s="151">
        <v>30</v>
      </c>
      <c r="H10439" s="151">
        <f t="shared" si="638"/>
        <v>1.6348773841961851E-2</v>
      </c>
      <c r="I10439" s="213"/>
      <c r="J10439" s="303" t="s">
        <v>100</v>
      </c>
      <c r="K10439" s="303"/>
      <c r="L10439" s="303"/>
      <c r="M10439" s="2">
        <v>0.32222222222222202</v>
      </c>
      <c r="N10439">
        <v>3.7883838047182899E-2</v>
      </c>
      <c r="O10439">
        <v>8.4710837122093902E-2</v>
      </c>
      <c r="P10439">
        <v>5</v>
      </c>
      <c r="Q10439" s="2">
        <v>0.18333333333333299</v>
      </c>
      <c r="R10439">
        <v>7.3807390308813406E-2</v>
      </c>
      <c r="S10439">
        <v>0.165038341972366</v>
      </c>
      <c r="T10439">
        <v>5</v>
      </c>
    </row>
    <row r="10440" spans="1:20">
      <c r="A10440" s="66" t="s">
        <v>1739</v>
      </c>
      <c r="B10440" t="s">
        <v>1832</v>
      </c>
      <c r="C10440" t="s">
        <v>1491</v>
      </c>
      <c r="D10440" s="1" t="s">
        <v>44</v>
      </c>
      <c r="E10440" s="1" t="s">
        <v>73</v>
      </c>
      <c r="F10440" s="38" t="s">
        <v>73</v>
      </c>
      <c r="G10440" s="151">
        <v>1835</v>
      </c>
      <c r="H10440" s="151">
        <f t="shared" si="638"/>
        <v>1</v>
      </c>
      <c r="I10440" s="213"/>
      <c r="J10440" s="303"/>
      <c r="K10440" s="303"/>
      <c r="L10440" s="303" t="s">
        <v>100</v>
      </c>
      <c r="M10440" s="2">
        <v>0.405555555555556</v>
      </c>
      <c r="N10440">
        <v>9.9613450428006206E-2</v>
      </c>
      <c r="O10440">
        <v>0.222742446630327</v>
      </c>
      <c r="P10440">
        <v>5</v>
      </c>
      <c r="Q10440" s="2">
        <v>0.314705882352941</v>
      </c>
      <c r="R10440">
        <v>0.108097343492065</v>
      </c>
      <c r="S10440">
        <v>0.24171300823540101</v>
      </c>
      <c r="T10440">
        <v>5</v>
      </c>
    </row>
    <row r="10441" spans="1:20">
      <c r="A10441" s="66" t="s">
        <v>1739</v>
      </c>
      <c r="B10441" t="s">
        <v>1834</v>
      </c>
      <c r="C10441" t="s">
        <v>1491</v>
      </c>
      <c r="D10441" s="1" t="s">
        <v>44</v>
      </c>
      <c r="E10441" s="1" t="s">
        <v>73</v>
      </c>
      <c r="F10441" s="38" t="s">
        <v>73</v>
      </c>
      <c r="G10441" s="151">
        <v>0</v>
      </c>
      <c r="H10441" s="151">
        <f t="shared" si="638"/>
        <v>0</v>
      </c>
      <c r="I10441" s="213" t="s">
        <v>100</v>
      </c>
      <c r="J10441" s="303"/>
      <c r="K10441" s="303"/>
      <c r="L10441" s="303"/>
      <c r="M10441" s="2">
        <v>0.46111111111111103</v>
      </c>
      <c r="N10441">
        <v>0.111319249497299</v>
      </c>
      <c r="O10441">
        <v>0.248917409080221</v>
      </c>
      <c r="P10441">
        <v>5</v>
      </c>
      <c r="Q10441" s="2">
        <v>0.39681992337164801</v>
      </c>
      <c r="R10441">
        <v>0.13201117809662899</v>
      </c>
      <c r="S10441">
        <v>0.29518596801389402</v>
      </c>
      <c r="T10441">
        <v>5</v>
      </c>
    </row>
    <row r="10442" spans="1:20">
      <c r="A10442" s="66" t="s">
        <v>1739</v>
      </c>
      <c r="B10442" t="s">
        <v>1834</v>
      </c>
      <c r="C10442" t="s">
        <v>1491</v>
      </c>
      <c r="D10442" s="1" t="s">
        <v>44</v>
      </c>
      <c r="E10442" s="1" t="s">
        <v>73</v>
      </c>
      <c r="F10442" s="38" t="s">
        <v>73</v>
      </c>
      <c r="G10442" s="151">
        <v>30</v>
      </c>
      <c r="H10442" s="151">
        <f t="shared" si="638"/>
        <v>1.6348773841961851E-2</v>
      </c>
      <c r="I10442" s="213"/>
      <c r="J10442" s="303" t="s">
        <v>100</v>
      </c>
      <c r="K10442" s="303"/>
      <c r="L10442" s="303"/>
      <c r="M10442" s="2">
        <v>0.71111111111111103</v>
      </c>
      <c r="N10442">
        <v>0.139332624488716</v>
      </c>
      <c r="O10442">
        <v>0.311557219840221</v>
      </c>
      <c r="P10442">
        <v>5</v>
      </c>
      <c r="Q10442" s="2">
        <v>0.67222222222222205</v>
      </c>
      <c r="R10442">
        <v>6.8830620518688101E-2</v>
      </c>
      <c r="S10442">
        <v>0.15390994641327899</v>
      </c>
      <c r="T10442">
        <v>5</v>
      </c>
    </row>
    <row r="10443" spans="1:20">
      <c r="A10443" s="66" t="s">
        <v>1739</v>
      </c>
      <c r="B10443" t="s">
        <v>1834</v>
      </c>
      <c r="C10443" t="s">
        <v>1491</v>
      </c>
      <c r="D10443" s="1" t="s">
        <v>44</v>
      </c>
      <c r="E10443" s="1" t="s">
        <v>73</v>
      </c>
      <c r="F10443" s="38" t="s">
        <v>73</v>
      </c>
      <c r="G10443" s="151">
        <v>1835</v>
      </c>
      <c r="H10443" s="151">
        <f t="shared" si="638"/>
        <v>1</v>
      </c>
      <c r="I10443" s="213"/>
      <c r="J10443" s="303"/>
      <c r="K10443" s="303"/>
      <c r="L10443" s="303" t="s">
        <v>100</v>
      </c>
      <c r="M10443" s="2">
        <v>0.76111111111111096</v>
      </c>
      <c r="N10443">
        <v>0.113379620177548</v>
      </c>
      <c r="O10443">
        <v>0.25352453798010299</v>
      </c>
      <c r="P10443">
        <v>5</v>
      </c>
      <c r="Q10443" s="2">
        <v>0.78692810457516305</v>
      </c>
      <c r="R10443">
        <v>4.03353239362493E-2</v>
      </c>
      <c r="S10443">
        <v>9.0192526215927799E-2</v>
      </c>
      <c r="T10443">
        <v>5</v>
      </c>
    </row>
    <row r="10444" spans="1:20">
      <c r="A10444" s="66" t="s">
        <v>1739</v>
      </c>
      <c r="B10444" t="s">
        <v>1835</v>
      </c>
      <c r="C10444" t="s">
        <v>1491</v>
      </c>
      <c r="D10444" s="1" t="s">
        <v>44</v>
      </c>
      <c r="E10444" s="1" t="s">
        <v>73</v>
      </c>
      <c r="F10444" s="38" t="s">
        <v>73</v>
      </c>
      <c r="G10444" s="151">
        <v>0</v>
      </c>
      <c r="H10444" s="151">
        <f t="shared" si="638"/>
        <v>0</v>
      </c>
      <c r="I10444" s="213" t="s">
        <v>100</v>
      </c>
      <c r="J10444" s="303"/>
      <c r="K10444" s="303"/>
      <c r="L10444" s="303"/>
      <c r="M10444" s="2">
        <v>0</v>
      </c>
      <c r="N10444">
        <v>0</v>
      </c>
      <c r="O10444">
        <v>0</v>
      </c>
      <c r="P10444">
        <v>5</v>
      </c>
      <c r="Q10444" s="2">
        <v>5.0634920634920602E-2</v>
      </c>
      <c r="R10444">
        <v>3.1250497602488297E-2</v>
      </c>
      <c r="S10444">
        <v>6.9878236969857899E-2</v>
      </c>
      <c r="T10444">
        <v>5</v>
      </c>
    </row>
    <row r="10445" spans="1:20">
      <c r="A10445" s="66" t="s">
        <v>1739</v>
      </c>
      <c r="B10445" t="s">
        <v>1835</v>
      </c>
      <c r="C10445" t="s">
        <v>1491</v>
      </c>
      <c r="D10445" s="1" t="s">
        <v>44</v>
      </c>
      <c r="E10445" s="1" t="s">
        <v>73</v>
      </c>
      <c r="F10445" s="38" t="s">
        <v>73</v>
      </c>
      <c r="G10445" s="151">
        <v>30</v>
      </c>
      <c r="H10445" s="151">
        <f t="shared" si="638"/>
        <v>1.6348773841961851E-2</v>
      </c>
      <c r="I10445" s="213"/>
      <c r="J10445" s="303" t="s">
        <v>100</v>
      </c>
      <c r="K10445" s="303"/>
      <c r="L10445" s="303"/>
      <c r="M10445" s="2">
        <v>0</v>
      </c>
      <c r="N10445">
        <v>0</v>
      </c>
      <c r="O10445">
        <v>0</v>
      </c>
      <c r="P10445">
        <v>5</v>
      </c>
      <c r="Q10445" s="2">
        <v>2.7777777777777801E-2</v>
      </c>
      <c r="R10445">
        <v>2.1516574145596799E-2</v>
      </c>
      <c r="S10445">
        <v>4.8112522432468802E-2</v>
      </c>
      <c r="T10445">
        <v>5</v>
      </c>
    </row>
    <row r="10446" spans="1:20">
      <c r="A10446" s="66" t="s">
        <v>1739</v>
      </c>
      <c r="B10446" t="s">
        <v>1835</v>
      </c>
      <c r="C10446" t="s">
        <v>1491</v>
      </c>
      <c r="D10446" s="1" t="s">
        <v>44</v>
      </c>
      <c r="E10446" s="1" t="s">
        <v>73</v>
      </c>
      <c r="F10446" s="38" t="s">
        <v>73</v>
      </c>
      <c r="G10446" s="151">
        <v>1835</v>
      </c>
      <c r="H10446" s="151">
        <f t="shared" si="638"/>
        <v>1</v>
      </c>
      <c r="I10446" s="213"/>
      <c r="J10446" s="303"/>
      <c r="K10446" s="303"/>
      <c r="L10446" s="303" t="s">
        <v>100</v>
      </c>
      <c r="M10446" s="2">
        <v>0</v>
      </c>
      <c r="N10446">
        <v>0</v>
      </c>
      <c r="O10446">
        <v>0</v>
      </c>
      <c r="P10446">
        <v>5</v>
      </c>
      <c r="Q10446" s="2">
        <v>0</v>
      </c>
      <c r="R10446">
        <v>0</v>
      </c>
      <c r="S10446">
        <v>0</v>
      </c>
      <c r="T10446">
        <v>5</v>
      </c>
    </row>
    <row r="10447" spans="1:20">
      <c r="A10447" s="66" t="s">
        <v>1739</v>
      </c>
      <c r="B10447" t="s">
        <v>705</v>
      </c>
      <c r="C10447" t="s">
        <v>1491</v>
      </c>
      <c r="D10447" s="1" t="s">
        <v>44</v>
      </c>
      <c r="E10447" s="1" t="s">
        <v>73</v>
      </c>
      <c r="F10447" s="38" t="s">
        <v>73</v>
      </c>
      <c r="G10447" s="151">
        <v>0</v>
      </c>
      <c r="H10447" s="151">
        <f t="shared" si="638"/>
        <v>0</v>
      </c>
      <c r="I10447" s="213" t="s">
        <v>100</v>
      </c>
      <c r="J10447" s="303"/>
      <c r="K10447" s="303"/>
      <c r="L10447" s="303"/>
      <c r="M10447" s="2">
        <v>0</v>
      </c>
      <c r="N10447">
        <v>0</v>
      </c>
      <c r="O10447">
        <v>0</v>
      </c>
      <c r="P10447">
        <v>5</v>
      </c>
      <c r="Q10447" s="2">
        <v>0</v>
      </c>
      <c r="R10447">
        <v>0</v>
      </c>
      <c r="S10447">
        <v>0</v>
      </c>
      <c r="T10447">
        <v>5</v>
      </c>
    </row>
    <row r="10448" spans="1:20">
      <c r="A10448" s="66" t="s">
        <v>1739</v>
      </c>
      <c r="B10448" t="s">
        <v>705</v>
      </c>
      <c r="C10448" t="s">
        <v>1491</v>
      </c>
      <c r="D10448" s="1" t="s">
        <v>44</v>
      </c>
      <c r="E10448" s="1" t="s">
        <v>73</v>
      </c>
      <c r="F10448" s="38" t="s">
        <v>73</v>
      </c>
      <c r="G10448" s="151">
        <v>30</v>
      </c>
      <c r="H10448" s="151">
        <f t="shared" si="638"/>
        <v>1.6348773841961851E-2</v>
      </c>
      <c r="I10448" s="213"/>
      <c r="J10448" s="303" t="s">
        <v>100</v>
      </c>
      <c r="K10448" s="303"/>
      <c r="L10448" s="303"/>
      <c r="M10448" s="2">
        <v>0</v>
      </c>
      <c r="N10448">
        <v>0</v>
      </c>
      <c r="O10448">
        <v>0</v>
      </c>
      <c r="P10448">
        <v>5</v>
      </c>
      <c r="Q10448" s="2">
        <v>0</v>
      </c>
      <c r="R10448">
        <v>0</v>
      </c>
      <c r="S10448">
        <v>0</v>
      </c>
      <c r="T10448">
        <v>5</v>
      </c>
    </row>
    <row r="10449" spans="1:20">
      <c r="A10449" s="66" t="s">
        <v>1739</v>
      </c>
      <c r="B10449" t="s">
        <v>705</v>
      </c>
      <c r="C10449" t="s">
        <v>1491</v>
      </c>
      <c r="D10449" s="1" t="s">
        <v>44</v>
      </c>
      <c r="E10449" s="1" t="s">
        <v>73</v>
      </c>
      <c r="F10449" s="38" t="s">
        <v>73</v>
      </c>
      <c r="G10449" s="151">
        <v>1835</v>
      </c>
      <c r="H10449" s="151">
        <f t="shared" si="638"/>
        <v>1</v>
      </c>
      <c r="I10449" s="213"/>
      <c r="J10449" s="303"/>
      <c r="K10449" s="303"/>
      <c r="L10449" s="303" t="s">
        <v>100</v>
      </c>
      <c r="M10449" s="2">
        <v>0</v>
      </c>
      <c r="N10449">
        <v>0</v>
      </c>
      <c r="O10449">
        <v>0</v>
      </c>
      <c r="P10449">
        <v>5</v>
      </c>
      <c r="Q10449" s="2">
        <v>0</v>
      </c>
      <c r="R10449">
        <v>0</v>
      </c>
      <c r="S10449">
        <v>0</v>
      </c>
      <c r="T10449">
        <v>5</v>
      </c>
    </row>
    <row r="10450" spans="1:20">
      <c r="A10450" s="66" t="s">
        <v>1739</v>
      </c>
      <c r="B10450" t="s">
        <v>1836</v>
      </c>
      <c r="C10450" t="s">
        <v>1491</v>
      </c>
      <c r="D10450" s="1" t="s">
        <v>44</v>
      </c>
      <c r="E10450" s="1" t="s">
        <v>73</v>
      </c>
      <c r="F10450" s="38" t="s">
        <v>73</v>
      </c>
      <c r="G10450" s="151">
        <v>0</v>
      </c>
      <c r="H10450" s="151">
        <f t="shared" si="638"/>
        <v>0</v>
      </c>
      <c r="I10450" s="213" t="s">
        <v>100</v>
      </c>
      <c r="J10450" s="303"/>
      <c r="K10450" s="303"/>
      <c r="L10450" s="303"/>
      <c r="M10450" s="2">
        <v>0</v>
      </c>
      <c r="N10450">
        <v>0</v>
      </c>
      <c r="O10450">
        <v>0</v>
      </c>
      <c r="P10450">
        <v>5</v>
      </c>
      <c r="Q10450" s="2">
        <v>0</v>
      </c>
      <c r="R10450">
        <v>0</v>
      </c>
      <c r="S10450">
        <v>0</v>
      </c>
      <c r="T10450">
        <v>5</v>
      </c>
    </row>
    <row r="10451" spans="1:20">
      <c r="A10451" s="66" t="s">
        <v>1739</v>
      </c>
      <c r="B10451" t="s">
        <v>1836</v>
      </c>
      <c r="C10451" t="s">
        <v>1491</v>
      </c>
      <c r="D10451" s="1" t="s">
        <v>44</v>
      </c>
      <c r="E10451" s="1" t="s">
        <v>73</v>
      </c>
      <c r="F10451" s="38" t="s">
        <v>73</v>
      </c>
      <c r="G10451" s="151">
        <v>30</v>
      </c>
      <c r="H10451" s="151">
        <f t="shared" si="638"/>
        <v>1.6348773841961851E-2</v>
      </c>
      <c r="I10451" s="213"/>
      <c r="J10451" s="303" t="s">
        <v>100</v>
      </c>
      <c r="K10451" s="303"/>
      <c r="L10451" s="303"/>
      <c r="M10451" s="2">
        <v>0</v>
      </c>
      <c r="N10451">
        <v>0</v>
      </c>
      <c r="O10451">
        <v>0</v>
      </c>
      <c r="P10451">
        <v>5</v>
      </c>
      <c r="Q10451" s="2">
        <v>0</v>
      </c>
      <c r="R10451">
        <v>0</v>
      </c>
      <c r="S10451">
        <v>0</v>
      </c>
      <c r="T10451">
        <v>5</v>
      </c>
    </row>
    <row r="10452" spans="1:20">
      <c r="A10452" s="66" t="s">
        <v>1739</v>
      </c>
      <c r="B10452" t="s">
        <v>1836</v>
      </c>
      <c r="C10452" t="s">
        <v>1491</v>
      </c>
      <c r="D10452" s="1" t="s">
        <v>44</v>
      </c>
      <c r="E10452" s="1" t="s">
        <v>73</v>
      </c>
      <c r="F10452" s="38" t="s">
        <v>73</v>
      </c>
      <c r="G10452" s="151">
        <v>1835</v>
      </c>
      <c r="H10452" s="151">
        <f t="shared" si="638"/>
        <v>1</v>
      </c>
      <c r="I10452" s="213"/>
      <c r="J10452" s="303"/>
      <c r="K10452" s="303"/>
      <c r="L10452" s="303" t="s">
        <v>100</v>
      </c>
      <c r="M10452" s="2">
        <v>0</v>
      </c>
      <c r="N10452">
        <v>0</v>
      </c>
      <c r="O10452">
        <v>0</v>
      </c>
      <c r="P10452">
        <v>5</v>
      </c>
      <c r="Q10452" s="2">
        <v>0</v>
      </c>
      <c r="R10452">
        <v>0</v>
      </c>
      <c r="S10452">
        <v>0</v>
      </c>
      <c r="T10452">
        <v>5</v>
      </c>
    </row>
    <row r="10453" spans="1:20">
      <c r="A10453" s="66" t="s">
        <v>1739</v>
      </c>
      <c r="B10453" t="s">
        <v>1837</v>
      </c>
      <c r="C10453" t="s">
        <v>1491</v>
      </c>
      <c r="D10453" s="1" t="s">
        <v>44</v>
      </c>
      <c r="E10453" s="1" t="s">
        <v>73</v>
      </c>
      <c r="F10453" s="38" t="s">
        <v>73</v>
      </c>
      <c r="G10453" s="151">
        <v>0</v>
      </c>
      <c r="H10453" s="151">
        <f t="shared" ref="H10453:H10516" si="639">G10453/1835</f>
        <v>0</v>
      </c>
      <c r="I10453" s="213" t="s">
        <v>100</v>
      </c>
      <c r="J10453" s="303"/>
      <c r="K10453" s="303"/>
      <c r="L10453" s="303"/>
      <c r="M10453" s="2">
        <v>9.44444444444444E-2</v>
      </c>
      <c r="N10453">
        <v>5.0917507721731599E-2</v>
      </c>
      <c r="O10453">
        <v>0.11385500851066201</v>
      </c>
      <c r="P10453">
        <v>5</v>
      </c>
      <c r="Q10453" s="2">
        <v>7.7038861521620094E-2</v>
      </c>
      <c r="R10453">
        <v>3.21907607693529E-2</v>
      </c>
      <c r="S10453">
        <v>7.1980729327706397E-2</v>
      </c>
      <c r="T10453">
        <v>5</v>
      </c>
    </row>
    <row r="10454" spans="1:20">
      <c r="A10454" s="66" t="s">
        <v>1739</v>
      </c>
      <c r="B10454" t="s">
        <v>1837</v>
      </c>
      <c r="C10454" t="s">
        <v>1491</v>
      </c>
      <c r="D10454" s="1" t="s">
        <v>44</v>
      </c>
      <c r="E10454" s="1" t="s">
        <v>73</v>
      </c>
      <c r="F10454" s="38" t="s">
        <v>73</v>
      </c>
      <c r="G10454" s="151">
        <v>30</v>
      </c>
      <c r="H10454" s="151">
        <f t="shared" si="639"/>
        <v>1.6348773841961851E-2</v>
      </c>
      <c r="I10454" s="213"/>
      <c r="J10454" s="303" t="s">
        <v>100</v>
      </c>
      <c r="K10454" s="303"/>
      <c r="L10454" s="303"/>
      <c r="M10454" s="2">
        <v>5.5555555555555601E-2</v>
      </c>
      <c r="N10454">
        <v>3.51364184463153E-2</v>
      </c>
      <c r="O10454">
        <v>7.8567420131838595E-2</v>
      </c>
      <c r="P10454">
        <v>5</v>
      </c>
      <c r="Q10454" s="2">
        <v>1.6666666666666701E-2</v>
      </c>
      <c r="R10454">
        <v>1.6666666666666701E-2</v>
      </c>
      <c r="S10454">
        <v>3.7267799624996503E-2</v>
      </c>
      <c r="T10454">
        <v>5</v>
      </c>
    </row>
    <row r="10455" spans="1:20">
      <c r="A10455" s="66" t="s">
        <v>1739</v>
      </c>
      <c r="B10455" t="s">
        <v>1837</v>
      </c>
      <c r="C10455" t="s">
        <v>1491</v>
      </c>
      <c r="D10455" s="1" t="s">
        <v>44</v>
      </c>
      <c r="E10455" s="1" t="s">
        <v>73</v>
      </c>
      <c r="F10455" s="38" t="s">
        <v>73</v>
      </c>
      <c r="G10455" s="151">
        <v>1835</v>
      </c>
      <c r="H10455" s="151">
        <f t="shared" si="639"/>
        <v>1</v>
      </c>
      <c r="I10455" s="213"/>
      <c r="J10455" s="303"/>
      <c r="K10455" s="303"/>
      <c r="L10455" s="303" t="s">
        <v>100</v>
      </c>
      <c r="M10455" s="2">
        <v>0.1</v>
      </c>
      <c r="N10455">
        <v>6.3707471895442902E-2</v>
      </c>
      <c r="O10455">
        <v>0.14245423783286801</v>
      </c>
      <c r="P10455">
        <v>5</v>
      </c>
      <c r="Q10455" s="2">
        <v>1.6666666666666701E-2</v>
      </c>
      <c r="R10455">
        <v>1.1111111111111099E-2</v>
      </c>
      <c r="S10455">
        <v>2.4845199749997701E-2</v>
      </c>
      <c r="T10455">
        <v>5</v>
      </c>
    </row>
    <row r="10456" spans="1:20">
      <c r="A10456" s="66" t="s">
        <v>1739</v>
      </c>
      <c r="B10456" t="s">
        <v>1839</v>
      </c>
      <c r="C10456" t="s">
        <v>1491</v>
      </c>
      <c r="D10456" s="1" t="s">
        <v>44</v>
      </c>
      <c r="E10456" s="1" t="s">
        <v>73</v>
      </c>
      <c r="F10456" s="38" t="s">
        <v>73</v>
      </c>
      <c r="G10456" s="151">
        <v>0</v>
      </c>
      <c r="H10456" s="151">
        <f t="shared" si="639"/>
        <v>0</v>
      </c>
      <c r="I10456" s="213" t="s">
        <v>100</v>
      </c>
      <c r="J10456" s="303"/>
      <c r="K10456" s="303"/>
      <c r="L10456" s="303"/>
      <c r="M10456" s="2">
        <v>0.133333333333333</v>
      </c>
      <c r="N10456">
        <v>3.6641405439647001E-2</v>
      </c>
      <c r="O10456">
        <v>8.1932673354181307E-2</v>
      </c>
      <c r="P10456">
        <v>5</v>
      </c>
      <c r="Q10456" s="2">
        <v>0.20496442255062899</v>
      </c>
      <c r="R10456">
        <v>0.120055240233247</v>
      </c>
      <c r="S10456">
        <v>0.26845167821660798</v>
      </c>
      <c r="T10456">
        <v>5</v>
      </c>
    </row>
    <row r="10457" spans="1:20">
      <c r="A10457" s="66" t="s">
        <v>1739</v>
      </c>
      <c r="B10457" t="s">
        <v>1839</v>
      </c>
      <c r="C10457" t="s">
        <v>1491</v>
      </c>
      <c r="D10457" s="1" t="s">
        <v>44</v>
      </c>
      <c r="E10457" s="1" t="s">
        <v>73</v>
      </c>
      <c r="F10457" s="38" t="s">
        <v>73</v>
      </c>
      <c r="G10457" s="151">
        <v>30</v>
      </c>
      <c r="H10457" s="151">
        <f t="shared" si="639"/>
        <v>1.6348773841961851E-2</v>
      </c>
      <c r="I10457" s="213"/>
      <c r="J10457" s="303" t="s">
        <v>100</v>
      </c>
      <c r="K10457" s="303"/>
      <c r="L10457" s="303"/>
      <c r="M10457" s="2">
        <v>3.3333333333333298E-2</v>
      </c>
      <c r="N10457">
        <v>1.6197088596792499E-2</v>
      </c>
      <c r="O10457">
        <v>3.62177911400147E-2</v>
      </c>
      <c r="P10457">
        <v>5</v>
      </c>
      <c r="Q10457" s="2">
        <v>0</v>
      </c>
      <c r="R10457">
        <v>0</v>
      </c>
      <c r="S10457">
        <v>0</v>
      </c>
      <c r="T10457">
        <v>5</v>
      </c>
    </row>
    <row r="10458" spans="1:20">
      <c r="A10458" s="66" t="s">
        <v>1739</v>
      </c>
      <c r="B10458" t="s">
        <v>1839</v>
      </c>
      <c r="C10458" t="s">
        <v>1491</v>
      </c>
      <c r="D10458" s="1" t="s">
        <v>44</v>
      </c>
      <c r="E10458" s="1" t="s">
        <v>73</v>
      </c>
      <c r="F10458" s="38" t="s">
        <v>73</v>
      </c>
      <c r="G10458" s="151">
        <v>1835</v>
      </c>
      <c r="H10458" s="151">
        <f t="shared" si="639"/>
        <v>1</v>
      </c>
      <c r="I10458" s="213"/>
      <c r="J10458" s="303"/>
      <c r="K10458" s="303"/>
      <c r="L10458" s="303" t="s">
        <v>100</v>
      </c>
      <c r="M10458" s="2">
        <v>4.4444444444444398E-2</v>
      </c>
      <c r="N10458">
        <v>1.41639430933133E-2</v>
      </c>
      <c r="O10458">
        <v>3.1671539586087198E-2</v>
      </c>
      <c r="P10458">
        <v>5</v>
      </c>
      <c r="Q10458" s="2">
        <v>1.1111111111111099E-2</v>
      </c>
      <c r="R10458">
        <v>1.1111111111111099E-2</v>
      </c>
      <c r="S10458">
        <v>2.4845199749997701E-2</v>
      </c>
      <c r="T10458">
        <v>5</v>
      </c>
    </row>
    <row r="10459" spans="1:20">
      <c r="A10459" s="66" t="s">
        <v>1739</v>
      </c>
      <c r="B10459" t="s">
        <v>1840</v>
      </c>
      <c r="C10459" t="s">
        <v>1491</v>
      </c>
      <c r="D10459" s="1" t="s">
        <v>44</v>
      </c>
      <c r="E10459" s="1" t="s">
        <v>73</v>
      </c>
      <c r="F10459" s="38" t="s">
        <v>73</v>
      </c>
      <c r="G10459" s="151">
        <v>0</v>
      </c>
      <c r="H10459" s="151">
        <f t="shared" si="639"/>
        <v>0</v>
      </c>
      <c r="I10459" s="213" t="s">
        <v>100</v>
      </c>
      <c r="J10459" s="303"/>
      <c r="K10459" s="303"/>
      <c r="L10459" s="303"/>
      <c r="M10459" s="2">
        <v>0.3</v>
      </c>
      <c r="N10459">
        <v>6.59685671502106E-2</v>
      </c>
      <c r="O10459">
        <v>0.14751020052613101</v>
      </c>
      <c r="P10459">
        <v>5</v>
      </c>
      <c r="Q10459" s="2">
        <v>0.46397920087575301</v>
      </c>
      <c r="R10459">
        <v>0.13434124327893299</v>
      </c>
      <c r="S10459">
        <v>0.30039615215353099</v>
      </c>
      <c r="T10459">
        <v>5</v>
      </c>
    </row>
    <row r="10460" spans="1:20">
      <c r="A10460" s="66" t="s">
        <v>1739</v>
      </c>
      <c r="B10460" t="s">
        <v>1840</v>
      </c>
      <c r="C10460" t="s">
        <v>1491</v>
      </c>
      <c r="D10460" s="1" t="s">
        <v>44</v>
      </c>
      <c r="E10460" s="1" t="s">
        <v>73</v>
      </c>
      <c r="F10460" s="38" t="s">
        <v>73</v>
      </c>
      <c r="G10460" s="151">
        <v>30</v>
      </c>
      <c r="H10460" s="151">
        <f t="shared" si="639"/>
        <v>1.6348773841961851E-2</v>
      </c>
      <c r="I10460" s="213"/>
      <c r="J10460" s="303" t="s">
        <v>100</v>
      </c>
      <c r="K10460" s="303"/>
      <c r="L10460" s="303"/>
      <c r="M10460" s="2">
        <v>8.8888888888888906E-2</v>
      </c>
      <c r="N10460">
        <v>2.3895347964007298E-2</v>
      </c>
      <c r="O10460">
        <v>5.3431622393531497E-2</v>
      </c>
      <c r="P10460">
        <v>5</v>
      </c>
      <c r="Q10460" s="2">
        <v>3.3333333333333298E-2</v>
      </c>
      <c r="R10460">
        <v>1.03934927410387E-2</v>
      </c>
      <c r="S10460">
        <v>2.32405562926132E-2</v>
      </c>
      <c r="T10460">
        <v>5</v>
      </c>
    </row>
    <row r="10461" spans="1:20">
      <c r="A10461" s="66" t="s">
        <v>1739</v>
      </c>
      <c r="B10461" t="s">
        <v>1840</v>
      </c>
      <c r="C10461" t="s">
        <v>1491</v>
      </c>
      <c r="D10461" s="1" t="s">
        <v>44</v>
      </c>
      <c r="E10461" s="1" t="s">
        <v>73</v>
      </c>
      <c r="F10461" s="38" t="s">
        <v>73</v>
      </c>
      <c r="G10461" s="151">
        <v>1835</v>
      </c>
      <c r="H10461" s="151">
        <f t="shared" si="639"/>
        <v>1</v>
      </c>
      <c r="I10461" s="213"/>
      <c r="J10461" s="303"/>
      <c r="K10461" s="303"/>
      <c r="L10461" s="303" t="s">
        <v>100</v>
      </c>
      <c r="M10461" s="2">
        <v>6.6666666666666693E-2</v>
      </c>
      <c r="N10461">
        <v>3.5789163129792002E-2</v>
      </c>
      <c r="O10461">
        <v>8.0027001616044105E-2</v>
      </c>
      <c r="P10461">
        <v>5</v>
      </c>
      <c r="Q10461" s="2">
        <v>5.5555555555555601E-2</v>
      </c>
      <c r="R10461">
        <v>1.9641855032959701E-2</v>
      </c>
      <c r="S10461">
        <v>4.3920523057894199E-2</v>
      </c>
      <c r="T10461">
        <v>5</v>
      </c>
    </row>
    <row r="10462" spans="1:20">
      <c r="A10462" s="66" t="s">
        <v>1739</v>
      </c>
      <c r="B10462" t="s">
        <v>1841</v>
      </c>
      <c r="C10462" t="s">
        <v>1491</v>
      </c>
      <c r="D10462" s="1" t="s">
        <v>44</v>
      </c>
      <c r="E10462" s="1" t="s">
        <v>73</v>
      </c>
      <c r="F10462" s="38" t="s">
        <v>73</v>
      </c>
      <c r="G10462" s="151">
        <v>0</v>
      </c>
      <c r="H10462" s="151">
        <f t="shared" si="639"/>
        <v>0</v>
      </c>
      <c r="I10462" s="213" t="s">
        <v>100</v>
      </c>
      <c r="J10462" s="303"/>
      <c r="K10462" s="303"/>
      <c r="L10462" s="303"/>
      <c r="M10462" s="2">
        <v>0</v>
      </c>
      <c r="N10462">
        <v>0</v>
      </c>
      <c r="O10462">
        <v>0</v>
      </c>
      <c r="P10462">
        <v>5</v>
      </c>
      <c r="Q10462" s="2">
        <v>0</v>
      </c>
      <c r="R10462">
        <v>0</v>
      </c>
      <c r="S10462">
        <v>0</v>
      </c>
      <c r="T10462">
        <v>5</v>
      </c>
    </row>
    <row r="10463" spans="1:20">
      <c r="A10463" s="66" t="s">
        <v>1739</v>
      </c>
      <c r="B10463" t="s">
        <v>1841</v>
      </c>
      <c r="C10463" t="s">
        <v>1491</v>
      </c>
      <c r="D10463" s="1" t="s">
        <v>44</v>
      </c>
      <c r="E10463" s="1" t="s">
        <v>73</v>
      </c>
      <c r="F10463" s="38" t="s">
        <v>73</v>
      </c>
      <c r="G10463" s="151">
        <v>30</v>
      </c>
      <c r="H10463" s="151">
        <f t="shared" si="639"/>
        <v>1.6348773841961851E-2</v>
      </c>
      <c r="I10463" s="213"/>
      <c r="J10463" s="303" t="s">
        <v>100</v>
      </c>
      <c r="K10463" s="303"/>
      <c r="L10463" s="303"/>
      <c r="M10463" s="2">
        <v>0</v>
      </c>
      <c r="N10463">
        <v>0</v>
      </c>
      <c r="O10463">
        <v>0</v>
      </c>
      <c r="P10463">
        <v>5</v>
      </c>
      <c r="Q10463" s="2">
        <v>0</v>
      </c>
      <c r="R10463">
        <v>0</v>
      </c>
      <c r="S10463">
        <v>0</v>
      </c>
      <c r="T10463">
        <v>5</v>
      </c>
    </row>
    <row r="10464" spans="1:20">
      <c r="A10464" s="66" t="s">
        <v>1739</v>
      </c>
      <c r="B10464" t="s">
        <v>1841</v>
      </c>
      <c r="C10464" t="s">
        <v>1491</v>
      </c>
      <c r="D10464" s="1" t="s">
        <v>44</v>
      </c>
      <c r="E10464" s="1" t="s">
        <v>73</v>
      </c>
      <c r="F10464" s="38" t="s">
        <v>73</v>
      </c>
      <c r="G10464" s="151">
        <v>1835</v>
      </c>
      <c r="H10464" s="151">
        <f t="shared" si="639"/>
        <v>1</v>
      </c>
      <c r="I10464" s="213"/>
      <c r="J10464" s="303"/>
      <c r="K10464" s="303"/>
      <c r="L10464" s="303" t="s">
        <v>100</v>
      </c>
      <c r="M10464" s="2">
        <v>0</v>
      </c>
      <c r="N10464">
        <v>0</v>
      </c>
      <c r="O10464">
        <v>0</v>
      </c>
      <c r="P10464">
        <v>5</v>
      </c>
      <c r="Q10464" s="2">
        <v>0</v>
      </c>
      <c r="R10464">
        <v>0</v>
      </c>
      <c r="S10464">
        <v>0</v>
      </c>
      <c r="T10464">
        <v>5</v>
      </c>
    </row>
    <row r="10465" spans="1:20">
      <c r="A10465" s="66" t="s">
        <v>1739</v>
      </c>
      <c r="B10465" t="s">
        <v>1846</v>
      </c>
      <c r="C10465" t="s">
        <v>1491</v>
      </c>
      <c r="D10465" s="1" t="s">
        <v>44</v>
      </c>
      <c r="E10465" s="1" t="s">
        <v>73</v>
      </c>
      <c r="F10465" s="38" t="s">
        <v>73</v>
      </c>
      <c r="G10465" s="151">
        <v>0</v>
      </c>
      <c r="H10465" s="151">
        <f t="shared" si="639"/>
        <v>0</v>
      </c>
      <c r="I10465" s="213" t="s">
        <v>100</v>
      </c>
      <c r="J10465" s="303"/>
      <c r="K10465" s="303"/>
      <c r="L10465" s="303"/>
      <c r="M10465" s="2">
        <v>0</v>
      </c>
      <c r="N10465">
        <v>0</v>
      </c>
      <c r="O10465">
        <v>0</v>
      </c>
      <c r="P10465">
        <v>5</v>
      </c>
      <c r="Q10465" s="2">
        <v>0</v>
      </c>
      <c r="R10465">
        <v>0</v>
      </c>
      <c r="S10465">
        <v>0</v>
      </c>
      <c r="T10465">
        <v>5</v>
      </c>
    </row>
    <row r="10466" spans="1:20">
      <c r="A10466" s="66" t="s">
        <v>1739</v>
      </c>
      <c r="B10466" t="s">
        <v>1846</v>
      </c>
      <c r="C10466" t="s">
        <v>1491</v>
      </c>
      <c r="D10466" s="1" t="s">
        <v>44</v>
      </c>
      <c r="E10466" s="1" t="s">
        <v>73</v>
      </c>
      <c r="F10466" s="38" t="s">
        <v>73</v>
      </c>
      <c r="G10466" s="151">
        <v>30</v>
      </c>
      <c r="H10466" s="151">
        <f t="shared" si="639"/>
        <v>1.6348773841961851E-2</v>
      </c>
      <c r="I10466" s="213"/>
      <c r="J10466" s="303" t="s">
        <v>100</v>
      </c>
      <c r="K10466" s="303"/>
      <c r="L10466" s="303"/>
      <c r="M10466" s="2">
        <v>5.5555555555555497E-3</v>
      </c>
      <c r="N10466">
        <v>5.5555555555555497E-3</v>
      </c>
      <c r="O10466">
        <v>1.24225998749988E-2</v>
      </c>
      <c r="P10466">
        <v>5</v>
      </c>
      <c r="Q10466" s="2">
        <v>1.6666666666666701E-2</v>
      </c>
      <c r="R10466">
        <v>1.6666666666666701E-2</v>
      </c>
      <c r="S10466">
        <v>3.7267799624996503E-2</v>
      </c>
      <c r="T10466">
        <v>5</v>
      </c>
    </row>
    <row r="10467" spans="1:20">
      <c r="A10467" s="66" t="s">
        <v>1739</v>
      </c>
      <c r="B10467" t="s">
        <v>1846</v>
      </c>
      <c r="C10467" t="s">
        <v>1491</v>
      </c>
      <c r="D10467" s="1" t="s">
        <v>44</v>
      </c>
      <c r="E10467" s="1" t="s">
        <v>73</v>
      </c>
      <c r="F10467" s="38" t="s">
        <v>73</v>
      </c>
      <c r="G10467" s="151">
        <v>1835</v>
      </c>
      <c r="H10467" s="151">
        <f t="shared" si="639"/>
        <v>1</v>
      </c>
      <c r="I10467" s="213"/>
      <c r="J10467" s="303"/>
      <c r="K10467" s="303"/>
      <c r="L10467" s="303" t="s">
        <v>100</v>
      </c>
      <c r="M10467" s="2">
        <v>5.5555555555555497E-3</v>
      </c>
      <c r="N10467">
        <v>5.5555555555555497E-3</v>
      </c>
      <c r="O10467">
        <v>1.24225998749988E-2</v>
      </c>
      <c r="P10467">
        <v>5</v>
      </c>
      <c r="Q10467" s="2">
        <v>1.6666666666666701E-2</v>
      </c>
      <c r="R10467">
        <v>1.6666666666666701E-2</v>
      </c>
      <c r="S10467">
        <v>3.7267799624996503E-2</v>
      </c>
      <c r="T10467">
        <v>5</v>
      </c>
    </row>
    <row r="10468" spans="1:20">
      <c r="A10468" s="66" t="s">
        <v>1739</v>
      </c>
      <c r="B10468" t="s">
        <v>1848</v>
      </c>
      <c r="C10468" t="s">
        <v>1491</v>
      </c>
      <c r="D10468" s="1" t="s">
        <v>44</v>
      </c>
      <c r="E10468" s="1" t="s">
        <v>73</v>
      </c>
      <c r="F10468" s="38" t="s">
        <v>73</v>
      </c>
      <c r="G10468" s="151">
        <v>0</v>
      </c>
      <c r="H10468" s="151">
        <f t="shared" si="639"/>
        <v>0</v>
      </c>
      <c r="I10468" s="213" t="s">
        <v>100</v>
      </c>
      <c r="J10468" s="303"/>
      <c r="K10468" s="303"/>
      <c r="L10468" s="303"/>
      <c r="M10468" s="2">
        <v>0.74444444444444402</v>
      </c>
      <c r="N10468">
        <v>7.6275167876366595E-2</v>
      </c>
      <c r="O10468">
        <v>0.170556460366764</v>
      </c>
      <c r="P10468">
        <v>5</v>
      </c>
      <c r="Q10468" s="2">
        <v>0.73160372194854995</v>
      </c>
      <c r="R10468">
        <v>0.14538490942184701</v>
      </c>
      <c r="S10468">
        <v>0.32509054036989898</v>
      </c>
      <c r="T10468">
        <v>5</v>
      </c>
    </row>
    <row r="10469" spans="1:20">
      <c r="A10469" s="66" t="s">
        <v>1739</v>
      </c>
      <c r="B10469" t="s">
        <v>1848</v>
      </c>
      <c r="C10469" t="s">
        <v>1491</v>
      </c>
      <c r="D10469" s="1" t="s">
        <v>44</v>
      </c>
      <c r="E10469" s="1" t="s">
        <v>73</v>
      </c>
      <c r="F10469" s="38" t="s">
        <v>73</v>
      </c>
      <c r="G10469" s="151">
        <v>30</v>
      </c>
      <c r="H10469" s="151">
        <f t="shared" si="639"/>
        <v>1.6348773841961851E-2</v>
      </c>
      <c r="I10469" s="213"/>
      <c r="J10469" s="303" t="s">
        <v>100</v>
      </c>
      <c r="K10469" s="303"/>
      <c r="L10469" s="303"/>
      <c r="M10469" s="2">
        <v>0.81666666666666698</v>
      </c>
      <c r="N10469">
        <v>7.9833932573332794E-2</v>
      </c>
      <c r="O10469">
        <v>0.17851410014510699</v>
      </c>
      <c r="P10469">
        <v>5</v>
      </c>
      <c r="Q10469" s="2">
        <v>0.55555555555555602</v>
      </c>
      <c r="R10469">
        <v>0.120120823946887</v>
      </c>
      <c r="S10469">
        <v>0.268598327858524</v>
      </c>
      <c r="T10469">
        <v>5</v>
      </c>
    </row>
    <row r="10470" spans="1:20">
      <c r="A10470" s="66" t="s">
        <v>1739</v>
      </c>
      <c r="B10470" t="s">
        <v>1848</v>
      </c>
      <c r="C10470" t="s">
        <v>1491</v>
      </c>
      <c r="D10470" s="1" t="s">
        <v>44</v>
      </c>
      <c r="E10470" s="1" t="s">
        <v>73</v>
      </c>
      <c r="F10470" s="38" t="s">
        <v>73</v>
      </c>
      <c r="G10470" s="151">
        <v>1835</v>
      </c>
      <c r="H10470" s="151">
        <f t="shared" si="639"/>
        <v>1</v>
      </c>
      <c r="I10470" s="213"/>
      <c r="J10470" s="303"/>
      <c r="K10470" s="303"/>
      <c r="L10470" s="303" t="s">
        <v>100</v>
      </c>
      <c r="M10470" s="2">
        <v>0.87777777777777799</v>
      </c>
      <c r="N10470">
        <v>3.6851386559504401E-2</v>
      </c>
      <c r="O10470">
        <v>8.2402205412173996E-2</v>
      </c>
      <c r="P10470">
        <v>5</v>
      </c>
      <c r="Q10470" s="2">
        <v>0.81176470588235305</v>
      </c>
      <c r="R10470">
        <v>7.7241795776237104E-2</v>
      </c>
      <c r="S10470">
        <v>0.17271790605982201</v>
      </c>
      <c r="T10470">
        <v>5</v>
      </c>
    </row>
    <row r="10471" spans="1:20">
      <c r="A10471" s="66" t="s">
        <v>1739</v>
      </c>
      <c r="B10471" t="s">
        <v>1850</v>
      </c>
      <c r="C10471" t="s">
        <v>1491</v>
      </c>
      <c r="D10471" s="1" t="s">
        <v>44</v>
      </c>
      <c r="E10471" s="1" t="s">
        <v>73</v>
      </c>
      <c r="F10471" s="38" t="s">
        <v>73</v>
      </c>
      <c r="G10471" s="151">
        <v>0</v>
      </c>
      <c r="H10471" s="151">
        <f t="shared" si="639"/>
        <v>0</v>
      </c>
      <c r="I10471" s="213" t="s">
        <v>100</v>
      </c>
      <c r="J10471" s="303"/>
      <c r="K10471" s="303"/>
      <c r="L10471" s="303"/>
      <c r="M10471" s="2">
        <v>4.4444444444444398E-2</v>
      </c>
      <c r="N10471">
        <v>4.4444444444444398E-2</v>
      </c>
      <c r="O10471">
        <v>9.9380798999990597E-2</v>
      </c>
      <c r="P10471">
        <v>5</v>
      </c>
      <c r="Q10471" s="2">
        <v>0.12617952928297799</v>
      </c>
      <c r="R10471">
        <v>7.2010854973186697E-2</v>
      </c>
      <c r="S10471">
        <v>0.161021166837924</v>
      </c>
      <c r="T10471">
        <v>5</v>
      </c>
    </row>
    <row r="10472" spans="1:20">
      <c r="A10472" s="66" t="s">
        <v>1739</v>
      </c>
      <c r="B10472" t="s">
        <v>1850</v>
      </c>
      <c r="C10472" t="s">
        <v>1491</v>
      </c>
      <c r="D10472" s="1" t="s">
        <v>44</v>
      </c>
      <c r="E10472" s="1" t="s">
        <v>73</v>
      </c>
      <c r="F10472" s="38" t="s">
        <v>73</v>
      </c>
      <c r="G10472" s="151">
        <v>30</v>
      </c>
      <c r="H10472" s="151">
        <f t="shared" si="639"/>
        <v>1.6348773841961851E-2</v>
      </c>
      <c r="I10472" s="213"/>
      <c r="J10472" s="303" t="s">
        <v>100</v>
      </c>
      <c r="K10472" s="303"/>
      <c r="L10472" s="303"/>
      <c r="M10472" s="2">
        <v>0</v>
      </c>
      <c r="N10472">
        <v>0</v>
      </c>
      <c r="O10472">
        <v>0</v>
      </c>
      <c r="P10472">
        <v>5</v>
      </c>
      <c r="Q10472" s="2">
        <v>0</v>
      </c>
      <c r="R10472">
        <v>0</v>
      </c>
      <c r="S10472">
        <v>0</v>
      </c>
      <c r="T10472">
        <v>5</v>
      </c>
    </row>
    <row r="10473" spans="1:20">
      <c r="A10473" s="66" t="s">
        <v>1739</v>
      </c>
      <c r="B10473" t="s">
        <v>1850</v>
      </c>
      <c r="C10473" t="s">
        <v>1491</v>
      </c>
      <c r="D10473" s="1" t="s">
        <v>44</v>
      </c>
      <c r="E10473" s="1" t="s">
        <v>73</v>
      </c>
      <c r="F10473" s="38" t="s">
        <v>73</v>
      </c>
      <c r="G10473" s="151">
        <v>1835</v>
      </c>
      <c r="H10473" s="151">
        <f t="shared" si="639"/>
        <v>1</v>
      </c>
      <c r="I10473" s="213"/>
      <c r="J10473" s="303"/>
      <c r="K10473" s="303"/>
      <c r="L10473" s="303" t="s">
        <v>100</v>
      </c>
      <c r="M10473" s="2">
        <v>1.6666666666666701E-2</v>
      </c>
      <c r="N10473">
        <v>1.1111111111111099E-2</v>
      </c>
      <c r="O10473">
        <v>2.4845199749997701E-2</v>
      </c>
      <c r="P10473">
        <v>5</v>
      </c>
      <c r="Q10473" s="2">
        <v>0</v>
      </c>
      <c r="R10473">
        <v>0</v>
      </c>
      <c r="S10473">
        <v>0</v>
      </c>
      <c r="T10473">
        <v>5</v>
      </c>
    </row>
    <row r="10474" spans="1:20">
      <c r="A10474" s="66" t="s">
        <v>1739</v>
      </c>
      <c r="B10474" t="s">
        <v>1852</v>
      </c>
      <c r="C10474" t="s">
        <v>1491</v>
      </c>
      <c r="D10474" s="1" t="s">
        <v>44</v>
      </c>
      <c r="E10474" s="1" t="s">
        <v>73</v>
      </c>
      <c r="F10474" s="38" t="s">
        <v>73</v>
      </c>
      <c r="G10474" s="151">
        <v>0</v>
      </c>
      <c r="H10474" s="151">
        <f t="shared" si="639"/>
        <v>0</v>
      </c>
      <c r="I10474" s="213" t="s">
        <v>100</v>
      </c>
      <c r="J10474" s="303"/>
      <c r="K10474" s="303"/>
      <c r="L10474" s="303"/>
      <c r="M10474" s="2">
        <v>0</v>
      </c>
      <c r="N10474">
        <v>0</v>
      </c>
      <c r="O10474">
        <v>0</v>
      </c>
      <c r="P10474">
        <v>5</v>
      </c>
      <c r="Q10474" s="2">
        <v>0</v>
      </c>
      <c r="R10474">
        <v>0</v>
      </c>
      <c r="S10474">
        <v>0</v>
      </c>
      <c r="T10474">
        <v>5</v>
      </c>
    </row>
    <row r="10475" spans="1:20">
      <c r="A10475" s="66" t="s">
        <v>1739</v>
      </c>
      <c r="B10475" t="s">
        <v>1852</v>
      </c>
      <c r="C10475" t="s">
        <v>1491</v>
      </c>
      <c r="D10475" s="1" t="s">
        <v>44</v>
      </c>
      <c r="E10475" s="1" t="s">
        <v>73</v>
      </c>
      <c r="F10475" s="38" t="s">
        <v>73</v>
      </c>
      <c r="G10475" s="151">
        <v>30</v>
      </c>
      <c r="H10475" s="151">
        <f t="shared" si="639"/>
        <v>1.6348773841961851E-2</v>
      </c>
      <c r="I10475" s="213"/>
      <c r="J10475" s="303" t="s">
        <v>100</v>
      </c>
      <c r="K10475" s="303"/>
      <c r="L10475" s="303"/>
      <c r="M10475" s="2">
        <v>0.18333333333333299</v>
      </c>
      <c r="N10475">
        <v>8.54364249957206E-2</v>
      </c>
      <c r="O10475">
        <v>0.19104165404499299</v>
      </c>
      <c r="P10475">
        <v>5</v>
      </c>
      <c r="Q10475" s="2">
        <v>3.3333333333333298E-2</v>
      </c>
      <c r="R10475">
        <v>2.6931554763424001E-2</v>
      </c>
      <c r="S10475">
        <v>6.0220787190774401E-2</v>
      </c>
      <c r="T10475">
        <v>5</v>
      </c>
    </row>
    <row r="10476" spans="1:20">
      <c r="A10476" s="66" t="s">
        <v>1739</v>
      </c>
      <c r="B10476" t="s">
        <v>1852</v>
      </c>
      <c r="C10476" t="s">
        <v>1491</v>
      </c>
      <c r="D10476" s="1" t="s">
        <v>44</v>
      </c>
      <c r="E10476" s="1" t="s">
        <v>73</v>
      </c>
      <c r="F10476" s="38" t="s">
        <v>73</v>
      </c>
      <c r="G10476" s="151">
        <v>1835</v>
      </c>
      <c r="H10476" s="151">
        <f t="shared" si="639"/>
        <v>1</v>
      </c>
      <c r="I10476" s="213"/>
      <c r="J10476" s="303"/>
      <c r="K10476" s="303"/>
      <c r="L10476" s="303" t="s">
        <v>100</v>
      </c>
      <c r="M10476" s="2">
        <v>0.11111111111111099</v>
      </c>
      <c r="N10476">
        <v>3.62177911400147E-2</v>
      </c>
      <c r="O10476">
        <v>8.09854429839625E-2</v>
      </c>
      <c r="P10476">
        <v>5</v>
      </c>
      <c r="Q10476" s="2">
        <v>2.7777777777777801E-2</v>
      </c>
      <c r="R10476">
        <v>2.7777777777777801E-2</v>
      </c>
      <c r="S10476">
        <v>6.2112999374994197E-2</v>
      </c>
      <c r="T10476">
        <v>5</v>
      </c>
    </row>
    <row r="10477" spans="1:20">
      <c r="A10477" s="66" t="s">
        <v>1739</v>
      </c>
      <c r="B10477" t="s">
        <v>1853</v>
      </c>
      <c r="C10477" t="s">
        <v>1491</v>
      </c>
      <c r="D10477" s="1" t="s">
        <v>44</v>
      </c>
      <c r="E10477" s="1" t="s">
        <v>73</v>
      </c>
      <c r="F10477" s="38" t="s">
        <v>73</v>
      </c>
      <c r="G10477" s="151">
        <v>0</v>
      </c>
      <c r="H10477" s="151">
        <f t="shared" si="639"/>
        <v>0</v>
      </c>
      <c r="I10477" s="213" t="s">
        <v>100</v>
      </c>
      <c r="J10477" s="303"/>
      <c r="K10477" s="303"/>
      <c r="L10477" s="303"/>
      <c r="M10477" s="2">
        <v>0.17777777777777801</v>
      </c>
      <c r="N10477">
        <v>0.17777777777777801</v>
      </c>
      <c r="O10477">
        <v>0.397523195999963</v>
      </c>
      <c r="P10477">
        <v>5</v>
      </c>
      <c r="Q10477" s="2">
        <v>0</v>
      </c>
      <c r="R10477">
        <v>0</v>
      </c>
      <c r="S10477">
        <v>0</v>
      </c>
      <c r="T10477">
        <v>5</v>
      </c>
    </row>
    <row r="10478" spans="1:20">
      <c r="A10478" s="66" t="s">
        <v>1739</v>
      </c>
      <c r="B10478" t="s">
        <v>1853</v>
      </c>
      <c r="C10478" t="s">
        <v>1491</v>
      </c>
      <c r="D10478" s="1" t="s">
        <v>44</v>
      </c>
      <c r="E10478" s="1" t="s">
        <v>73</v>
      </c>
      <c r="F10478" s="38" t="s">
        <v>73</v>
      </c>
      <c r="G10478" s="151">
        <v>30</v>
      </c>
      <c r="H10478" s="151">
        <f t="shared" si="639"/>
        <v>1.6348773841961851E-2</v>
      </c>
      <c r="I10478" s="213"/>
      <c r="J10478" s="303" t="s">
        <v>100</v>
      </c>
      <c r="K10478" s="303"/>
      <c r="L10478" s="303"/>
      <c r="M10478" s="2">
        <v>0.14444444444444399</v>
      </c>
      <c r="N10478">
        <v>0.14444444444444399</v>
      </c>
      <c r="O10478">
        <v>0.32298759674997002</v>
      </c>
      <c r="P10478">
        <v>5</v>
      </c>
      <c r="Q10478" s="2">
        <v>0</v>
      </c>
      <c r="R10478">
        <v>0</v>
      </c>
      <c r="S10478">
        <v>0</v>
      </c>
      <c r="T10478">
        <v>5</v>
      </c>
    </row>
    <row r="10479" spans="1:20">
      <c r="A10479" s="66" t="s">
        <v>1739</v>
      </c>
      <c r="B10479" t="s">
        <v>1853</v>
      </c>
      <c r="C10479" t="s">
        <v>1491</v>
      </c>
      <c r="D10479" s="1" t="s">
        <v>44</v>
      </c>
      <c r="E10479" s="1" t="s">
        <v>73</v>
      </c>
      <c r="F10479" s="38" t="s">
        <v>73</v>
      </c>
      <c r="G10479" s="151">
        <v>1835</v>
      </c>
      <c r="H10479" s="151">
        <f t="shared" si="639"/>
        <v>1</v>
      </c>
      <c r="I10479" s="213"/>
      <c r="J10479" s="303"/>
      <c r="K10479" s="303"/>
      <c r="L10479" s="303" t="s">
        <v>100</v>
      </c>
      <c r="M10479" s="2">
        <v>0.122222222222222</v>
      </c>
      <c r="N10479">
        <v>0.122222222222222</v>
      </c>
      <c r="O10479">
        <v>0.27329719724997398</v>
      </c>
      <c r="P10479">
        <v>5</v>
      </c>
      <c r="Q10479" s="2">
        <v>0</v>
      </c>
      <c r="R10479">
        <v>0</v>
      </c>
      <c r="S10479">
        <v>0</v>
      </c>
      <c r="T10479">
        <v>5</v>
      </c>
    </row>
    <row r="10480" spans="1:20">
      <c r="A10480" s="66" t="s">
        <v>1739</v>
      </c>
      <c r="B10480" t="s">
        <v>1854</v>
      </c>
      <c r="C10480" t="s">
        <v>1491</v>
      </c>
      <c r="D10480" s="1" t="s">
        <v>44</v>
      </c>
      <c r="E10480" s="1" t="s">
        <v>73</v>
      </c>
      <c r="F10480" s="38" t="s">
        <v>73</v>
      </c>
      <c r="G10480" s="151">
        <v>0</v>
      </c>
      <c r="H10480" s="151">
        <f t="shared" si="639"/>
        <v>0</v>
      </c>
      <c r="I10480" s="213" t="s">
        <v>100</v>
      </c>
      <c r="J10480" s="303"/>
      <c r="K10480" s="303"/>
      <c r="L10480" s="303"/>
      <c r="M10480" s="2">
        <v>0</v>
      </c>
      <c r="N10480">
        <v>0</v>
      </c>
      <c r="O10480">
        <v>0</v>
      </c>
      <c r="P10480">
        <v>5</v>
      </c>
      <c r="Q10480" s="2">
        <v>0</v>
      </c>
      <c r="R10480">
        <v>0</v>
      </c>
      <c r="S10480">
        <v>0</v>
      </c>
      <c r="T10480">
        <v>5</v>
      </c>
    </row>
    <row r="10481" spans="1:20">
      <c r="A10481" s="66" t="s">
        <v>1739</v>
      </c>
      <c r="B10481" t="s">
        <v>1854</v>
      </c>
      <c r="C10481" t="s">
        <v>1491</v>
      </c>
      <c r="D10481" s="1" t="s">
        <v>44</v>
      </c>
      <c r="E10481" s="1" t="s">
        <v>73</v>
      </c>
      <c r="F10481" s="38" t="s">
        <v>73</v>
      </c>
      <c r="G10481" s="151">
        <v>30</v>
      </c>
      <c r="H10481" s="151">
        <f t="shared" si="639"/>
        <v>1.6348773841961851E-2</v>
      </c>
      <c r="I10481" s="213"/>
      <c r="J10481" s="303" t="s">
        <v>100</v>
      </c>
      <c r="K10481" s="303"/>
      <c r="L10481" s="303"/>
      <c r="M10481" s="2">
        <v>0</v>
      </c>
      <c r="N10481">
        <v>0</v>
      </c>
      <c r="O10481">
        <v>0</v>
      </c>
      <c r="P10481">
        <v>5</v>
      </c>
      <c r="Q10481" s="2">
        <v>0</v>
      </c>
      <c r="R10481">
        <v>0</v>
      </c>
      <c r="S10481">
        <v>0</v>
      </c>
      <c r="T10481">
        <v>5</v>
      </c>
    </row>
    <row r="10482" spans="1:20">
      <c r="A10482" s="66" t="s">
        <v>1739</v>
      </c>
      <c r="B10482" t="s">
        <v>1854</v>
      </c>
      <c r="C10482" t="s">
        <v>1491</v>
      </c>
      <c r="D10482" s="1" t="s">
        <v>44</v>
      </c>
      <c r="E10482" s="1" t="s">
        <v>73</v>
      </c>
      <c r="F10482" s="38" t="s">
        <v>73</v>
      </c>
      <c r="G10482" s="151">
        <v>1835</v>
      </c>
      <c r="H10482" s="151">
        <f t="shared" si="639"/>
        <v>1</v>
      </c>
      <c r="I10482" s="213"/>
      <c r="J10482" s="303"/>
      <c r="K10482" s="303"/>
      <c r="L10482" s="303" t="s">
        <v>100</v>
      </c>
      <c r="M10482" s="2">
        <v>0</v>
      </c>
      <c r="N10482">
        <v>0</v>
      </c>
      <c r="O10482">
        <v>0</v>
      </c>
      <c r="P10482">
        <v>5</v>
      </c>
      <c r="Q10482" s="2">
        <v>0</v>
      </c>
      <c r="R10482">
        <v>0</v>
      </c>
      <c r="S10482">
        <v>0</v>
      </c>
      <c r="T10482">
        <v>5</v>
      </c>
    </row>
    <row r="10483" spans="1:20">
      <c r="A10483" s="66" t="s">
        <v>1739</v>
      </c>
      <c r="B10483" t="s">
        <v>1855</v>
      </c>
      <c r="C10483" t="s">
        <v>1491</v>
      </c>
      <c r="D10483" s="1" t="s">
        <v>44</v>
      </c>
      <c r="E10483" s="1" t="s">
        <v>73</v>
      </c>
      <c r="F10483" s="38" t="s">
        <v>73</v>
      </c>
      <c r="G10483" s="151">
        <v>0</v>
      </c>
      <c r="H10483" s="151">
        <f t="shared" si="639"/>
        <v>0</v>
      </c>
      <c r="I10483" s="213" t="s">
        <v>100</v>
      </c>
      <c r="J10483" s="303"/>
      <c r="K10483" s="303"/>
      <c r="L10483" s="303"/>
      <c r="M10483" s="2">
        <v>1.1111111111111099E-2</v>
      </c>
      <c r="N10483">
        <v>1.1111111111111099E-2</v>
      </c>
      <c r="O10483">
        <v>2.4845199749997701E-2</v>
      </c>
      <c r="P10483">
        <v>5</v>
      </c>
      <c r="Q10483" s="2">
        <v>0</v>
      </c>
      <c r="R10483">
        <v>0</v>
      </c>
      <c r="S10483">
        <v>0</v>
      </c>
      <c r="T10483">
        <v>5</v>
      </c>
    </row>
    <row r="10484" spans="1:20">
      <c r="A10484" s="66" t="s">
        <v>1739</v>
      </c>
      <c r="B10484" t="s">
        <v>1855</v>
      </c>
      <c r="C10484" t="s">
        <v>1491</v>
      </c>
      <c r="D10484" s="1" t="s">
        <v>44</v>
      </c>
      <c r="E10484" s="1" t="s">
        <v>73</v>
      </c>
      <c r="F10484" s="38" t="s">
        <v>73</v>
      </c>
      <c r="G10484" s="151">
        <v>30</v>
      </c>
      <c r="H10484" s="151">
        <f t="shared" si="639"/>
        <v>1.6348773841961851E-2</v>
      </c>
      <c r="I10484" s="213"/>
      <c r="J10484" s="303" t="s">
        <v>100</v>
      </c>
      <c r="K10484" s="303"/>
      <c r="L10484" s="303"/>
      <c r="M10484" s="2">
        <v>1.1111111111111099E-2</v>
      </c>
      <c r="N10484">
        <v>1.1111111111111099E-2</v>
      </c>
      <c r="O10484">
        <v>2.4845199749997701E-2</v>
      </c>
      <c r="P10484">
        <v>5</v>
      </c>
      <c r="Q10484" s="2">
        <v>0</v>
      </c>
      <c r="R10484">
        <v>0</v>
      </c>
      <c r="S10484">
        <v>0</v>
      </c>
      <c r="T10484">
        <v>5</v>
      </c>
    </row>
    <row r="10485" spans="1:20">
      <c r="A10485" s="66" t="s">
        <v>1739</v>
      </c>
      <c r="B10485" t="s">
        <v>1855</v>
      </c>
      <c r="C10485" t="s">
        <v>1491</v>
      </c>
      <c r="D10485" s="1" t="s">
        <v>44</v>
      </c>
      <c r="E10485" s="1" t="s">
        <v>73</v>
      </c>
      <c r="F10485" s="38" t="s">
        <v>73</v>
      </c>
      <c r="G10485" s="151">
        <v>1835</v>
      </c>
      <c r="H10485" s="151">
        <f t="shared" si="639"/>
        <v>1</v>
      </c>
      <c r="I10485" s="213"/>
      <c r="J10485" s="303"/>
      <c r="K10485" s="303"/>
      <c r="L10485" s="303" t="s">
        <v>100</v>
      </c>
      <c r="M10485" s="2">
        <v>0</v>
      </c>
      <c r="N10485">
        <v>0</v>
      </c>
      <c r="O10485">
        <v>0</v>
      </c>
      <c r="P10485">
        <v>5</v>
      </c>
      <c r="Q10485" s="2">
        <v>0</v>
      </c>
      <c r="R10485">
        <v>0</v>
      </c>
      <c r="S10485">
        <v>0</v>
      </c>
      <c r="T10485">
        <v>5</v>
      </c>
    </row>
    <row r="10486" spans="1:20">
      <c r="A10486" s="66" t="s">
        <v>1740</v>
      </c>
      <c r="B10486" t="s">
        <v>1756</v>
      </c>
      <c r="C10486" t="s">
        <v>1491</v>
      </c>
      <c r="D10486" s="1" t="s">
        <v>44</v>
      </c>
      <c r="E10486" s="1" t="s">
        <v>73</v>
      </c>
      <c r="F10486" s="38" t="s">
        <v>73</v>
      </c>
      <c r="G10486" s="151">
        <v>0</v>
      </c>
      <c r="H10486" s="151">
        <f t="shared" si="639"/>
        <v>0</v>
      </c>
      <c r="I10486" s="213" t="s">
        <v>100</v>
      </c>
      <c r="J10486" s="303"/>
      <c r="K10486" s="303"/>
      <c r="L10486" s="303"/>
      <c r="M10486" s="2">
        <v>0</v>
      </c>
      <c r="N10486">
        <v>0</v>
      </c>
      <c r="O10486">
        <v>0</v>
      </c>
      <c r="P10486">
        <v>5</v>
      </c>
      <c r="Q10486" s="2">
        <v>2.2380952380952401E-2</v>
      </c>
      <c r="R10486">
        <v>1.62114709814754E-2</v>
      </c>
      <c r="S10486">
        <v>3.6249951129844298E-2</v>
      </c>
      <c r="T10486">
        <v>5</v>
      </c>
    </row>
    <row r="10487" spans="1:20">
      <c r="A10487" s="66" t="s">
        <v>1740</v>
      </c>
      <c r="B10487" t="s">
        <v>1756</v>
      </c>
      <c r="C10487" t="s">
        <v>1491</v>
      </c>
      <c r="D10487" s="1" t="s">
        <v>44</v>
      </c>
      <c r="E10487" s="1" t="s">
        <v>73</v>
      </c>
      <c r="F10487" s="38" t="s">
        <v>73</v>
      </c>
      <c r="G10487" s="151">
        <v>30</v>
      </c>
      <c r="H10487" s="151">
        <f t="shared" si="639"/>
        <v>1.6348773841961851E-2</v>
      </c>
      <c r="I10487" s="213"/>
      <c r="J10487" s="303" t="s">
        <v>100</v>
      </c>
      <c r="K10487" s="303"/>
      <c r="L10487" s="303"/>
      <c r="M10487" s="2">
        <v>1.1111111111111099E-2</v>
      </c>
      <c r="N10487">
        <v>1.1111111111111099E-2</v>
      </c>
      <c r="O10487">
        <v>2.4845199749997701E-2</v>
      </c>
      <c r="P10487">
        <v>5</v>
      </c>
      <c r="Q10487" s="2">
        <v>1.6666666666666701E-2</v>
      </c>
      <c r="R10487">
        <v>1.6666666666666701E-2</v>
      </c>
      <c r="S10487">
        <v>3.7267799624996503E-2</v>
      </c>
      <c r="T10487">
        <v>5</v>
      </c>
    </row>
    <row r="10488" spans="1:20">
      <c r="A10488" s="66" t="s">
        <v>1740</v>
      </c>
      <c r="B10488" t="s">
        <v>1756</v>
      </c>
      <c r="C10488" t="s">
        <v>1491</v>
      </c>
      <c r="D10488" s="1" t="s">
        <v>44</v>
      </c>
      <c r="E10488" s="1" t="s">
        <v>73</v>
      </c>
      <c r="F10488" s="38" t="s">
        <v>73</v>
      </c>
      <c r="G10488" s="151">
        <v>1835</v>
      </c>
      <c r="H10488" s="151">
        <f t="shared" si="639"/>
        <v>1</v>
      </c>
      <c r="I10488" s="213"/>
      <c r="J10488" s="303"/>
      <c r="K10488" s="303"/>
      <c r="L10488" s="303" t="s">
        <v>100</v>
      </c>
      <c r="M10488" s="2">
        <v>0</v>
      </c>
      <c r="N10488">
        <v>0</v>
      </c>
      <c r="O10488">
        <v>0</v>
      </c>
      <c r="P10488">
        <v>5</v>
      </c>
      <c r="Q10488" s="2">
        <v>5.5555555555555497E-3</v>
      </c>
      <c r="R10488">
        <v>5.5555555555555497E-3</v>
      </c>
      <c r="S10488">
        <v>1.24225998749988E-2</v>
      </c>
      <c r="T10488">
        <v>5</v>
      </c>
    </row>
    <row r="10489" spans="1:20">
      <c r="A10489" s="66" t="s">
        <v>1740</v>
      </c>
      <c r="B10489" t="s">
        <v>1766</v>
      </c>
      <c r="C10489" t="s">
        <v>1491</v>
      </c>
      <c r="D10489" s="1" t="s">
        <v>44</v>
      </c>
      <c r="E10489" s="1" t="s">
        <v>73</v>
      </c>
      <c r="F10489" s="38" t="s">
        <v>73</v>
      </c>
      <c r="G10489" s="151">
        <v>0</v>
      </c>
      <c r="H10489" s="151">
        <f t="shared" si="639"/>
        <v>0</v>
      </c>
      <c r="I10489" s="213" t="s">
        <v>100</v>
      </c>
      <c r="J10489" s="303"/>
      <c r="K10489" s="303"/>
      <c r="L10489" s="303"/>
      <c r="M10489" s="2">
        <v>7.2222222222222202E-2</v>
      </c>
      <c r="N10489">
        <v>5.9317101400174002E-2</v>
      </c>
      <c r="O10489">
        <v>0.13263707095903701</v>
      </c>
      <c r="P10489">
        <v>5</v>
      </c>
      <c r="Q10489" s="2">
        <v>0.19063492063492099</v>
      </c>
      <c r="R10489">
        <v>0.120684618000472</v>
      </c>
      <c r="S10489">
        <v>0.26985900968764998</v>
      </c>
      <c r="T10489">
        <v>5</v>
      </c>
    </row>
    <row r="10490" spans="1:20">
      <c r="A10490" s="66" t="s">
        <v>1740</v>
      </c>
      <c r="B10490" t="s">
        <v>1766</v>
      </c>
      <c r="C10490" t="s">
        <v>1491</v>
      </c>
      <c r="D10490" s="1" t="s">
        <v>44</v>
      </c>
      <c r="E10490" s="1" t="s">
        <v>73</v>
      </c>
      <c r="F10490" s="38" t="s">
        <v>73</v>
      </c>
      <c r="G10490" s="151">
        <v>30</v>
      </c>
      <c r="H10490" s="151">
        <f t="shared" si="639"/>
        <v>1.6348773841961851E-2</v>
      </c>
      <c r="I10490" s="213"/>
      <c r="J10490" s="303" t="s">
        <v>100</v>
      </c>
      <c r="K10490" s="303"/>
      <c r="L10490" s="303"/>
      <c r="M10490" s="2">
        <v>7.2222222222222202E-2</v>
      </c>
      <c r="N10490">
        <v>5.8663089116507999E-2</v>
      </c>
      <c r="O10490">
        <v>0.13117465503463999</v>
      </c>
      <c r="P10490">
        <v>5</v>
      </c>
      <c r="Q10490" s="2">
        <v>1.1111111111111099E-2</v>
      </c>
      <c r="R10490">
        <v>1.1111111111111099E-2</v>
      </c>
      <c r="S10490">
        <v>2.4845199749997701E-2</v>
      </c>
      <c r="T10490">
        <v>5</v>
      </c>
    </row>
    <row r="10491" spans="1:20">
      <c r="A10491" s="66" t="s">
        <v>1740</v>
      </c>
      <c r="B10491" t="s">
        <v>1766</v>
      </c>
      <c r="C10491" t="s">
        <v>1491</v>
      </c>
      <c r="D10491" s="1" t="s">
        <v>44</v>
      </c>
      <c r="E10491" s="1" t="s">
        <v>73</v>
      </c>
      <c r="F10491" s="38" t="s">
        <v>73</v>
      </c>
      <c r="G10491" s="151">
        <v>1835</v>
      </c>
      <c r="H10491" s="151">
        <f t="shared" si="639"/>
        <v>1</v>
      </c>
      <c r="I10491" s="213"/>
      <c r="J10491" s="303"/>
      <c r="K10491" s="303"/>
      <c r="L10491" s="303" t="s">
        <v>100</v>
      </c>
      <c r="M10491" s="2">
        <v>5.5555555555555601E-2</v>
      </c>
      <c r="N10491">
        <v>3.51364184463153E-2</v>
      </c>
      <c r="O10491">
        <v>7.8567420131838595E-2</v>
      </c>
      <c r="P10491">
        <v>5</v>
      </c>
      <c r="Q10491" s="2">
        <v>3.3333333333333298E-2</v>
      </c>
      <c r="R10491">
        <v>1.6197088596792499E-2</v>
      </c>
      <c r="S10491">
        <v>3.62177911400147E-2</v>
      </c>
      <c r="T10491">
        <v>5</v>
      </c>
    </row>
    <row r="10492" spans="1:20">
      <c r="A10492" s="66" t="s">
        <v>1740</v>
      </c>
      <c r="B10492" t="s">
        <v>1777</v>
      </c>
      <c r="C10492" t="s">
        <v>1491</v>
      </c>
      <c r="D10492" s="1" t="s">
        <v>44</v>
      </c>
      <c r="E10492" s="1" t="s">
        <v>73</v>
      </c>
      <c r="F10492" s="38" t="s">
        <v>73</v>
      </c>
      <c r="G10492" s="151">
        <v>0</v>
      </c>
      <c r="H10492" s="151">
        <f t="shared" si="639"/>
        <v>0</v>
      </c>
      <c r="I10492" s="213" t="s">
        <v>100</v>
      </c>
      <c r="J10492" s="303"/>
      <c r="K10492" s="303"/>
      <c r="L10492" s="303"/>
      <c r="M10492" s="2">
        <v>0.9</v>
      </c>
      <c r="N10492">
        <v>6.8380742361617605E-2</v>
      </c>
      <c r="O10492">
        <v>0.152903988272477</v>
      </c>
      <c r="P10492">
        <v>5</v>
      </c>
      <c r="Q10492" s="2">
        <v>0.98301587301587301</v>
      </c>
      <c r="R10492">
        <v>1.13899258418478E-2</v>
      </c>
      <c r="S10492">
        <v>2.54686484410531E-2</v>
      </c>
      <c r="T10492">
        <v>5</v>
      </c>
    </row>
    <row r="10493" spans="1:20">
      <c r="A10493" s="66" t="s">
        <v>1740</v>
      </c>
      <c r="B10493" t="s">
        <v>1777</v>
      </c>
      <c r="C10493" t="s">
        <v>1491</v>
      </c>
      <c r="D10493" s="1" t="s">
        <v>44</v>
      </c>
      <c r="E10493" s="1" t="s">
        <v>73</v>
      </c>
      <c r="F10493" s="38" t="s">
        <v>73</v>
      </c>
      <c r="G10493" s="151">
        <v>30</v>
      </c>
      <c r="H10493" s="151">
        <f t="shared" si="639"/>
        <v>1.6348773841961851E-2</v>
      </c>
      <c r="I10493" s="213"/>
      <c r="J10493" s="303" t="s">
        <v>100</v>
      </c>
      <c r="K10493" s="303"/>
      <c r="L10493" s="303"/>
      <c r="M10493" s="2">
        <v>0.76666666666666705</v>
      </c>
      <c r="N10493">
        <v>0.124721912892465</v>
      </c>
      <c r="O10493">
        <v>0.27888667551135798</v>
      </c>
      <c r="P10493">
        <v>5</v>
      </c>
      <c r="Q10493" s="2">
        <v>0.71666666666666701</v>
      </c>
      <c r="R10493">
        <v>0.13275336828164999</v>
      </c>
      <c r="S10493">
        <v>0.29684555571983401</v>
      </c>
      <c r="T10493">
        <v>5</v>
      </c>
    </row>
    <row r="10494" spans="1:20">
      <c r="A10494" s="66" t="s">
        <v>1740</v>
      </c>
      <c r="B10494" t="s">
        <v>1777</v>
      </c>
      <c r="C10494" t="s">
        <v>1491</v>
      </c>
      <c r="D10494" s="1" t="s">
        <v>44</v>
      </c>
      <c r="E10494" s="1" t="s">
        <v>73</v>
      </c>
      <c r="F10494" s="38" t="s">
        <v>73</v>
      </c>
      <c r="G10494" s="151">
        <v>1835</v>
      </c>
      <c r="H10494" s="151">
        <f t="shared" si="639"/>
        <v>1</v>
      </c>
      <c r="I10494" s="213"/>
      <c r="J10494" s="303"/>
      <c r="K10494" s="303"/>
      <c r="L10494" s="303" t="s">
        <v>100</v>
      </c>
      <c r="M10494" s="2">
        <v>0.82777777777777795</v>
      </c>
      <c r="N10494">
        <v>0.11159616348111499</v>
      </c>
      <c r="O10494">
        <v>0.24953660757195201</v>
      </c>
      <c r="P10494">
        <v>5</v>
      </c>
      <c r="Q10494" s="2">
        <v>0.82777777777777795</v>
      </c>
      <c r="R10494">
        <v>8.6245414979222307E-2</v>
      </c>
      <c r="S10494">
        <v>0.19285061064122</v>
      </c>
      <c r="T10494">
        <v>5</v>
      </c>
    </row>
    <row r="10495" spans="1:20">
      <c r="A10495" s="66" t="s">
        <v>1740</v>
      </c>
      <c r="B10495" t="s">
        <v>1778</v>
      </c>
      <c r="C10495" t="s">
        <v>1491</v>
      </c>
      <c r="D10495" s="1" t="s">
        <v>44</v>
      </c>
      <c r="E10495" s="1" t="s">
        <v>73</v>
      </c>
      <c r="F10495" s="38" t="s">
        <v>73</v>
      </c>
      <c r="G10495" s="151">
        <v>0</v>
      </c>
      <c r="H10495" s="151">
        <f t="shared" si="639"/>
        <v>0</v>
      </c>
      <c r="I10495" s="213" t="s">
        <v>100</v>
      </c>
      <c r="J10495" s="303"/>
      <c r="K10495" s="303"/>
      <c r="L10495" s="303"/>
      <c r="M10495" s="2">
        <v>0</v>
      </c>
      <c r="N10495">
        <v>0</v>
      </c>
      <c r="O10495">
        <v>0</v>
      </c>
      <c r="P10495">
        <v>5</v>
      </c>
      <c r="Q10495" s="2">
        <v>0</v>
      </c>
      <c r="R10495">
        <v>0</v>
      </c>
      <c r="S10495">
        <v>0</v>
      </c>
      <c r="T10495">
        <v>5</v>
      </c>
    </row>
    <row r="10496" spans="1:20">
      <c r="A10496" s="66" t="s">
        <v>1740</v>
      </c>
      <c r="B10496" t="s">
        <v>1778</v>
      </c>
      <c r="C10496" t="s">
        <v>1491</v>
      </c>
      <c r="D10496" s="1" t="s">
        <v>44</v>
      </c>
      <c r="E10496" s="1" t="s">
        <v>73</v>
      </c>
      <c r="F10496" s="38" t="s">
        <v>73</v>
      </c>
      <c r="G10496" s="151">
        <v>30</v>
      </c>
      <c r="H10496" s="151">
        <f t="shared" si="639"/>
        <v>1.6348773841961851E-2</v>
      </c>
      <c r="I10496" s="213"/>
      <c r="J10496" s="303" t="s">
        <v>100</v>
      </c>
      <c r="K10496" s="303"/>
      <c r="L10496" s="303"/>
      <c r="M10496" s="2">
        <v>0</v>
      </c>
      <c r="N10496">
        <v>0</v>
      </c>
      <c r="O10496">
        <v>0</v>
      </c>
      <c r="P10496">
        <v>5</v>
      </c>
      <c r="Q10496" s="2">
        <v>0</v>
      </c>
      <c r="R10496">
        <v>0</v>
      </c>
      <c r="S10496">
        <v>0</v>
      </c>
      <c r="T10496">
        <v>5</v>
      </c>
    </row>
    <row r="10497" spans="1:20">
      <c r="A10497" s="66" t="s">
        <v>1740</v>
      </c>
      <c r="B10497" t="s">
        <v>1778</v>
      </c>
      <c r="C10497" t="s">
        <v>1491</v>
      </c>
      <c r="D10497" s="1" t="s">
        <v>44</v>
      </c>
      <c r="E10497" s="1" t="s">
        <v>73</v>
      </c>
      <c r="F10497" s="38" t="s">
        <v>73</v>
      </c>
      <c r="G10497" s="151">
        <v>1835</v>
      </c>
      <c r="H10497" s="151">
        <f t="shared" si="639"/>
        <v>1</v>
      </c>
      <c r="I10497" s="213"/>
      <c r="J10497" s="303"/>
      <c r="K10497" s="303"/>
      <c r="L10497" s="303" t="s">
        <v>100</v>
      </c>
      <c r="M10497" s="2">
        <v>0</v>
      </c>
      <c r="N10497">
        <v>0</v>
      </c>
      <c r="O10497">
        <v>0</v>
      </c>
      <c r="P10497">
        <v>5</v>
      </c>
      <c r="Q10497" s="2">
        <v>0</v>
      </c>
      <c r="R10497">
        <v>0</v>
      </c>
      <c r="S10497">
        <v>0</v>
      </c>
      <c r="T10497">
        <v>5</v>
      </c>
    </row>
    <row r="10498" spans="1:20">
      <c r="A10498" s="66" t="s">
        <v>1740</v>
      </c>
      <c r="B10498" t="s">
        <v>1779</v>
      </c>
      <c r="C10498" t="s">
        <v>1491</v>
      </c>
      <c r="D10498" s="1" t="s">
        <v>44</v>
      </c>
      <c r="E10498" s="1" t="s">
        <v>73</v>
      </c>
      <c r="F10498" s="38" t="s">
        <v>73</v>
      </c>
      <c r="G10498" s="151">
        <v>0</v>
      </c>
      <c r="H10498" s="151">
        <f t="shared" si="639"/>
        <v>0</v>
      </c>
      <c r="I10498" s="213" t="s">
        <v>100</v>
      </c>
      <c r="J10498" s="303"/>
      <c r="K10498" s="303"/>
      <c r="L10498" s="303"/>
      <c r="M10498" s="2">
        <v>0.405555555555556</v>
      </c>
      <c r="N10498">
        <v>0.181216738114445</v>
      </c>
      <c r="O10498">
        <v>0.40521294508467698</v>
      </c>
      <c r="P10498">
        <v>5</v>
      </c>
      <c r="Q10498" s="2">
        <v>0.43460317460317499</v>
      </c>
      <c r="R10498">
        <v>0.15787320259549301</v>
      </c>
      <c r="S10498">
        <v>0.35301521282911902</v>
      </c>
      <c r="T10498">
        <v>5</v>
      </c>
    </row>
    <row r="10499" spans="1:20">
      <c r="A10499" s="66" t="s">
        <v>1740</v>
      </c>
      <c r="B10499" t="s">
        <v>1779</v>
      </c>
      <c r="C10499" t="s">
        <v>1491</v>
      </c>
      <c r="D10499" s="1" t="s">
        <v>44</v>
      </c>
      <c r="E10499" s="1" t="s">
        <v>73</v>
      </c>
      <c r="F10499" s="38" t="s">
        <v>73</v>
      </c>
      <c r="G10499" s="151">
        <v>30</v>
      </c>
      <c r="H10499" s="151">
        <f t="shared" si="639"/>
        <v>1.6348773841961851E-2</v>
      </c>
      <c r="I10499" s="213"/>
      <c r="J10499" s="303" t="s">
        <v>100</v>
      </c>
      <c r="K10499" s="303"/>
      <c r="L10499" s="303"/>
      <c r="M10499" s="2">
        <v>0.36666666666666697</v>
      </c>
      <c r="N10499">
        <v>0.138999955591076</v>
      </c>
      <c r="O10499">
        <v>0.31081334957109702</v>
      </c>
      <c r="P10499">
        <v>5</v>
      </c>
      <c r="Q10499" s="2">
        <v>0.33333333333333298</v>
      </c>
      <c r="R10499">
        <v>0.13971973711065899</v>
      </c>
      <c r="S10499">
        <v>0.31242282997783299</v>
      </c>
      <c r="T10499">
        <v>5</v>
      </c>
    </row>
    <row r="10500" spans="1:20">
      <c r="A10500" s="66" t="s">
        <v>1740</v>
      </c>
      <c r="B10500" t="s">
        <v>1779</v>
      </c>
      <c r="C10500" t="s">
        <v>1491</v>
      </c>
      <c r="D10500" s="1" t="s">
        <v>44</v>
      </c>
      <c r="E10500" s="1" t="s">
        <v>73</v>
      </c>
      <c r="F10500" s="38" t="s">
        <v>73</v>
      </c>
      <c r="G10500" s="151">
        <v>1835</v>
      </c>
      <c r="H10500" s="151">
        <f t="shared" si="639"/>
        <v>1</v>
      </c>
      <c r="I10500" s="213"/>
      <c r="J10500" s="303"/>
      <c r="K10500" s="303"/>
      <c r="L10500" s="303" t="s">
        <v>100</v>
      </c>
      <c r="M10500" s="2">
        <v>0.39444444444444399</v>
      </c>
      <c r="N10500">
        <v>0.13983014387392501</v>
      </c>
      <c r="O10500">
        <v>0.31266970700567098</v>
      </c>
      <c r="P10500">
        <v>5</v>
      </c>
      <c r="Q10500" s="2">
        <v>0.33333333333333298</v>
      </c>
      <c r="R10500">
        <v>0.15010284540118099</v>
      </c>
      <c r="S10500">
        <v>0.33564016593318302</v>
      </c>
      <c r="T10500">
        <v>5</v>
      </c>
    </row>
    <row r="10501" spans="1:20">
      <c r="A10501" s="66" t="s">
        <v>1740</v>
      </c>
      <c r="B10501" t="s">
        <v>1780</v>
      </c>
      <c r="C10501" t="s">
        <v>1491</v>
      </c>
      <c r="D10501" s="1" t="s">
        <v>44</v>
      </c>
      <c r="E10501" s="1" t="s">
        <v>73</v>
      </c>
      <c r="F10501" s="38" t="s">
        <v>73</v>
      </c>
      <c r="G10501" s="151">
        <v>0</v>
      </c>
      <c r="H10501" s="151">
        <f t="shared" si="639"/>
        <v>0</v>
      </c>
      <c r="I10501" s="213" t="s">
        <v>100</v>
      </c>
      <c r="J10501" s="303"/>
      <c r="K10501" s="303"/>
      <c r="L10501" s="303"/>
      <c r="M10501" s="2">
        <v>0</v>
      </c>
      <c r="N10501">
        <v>0</v>
      </c>
      <c r="O10501">
        <v>0</v>
      </c>
      <c r="P10501">
        <v>5</v>
      </c>
      <c r="Q10501" s="2">
        <v>1.6666666666666701E-2</v>
      </c>
      <c r="R10501">
        <v>1.6666666666666701E-2</v>
      </c>
      <c r="S10501">
        <v>3.7267799624996503E-2</v>
      </c>
      <c r="T10501">
        <v>5</v>
      </c>
    </row>
    <row r="10502" spans="1:20">
      <c r="A10502" s="66" t="s">
        <v>1740</v>
      </c>
      <c r="B10502" t="s">
        <v>1780</v>
      </c>
      <c r="C10502" t="s">
        <v>1491</v>
      </c>
      <c r="D10502" s="1" t="s">
        <v>44</v>
      </c>
      <c r="E10502" s="1" t="s">
        <v>73</v>
      </c>
      <c r="F10502" s="38" t="s">
        <v>73</v>
      </c>
      <c r="G10502" s="151">
        <v>30</v>
      </c>
      <c r="H10502" s="151">
        <f t="shared" si="639"/>
        <v>1.6348773841961851E-2</v>
      </c>
      <c r="I10502" s="213"/>
      <c r="J10502" s="303" t="s">
        <v>100</v>
      </c>
      <c r="K10502" s="303"/>
      <c r="L10502" s="303"/>
      <c r="M10502" s="2">
        <v>0</v>
      </c>
      <c r="N10502">
        <v>0</v>
      </c>
      <c r="O10502">
        <v>0</v>
      </c>
      <c r="P10502">
        <v>5</v>
      </c>
      <c r="Q10502" s="2">
        <v>0</v>
      </c>
      <c r="R10502">
        <v>0</v>
      </c>
      <c r="S10502">
        <v>0</v>
      </c>
      <c r="T10502">
        <v>5</v>
      </c>
    </row>
    <row r="10503" spans="1:20">
      <c r="A10503" s="66" t="s">
        <v>1740</v>
      </c>
      <c r="B10503" t="s">
        <v>1780</v>
      </c>
      <c r="C10503" t="s">
        <v>1491</v>
      </c>
      <c r="D10503" s="1" t="s">
        <v>44</v>
      </c>
      <c r="E10503" s="1" t="s">
        <v>73</v>
      </c>
      <c r="F10503" s="38" t="s">
        <v>73</v>
      </c>
      <c r="G10503" s="151">
        <v>1835</v>
      </c>
      <c r="H10503" s="151">
        <f t="shared" si="639"/>
        <v>1</v>
      </c>
      <c r="I10503" s="213"/>
      <c r="J10503" s="303"/>
      <c r="K10503" s="303"/>
      <c r="L10503" s="303" t="s">
        <v>100</v>
      </c>
      <c r="M10503" s="2">
        <v>5.5555555555555497E-3</v>
      </c>
      <c r="N10503">
        <v>5.5555555555555497E-3</v>
      </c>
      <c r="O10503">
        <v>1.24225998749988E-2</v>
      </c>
      <c r="P10503">
        <v>5</v>
      </c>
      <c r="Q10503" s="2">
        <v>0</v>
      </c>
      <c r="R10503">
        <v>0</v>
      </c>
      <c r="S10503">
        <v>0</v>
      </c>
      <c r="T10503">
        <v>5</v>
      </c>
    </row>
    <row r="10504" spans="1:20">
      <c r="A10504" s="66" t="s">
        <v>1740</v>
      </c>
      <c r="B10504" t="s">
        <v>1781</v>
      </c>
      <c r="C10504" t="s">
        <v>1491</v>
      </c>
      <c r="D10504" s="1" t="s">
        <v>44</v>
      </c>
      <c r="E10504" s="1" t="s">
        <v>73</v>
      </c>
      <c r="F10504" s="38" t="s">
        <v>73</v>
      </c>
      <c r="G10504" s="151">
        <v>0</v>
      </c>
      <c r="H10504" s="151">
        <f t="shared" si="639"/>
        <v>0</v>
      </c>
      <c r="I10504" s="213" t="s">
        <v>100</v>
      </c>
      <c r="J10504" s="303"/>
      <c r="K10504" s="303"/>
      <c r="L10504" s="303"/>
      <c r="M10504" s="2">
        <v>9.44444444444444E-2</v>
      </c>
      <c r="N10504">
        <v>6.8380742361617605E-2</v>
      </c>
      <c r="O10504">
        <v>0.152903988272477</v>
      </c>
      <c r="P10504">
        <v>5</v>
      </c>
      <c r="Q10504" s="2">
        <v>0.33428571428571402</v>
      </c>
      <c r="R10504">
        <v>0.168208926286146</v>
      </c>
      <c r="S10504">
        <v>0.37612659359807399</v>
      </c>
      <c r="T10504">
        <v>5</v>
      </c>
    </row>
    <row r="10505" spans="1:20">
      <c r="A10505" s="66" t="s">
        <v>1740</v>
      </c>
      <c r="B10505" t="s">
        <v>1781</v>
      </c>
      <c r="C10505" t="s">
        <v>1491</v>
      </c>
      <c r="D10505" s="1" t="s">
        <v>44</v>
      </c>
      <c r="E10505" s="1" t="s">
        <v>73</v>
      </c>
      <c r="F10505" s="38" t="s">
        <v>73</v>
      </c>
      <c r="G10505" s="151">
        <v>30</v>
      </c>
      <c r="H10505" s="151">
        <f t="shared" si="639"/>
        <v>1.6348773841961851E-2</v>
      </c>
      <c r="I10505" s="213"/>
      <c r="J10505" s="303" t="s">
        <v>100</v>
      </c>
      <c r="K10505" s="303"/>
      <c r="L10505" s="303"/>
      <c r="M10505" s="2">
        <v>3.8888888888888903E-2</v>
      </c>
      <c r="N10505">
        <v>3.8888888888888903E-2</v>
      </c>
      <c r="O10505">
        <v>8.6958199124991795E-2</v>
      </c>
      <c r="P10505">
        <v>5</v>
      </c>
      <c r="Q10505" s="2">
        <v>7.2222222222222202E-2</v>
      </c>
      <c r="R10505">
        <v>3.98686113733537E-2</v>
      </c>
      <c r="S10505">
        <v>8.9148925199340104E-2</v>
      </c>
      <c r="T10505">
        <v>5</v>
      </c>
    </row>
    <row r="10506" spans="1:20">
      <c r="A10506" s="66" t="s">
        <v>1740</v>
      </c>
      <c r="B10506" t="s">
        <v>1781</v>
      </c>
      <c r="C10506" t="s">
        <v>1491</v>
      </c>
      <c r="D10506" s="1" t="s">
        <v>44</v>
      </c>
      <c r="E10506" s="1" t="s">
        <v>73</v>
      </c>
      <c r="F10506" s="38" t="s">
        <v>73</v>
      </c>
      <c r="G10506" s="151">
        <v>1835</v>
      </c>
      <c r="H10506" s="151">
        <f t="shared" si="639"/>
        <v>1</v>
      </c>
      <c r="I10506" s="213"/>
      <c r="J10506" s="303"/>
      <c r="K10506" s="303"/>
      <c r="L10506" s="303" t="s">
        <v>100</v>
      </c>
      <c r="M10506" s="2">
        <v>6.6666666666666693E-2</v>
      </c>
      <c r="N10506">
        <v>4.0824829046386298E-2</v>
      </c>
      <c r="O10506">
        <v>9.1287092917527707E-2</v>
      </c>
      <c r="P10506">
        <v>5</v>
      </c>
      <c r="Q10506" s="2">
        <v>0.1</v>
      </c>
      <c r="R10506">
        <v>6.3707471895442902E-2</v>
      </c>
      <c r="S10506">
        <v>0.14245423783286801</v>
      </c>
      <c r="T10506">
        <v>5</v>
      </c>
    </row>
    <row r="10507" spans="1:20">
      <c r="A10507" s="66" t="s">
        <v>1740</v>
      </c>
      <c r="B10507" t="s">
        <v>1796</v>
      </c>
      <c r="C10507" t="s">
        <v>1491</v>
      </c>
      <c r="D10507" s="1" t="s">
        <v>44</v>
      </c>
      <c r="E10507" s="1" t="s">
        <v>73</v>
      </c>
      <c r="F10507" s="38" t="s">
        <v>73</v>
      </c>
      <c r="G10507" s="151">
        <v>0</v>
      </c>
      <c r="H10507" s="151">
        <f t="shared" si="639"/>
        <v>0</v>
      </c>
      <c r="I10507" s="213" t="s">
        <v>100</v>
      </c>
      <c r="J10507" s="303"/>
      <c r="K10507" s="303"/>
      <c r="L10507" s="303"/>
      <c r="M10507" s="2">
        <v>0.266666666666667</v>
      </c>
      <c r="N10507">
        <v>0.18142950880897701</v>
      </c>
      <c r="O10507">
        <v>0.40568871482127</v>
      </c>
      <c r="P10507">
        <v>5</v>
      </c>
      <c r="Q10507" s="2">
        <v>0.18984126984127001</v>
      </c>
      <c r="R10507">
        <v>8.73172424635804E-2</v>
      </c>
      <c r="S10507">
        <v>0.19524728975639699</v>
      </c>
      <c r="T10507">
        <v>5</v>
      </c>
    </row>
    <row r="10508" spans="1:20">
      <c r="A10508" s="66" t="s">
        <v>1740</v>
      </c>
      <c r="B10508" t="s">
        <v>1796</v>
      </c>
      <c r="C10508" t="s">
        <v>1491</v>
      </c>
      <c r="D10508" s="1" t="s">
        <v>44</v>
      </c>
      <c r="E10508" s="1" t="s">
        <v>73</v>
      </c>
      <c r="F10508" s="38" t="s">
        <v>73</v>
      </c>
      <c r="G10508" s="151">
        <v>30</v>
      </c>
      <c r="H10508" s="151">
        <f t="shared" si="639"/>
        <v>1.6348773841961851E-2</v>
      </c>
      <c r="I10508" s="213"/>
      <c r="J10508" s="303" t="s">
        <v>100</v>
      </c>
      <c r="K10508" s="303"/>
      <c r="L10508" s="303"/>
      <c r="M10508" s="2">
        <v>0</v>
      </c>
      <c r="N10508">
        <v>0</v>
      </c>
      <c r="O10508">
        <v>0</v>
      </c>
      <c r="P10508">
        <v>5</v>
      </c>
      <c r="Q10508" s="2">
        <v>0</v>
      </c>
      <c r="R10508">
        <v>0</v>
      </c>
      <c r="S10508">
        <v>0</v>
      </c>
      <c r="T10508">
        <v>5</v>
      </c>
    </row>
    <row r="10509" spans="1:20">
      <c r="A10509" s="66" t="s">
        <v>1740</v>
      </c>
      <c r="B10509" t="s">
        <v>1796</v>
      </c>
      <c r="C10509" t="s">
        <v>1491</v>
      </c>
      <c r="D10509" s="1" t="s">
        <v>44</v>
      </c>
      <c r="E10509" s="1" t="s">
        <v>73</v>
      </c>
      <c r="F10509" s="38" t="s">
        <v>73</v>
      </c>
      <c r="G10509" s="151">
        <v>1835</v>
      </c>
      <c r="H10509" s="151">
        <f t="shared" si="639"/>
        <v>1</v>
      </c>
      <c r="I10509" s="213"/>
      <c r="J10509" s="303"/>
      <c r="K10509" s="303"/>
      <c r="L10509" s="303" t="s">
        <v>100</v>
      </c>
      <c r="M10509" s="2">
        <v>0.28888888888888897</v>
      </c>
      <c r="N10509">
        <v>0.16494480932559499</v>
      </c>
      <c r="O10509">
        <v>0.368827806187771</v>
      </c>
      <c r="P10509">
        <v>5</v>
      </c>
      <c r="Q10509" s="2">
        <v>0.24444444444444399</v>
      </c>
      <c r="R10509">
        <v>9.27128848237702E-2</v>
      </c>
      <c r="S10509">
        <v>0.207312312856059</v>
      </c>
      <c r="T10509">
        <v>5</v>
      </c>
    </row>
    <row r="10510" spans="1:20">
      <c r="A10510" s="66" t="s">
        <v>1740</v>
      </c>
      <c r="B10510" t="s">
        <v>1797</v>
      </c>
      <c r="C10510" t="s">
        <v>1491</v>
      </c>
      <c r="D10510" s="1" t="s">
        <v>44</v>
      </c>
      <c r="E10510" s="1" t="s">
        <v>73</v>
      </c>
      <c r="F10510" s="38" t="s">
        <v>73</v>
      </c>
      <c r="G10510" s="151">
        <v>0</v>
      </c>
      <c r="H10510" s="151">
        <f t="shared" si="639"/>
        <v>0</v>
      </c>
      <c r="I10510" s="213" t="s">
        <v>100</v>
      </c>
      <c r="J10510" s="303"/>
      <c r="K10510" s="303"/>
      <c r="L10510" s="303"/>
      <c r="M10510" s="2">
        <v>0.50555555555555598</v>
      </c>
      <c r="N10510">
        <v>0.168599898949928</v>
      </c>
      <c r="O10510">
        <v>0.37700083505163401</v>
      </c>
      <c r="P10510">
        <v>5</v>
      </c>
      <c r="Q10510" s="2">
        <v>0.65904761904761899</v>
      </c>
      <c r="R10510">
        <v>0.16789318161664099</v>
      </c>
      <c r="S10510">
        <v>0.375420567053528</v>
      </c>
      <c r="T10510">
        <v>5</v>
      </c>
    </row>
    <row r="10511" spans="1:20">
      <c r="A10511" s="66" t="s">
        <v>1740</v>
      </c>
      <c r="B10511" t="s">
        <v>1797</v>
      </c>
      <c r="C10511" t="s">
        <v>1491</v>
      </c>
      <c r="D10511" s="1" t="s">
        <v>44</v>
      </c>
      <c r="E10511" s="1" t="s">
        <v>73</v>
      </c>
      <c r="F10511" s="38" t="s">
        <v>73</v>
      </c>
      <c r="G10511" s="151">
        <v>30</v>
      </c>
      <c r="H10511" s="151">
        <f t="shared" si="639"/>
        <v>1.6348773841961851E-2</v>
      </c>
      <c r="I10511" s="213"/>
      <c r="J10511" s="303" t="s">
        <v>100</v>
      </c>
      <c r="K10511" s="303"/>
      <c r="L10511" s="303"/>
      <c r="M10511" s="2">
        <v>0.43333333333333302</v>
      </c>
      <c r="N10511">
        <v>0.16494480932559499</v>
      </c>
      <c r="O10511">
        <v>0.368827806187771</v>
      </c>
      <c r="P10511">
        <v>5</v>
      </c>
      <c r="Q10511" s="2">
        <v>0.53888888888888897</v>
      </c>
      <c r="R10511">
        <v>0.14016084235047599</v>
      </c>
      <c r="S10511">
        <v>0.31340917127929602</v>
      </c>
      <c r="T10511">
        <v>5</v>
      </c>
    </row>
    <row r="10512" spans="1:20">
      <c r="A10512" s="66" t="s">
        <v>1740</v>
      </c>
      <c r="B10512" t="s">
        <v>1797</v>
      </c>
      <c r="C10512" t="s">
        <v>1491</v>
      </c>
      <c r="D10512" s="1" t="s">
        <v>44</v>
      </c>
      <c r="E10512" s="1" t="s">
        <v>73</v>
      </c>
      <c r="F10512" s="38" t="s">
        <v>73</v>
      </c>
      <c r="G10512" s="151">
        <v>1835</v>
      </c>
      <c r="H10512" s="151">
        <f t="shared" si="639"/>
        <v>1</v>
      </c>
      <c r="I10512" s="213"/>
      <c r="J10512" s="303"/>
      <c r="K10512" s="303"/>
      <c r="L10512" s="303" t="s">
        <v>100</v>
      </c>
      <c r="M10512" s="2">
        <v>0.46111111111111103</v>
      </c>
      <c r="N10512">
        <v>0.152550335752733</v>
      </c>
      <c r="O10512">
        <v>0.341112920733528</v>
      </c>
      <c r="P10512">
        <v>5</v>
      </c>
      <c r="Q10512" s="2">
        <v>0.55555555555555602</v>
      </c>
      <c r="R10512">
        <v>0.119476739820036</v>
      </c>
      <c r="S10512">
        <v>0.26715811196765799</v>
      </c>
      <c r="T10512">
        <v>5</v>
      </c>
    </row>
    <row r="10513" spans="1:20">
      <c r="A10513" s="66" t="s">
        <v>1740</v>
      </c>
      <c r="B10513" t="s">
        <v>1811</v>
      </c>
      <c r="C10513" t="s">
        <v>1491</v>
      </c>
      <c r="D10513" s="1" t="s">
        <v>44</v>
      </c>
      <c r="E10513" s="1" t="s">
        <v>73</v>
      </c>
      <c r="F10513" s="38" t="s">
        <v>73</v>
      </c>
      <c r="G10513" s="151">
        <v>0</v>
      </c>
      <c r="H10513" s="151">
        <f t="shared" si="639"/>
        <v>0</v>
      </c>
      <c r="I10513" s="213" t="s">
        <v>100</v>
      </c>
      <c r="J10513" s="303"/>
      <c r="K10513" s="303"/>
      <c r="L10513" s="303"/>
      <c r="M10513" s="2">
        <v>3.8888888888888903E-2</v>
      </c>
      <c r="N10513">
        <v>1.6666666666666701E-2</v>
      </c>
      <c r="O10513">
        <v>3.7267799624996503E-2</v>
      </c>
      <c r="P10513">
        <v>5</v>
      </c>
      <c r="Q10513" s="2">
        <v>2.2222222222222199E-2</v>
      </c>
      <c r="R10513">
        <v>1.36082763487954E-2</v>
      </c>
      <c r="S10513">
        <v>3.0429030972509201E-2</v>
      </c>
      <c r="T10513">
        <v>5</v>
      </c>
    </row>
    <row r="10514" spans="1:20">
      <c r="A10514" s="66" t="s">
        <v>1740</v>
      </c>
      <c r="B10514" t="s">
        <v>1811</v>
      </c>
      <c r="C10514" t="s">
        <v>1491</v>
      </c>
      <c r="D10514" s="1" t="s">
        <v>44</v>
      </c>
      <c r="E10514" s="1" t="s">
        <v>73</v>
      </c>
      <c r="F10514" s="38" t="s">
        <v>73</v>
      </c>
      <c r="G10514" s="151">
        <v>30</v>
      </c>
      <c r="H10514" s="151">
        <f t="shared" si="639"/>
        <v>1.6348773841961851E-2</v>
      </c>
      <c r="I10514" s="213"/>
      <c r="J10514" s="303" t="s">
        <v>100</v>
      </c>
      <c r="K10514" s="303"/>
      <c r="L10514" s="303"/>
      <c r="M10514" s="2">
        <v>1.6666666666666701E-2</v>
      </c>
      <c r="N10514">
        <v>1.6666666666666701E-2</v>
      </c>
      <c r="O10514">
        <v>3.7267799624996503E-2</v>
      </c>
      <c r="P10514">
        <v>5</v>
      </c>
      <c r="Q10514" s="2">
        <v>6.1111111111111102E-2</v>
      </c>
      <c r="R10514">
        <v>2.6931554763424001E-2</v>
      </c>
      <c r="S10514">
        <v>6.0220787190774401E-2</v>
      </c>
      <c r="T10514">
        <v>5</v>
      </c>
    </row>
    <row r="10515" spans="1:20">
      <c r="A10515" s="66" t="s">
        <v>1740</v>
      </c>
      <c r="B10515" t="s">
        <v>1811</v>
      </c>
      <c r="C10515" t="s">
        <v>1491</v>
      </c>
      <c r="D10515" s="1" t="s">
        <v>44</v>
      </c>
      <c r="E10515" s="1" t="s">
        <v>73</v>
      </c>
      <c r="F10515" s="38" t="s">
        <v>73</v>
      </c>
      <c r="G10515" s="151">
        <v>1835</v>
      </c>
      <c r="H10515" s="151">
        <f t="shared" si="639"/>
        <v>1</v>
      </c>
      <c r="I10515" s="213"/>
      <c r="J10515" s="303"/>
      <c r="K10515" s="303"/>
      <c r="L10515" s="303" t="s">
        <v>100</v>
      </c>
      <c r="M10515" s="2">
        <v>3.8888888888888903E-2</v>
      </c>
      <c r="N10515">
        <v>2.4216105241892601E-2</v>
      </c>
      <c r="O10515">
        <v>5.4148857471160897E-2</v>
      </c>
      <c r="P10515">
        <v>5</v>
      </c>
      <c r="Q10515" s="2">
        <v>2.2222222222222199E-2</v>
      </c>
      <c r="R10515">
        <v>1.36082763487954E-2</v>
      </c>
      <c r="S10515">
        <v>3.0429030972509201E-2</v>
      </c>
      <c r="T10515">
        <v>5</v>
      </c>
    </row>
    <row r="10516" spans="1:20">
      <c r="A10516" s="66" t="s">
        <v>1740</v>
      </c>
      <c r="B10516" t="s">
        <v>1817</v>
      </c>
      <c r="C10516" t="s">
        <v>1491</v>
      </c>
      <c r="D10516" s="1" t="s">
        <v>44</v>
      </c>
      <c r="E10516" s="1" t="s">
        <v>73</v>
      </c>
      <c r="F10516" s="38" t="s">
        <v>73</v>
      </c>
      <c r="G10516" s="151">
        <v>0</v>
      </c>
      <c r="H10516" s="151">
        <f t="shared" si="639"/>
        <v>0</v>
      </c>
      <c r="I10516" s="213" t="s">
        <v>100</v>
      </c>
      <c r="J10516" s="303"/>
      <c r="K10516" s="303"/>
      <c r="L10516" s="303"/>
      <c r="M10516" s="2">
        <v>0.116666666666667</v>
      </c>
      <c r="N10516">
        <v>8.6245414979222307E-2</v>
      </c>
      <c r="O10516">
        <v>0.19285061064122</v>
      </c>
      <c r="P10516">
        <v>5</v>
      </c>
      <c r="Q10516" s="2">
        <v>1.12698412698413E-2</v>
      </c>
      <c r="R10516">
        <v>6.9024809222726696E-3</v>
      </c>
      <c r="S10516">
        <v>1.5434416555597101E-2</v>
      </c>
      <c r="T10516">
        <v>5</v>
      </c>
    </row>
    <row r="10517" spans="1:20">
      <c r="A10517" s="66" t="s">
        <v>1740</v>
      </c>
      <c r="B10517" t="s">
        <v>1817</v>
      </c>
      <c r="C10517" t="s">
        <v>1491</v>
      </c>
      <c r="D10517" s="1" t="s">
        <v>44</v>
      </c>
      <c r="E10517" s="1" t="s">
        <v>73</v>
      </c>
      <c r="F10517" s="38" t="s">
        <v>73</v>
      </c>
      <c r="G10517" s="151">
        <v>30</v>
      </c>
      <c r="H10517" s="151">
        <f t="shared" ref="H10517:H10580" si="640">G10517/1835</f>
        <v>1.6348773841961851E-2</v>
      </c>
      <c r="I10517" s="213"/>
      <c r="J10517" s="303" t="s">
        <v>100</v>
      </c>
      <c r="K10517" s="303"/>
      <c r="L10517" s="303"/>
      <c r="M10517" s="2">
        <v>2.2222222222222199E-2</v>
      </c>
      <c r="N10517">
        <v>1.6197088596792499E-2</v>
      </c>
      <c r="O10517">
        <v>3.62177911400147E-2</v>
      </c>
      <c r="P10517">
        <v>5</v>
      </c>
      <c r="Q10517" s="2">
        <v>0</v>
      </c>
      <c r="R10517">
        <v>0</v>
      </c>
      <c r="S10517">
        <v>0</v>
      </c>
      <c r="T10517">
        <v>5</v>
      </c>
    </row>
    <row r="10518" spans="1:20">
      <c r="A10518" s="66" t="s">
        <v>1740</v>
      </c>
      <c r="B10518" t="s">
        <v>1817</v>
      </c>
      <c r="C10518" t="s">
        <v>1491</v>
      </c>
      <c r="D10518" s="1" t="s">
        <v>44</v>
      </c>
      <c r="E10518" s="1" t="s">
        <v>73</v>
      </c>
      <c r="F10518" s="38" t="s">
        <v>73</v>
      </c>
      <c r="G10518" s="151">
        <v>1835</v>
      </c>
      <c r="H10518" s="151">
        <f t="shared" si="640"/>
        <v>1</v>
      </c>
      <c r="I10518" s="213"/>
      <c r="J10518" s="303"/>
      <c r="K10518" s="303"/>
      <c r="L10518" s="303" t="s">
        <v>100</v>
      </c>
      <c r="M10518" s="2">
        <v>9.44444444444444E-2</v>
      </c>
      <c r="N10518">
        <v>9.44444444444444E-2</v>
      </c>
      <c r="O10518">
        <v>0.21118419787498</v>
      </c>
      <c r="P10518">
        <v>5</v>
      </c>
      <c r="Q10518" s="2">
        <v>5.5555555555555497E-3</v>
      </c>
      <c r="R10518">
        <v>5.5555555555555497E-3</v>
      </c>
      <c r="S10518">
        <v>1.24225998749988E-2</v>
      </c>
      <c r="T10518">
        <v>5</v>
      </c>
    </row>
    <row r="10519" spans="1:20">
      <c r="A10519" s="66" t="s">
        <v>1740</v>
      </c>
      <c r="B10519" t="s">
        <v>1818</v>
      </c>
      <c r="C10519" t="s">
        <v>1491</v>
      </c>
      <c r="D10519" s="1" t="s">
        <v>44</v>
      </c>
      <c r="E10519" s="1" t="s">
        <v>73</v>
      </c>
      <c r="F10519" s="38" t="s">
        <v>73</v>
      </c>
      <c r="G10519" s="151">
        <v>0</v>
      </c>
      <c r="H10519" s="151">
        <f t="shared" si="640"/>
        <v>0</v>
      </c>
      <c r="I10519" s="213" t="s">
        <v>100</v>
      </c>
      <c r="J10519" s="303"/>
      <c r="K10519" s="303"/>
      <c r="L10519" s="303"/>
      <c r="M10519" s="2">
        <v>0</v>
      </c>
      <c r="N10519">
        <v>0</v>
      </c>
      <c r="O10519">
        <v>0</v>
      </c>
      <c r="P10519">
        <v>5</v>
      </c>
      <c r="Q10519" s="2">
        <v>0</v>
      </c>
      <c r="R10519">
        <v>0</v>
      </c>
      <c r="S10519">
        <v>0</v>
      </c>
      <c r="T10519">
        <v>5</v>
      </c>
    </row>
    <row r="10520" spans="1:20">
      <c r="A10520" s="66" t="s">
        <v>1740</v>
      </c>
      <c r="B10520" t="s">
        <v>1818</v>
      </c>
      <c r="C10520" t="s">
        <v>1491</v>
      </c>
      <c r="D10520" s="1" t="s">
        <v>44</v>
      </c>
      <c r="E10520" s="1" t="s">
        <v>73</v>
      </c>
      <c r="F10520" s="38" t="s">
        <v>73</v>
      </c>
      <c r="G10520" s="151">
        <v>30</v>
      </c>
      <c r="H10520" s="151">
        <f t="shared" si="640"/>
        <v>1.6348773841961851E-2</v>
      </c>
      <c r="I10520" s="213"/>
      <c r="J10520" s="303" t="s">
        <v>100</v>
      </c>
      <c r="K10520" s="303"/>
      <c r="L10520" s="303"/>
      <c r="M10520" s="2">
        <v>0</v>
      </c>
      <c r="N10520">
        <v>0</v>
      </c>
      <c r="O10520">
        <v>0</v>
      </c>
      <c r="P10520">
        <v>5</v>
      </c>
      <c r="Q10520" s="2">
        <v>0</v>
      </c>
      <c r="R10520">
        <v>0</v>
      </c>
      <c r="S10520">
        <v>0</v>
      </c>
      <c r="T10520">
        <v>5</v>
      </c>
    </row>
    <row r="10521" spans="1:20">
      <c r="A10521" s="66" t="s">
        <v>1740</v>
      </c>
      <c r="B10521" t="s">
        <v>1818</v>
      </c>
      <c r="C10521" t="s">
        <v>1491</v>
      </c>
      <c r="D10521" s="1" t="s">
        <v>44</v>
      </c>
      <c r="E10521" s="1" t="s">
        <v>73</v>
      </c>
      <c r="F10521" s="38" t="s">
        <v>73</v>
      </c>
      <c r="G10521" s="151">
        <v>1835</v>
      </c>
      <c r="H10521" s="151">
        <f t="shared" si="640"/>
        <v>1</v>
      </c>
      <c r="I10521" s="213"/>
      <c r="J10521" s="303"/>
      <c r="K10521" s="303"/>
      <c r="L10521" s="303" t="s">
        <v>100</v>
      </c>
      <c r="M10521" s="2">
        <v>5.5555555555555497E-3</v>
      </c>
      <c r="N10521">
        <v>5.5555555555555497E-3</v>
      </c>
      <c r="O10521">
        <v>1.24225998749988E-2</v>
      </c>
      <c r="P10521">
        <v>5</v>
      </c>
      <c r="Q10521" s="2">
        <v>1.1111111111111099E-2</v>
      </c>
      <c r="R10521">
        <v>1.1111111111111099E-2</v>
      </c>
      <c r="S10521">
        <v>2.4845199749997701E-2</v>
      </c>
      <c r="T10521">
        <v>5</v>
      </c>
    </row>
    <row r="10522" spans="1:20">
      <c r="A10522" s="66" t="s">
        <v>1740</v>
      </c>
      <c r="B10522" t="s">
        <v>1829</v>
      </c>
      <c r="C10522" t="s">
        <v>1491</v>
      </c>
      <c r="D10522" s="1" t="s">
        <v>44</v>
      </c>
      <c r="E10522" s="1" t="s">
        <v>73</v>
      </c>
      <c r="F10522" s="38" t="s">
        <v>73</v>
      </c>
      <c r="G10522" s="151">
        <v>0</v>
      </c>
      <c r="H10522" s="151">
        <f t="shared" si="640"/>
        <v>0</v>
      </c>
      <c r="I10522" s="213" t="s">
        <v>100</v>
      </c>
      <c r="J10522" s="303"/>
      <c r="K10522" s="303"/>
      <c r="L10522" s="303"/>
      <c r="M10522" s="2">
        <v>0</v>
      </c>
      <c r="N10522">
        <v>0</v>
      </c>
      <c r="O10522">
        <v>0</v>
      </c>
      <c r="P10522">
        <v>5</v>
      </c>
      <c r="Q10522" s="2">
        <v>0</v>
      </c>
      <c r="R10522">
        <v>0</v>
      </c>
      <c r="S10522">
        <v>0</v>
      </c>
      <c r="T10522">
        <v>5</v>
      </c>
    </row>
    <row r="10523" spans="1:20">
      <c r="A10523" s="66" t="s">
        <v>1740</v>
      </c>
      <c r="B10523" t="s">
        <v>1829</v>
      </c>
      <c r="C10523" t="s">
        <v>1491</v>
      </c>
      <c r="D10523" s="1" t="s">
        <v>44</v>
      </c>
      <c r="E10523" s="1" t="s">
        <v>73</v>
      </c>
      <c r="F10523" s="38" t="s">
        <v>73</v>
      </c>
      <c r="G10523" s="151">
        <v>30</v>
      </c>
      <c r="H10523" s="151">
        <f t="shared" si="640"/>
        <v>1.6348773841961851E-2</v>
      </c>
      <c r="I10523" s="213"/>
      <c r="J10523" s="303" t="s">
        <v>100</v>
      </c>
      <c r="K10523" s="303"/>
      <c r="L10523" s="303"/>
      <c r="M10523" s="2">
        <v>0</v>
      </c>
      <c r="N10523">
        <v>0</v>
      </c>
      <c r="O10523">
        <v>0</v>
      </c>
      <c r="P10523">
        <v>5</v>
      </c>
      <c r="Q10523" s="2">
        <v>0</v>
      </c>
      <c r="R10523">
        <v>0</v>
      </c>
      <c r="S10523">
        <v>0</v>
      </c>
      <c r="T10523">
        <v>5</v>
      </c>
    </row>
    <row r="10524" spans="1:20">
      <c r="A10524" s="66" t="s">
        <v>1740</v>
      </c>
      <c r="B10524" t="s">
        <v>1829</v>
      </c>
      <c r="C10524" t="s">
        <v>1491</v>
      </c>
      <c r="D10524" s="1" t="s">
        <v>44</v>
      </c>
      <c r="E10524" s="1" t="s">
        <v>73</v>
      </c>
      <c r="F10524" s="38" t="s">
        <v>73</v>
      </c>
      <c r="G10524" s="151">
        <v>1835</v>
      </c>
      <c r="H10524" s="151">
        <f t="shared" si="640"/>
        <v>1</v>
      </c>
      <c r="I10524" s="213"/>
      <c r="J10524" s="303"/>
      <c r="K10524" s="303"/>
      <c r="L10524" s="303" t="s">
        <v>100</v>
      </c>
      <c r="M10524" s="2">
        <v>1.6666666666666701E-2</v>
      </c>
      <c r="N10524">
        <v>1.6666666666666701E-2</v>
      </c>
      <c r="O10524">
        <v>3.7267799624996503E-2</v>
      </c>
      <c r="P10524">
        <v>5</v>
      </c>
      <c r="Q10524" s="2">
        <v>3.3333333333333298E-2</v>
      </c>
      <c r="R10524">
        <v>2.04124145231931E-2</v>
      </c>
      <c r="S10524">
        <v>4.5643546458763798E-2</v>
      </c>
      <c r="T10524">
        <v>5</v>
      </c>
    </row>
    <row r="10525" spans="1:20">
      <c r="A10525" s="66" t="s">
        <v>1740</v>
      </c>
      <c r="B10525" t="s">
        <v>1842</v>
      </c>
      <c r="C10525" t="s">
        <v>1491</v>
      </c>
      <c r="D10525" s="1" t="s">
        <v>44</v>
      </c>
      <c r="E10525" s="1" t="s">
        <v>73</v>
      </c>
      <c r="F10525" s="38" t="s">
        <v>73</v>
      </c>
      <c r="G10525" s="151">
        <v>0</v>
      </c>
      <c r="H10525" s="151">
        <f t="shared" si="640"/>
        <v>0</v>
      </c>
      <c r="I10525" s="213" t="s">
        <v>100</v>
      </c>
      <c r="J10525" s="303"/>
      <c r="K10525" s="303"/>
      <c r="L10525" s="303"/>
      <c r="M10525" s="2">
        <v>0</v>
      </c>
      <c r="N10525">
        <v>0</v>
      </c>
      <c r="O10525">
        <v>0</v>
      </c>
      <c r="P10525">
        <v>5</v>
      </c>
      <c r="Q10525" s="2">
        <v>0</v>
      </c>
      <c r="R10525">
        <v>0</v>
      </c>
      <c r="S10525">
        <v>0</v>
      </c>
      <c r="T10525">
        <v>5</v>
      </c>
    </row>
    <row r="10526" spans="1:20">
      <c r="A10526" s="66" t="s">
        <v>1740</v>
      </c>
      <c r="B10526" t="s">
        <v>1842</v>
      </c>
      <c r="C10526" t="s">
        <v>1491</v>
      </c>
      <c r="D10526" s="1" t="s">
        <v>44</v>
      </c>
      <c r="E10526" s="1" t="s">
        <v>73</v>
      </c>
      <c r="F10526" s="38" t="s">
        <v>73</v>
      </c>
      <c r="G10526" s="151">
        <v>30</v>
      </c>
      <c r="H10526" s="151">
        <f t="shared" si="640"/>
        <v>1.6348773841961851E-2</v>
      </c>
      <c r="I10526" s="213"/>
      <c r="J10526" s="303" t="s">
        <v>100</v>
      </c>
      <c r="K10526" s="303"/>
      <c r="L10526" s="303"/>
      <c r="M10526" s="2">
        <v>0</v>
      </c>
      <c r="N10526">
        <v>0</v>
      </c>
      <c r="O10526">
        <v>0</v>
      </c>
      <c r="P10526">
        <v>5</v>
      </c>
      <c r="Q10526" s="2">
        <v>0</v>
      </c>
      <c r="R10526">
        <v>0</v>
      </c>
      <c r="S10526">
        <v>0</v>
      </c>
      <c r="T10526">
        <v>5</v>
      </c>
    </row>
    <row r="10527" spans="1:20">
      <c r="A10527" s="66" t="s">
        <v>1740</v>
      </c>
      <c r="B10527" t="s">
        <v>1842</v>
      </c>
      <c r="C10527" t="s">
        <v>1491</v>
      </c>
      <c r="D10527" s="1" t="s">
        <v>44</v>
      </c>
      <c r="E10527" s="1" t="s">
        <v>73</v>
      </c>
      <c r="F10527" s="38" t="s">
        <v>73</v>
      </c>
      <c r="G10527" s="151">
        <v>1835</v>
      </c>
      <c r="H10527" s="151">
        <f t="shared" si="640"/>
        <v>1</v>
      </c>
      <c r="I10527" s="213"/>
      <c r="J10527" s="303"/>
      <c r="K10527" s="303"/>
      <c r="L10527" s="303" t="s">
        <v>100</v>
      </c>
      <c r="M10527" s="2">
        <v>0</v>
      </c>
      <c r="N10527">
        <v>0</v>
      </c>
      <c r="O10527">
        <v>0</v>
      </c>
      <c r="P10527">
        <v>5</v>
      </c>
      <c r="Q10527" s="2">
        <v>0</v>
      </c>
      <c r="R10527">
        <v>0</v>
      </c>
      <c r="S10527">
        <v>0</v>
      </c>
      <c r="T10527">
        <v>5</v>
      </c>
    </row>
    <row r="10528" spans="1:20">
      <c r="A10528" s="66" t="s">
        <v>1740</v>
      </c>
      <c r="B10528" t="s">
        <v>1843</v>
      </c>
      <c r="C10528" t="s">
        <v>1491</v>
      </c>
      <c r="D10528" s="1" t="s">
        <v>44</v>
      </c>
      <c r="E10528" s="1" t="s">
        <v>73</v>
      </c>
      <c r="F10528" s="38" t="s">
        <v>73</v>
      </c>
      <c r="G10528" s="151">
        <v>0</v>
      </c>
      <c r="H10528" s="151">
        <f t="shared" si="640"/>
        <v>0</v>
      </c>
      <c r="I10528" s="213" t="s">
        <v>100</v>
      </c>
      <c r="J10528" s="303"/>
      <c r="K10528" s="303"/>
      <c r="L10528" s="303"/>
      <c r="M10528" s="2">
        <v>0</v>
      </c>
      <c r="N10528">
        <v>0</v>
      </c>
      <c r="O10528">
        <v>0</v>
      </c>
      <c r="P10528">
        <v>5</v>
      </c>
      <c r="Q10528" s="2">
        <v>3.9365079365079401E-2</v>
      </c>
      <c r="R10528">
        <v>1.91245140998814E-2</v>
      </c>
      <c r="S10528">
        <v>4.2763713563988101E-2</v>
      </c>
      <c r="T10528">
        <v>5</v>
      </c>
    </row>
    <row r="10529" spans="1:20">
      <c r="A10529" s="66" t="s">
        <v>1740</v>
      </c>
      <c r="B10529" t="s">
        <v>1843</v>
      </c>
      <c r="C10529" t="s">
        <v>1491</v>
      </c>
      <c r="D10529" s="1" t="s">
        <v>44</v>
      </c>
      <c r="E10529" s="1" t="s">
        <v>73</v>
      </c>
      <c r="F10529" s="38" t="s">
        <v>73</v>
      </c>
      <c r="G10529" s="151">
        <v>30</v>
      </c>
      <c r="H10529" s="151">
        <f t="shared" si="640"/>
        <v>1.6348773841961851E-2</v>
      </c>
      <c r="I10529" s="213"/>
      <c r="J10529" s="303" t="s">
        <v>100</v>
      </c>
      <c r="K10529" s="303"/>
      <c r="L10529" s="303"/>
      <c r="M10529" s="2">
        <v>0</v>
      </c>
      <c r="N10529">
        <v>0</v>
      </c>
      <c r="O10529">
        <v>0</v>
      </c>
      <c r="P10529">
        <v>5</v>
      </c>
      <c r="Q10529" s="2">
        <v>0</v>
      </c>
      <c r="R10529">
        <v>0</v>
      </c>
      <c r="S10529">
        <v>0</v>
      </c>
      <c r="T10529">
        <v>5</v>
      </c>
    </row>
    <row r="10530" spans="1:20">
      <c r="A10530" s="66" t="s">
        <v>1740</v>
      </c>
      <c r="B10530" t="s">
        <v>1843</v>
      </c>
      <c r="C10530" t="s">
        <v>1491</v>
      </c>
      <c r="D10530" s="1" t="s">
        <v>44</v>
      </c>
      <c r="E10530" s="1" t="s">
        <v>73</v>
      </c>
      <c r="F10530" s="38" t="s">
        <v>73</v>
      </c>
      <c r="G10530" s="151">
        <v>1835</v>
      </c>
      <c r="H10530" s="151">
        <f t="shared" si="640"/>
        <v>1</v>
      </c>
      <c r="I10530" s="213"/>
      <c r="J10530" s="303"/>
      <c r="K10530" s="303"/>
      <c r="L10530" s="303" t="s">
        <v>100</v>
      </c>
      <c r="M10530" s="2">
        <v>0</v>
      </c>
      <c r="N10530">
        <v>0</v>
      </c>
      <c r="O10530">
        <v>0</v>
      </c>
      <c r="P10530">
        <v>5</v>
      </c>
      <c r="Q10530" s="2">
        <v>0</v>
      </c>
      <c r="R10530">
        <v>0</v>
      </c>
      <c r="S10530">
        <v>0</v>
      </c>
      <c r="T10530">
        <v>5</v>
      </c>
    </row>
    <row r="10531" spans="1:20">
      <c r="A10531" s="66" t="s">
        <v>1740</v>
      </c>
      <c r="B10531" t="s">
        <v>1844</v>
      </c>
      <c r="C10531" t="s">
        <v>1491</v>
      </c>
      <c r="D10531" s="1" t="s">
        <v>44</v>
      </c>
      <c r="E10531" s="1" t="s">
        <v>73</v>
      </c>
      <c r="F10531" s="38" t="s">
        <v>73</v>
      </c>
      <c r="G10531" s="151">
        <v>0</v>
      </c>
      <c r="H10531" s="151">
        <f t="shared" si="640"/>
        <v>0</v>
      </c>
      <c r="I10531" s="213" t="s">
        <v>100</v>
      </c>
      <c r="J10531" s="303"/>
      <c r="K10531" s="303"/>
      <c r="L10531" s="303"/>
      <c r="M10531" s="2">
        <v>0.29444444444444401</v>
      </c>
      <c r="N10531">
        <v>0.11540321154356099</v>
      </c>
      <c r="O10531">
        <v>0.25804942583319102</v>
      </c>
      <c r="P10531">
        <v>5</v>
      </c>
      <c r="Q10531" s="2">
        <v>0.26793650793650797</v>
      </c>
      <c r="R10531">
        <v>0.173306440148735</v>
      </c>
      <c r="S10531">
        <v>0.38752498111106998</v>
      </c>
      <c r="T10531">
        <v>5</v>
      </c>
    </row>
    <row r="10532" spans="1:20">
      <c r="A10532" s="66" t="s">
        <v>1740</v>
      </c>
      <c r="B10532" t="s">
        <v>1844</v>
      </c>
      <c r="C10532" t="s">
        <v>1491</v>
      </c>
      <c r="D10532" s="1" t="s">
        <v>44</v>
      </c>
      <c r="E10532" s="1" t="s">
        <v>73</v>
      </c>
      <c r="F10532" s="38" t="s">
        <v>73</v>
      </c>
      <c r="G10532" s="151">
        <v>30</v>
      </c>
      <c r="H10532" s="151">
        <f t="shared" si="640"/>
        <v>1.6348773841961851E-2</v>
      </c>
      <c r="I10532" s="213"/>
      <c r="J10532" s="303" t="s">
        <v>100</v>
      </c>
      <c r="K10532" s="303"/>
      <c r="L10532" s="303"/>
      <c r="M10532" s="2">
        <v>0.17777777777777801</v>
      </c>
      <c r="N10532">
        <v>8.7223991489486605E-2</v>
      </c>
      <c r="O10532">
        <v>0.19503877423935501</v>
      </c>
      <c r="P10532">
        <v>5</v>
      </c>
      <c r="Q10532" s="2">
        <v>7.7777777777777807E-2</v>
      </c>
      <c r="R10532">
        <v>7.1037288069691201E-2</v>
      </c>
      <c r="S10532">
        <v>0.158844205061064</v>
      </c>
      <c r="T10532">
        <v>5</v>
      </c>
    </row>
    <row r="10533" spans="1:20">
      <c r="A10533" s="66" t="s">
        <v>1740</v>
      </c>
      <c r="B10533" t="s">
        <v>1844</v>
      </c>
      <c r="C10533" t="s">
        <v>1491</v>
      </c>
      <c r="D10533" s="1" t="s">
        <v>44</v>
      </c>
      <c r="E10533" s="1" t="s">
        <v>73</v>
      </c>
      <c r="F10533" s="38" t="s">
        <v>73</v>
      </c>
      <c r="G10533" s="151">
        <v>1835</v>
      </c>
      <c r="H10533" s="151">
        <f t="shared" si="640"/>
        <v>1</v>
      </c>
      <c r="I10533" s="213"/>
      <c r="J10533" s="303"/>
      <c r="K10533" s="303"/>
      <c r="L10533" s="303" t="s">
        <v>100</v>
      </c>
      <c r="M10533" s="2">
        <v>0.233333333333333</v>
      </c>
      <c r="N10533">
        <v>0.124721912892465</v>
      </c>
      <c r="O10533">
        <v>0.27888667551135798</v>
      </c>
      <c r="P10533">
        <v>5</v>
      </c>
      <c r="Q10533" s="2">
        <v>0.105555555555556</v>
      </c>
      <c r="R10533">
        <v>8.5346063865206795E-2</v>
      </c>
      <c r="S10533">
        <v>0.19083960041464099</v>
      </c>
      <c r="T10533">
        <v>5</v>
      </c>
    </row>
    <row r="10534" spans="1:20">
      <c r="A10534" s="66" t="s">
        <v>1740</v>
      </c>
      <c r="B10534" t="s">
        <v>1849</v>
      </c>
      <c r="C10534" t="s">
        <v>1491</v>
      </c>
      <c r="D10534" s="1" t="s">
        <v>44</v>
      </c>
      <c r="E10534" s="1" t="s">
        <v>73</v>
      </c>
      <c r="F10534" s="38" t="s">
        <v>73</v>
      </c>
      <c r="G10534" s="151">
        <v>0</v>
      </c>
      <c r="H10534" s="151">
        <f t="shared" si="640"/>
        <v>0</v>
      </c>
      <c r="I10534" s="213" t="s">
        <v>100</v>
      </c>
      <c r="J10534" s="303"/>
      <c r="K10534" s="303"/>
      <c r="L10534" s="303"/>
      <c r="M10534" s="2">
        <v>0.227777777777778</v>
      </c>
      <c r="N10534">
        <v>0.140105780143539</v>
      </c>
      <c r="O10534">
        <v>0.31328604844159302</v>
      </c>
      <c r="P10534">
        <v>5</v>
      </c>
      <c r="Q10534" s="2">
        <v>0.31476190476190502</v>
      </c>
      <c r="R10534">
        <v>8.8137627439262997E-2</v>
      </c>
      <c r="S10534">
        <v>0.197081726329743</v>
      </c>
      <c r="T10534">
        <v>5</v>
      </c>
    </row>
    <row r="10535" spans="1:20">
      <c r="A10535" s="66" t="s">
        <v>1740</v>
      </c>
      <c r="B10535" t="s">
        <v>1849</v>
      </c>
      <c r="C10535" t="s">
        <v>1491</v>
      </c>
      <c r="D10535" s="1" t="s">
        <v>44</v>
      </c>
      <c r="E10535" s="1" t="s">
        <v>73</v>
      </c>
      <c r="F10535" s="38" t="s">
        <v>73</v>
      </c>
      <c r="G10535" s="151">
        <v>30</v>
      </c>
      <c r="H10535" s="151">
        <f t="shared" si="640"/>
        <v>1.6348773841961851E-2</v>
      </c>
      <c r="I10535" s="213"/>
      <c r="J10535" s="303" t="s">
        <v>100</v>
      </c>
      <c r="K10535" s="303"/>
      <c r="L10535" s="303"/>
      <c r="M10535" s="2">
        <v>0.14444444444444399</v>
      </c>
      <c r="N10535">
        <v>8.5796917841558296E-2</v>
      </c>
      <c r="O10535">
        <v>0.191847740553689</v>
      </c>
      <c r="P10535">
        <v>5</v>
      </c>
      <c r="Q10535" s="2">
        <v>0.172222222222222</v>
      </c>
      <c r="R10535">
        <v>8.3978980321283203E-2</v>
      </c>
      <c r="S10535">
        <v>0.187782708679506</v>
      </c>
      <c r="T10535">
        <v>5</v>
      </c>
    </row>
    <row r="10536" spans="1:20">
      <c r="A10536" s="66" t="s">
        <v>1740</v>
      </c>
      <c r="B10536" t="s">
        <v>1849</v>
      </c>
      <c r="C10536" t="s">
        <v>1491</v>
      </c>
      <c r="D10536" s="1" t="s">
        <v>44</v>
      </c>
      <c r="E10536" s="1" t="s">
        <v>73</v>
      </c>
      <c r="F10536" s="38" t="s">
        <v>73</v>
      </c>
      <c r="G10536" s="151">
        <v>1835</v>
      </c>
      <c r="H10536" s="151">
        <f t="shared" si="640"/>
        <v>1</v>
      </c>
      <c r="I10536" s="213"/>
      <c r="J10536" s="303"/>
      <c r="K10536" s="303"/>
      <c r="L10536" s="303" t="s">
        <v>100</v>
      </c>
      <c r="M10536" s="2">
        <v>5.5555555555555601E-2</v>
      </c>
      <c r="N10536">
        <v>4.8907824615719499E-2</v>
      </c>
      <c r="O10536">
        <v>0.109361220472386</v>
      </c>
      <c r="P10536">
        <v>5</v>
      </c>
      <c r="Q10536" s="2">
        <v>8.3333333333333301E-2</v>
      </c>
      <c r="R10536">
        <v>4.5643546458763798E-2</v>
      </c>
      <c r="S10536">
        <v>0.102062072615966</v>
      </c>
      <c r="T10536">
        <v>5</v>
      </c>
    </row>
    <row r="10537" spans="1:20">
      <c r="A10537" s="66" t="s">
        <v>1740</v>
      </c>
      <c r="B10537" t="s">
        <v>1856</v>
      </c>
      <c r="C10537" t="s">
        <v>1491</v>
      </c>
      <c r="D10537" s="1" t="s">
        <v>44</v>
      </c>
      <c r="E10537" s="1" t="s">
        <v>73</v>
      </c>
      <c r="F10537" s="38" t="s">
        <v>73</v>
      </c>
      <c r="G10537" s="151">
        <v>0</v>
      </c>
      <c r="H10537" s="151">
        <f t="shared" si="640"/>
        <v>0</v>
      </c>
      <c r="I10537" s="213" t="s">
        <v>100</v>
      </c>
      <c r="J10537" s="303"/>
      <c r="K10537" s="303"/>
      <c r="L10537" s="303"/>
      <c r="M10537" s="2">
        <v>5.5555555555555497E-3</v>
      </c>
      <c r="N10537">
        <v>5.5555555555555497E-3</v>
      </c>
      <c r="O10537">
        <v>1.24225998749988E-2</v>
      </c>
      <c r="P10537">
        <v>5</v>
      </c>
      <c r="Q10537" s="2">
        <v>2.2222222222222199E-2</v>
      </c>
      <c r="R10537">
        <v>2.2222222222222199E-2</v>
      </c>
      <c r="S10537">
        <v>4.9690399499995298E-2</v>
      </c>
      <c r="T10537">
        <v>5</v>
      </c>
    </row>
    <row r="10538" spans="1:20">
      <c r="A10538" s="66" t="s">
        <v>1740</v>
      </c>
      <c r="B10538" t="s">
        <v>1856</v>
      </c>
      <c r="C10538" t="s">
        <v>1491</v>
      </c>
      <c r="D10538" s="1" t="s">
        <v>44</v>
      </c>
      <c r="E10538" s="1" t="s">
        <v>73</v>
      </c>
      <c r="F10538" s="38" t="s">
        <v>73</v>
      </c>
      <c r="G10538" s="151">
        <v>30</v>
      </c>
      <c r="H10538" s="151">
        <f t="shared" si="640"/>
        <v>1.6348773841961851E-2</v>
      </c>
      <c r="I10538" s="213"/>
      <c r="J10538" s="303" t="s">
        <v>100</v>
      </c>
      <c r="K10538" s="303"/>
      <c r="L10538" s="303"/>
      <c r="M10538" s="2">
        <v>5.5555555555555497E-3</v>
      </c>
      <c r="N10538">
        <v>5.5555555555555497E-3</v>
      </c>
      <c r="O10538">
        <v>1.24225998749988E-2</v>
      </c>
      <c r="P10538">
        <v>5</v>
      </c>
      <c r="Q10538" s="2">
        <v>1.1111111111111099E-2</v>
      </c>
      <c r="R10538">
        <v>6.8041381743977197E-3</v>
      </c>
      <c r="S10538">
        <v>1.52145154862546E-2</v>
      </c>
      <c r="T10538">
        <v>5</v>
      </c>
    </row>
    <row r="10539" spans="1:20">
      <c r="A10539" s="66" t="s">
        <v>1740</v>
      </c>
      <c r="B10539" t="s">
        <v>1856</v>
      </c>
      <c r="C10539" t="s">
        <v>1491</v>
      </c>
      <c r="D10539" s="1" t="s">
        <v>44</v>
      </c>
      <c r="E10539" s="1" t="s">
        <v>73</v>
      </c>
      <c r="F10539" s="38" t="s">
        <v>73</v>
      </c>
      <c r="G10539" s="151">
        <v>1835</v>
      </c>
      <c r="H10539" s="151">
        <f t="shared" si="640"/>
        <v>1</v>
      </c>
      <c r="I10539" s="213"/>
      <c r="J10539" s="303"/>
      <c r="K10539" s="303"/>
      <c r="L10539" s="303" t="s">
        <v>100</v>
      </c>
      <c r="M10539" s="2">
        <v>1.6666666666666701E-2</v>
      </c>
      <c r="N10539">
        <v>1.1111111111111099E-2</v>
      </c>
      <c r="O10539">
        <v>2.4845199749997701E-2</v>
      </c>
      <c r="P10539">
        <v>5</v>
      </c>
      <c r="Q10539" s="2">
        <v>2.7777777777777801E-2</v>
      </c>
      <c r="R10539">
        <v>1.7568209223157698E-2</v>
      </c>
      <c r="S10539">
        <v>3.9283710065919297E-2</v>
      </c>
      <c r="T10539">
        <v>5</v>
      </c>
    </row>
    <row r="10540" spans="1:20">
      <c r="A10540" s="66" t="s">
        <v>1742</v>
      </c>
      <c r="B10540" t="s">
        <v>1756</v>
      </c>
      <c r="C10540" t="s">
        <v>1491</v>
      </c>
      <c r="D10540" s="1" t="s">
        <v>44</v>
      </c>
      <c r="E10540" s="1" t="s">
        <v>73</v>
      </c>
      <c r="F10540" s="38" t="s">
        <v>73</v>
      </c>
      <c r="G10540" s="151">
        <v>0</v>
      </c>
      <c r="H10540" s="151">
        <f t="shared" si="640"/>
        <v>0</v>
      </c>
      <c r="I10540" s="213" t="s">
        <v>100</v>
      </c>
      <c r="J10540" s="303"/>
      <c r="K10540" s="303"/>
      <c r="L10540" s="303"/>
      <c r="M10540" s="2">
        <v>0.05</v>
      </c>
      <c r="N10540">
        <v>0.05</v>
      </c>
      <c r="O10540">
        <v>0.111803398874989</v>
      </c>
      <c r="P10540">
        <v>5</v>
      </c>
      <c r="Q10540" s="2">
        <v>0</v>
      </c>
      <c r="R10540">
        <v>0</v>
      </c>
      <c r="S10540">
        <v>0</v>
      </c>
      <c r="T10540">
        <v>5</v>
      </c>
    </row>
    <row r="10541" spans="1:20">
      <c r="A10541" s="66" t="s">
        <v>1742</v>
      </c>
      <c r="B10541" t="s">
        <v>1756</v>
      </c>
      <c r="C10541" t="s">
        <v>1491</v>
      </c>
      <c r="D10541" s="1" t="s">
        <v>44</v>
      </c>
      <c r="E10541" s="1" t="s">
        <v>73</v>
      </c>
      <c r="F10541" s="38" t="s">
        <v>73</v>
      </c>
      <c r="G10541" s="151">
        <v>30</v>
      </c>
      <c r="H10541" s="151">
        <f t="shared" si="640"/>
        <v>1.6348773841961851E-2</v>
      </c>
      <c r="I10541" s="213"/>
      <c r="J10541" s="303" t="s">
        <v>100</v>
      </c>
      <c r="K10541" s="303"/>
      <c r="L10541" s="303"/>
      <c r="M10541" s="2">
        <v>2.7777777777777801E-2</v>
      </c>
      <c r="N10541">
        <v>2.7777777777777801E-2</v>
      </c>
      <c r="O10541">
        <v>6.2112999374994197E-2</v>
      </c>
      <c r="P10541">
        <v>5</v>
      </c>
      <c r="Q10541" s="2">
        <v>0</v>
      </c>
      <c r="R10541">
        <v>0</v>
      </c>
      <c r="S10541">
        <v>0</v>
      </c>
      <c r="T10541">
        <v>5</v>
      </c>
    </row>
    <row r="10542" spans="1:20">
      <c r="A10542" s="66" t="s">
        <v>1742</v>
      </c>
      <c r="B10542" t="s">
        <v>1756</v>
      </c>
      <c r="C10542" t="s">
        <v>1491</v>
      </c>
      <c r="D10542" s="1" t="s">
        <v>44</v>
      </c>
      <c r="E10542" s="1" t="s">
        <v>73</v>
      </c>
      <c r="F10542" s="38" t="s">
        <v>73</v>
      </c>
      <c r="G10542" s="151">
        <v>1835</v>
      </c>
      <c r="H10542" s="151">
        <f t="shared" si="640"/>
        <v>1</v>
      </c>
      <c r="I10542" s="213"/>
      <c r="J10542" s="303"/>
      <c r="K10542" s="303"/>
      <c r="L10542" s="303" t="s">
        <v>100</v>
      </c>
      <c r="M10542" s="2">
        <v>3.3333333333333298E-2</v>
      </c>
      <c r="N10542">
        <v>3.3333333333333298E-2</v>
      </c>
      <c r="O10542">
        <v>7.4535599249993006E-2</v>
      </c>
      <c r="P10542">
        <v>5</v>
      </c>
      <c r="Q10542" s="2">
        <v>0</v>
      </c>
      <c r="R10542">
        <v>0</v>
      </c>
      <c r="S10542">
        <v>0</v>
      </c>
      <c r="T10542">
        <v>5</v>
      </c>
    </row>
    <row r="10543" spans="1:20">
      <c r="A10543" s="66" t="s">
        <v>1742</v>
      </c>
      <c r="B10543" t="s">
        <v>1766</v>
      </c>
      <c r="C10543" t="s">
        <v>1491</v>
      </c>
      <c r="D10543" s="1" t="s">
        <v>44</v>
      </c>
      <c r="E10543" s="1" t="s">
        <v>73</v>
      </c>
      <c r="F10543" s="38" t="s">
        <v>73</v>
      </c>
      <c r="G10543" s="151">
        <v>0</v>
      </c>
      <c r="H10543" s="151">
        <f t="shared" si="640"/>
        <v>0</v>
      </c>
      <c r="I10543" s="213" t="s">
        <v>100</v>
      </c>
      <c r="J10543" s="303"/>
      <c r="K10543" s="303"/>
      <c r="L10543" s="303"/>
      <c r="M10543" s="2">
        <v>0.14444444444444399</v>
      </c>
      <c r="N10543">
        <v>0.13760517862778701</v>
      </c>
      <c r="O10543">
        <v>0.30769453346773301</v>
      </c>
      <c r="P10543">
        <v>5</v>
      </c>
      <c r="Q10543" s="2">
        <v>3.46743295019157E-2</v>
      </c>
      <c r="R10543">
        <v>2.6895760322814599E-2</v>
      </c>
      <c r="S10543">
        <v>6.0140748388355099E-2</v>
      </c>
      <c r="T10543">
        <v>5</v>
      </c>
    </row>
    <row r="10544" spans="1:20">
      <c r="A10544" s="66" t="s">
        <v>1742</v>
      </c>
      <c r="B10544" t="s">
        <v>1766</v>
      </c>
      <c r="C10544" t="s">
        <v>1491</v>
      </c>
      <c r="D10544" s="1" t="s">
        <v>44</v>
      </c>
      <c r="E10544" s="1" t="s">
        <v>73</v>
      </c>
      <c r="F10544" s="38" t="s">
        <v>73</v>
      </c>
      <c r="G10544" s="151">
        <v>30</v>
      </c>
      <c r="H10544" s="151">
        <f t="shared" si="640"/>
        <v>1.6348773841961851E-2</v>
      </c>
      <c r="I10544" s="213"/>
      <c r="J10544" s="303" t="s">
        <v>100</v>
      </c>
      <c r="K10544" s="303"/>
      <c r="L10544" s="303"/>
      <c r="M10544" s="2">
        <v>7.7777777777777807E-2</v>
      </c>
      <c r="N10544">
        <v>6.4788354387169997E-2</v>
      </c>
      <c r="O10544">
        <v>0.144871164560059</v>
      </c>
      <c r="P10544">
        <v>5</v>
      </c>
      <c r="Q10544" s="2">
        <v>5.5555555555555497E-3</v>
      </c>
      <c r="R10544">
        <v>5.5555555555555497E-3</v>
      </c>
      <c r="S10544">
        <v>1.24225998749988E-2</v>
      </c>
      <c r="T10544">
        <v>5</v>
      </c>
    </row>
    <row r="10545" spans="1:20">
      <c r="A10545" s="66" t="s">
        <v>1742</v>
      </c>
      <c r="B10545" t="s">
        <v>1766</v>
      </c>
      <c r="C10545" t="s">
        <v>1491</v>
      </c>
      <c r="D10545" s="1" t="s">
        <v>44</v>
      </c>
      <c r="E10545" s="1" t="s">
        <v>73</v>
      </c>
      <c r="F10545" s="38" t="s">
        <v>73</v>
      </c>
      <c r="G10545" s="151">
        <v>1835</v>
      </c>
      <c r="H10545" s="151">
        <f t="shared" si="640"/>
        <v>1</v>
      </c>
      <c r="I10545" s="213"/>
      <c r="J10545" s="303"/>
      <c r="K10545" s="303"/>
      <c r="L10545" s="303" t="s">
        <v>100</v>
      </c>
      <c r="M10545" s="2">
        <v>5.5555555555555601E-2</v>
      </c>
      <c r="N10545">
        <v>4.8907824615719499E-2</v>
      </c>
      <c r="O10545">
        <v>0.109361220472386</v>
      </c>
      <c r="P10545">
        <v>5</v>
      </c>
      <c r="Q10545" s="2">
        <v>1.6666666666666701E-2</v>
      </c>
      <c r="R10545">
        <v>1.1111111111111099E-2</v>
      </c>
      <c r="S10545">
        <v>2.4845199749997701E-2</v>
      </c>
      <c r="T10545">
        <v>5</v>
      </c>
    </row>
    <row r="10546" spans="1:20">
      <c r="A10546" s="66" t="s">
        <v>1742</v>
      </c>
      <c r="B10546" t="s">
        <v>1777</v>
      </c>
      <c r="C10546" t="s">
        <v>1491</v>
      </c>
      <c r="D10546" s="1" t="s">
        <v>44</v>
      </c>
      <c r="E10546" s="1" t="s">
        <v>73</v>
      </c>
      <c r="F10546" s="38" t="s">
        <v>73</v>
      </c>
      <c r="G10546" s="151">
        <v>0</v>
      </c>
      <c r="H10546" s="151">
        <f t="shared" si="640"/>
        <v>0</v>
      </c>
      <c r="I10546" s="213" t="s">
        <v>100</v>
      </c>
      <c r="J10546" s="303"/>
      <c r="K10546" s="303"/>
      <c r="L10546" s="303"/>
      <c r="M10546" s="2">
        <v>0.92777777777777803</v>
      </c>
      <c r="N10546">
        <v>3.6851386559504401E-2</v>
      </c>
      <c r="O10546">
        <v>8.2402205412173996E-2</v>
      </c>
      <c r="P10546">
        <v>5</v>
      </c>
      <c r="Q10546" s="2">
        <v>0.92777777777777803</v>
      </c>
      <c r="R10546">
        <v>4.4444444444444398E-2</v>
      </c>
      <c r="S10546">
        <v>9.9380798999990597E-2</v>
      </c>
      <c r="T10546">
        <v>5</v>
      </c>
    </row>
    <row r="10547" spans="1:20">
      <c r="A10547" s="66" t="s">
        <v>1742</v>
      </c>
      <c r="B10547" t="s">
        <v>1777</v>
      </c>
      <c r="C10547" t="s">
        <v>1491</v>
      </c>
      <c r="D10547" s="1" t="s">
        <v>44</v>
      </c>
      <c r="E10547" s="1" t="s">
        <v>73</v>
      </c>
      <c r="F10547" s="38" t="s">
        <v>73</v>
      </c>
      <c r="G10547" s="151">
        <v>30</v>
      </c>
      <c r="H10547" s="151">
        <f t="shared" si="640"/>
        <v>1.6348773841961851E-2</v>
      </c>
      <c r="I10547" s="213"/>
      <c r="J10547" s="303" t="s">
        <v>100</v>
      </c>
      <c r="K10547" s="303"/>
      <c r="L10547" s="303"/>
      <c r="M10547" s="2">
        <v>0.81111111111111101</v>
      </c>
      <c r="N10547">
        <v>5.7868518488887903E-2</v>
      </c>
      <c r="O10547">
        <v>0.12939794109835701</v>
      </c>
      <c r="P10547">
        <v>5</v>
      </c>
      <c r="Q10547" s="2">
        <v>0.65</v>
      </c>
      <c r="R10547">
        <v>0.108511249914581</v>
      </c>
      <c r="S10547">
        <v>0.242638531132472</v>
      </c>
      <c r="T10547">
        <v>5</v>
      </c>
    </row>
    <row r="10548" spans="1:20">
      <c r="A10548" s="66" t="s">
        <v>1742</v>
      </c>
      <c r="B10548" t="s">
        <v>1777</v>
      </c>
      <c r="C10548" t="s">
        <v>1491</v>
      </c>
      <c r="D10548" s="1" t="s">
        <v>44</v>
      </c>
      <c r="E10548" s="1" t="s">
        <v>73</v>
      </c>
      <c r="F10548" s="38" t="s">
        <v>73</v>
      </c>
      <c r="G10548" s="151">
        <v>1835</v>
      </c>
      <c r="H10548" s="151">
        <f t="shared" si="640"/>
        <v>1</v>
      </c>
      <c r="I10548" s="213"/>
      <c r="J10548" s="303"/>
      <c r="K10548" s="303"/>
      <c r="L10548" s="303" t="s">
        <v>100</v>
      </c>
      <c r="M10548" s="2">
        <v>0.43888888888888899</v>
      </c>
      <c r="N10548">
        <v>0.12088919526105001</v>
      </c>
      <c r="O10548">
        <v>0.27031645834895301</v>
      </c>
      <c r="P10548">
        <v>5</v>
      </c>
      <c r="Q10548" s="2">
        <v>0.57777777777777795</v>
      </c>
      <c r="R10548">
        <v>0.13362237189784101</v>
      </c>
      <c r="S10548">
        <v>0.29878870687832998</v>
      </c>
      <c r="T10548">
        <v>5</v>
      </c>
    </row>
    <row r="10549" spans="1:20">
      <c r="A10549" s="66" t="s">
        <v>1742</v>
      </c>
      <c r="B10549" t="s">
        <v>1778</v>
      </c>
      <c r="C10549" t="s">
        <v>1491</v>
      </c>
      <c r="D10549" s="1" t="s">
        <v>44</v>
      </c>
      <c r="E10549" s="1" t="s">
        <v>73</v>
      </c>
      <c r="F10549" s="38" t="s">
        <v>73</v>
      </c>
      <c r="G10549" s="151">
        <v>0</v>
      </c>
      <c r="H10549" s="151">
        <f t="shared" si="640"/>
        <v>0</v>
      </c>
      <c r="I10549" s="213" t="s">
        <v>100</v>
      </c>
      <c r="J10549" s="303"/>
      <c r="K10549" s="303"/>
      <c r="L10549" s="303"/>
      <c r="M10549" s="2">
        <v>0</v>
      </c>
      <c r="N10549">
        <v>0</v>
      </c>
      <c r="O10549">
        <v>0</v>
      </c>
      <c r="P10549">
        <v>5</v>
      </c>
      <c r="Q10549" s="2">
        <v>0</v>
      </c>
      <c r="R10549">
        <v>0</v>
      </c>
      <c r="S10549">
        <v>0</v>
      </c>
      <c r="T10549">
        <v>5</v>
      </c>
    </row>
    <row r="10550" spans="1:20">
      <c r="A10550" s="66" t="s">
        <v>1742</v>
      </c>
      <c r="B10550" t="s">
        <v>1778</v>
      </c>
      <c r="C10550" t="s">
        <v>1491</v>
      </c>
      <c r="D10550" s="1" t="s">
        <v>44</v>
      </c>
      <c r="E10550" s="1" t="s">
        <v>73</v>
      </c>
      <c r="F10550" s="38" t="s">
        <v>73</v>
      </c>
      <c r="G10550" s="151">
        <v>30</v>
      </c>
      <c r="H10550" s="151">
        <f t="shared" si="640"/>
        <v>1.6348773841961851E-2</v>
      </c>
      <c r="I10550" s="213"/>
      <c r="J10550" s="303" t="s">
        <v>100</v>
      </c>
      <c r="K10550" s="303"/>
      <c r="L10550" s="303"/>
      <c r="M10550" s="2">
        <v>0</v>
      </c>
      <c r="N10550">
        <v>0</v>
      </c>
      <c r="O10550">
        <v>0</v>
      </c>
      <c r="P10550">
        <v>5</v>
      </c>
      <c r="Q10550" s="2">
        <v>1.1111111111111099E-2</v>
      </c>
      <c r="R10550">
        <v>1.1111111111111099E-2</v>
      </c>
      <c r="S10550">
        <v>2.4845199749997701E-2</v>
      </c>
      <c r="T10550">
        <v>5</v>
      </c>
    </row>
    <row r="10551" spans="1:20">
      <c r="A10551" s="66" t="s">
        <v>1742</v>
      </c>
      <c r="B10551" t="s">
        <v>1778</v>
      </c>
      <c r="C10551" t="s">
        <v>1491</v>
      </c>
      <c r="D10551" s="1" t="s">
        <v>44</v>
      </c>
      <c r="E10551" s="1" t="s">
        <v>73</v>
      </c>
      <c r="F10551" s="38" t="s">
        <v>73</v>
      </c>
      <c r="G10551" s="151">
        <v>1835</v>
      </c>
      <c r="H10551" s="151">
        <f t="shared" si="640"/>
        <v>1</v>
      </c>
      <c r="I10551" s="213"/>
      <c r="J10551" s="303"/>
      <c r="K10551" s="303"/>
      <c r="L10551" s="303" t="s">
        <v>100</v>
      </c>
      <c r="M10551" s="2">
        <v>0</v>
      </c>
      <c r="N10551">
        <v>0</v>
      </c>
      <c r="O10551">
        <v>0</v>
      </c>
      <c r="P10551">
        <v>5</v>
      </c>
      <c r="Q10551" s="2">
        <v>0</v>
      </c>
      <c r="R10551">
        <v>0</v>
      </c>
      <c r="S10551">
        <v>0</v>
      </c>
      <c r="T10551">
        <v>5</v>
      </c>
    </row>
    <row r="10552" spans="1:20">
      <c r="A10552" s="66" t="s">
        <v>1742</v>
      </c>
      <c r="B10552" t="s">
        <v>1779</v>
      </c>
      <c r="C10552" t="s">
        <v>1491</v>
      </c>
      <c r="D10552" s="1" t="s">
        <v>44</v>
      </c>
      <c r="E10552" s="1" t="s">
        <v>73</v>
      </c>
      <c r="F10552" s="38" t="s">
        <v>73</v>
      </c>
      <c r="G10552" s="151">
        <v>0</v>
      </c>
      <c r="H10552" s="151">
        <f t="shared" si="640"/>
        <v>0</v>
      </c>
      <c r="I10552" s="213" t="s">
        <v>100</v>
      </c>
      <c r="J10552" s="303"/>
      <c r="K10552" s="303"/>
      <c r="L10552" s="303"/>
      <c r="M10552" s="2">
        <v>0.44444444444444398</v>
      </c>
      <c r="N10552">
        <v>0.16005400323208799</v>
      </c>
      <c r="O10552">
        <v>0.35789163129792001</v>
      </c>
      <c r="P10552">
        <v>5</v>
      </c>
      <c r="Q10552" s="2">
        <v>0.16609195402298799</v>
      </c>
      <c r="R10552">
        <v>6.4593485543488496E-2</v>
      </c>
      <c r="S10552">
        <v>0.14443542457889</v>
      </c>
      <c r="T10552">
        <v>5</v>
      </c>
    </row>
    <row r="10553" spans="1:20">
      <c r="A10553" s="66" t="s">
        <v>1742</v>
      </c>
      <c r="B10553" t="s">
        <v>1779</v>
      </c>
      <c r="C10553" t="s">
        <v>1491</v>
      </c>
      <c r="D10553" s="1" t="s">
        <v>44</v>
      </c>
      <c r="E10553" s="1" t="s">
        <v>73</v>
      </c>
      <c r="F10553" s="38" t="s">
        <v>73</v>
      </c>
      <c r="G10553" s="151">
        <v>30</v>
      </c>
      <c r="H10553" s="151">
        <f t="shared" si="640"/>
        <v>1.6348773841961851E-2</v>
      </c>
      <c r="I10553" s="213"/>
      <c r="J10553" s="303" t="s">
        <v>100</v>
      </c>
      <c r="K10553" s="303"/>
      <c r="L10553" s="303"/>
      <c r="M10553" s="2">
        <v>0.35</v>
      </c>
      <c r="N10553">
        <v>0.14974257746604</v>
      </c>
      <c r="O10553">
        <v>0.334834582340093</v>
      </c>
      <c r="P10553">
        <v>5</v>
      </c>
      <c r="Q10553" s="2">
        <v>0.133333333333333</v>
      </c>
      <c r="R10553">
        <v>5.6519416526043899E-2</v>
      </c>
      <c r="S10553">
        <v>0.12638125740085901</v>
      </c>
      <c r="T10553">
        <v>5</v>
      </c>
    </row>
    <row r="10554" spans="1:20">
      <c r="A10554" s="66" t="s">
        <v>1742</v>
      </c>
      <c r="B10554" t="s">
        <v>1779</v>
      </c>
      <c r="C10554" t="s">
        <v>1491</v>
      </c>
      <c r="D10554" s="1" t="s">
        <v>44</v>
      </c>
      <c r="E10554" s="1" t="s">
        <v>73</v>
      </c>
      <c r="F10554" s="38" t="s">
        <v>73</v>
      </c>
      <c r="G10554" s="151">
        <v>1835</v>
      </c>
      <c r="H10554" s="151">
        <f t="shared" si="640"/>
        <v>1</v>
      </c>
      <c r="I10554" s="213"/>
      <c r="J10554" s="303"/>
      <c r="K10554" s="303"/>
      <c r="L10554" s="303" t="s">
        <v>100</v>
      </c>
      <c r="M10554" s="2">
        <v>0.17777777777777801</v>
      </c>
      <c r="N10554">
        <v>9.4035060443393104E-2</v>
      </c>
      <c r="O10554">
        <v>0.21026878741972799</v>
      </c>
      <c r="P10554">
        <v>5</v>
      </c>
      <c r="Q10554" s="2">
        <v>6.6666666666666693E-2</v>
      </c>
      <c r="R10554">
        <v>2.8598972613852799E-2</v>
      </c>
      <c r="S10554">
        <v>6.3949246851229699E-2</v>
      </c>
      <c r="T10554">
        <v>5</v>
      </c>
    </row>
    <row r="10555" spans="1:20">
      <c r="A10555" s="66" t="s">
        <v>1742</v>
      </c>
      <c r="B10555" t="s">
        <v>1780</v>
      </c>
      <c r="C10555" t="s">
        <v>1491</v>
      </c>
      <c r="D10555" s="1" t="s">
        <v>44</v>
      </c>
      <c r="E10555" s="1" t="s">
        <v>73</v>
      </c>
      <c r="F10555" s="38" t="s">
        <v>73</v>
      </c>
      <c r="G10555" s="151">
        <v>0</v>
      </c>
      <c r="H10555" s="151">
        <f t="shared" si="640"/>
        <v>0</v>
      </c>
      <c r="I10555" s="213" t="s">
        <v>100</v>
      </c>
      <c r="J10555" s="303"/>
      <c r="K10555" s="303"/>
      <c r="L10555" s="303"/>
      <c r="M10555" s="2">
        <v>0</v>
      </c>
      <c r="N10555">
        <v>0</v>
      </c>
      <c r="O10555">
        <v>0</v>
      </c>
      <c r="P10555">
        <v>5</v>
      </c>
      <c r="Q10555" s="2">
        <v>0</v>
      </c>
      <c r="R10555">
        <v>0</v>
      </c>
      <c r="S10555">
        <v>0</v>
      </c>
      <c r="T10555">
        <v>5</v>
      </c>
    </row>
    <row r="10556" spans="1:20">
      <c r="A10556" s="66" t="s">
        <v>1742</v>
      </c>
      <c r="B10556" t="s">
        <v>1780</v>
      </c>
      <c r="C10556" t="s">
        <v>1491</v>
      </c>
      <c r="D10556" s="1" t="s">
        <v>44</v>
      </c>
      <c r="E10556" s="1" t="s">
        <v>73</v>
      </c>
      <c r="F10556" s="38" t="s">
        <v>73</v>
      </c>
      <c r="G10556" s="151">
        <v>30</v>
      </c>
      <c r="H10556" s="151">
        <f t="shared" si="640"/>
        <v>1.6348773841961851E-2</v>
      </c>
      <c r="I10556" s="213"/>
      <c r="J10556" s="303" t="s">
        <v>100</v>
      </c>
      <c r="K10556" s="303"/>
      <c r="L10556" s="303"/>
      <c r="M10556" s="2">
        <v>0</v>
      </c>
      <c r="N10556">
        <v>0</v>
      </c>
      <c r="O10556">
        <v>0</v>
      </c>
      <c r="P10556">
        <v>5</v>
      </c>
      <c r="Q10556" s="2">
        <v>0</v>
      </c>
      <c r="R10556">
        <v>0</v>
      </c>
      <c r="S10556">
        <v>0</v>
      </c>
      <c r="T10556">
        <v>5</v>
      </c>
    </row>
    <row r="10557" spans="1:20">
      <c r="A10557" s="66" t="s">
        <v>1742</v>
      </c>
      <c r="B10557" t="s">
        <v>1780</v>
      </c>
      <c r="C10557" t="s">
        <v>1491</v>
      </c>
      <c r="D10557" s="1" t="s">
        <v>44</v>
      </c>
      <c r="E10557" s="1" t="s">
        <v>73</v>
      </c>
      <c r="F10557" s="38" t="s">
        <v>73</v>
      </c>
      <c r="G10557" s="151">
        <v>1835</v>
      </c>
      <c r="H10557" s="151">
        <f t="shared" si="640"/>
        <v>1</v>
      </c>
      <c r="I10557" s="213"/>
      <c r="J10557" s="303"/>
      <c r="K10557" s="303"/>
      <c r="L10557" s="303" t="s">
        <v>100</v>
      </c>
      <c r="M10557" s="2">
        <v>1.1111111111111099E-2</v>
      </c>
      <c r="N10557">
        <v>6.8041381743977197E-3</v>
      </c>
      <c r="O10557">
        <v>1.52145154862546E-2</v>
      </c>
      <c r="P10557">
        <v>5</v>
      </c>
      <c r="Q10557" s="2">
        <v>1.1111111111111099E-2</v>
      </c>
      <c r="R10557">
        <v>1.1111111111111099E-2</v>
      </c>
      <c r="S10557">
        <v>2.4845199749997701E-2</v>
      </c>
      <c r="T10557">
        <v>5</v>
      </c>
    </row>
    <row r="10558" spans="1:20">
      <c r="A10558" s="66" t="s">
        <v>1742</v>
      </c>
      <c r="B10558" t="s">
        <v>1781</v>
      </c>
      <c r="C10558" t="s">
        <v>1491</v>
      </c>
      <c r="D10558" s="1" t="s">
        <v>44</v>
      </c>
      <c r="E10558" s="1" t="s">
        <v>73</v>
      </c>
      <c r="F10558" s="38" t="s">
        <v>73</v>
      </c>
      <c r="G10558" s="151">
        <v>0</v>
      </c>
      <c r="H10558" s="151">
        <f t="shared" si="640"/>
        <v>0</v>
      </c>
      <c r="I10558" s="213" t="s">
        <v>100</v>
      </c>
      <c r="J10558" s="303"/>
      <c r="K10558" s="303"/>
      <c r="L10558" s="303"/>
      <c r="M10558" s="2">
        <v>0.18333333333333299</v>
      </c>
      <c r="N10558">
        <v>0.108866210790363</v>
      </c>
      <c r="O10558">
        <v>0.243432247780074</v>
      </c>
      <c r="P10558">
        <v>5</v>
      </c>
      <c r="Q10558" s="2">
        <v>5.5555555555555497E-3</v>
      </c>
      <c r="R10558">
        <v>5.5555555555555497E-3</v>
      </c>
      <c r="S10558">
        <v>1.24225998749988E-2</v>
      </c>
      <c r="T10558">
        <v>5</v>
      </c>
    </row>
    <row r="10559" spans="1:20">
      <c r="A10559" s="66" t="s">
        <v>1742</v>
      </c>
      <c r="B10559" t="s">
        <v>1781</v>
      </c>
      <c r="C10559" t="s">
        <v>1491</v>
      </c>
      <c r="D10559" s="1" t="s">
        <v>44</v>
      </c>
      <c r="E10559" s="1" t="s">
        <v>73</v>
      </c>
      <c r="F10559" s="38" t="s">
        <v>73</v>
      </c>
      <c r="G10559" s="151">
        <v>30</v>
      </c>
      <c r="H10559" s="151">
        <f t="shared" si="640"/>
        <v>1.6348773841961851E-2</v>
      </c>
      <c r="I10559" s="213"/>
      <c r="J10559" s="303" t="s">
        <v>100</v>
      </c>
      <c r="K10559" s="303"/>
      <c r="L10559" s="303"/>
      <c r="M10559" s="2">
        <v>6.6666666666666693E-2</v>
      </c>
      <c r="N10559">
        <v>2.8598972613852799E-2</v>
      </c>
      <c r="O10559">
        <v>6.3949246851229699E-2</v>
      </c>
      <c r="P10559">
        <v>5</v>
      </c>
      <c r="Q10559" s="2">
        <v>1.6666666666666701E-2</v>
      </c>
      <c r="R10559">
        <v>1.1111111111111099E-2</v>
      </c>
      <c r="S10559">
        <v>2.4845199749997701E-2</v>
      </c>
      <c r="T10559">
        <v>5</v>
      </c>
    </row>
    <row r="10560" spans="1:20">
      <c r="A10560" s="66" t="s">
        <v>1742</v>
      </c>
      <c r="B10560" t="s">
        <v>1781</v>
      </c>
      <c r="C10560" t="s">
        <v>1491</v>
      </c>
      <c r="D10560" s="1" t="s">
        <v>44</v>
      </c>
      <c r="E10560" s="1" t="s">
        <v>73</v>
      </c>
      <c r="F10560" s="38" t="s">
        <v>73</v>
      </c>
      <c r="G10560" s="151">
        <v>1835</v>
      </c>
      <c r="H10560" s="151">
        <f t="shared" si="640"/>
        <v>1</v>
      </c>
      <c r="I10560" s="213"/>
      <c r="J10560" s="303"/>
      <c r="K10560" s="303"/>
      <c r="L10560" s="303" t="s">
        <v>100</v>
      </c>
      <c r="M10560" s="2">
        <v>7.2222222222222202E-2</v>
      </c>
      <c r="N10560">
        <v>4.9378857873975501E-2</v>
      </c>
      <c r="O10560">
        <v>0.11041448285751</v>
      </c>
      <c r="P10560">
        <v>5</v>
      </c>
      <c r="Q10560" s="2">
        <v>2.2222222222222199E-2</v>
      </c>
      <c r="R10560">
        <v>1.36082763487954E-2</v>
      </c>
      <c r="S10560">
        <v>3.0429030972509201E-2</v>
      </c>
      <c r="T10560">
        <v>5</v>
      </c>
    </row>
    <row r="10561" spans="1:20">
      <c r="A10561" s="66" t="s">
        <v>1742</v>
      </c>
      <c r="B10561" t="s">
        <v>1796</v>
      </c>
      <c r="C10561" t="s">
        <v>1491</v>
      </c>
      <c r="D10561" s="1" t="s">
        <v>44</v>
      </c>
      <c r="E10561" s="1" t="s">
        <v>73</v>
      </c>
      <c r="F10561" s="38" t="s">
        <v>73</v>
      </c>
      <c r="G10561" s="151">
        <v>0</v>
      </c>
      <c r="H10561" s="151">
        <f t="shared" si="640"/>
        <v>0</v>
      </c>
      <c r="I10561" s="213" t="s">
        <v>100</v>
      </c>
      <c r="J10561" s="303"/>
      <c r="K10561" s="303"/>
      <c r="L10561" s="303"/>
      <c r="M10561" s="2">
        <v>2.7777777777777801E-2</v>
      </c>
      <c r="N10561">
        <v>2.7777777777777801E-2</v>
      </c>
      <c r="O10561">
        <v>6.2112999374994197E-2</v>
      </c>
      <c r="P10561">
        <v>5</v>
      </c>
      <c r="Q10561" s="2">
        <v>0.122222222222222</v>
      </c>
      <c r="R10561">
        <v>8.9838675715534597E-2</v>
      </c>
      <c r="S10561">
        <v>0.200885385908495</v>
      </c>
      <c r="T10561">
        <v>5</v>
      </c>
    </row>
    <row r="10562" spans="1:20">
      <c r="A10562" s="66" t="s">
        <v>1742</v>
      </c>
      <c r="B10562" t="s">
        <v>1796</v>
      </c>
      <c r="C10562" t="s">
        <v>1491</v>
      </c>
      <c r="D10562" s="1" t="s">
        <v>44</v>
      </c>
      <c r="E10562" s="1" t="s">
        <v>73</v>
      </c>
      <c r="F10562" s="38" t="s">
        <v>73</v>
      </c>
      <c r="G10562" s="151">
        <v>30</v>
      </c>
      <c r="H10562" s="151">
        <f t="shared" si="640"/>
        <v>1.6348773841961851E-2</v>
      </c>
      <c r="I10562" s="213"/>
      <c r="J10562" s="303" t="s">
        <v>100</v>
      </c>
      <c r="K10562" s="303"/>
      <c r="L10562" s="303"/>
      <c r="M10562" s="2">
        <v>0</v>
      </c>
      <c r="N10562">
        <v>0</v>
      </c>
      <c r="O10562">
        <v>0</v>
      </c>
      <c r="P10562">
        <v>5</v>
      </c>
      <c r="Q10562" s="2">
        <v>0</v>
      </c>
      <c r="R10562">
        <v>0</v>
      </c>
      <c r="S10562">
        <v>0</v>
      </c>
      <c r="T10562">
        <v>5</v>
      </c>
    </row>
    <row r="10563" spans="1:20">
      <c r="A10563" s="66" t="s">
        <v>1742</v>
      </c>
      <c r="B10563" t="s">
        <v>1796</v>
      </c>
      <c r="C10563" t="s">
        <v>1491</v>
      </c>
      <c r="D10563" s="1" t="s">
        <v>44</v>
      </c>
      <c r="E10563" s="1" t="s">
        <v>73</v>
      </c>
      <c r="F10563" s="38" t="s">
        <v>73</v>
      </c>
      <c r="G10563" s="151">
        <v>1835</v>
      </c>
      <c r="H10563" s="151">
        <f t="shared" si="640"/>
        <v>1</v>
      </c>
      <c r="I10563" s="213"/>
      <c r="J10563" s="303"/>
      <c r="K10563" s="303"/>
      <c r="L10563" s="303" t="s">
        <v>100</v>
      </c>
      <c r="M10563" s="2">
        <v>6.6666666666666693E-2</v>
      </c>
      <c r="N10563">
        <v>4.1759156606591401E-2</v>
      </c>
      <c r="O10563">
        <v>9.3376312855397797E-2</v>
      </c>
      <c r="P10563">
        <v>5</v>
      </c>
      <c r="Q10563" s="2">
        <v>8.3333333333333301E-2</v>
      </c>
      <c r="R10563">
        <v>5.1219691429404898E-2</v>
      </c>
      <c r="S10563">
        <v>0.114530711822713</v>
      </c>
      <c r="T10563">
        <v>5</v>
      </c>
    </row>
    <row r="10564" spans="1:20">
      <c r="A10564" s="66" t="s">
        <v>1742</v>
      </c>
      <c r="B10564" t="s">
        <v>1797</v>
      </c>
      <c r="C10564" t="s">
        <v>1491</v>
      </c>
      <c r="D10564" s="1" t="s">
        <v>44</v>
      </c>
      <c r="E10564" s="1" t="s">
        <v>73</v>
      </c>
      <c r="F10564" s="38" t="s">
        <v>73</v>
      </c>
      <c r="G10564" s="151">
        <v>0</v>
      </c>
      <c r="H10564" s="151">
        <f t="shared" si="640"/>
        <v>0</v>
      </c>
      <c r="I10564" s="213" t="s">
        <v>100</v>
      </c>
      <c r="J10564" s="303"/>
      <c r="K10564" s="303"/>
      <c r="L10564" s="303"/>
      <c r="M10564" s="2">
        <v>0.43333333333333302</v>
      </c>
      <c r="N10564">
        <v>0.18687653546171301</v>
      </c>
      <c r="O10564">
        <v>0.41786863669204</v>
      </c>
      <c r="P10564">
        <v>5</v>
      </c>
      <c r="Q10564" s="2">
        <v>0.36800766283524899</v>
      </c>
      <c r="R10564">
        <v>0.16112990264030699</v>
      </c>
      <c r="S10564">
        <v>0.36029741551165001</v>
      </c>
      <c r="T10564">
        <v>5</v>
      </c>
    </row>
    <row r="10565" spans="1:20">
      <c r="A10565" s="66" t="s">
        <v>1742</v>
      </c>
      <c r="B10565" t="s">
        <v>1797</v>
      </c>
      <c r="C10565" t="s">
        <v>1491</v>
      </c>
      <c r="D10565" s="1" t="s">
        <v>44</v>
      </c>
      <c r="E10565" s="1" t="s">
        <v>73</v>
      </c>
      <c r="F10565" s="38" t="s">
        <v>73</v>
      </c>
      <c r="G10565" s="151">
        <v>30</v>
      </c>
      <c r="H10565" s="151">
        <f t="shared" si="640"/>
        <v>1.6348773841961851E-2</v>
      </c>
      <c r="I10565" s="213"/>
      <c r="J10565" s="303" t="s">
        <v>100</v>
      </c>
      <c r="K10565" s="303"/>
      <c r="L10565" s="303"/>
      <c r="M10565" s="2">
        <v>0.51666666666666705</v>
      </c>
      <c r="N10565">
        <v>0.17668937659765799</v>
      </c>
      <c r="O10565">
        <v>0.39508945697442499</v>
      </c>
      <c r="P10565">
        <v>5</v>
      </c>
      <c r="Q10565" s="2">
        <v>0.29444444444444401</v>
      </c>
      <c r="R10565">
        <v>0.13454312264791499</v>
      </c>
      <c r="S10565">
        <v>0.30084756814582903</v>
      </c>
      <c r="T10565">
        <v>5</v>
      </c>
    </row>
    <row r="10566" spans="1:20">
      <c r="A10566" s="66" t="s">
        <v>1742</v>
      </c>
      <c r="B10566" t="s">
        <v>1797</v>
      </c>
      <c r="C10566" t="s">
        <v>1491</v>
      </c>
      <c r="D10566" s="1" t="s">
        <v>44</v>
      </c>
      <c r="E10566" s="1" t="s">
        <v>73</v>
      </c>
      <c r="F10566" s="38" t="s">
        <v>73</v>
      </c>
      <c r="G10566" s="151">
        <v>1835</v>
      </c>
      <c r="H10566" s="151">
        <f t="shared" si="640"/>
        <v>1</v>
      </c>
      <c r="I10566" s="213"/>
      <c r="J10566" s="303"/>
      <c r="K10566" s="303"/>
      <c r="L10566" s="303" t="s">
        <v>100</v>
      </c>
      <c r="M10566" s="2">
        <v>0.51666666666666705</v>
      </c>
      <c r="N10566">
        <v>0.122537472222849</v>
      </c>
      <c r="O10566">
        <v>0.27400211768128202</v>
      </c>
      <c r="P10566">
        <v>5</v>
      </c>
      <c r="Q10566" s="2">
        <v>0.405555555555556</v>
      </c>
      <c r="R10566">
        <v>0.12987410808401101</v>
      </c>
      <c r="S10566">
        <v>0.29040733419300302</v>
      </c>
      <c r="T10566">
        <v>5</v>
      </c>
    </row>
    <row r="10567" spans="1:20">
      <c r="A10567" s="66" t="s">
        <v>1742</v>
      </c>
      <c r="B10567" t="s">
        <v>1811</v>
      </c>
      <c r="C10567" t="s">
        <v>1491</v>
      </c>
      <c r="D10567" s="1" t="s">
        <v>44</v>
      </c>
      <c r="E10567" s="1" t="s">
        <v>73</v>
      </c>
      <c r="F10567" s="38" t="s">
        <v>73</v>
      </c>
      <c r="G10567" s="151">
        <v>0</v>
      </c>
      <c r="H10567" s="151">
        <f t="shared" si="640"/>
        <v>0</v>
      </c>
      <c r="I10567" s="213" t="s">
        <v>100</v>
      </c>
      <c r="J10567" s="303"/>
      <c r="K10567" s="303"/>
      <c r="L10567" s="303"/>
      <c r="M10567" s="2">
        <v>6.1111111111111102E-2</v>
      </c>
      <c r="N10567">
        <v>3.6641405439647001E-2</v>
      </c>
      <c r="O10567">
        <v>8.1932673354181307E-2</v>
      </c>
      <c r="P10567">
        <v>5</v>
      </c>
      <c r="Q10567" s="2">
        <v>5.5555555555555497E-3</v>
      </c>
      <c r="R10567">
        <v>5.5555555555555497E-3</v>
      </c>
      <c r="S10567">
        <v>1.24225998749988E-2</v>
      </c>
      <c r="T10567">
        <v>5</v>
      </c>
    </row>
    <row r="10568" spans="1:20">
      <c r="A10568" s="66" t="s">
        <v>1742</v>
      </c>
      <c r="B10568" t="s">
        <v>1811</v>
      </c>
      <c r="C10568" t="s">
        <v>1491</v>
      </c>
      <c r="D10568" s="1" t="s">
        <v>44</v>
      </c>
      <c r="E10568" s="1" t="s">
        <v>73</v>
      </c>
      <c r="F10568" s="38" t="s">
        <v>73</v>
      </c>
      <c r="G10568" s="151">
        <v>30</v>
      </c>
      <c r="H10568" s="151">
        <f t="shared" si="640"/>
        <v>1.6348773841961851E-2</v>
      </c>
      <c r="I10568" s="213"/>
      <c r="J10568" s="303" t="s">
        <v>100</v>
      </c>
      <c r="K10568" s="303"/>
      <c r="L10568" s="303"/>
      <c r="M10568" s="2">
        <v>0.20555555555555599</v>
      </c>
      <c r="N10568">
        <v>6.24845659955666E-2</v>
      </c>
      <c r="O10568">
        <v>0.13971973711065899</v>
      </c>
      <c r="P10568">
        <v>5</v>
      </c>
      <c r="Q10568" s="2">
        <v>5.5555555555555497E-3</v>
      </c>
      <c r="R10568">
        <v>5.5555555555555497E-3</v>
      </c>
      <c r="S10568">
        <v>1.24225998749988E-2</v>
      </c>
      <c r="T10568">
        <v>5</v>
      </c>
    </row>
    <row r="10569" spans="1:20">
      <c r="A10569" s="66" t="s">
        <v>1742</v>
      </c>
      <c r="B10569" t="s">
        <v>1811</v>
      </c>
      <c r="C10569" t="s">
        <v>1491</v>
      </c>
      <c r="D10569" s="1" t="s">
        <v>44</v>
      </c>
      <c r="E10569" s="1" t="s">
        <v>73</v>
      </c>
      <c r="F10569" s="38" t="s">
        <v>73</v>
      </c>
      <c r="G10569" s="151">
        <v>1835</v>
      </c>
      <c r="H10569" s="151">
        <f t="shared" si="640"/>
        <v>1</v>
      </c>
      <c r="I10569" s="213"/>
      <c r="J10569" s="303"/>
      <c r="K10569" s="303"/>
      <c r="L10569" s="303" t="s">
        <v>100</v>
      </c>
      <c r="M10569" s="2">
        <v>9.44444444444444E-2</v>
      </c>
      <c r="N10569">
        <v>5.1669653438161899E-2</v>
      </c>
      <c r="O10569">
        <v>0.115536857461586</v>
      </c>
      <c r="P10569">
        <v>5</v>
      </c>
      <c r="Q10569" s="2">
        <v>0</v>
      </c>
      <c r="R10569">
        <v>0</v>
      </c>
      <c r="S10569">
        <v>0</v>
      </c>
      <c r="T10569">
        <v>5</v>
      </c>
    </row>
    <row r="10570" spans="1:20">
      <c r="A10570" s="66" t="s">
        <v>1742</v>
      </c>
      <c r="B10570" t="s">
        <v>1817</v>
      </c>
      <c r="C10570" t="s">
        <v>1491</v>
      </c>
      <c r="D10570" s="1" t="s">
        <v>44</v>
      </c>
      <c r="E10570" s="1" t="s">
        <v>73</v>
      </c>
      <c r="F10570" s="38" t="s">
        <v>73</v>
      </c>
      <c r="G10570" s="151">
        <v>0</v>
      </c>
      <c r="H10570" s="151">
        <f t="shared" si="640"/>
        <v>0</v>
      </c>
      <c r="I10570" s="213" t="s">
        <v>100</v>
      </c>
      <c r="J10570" s="303"/>
      <c r="K10570" s="303"/>
      <c r="L10570" s="303"/>
      <c r="M10570" s="2">
        <v>6.6666666666666693E-2</v>
      </c>
      <c r="N10570">
        <v>3.7883838047182899E-2</v>
      </c>
      <c r="O10570">
        <v>8.4710837122093902E-2</v>
      </c>
      <c r="P10570">
        <v>5</v>
      </c>
      <c r="Q10570" s="2">
        <v>0.16475095785440599</v>
      </c>
      <c r="R10570">
        <v>8.4386375198476193E-2</v>
      </c>
      <c r="S10570">
        <v>0.18869367131859499</v>
      </c>
      <c r="T10570">
        <v>5</v>
      </c>
    </row>
    <row r="10571" spans="1:20">
      <c r="A10571" t="s">
        <v>1742</v>
      </c>
      <c r="B10571" t="s">
        <v>1817</v>
      </c>
      <c r="C10571" t="s">
        <v>1491</v>
      </c>
      <c r="D10571" s="1" t="s">
        <v>44</v>
      </c>
      <c r="E10571" s="1" t="s">
        <v>73</v>
      </c>
      <c r="F10571" s="38" t="s">
        <v>73</v>
      </c>
      <c r="G10571" s="151">
        <v>30</v>
      </c>
      <c r="H10571" s="151">
        <f t="shared" si="640"/>
        <v>1.6348773841961851E-2</v>
      </c>
      <c r="I10571" s="303"/>
      <c r="J10571" s="303" t="s">
        <v>100</v>
      </c>
      <c r="K10571" s="303"/>
      <c r="L10571" s="303"/>
      <c r="M10571" s="2">
        <v>1.1111111111111099E-2</v>
      </c>
      <c r="N10571">
        <v>1.1111111111111099E-2</v>
      </c>
      <c r="O10571">
        <v>2.4845199749997701E-2</v>
      </c>
      <c r="P10571">
        <v>5</v>
      </c>
      <c r="Q10571" s="2">
        <v>2.2222222222222199E-2</v>
      </c>
      <c r="R10571">
        <v>1.36082763487954E-2</v>
      </c>
      <c r="S10571">
        <v>3.0429030972509201E-2</v>
      </c>
      <c r="T10571">
        <v>5</v>
      </c>
    </row>
    <row r="10572" spans="1:20">
      <c r="A10572" t="s">
        <v>1742</v>
      </c>
      <c r="B10572" t="s">
        <v>1817</v>
      </c>
      <c r="C10572" t="s">
        <v>1491</v>
      </c>
      <c r="D10572" s="1" t="s">
        <v>44</v>
      </c>
      <c r="E10572" s="1" t="s">
        <v>73</v>
      </c>
      <c r="F10572" s="38" t="s">
        <v>73</v>
      </c>
      <c r="G10572" s="151">
        <v>1835</v>
      </c>
      <c r="H10572" s="151">
        <f t="shared" si="640"/>
        <v>1</v>
      </c>
      <c r="I10572" s="303"/>
      <c r="J10572" s="303"/>
      <c r="K10572" s="303"/>
      <c r="L10572" s="303" t="s">
        <v>100</v>
      </c>
      <c r="M10572" s="2">
        <v>0</v>
      </c>
      <c r="N10572">
        <v>0</v>
      </c>
      <c r="O10572">
        <v>0</v>
      </c>
      <c r="P10572">
        <v>5</v>
      </c>
      <c r="Q10572" s="2">
        <v>4.4444444444444398E-2</v>
      </c>
      <c r="R10572">
        <v>2.72165526975909E-2</v>
      </c>
      <c r="S10572">
        <v>6.0858061945018499E-2</v>
      </c>
      <c r="T10572">
        <v>5</v>
      </c>
    </row>
    <row r="10573" spans="1:20">
      <c r="A10573" t="s">
        <v>1742</v>
      </c>
      <c r="B10573" t="s">
        <v>1818</v>
      </c>
      <c r="C10573" t="s">
        <v>1491</v>
      </c>
      <c r="D10573" s="1" t="s">
        <v>44</v>
      </c>
      <c r="E10573" s="1" t="s">
        <v>73</v>
      </c>
      <c r="F10573" s="38" t="s">
        <v>73</v>
      </c>
      <c r="G10573" s="151">
        <v>0</v>
      </c>
      <c r="H10573" s="151">
        <f t="shared" si="640"/>
        <v>0</v>
      </c>
      <c r="I10573" s="303" t="s">
        <v>100</v>
      </c>
      <c r="J10573" s="303"/>
      <c r="K10573" s="303"/>
      <c r="L10573" s="303"/>
      <c r="M10573" s="2">
        <v>0</v>
      </c>
      <c r="N10573">
        <v>0</v>
      </c>
      <c r="O10573">
        <v>0</v>
      </c>
      <c r="P10573">
        <v>5</v>
      </c>
      <c r="Q10573" s="2">
        <v>0</v>
      </c>
      <c r="R10573">
        <v>0</v>
      </c>
      <c r="S10573">
        <v>0</v>
      </c>
      <c r="T10573">
        <v>5</v>
      </c>
    </row>
    <row r="10574" spans="1:20">
      <c r="A10574" t="s">
        <v>1742</v>
      </c>
      <c r="B10574" t="s">
        <v>1818</v>
      </c>
      <c r="C10574" t="s">
        <v>1491</v>
      </c>
      <c r="D10574" s="1" t="s">
        <v>44</v>
      </c>
      <c r="E10574" s="1" t="s">
        <v>73</v>
      </c>
      <c r="F10574" s="38" t="s">
        <v>73</v>
      </c>
      <c r="G10574" s="151">
        <v>30</v>
      </c>
      <c r="H10574" s="151">
        <f t="shared" si="640"/>
        <v>1.6348773841961851E-2</v>
      </c>
      <c r="I10574" s="303"/>
      <c r="J10574" s="303" t="s">
        <v>100</v>
      </c>
      <c r="K10574" s="303"/>
      <c r="L10574" s="303"/>
      <c r="M10574" s="2">
        <v>0</v>
      </c>
      <c r="N10574">
        <v>0</v>
      </c>
      <c r="O10574">
        <v>0</v>
      </c>
      <c r="P10574">
        <v>5</v>
      </c>
      <c r="Q10574" s="2">
        <v>0</v>
      </c>
      <c r="R10574">
        <v>0</v>
      </c>
      <c r="S10574">
        <v>0</v>
      </c>
      <c r="T10574">
        <v>5</v>
      </c>
    </row>
    <row r="10575" spans="1:20">
      <c r="A10575" t="s">
        <v>1742</v>
      </c>
      <c r="B10575" t="s">
        <v>1818</v>
      </c>
      <c r="C10575" t="s">
        <v>1491</v>
      </c>
      <c r="D10575" s="1" t="s">
        <v>44</v>
      </c>
      <c r="E10575" s="1" t="s">
        <v>73</v>
      </c>
      <c r="F10575" s="38" t="s">
        <v>73</v>
      </c>
      <c r="G10575" s="151">
        <v>1835</v>
      </c>
      <c r="H10575" s="151">
        <f t="shared" si="640"/>
        <v>1</v>
      </c>
      <c r="I10575" s="303"/>
      <c r="J10575" s="303"/>
      <c r="K10575" s="303"/>
      <c r="L10575" s="303" t="s">
        <v>100</v>
      </c>
      <c r="M10575" s="2">
        <v>2.2222222222222199E-2</v>
      </c>
      <c r="N10575">
        <v>1.6197088596792499E-2</v>
      </c>
      <c r="O10575">
        <v>3.62177911400147E-2</v>
      </c>
      <c r="P10575">
        <v>5</v>
      </c>
      <c r="Q10575" s="2">
        <v>0</v>
      </c>
      <c r="R10575">
        <v>0</v>
      </c>
      <c r="S10575">
        <v>0</v>
      </c>
      <c r="T10575">
        <v>5</v>
      </c>
    </row>
    <row r="10576" spans="1:20">
      <c r="A10576" t="s">
        <v>1742</v>
      </c>
      <c r="B10576" t="s">
        <v>1829</v>
      </c>
      <c r="C10576" t="s">
        <v>1491</v>
      </c>
      <c r="D10576" s="1" t="s">
        <v>44</v>
      </c>
      <c r="E10576" s="1" t="s">
        <v>73</v>
      </c>
      <c r="F10576" s="38" t="s">
        <v>73</v>
      </c>
      <c r="G10576" s="151">
        <v>0</v>
      </c>
      <c r="H10576" s="151">
        <f t="shared" si="640"/>
        <v>0</v>
      </c>
      <c r="I10576" s="303" t="s">
        <v>100</v>
      </c>
      <c r="J10576" s="303"/>
      <c r="K10576" s="303"/>
      <c r="L10576" s="303"/>
      <c r="M10576" s="2">
        <v>0</v>
      </c>
      <c r="N10576">
        <v>0</v>
      </c>
      <c r="O10576">
        <v>0</v>
      </c>
      <c r="P10576">
        <v>5</v>
      </c>
      <c r="Q10576" s="2">
        <v>0</v>
      </c>
      <c r="R10576">
        <v>0</v>
      </c>
      <c r="S10576">
        <v>0</v>
      </c>
      <c r="T10576">
        <v>5</v>
      </c>
    </row>
    <row r="10577" spans="1:20">
      <c r="A10577" t="s">
        <v>1742</v>
      </c>
      <c r="B10577" t="s">
        <v>1829</v>
      </c>
      <c r="C10577" t="s">
        <v>1491</v>
      </c>
      <c r="D10577" s="1" t="s">
        <v>44</v>
      </c>
      <c r="E10577" s="1" t="s">
        <v>73</v>
      </c>
      <c r="F10577" s="38" t="s">
        <v>73</v>
      </c>
      <c r="G10577" s="151">
        <v>30</v>
      </c>
      <c r="H10577" s="151">
        <f t="shared" si="640"/>
        <v>1.6348773841961851E-2</v>
      </c>
      <c r="I10577" s="303"/>
      <c r="J10577" s="303" t="s">
        <v>100</v>
      </c>
      <c r="K10577" s="303"/>
      <c r="L10577" s="303"/>
      <c r="M10577" s="2">
        <v>0</v>
      </c>
      <c r="N10577">
        <v>0</v>
      </c>
      <c r="O10577">
        <v>0</v>
      </c>
      <c r="P10577">
        <v>5</v>
      </c>
      <c r="Q10577" s="2">
        <v>0</v>
      </c>
      <c r="R10577">
        <v>0</v>
      </c>
      <c r="S10577">
        <v>0</v>
      </c>
      <c r="T10577">
        <v>5</v>
      </c>
    </row>
    <row r="10578" spans="1:20">
      <c r="A10578" t="s">
        <v>1742</v>
      </c>
      <c r="B10578" t="s">
        <v>1829</v>
      </c>
      <c r="C10578" t="s">
        <v>1491</v>
      </c>
      <c r="D10578" s="1" t="s">
        <v>44</v>
      </c>
      <c r="E10578" s="1" t="s">
        <v>73</v>
      </c>
      <c r="F10578" s="38" t="s">
        <v>73</v>
      </c>
      <c r="G10578" s="151">
        <v>1835</v>
      </c>
      <c r="H10578" s="151">
        <f t="shared" si="640"/>
        <v>1</v>
      </c>
      <c r="I10578" s="303"/>
      <c r="J10578" s="303"/>
      <c r="K10578" s="303"/>
      <c r="L10578" s="303" t="s">
        <v>100</v>
      </c>
      <c r="M10578" s="2">
        <v>3.8888888888888903E-2</v>
      </c>
      <c r="N10578">
        <v>2.4216105241892601E-2</v>
      </c>
      <c r="O10578">
        <v>5.4148857471160897E-2</v>
      </c>
      <c r="P10578">
        <v>5</v>
      </c>
      <c r="Q10578" s="2">
        <v>1.6666666666666701E-2</v>
      </c>
      <c r="R10578">
        <v>1.6666666666666701E-2</v>
      </c>
      <c r="S10578">
        <v>3.7267799624996503E-2</v>
      </c>
      <c r="T10578">
        <v>5</v>
      </c>
    </row>
    <row r="10579" spans="1:20">
      <c r="A10579" t="s">
        <v>1742</v>
      </c>
      <c r="B10579" t="s">
        <v>1842</v>
      </c>
      <c r="C10579" t="s">
        <v>1491</v>
      </c>
      <c r="D10579" s="1" t="s">
        <v>44</v>
      </c>
      <c r="E10579" s="1" t="s">
        <v>73</v>
      </c>
      <c r="F10579" s="38" t="s">
        <v>73</v>
      </c>
      <c r="G10579" s="151">
        <v>0</v>
      </c>
      <c r="H10579" s="151">
        <f t="shared" si="640"/>
        <v>0</v>
      </c>
      <c r="I10579" s="303" t="s">
        <v>100</v>
      </c>
      <c r="J10579" s="303"/>
      <c r="K10579" s="303"/>
      <c r="L10579" s="303"/>
      <c r="M10579" s="2">
        <v>0</v>
      </c>
      <c r="N10579">
        <v>0</v>
      </c>
      <c r="O10579">
        <v>0</v>
      </c>
      <c r="P10579">
        <v>5</v>
      </c>
      <c r="Q10579" s="2">
        <v>0</v>
      </c>
      <c r="R10579">
        <v>0</v>
      </c>
      <c r="S10579">
        <v>0</v>
      </c>
      <c r="T10579">
        <v>5</v>
      </c>
    </row>
    <row r="10580" spans="1:20">
      <c r="A10580" t="s">
        <v>1742</v>
      </c>
      <c r="B10580" t="s">
        <v>1842</v>
      </c>
      <c r="C10580" t="s">
        <v>1491</v>
      </c>
      <c r="D10580" s="1" t="s">
        <v>44</v>
      </c>
      <c r="E10580" s="1" t="s">
        <v>73</v>
      </c>
      <c r="F10580" s="38" t="s">
        <v>73</v>
      </c>
      <c r="G10580" s="151">
        <v>30</v>
      </c>
      <c r="H10580" s="151">
        <f t="shared" si="640"/>
        <v>1.6348773841961851E-2</v>
      </c>
      <c r="I10580" s="303"/>
      <c r="J10580" s="303" t="s">
        <v>100</v>
      </c>
      <c r="K10580" s="303"/>
      <c r="L10580" s="303"/>
      <c r="M10580" s="2">
        <v>0</v>
      </c>
      <c r="N10580">
        <v>0</v>
      </c>
      <c r="O10580">
        <v>0</v>
      </c>
      <c r="P10580">
        <v>5</v>
      </c>
      <c r="Q10580" s="2">
        <v>0</v>
      </c>
      <c r="R10580">
        <v>0</v>
      </c>
      <c r="S10580">
        <v>0</v>
      </c>
      <c r="T10580">
        <v>5</v>
      </c>
    </row>
    <row r="10581" spans="1:20">
      <c r="A10581" t="s">
        <v>1742</v>
      </c>
      <c r="B10581" t="s">
        <v>1842</v>
      </c>
      <c r="C10581" t="s">
        <v>1491</v>
      </c>
      <c r="D10581" s="1" t="s">
        <v>44</v>
      </c>
      <c r="E10581" s="1" t="s">
        <v>73</v>
      </c>
      <c r="F10581" s="38" t="s">
        <v>73</v>
      </c>
      <c r="G10581" s="151">
        <v>1835</v>
      </c>
      <c r="H10581" s="151">
        <f t="shared" ref="H10581:H10644" si="641">G10581/1835</f>
        <v>1</v>
      </c>
      <c r="I10581" s="303"/>
      <c r="J10581" s="303"/>
      <c r="K10581" s="303"/>
      <c r="L10581" s="303" t="s">
        <v>100</v>
      </c>
      <c r="M10581" s="2">
        <v>2.2222222222222199E-2</v>
      </c>
      <c r="N10581">
        <v>1.03934927410387E-2</v>
      </c>
      <c r="O10581">
        <v>2.32405562926132E-2</v>
      </c>
      <c r="P10581">
        <v>5</v>
      </c>
      <c r="Q10581" s="2">
        <v>0</v>
      </c>
      <c r="R10581">
        <v>0</v>
      </c>
      <c r="S10581">
        <v>0</v>
      </c>
      <c r="T10581">
        <v>5</v>
      </c>
    </row>
    <row r="10582" spans="1:20">
      <c r="A10582" t="s">
        <v>1742</v>
      </c>
      <c r="B10582" t="s">
        <v>1843</v>
      </c>
      <c r="C10582" t="s">
        <v>1491</v>
      </c>
      <c r="D10582" s="1" t="s">
        <v>44</v>
      </c>
      <c r="E10582" s="1" t="s">
        <v>73</v>
      </c>
      <c r="F10582" s="38" t="s">
        <v>73</v>
      </c>
      <c r="G10582" s="151">
        <v>0</v>
      </c>
      <c r="H10582" s="151">
        <f t="shared" si="641"/>
        <v>0</v>
      </c>
      <c r="I10582" s="303" t="s">
        <v>100</v>
      </c>
      <c r="J10582" s="303"/>
      <c r="K10582" s="303"/>
      <c r="L10582" s="303"/>
      <c r="M10582" s="2">
        <v>3.3333333333333298E-2</v>
      </c>
      <c r="N10582">
        <v>3.3333333333333298E-2</v>
      </c>
      <c r="O10582">
        <v>7.4535599249993006E-2</v>
      </c>
      <c r="P10582">
        <v>5</v>
      </c>
      <c r="Q10582" s="2">
        <v>0</v>
      </c>
      <c r="R10582">
        <v>0</v>
      </c>
      <c r="S10582">
        <v>0</v>
      </c>
      <c r="T10582">
        <v>5</v>
      </c>
    </row>
    <row r="10583" spans="1:20">
      <c r="A10583" t="s">
        <v>1742</v>
      </c>
      <c r="B10583" t="s">
        <v>1843</v>
      </c>
      <c r="C10583" t="s">
        <v>1491</v>
      </c>
      <c r="D10583" s="1" t="s">
        <v>44</v>
      </c>
      <c r="E10583" s="1" t="s">
        <v>73</v>
      </c>
      <c r="F10583" s="38" t="s">
        <v>73</v>
      </c>
      <c r="G10583" s="151">
        <v>30</v>
      </c>
      <c r="H10583" s="151">
        <f t="shared" si="641"/>
        <v>1.6348773841961851E-2</v>
      </c>
      <c r="I10583" s="303"/>
      <c r="J10583" s="303" t="s">
        <v>100</v>
      </c>
      <c r="K10583" s="303"/>
      <c r="L10583" s="303"/>
      <c r="M10583" s="2">
        <v>0</v>
      </c>
      <c r="N10583">
        <v>0</v>
      </c>
      <c r="O10583">
        <v>0</v>
      </c>
      <c r="P10583">
        <v>5</v>
      </c>
      <c r="Q10583" s="2">
        <v>0</v>
      </c>
      <c r="R10583">
        <v>0</v>
      </c>
      <c r="S10583">
        <v>0</v>
      </c>
      <c r="T10583">
        <v>5</v>
      </c>
    </row>
    <row r="10584" spans="1:20">
      <c r="A10584" t="s">
        <v>1742</v>
      </c>
      <c r="B10584" t="s">
        <v>1843</v>
      </c>
      <c r="C10584" t="s">
        <v>1491</v>
      </c>
      <c r="D10584" s="1" t="s">
        <v>44</v>
      </c>
      <c r="E10584" s="1" t="s">
        <v>73</v>
      </c>
      <c r="F10584" s="38" t="s">
        <v>73</v>
      </c>
      <c r="G10584" s="151">
        <v>1835</v>
      </c>
      <c r="H10584" s="151">
        <f t="shared" si="641"/>
        <v>1</v>
      </c>
      <c r="I10584" s="303"/>
      <c r="J10584" s="303"/>
      <c r="K10584" s="303"/>
      <c r="L10584" s="303" t="s">
        <v>100</v>
      </c>
      <c r="M10584" s="2">
        <v>0</v>
      </c>
      <c r="N10584">
        <v>0</v>
      </c>
      <c r="O10584">
        <v>0</v>
      </c>
      <c r="P10584">
        <v>5</v>
      </c>
      <c r="Q10584" s="2">
        <v>0</v>
      </c>
      <c r="R10584">
        <v>0</v>
      </c>
      <c r="S10584">
        <v>0</v>
      </c>
      <c r="T10584">
        <v>5</v>
      </c>
    </row>
    <row r="10585" spans="1:20">
      <c r="A10585" t="s">
        <v>1742</v>
      </c>
      <c r="B10585" t="s">
        <v>1844</v>
      </c>
      <c r="C10585" t="s">
        <v>1491</v>
      </c>
      <c r="D10585" s="1" t="s">
        <v>44</v>
      </c>
      <c r="E10585" s="1" t="s">
        <v>73</v>
      </c>
      <c r="F10585" s="38" t="s">
        <v>73</v>
      </c>
      <c r="G10585" s="151">
        <v>0</v>
      </c>
      <c r="H10585" s="151">
        <f t="shared" si="641"/>
        <v>0</v>
      </c>
      <c r="I10585" s="303" t="s">
        <v>100</v>
      </c>
      <c r="J10585" s="303"/>
      <c r="K10585" s="303"/>
      <c r="L10585" s="303"/>
      <c r="M10585" s="2">
        <v>0.18333333333333299</v>
      </c>
      <c r="N10585">
        <v>9.19608075402603E-2</v>
      </c>
      <c r="O10585">
        <v>0.20563061692579701</v>
      </c>
      <c r="P10585">
        <v>5</v>
      </c>
      <c r="Q10585" s="2">
        <v>0.37567049808429098</v>
      </c>
      <c r="R10585">
        <v>0.139335192558316</v>
      </c>
      <c r="S10585">
        <v>0.31156296221841701</v>
      </c>
      <c r="T10585">
        <v>5</v>
      </c>
    </row>
    <row r="10586" spans="1:20">
      <c r="A10586" t="s">
        <v>1742</v>
      </c>
      <c r="B10586" t="s">
        <v>1844</v>
      </c>
      <c r="C10586" t="s">
        <v>1491</v>
      </c>
      <c r="D10586" s="1" t="s">
        <v>44</v>
      </c>
      <c r="E10586" s="1" t="s">
        <v>73</v>
      </c>
      <c r="F10586" s="38" t="s">
        <v>73</v>
      </c>
      <c r="G10586" s="151">
        <v>30</v>
      </c>
      <c r="H10586" s="151">
        <f t="shared" si="641"/>
        <v>1.6348773841961851E-2</v>
      </c>
      <c r="I10586" s="213"/>
      <c r="J10586" s="303" t="s">
        <v>100</v>
      </c>
      <c r="K10586" s="303"/>
      <c r="L10586" s="303"/>
      <c r="M10586" s="2">
        <v>8.3333333333333301E-2</v>
      </c>
      <c r="N10586">
        <v>3.0429030972509201E-2</v>
      </c>
      <c r="O10586">
        <v>6.8041381743977197E-2</v>
      </c>
      <c r="P10586">
        <v>5</v>
      </c>
      <c r="Q10586" s="2">
        <v>0.16666666666666699</v>
      </c>
      <c r="R10586">
        <v>8.6513397235541301E-2</v>
      </c>
      <c r="S10586">
        <v>0.19344983718311301</v>
      </c>
      <c r="T10586">
        <v>5</v>
      </c>
    </row>
    <row r="10587" spans="1:20">
      <c r="A10587" t="s">
        <v>1742</v>
      </c>
      <c r="B10587" t="s">
        <v>1844</v>
      </c>
      <c r="C10587" t="s">
        <v>1491</v>
      </c>
      <c r="D10587" s="1" t="s">
        <v>44</v>
      </c>
      <c r="E10587" s="1" t="s">
        <v>73</v>
      </c>
      <c r="F10587" s="38" t="s">
        <v>73</v>
      </c>
      <c r="G10587" s="151">
        <v>1835</v>
      </c>
      <c r="H10587" s="151">
        <f t="shared" si="641"/>
        <v>1</v>
      </c>
      <c r="I10587" s="213"/>
      <c r="J10587" s="303"/>
      <c r="K10587" s="303"/>
      <c r="L10587" s="303" t="s">
        <v>100</v>
      </c>
      <c r="M10587" s="2">
        <v>2.2222222222222199E-2</v>
      </c>
      <c r="N10587">
        <v>1.03934927410387E-2</v>
      </c>
      <c r="O10587">
        <v>2.32405562926132E-2</v>
      </c>
      <c r="P10587">
        <v>5</v>
      </c>
      <c r="Q10587" s="2">
        <v>0.1</v>
      </c>
      <c r="R10587">
        <v>4.6976484792466001E-2</v>
      </c>
      <c r="S10587">
        <v>0.105042613339939</v>
      </c>
      <c r="T10587">
        <v>5</v>
      </c>
    </row>
    <row r="10588" spans="1:20">
      <c r="A10588" t="s">
        <v>1742</v>
      </c>
      <c r="B10588" t="s">
        <v>1849</v>
      </c>
      <c r="C10588" t="s">
        <v>1491</v>
      </c>
      <c r="D10588" s="1" t="s">
        <v>44</v>
      </c>
      <c r="E10588" s="1" t="s">
        <v>73</v>
      </c>
      <c r="F10588" s="38" t="s">
        <v>73</v>
      </c>
      <c r="G10588" s="151">
        <v>0</v>
      </c>
      <c r="H10588" s="151">
        <f t="shared" si="641"/>
        <v>0</v>
      </c>
      <c r="I10588" s="213" t="s">
        <v>100</v>
      </c>
      <c r="J10588" s="303"/>
      <c r="K10588" s="303"/>
      <c r="L10588" s="303"/>
      <c r="M10588" s="2">
        <v>0.18333333333333299</v>
      </c>
      <c r="N10588">
        <v>0.15629783218483601</v>
      </c>
      <c r="O10588">
        <v>0.34949257750114698</v>
      </c>
      <c r="P10588">
        <v>5</v>
      </c>
      <c r="Q10588" s="2">
        <v>0.101340996168582</v>
      </c>
      <c r="R10588">
        <v>6.3340471930587505E-2</v>
      </c>
      <c r="S10588">
        <v>0.141633600963711</v>
      </c>
      <c r="T10588">
        <v>5</v>
      </c>
    </row>
    <row r="10589" spans="1:20">
      <c r="A10589" t="s">
        <v>1742</v>
      </c>
      <c r="B10589" t="s">
        <v>1849</v>
      </c>
      <c r="C10589" t="s">
        <v>1491</v>
      </c>
      <c r="D10589" s="1" t="s">
        <v>44</v>
      </c>
      <c r="E10589" s="1" t="s">
        <v>73</v>
      </c>
      <c r="F10589" s="38" t="s">
        <v>73</v>
      </c>
      <c r="G10589" s="151">
        <v>30</v>
      </c>
      <c r="H10589" s="151">
        <f t="shared" si="641"/>
        <v>1.6348773841961851E-2</v>
      </c>
      <c r="I10589" s="213"/>
      <c r="J10589" s="303" t="s">
        <v>100</v>
      </c>
      <c r="K10589" s="303"/>
      <c r="L10589" s="303"/>
      <c r="M10589" s="2">
        <v>7.7777777777777807E-2</v>
      </c>
      <c r="N10589">
        <v>7.1037288069691201E-2</v>
      </c>
      <c r="O10589">
        <v>0.158844205061064</v>
      </c>
      <c r="P10589">
        <v>5</v>
      </c>
      <c r="Q10589" s="2">
        <v>3.8888888888888903E-2</v>
      </c>
      <c r="R10589">
        <v>2.07869854820774E-2</v>
      </c>
      <c r="S10589">
        <v>4.64811125852264E-2</v>
      </c>
      <c r="T10589">
        <v>5</v>
      </c>
    </row>
    <row r="10590" spans="1:20">
      <c r="A10590" t="s">
        <v>1742</v>
      </c>
      <c r="B10590" t="s">
        <v>1849</v>
      </c>
      <c r="C10590" t="s">
        <v>1491</v>
      </c>
      <c r="D10590" s="1" t="s">
        <v>44</v>
      </c>
      <c r="E10590" s="1" t="s">
        <v>73</v>
      </c>
      <c r="F10590" s="38" t="s">
        <v>73</v>
      </c>
      <c r="G10590" s="151">
        <v>1835</v>
      </c>
      <c r="H10590" s="151">
        <f t="shared" si="641"/>
        <v>1</v>
      </c>
      <c r="I10590" s="213"/>
      <c r="J10590" s="303"/>
      <c r="K10590" s="303"/>
      <c r="L10590" s="303" t="s">
        <v>100</v>
      </c>
      <c r="M10590" s="2">
        <v>7.7777777777777807E-2</v>
      </c>
      <c r="N10590">
        <v>5.7868518488887903E-2</v>
      </c>
      <c r="O10590">
        <v>0.12939794109835701</v>
      </c>
      <c r="P10590">
        <v>5</v>
      </c>
      <c r="Q10590" s="2">
        <v>4.4444444444444398E-2</v>
      </c>
      <c r="R10590">
        <v>3.7883838047182899E-2</v>
      </c>
      <c r="S10590">
        <v>8.4710837122093902E-2</v>
      </c>
      <c r="T10590">
        <v>5</v>
      </c>
    </row>
    <row r="10591" spans="1:20">
      <c r="A10591" t="s">
        <v>1742</v>
      </c>
      <c r="B10591" t="s">
        <v>1856</v>
      </c>
      <c r="C10591" t="s">
        <v>1491</v>
      </c>
      <c r="D10591" s="1" t="s">
        <v>44</v>
      </c>
      <c r="E10591" s="1" t="s">
        <v>73</v>
      </c>
      <c r="F10591" s="38" t="s">
        <v>73</v>
      </c>
      <c r="G10591" s="151">
        <v>0</v>
      </c>
      <c r="H10591" s="151">
        <f t="shared" si="641"/>
        <v>0</v>
      </c>
      <c r="I10591" s="213" t="s">
        <v>100</v>
      </c>
      <c r="J10591" s="303"/>
      <c r="K10591" s="303"/>
      <c r="L10591" s="303"/>
      <c r="M10591" s="2">
        <v>0</v>
      </c>
      <c r="N10591">
        <v>0</v>
      </c>
      <c r="O10591">
        <v>0</v>
      </c>
      <c r="P10591">
        <v>5</v>
      </c>
      <c r="Q10591" s="2">
        <v>0</v>
      </c>
      <c r="R10591">
        <v>0</v>
      </c>
      <c r="S10591">
        <v>0</v>
      </c>
      <c r="T10591">
        <v>5</v>
      </c>
    </row>
    <row r="10592" spans="1:20">
      <c r="A10592" t="s">
        <v>1742</v>
      </c>
      <c r="B10592" t="s">
        <v>1856</v>
      </c>
      <c r="C10592" t="s">
        <v>1491</v>
      </c>
      <c r="D10592" s="1" t="s">
        <v>44</v>
      </c>
      <c r="E10592" s="1" t="s">
        <v>73</v>
      </c>
      <c r="F10592" s="38" t="s">
        <v>73</v>
      </c>
      <c r="G10592" s="151">
        <v>30</v>
      </c>
      <c r="H10592" s="151">
        <f t="shared" si="641"/>
        <v>1.6348773841961851E-2</v>
      </c>
      <c r="I10592" s="213"/>
      <c r="J10592" s="303" t="s">
        <v>100</v>
      </c>
      <c r="K10592" s="303"/>
      <c r="L10592" s="303"/>
      <c r="M10592" s="2">
        <v>1.1111111111111099E-2</v>
      </c>
      <c r="N10592">
        <v>6.8041381743977197E-3</v>
      </c>
      <c r="O10592">
        <v>1.52145154862546E-2</v>
      </c>
      <c r="P10592">
        <v>5</v>
      </c>
      <c r="Q10592" s="2">
        <v>0</v>
      </c>
      <c r="R10592">
        <v>0</v>
      </c>
      <c r="S10592">
        <v>0</v>
      </c>
      <c r="T10592">
        <v>5</v>
      </c>
    </row>
    <row r="10593" spans="1:20">
      <c r="A10593" t="s">
        <v>1742</v>
      </c>
      <c r="B10593" t="s">
        <v>1856</v>
      </c>
      <c r="C10593" t="s">
        <v>1491</v>
      </c>
      <c r="D10593" s="1" t="s">
        <v>44</v>
      </c>
      <c r="E10593" s="1" t="s">
        <v>73</v>
      </c>
      <c r="F10593" s="38" t="s">
        <v>73</v>
      </c>
      <c r="G10593" s="151">
        <v>1835</v>
      </c>
      <c r="H10593" s="151">
        <f t="shared" si="641"/>
        <v>1</v>
      </c>
      <c r="I10593" s="213"/>
      <c r="J10593" s="303"/>
      <c r="K10593" s="303"/>
      <c r="L10593" s="303" t="s">
        <v>100</v>
      </c>
      <c r="M10593" s="2">
        <v>1.6666666666666701E-2</v>
      </c>
      <c r="N10593">
        <v>1.1111111111111099E-2</v>
      </c>
      <c r="O10593">
        <v>2.4845199749997701E-2</v>
      </c>
      <c r="P10593">
        <v>5</v>
      </c>
      <c r="Q10593" s="2">
        <v>1.1111111111111099E-2</v>
      </c>
      <c r="R10593">
        <v>6.8041381743977197E-3</v>
      </c>
      <c r="S10593">
        <v>1.52145154862546E-2</v>
      </c>
      <c r="T10593">
        <v>5</v>
      </c>
    </row>
    <row r="10594" spans="1:20">
      <c r="A10594" t="s">
        <v>1743</v>
      </c>
      <c r="B10594" t="s">
        <v>1756</v>
      </c>
      <c r="C10594" t="s">
        <v>1491</v>
      </c>
      <c r="D10594" s="1" t="s">
        <v>44</v>
      </c>
      <c r="E10594" s="1" t="s">
        <v>73</v>
      </c>
      <c r="F10594" s="38" t="s">
        <v>73</v>
      </c>
      <c r="G10594" s="151">
        <v>0</v>
      </c>
      <c r="H10594" s="151">
        <f t="shared" si="641"/>
        <v>0</v>
      </c>
      <c r="I10594" s="213" t="s">
        <v>100</v>
      </c>
      <c r="J10594" s="303"/>
      <c r="K10594" s="303"/>
      <c r="L10594" s="303"/>
      <c r="M10594" s="2">
        <v>0</v>
      </c>
      <c r="N10594">
        <v>0</v>
      </c>
      <c r="O10594">
        <v>0</v>
      </c>
      <c r="P10594">
        <v>5</v>
      </c>
      <c r="Q10594" s="2">
        <v>6.6666666666666697E-3</v>
      </c>
      <c r="R10594">
        <v>6.6666666666666697E-3</v>
      </c>
      <c r="S10594">
        <v>1.4907119849998599E-2</v>
      </c>
      <c r="T10594">
        <v>5</v>
      </c>
    </row>
    <row r="10595" spans="1:20">
      <c r="A10595" t="s">
        <v>1743</v>
      </c>
      <c r="B10595" t="s">
        <v>1756</v>
      </c>
      <c r="C10595" t="s">
        <v>1491</v>
      </c>
      <c r="D10595" s="1" t="s">
        <v>44</v>
      </c>
      <c r="E10595" s="1" t="s">
        <v>73</v>
      </c>
      <c r="F10595" s="38" t="s">
        <v>73</v>
      </c>
      <c r="G10595" s="151">
        <v>30</v>
      </c>
      <c r="H10595" s="151">
        <f t="shared" si="641"/>
        <v>1.6348773841961851E-2</v>
      </c>
      <c r="I10595" s="213"/>
      <c r="J10595" s="303" t="s">
        <v>100</v>
      </c>
      <c r="K10595" s="303"/>
      <c r="L10595" s="303"/>
      <c r="M10595" s="2">
        <v>0</v>
      </c>
      <c r="N10595">
        <v>0</v>
      </c>
      <c r="O10595">
        <v>0</v>
      </c>
      <c r="P10595">
        <v>5</v>
      </c>
      <c r="Q10595" s="2">
        <v>0</v>
      </c>
      <c r="R10595">
        <v>0</v>
      </c>
      <c r="S10595">
        <v>0</v>
      </c>
      <c r="T10595">
        <v>5</v>
      </c>
    </row>
    <row r="10596" spans="1:20">
      <c r="A10596" t="s">
        <v>1743</v>
      </c>
      <c r="B10596" t="s">
        <v>1756</v>
      </c>
      <c r="C10596" t="s">
        <v>1491</v>
      </c>
      <c r="D10596" s="1" t="s">
        <v>44</v>
      </c>
      <c r="E10596" s="1" t="s">
        <v>73</v>
      </c>
      <c r="F10596" s="38" t="s">
        <v>73</v>
      </c>
      <c r="G10596" s="151">
        <v>1835</v>
      </c>
      <c r="H10596" s="151">
        <f t="shared" si="641"/>
        <v>1</v>
      </c>
      <c r="I10596" s="213"/>
      <c r="J10596" s="303"/>
      <c r="K10596" s="303"/>
      <c r="L10596" s="303" t="s">
        <v>100</v>
      </c>
      <c r="M10596" s="2">
        <v>5.5555555555555497E-3</v>
      </c>
      <c r="N10596">
        <v>5.5555555555555497E-3</v>
      </c>
      <c r="O10596">
        <v>1.24225998749988E-2</v>
      </c>
      <c r="P10596">
        <v>5</v>
      </c>
      <c r="Q10596" s="2">
        <v>5.5555555555555497E-3</v>
      </c>
      <c r="R10596">
        <v>5.5555555555555497E-3</v>
      </c>
      <c r="S10596">
        <v>1.24225998749988E-2</v>
      </c>
      <c r="T10596">
        <v>5</v>
      </c>
    </row>
    <row r="10597" spans="1:20">
      <c r="A10597" t="s">
        <v>1743</v>
      </c>
      <c r="B10597" t="s">
        <v>1766</v>
      </c>
      <c r="C10597" t="s">
        <v>1491</v>
      </c>
      <c r="D10597" s="1" t="s">
        <v>44</v>
      </c>
      <c r="E10597" s="1" t="s">
        <v>73</v>
      </c>
      <c r="F10597" s="38" t="s">
        <v>73</v>
      </c>
      <c r="G10597" s="151">
        <v>0</v>
      </c>
      <c r="H10597" s="151">
        <f t="shared" si="641"/>
        <v>0</v>
      </c>
      <c r="I10597" s="213" t="s">
        <v>100</v>
      </c>
      <c r="J10597" s="303"/>
      <c r="K10597" s="303"/>
      <c r="L10597" s="303"/>
      <c r="M10597" s="2">
        <v>0.05</v>
      </c>
      <c r="N10597">
        <v>3.09320242379446E-2</v>
      </c>
      <c r="O10597">
        <v>6.9166108877715196E-2</v>
      </c>
      <c r="P10597">
        <v>5</v>
      </c>
      <c r="Q10597" s="2">
        <v>6.3809523809523802E-2</v>
      </c>
      <c r="R10597">
        <v>4.5515440553708701E-2</v>
      </c>
      <c r="S10597">
        <v>0.101775619103943</v>
      </c>
      <c r="T10597">
        <v>5</v>
      </c>
    </row>
    <row r="10598" spans="1:20">
      <c r="A10598" t="s">
        <v>1743</v>
      </c>
      <c r="B10598" t="s">
        <v>1766</v>
      </c>
      <c r="C10598" t="s">
        <v>1491</v>
      </c>
      <c r="D10598" s="1" t="s">
        <v>44</v>
      </c>
      <c r="E10598" s="1" t="s">
        <v>73</v>
      </c>
      <c r="F10598" s="38" t="s">
        <v>73</v>
      </c>
      <c r="G10598" s="151">
        <v>30</v>
      </c>
      <c r="H10598" s="151">
        <f t="shared" si="641"/>
        <v>1.6348773841961851E-2</v>
      </c>
      <c r="I10598" s="213"/>
      <c r="J10598" s="303" t="s">
        <v>100</v>
      </c>
      <c r="K10598" s="303"/>
      <c r="L10598" s="303"/>
      <c r="M10598" s="2">
        <v>0</v>
      </c>
      <c r="N10598">
        <v>0</v>
      </c>
      <c r="O10598">
        <v>0</v>
      </c>
      <c r="P10598">
        <v>5</v>
      </c>
      <c r="Q10598" s="2">
        <v>0</v>
      </c>
      <c r="R10598">
        <v>0</v>
      </c>
      <c r="S10598">
        <v>0</v>
      </c>
      <c r="T10598">
        <v>5</v>
      </c>
    </row>
    <row r="10599" spans="1:20">
      <c r="A10599" t="s">
        <v>1743</v>
      </c>
      <c r="B10599" t="s">
        <v>1766</v>
      </c>
      <c r="C10599" t="s">
        <v>1491</v>
      </c>
      <c r="D10599" s="1" t="s">
        <v>44</v>
      </c>
      <c r="E10599" s="1" t="s">
        <v>73</v>
      </c>
      <c r="F10599" s="38" t="s">
        <v>73</v>
      </c>
      <c r="G10599" s="151">
        <v>1835</v>
      </c>
      <c r="H10599" s="151">
        <f t="shared" si="641"/>
        <v>1</v>
      </c>
      <c r="I10599" s="213"/>
      <c r="J10599" s="303"/>
      <c r="K10599" s="303"/>
      <c r="L10599" s="303" t="s">
        <v>100</v>
      </c>
      <c r="M10599" s="2">
        <v>3.3333333333333298E-2</v>
      </c>
      <c r="N10599">
        <v>2.04124145231931E-2</v>
      </c>
      <c r="O10599">
        <v>4.5643546458763798E-2</v>
      </c>
      <c r="P10599">
        <v>5</v>
      </c>
      <c r="Q10599" s="2">
        <v>1.6666666666666701E-2</v>
      </c>
      <c r="R10599">
        <v>1.1111111111111099E-2</v>
      </c>
      <c r="S10599">
        <v>2.4845199749997701E-2</v>
      </c>
      <c r="T10599">
        <v>5</v>
      </c>
    </row>
    <row r="10600" spans="1:20">
      <c r="A10600" t="s">
        <v>1743</v>
      </c>
      <c r="B10600" t="s">
        <v>1777</v>
      </c>
      <c r="C10600" t="s">
        <v>1491</v>
      </c>
      <c r="D10600" s="1" t="s">
        <v>44</v>
      </c>
      <c r="E10600" s="1" t="s">
        <v>73</v>
      </c>
      <c r="F10600" s="38" t="s">
        <v>73</v>
      </c>
      <c r="G10600" s="151">
        <v>0</v>
      </c>
      <c r="H10600" s="151">
        <f t="shared" si="641"/>
        <v>0</v>
      </c>
      <c r="I10600" s="213" t="s">
        <v>100</v>
      </c>
      <c r="J10600" s="303"/>
      <c r="K10600" s="303"/>
      <c r="L10600" s="303"/>
      <c r="M10600" s="2">
        <v>0.94444444444444398</v>
      </c>
      <c r="N10600">
        <v>2.4845199749997701E-2</v>
      </c>
      <c r="O10600">
        <v>5.5555555555555497E-2</v>
      </c>
      <c r="P10600">
        <v>5</v>
      </c>
      <c r="Q10600" s="2">
        <v>0.87</v>
      </c>
      <c r="R10600">
        <v>7.9263585897830294E-2</v>
      </c>
      <c r="S10600">
        <v>0.17723876620794199</v>
      </c>
      <c r="T10600">
        <v>5</v>
      </c>
    </row>
    <row r="10601" spans="1:20">
      <c r="A10601" t="s">
        <v>1743</v>
      </c>
      <c r="B10601" t="s">
        <v>1777</v>
      </c>
      <c r="C10601" t="s">
        <v>1491</v>
      </c>
      <c r="D10601" s="1" t="s">
        <v>44</v>
      </c>
      <c r="E10601" s="1" t="s">
        <v>73</v>
      </c>
      <c r="F10601" s="38" t="s">
        <v>73</v>
      </c>
      <c r="G10601" s="151">
        <v>30</v>
      </c>
      <c r="H10601" s="151">
        <f t="shared" si="641"/>
        <v>1.6348773841961851E-2</v>
      </c>
      <c r="I10601" s="213"/>
      <c r="J10601" s="303" t="s">
        <v>100</v>
      </c>
      <c r="K10601" s="303"/>
      <c r="L10601" s="303"/>
      <c r="M10601" s="2">
        <v>7.7777777777777807E-2</v>
      </c>
      <c r="N10601">
        <v>1.8425693279752201E-2</v>
      </c>
      <c r="O10601">
        <v>4.1201102706086998E-2</v>
      </c>
      <c r="P10601">
        <v>5</v>
      </c>
      <c r="Q10601" s="2">
        <v>1.1111115555555599E-2</v>
      </c>
      <c r="R10601">
        <v>6.8041408960538901E-3</v>
      </c>
      <c r="S10601">
        <v>1.52145215720628E-2</v>
      </c>
      <c r="T10601">
        <v>5</v>
      </c>
    </row>
    <row r="10602" spans="1:20">
      <c r="A10602" t="s">
        <v>1743</v>
      </c>
      <c r="B10602" t="s">
        <v>1777</v>
      </c>
      <c r="C10602" t="s">
        <v>1491</v>
      </c>
      <c r="D10602" s="1" t="s">
        <v>44</v>
      </c>
      <c r="E10602" s="1" t="s">
        <v>73</v>
      </c>
      <c r="F10602" s="38" t="s">
        <v>73</v>
      </c>
      <c r="G10602" s="151">
        <v>1835</v>
      </c>
      <c r="H10602" s="151">
        <f t="shared" si="641"/>
        <v>1</v>
      </c>
      <c r="I10602" s="213"/>
      <c r="J10602" s="303"/>
      <c r="K10602" s="303"/>
      <c r="L10602" s="303" t="s">
        <v>100</v>
      </c>
      <c r="M10602" s="2">
        <v>0.72222222222222199</v>
      </c>
      <c r="N10602">
        <v>5.1967463705193603E-2</v>
      </c>
      <c r="O10602">
        <v>0.11620278146306599</v>
      </c>
      <c r="P10602">
        <v>5</v>
      </c>
      <c r="Q10602" s="2">
        <v>0.63333333333333297</v>
      </c>
      <c r="R10602">
        <v>3.4471315683307899E-2</v>
      </c>
      <c r="S10602">
        <v>7.7080205141731098E-2</v>
      </c>
      <c r="T10602">
        <v>5</v>
      </c>
    </row>
    <row r="10603" spans="1:20">
      <c r="A10603" t="s">
        <v>1743</v>
      </c>
      <c r="B10603" t="s">
        <v>1778</v>
      </c>
      <c r="C10603" t="s">
        <v>1491</v>
      </c>
      <c r="D10603" s="1" t="s">
        <v>44</v>
      </c>
      <c r="E10603" s="1" t="s">
        <v>73</v>
      </c>
      <c r="F10603" s="38" t="s">
        <v>73</v>
      </c>
      <c r="G10603" s="151">
        <v>0</v>
      </c>
      <c r="H10603" s="151">
        <f t="shared" si="641"/>
        <v>0</v>
      </c>
      <c r="I10603" s="213" t="s">
        <v>100</v>
      </c>
      <c r="J10603" s="303"/>
      <c r="K10603" s="303"/>
      <c r="L10603" s="303"/>
      <c r="M10603" s="2">
        <v>0</v>
      </c>
      <c r="N10603">
        <v>0</v>
      </c>
      <c r="O10603">
        <v>0</v>
      </c>
      <c r="P10603">
        <v>5</v>
      </c>
      <c r="Q10603" s="2">
        <v>0</v>
      </c>
      <c r="R10603">
        <v>0</v>
      </c>
      <c r="S10603">
        <v>0</v>
      </c>
      <c r="T10603">
        <v>5</v>
      </c>
    </row>
    <row r="10604" spans="1:20">
      <c r="A10604" t="s">
        <v>1743</v>
      </c>
      <c r="B10604" t="s">
        <v>1778</v>
      </c>
      <c r="C10604" t="s">
        <v>1491</v>
      </c>
      <c r="D10604" s="1" t="s">
        <v>44</v>
      </c>
      <c r="E10604" s="1" t="s">
        <v>73</v>
      </c>
      <c r="F10604" s="38" t="s">
        <v>73</v>
      </c>
      <c r="G10604" s="151">
        <v>30</v>
      </c>
      <c r="H10604" s="151">
        <f t="shared" si="641"/>
        <v>1.6348773841961851E-2</v>
      </c>
      <c r="I10604" s="213"/>
      <c r="J10604" s="303" t="s">
        <v>100</v>
      </c>
      <c r="K10604" s="303"/>
      <c r="L10604" s="303"/>
      <c r="M10604" s="2">
        <v>0</v>
      </c>
      <c r="N10604">
        <v>0</v>
      </c>
      <c r="O10604">
        <v>0</v>
      </c>
      <c r="P10604">
        <v>5</v>
      </c>
      <c r="Q10604" s="2">
        <v>0</v>
      </c>
      <c r="R10604">
        <v>0</v>
      </c>
      <c r="S10604">
        <v>0</v>
      </c>
      <c r="T10604">
        <v>5</v>
      </c>
    </row>
    <row r="10605" spans="1:20">
      <c r="A10605" t="s">
        <v>1743</v>
      </c>
      <c r="B10605" t="s">
        <v>1778</v>
      </c>
      <c r="C10605" t="s">
        <v>1491</v>
      </c>
      <c r="D10605" s="1" t="s">
        <v>44</v>
      </c>
      <c r="E10605" s="1" t="s">
        <v>73</v>
      </c>
      <c r="F10605" s="38" t="s">
        <v>73</v>
      </c>
      <c r="G10605" s="151">
        <v>1835</v>
      </c>
      <c r="H10605" s="151">
        <f t="shared" si="641"/>
        <v>1</v>
      </c>
      <c r="I10605" s="213"/>
      <c r="J10605" s="303"/>
      <c r="K10605" s="303"/>
      <c r="L10605" s="303" t="s">
        <v>100</v>
      </c>
      <c r="M10605" s="2">
        <v>0</v>
      </c>
      <c r="N10605">
        <v>0</v>
      </c>
      <c r="O10605">
        <v>0</v>
      </c>
      <c r="P10605">
        <v>5</v>
      </c>
      <c r="Q10605" s="2">
        <v>0</v>
      </c>
      <c r="R10605">
        <v>0</v>
      </c>
      <c r="S10605">
        <v>0</v>
      </c>
      <c r="T10605">
        <v>5</v>
      </c>
    </row>
    <row r="10606" spans="1:20">
      <c r="A10606" t="s">
        <v>1743</v>
      </c>
      <c r="B10606" t="s">
        <v>1779</v>
      </c>
      <c r="C10606" t="s">
        <v>1491</v>
      </c>
      <c r="D10606" s="1" t="s">
        <v>44</v>
      </c>
      <c r="E10606" s="1" t="s">
        <v>73</v>
      </c>
      <c r="F10606" s="38" t="s">
        <v>73</v>
      </c>
      <c r="G10606" s="151">
        <v>0</v>
      </c>
      <c r="H10606" s="151">
        <f t="shared" si="641"/>
        <v>0</v>
      </c>
      <c r="I10606" s="213" t="s">
        <v>100</v>
      </c>
      <c r="J10606" s="303"/>
      <c r="K10606" s="303"/>
      <c r="L10606" s="303"/>
      <c r="M10606" s="2">
        <v>0.20555555555555599</v>
      </c>
      <c r="N10606">
        <v>0.164241616656605</v>
      </c>
      <c r="O10606">
        <v>0.367255419578631</v>
      </c>
      <c r="P10606">
        <v>5</v>
      </c>
      <c r="Q10606" s="2">
        <v>0.588095238095238</v>
      </c>
      <c r="R10606">
        <v>0.108325047651047</v>
      </c>
      <c r="S10606">
        <v>0.242222170213646</v>
      </c>
      <c r="T10606">
        <v>5</v>
      </c>
    </row>
    <row r="10607" spans="1:20">
      <c r="A10607" t="s">
        <v>1743</v>
      </c>
      <c r="B10607" t="s">
        <v>1779</v>
      </c>
      <c r="C10607" t="s">
        <v>1491</v>
      </c>
      <c r="D10607" s="1" t="s">
        <v>44</v>
      </c>
      <c r="E10607" s="1" t="s">
        <v>73</v>
      </c>
      <c r="F10607" s="38" t="s">
        <v>73</v>
      </c>
      <c r="G10607" s="151">
        <v>30</v>
      </c>
      <c r="H10607" s="151">
        <f t="shared" si="641"/>
        <v>1.6348773841961851E-2</v>
      </c>
      <c r="I10607" s="303"/>
      <c r="J10607" s="303" t="s">
        <v>100</v>
      </c>
      <c r="K10607" s="303"/>
      <c r="L10607" s="303"/>
      <c r="M10607" s="2">
        <v>0.05</v>
      </c>
      <c r="N10607">
        <v>3.6641405439647001E-2</v>
      </c>
      <c r="O10607">
        <v>8.1932673354181307E-2</v>
      </c>
      <c r="P10607">
        <v>5</v>
      </c>
      <c r="Q10607" s="2">
        <v>1.6666666666666701E-2</v>
      </c>
      <c r="R10607">
        <v>1.6666666666666701E-2</v>
      </c>
      <c r="S10607">
        <v>3.7267799624996503E-2</v>
      </c>
      <c r="T10607">
        <v>5</v>
      </c>
    </row>
    <row r="10608" spans="1:20">
      <c r="A10608" t="s">
        <v>1743</v>
      </c>
      <c r="B10608" t="s">
        <v>1779</v>
      </c>
      <c r="C10608" t="s">
        <v>1491</v>
      </c>
      <c r="D10608" s="1" t="s">
        <v>44</v>
      </c>
      <c r="E10608" s="1" t="s">
        <v>73</v>
      </c>
      <c r="F10608" s="38" t="s">
        <v>73</v>
      </c>
      <c r="G10608" s="151">
        <v>1835</v>
      </c>
      <c r="H10608" s="151">
        <f t="shared" si="641"/>
        <v>1</v>
      </c>
      <c r="I10608" s="303"/>
      <c r="J10608" s="303"/>
      <c r="K10608" s="303"/>
      <c r="L10608" s="303" t="s">
        <v>100</v>
      </c>
      <c r="M10608" s="2">
        <v>0.116666666666667</v>
      </c>
      <c r="N10608">
        <v>5.1520102752753899E-2</v>
      </c>
      <c r="O10608">
        <v>0.115202451962932</v>
      </c>
      <c r="P10608">
        <v>5</v>
      </c>
      <c r="Q10608" s="2">
        <v>0.155555555555556</v>
      </c>
      <c r="R10608">
        <v>6.7814197865187206E-2</v>
      </c>
      <c r="S10608">
        <v>0.15163715626617999</v>
      </c>
      <c r="T10608">
        <v>5</v>
      </c>
    </row>
    <row r="10609" spans="1:20">
      <c r="A10609" t="s">
        <v>1743</v>
      </c>
      <c r="B10609" t="s">
        <v>1780</v>
      </c>
      <c r="C10609" t="s">
        <v>1491</v>
      </c>
      <c r="D10609" s="1" t="s">
        <v>44</v>
      </c>
      <c r="E10609" s="1" t="s">
        <v>73</v>
      </c>
      <c r="F10609" s="38" t="s">
        <v>73</v>
      </c>
      <c r="G10609" s="151">
        <v>0</v>
      </c>
      <c r="H10609" s="151">
        <f t="shared" si="641"/>
        <v>0</v>
      </c>
      <c r="I10609" s="303" t="s">
        <v>100</v>
      </c>
      <c r="J10609" s="303"/>
      <c r="K10609" s="303"/>
      <c r="L10609" s="303"/>
      <c r="M10609" s="2">
        <v>0</v>
      </c>
      <c r="N10609">
        <v>0</v>
      </c>
      <c r="O10609">
        <v>0</v>
      </c>
      <c r="P10609">
        <v>5</v>
      </c>
      <c r="Q10609" s="2">
        <v>2.93650793650794E-2</v>
      </c>
      <c r="R10609">
        <v>1.56813829018774E-2</v>
      </c>
      <c r="S10609">
        <v>3.5064638149800799E-2</v>
      </c>
      <c r="T10609">
        <v>5</v>
      </c>
    </row>
    <row r="10610" spans="1:20">
      <c r="A10610" t="s">
        <v>1743</v>
      </c>
      <c r="B10610" t="s">
        <v>1780</v>
      </c>
      <c r="C10610" t="s">
        <v>1491</v>
      </c>
      <c r="D10610" s="1" t="s">
        <v>44</v>
      </c>
      <c r="E10610" s="1" t="s">
        <v>73</v>
      </c>
      <c r="F10610" s="38" t="s">
        <v>73</v>
      </c>
      <c r="G10610" s="151">
        <v>30</v>
      </c>
      <c r="H10610" s="151">
        <f t="shared" si="641"/>
        <v>1.6348773841961851E-2</v>
      </c>
      <c r="I10610" s="303"/>
      <c r="J10610" s="303" t="s">
        <v>100</v>
      </c>
      <c r="K10610" s="303"/>
      <c r="L10610" s="303"/>
      <c r="M10610" s="2">
        <v>0</v>
      </c>
      <c r="N10610">
        <v>0</v>
      </c>
      <c r="O10610">
        <v>0</v>
      </c>
      <c r="P10610">
        <v>5</v>
      </c>
      <c r="Q10610" s="2">
        <v>0</v>
      </c>
      <c r="R10610">
        <v>0</v>
      </c>
      <c r="S10610">
        <v>0</v>
      </c>
      <c r="T10610">
        <v>5</v>
      </c>
    </row>
    <row r="10611" spans="1:20">
      <c r="A10611" t="s">
        <v>1743</v>
      </c>
      <c r="B10611" t="s">
        <v>1780</v>
      </c>
      <c r="C10611" t="s">
        <v>1491</v>
      </c>
      <c r="D10611" s="1" t="s">
        <v>44</v>
      </c>
      <c r="E10611" s="1" t="s">
        <v>73</v>
      </c>
      <c r="F10611" s="38" t="s">
        <v>73</v>
      </c>
      <c r="G10611" s="151">
        <v>1835</v>
      </c>
      <c r="H10611" s="151">
        <f t="shared" si="641"/>
        <v>1</v>
      </c>
      <c r="I10611" s="303"/>
      <c r="J10611" s="303"/>
      <c r="K10611" s="303"/>
      <c r="L10611" s="303" t="s">
        <v>100</v>
      </c>
      <c r="M10611" s="2">
        <v>0</v>
      </c>
      <c r="N10611">
        <v>0</v>
      </c>
      <c r="O10611">
        <v>0</v>
      </c>
      <c r="P10611">
        <v>5</v>
      </c>
      <c r="Q10611" s="2">
        <v>0</v>
      </c>
      <c r="R10611">
        <v>0</v>
      </c>
      <c r="S10611">
        <v>0</v>
      </c>
      <c r="T10611">
        <v>5</v>
      </c>
    </row>
    <row r="10612" spans="1:20">
      <c r="A10612" t="s">
        <v>1743</v>
      </c>
      <c r="B10612" t="s">
        <v>1781</v>
      </c>
      <c r="C10612" t="s">
        <v>1491</v>
      </c>
      <c r="D10612" s="1" t="s">
        <v>44</v>
      </c>
      <c r="E10612" s="1" t="s">
        <v>73</v>
      </c>
      <c r="F10612" s="38" t="s">
        <v>73</v>
      </c>
      <c r="G10612" s="151">
        <v>0</v>
      </c>
      <c r="H10612" s="151">
        <f t="shared" si="641"/>
        <v>0</v>
      </c>
      <c r="I10612" s="303" t="s">
        <v>100</v>
      </c>
      <c r="J10612" s="303"/>
      <c r="K10612" s="303"/>
      <c r="L10612" s="303"/>
      <c r="M10612" s="2">
        <v>7.7777777777777807E-2</v>
      </c>
      <c r="N10612">
        <v>7.1037288069691201E-2</v>
      </c>
      <c r="O10612">
        <v>0.158844205061064</v>
      </c>
      <c r="P10612">
        <v>5</v>
      </c>
      <c r="Q10612" s="2">
        <v>0.25841269841269798</v>
      </c>
      <c r="R10612">
        <v>0.12594530440908</v>
      </c>
      <c r="S10612">
        <v>0.28162226210560698</v>
      </c>
      <c r="T10612">
        <v>5</v>
      </c>
    </row>
    <row r="10613" spans="1:20">
      <c r="A10613" t="s">
        <v>1743</v>
      </c>
      <c r="B10613" t="s">
        <v>1781</v>
      </c>
      <c r="C10613" t="s">
        <v>1491</v>
      </c>
      <c r="D10613" s="1" t="s">
        <v>44</v>
      </c>
      <c r="E10613" s="1" t="s">
        <v>73</v>
      </c>
      <c r="F10613" s="38" t="s">
        <v>73</v>
      </c>
      <c r="G10613" s="151">
        <v>30</v>
      </c>
      <c r="H10613" s="151">
        <f t="shared" si="641"/>
        <v>1.6348773841961851E-2</v>
      </c>
      <c r="I10613" s="303"/>
      <c r="J10613" s="303" t="s">
        <v>100</v>
      </c>
      <c r="K10613" s="303"/>
      <c r="L10613" s="303"/>
      <c r="M10613" s="2">
        <v>0</v>
      </c>
      <c r="N10613">
        <v>0</v>
      </c>
      <c r="O10613">
        <v>0</v>
      </c>
      <c r="P10613">
        <v>5</v>
      </c>
      <c r="Q10613" s="2">
        <v>0</v>
      </c>
      <c r="R10613">
        <v>0</v>
      </c>
      <c r="S10613">
        <v>0</v>
      </c>
      <c r="T10613">
        <v>5</v>
      </c>
    </row>
    <row r="10614" spans="1:20">
      <c r="A10614" t="s">
        <v>1743</v>
      </c>
      <c r="B10614" t="s">
        <v>1781</v>
      </c>
      <c r="C10614" t="s">
        <v>1491</v>
      </c>
      <c r="D10614" s="1" t="s">
        <v>44</v>
      </c>
      <c r="E10614" s="1" t="s">
        <v>73</v>
      </c>
      <c r="F10614" s="38" t="s">
        <v>73</v>
      </c>
      <c r="G10614" s="151">
        <v>1835</v>
      </c>
      <c r="H10614" s="151">
        <f t="shared" si="641"/>
        <v>1</v>
      </c>
      <c r="I10614" s="303"/>
      <c r="J10614" s="303"/>
      <c r="K10614" s="303"/>
      <c r="L10614" s="303" t="s">
        <v>100</v>
      </c>
      <c r="M10614" s="2">
        <v>5.5555555555555497E-3</v>
      </c>
      <c r="N10614">
        <v>5.5555555555555497E-3</v>
      </c>
      <c r="O10614">
        <v>1.24225998749988E-2</v>
      </c>
      <c r="P10614">
        <v>5</v>
      </c>
      <c r="Q10614" s="2">
        <v>4.4444444444444398E-2</v>
      </c>
      <c r="R10614">
        <v>2.2566773346210999E-2</v>
      </c>
      <c r="S10614">
        <v>5.0460839234958199E-2</v>
      </c>
      <c r="T10614">
        <v>5</v>
      </c>
    </row>
    <row r="10615" spans="1:20">
      <c r="A10615" t="s">
        <v>1743</v>
      </c>
      <c r="B10615" t="s">
        <v>1796</v>
      </c>
      <c r="C10615" t="s">
        <v>1491</v>
      </c>
      <c r="D10615" s="1" t="s">
        <v>44</v>
      </c>
      <c r="E10615" s="1" t="s">
        <v>73</v>
      </c>
      <c r="F10615" s="38" t="s">
        <v>73</v>
      </c>
      <c r="G10615" s="151">
        <v>0</v>
      </c>
      <c r="H10615" s="151">
        <f t="shared" si="641"/>
        <v>0</v>
      </c>
      <c r="I10615" s="303" t="s">
        <v>100</v>
      </c>
      <c r="J10615" s="303"/>
      <c r="K10615" s="303"/>
      <c r="L10615" s="303"/>
      <c r="M10615" s="2">
        <v>4.4444444444444398E-2</v>
      </c>
      <c r="N10615">
        <v>2.2566773346210999E-2</v>
      </c>
      <c r="O10615">
        <v>5.0460839234958199E-2</v>
      </c>
      <c r="P10615">
        <v>5</v>
      </c>
      <c r="Q10615" s="2">
        <v>6.6666666666666697E-3</v>
      </c>
      <c r="R10615">
        <v>6.6666666666666697E-3</v>
      </c>
      <c r="S10615">
        <v>1.4907119849998599E-2</v>
      </c>
      <c r="T10615">
        <v>5</v>
      </c>
    </row>
    <row r="10616" spans="1:20">
      <c r="A10616" t="s">
        <v>1743</v>
      </c>
      <c r="B10616" t="s">
        <v>1796</v>
      </c>
      <c r="C10616" t="s">
        <v>1491</v>
      </c>
      <c r="D10616" s="1" t="s">
        <v>44</v>
      </c>
      <c r="E10616" s="1" t="s">
        <v>73</v>
      </c>
      <c r="F10616" s="38" t="s">
        <v>73</v>
      </c>
      <c r="G10616" s="151">
        <v>30</v>
      </c>
      <c r="H10616" s="151">
        <f t="shared" si="641"/>
        <v>1.6348773841961851E-2</v>
      </c>
      <c r="I10616" s="303"/>
      <c r="J10616" s="303" t="s">
        <v>100</v>
      </c>
      <c r="K10616" s="303"/>
      <c r="L10616" s="303"/>
      <c r="M10616" s="2">
        <v>0</v>
      </c>
      <c r="N10616">
        <v>0</v>
      </c>
      <c r="O10616">
        <v>0</v>
      </c>
      <c r="P10616">
        <v>5</v>
      </c>
      <c r="Q10616" s="2">
        <v>0</v>
      </c>
      <c r="R10616">
        <v>0</v>
      </c>
      <c r="S10616">
        <v>0</v>
      </c>
      <c r="T10616">
        <v>5</v>
      </c>
    </row>
    <row r="10617" spans="1:20">
      <c r="A10617" t="s">
        <v>1743</v>
      </c>
      <c r="B10617" t="s">
        <v>1796</v>
      </c>
      <c r="C10617" t="s">
        <v>1491</v>
      </c>
      <c r="D10617" s="1" t="s">
        <v>44</v>
      </c>
      <c r="E10617" s="1" t="s">
        <v>73</v>
      </c>
      <c r="F10617" s="38" t="s">
        <v>73</v>
      </c>
      <c r="G10617" s="151">
        <v>1835</v>
      </c>
      <c r="H10617" s="151">
        <f t="shared" si="641"/>
        <v>1</v>
      </c>
      <c r="I10617" s="303"/>
      <c r="J10617" s="303"/>
      <c r="K10617" s="303"/>
      <c r="L10617" s="303" t="s">
        <v>100</v>
      </c>
      <c r="M10617" s="2">
        <v>0.23888888888888901</v>
      </c>
      <c r="N10617">
        <v>8.1744105386456503E-2</v>
      </c>
      <c r="O10617">
        <v>0.18278537640402301</v>
      </c>
      <c r="P10617">
        <v>5</v>
      </c>
      <c r="Q10617" s="2">
        <v>0.13888888888888901</v>
      </c>
      <c r="R10617">
        <v>5.1219691429404898E-2</v>
      </c>
      <c r="S10617">
        <v>0.114530711822713</v>
      </c>
      <c r="T10617">
        <v>5</v>
      </c>
    </row>
    <row r="10618" spans="1:20">
      <c r="A10618" t="s">
        <v>1743</v>
      </c>
      <c r="B10618" t="s">
        <v>1797</v>
      </c>
      <c r="C10618" t="s">
        <v>1491</v>
      </c>
      <c r="D10618" s="1" t="s">
        <v>44</v>
      </c>
      <c r="E10618" s="1" t="s">
        <v>73</v>
      </c>
      <c r="F10618" s="38" t="s">
        <v>73</v>
      </c>
      <c r="G10618" s="151">
        <v>0</v>
      </c>
      <c r="H10618" s="151">
        <f t="shared" si="641"/>
        <v>0</v>
      </c>
      <c r="I10618" s="303" t="s">
        <v>100</v>
      </c>
      <c r="J10618" s="303"/>
      <c r="K10618" s="303"/>
      <c r="L10618" s="303"/>
      <c r="M10618" s="2">
        <v>0.70555555555555505</v>
      </c>
      <c r="N10618">
        <v>0.131351004639299</v>
      </c>
      <c r="O10618">
        <v>0.293709775286362</v>
      </c>
      <c r="P10618">
        <v>5</v>
      </c>
      <c r="Q10618" s="2">
        <v>0.60317460317460303</v>
      </c>
      <c r="R10618">
        <v>0.17280477146207601</v>
      </c>
      <c r="S10618">
        <v>0.38640321582551901</v>
      </c>
      <c r="T10618">
        <v>5</v>
      </c>
    </row>
    <row r="10619" spans="1:20">
      <c r="A10619" t="s">
        <v>1743</v>
      </c>
      <c r="B10619" t="s">
        <v>1797</v>
      </c>
      <c r="C10619" t="s">
        <v>1491</v>
      </c>
      <c r="D10619" s="1" t="s">
        <v>44</v>
      </c>
      <c r="E10619" s="1" t="s">
        <v>73</v>
      </c>
      <c r="F10619" s="38" t="s">
        <v>73</v>
      </c>
      <c r="G10619" s="151">
        <v>30</v>
      </c>
      <c r="H10619" s="151">
        <f t="shared" si="641"/>
        <v>1.6348773841961851E-2</v>
      </c>
      <c r="I10619" s="303"/>
      <c r="J10619" s="303" t="s">
        <v>100</v>
      </c>
      <c r="K10619" s="303"/>
      <c r="L10619" s="303"/>
      <c r="M10619" s="2">
        <v>0.155555555555556</v>
      </c>
      <c r="N10619">
        <v>2.8598972613852799E-2</v>
      </c>
      <c r="O10619">
        <v>6.3949246851229699E-2</v>
      </c>
      <c r="P10619">
        <v>5</v>
      </c>
      <c r="Q10619" s="2">
        <v>4.4444444444444398E-2</v>
      </c>
      <c r="R10619">
        <v>2.8598972613852799E-2</v>
      </c>
      <c r="S10619">
        <v>6.3949246851229699E-2</v>
      </c>
      <c r="T10619">
        <v>5</v>
      </c>
    </row>
    <row r="10620" spans="1:20">
      <c r="A10620" t="s">
        <v>1743</v>
      </c>
      <c r="B10620" t="s">
        <v>1797</v>
      </c>
      <c r="C10620" t="s">
        <v>1491</v>
      </c>
      <c r="D10620" s="1" t="s">
        <v>44</v>
      </c>
      <c r="E10620" s="1" t="s">
        <v>73</v>
      </c>
      <c r="F10620" s="38" t="s">
        <v>73</v>
      </c>
      <c r="G10620" s="151">
        <v>1835</v>
      </c>
      <c r="H10620" s="151">
        <f t="shared" si="641"/>
        <v>1</v>
      </c>
      <c r="I10620" s="303"/>
      <c r="J10620" s="303"/>
      <c r="K10620" s="303"/>
      <c r="L10620" s="303" t="s">
        <v>100</v>
      </c>
      <c r="M10620" s="2">
        <v>0.62777777777777799</v>
      </c>
      <c r="N10620">
        <v>6.3707471895442902E-2</v>
      </c>
      <c r="O10620">
        <v>0.14245423783286801</v>
      </c>
      <c r="P10620">
        <v>5</v>
      </c>
      <c r="Q10620" s="2">
        <v>0.47777777777777802</v>
      </c>
      <c r="R10620">
        <v>8.2589270818436103E-2</v>
      </c>
      <c r="S10620">
        <v>0.184675223762163</v>
      </c>
      <c r="T10620">
        <v>5</v>
      </c>
    </row>
    <row r="10621" spans="1:20">
      <c r="A10621" t="s">
        <v>1743</v>
      </c>
      <c r="B10621" t="s">
        <v>1811</v>
      </c>
      <c r="C10621" t="s">
        <v>1491</v>
      </c>
      <c r="D10621" s="1" t="s">
        <v>44</v>
      </c>
      <c r="E10621" s="1" t="s">
        <v>73</v>
      </c>
      <c r="F10621" s="38" t="s">
        <v>73</v>
      </c>
      <c r="G10621" s="151">
        <v>0</v>
      </c>
      <c r="H10621" s="151">
        <f t="shared" si="641"/>
        <v>0</v>
      </c>
      <c r="I10621" s="303" t="s">
        <v>100</v>
      </c>
      <c r="J10621" s="303"/>
      <c r="K10621" s="303"/>
      <c r="L10621" s="303"/>
      <c r="M10621" s="2">
        <v>3.8888888888888903E-2</v>
      </c>
      <c r="N10621">
        <v>1.88398055086813E-2</v>
      </c>
      <c r="O10621">
        <v>4.2127085800286401E-2</v>
      </c>
      <c r="P10621">
        <v>5</v>
      </c>
      <c r="Q10621" s="2">
        <v>9.6190476190476201E-2</v>
      </c>
      <c r="R10621">
        <v>6.3360180489447193E-2</v>
      </c>
      <c r="S10621">
        <v>0.14167767064105999</v>
      </c>
      <c r="T10621">
        <v>5</v>
      </c>
    </row>
    <row r="10622" spans="1:20">
      <c r="A10622" t="s">
        <v>1743</v>
      </c>
      <c r="B10622" t="s">
        <v>1811</v>
      </c>
      <c r="C10622" t="s">
        <v>1491</v>
      </c>
      <c r="D10622" s="1" t="s">
        <v>44</v>
      </c>
      <c r="E10622" s="1" t="s">
        <v>73</v>
      </c>
      <c r="F10622" s="38" t="s">
        <v>73</v>
      </c>
      <c r="G10622" s="151">
        <v>30</v>
      </c>
      <c r="H10622" s="151">
        <f t="shared" si="641"/>
        <v>1.6348773841961851E-2</v>
      </c>
      <c r="I10622" s="213"/>
      <c r="J10622" s="303" t="s">
        <v>100</v>
      </c>
      <c r="K10622" s="303"/>
      <c r="L10622" s="303"/>
      <c r="M10622" s="2">
        <v>5.5555555555555497E-3</v>
      </c>
      <c r="N10622">
        <v>5.5555555555555497E-3</v>
      </c>
      <c r="O10622">
        <v>1.24225998749988E-2</v>
      </c>
      <c r="P10622">
        <v>5</v>
      </c>
      <c r="Q10622" s="2">
        <v>0</v>
      </c>
      <c r="R10622">
        <v>0</v>
      </c>
      <c r="S10622">
        <v>0</v>
      </c>
      <c r="T10622">
        <v>5</v>
      </c>
    </row>
    <row r="10623" spans="1:20">
      <c r="A10623" t="s">
        <v>1743</v>
      </c>
      <c r="B10623" t="s">
        <v>1811</v>
      </c>
      <c r="C10623" t="s">
        <v>1491</v>
      </c>
      <c r="D10623" s="1" t="s">
        <v>44</v>
      </c>
      <c r="E10623" s="1" t="s">
        <v>73</v>
      </c>
      <c r="F10623" s="38" t="s">
        <v>73</v>
      </c>
      <c r="G10623" s="151">
        <v>1835</v>
      </c>
      <c r="H10623" s="151">
        <f t="shared" si="641"/>
        <v>1</v>
      </c>
      <c r="I10623" s="213"/>
      <c r="J10623" s="303"/>
      <c r="K10623" s="303"/>
      <c r="L10623" s="303" t="s">
        <v>100</v>
      </c>
      <c r="M10623" s="2">
        <v>5.5555555555555497E-3</v>
      </c>
      <c r="N10623">
        <v>5.5555555555555497E-3</v>
      </c>
      <c r="O10623">
        <v>1.24225998749988E-2</v>
      </c>
      <c r="P10623">
        <v>5</v>
      </c>
      <c r="Q10623" s="2">
        <v>5.5555555555555497E-3</v>
      </c>
      <c r="R10623">
        <v>5.5555555555555497E-3</v>
      </c>
      <c r="S10623">
        <v>1.24225998749988E-2</v>
      </c>
      <c r="T10623">
        <v>5</v>
      </c>
    </row>
    <row r="10624" spans="1:20">
      <c r="A10624" t="s">
        <v>1743</v>
      </c>
      <c r="B10624" t="s">
        <v>1817</v>
      </c>
      <c r="C10624" t="s">
        <v>1491</v>
      </c>
      <c r="D10624" s="1" t="s">
        <v>44</v>
      </c>
      <c r="E10624" s="1" t="s">
        <v>73</v>
      </c>
      <c r="F10624" s="38" t="s">
        <v>73</v>
      </c>
      <c r="G10624" s="151">
        <v>0</v>
      </c>
      <c r="H10624" s="151">
        <f t="shared" si="641"/>
        <v>0</v>
      </c>
      <c r="I10624" s="213" t="s">
        <v>100</v>
      </c>
      <c r="J10624" s="303"/>
      <c r="K10624" s="303"/>
      <c r="L10624" s="303"/>
      <c r="M10624" s="2">
        <v>6.1111111111111102E-2</v>
      </c>
      <c r="N10624">
        <v>4.1573970964154897E-2</v>
      </c>
      <c r="O10624">
        <v>9.29622251704528E-2</v>
      </c>
      <c r="P10624">
        <v>5</v>
      </c>
      <c r="Q10624" s="2">
        <v>0.111587301587302</v>
      </c>
      <c r="R10624">
        <v>5.1157304374637599E-2</v>
      </c>
      <c r="S10624">
        <v>0.114391210127337</v>
      </c>
      <c r="T10624">
        <v>5</v>
      </c>
    </row>
    <row r="10625" spans="1:20">
      <c r="A10625" t="s">
        <v>1743</v>
      </c>
      <c r="B10625" t="s">
        <v>1817</v>
      </c>
      <c r="C10625" t="s">
        <v>1491</v>
      </c>
      <c r="D10625" s="1" t="s">
        <v>44</v>
      </c>
      <c r="E10625" s="1" t="s">
        <v>73</v>
      </c>
      <c r="F10625" s="38" t="s">
        <v>73</v>
      </c>
      <c r="G10625" s="151">
        <v>30</v>
      </c>
      <c r="H10625" s="151">
        <f t="shared" si="641"/>
        <v>1.6348773841961851E-2</v>
      </c>
      <c r="I10625" s="213"/>
      <c r="J10625" s="303" t="s">
        <v>100</v>
      </c>
      <c r="K10625" s="303"/>
      <c r="L10625" s="303"/>
      <c r="M10625" s="2">
        <v>0</v>
      </c>
      <c r="N10625">
        <v>0</v>
      </c>
      <c r="O10625">
        <v>0</v>
      </c>
      <c r="P10625">
        <v>5</v>
      </c>
      <c r="Q10625" s="2">
        <v>0</v>
      </c>
      <c r="R10625">
        <v>0</v>
      </c>
      <c r="S10625">
        <v>0</v>
      </c>
      <c r="T10625">
        <v>5</v>
      </c>
    </row>
    <row r="10626" spans="1:20">
      <c r="A10626" t="s">
        <v>1743</v>
      </c>
      <c r="B10626" t="s">
        <v>1817</v>
      </c>
      <c r="C10626" t="s">
        <v>1491</v>
      </c>
      <c r="D10626" s="1" t="s">
        <v>44</v>
      </c>
      <c r="E10626" s="1" t="s">
        <v>73</v>
      </c>
      <c r="F10626" s="38" t="s">
        <v>73</v>
      </c>
      <c r="G10626" s="151">
        <v>1835</v>
      </c>
      <c r="H10626" s="151">
        <f t="shared" si="641"/>
        <v>1</v>
      </c>
      <c r="I10626" s="213"/>
      <c r="J10626" s="303"/>
      <c r="K10626" s="303"/>
      <c r="L10626" s="303" t="s">
        <v>100</v>
      </c>
      <c r="M10626" s="2">
        <v>1.1111111111111099E-2</v>
      </c>
      <c r="N10626">
        <v>1.1111111111111099E-2</v>
      </c>
      <c r="O10626">
        <v>2.4845199749997701E-2</v>
      </c>
      <c r="P10626">
        <v>5</v>
      </c>
      <c r="Q10626" s="2">
        <v>0</v>
      </c>
      <c r="R10626">
        <v>0</v>
      </c>
      <c r="S10626">
        <v>0</v>
      </c>
      <c r="T10626">
        <v>5</v>
      </c>
    </row>
    <row r="10627" spans="1:20">
      <c r="A10627" t="s">
        <v>1743</v>
      </c>
      <c r="B10627" t="s">
        <v>1818</v>
      </c>
      <c r="C10627" t="s">
        <v>1491</v>
      </c>
      <c r="D10627" s="1" t="s">
        <v>44</v>
      </c>
      <c r="E10627" s="1" t="s">
        <v>73</v>
      </c>
      <c r="F10627" s="38" t="s">
        <v>73</v>
      </c>
      <c r="G10627" s="151">
        <v>0</v>
      </c>
      <c r="H10627" s="151">
        <f t="shared" si="641"/>
        <v>0</v>
      </c>
      <c r="I10627" s="213" t="s">
        <v>100</v>
      </c>
      <c r="J10627" s="303"/>
      <c r="K10627" s="303"/>
      <c r="L10627" s="303"/>
      <c r="M10627" s="2">
        <v>0</v>
      </c>
      <c r="N10627">
        <v>0</v>
      </c>
      <c r="O10627">
        <v>0</v>
      </c>
      <c r="P10627">
        <v>5</v>
      </c>
      <c r="Q10627" s="2">
        <v>0</v>
      </c>
      <c r="R10627">
        <v>0</v>
      </c>
      <c r="S10627">
        <v>0</v>
      </c>
      <c r="T10627">
        <v>5</v>
      </c>
    </row>
    <row r="10628" spans="1:20">
      <c r="A10628" t="s">
        <v>1743</v>
      </c>
      <c r="B10628" t="s">
        <v>1818</v>
      </c>
      <c r="C10628" t="s">
        <v>1491</v>
      </c>
      <c r="D10628" s="1" t="s">
        <v>44</v>
      </c>
      <c r="E10628" s="1" t="s">
        <v>73</v>
      </c>
      <c r="F10628" s="38" t="s">
        <v>73</v>
      </c>
      <c r="G10628" s="151">
        <v>30</v>
      </c>
      <c r="H10628" s="151">
        <f t="shared" si="641"/>
        <v>1.6348773841961851E-2</v>
      </c>
      <c r="I10628" s="213"/>
      <c r="J10628" s="303" t="s">
        <v>100</v>
      </c>
      <c r="K10628" s="303"/>
      <c r="L10628" s="303"/>
      <c r="M10628" s="2">
        <v>0</v>
      </c>
      <c r="N10628">
        <v>0</v>
      </c>
      <c r="O10628">
        <v>0</v>
      </c>
      <c r="P10628">
        <v>5</v>
      </c>
      <c r="Q10628" s="2">
        <v>0</v>
      </c>
      <c r="R10628">
        <v>0</v>
      </c>
      <c r="S10628">
        <v>0</v>
      </c>
      <c r="T10628">
        <v>5</v>
      </c>
    </row>
    <row r="10629" spans="1:20">
      <c r="A10629" t="s">
        <v>1743</v>
      </c>
      <c r="B10629" t="s">
        <v>1818</v>
      </c>
      <c r="C10629" t="s">
        <v>1491</v>
      </c>
      <c r="D10629" s="1" t="s">
        <v>44</v>
      </c>
      <c r="E10629" s="1" t="s">
        <v>73</v>
      </c>
      <c r="F10629" s="38" t="s">
        <v>73</v>
      </c>
      <c r="G10629" s="151">
        <v>1835</v>
      </c>
      <c r="H10629" s="151">
        <f t="shared" si="641"/>
        <v>1</v>
      </c>
      <c r="I10629" s="213"/>
      <c r="J10629" s="303"/>
      <c r="K10629" s="303"/>
      <c r="L10629" s="303" t="s">
        <v>100</v>
      </c>
      <c r="M10629" s="2">
        <v>0</v>
      </c>
      <c r="N10629">
        <v>0</v>
      </c>
      <c r="O10629">
        <v>0</v>
      </c>
      <c r="P10629">
        <v>5</v>
      </c>
      <c r="Q10629" s="2">
        <v>0</v>
      </c>
      <c r="R10629">
        <v>0</v>
      </c>
      <c r="S10629">
        <v>0</v>
      </c>
      <c r="T10629">
        <v>5</v>
      </c>
    </row>
    <row r="10630" spans="1:20">
      <c r="A10630" t="s">
        <v>1743</v>
      </c>
      <c r="B10630" t="s">
        <v>1829</v>
      </c>
      <c r="C10630" t="s">
        <v>1491</v>
      </c>
      <c r="D10630" s="1" t="s">
        <v>44</v>
      </c>
      <c r="E10630" s="1" t="s">
        <v>73</v>
      </c>
      <c r="F10630" s="38" t="s">
        <v>73</v>
      </c>
      <c r="G10630" s="151">
        <v>0</v>
      </c>
      <c r="H10630" s="151">
        <f t="shared" si="641"/>
        <v>0</v>
      </c>
      <c r="I10630" s="213" t="s">
        <v>100</v>
      </c>
      <c r="J10630" s="303"/>
      <c r="K10630" s="303"/>
      <c r="L10630" s="303"/>
      <c r="M10630" s="2">
        <v>0</v>
      </c>
      <c r="N10630">
        <v>0</v>
      </c>
      <c r="O10630">
        <v>0</v>
      </c>
      <c r="P10630">
        <v>5</v>
      </c>
      <c r="Q10630" s="2">
        <v>0</v>
      </c>
      <c r="R10630">
        <v>0</v>
      </c>
      <c r="S10630">
        <v>0</v>
      </c>
      <c r="T10630">
        <v>5</v>
      </c>
    </row>
    <row r="10631" spans="1:20">
      <c r="A10631" t="s">
        <v>1743</v>
      </c>
      <c r="B10631" t="s">
        <v>1829</v>
      </c>
      <c r="C10631" t="s">
        <v>1491</v>
      </c>
      <c r="D10631" s="1" t="s">
        <v>44</v>
      </c>
      <c r="E10631" s="1" t="s">
        <v>73</v>
      </c>
      <c r="F10631" s="38" t="s">
        <v>73</v>
      </c>
      <c r="G10631" s="151">
        <v>30</v>
      </c>
      <c r="H10631" s="151">
        <f t="shared" si="641"/>
        <v>1.6348773841961851E-2</v>
      </c>
      <c r="I10631" s="213"/>
      <c r="J10631" s="303" t="s">
        <v>100</v>
      </c>
      <c r="K10631" s="303"/>
      <c r="L10631" s="303"/>
      <c r="M10631" s="2">
        <v>0</v>
      </c>
      <c r="N10631">
        <v>0</v>
      </c>
      <c r="O10631">
        <v>0</v>
      </c>
      <c r="P10631">
        <v>5</v>
      </c>
      <c r="Q10631" s="2">
        <v>0</v>
      </c>
      <c r="R10631">
        <v>0</v>
      </c>
      <c r="S10631">
        <v>0</v>
      </c>
      <c r="T10631">
        <v>5</v>
      </c>
    </row>
    <row r="10632" spans="1:20">
      <c r="A10632" t="s">
        <v>1743</v>
      </c>
      <c r="B10632" t="s">
        <v>1829</v>
      </c>
      <c r="C10632" t="s">
        <v>1491</v>
      </c>
      <c r="D10632" s="1" t="s">
        <v>44</v>
      </c>
      <c r="E10632" s="1" t="s">
        <v>73</v>
      </c>
      <c r="F10632" s="38" t="s">
        <v>73</v>
      </c>
      <c r="G10632" s="151">
        <v>1835</v>
      </c>
      <c r="H10632" s="151">
        <f t="shared" si="641"/>
        <v>1</v>
      </c>
      <c r="I10632" s="213"/>
      <c r="J10632" s="303"/>
      <c r="K10632" s="303"/>
      <c r="L10632" s="303" t="s">
        <v>100</v>
      </c>
      <c r="M10632" s="2">
        <v>0</v>
      </c>
      <c r="N10632">
        <v>0</v>
      </c>
      <c r="O10632">
        <v>0</v>
      </c>
      <c r="P10632">
        <v>5</v>
      </c>
      <c r="Q10632" s="2">
        <v>0</v>
      </c>
      <c r="R10632">
        <v>0</v>
      </c>
      <c r="S10632">
        <v>0</v>
      </c>
      <c r="T10632">
        <v>5</v>
      </c>
    </row>
    <row r="10633" spans="1:20">
      <c r="A10633" t="s">
        <v>1743</v>
      </c>
      <c r="B10633" t="s">
        <v>1842</v>
      </c>
      <c r="C10633" t="s">
        <v>1491</v>
      </c>
      <c r="D10633" s="1" t="s">
        <v>44</v>
      </c>
      <c r="E10633" s="1" t="s">
        <v>73</v>
      </c>
      <c r="F10633" s="38" t="s">
        <v>73</v>
      </c>
      <c r="G10633" s="151">
        <v>0</v>
      </c>
      <c r="H10633" s="151">
        <f t="shared" si="641"/>
        <v>0</v>
      </c>
      <c r="I10633" s="213" t="s">
        <v>100</v>
      </c>
      <c r="J10633" s="303"/>
      <c r="K10633" s="303"/>
      <c r="L10633" s="303"/>
      <c r="M10633" s="2">
        <v>0</v>
      </c>
      <c r="N10633">
        <v>0</v>
      </c>
      <c r="O10633">
        <v>0</v>
      </c>
      <c r="P10633">
        <v>5</v>
      </c>
      <c r="Q10633" s="2">
        <v>0</v>
      </c>
      <c r="R10633">
        <v>0</v>
      </c>
      <c r="S10633">
        <v>0</v>
      </c>
      <c r="T10633">
        <v>5</v>
      </c>
    </row>
    <row r="10634" spans="1:20">
      <c r="A10634" t="s">
        <v>1743</v>
      </c>
      <c r="B10634" t="s">
        <v>1842</v>
      </c>
      <c r="C10634" t="s">
        <v>1491</v>
      </c>
      <c r="D10634" s="1" t="s">
        <v>44</v>
      </c>
      <c r="E10634" s="1" t="s">
        <v>73</v>
      </c>
      <c r="F10634" s="38" t="s">
        <v>73</v>
      </c>
      <c r="G10634" s="151">
        <v>30</v>
      </c>
      <c r="H10634" s="151">
        <f t="shared" si="641"/>
        <v>1.6348773841961851E-2</v>
      </c>
      <c r="I10634" s="213"/>
      <c r="J10634" s="303" t="s">
        <v>100</v>
      </c>
      <c r="K10634" s="303"/>
      <c r="L10634" s="303"/>
      <c r="M10634" s="2">
        <v>0</v>
      </c>
      <c r="N10634">
        <v>0</v>
      </c>
      <c r="O10634">
        <v>0</v>
      </c>
      <c r="P10634">
        <v>5</v>
      </c>
      <c r="Q10634" s="2">
        <v>0</v>
      </c>
      <c r="R10634">
        <v>0</v>
      </c>
      <c r="S10634">
        <v>0</v>
      </c>
      <c r="T10634">
        <v>5</v>
      </c>
    </row>
    <row r="10635" spans="1:20">
      <c r="A10635" t="s">
        <v>1743</v>
      </c>
      <c r="B10635" t="s">
        <v>1842</v>
      </c>
      <c r="C10635" t="s">
        <v>1491</v>
      </c>
      <c r="D10635" s="1" t="s">
        <v>44</v>
      </c>
      <c r="E10635" s="1" t="s">
        <v>73</v>
      </c>
      <c r="F10635" s="38" t="s">
        <v>73</v>
      </c>
      <c r="G10635" s="151">
        <v>1835</v>
      </c>
      <c r="H10635" s="151">
        <f t="shared" si="641"/>
        <v>1</v>
      </c>
      <c r="I10635" s="213"/>
      <c r="J10635" s="303"/>
      <c r="K10635" s="303"/>
      <c r="L10635" s="303" t="s">
        <v>100</v>
      </c>
      <c r="M10635" s="2">
        <v>0</v>
      </c>
      <c r="N10635">
        <v>0</v>
      </c>
      <c r="O10635">
        <v>0</v>
      </c>
      <c r="P10635">
        <v>5</v>
      </c>
      <c r="Q10635" s="2">
        <v>0</v>
      </c>
      <c r="R10635">
        <v>0</v>
      </c>
      <c r="S10635">
        <v>0</v>
      </c>
      <c r="T10635">
        <v>5</v>
      </c>
    </row>
    <row r="10636" spans="1:20">
      <c r="A10636" t="s">
        <v>1743</v>
      </c>
      <c r="B10636" t="s">
        <v>1843</v>
      </c>
      <c r="C10636" t="s">
        <v>1491</v>
      </c>
      <c r="D10636" s="1" t="s">
        <v>44</v>
      </c>
      <c r="E10636" s="1" t="s">
        <v>73</v>
      </c>
      <c r="F10636" s="38" t="s">
        <v>73</v>
      </c>
      <c r="G10636" s="151">
        <v>0</v>
      </c>
      <c r="H10636" s="151">
        <f t="shared" si="641"/>
        <v>0</v>
      </c>
      <c r="I10636" s="213" t="s">
        <v>100</v>
      </c>
      <c r="J10636" s="303"/>
      <c r="K10636" s="303"/>
      <c r="L10636" s="303"/>
      <c r="M10636" s="2">
        <v>0</v>
      </c>
      <c r="N10636">
        <v>0</v>
      </c>
      <c r="O10636">
        <v>0</v>
      </c>
      <c r="P10636">
        <v>5</v>
      </c>
      <c r="Q10636" s="2">
        <v>5.7142857142857099E-3</v>
      </c>
      <c r="R10636">
        <v>5.7142857142857099E-3</v>
      </c>
      <c r="S10636">
        <v>1.27775312999988E-2</v>
      </c>
      <c r="T10636">
        <v>5</v>
      </c>
    </row>
    <row r="10637" spans="1:20">
      <c r="A10637" t="s">
        <v>1743</v>
      </c>
      <c r="B10637" t="s">
        <v>1843</v>
      </c>
      <c r="C10637" t="s">
        <v>1491</v>
      </c>
      <c r="D10637" s="1" t="s">
        <v>44</v>
      </c>
      <c r="E10637" s="1" t="s">
        <v>73</v>
      </c>
      <c r="F10637" s="38" t="s">
        <v>73</v>
      </c>
      <c r="G10637" s="151">
        <v>30</v>
      </c>
      <c r="H10637" s="151">
        <f t="shared" si="641"/>
        <v>1.6348773841961851E-2</v>
      </c>
      <c r="I10637" s="213"/>
      <c r="J10637" s="303" t="s">
        <v>100</v>
      </c>
      <c r="K10637" s="303"/>
      <c r="L10637" s="303"/>
      <c r="M10637" s="2">
        <v>0</v>
      </c>
      <c r="N10637">
        <v>0</v>
      </c>
      <c r="O10637">
        <v>0</v>
      </c>
      <c r="P10637">
        <v>5</v>
      </c>
      <c r="Q10637" s="2">
        <v>0</v>
      </c>
      <c r="R10637">
        <v>0</v>
      </c>
      <c r="S10637">
        <v>0</v>
      </c>
      <c r="T10637">
        <v>5</v>
      </c>
    </row>
    <row r="10638" spans="1:20">
      <c r="A10638" t="s">
        <v>1743</v>
      </c>
      <c r="B10638" t="s">
        <v>1843</v>
      </c>
      <c r="C10638" t="s">
        <v>1491</v>
      </c>
      <c r="D10638" s="1" t="s">
        <v>44</v>
      </c>
      <c r="E10638" s="1" t="s">
        <v>73</v>
      </c>
      <c r="F10638" s="38" t="s">
        <v>73</v>
      </c>
      <c r="G10638" s="151">
        <v>1835</v>
      </c>
      <c r="H10638" s="151">
        <f t="shared" si="641"/>
        <v>1</v>
      </c>
      <c r="I10638" s="213"/>
      <c r="J10638" s="303"/>
      <c r="K10638" s="303"/>
      <c r="L10638" s="303" t="s">
        <v>100</v>
      </c>
      <c r="M10638" s="2">
        <v>0</v>
      </c>
      <c r="N10638">
        <v>0</v>
      </c>
      <c r="O10638">
        <v>0</v>
      </c>
      <c r="P10638">
        <v>5</v>
      </c>
      <c r="Q10638" s="2">
        <v>0</v>
      </c>
      <c r="R10638">
        <v>0</v>
      </c>
      <c r="S10638">
        <v>0</v>
      </c>
      <c r="T10638">
        <v>5</v>
      </c>
    </row>
    <row r="10639" spans="1:20">
      <c r="A10639" t="s">
        <v>1743</v>
      </c>
      <c r="B10639" t="s">
        <v>1844</v>
      </c>
      <c r="C10639" t="s">
        <v>1491</v>
      </c>
      <c r="D10639" s="1" t="s">
        <v>44</v>
      </c>
      <c r="E10639" s="1" t="s">
        <v>73</v>
      </c>
      <c r="F10639" s="38" t="s">
        <v>73</v>
      </c>
      <c r="G10639" s="151">
        <v>0</v>
      </c>
      <c r="H10639" s="151">
        <f t="shared" si="641"/>
        <v>0</v>
      </c>
      <c r="I10639" s="213" t="s">
        <v>100</v>
      </c>
      <c r="J10639" s="303"/>
      <c r="K10639" s="303"/>
      <c r="L10639" s="303"/>
      <c r="M10639" s="2">
        <v>0.133333333333333</v>
      </c>
      <c r="N10639">
        <v>6.0476502936325699E-2</v>
      </c>
      <c r="O10639">
        <v>0.13522957160709001</v>
      </c>
      <c r="P10639">
        <v>5</v>
      </c>
      <c r="Q10639" s="2">
        <v>0.24666666666666701</v>
      </c>
      <c r="R10639">
        <v>8.9883326294029703E-2</v>
      </c>
      <c r="S10639">
        <v>0.200985227637245</v>
      </c>
      <c r="T10639">
        <v>5</v>
      </c>
    </row>
    <row r="10640" spans="1:20">
      <c r="A10640" t="s">
        <v>1743</v>
      </c>
      <c r="B10640" t="s">
        <v>1844</v>
      </c>
      <c r="C10640" t="s">
        <v>1491</v>
      </c>
      <c r="D10640" s="1" t="s">
        <v>44</v>
      </c>
      <c r="E10640" s="1" t="s">
        <v>73</v>
      </c>
      <c r="F10640" s="38" t="s">
        <v>73</v>
      </c>
      <c r="G10640" s="151">
        <v>30</v>
      </c>
      <c r="H10640" s="151">
        <f t="shared" si="641"/>
        <v>1.6348773841961851E-2</v>
      </c>
      <c r="I10640" s="213"/>
      <c r="J10640" s="303" t="s">
        <v>100</v>
      </c>
      <c r="K10640" s="303"/>
      <c r="L10640" s="303"/>
      <c r="M10640" s="2">
        <v>5.5555555555555497E-3</v>
      </c>
      <c r="N10640">
        <v>5.5555555555555497E-3</v>
      </c>
      <c r="O10640">
        <v>1.24225998749988E-2</v>
      </c>
      <c r="P10640">
        <v>5</v>
      </c>
      <c r="Q10640" s="2">
        <v>0</v>
      </c>
      <c r="R10640">
        <v>0</v>
      </c>
      <c r="S10640">
        <v>0</v>
      </c>
      <c r="T10640">
        <v>5</v>
      </c>
    </row>
    <row r="10641" spans="1:22">
      <c r="A10641" t="s">
        <v>1743</v>
      </c>
      <c r="B10641" t="s">
        <v>1844</v>
      </c>
      <c r="C10641" t="s">
        <v>1491</v>
      </c>
      <c r="D10641" s="1" t="s">
        <v>44</v>
      </c>
      <c r="E10641" s="1" t="s">
        <v>73</v>
      </c>
      <c r="F10641" s="38" t="s">
        <v>73</v>
      </c>
      <c r="G10641" s="151">
        <v>1835</v>
      </c>
      <c r="H10641" s="151">
        <f t="shared" si="641"/>
        <v>1</v>
      </c>
      <c r="I10641" s="213"/>
      <c r="J10641" s="303"/>
      <c r="K10641" s="303"/>
      <c r="L10641" s="303" t="s">
        <v>100</v>
      </c>
      <c r="M10641" s="2">
        <v>1.6666666666666701E-2</v>
      </c>
      <c r="N10641">
        <v>1.1111111111111099E-2</v>
      </c>
      <c r="O10641">
        <v>2.4845199749997701E-2</v>
      </c>
      <c r="P10641">
        <v>5</v>
      </c>
      <c r="Q10641" s="2">
        <v>1.6666666666666701E-2</v>
      </c>
      <c r="R10641">
        <v>1.1111111111111099E-2</v>
      </c>
      <c r="S10641">
        <v>2.4845199749997701E-2</v>
      </c>
      <c r="T10641">
        <v>5</v>
      </c>
    </row>
    <row r="10642" spans="1:22" s="11" customFormat="1">
      <c r="A10642" s="11" t="s">
        <v>1743</v>
      </c>
      <c r="B10642" s="11" t="s">
        <v>1849</v>
      </c>
      <c r="C10642" s="11" t="s">
        <v>1491</v>
      </c>
      <c r="D10642" s="10" t="s">
        <v>44</v>
      </c>
      <c r="E10642" s="10" t="s">
        <v>73</v>
      </c>
      <c r="F10642" s="29" t="s">
        <v>73</v>
      </c>
      <c r="G10642" s="304">
        <v>0</v>
      </c>
      <c r="H10642" s="304">
        <f t="shared" si="641"/>
        <v>0</v>
      </c>
      <c r="I10642" s="443" t="s">
        <v>100</v>
      </c>
      <c r="J10642" s="305"/>
      <c r="K10642" s="305"/>
      <c r="L10642" s="305"/>
      <c r="M10642" s="12">
        <v>0.31111111111111101</v>
      </c>
      <c r="N10642" s="11">
        <v>0.11055415967851299</v>
      </c>
      <c r="O10642" s="11">
        <v>0.24720661623652199</v>
      </c>
      <c r="P10642" s="11">
        <v>5</v>
      </c>
      <c r="Q10642" s="12">
        <v>0.426825396825397</v>
      </c>
      <c r="R10642" s="11">
        <v>0.17009964029687299</v>
      </c>
      <c r="S10642" s="11">
        <v>0.38035435865207201</v>
      </c>
      <c r="T10642" s="11">
        <v>5</v>
      </c>
      <c r="U10642" s="341"/>
      <c r="V10642" s="116"/>
    </row>
    <row r="10643" spans="1:22">
      <c r="A10643" t="s">
        <v>1743</v>
      </c>
      <c r="B10643" t="s">
        <v>1849</v>
      </c>
      <c r="C10643" t="s">
        <v>1491</v>
      </c>
      <c r="D10643" s="1" t="s">
        <v>44</v>
      </c>
      <c r="E10643" s="1" t="s">
        <v>73</v>
      </c>
      <c r="F10643" s="38" t="s">
        <v>73</v>
      </c>
      <c r="G10643" s="151">
        <v>30</v>
      </c>
      <c r="H10643" s="151">
        <f t="shared" si="641"/>
        <v>1.6348773841961851E-2</v>
      </c>
      <c r="I10643" s="303"/>
      <c r="J10643" s="303" t="s">
        <v>100</v>
      </c>
      <c r="K10643" s="303"/>
      <c r="L10643" s="303"/>
      <c r="M10643" s="2">
        <v>1.1111111111111099E-2</v>
      </c>
      <c r="N10643">
        <v>1.1111111111111099E-2</v>
      </c>
      <c r="O10643">
        <v>2.4845199749997701E-2</v>
      </c>
      <c r="P10643">
        <v>5</v>
      </c>
      <c r="Q10643" s="2">
        <v>0</v>
      </c>
      <c r="R10643">
        <v>0</v>
      </c>
      <c r="S10643">
        <v>0</v>
      </c>
      <c r="T10643">
        <v>5</v>
      </c>
    </row>
    <row r="10644" spans="1:22">
      <c r="A10644" t="s">
        <v>1743</v>
      </c>
      <c r="B10644" t="s">
        <v>1849</v>
      </c>
      <c r="C10644" t="s">
        <v>1491</v>
      </c>
      <c r="D10644" s="1" t="s">
        <v>44</v>
      </c>
      <c r="E10644" s="1" t="s">
        <v>73</v>
      </c>
      <c r="F10644" s="38" t="s">
        <v>73</v>
      </c>
      <c r="G10644" s="151">
        <v>1835</v>
      </c>
      <c r="H10644" s="151">
        <f t="shared" si="641"/>
        <v>1</v>
      </c>
      <c r="I10644" s="303"/>
      <c r="J10644" s="303"/>
      <c r="K10644" s="303"/>
      <c r="L10644" s="303" t="s">
        <v>100</v>
      </c>
      <c r="M10644" s="2">
        <v>1.1111111111111099E-2</v>
      </c>
      <c r="N10644">
        <v>6.8041381743977197E-3</v>
      </c>
      <c r="O10644">
        <v>1.52145154862546E-2</v>
      </c>
      <c r="P10644">
        <v>5</v>
      </c>
      <c r="Q10644" s="2">
        <v>0</v>
      </c>
      <c r="R10644">
        <v>0</v>
      </c>
      <c r="S10644">
        <v>0</v>
      </c>
      <c r="T10644">
        <v>5</v>
      </c>
    </row>
    <row r="10645" spans="1:22">
      <c r="A10645" t="s">
        <v>1743</v>
      </c>
      <c r="B10645" t="s">
        <v>1856</v>
      </c>
      <c r="C10645" t="s">
        <v>1491</v>
      </c>
      <c r="D10645" s="1" t="s">
        <v>44</v>
      </c>
      <c r="E10645" s="1" t="s">
        <v>73</v>
      </c>
      <c r="F10645" s="38" t="s">
        <v>73</v>
      </c>
      <c r="G10645" s="151">
        <v>0</v>
      </c>
      <c r="H10645" s="151">
        <f t="shared" ref="H10645:H10708" si="642">G10645/1835</f>
        <v>0</v>
      </c>
      <c r="I10645" s="303" t="s">
        <v>100</v>
      </c>
      <c r="J10645" s="303"/>
      <c r="K10645" s="303"/>
      <c r="L10645" s="303"/>
      <c r="M10645" s="2">
        <v>0</v>
      </c>
      <c r="N10645">
        <v>0</v>
      </c>
      <c r="O10645">
        <v>0</v>
      </c>
      <c r="P10645">
        <v>5</v>
      </c>
      <c r="Q10645" s="2">
        <v>0</v>
      </c>
      <c r="R10645">
        <v>0</v>
      </c>
      <c r="S10645">
        <v>0</v>
      </c>
      <c r="T10645">
        <v>5</v>
      </c>
    </row>
    <row r="10646" spans="1:22">
      <c r="A10646" t="s">
        <v>1743</v>
      </c>
      <c r="B10646" t="s">
        <v>1856</v>
      </c>
      <c r="C10646" t="s">
        <v>1491</v>
      </c>
      <c r="D10646" s="1" t="s">
        <v>44</v>
      </c>
      <c r="E10646" s="1" t="s">
        <v>73</v>
      </c>
      <c r="F10646" s="38" t="s">
        <v>73</v>
      </c>
      <c r="G10646" s="151">
        <v>30</v>
      </c>
      <c r="H10646" s="151">
        <f t="shared" si="642"/>
        <v>1.6348773841961851E-2</v>
      </c>
      <c r="I10646" s="303"/>
      <c r="J10646" s="303" t="s">
        <v>100</v>
      </c>
      <c r="K10646" s="303"/>
      <c r="L10646" s="303"/>
      <c r="M10646" s="2">
        <v>0</v>
      </c>
      <c r="N10646">
        <v>0</v>
      </c>
      <c r="O10646">
        <v>0</v>
      </c>
      <c r="P10646">
        <v>5</v>
      </c>
      <c r="Q10646" s="2">
        <v>0</v>
      </c>
      <c r="R10646">
        <v>0</v>
      </c>
      <c r="S10646">
        <v>0</v>
      </c>
      <c r="T10646">
        <v>5</v>
      </c>
    </row>
    <row r="10647" spans="1:22">
      <c r="A10647" t="s">
        <v>1743</v>
      </c>
      <c r="B10647" t="s">
        <v>1856</v>
      </c>
      <c r="C10647" t="s">
        <v>1491</v>
      </c>
      <c r="D10647" s="1" t="s">
        <v>44</v>
      </c>
      <c r="E10647" s="1" t="s">
        <v>73</v>
      </c>
      <c r="F10647" s="38" t="s">
        <v>73</v>
      </c>
      <c r="G10647" s="151">
        <v>1835</v>
      </c>
      <c r="H10647" s="151">
        <f t="shared" si="642"/>
        <v>1</v>
      </c>
      <c r="I10647" s="303"/>
      <c r="J10647" s="303"/>
      <c r="K10647" s="303"/>
      <c r="L10647" s="303" t="s">
        <v>100</v>
      </c>
      <c r="M10647" s="2">
        <v>2.2222222222222199E-2</v>
      </c>
      <c r="N10647">
        <v>1.36082763487954E-2</v>
      </c>
      <c r="O10647">
        <v>3.0429030972509201E-2</v>
      </c>
      <c r="P10647">
        <v>5</v>
      </c>
      <c r="Q10647" s="2">
        <v>2.2222222222222199E-2</v>
      </c>
      <c r="R10647">
        <v>1.6197088596792499E-2</v>
      </c>
      <c r="S10647">
        <v>3.62177911400147E-2</v>
      </c>
      <c r="T10647">
        <v>5</v>
      </c>
    </row>
    <row r="10648" spans="1:22">
      <c r="A10648" t="s">
        <v>1745</v>
      </c>
      <c r="B10648" t="s">
        <v>1756</v>
      </c>
      <c r="C10648" t="s">
        <v>1491</v>
      </c>
      <c r="D10648" s="1" t="s">
        <v>44</v>
      </c>
      <c r="E10648" s="1" t="s">
        <v>73</v>
      </c>
      <c r="F10648" s="38" t="s">
        <v>73</v>
      </c>
      <c r="G10648" s="151">
        <v>0</v>
      </c>
      <c r="H10648" s="151">
        <f t="shared" si="642"/>
        <v>0</v>
      </c>
      <c r="I10648" s="303" t="s">
        <v>100</v>
      </c>
      <c r="J10648" s="303"/>
      <c r="K10648" s="303"/>
      <c r="L10648" s="303"/>
      <c r="M10648" s="2">
        <v>5.5555555555555497E-3</v>
      </c>
      <c r="N10648">
        <v>5.5555555555555497E-3</v>
      </c>
      <c r="O10648">
        <v>1.24225998749988E-2</v>
      </c>
      <c r="P10648">
        <v>5</v>
      </c>
      <c r="Q10648" s="2">
        <v>0</v>
      </c>
      <c r="R10648">
        <v>0</v>
      </c>
      <c r="S10648">
        <v>0</v>
      </c>
      <c r="T10648">
        <v>5</v>
      </c>
    </row>
    <row r="10649" spans="1:22">
      <c r="A10649" t="s">
        <v>1745</v>
      </c>
      <c r="B10649" t="s">
        <v>1756</v>
      </c>
      <c r="C10649" t="s">
        <v>1491</v>
      </c>
      <c r="D10649" s="1" t="s">
        <v>44</v>
      </c>
      <c r="E10649" s="1" t="s">
        <v>73</v>
      </c>
      <c r="F10649" s="38" t="s">
        <v>73</v>
      </c>
      <c r="G10649" s="151">
        <v>30</v>
      </c>
      <c r="H10649" s="151">
        <f t="shared" si="642"/>
        <v>1.6348773841961851E-2</v>
      </c>
      <c r="I10649" s="303"/>
      <c r="J10649" s="303" t="s">
        <v>100</v>
      </c>
      <c r="K10649" s="303"/>
      <c r="L10649" s="303"/>
      <c r="M10649" s="2">
        <v>0</v>
      </c>
      <c r="N10649">
        <v>0</v>
      </c>
      <c r="O10649">
        <v>0</v>
      </c>
      <c r="P10649">
        <v>5</v>
      </c>
      <c r="Q10649" s="2">
        <v>0</v>
      </c>
      <c r="R10649">
        <v>0</v>
      </c>
      <c r="S10649">
        <v>0</v>
      </c>
      <c r="T10649">
        <v>5</v>
      </c>
    </row>
    <row r="10650" spans="1:22">
      <c r="A10650" t="s">
        <v>1745</v>
      </c>
      <c r="B10650" t="s">
        <v>1756</v>
      </c>
      <c r="C10650" t="s">
        <v>1491</v>
      </c>
      <c r="D10650" s="1" t="s">
        <v>44</v>
      </c>
      <c r="E10650" s="1" t="s">
        <v>73</v>
      </c>
      <c r="F10650" s="38" t="s">
        <v>73</v>
      </c>
      <c r="G10650" s="151">
        <v>1835</v>
      </c>
      <c r="H10650" s="151">
        <f t="shared" si="642"/>
        <v>1</v>
      </c>
      <c r="I10650" s="303"/>
      <c r="J10650" s="303"/>
      <c r="K10650" s="303"/>
      <c r="L10650" s="303" t="s">
        <v>100</v>
      </c>
      <c r="M10650" s="2">
        <v>0</v>
      </c>
      <c r="N10650">
        <v>0</v>
      </c>
      <c r="O10650">
        <v>0</v>
      </c>
      <c r="P10650">
        <v>5</v>
      </c>
      <c r="Q10650" s="2">
        <v>0</v>
      </c>
      <c r="R10650">
        <v>0</v>
      </c>
      <c r="S10650">
        <v>0</v>
      </c>
      <c r="T10650">
        <v>5</v>
      </c>
    </row>
    <row r="10651" spans="1:22">
      <c r="A10651" t="s">
        <v>1745</v>
      </c>
      <c r="B10651" t="s">
        <v>1766</v>
      </c>
      <c r="C10651" t="s">
        <v>1491</v>
      </c>
      <c r="D10651" s="1" t="s">
        <v>44</v>
      </c>
      <c r="E10651" s="1" t="s">
        <v>73</v>
      </c>
      <c r="F10651" s="38" t="s">
        <v>73</v>
      </c>
      <c r="G10651" s="151">
        <v>0</v>
      </c>
      <c r="H10651" s="151">
        <f t="shared" si="642"/>
        <v>0</v>
      </c>
      <c r="I10651" s="303" t="s">
        <v>100</v>
      </c>
      <c r="J10651" s="303"/>
      <c r="K10651" s="303"/>
      <c r="L10651" s="303"/>
      <c r="M10651" s="2">
        <v>0</v>
      </c>
      <c r="N10651">
        <v>0</v>
      </c>
      <c r="O10651">
        <v>0</v>
      </c>
      <c r="P10651">
        <v>5</v>
      </c>
      <c r="Q10651" s="2">
        <v>0.15619047619047599</v>
      </c>
      <c r="R10651">
        <v>0.128574955859905</v>
      </c>
      <c r="S10651">
        <v>0.287502341506782</v>
      </c>
      <c r="T10651">
        <v>5</v>
      </c>
    </row>
    <row r="10652" spans="1:22">
      <c r="A10652" t="s">
        <v>1745</v>
      </c>
      <c r="B10652" t="s">
        <v>1766</v>
      </c>
      <c r="C10652" t="s">
        <v>1491</v>
      </c>
      <c r="D10652" s="1" t="s">
        <v>44</v>
      </c>
      <c r="E10652" s="1" t="s">
        <v>73</v>
      </c>
      <c r="F10652" s="38" t="s">
        <v>73</v>
      </c>
      <c r="G10652" s="151">
        <v>30</v>
      </c>
      <c r="H10652" s="151">
        <f t="shared" si="642"/>
        <v>1.6348773841961851E-2</v>
      </c>
      <c r="I10652" s="303"/>
      <c r="J10652" s="303" t="s">
        <v>100</v>
      </c>
      <c r="K10652" s="303"/>
      <c r="L10652" s="303"/>
      <c r="M10652" s="2">
        <v>0</v>
      </c>
      <c r="N10652">
        <v>0</v>
      </c>
      <c r="O10652">
        <v>0</v>
      </c>
      <c r="P10652">
        <v>5</v>
      </c>
      <c r="Q10652" s="2">
        <v>5.5555555555555497E-3</v>
      </c>
      <c r="R10652">
        <v>5.5555555555555497E-3</v>
      </c>
      <c r="S10652">
        <v>1.24225998749988E-2</v>
      </c>
      <c r="T10652">
        <v>5</v>
      </c>
    </row>
    <row r="10653" spans="1:22">
      <c r="A10653" t="s">
        <v>1745</v>
      </c>
      <c r="B10653" t="s">
        <v>1766</v>
      </c>
      <c r="C10653" t="s">
        <v>1491</v>
      </c>
      <c r="D10653" s="1" t="s">
        <v>44</v>
      </c>
      <c r="E10653" s="1" t="s">
        <v>73</v>
      </c>
      <c r="F10653" s="38" t="s">
        <v>73</v>
      </c>
      <c r="G10653" s="151">
        <v>1835</v>
      </c>
      <c r="H10653" s="151">
        <f t="shared" si="642"/>
        <v>1</v>
      </c>
      <c r="I10653" s="303"/>
      <c r="J10653" s="303"/>
      <c r="K10653" s="303"/>
      <c r="L10653" s="303" t="s">
        <v>100</v>
      </c>
      <c r="M10653" s="2">
        <v>1.6666666666666701E-2</v>
      </c>
      <c r="N10653">
        <v>1.1111111111111099E-2</v>
      </c>
      <c r="O10653">
        <v>2.4845199749997701E-2</v>
      </c>
      <c r="P10653">
        <v>5</v>
      </c>
      <c r="Q10653" s="2">
        <v>0</v>
      </c>
      <c r="R10653">
        <v>0</v>
      </c>
      <c r="S10653">
        <v>0</v>
      </c>
      <c r="T10653">
        <v>5</v>
      </c>
    </row>
    <row r="10654" spans="1:22">
      <c r="A10654" t="s">
        <v>1745</v>
      </c>
      <c r="B10654" t="s">
        <v>1777</v>
      </c>
      <c r="C10654" t="s">
        <v>1491</v>
      </c>
      <c r="D10654" s="1" t="s">
        <v>44</v>
      </c>
      <c r="E10654" s="1" t="s">
        <v>73</v>
      </c>
      <c r="F10654" s="38" t="s">
        <v>73</v>
      </c>
      <c r="G10654" s="151">
        <v>0</v>
      </c>
      <c r="H10654" s="151">
        <f t="shared" si="642"/>
        <v>0</v>
      </c>
      <c r="I10654" s="303" t="s">
        <v>100</v>
      </c>
      <c r="J10654" s="303"/>
      <c r="K10654" s="303"/>
      <c r="L10654" s="303"/>
      <c r="M10654" s="2">
        <v>0.98888888888888904</v>
      </c>
      <c r="N10654">
        <v>1.1111111111111099E-2</v>
      </c>
      <c r="O10654">
        <v>2.4845199749997701E-2</v>
      </c>
      <c r="P10654">
        <v>5</v>
      </c>
      <c r="Q10654" s="2">
        <v>0.96819923371647498</v>
      </c>
      <c r="R10654">
        <v>1.89582593798601E-2</v>
      </c>
      <c r="S10654">
        <v>4.2391956708440197E-2</v>
      </c>
      <c r="T10654">
        <v>5</v>
      </c>
    </row>
    <row r="10655" spans="1:22">
      <c r="A10655" t="s">
        <v>1745</v>
      </c>
      <c r="B10655" t="s">
        <v>1777</v>
      </c>
      <c r="C10655" t="s">
        <v>1491</v>
      </c>
      <c r="D10655" s="1" t="s">
        <v>44</v>
      </c>
      <c r="E10655" s="1" t="s">
        <v>73</v>
      </c>
      <c r="F10655" s="38" t="s">
        <v>73</v>
      </c>
      <c r="G10655" s="151">
        <v>30</v>
      </c>
      <c r="H10655" s="151">
        <f t="shared" si="642"/>
        <v>1.6348773841961851E-2</v>
      </c>
      <c r="I10655" s="303"/>
      <c r="J10655" s="303" t="s">
        <v>100</v>
      </c>
      <c r="K10655" s="303"/>
      <c r="L10655" s="303"/>
      <c r="M10655" s="2">
        <v>2.2222222222222199E-2</v>
      </c>
      <c r="N10655">
        <v>1.03934927410387E-2</v>
      </c>
      <c r="O10655">
        <v>2.32405562926132E-2</v>
      </c>
      <c r="P10655">
        <v>5</v>
      </c>
      <c r="Q10655" s="2">
        <v>3.3333333333333298E-2</v>
      </c>
      <c r="R10655">
        <v>2.04124145231931E-2</v>
      </c>
      <c r="S10655">
        <v>4.5643546458763798E-2</v>
      </c>
      <c r="T10655">
        <v>5</v>
      </c>
    </row>
    <row r="10656" spans="1:22">
      <c r="A10656" t="s">
        <v>1745</v>
      </c>
      <c r="B10656" t="s">
        <v>1777</v>
      </c>
      <c r="C10656" t="s">
        <v>1491</v>
      </c>
      <c r="D10656" s="1" t="s">
        <v>44</v>
      </c>
      <c r="E10656" s="1" t="s">
        <v>73</v>
      </c>
      <c r="F10656" s="38" t="s">
        <v>73</v>
      </c>
      <c r="G10656" s="151">
        <v>1835</v>
      </c>
      <c r="H10656" s="151">
        <f t="shared" si="642"/>
        <v>1</v>
      </c>
      <c r="I10656" s="303"/>
      <c r="J10656" s="303"/>
      <c r="K10656" s="303"/>
      <c r="L10656" s="303" t="s">
        <v>100</v>
      </c>
      <c r="M10656" s="2">
        <v>0.211111111111111</v>
      </c>
      <c r="N10656">
        <v>7.3807390308813406E-2</v>
      </c>
      <c r="O10656">
        <v>0.165038341972366</v>
      </c>
      <c r="P10656">
        <v>5</v>
      </c>
      <c r="Q10656" s="2">
        <v>0.139542483660131</v>
      </c>
      <c r="R10656">
        <v>7.6402824565069499E-2</v>
      </c>
      <c r="S10656">
        <v>0.17084190940048599</v>
      </c>
      <c r="T10656">
        <v>5</v>
      </c>
    </row>
    <row r="10657" spans="1:20">
      <c r="A10657" t="s">
        <v>1745</v>
      </c>
      <c r="B10657" t="s">
        <v>1778</v>
      </c>
      <c r="C10657" t="s">
        <v>1491</v>
      </c>
      <c r="D10657" s="1" t="s">
        <v>44</v>
      </c>
      <c r="E10657" s="1" t="s">
        <v>73</v>
      </c>
      <c r="F10657" s="38" t="s">
        <v>73</v>
      </c>
      <c r="G10657" s="151">
        <v>0</v>
      </c>
      <c r="H10657" s="151">
        <f t="shared" si="642"/>
        <v>0</v>
      </c>
      <c r="I10657" s="303" t="s">
        <v>100</v>
      </c>
      <c r="J10657" s="303"/>
      <c r="K10657" s="303"/>
      <c r="L10657" s="303"/>
      <c r="M10657" s="2">
        <v>0</v>
      </c>
      <c r="N10657">
        <v>0</v>
      </c>
      <c r="O10657">
        <v>0</v>
      </c>
      <c r="P10657">
        <v>5</v>
      </c>
      <c r="Q10657" s="2">
        <v>0</v>
      </c>
      <c r="R10657">
        <v>0</v>
      </c>
      <c r="S10657">
        <v>0</v>
      </c>
      <c r="T10657">
        <v>5</v>
      </c>
    </row>
    <row r="10658" spans="1:20">
      <c r="A10658" t="s">
        <v>1745</v>
      </c>
      <c r="B10658" t="s">
        <v>1778</v>
      </c>
      <c r="C10658" t="s">
        <v>1491</v>
      </c>
      <c r="D10658" s="1" t="s">
        <v>44</v>
      </c>
      <c r="E10658" s="1" t="s">
        <v>73</v>
      </c>
      <c r="F10658" s="38" t="s">
        <v>73</v>
      </c>
      <c r="G10658" s="151">
        <v>30</v>
      </c>
      <c r="H10658" s="151">
        <f t="shared" si="642"/>
        <v>1.6348773841961851E-2</v>
      </c>
      <c r="I10658" s="213"/>
      <c r="J10658" s="303" t="s">
        <v>100</v>
      </c>
      <c r="K10658" s="303"/>
      <c r="L10658" s="303"/>
      <c r="M10658" s="2">
        <v>0</v>
      </c>
      <c r="N10658">
        <v>0</v>
      </c>
      <c r="O10658">
        <v>0</v>
      </c>
      <c r="P10658">
        <v>5</v>
      </c>
      <c r="Q10658" s="2">
        <v>0</v>
      </c>
      <c r="R10658">
        <v>0</v>
      </c>
      <c r="S10658">
        <v>0</v>
      </c>
      <c r="T10658">
        <v>5</v>
      </c>
    </row>
    <row r="10659" spans="1:20">
      <c r="A10659" t="s">
        <v>1745</v>
      </c>
      <c r="B10659" t="s">
        <v>1778</v>
      </c>
      <c r="C10659" t="s">
        <v>1491</v>
      </c>
      <c r="D10659" s="1" t="s">
        <v>44</v>
      </c>
      <c r="E10659" s="1" t="s">
        <v>73</v>
      </c>
      <c r="F10659" s="38" t="s">
        <v>73</v>
      </c>
      <c r="G10659" s="151">
        <v>1835</v>
      </c>
      <c r="H10659" s="151">
        <f t="shared" si="642"/>
        <v>1</v>
      </c>
      <c r="I10659" s="213"/>
      <c r="J10659" s="303"/>
      <c r="K10659" s="303"/>
      <c r="L10659" s="303" t="s">
        <v>100</v>
      </c>
      <c r="M10659" s="2">
        <v>0</v>
      </c>
      <c r="N10659">
        <v>0</v>
      </c>
      <c r="O10659">
        <v>0</v>
      </c>
      <c r="P10659">
        <v>5</v>
      </c>
      <c r="Q10659" s="2">
        <v>0</v>
      </c>
      <c r="R10659">
        <v>0</v>
      </c>
      <c r="S10659">
        <v>0</v>
      </c>
      <c r="T10659">
        <v>5</v>
      </c>
    </row>
    <row r="10660" spans="1:20">
      <c r="A10660" t="s">
        <v>1745</v>
      </c>
      <c r="B10660" t="s">
        <v>1779</v>
      </c>
      <c r="C10660" t="s">
        <v>1491</v>
      </c>
      <c r="D10660" s="1" t="s">
        <v>44</v>
      </c>
      <c r="E10660" s="1" t="s">
        <v>73</v>
      </c>
      <c r="F10660" s="38" t="s">
        <v>73</v>
      </c>
      <c r="G10660" s="151">
        <v>0</v>
      </c>
      <c r="H10660" s="151">
        <f t="shared" si="642"/>
        <v>0</v>
      </c>
      <c r="I10660" s="213" t="s">
        <v>100</v>
      </c>
      <c r="J10660" s="303"/>
      <c r="K10660" s="303"/>
      <c r="L10660" s="303"/>
      <c r="M10660" s="2">
        <v>0.58888888888888902</v>
      </c>
      <c r="N10660">
        <v>0.13983014387392501</v>
      </c>
      <c r="O10660">
        <v>0.31266970700567098</v>
      </c>
      <c r="P10660">
        <v>5</v>
      </c>
      <c r="Q10660" s="2">
        <v>0.10474548440065699</v>
      </c>
      <c r="R10660">
        <v>3.6338165867705503E-2</v>
      </c>
      <c r="S10660">
        <v>8.1254609057852201E-2</v>
      </c>
      <c r="T10660">
        <v>5</v>
      </c>
    </row>
    <row r="10661" spans="1:20">
      <c r="A10661" t="s">
        <v>1745</v>
      </c>
      <c r="B10661" t="s">
        <v>1779</v>
      </c>
      <c r="C10661" t="s">
        <v>1491</v>
      </c>
      <c r="D10661" s="1" t="s">
        <v>44</v>
      </c>
      <c r="E10661" s="1" t="s">
        <v>73</v>
      </c>
      <c r="F10661" s="38" t="s">
        <v>73</v>
      </c>
      <c r="G10661" s="151">
        <v>30</v>
      </c>
      <c r="H10661" s="151">
        <f t="shared" si="642"/>
        <v>1.6348773841961851E-2</v>
      </c>
      <c r="I10661" s="213"/>
      <c r="J10661" s="303" t="s">
        <v>100</v>
      </c>
      <c r="K10661" s="303"/>
      <c r="L10661" s="303"/>
      <c r="M10661" s="2">
        <v>6.6666666666666693E-2</v>
      </c>
      <c r="N10661">
        <v>3.7883838047182899E-2</v>
      </c>
      <c r="O10661">
        <v>8.4710837122093902E-2</v>
      </c>
      <c r="P10661">
        <v>5</v>
      </c>
      <c r="Q10661" s="2">
        <v>0</v>
      </c>
      <c r="R10661">
        <v>0</v>
      </c>
      <c r="S10661">
        <v>0</v>
      </c>
      <c r="T10661">
        <v>5</v>
      </c>
    </row>
    <row r="10662" spans="1:20">
      <c r="A10662" t="s">
        <v>1745</v>
      </c>
      <c r="B10662" t="s">
        <v>1779</v>
      </c>
      <c r="C10662" t="s">
        <v>1491</v>
      </c>
      <c r="D10662" s="1" t="s">
        <v>44</v>
      </c>
      <c r="E10662" s="1" t="s">
        <v>73</v>
      </c>
      <c r="F10662" s="38" t="s">
        <v>73</v>
      </c>
      <c r="G10662" s="151">
        <v>1835</v>
      </c>
      <c r="H10662" s="151">
        <f t="shared" si="642"/>
        <v>1</v>
      </c>
      <c r="I10662" s="213"/>
      <c r="J10662" s="303"/>
      <c r="K10662" s="303"/>
      <c r="L10662" s="303" t="s">
        <v>100</v>
      </c>
      <c r="M10662" s="2">
        <v>1.6666666666666701E-2</v>
      </c>
      <c r="N10662">
        <v>1.1111111111111099E-2</v>
      </c>
      <c r="O10662">
        <v>2.4845199749997701E-2</v>
      </c>
      <c r="P10662">
        <v>5</v>
      </c>
      <c r="Q10662" s="2">
        <v>1.1111111111111099E-2</v>
      </c>
      <c r="R10662">
        <v>6.8041381743977197E-3</v>
      </c>
      <c r="S10662">
        <v>1.52145154862546E-2</v>
      </c>
      <c r="T10662">
        <v>5</v>
      </c>
    </row>
    <row r="10663" spans="1:20">
      <c r="A10663" t="s">
        <v>1745</v>
      </c>
      <c r="B10663" t="s">
        <v>1780</v>
      </c>
      <c r="C10663" t="s">
        <v>1491</v>
      </c>
      <c r="D10663" s="1" t="s">
        <v>44</v>
      </c>
      <c r="E10663" s="1" t="s">
        <v>73</v>
      </c>
      <c r="F10663" s="38" t="s">
        <v>73</v>
      </c>
      <c r="G10663" s="151">
        <v>0</v>
      </c>
      <c r="H10663" s="151">
        <f t="shared" si="642"/>
        <v>0</v>
      </c>
      <c r="I10663" s="213" t="s">
        <v>100</v>
      </c>
      <c r="J10663" s="303"/>
      <c r="K10663" s="303"/>
      <c r="L10663" s="303"/>
      <c r="M10663" s="2">
        <v>0</v>
      </c>
      <c r="N10663">
        <v>0</v>
      </c>
      <c r="O10663">
        <v>0</v>
      </c>
      <c r="P10663">
        <v>5</v>
      </c>
      <c r="Q10663" s="2">
        <v>0</v>
      </c>
      <c r="R10663">
        <v>0</v>
      </c>
      <c r="S10663">
        <v>0</v>
      </c>
      <c r="T10663">
        <v>5</v>
      </c>
    </row>
    <row r="10664" spans="1:20">
      <c r="A10664" t="s">
        <v>1745</v>
      </c>
      <c r="B10664" t="s">
        <v>1780</v>
      </c>
      <c r="C10664" t="s">
        <v>1491</v>
      </c>
      <c r="D10664" s="1" t="s">
        <v>44</v>
      </c>
      <c r="E10664" s="1" t="s">
        <v>73</v>
      </c>
      <c r="F10664" s="38" t="s">
        <v>73</v>
      </c>
      <c r="G10664" s="151">
        <v>30</v>
      </c>
      <c r="H10664" s="151">
        <f t="shared" si="642"/>
        <v>1.6348773841961851E-2</v>
      </c>
      <c r="I10664" s="213"/>
      <c r="J10664" s="303" t="s">
        <v>100</v>
      </c>
      <c r="K10664" s="303"/>
      <c r="L10664" s="303"/>
      <c r="M10664" s="2">
        <v>0</v>
      </c>
      <c r="N10664">
        <v>0</v>
      </c>
      <c r="O10664">
        <v>0</v>
      </c>
      <c r="P10664">
        <v>5</v>
      </c>
      <c r="Q10664" s="2">
        <v>0</v>
      </c>
      <c r="R10664">
        <v>0</v>
      </c>
      <c r="S10664">
        <v>0</v>
      </c>
      <c r="T10664">
        <v>5</v>
      </c>
    </row>
    <row r="10665" spans="1:20">
      <c r="A10665" t="s">
        <v>1745</v>
      </c>
      <c r="B10665" t="s">
        <v>1780</v>
      </c>
      <c r="C10665" t="s">
        <v>1491</v>
      </c>
      <c r="D10665" s="1" t="s">
        <v>44</v>
      </c>
      <c r="E10665" s="1" t="s">
        <v>73</v>
      </c>
      <c r="F10665" s="38" t="s">
        <v>73</v>
      </c>
      <c r="G10665" s="151">
        <v>1835</v>
      </c>
      <c r="H10665" s="151">
        <f t="shared" si="642"/>
        <v>1</v>
      </c>
      <c r="I10665" s="213"/>
      <c r="J10665" s="303"/>
      <c r="K10665" s="303"/>
      <c r="L10665" s="303" t="s">
        <v>100</v>
      </c>
      <c r="M10665" s="2">
        <v>0</v>
      </c>
      <c r="N10665">
        <v>0</v>
      </c>
      <c r="O10665">
        <v>0</v>
      </c>
      <c r="P10665">
        <v>5</v>
      </c>
      <c r="Q10665" s="2">
        <v>0</v>
      </c>
      <c r="R10665">
        <v>0</v>
      </c>
      <c r="S10665">
        <v>0</v>
      </c>
      <c r="T10665">
        <v>5</v>
      </c>
    </row>
    <row r="10666" spans="1:20">
      <c r="A10666" t="s">
        <v>1745</v>
      </c>
      <c r="B10666" t="s">
        <v>1781</v>
      </c>
      <c r="C10666" t="s">
        <v>1491</v>
      </c>
      <c r="D10666" s="1" t="s">
        <v>44</v>
      </c>
      <c r="E10666" s="1" t="s">
        <v>73</v>
      </c>
      <c r="F10666" s="38" t="s">
        <v>73</v>
      </c>
      <c r="G10666" s="151">
        <v>0</v>
      </c>
      <c r="H10666" s="151">
        <f t="shared" si="642"/>
        <v>0</v>
      </c>
      <c r="I10666" s="213" t="s">
        <v>100</v>
      </c>
      <c r="J10666" s="303"/>
      <c r="K10666" s="303"/>
      <c r="L10666" s="303"/>
      <c r="M10666" s="2">
        <v>0.31666666666666698</v>
      </c>
      <c r="N10666">
        <v>0.12777777777777799</v>
      </c>
      <c r="O10666">
        <v>0.28571979712497297</v>
      </c>
      <c r="P10666">
        <v>5</v>
      </c>
      <c r="Q10666" s="2">
        <v>3.9682539682539701E-2</v>
      </c>
      <c r="R10666">
        <v>2.1319534463975599E-2</v>
      </c>
      <c r="S10666">
        <v>4.7671928310099101E-2</v>
      </c>
      <c r="T10666">
        <v>5</v>
      </c>
    </row>
    <row r="10667" spans="1:20">
      <c r="A10667" t="s">
        <v>1745</v>
      </c>
      <c r="B10667" t="s">
        <v>1781</v>
      </c>
      <c r="C10667" t="s">
        <v>1491</v>
      </c>
      <c r="D10667" s="1" t="s">
        <v>44</v>
      </c>
      <c r="E10667" s="1" t="s">
        <v>73</v>
      </c>
      <c r="F10667" s="38" t="s">
        <v>73</v>
      </c>
      <c r="G10667" s="151">
        <v>30</v>
      </c>
      <c r="H10667" s="151">
        <f t="shared" si="642"/>
        <v>1.6348773841961851E-2</v>
      </c>
      <c r="I10667" s="213"/>
      <c r="J10667" s="303" t="s">
        <v>100</v>
      </c>
      <c r="K10667" s="303"/>
      <c r="L10667" s="303"/>
      <c r="M10667" s="2">
        <v>0</v>
      </c>
      <c r="N10667">
        <v>0</v>
      </c>
      <c r="O10667">
        <v>0</v>
      </c>
      <c r="P10667">
        <v>5</v>
      </c>
      <c r="Q10667" s="2">
        <v>0</v>
      </c>
      <c r="R10667">
        <v>0</v>
      </c>
      <c r="S10667">
        <v>0</v>
      </c>
      <c r="T10667">
        <v>5</v>
      </c>
    </row>
    <row r="10668" spans="1:20">
      <c r="A10668" t="s">
        <v>1745</v>
      </c>
      <c r="B10668" t="s">
        <v>1781</v>
      </c>
      <c r="C10668" t="s">
        <v>1491</v>
      </c>
      <c r="D10668" s="1" t="s">
        <v>44</v>
      </c>
      <c r="E10668" s="1" t="s">
        <v>73</v>
      </c>
      <c r="F10668" s="38" t="s">
        <v>73</v>
      </c>
      <c r="G10668" s="151">
        <v>1835</v>
      </c>
      <c r="H10668" s="151">
        <f t="shared" si="642"/>
        <v>1</v>
      </c>
      <c r="I10668" s="213"/>
      <c r="J10668" s="303"/>
      <c r="K10668" s="303"/>
      <c r="L10668" s="303" t="s">
        <v>100</v>
      </c>
      <c r="M10668" s="2">
        <v>1.6666666666666701E-2</v>
      </c>
      <c r="N10668">
        <v>1.6666666666666701E-2</v>
      </c>
      <c r="O10668">
        <v>3.7267799624996503E-2</v>
      </c>
      <c r="P10668">
        <v>5</v>
      </c>
      <c r="Q10668" s="2">
        <v>0</v>
      </c>
      <c r="R10668">
        <v>0</v>
      </c>
      <c r="S10668">
        <v>0</v>
      </c>
      <c r="T10668">
        <v>5</v>
      </c>
    </row>
    <row r="10669" spans="1:20">
      <c r="A10669" t="s">
        <v>1745</v>
      </c>
      <c r="B10669" t="s">
        <v>1796</v>
      </c>
      <c r="C10669" t="s">
        <v>1491</v>
      </c>
      <c r="D10669" s="1" t="s">
        <v>44</v>
      </c>
      <c r="E10669" s="1" t="s">
        <v>73</v>
      </c>
      <c r="F10669" s="38" t="s">
        <v>73</v>
      </c>
      <c r="G10669" s="151">
        <v>0</v>
      </c>
      <c r="H10669" s="151">
        <f t="shared" si="642"/>
        <v>0</v>
      </c>
      <c r="I10669" s="213" t="s">
        <v>100</v>
      </c>
      <c r="J10669" s="303"/>
      <c r="K10669" s="303"/>
      <c r="L10669" s="303"/>
      <c r="M10669" s="2">
        <v>5.5555555555555497E-3</v>
      </c>
      <c r="N10669">
        <v>5.5555555555555497E-3</v>
      </c>
      <c r="O10669">
        <v>1.24225998749988E-2</v>
      </c>
      <c r="P10669">
        <v>5</v>
      </c>
      <c r="Q10669" s="2">
        <v>0</v>
      </c>
      <c r="R10669">
        <v>0</v>
      </c>
      <c r="S10669">
        <v>0</v>
      </c>
      <c r="T10669">
        <v>5</v>
      </c>
    </row>
    <row r="10670" spans="1:20">
      <c r="A10670" t="s">
        <v>1745</v>
      </c>
      <c r="B10670" t="s">
        <v>1796</v>
      </c>
      <c r="C10670" t="s">
        <v>1491</v>
      </c>
      <c r="D10670" s="1" t="s">
        <v>44</v>
      </c>
      <c r="E10670" s="1" t="s">
        <v>73</v>
      </c>
      <c r="F10670" s="38" t="s">
        <v>73</v>
      </c>
      <c r="G10670" s="151">
        <v>30</v>
      </c>
      <c r="H10670" s="151">
        <f t="shared" si="642"/>
        <v>1.6348773841961851E-2</v>
      </c>
      <c r="I10670" s="213"/>
      <c r="J10670" s="303" t="s">
        <v>100</v>
      </c>
      <c r="K10670" s="303"/>
      <c r="L10670" s="303"/>
      <c r="M10670" s="2">
        <v>0</v>
      </c>
      <c r="N10670">
        <v>0</v>
      </c>
      <c r="O10670">
        <v>0</v>
      </c>
      <c r="P10670">
        <v>5</v>
      </c>
      <c r="Q10670" s="2">
        <v>0</v>
      </c>
      <c r="R10670">
        <v>0</v>
      </c>
      <c r="S10670">
        <v>0</v>
      </c>
      <c r="T10670">
        <v>5</v>
      </c>
    </row>
    <row r="10671" spans="1:20">
      <c r="A10671" t="s">
        <v>1745</v>
      </c>
      <c r="B10671" t="s">
        <v>1796</v>
      </c>
      <c r="C10671" t="s">
        <v>1491</v>
      </c>
      <c r="D10671" s="1" t="s">
        <v>44</v>
      </c>
      <c r="E10671" s="1" t="s">
        <v>73</v>
      </c>
      <c r="F10671" s="38" t="s">
        <v>73</v>
      </c>
      <c r="G10671" s="151">
        <v>1835</v>
      </c>
      <c r="H10671" s="151">
        <f t="shared" si="642"/>
        <v>1</v>
      </c>
      <c r="I10671" s="213"/>
      <c r="J10671" s="303"/>
      <c r="K10671" s="303"/>
      <c r="L10671" s="303" t="s">
        <v>100</v>
      </c>
      <c r="M10671" s="2">
        <v>1.6666666666666701E-2</v>
      </c>
      <c r="N10671">
        <v>1.1111111111111099E-2</v>
      </c>
      <c r="O10671">
        <v>2.4845199749997701E-2</v>
      </c>
      <c r="P10671">
        <v>5</v>
      </c>
      <c r="Q10671" s="2">
        <v>1.6666666666666701E-2</v>
      </c>
      <c r="R10671">
        <v>6.8041381743977197E-3</v>
      </c>
      <c r="S10671">
        <v>1.52145154862546E-2</v>
      </c>
      <c r="T10671">
        <v>5</v>
      </c>
    </row>
    <row r="10672" spans="1:20">
      <c r="A10672" t="s">
        <v>1745</v>
      </c>
      <c r="B10672" t="s">
        <v>1797</v>
      </c>
      <c r="C10672" t="s">
        <v>1491</v>
      </c>
      <c r="D10672" s="1" t="s">
        <v>44</v>
      </c>
      <c r="E10672" s="1" t="s">
        <v>73</v>
      </c>
      <c r="F10672" s="38" t="s">
        <v>73</v>
      </c>
      <c r="G10672" s="151">
        <v>0</v>
      </c>
      <c r="H10672" s="151">
        <f t="shared" si="642"/>
        <v>0</v>
      </c>
      <c r="I10672" s="213" t="s">
        <v>100</v>
      </c>
      <c r="J10672" s="303"/>
      <c r="K10672" s="303"/>
      <c r="L10672" s="303"/>
      <c r="M10672" s="2">
        <v>0.49444444444444402</v>
      </c>
      <c r="N10672">
        <v>0.16513182164113199</v>
      </c>
      <c r="O10672">
        <v>0.36924597843794099</v>
      </c>
      <c r="P10672">
        <v>5</v>
      </c>
      <c r="Q10672" s="2">
        <v>0.69451559934318596</v>
      </c>
      <c r="R10672">
        <v>0.169354947344108</v>
      </c>
      <c r="S10672">
        <v>0.37868917458732299</v>
      </c>
      <c r="T10672">
        <v>5</v>
      </c>
    </row>
    <row r="10673" spans="1:20">
      <c r="A10673" t="s">
        <v>1745</v>
      </c>
      <c r="B10673" t="s">
        <v>1797</v>
      </c>
      <c r="C10673" t="s">
        <v>1491</v>
      </c>
      <c r="D10673" s="1" t="s">
        <v>44</v>
      </c>
      <c r="E10673" s="1" t="s">
        <v>73</v>
      </c>
      <c r="F10673" s="38" t="s">
        <v>73</v>
      </c>
      <c r="G10673" s="151">
        <v>30</v>
      </c>
      <c r="H10673" s="151">
        <f t="shared" si="642"/>
        <v>1.6348773841961851E-2</v>
      </c>
      <c r="I10673" s="213"/>
      <c r="J10673" s="303" t="s">
        <v>100</v>
      </c>
      <c r="K10673" s="303"/>
      <c r="L10673" s="303"/>
      <c r="M10673" s="2">
        <v>0.11111111111111099</v>
      </c>
      <c r="N10673">
        <v>3.2867109906108999E-2</v>
      </c>
      <c r="O10673">
        <v>7.3493091974016406E-2</v>
      </c>
      <c r="P10673">
        <v>5</v>
      </c>
      <c r="Q10673" s="2">
        <v>8.3333333333333301E-2</v>
      </c>
      <c r="R10673">
        <v>4.2127085800286401E-2</v>
      </c>
      <c r="S10673">
        <v>9.4199027543406505E-2</v>
      </c>
      <c r="T10673">
        <v>5</v>
      </c>
    </row>
    <row r="10674" spans="1:20">
      <c r="A10674" t="s">
        <v>1745</v>
      </c>
      <c r="B10674" t="s">
        <v>1797</v>
      </c>
      <c r="C10674" t="s">
        <v>1491</v>
      </c>
      <c r="D10674" s="1" t="s">
        <v>44</v>
      </c>
      <c r="E10674" s="1" t="s">
        <v>73</v>
      </c>
      <c r="F10674" s="38" t="s">
        <v>73</v>
      </c>
      <c r="G10674" s="151">
        <v>1835</v>
      </c>
      <c r="H10674" s="151">
        <f t="shared" si="642"/>
        <v>1</v>
      </c>
      <c r="I10674" s="213"/>
      <c r="J10674" s="303"/>
      <c r="K10674" s="303"/>
      <c r="L10674" s="303" t="s">
        <v>100</v>
      </c>
      <c r="M10674" s="2">
        <v>0.20555555555555599</v>
      </c>
      <c r="N10674">
        <v>6.7814197865187206E-2</v>
      </c>
      <c r="O10674">
        <v>0.15163715626617999</v>
      </c>
      <c r="P10674">
        <v>5</v>
      </c>
      <c r="Q10674" s="2">
        <v>0.26993464052287602</v>
      </c>
      <c r="R10674">
        <v>4.8091430429142899E-2</v>
      </c>
      <c r="S10674">
        <v>0.10753570757476499</v>
      </c>
      <c r="T10674">
        <v>5</v>
      </c>
    </row>
    <row r="10675" spans="1:20">
      <c r="A10675" t="s">
        <v>1745</v>
      </c>
      <c r="B10675" t="s">
        <v>1811</v>
      </c>
      <c r="C10675" t="s">
        <v>1491</v>
      </c>
      <c r="D10675" s="1" t="s">
        <v>44</v>
      </c>
      <c r="E10675" s="1" t="s">
        <v>73</v>
      </c>
      <c r="F10675" s="38" t="s">
        <v>73</v>
      </c>
      <c r="G10675" s="151">
        <v>0</v>
      </c>
      <c r="H10675" s="151">
        <f t="shared" si="642"/>
        <v>0</v>
      </c>
      <c r="I10675" s="213" t="s">
        <v>100</v>
      </c>
      <c r="J10675" s="303"/>
      <c r="K10675" s="303"/>
      <c r="L10675" s="303"/>
      <c r="M10675" s="2">
        <v>4.4444444444444398E-2</v>
      </c>
      <c r="N10675">
        <v>2.8598972613852799E-2</v>
      </c>
      <c r="O10675">
        <v>6.3949246851229699E-2</v>
      </c>
      <c r="P10675">
        <v>5</v>
      </c>
      <c r="Q10675" s="2">
        <v>0.108412698412698</v>
      </c>
      <c r="R10675">
        <v>6.3553343443417606E-2</v>
      </c>
      <c r="S10675">
        <v>0.14210959613687199</v>
      </c>
      <c r="T10675">
        <v>5</v>
      </c>
    </row>
    <row r="10676" spans="1:20">
      <c r="A10676" t="s">
        <v>1745</v>
      </c>
      <c r="B10676" t="s">
        <v>1811</v>
      </c>
      <c r="C10676" t="s">
        <v>1491</v>
      </c>
      <c r="D10676" s="1" t="s">
        <v>44</v>
      </c>
      <c r="E10676" s="1" t="s">
        <v>73</v>
      </c>
      <c r="F10676" s="38" t="s">
        <v>73</v>
      </c>
      <c r="G10676" s="151">
        <v>30</v>
      </c>
      <c r="H10676" s="151">
        <f t="shared" si="642"/>
        <v>1.6348773841961851E-2</v>
      </c>
      <c r="I10676" s="213"/>
      <c r="J10676" s="303" t="s">
        <v>100</v>
      </c>
      <c r="K10676" s="303"/>
      <c r="L10676" s="303"/>
      <c r="M10676" s="2">
        <v>0</v>
      </c>
      <c r="N10676">
        <v>0</v>
      </c>
      <c r="O10676">
        <v>0</v>
      </c>
      <c r="P10676">
        <v>5</v>
      </c>
      <c r="Q10676" s="2">
        <v>0</v>
      </c>
      <c r="R10676">
        <v>0</v>
      </c>
      <c r="S10676">
        <v>0</v>
      </c>
      <c r="T10676">
        <v>5</v>
      </c>
    </row>
    <row r="10677" spans="1:20">
      <c r="A10677" t="s">
        <v>1745</v>
      </c>
      <c r="B10677" t="s">
        <v>1811</v>
      </c>
      <c r="C10677" t="s">
        <v>1491</v>
      </c>
      <c r="D10677" s="1" t="s">
        <v>44</v>
      </c>
      <c r="E10677" s="1" t="s">
        <v>73</v>
      </c>
      <c r="F10677" s="38" t="s">
        <v>73</v>
      </c>
      <c r="G10677" s="151">
        <v>1835</v>
      </c>
      <c r="H10677" s="151">
        <f t="shared" si="642"/>
        <v>1</v>
      </c>
      <c r="I10677" s="213"/>
      <c r="J10677" s="303"/>
      <c r="K10677" s="303"/>
      <c r="L10677" s="303" t="s">
        <v>100</v>
      </c>
      <c r="M10677" s="2">
        <v>0</v>
      </c>
      <c r="N10677">
        <v>0</v>
      </c>
      <c r="O10677">
        <v>0</v>
      </c>
      <c r="P10677">
        <v>5</v>
      </c>
      <c r="Q10677" s="2">
        <v>0</v>
      </c>
      <c r="R10677">
        <v>0</v>
      </c>
      <c r="S10677">
        <v>0</v>
      </c>
      <c r="T10677">
        <v>5</v>
      </c>
    </row>
    <row r="10678" spans="1:20">
      <c r="A10678" t="s">
        <v>1745</v>
      </c>
      <c r="B10678" t="s">
        <v>1817</v>
      </c>
      <c r="C10678" t="s">
        <v>1491</v>
      </c>
      <c r="D10678" s="1" t="s">
        <v>44</v>
      </c>
      <c r="E10678" s="1" t="s">
        <v>73</v>
      </c>
      <c r="F10678" s="38" t="s">
        <v>73</v>
      </c>
      <c r="G10678" s="151">
        <v>0</v>
      </c>
      <c r="H10678" s="151">
        <f t="shared" si="642"/>
        <v>0</v>
      </c>
      <c r="I10678" s="213" t="s">
        <v>100</v>
      </c>
      <c r="J10678" s="303"/>
      <c r="K10678" s="303"/>
      <c r="L10678" s="303"/>
      <c r="M10678" s="2">
        <v>7.2222222222222202E-2</v>
      </c>
      <c r="N10678">
        <v>2.2566773346210999E-2</v>
      </c>
      <c r="O10678">
        <v>5.0460839234958199E-2</v>
      </c>
      <c r="P10678">
        <v>5</v>
      </c>
      <c r="Q10678" s="2">
        <v>1.6825396825396799E-2</v>
      </c>
      <c r="R10678">
        <v>1.11518527430161E-2</v>
      </c>
      <c r="S10678">
        <v>2.4936300808451401E-2</v>
      </c>
      <c r="T10678">
        <v>5</v>
      </c>
    </row>
    <row r="10679" spans="1:20">
      <c r="A10679" t="s">
        <v>1745</v>
      </c>
      <c r="B10679" t="s">
        <v>1817</v>
      </c>
      <c r="C10679" t="s">
        <v>1491</v>
      </c>
      <c r="D10679" s="1" t="s">
        <v>44</v>
      </c>
      <c r="E10679" s="1" t="s">
        <v>73</v>
      </c>
      <c r="F10679" s="38" t="s">
        <v>73</v>
      </c>
      <c r="G10679" s="151">
        <v>30</v>
      </c>
      <c r="H10679" s="151">
        <f t="shared" si="642"/>
        <v>1.6348773841961851E-2</v>
      </c>
      <c r="I10679" s="303"/>
      <c r="J10679" s="303" t="s">
        <v>100</v>
      </c>
      <c r="K10679" s="303"/>
      <c r="L10679" s="303"/>
      <c r="M10679" s="2">
        <v>0</v>
      </c>
      <c r="N10679">
        <v>0</v>
      </c>
      <c r="O10679">
        <v>0</v>
      </c>
      <c r="P10679">
        <v>5</v>
      </c>
      <c r="Q10679" s="2">
        <v>0</v>
      </c>
      <c r="R10679">
        <v>0</v>
      </c>
      <c r="S10679">
        <v>0</v>
      </c>
      <c r="T10679">
        <v>5</v>
      </c>
    </row>
    <row r="10680" spans="1:20">
      <c r="A10680" t="s">
        <v>1745</v>
      </c>
      <c r="B10680" t="s">
        <v>1817</v>
      </c>
      <c r="C10680" t="s">
        <v>1491</v>
      </c>
      <c r="D10680" s="1" t="s">
        <v>44</v>
      </c>
      <c r="E10680" s="1" t="s">
        <v>73</v>
      </c>
      <c r="F10680" s="38" t="s">
        <v>73</v>
      </c>
      <c r="G10680" s="151">
        <v>1835</v>
      </c>
      <c r="H10680" s="151">
        <f t="shared" si="642"/>
        <v>1</v>
      </c>
      <c r="I10680" s="303"/>
      <c r="J10680" s="303"/>
      <c r="K10680" s="303"/>
      <c r="L10680" s="303" t="s">
        <v>100</v>
      </c>
      <c r="M10680" s="2">
        <v>0</v>
      </c>
      <c r="N10680">
        <v>0</v>
      </c>
      <c r="O10680">
        <v>0</v>
      </c>
      <c r="P10680">
        <v>5</v>
      </c>
      <c r="Q10680" s="2">
        <v>0</v>
      </c>
      <c r="R10680">
        <v>0</v>
      </c>
      <c r="S10680">
        <v>0</v>
      </c>
      <c r="T10680">
        <v>5</v>
      </c>
    </row>
    <row r="10681" spans="1:20">
      <c r="A10681" t="s">
        <v>1745</v>
      </c>
      <c r="B10681" t="s">
        <v>1818</v>
      </c>
      <c r="C10681" t="s">
        <v>1491</v>
      </c>
      <c r="D10681" s="1" t="s">
        <v>44</v>
      </c>
      <c r="E10681" s="1" t="s">
        <v>73</v>
      </c>
      <c r="F10681" s="38" t="s">
        <v>73</v>
      </c>
      <c r="G10681" s="151">
        <v>0</v>
      </c>
      <c r="H10681" s="151">
        <f t="shared" si="642"/>
        <v>0</v>
      </c>
      <c r="I10681" s="303" t="s">
        <v>100</v>
      </c>
      <c r="J10681" s="303"/>
      <c r="K10681" s="303"/>
      <c r="L10681" s="303"/>
      <c r="M10681" s="2">
        <v>0</v>
      </c>
      <c r="N10681">
        <v>0</v>
      </c>
      <c r="O10681">
        <v>0</v>
      </c>
      <c r="P10681">
        <v>5</v>
      </c>
      <c r="Q10681" s="2">
        <v>0</v>
      </c>
      <c r="R10681">
        <v>0</v>
      </c>
      <c r="S10681">
        <v>0</v>
      </c>
      <c r="T10681">
        <v>5</v>
      </c>
    </row>
    <row r="10682" spans="1:20">
      <c r="A10682" t="s">
        <v>1745</v>
      </c>
      <c r="B10682" t="s">
        <v>1818</v>
      </c>
      <c r="C10682" t="s">
        <v>1491</v>
      </c>
      <c r="D10682" s="1" t="s">
        <v>44</v>
      </c>
      <c r="E10682" s="1" t="s">
        <v>73</v>
      </c>
      <c r="F10682" s="38" t="s">
        <v>73</v>
      </c>
      <c r="G10682" s="151">
        <v>30</v>
      </c>
      <c r="H10682" s="151">
        <f t="shared" si="642"/>
        <v>1.6348773841961851E-2</v>
      </c>
      <c r="I10682" s="303"/>
      <c r="J10682" s="303" t="s">
        <v>100</v>
      </c>
      <c r="K10682" s="303"/>
      <c r="L10682" s="303"/>
      <c r="M10682" s="2">
        <v>0</v>
      </c>
      <c r="N10682">
        <v>0</v>
      </c>
      <c r="O10682">
        <v>0</v>
      </c>
      <c r="P10682">
        <v>5</v>
      </c>
      <c r="Q10682" s="2">
        <v>0</v>
      </c>
      <c r="R10682">
        <v>0</v>
      </c>
      <c r="S10682">
        <v>0</v>
      </c>
      <c r="T10682">
        <v>5</v>
      </c>
    </row>
    <row r="10683" spans="1:20">
      <c r="A10683" t="s">
        <v>1745</v>
      </c>
      <c r="B10683" t="s">
        <v>1818</v>
      </c>
      <c r="C10683" t="s">
        <v>1491</v>
      </c>
      <c r="D10683" s="1" t="s">
        <v>44</v>
      </c>
      <c r="E10683" s="1" t="s">
        <v>73</v>
      </c>
      <c r="F10683" s="38" t="s">
        <v>73</v>
      </c>
      <c r="G10683" s="151">
        <v>1835</v>
      </c>
      <c r="H10683" s="151">
        <f t="shared" si="642"/>
        <v>1</v>
      </c>
      <c r="I10683" s="303"/>
      <c r="J10683" s="303"/>
      <c r="K10683" s="303"/>
      <c r="L10683" s="303" t="s">
        <v>100</v>
      </c>
      <c r="M10683" s="2">
        <v>0</v>
      </c>
      <c r="N10683">
        <v>0</v>
      </c>
      <c r="O10683">
        <v>0</v>
      </c>
      <c r="P10683">
        <v>5</v>
      </c>
      <c r="Q10683" s="2">
        <v>0</v>
      </c>
      <c r="R10683">
        <v>0</v>
      </c>
      <c r="S10683">
        <v>0</v>
      </c>
      <c r="T10683">
        <v>5</v>
      </c>
    </row>
    <row r="10684" spans="1:20">
      <c r="A10684" t="s">
        <v>1745</v>
      </c>
      <c r="B10684" t="s">
        <v>1829</v>
      </c>
      <c r="C10684" t="s">
        <v>1491</v>
      </c>
      <c r="D10684" s="1" t="s">
        <v>44</v>
      </c>
      <c r="E10684" s="1" t="s">
        <v>73</v>
      </c>
      <c r="F10684" s="38" t="s">
        <v>73</v>
      </c>
      <c r="G10684" s="151">
        <v>0</v>
      </c>
      <c r="H10684" s="151">
        <f t="shared" si="642"/>
        <v>0</v>
      </c>
      <c r="I10684" s="303" t="s">
        <v>100</v>
      </c>
      <c r="J10684" s="303"/>
      <c r="K10684" s="303"/>
      <c r="L10684" s="303"/>
      <c r="M10684" s="2">
        <v>0</v>
      </c>
      <c r="N10684">
        <v>0</v>
      </c>
      <c r="O10684">
        <v>0</v>
      </c>
      <c r="P10684">
        <v>5</v>
      </c>
      <c r="Q10684" s="2">
        <v>0</v>
      </c>
      <c r="R10684">
        <v>0</v>
      </c>
      <c r="S10684">
        <v>0</v>
      </c>
      <c r="T10684">
        <v>5</v>
      </c>
    </row>
    <row r="10685" spans="1:20">
      <c r="A10685" t="s">
        <v>1745</v>
      </c>
      <c r="B10685" t="s">
        <v>1829</v>
      </c>
      <c r="C10685" t="s">
        <v>1491</v>
      </c>
      <c r="D10685" s="1" t="s">
        <v>44</v>
      </c>
      <c r="E10685" s="1" t="s">
        <v>73</v>
      </c>
      <c r="F10685" s="38" t="s">
        <v>73</v>
      </c>
      <c r="G10685" s="151">
        <v>30</v>
      </c>
      <c r="H10685" s="151">
        <f t="shared" si="642"/>
        <v>1.6348773841961851E-2</v>
      </c>
      <c r="I10685" s="303"/>
      <c r="J10685" s="303" t="s">
        <v>100</v>
      </c>
      <c r="K10685" s="303"/>
      <c r="L10685" s="303"/>
      <c r="M10685" s="2">
        <v>0</v>
      </c>
      <c r="N10685">
        <v>0</v>
      </c>
      <c r="O10685">
        <v>0</v>
      </c>
      <c r="P10685">
        <v>5</v>
      </c>
      <c r="Q10685" s="2">
        <v>0</v>
      </c>
      <c r="R10685">
        <v>0</v>
      </c>
      <c r="S10685">
        <v>0</v>
      </c>
      <c r="T10685">
        <v>5</v>
      </c>
    </row>
    <row r="10686" spans="1:20">
      <c r="A10686" t="s">
        <v>1745</v>
      </c>
      <c r="B10686" t="s">
        <v>1829</v>
      </c>
      <c r="C10686" t="s">
        <v>1491</v>
      </c>
      <c r="D10686" s="1" t="s">
        <v>44</v>
      </c>
      <c r="E10686" s="1" t="s">
        <v>73</v>
      </c>
      <c r="F10686" s="38" t="s">
        <v>73</v>
      </c>
      <c r="G10686" s="151">
        <v>1835</v>
      </c>
      <c r="H10686" s="151">
        <f t="shared" si="642"/>
        <v>1</v>
      </c>
      <c r="I10686" s="303"/>
      <c r="J10686" s="303"/>
      <c r="K10686" s="303"/>
      <c r="L10686" s="303" t="s">
        <v>100</v>
      </c>
      <c r="M10686" s="2">
        <v>5.5555555555555497E-3</v>
      </c>
      <c r="N10686">
        <v>5.5555555555555497E-3</v>
      </c>
      <c r="O10686">
        <v>1.24225998749988E-2</v>
      </c>
      <c r="P10686">
        <v>5</v>
      </c>
      <c r="Q10686" s="2">
        <v>0</v>
      </c>
      <c r="R10686">
        <v>0</v>
      </c>
      <c r="S10686">
        <v>0</v>
      </c>
      <c r="T10686">
        <v>5</v>
      </c>
    </row>
    <row r="10687" spans="1:20">
      <c r="A10687" t="s">
        <v>1745</v>
      </c>
      <c r="B10687" t="s">
        <v>1842</v>
      </c>
      <c r="C10687" t="s">
        <v>1491</v>
      </c>
      <c r="D10687" s="1" t="s">
        <v>44</v>
      </c>
      <c r="E10687" s="1" t="s">
        <v>73</v>
      </c>
      <c r="F10687" s="38" t="s">
        <v>73</v>
      </c>
      <c r="G10687" s="151">
        <v>0</v>
      </c>
      <c r="H10687" s="151">
        <f t="shared" si="642"/>
        <v>0</v>
      </c>
      <c r="I10687" s="303" t="s">
        <v>100</v>
      </c>
      <c r="J10687" s="303"/>
      <c r="K10687" s="303"/>
      <c r="L10687" s="303"/>
      <c r="M10687" s="2">
        <v>0</v>
      </c>
      <c r="N10687">
        <v>0</v>
      </c>
      <c r="O10687">
        <v>0</v>
      </c>
      <c r="P10687">
        <v>5</v>
      </c>
      <c r="Q10687" s="2">
        <v>0</v>
      </c>
      <c r="R10687">
        <v>0</v>
      </c>
      <c r="S10687">
        <v>0</v>
      </c>
      <c r="T10687">
        <v>5</v>
      </c>
    </row>
    <row r="10688" spans="1:20">
      <c r="A10688" t="s">
        <v>1745</v>
      </c>
      <c r="B10688" t="s">
        <v>1842</v>
      </c>
      <c r="C10688" t="s">
        <v>1491</v>
      </c>
      <c r="D10688" s="1" t="s">
        <v>44</v>
      </c>
      <c r="E10688" s="1" t="s">
        <v>73</v>
      </c>
      <c r="F10688" s="38" t="s">
        <v>73</v>
      </c>
      <c r="G10688" s="151">
        <v>30</v>
      </c>
      <c r="H10688" s="151">
        <f t="shared" si="642"/>
        <v>1.6348773841961851E-2</v>
      </c>
      <c r="I10688" s="303"/>
      <c r="J10688" s="303" t="s">
        <v>100</v>
      </c>
      <c r="K10688" s="303"/>
      <c r="L10688" s="303"/>
      <c r="M10688" s="2">
        <v>0</v>
      </c>
      <c r="N10688">
        <v>0</v>
      </c>
      <c r="O10688">
        <v>0</v>
      </c>
      <c r="P10688">
        <v>5</v>
      </c>
      <c r="Q10688" s="2">
        <v>0</v>
      </c>
      <c r="R10688">
        <v>0</v>
      </c>
      <c r="S10688">
        <v>0</v>
      </c>
      <c r="T10688">
        <v>5</v>
      </c>
    </row>
    <row r="10689" spans="1:20">
      <c r="A10689" t="s">
        <v>1745</v>
      </c>
      <c r="B10689" t="s">
        <v>1842</v>
      </c>
      <c r="C10689" t="s">
        <v>1491</v>
      </c>
      <c r="D10689" s="1" t="s">
        <v>44</v>
      </c>
      <c r="E10689" s="1" t="s">
        <v>73</v>
      </c>
      <c r="F10689" s="38" t="s">
        <v>73</v>
      </c>
      <c r="G10689" s="151">
        <v>1835</v>
      </c>
      <c r="H10689" s="151">
        <f t="shared" si="642"/>
        <v>1</v>
      </c>
      <c r="I10689" s="303"/>
      <c r="J10689" s="303"/>
      <c r="K10689" s="303"/>
      <c r="L10689" s="303" t="s">
        <v>100</v>
      </c>
      <c r="M10689" s="2">
        <v>0</v>
      </c>
      <c r="N10689">
        <v>0</v>
      </c>
      <c r="O10689">
        <v>0</v>
      </c>
      <c r="P10689">
        <v>5</v>
      </c>
      <c r="Q10689" s="2">
        <v>0</v>
      </c>
      <c r="R10689">
        <v>0</v>
      </c>
      <c r="S10689">
        <v>0</v>
      </c>
      <c r="T10689">
        <v>5</v>
      </c>
    </row>
    <row r="10690" spans="1:20">
      <c r="A10690" t="s">
        <v>1745</v>
      </c>
      <c r="B10690" t="s">
        <v>1843</v>
      </c>
      <c r="C10690" t="s">
        <v>1491</v>
      </c>
      <c r="D10690" s="1" t="s">
        <v>44</v>
      </c>
      <c r="E10690" s="1" t="s">
        <v>73</v>
      </c>
      <c r="F10690" s="38" t="s">
        <v>73</v>
      </c>
      <c r="G10690" s="151">
        <v>0</v>
      </c>
      <c r="H10690" s="151">
        <f t="shared" si="642"/>
        <v>0</v>
      </c>
      <c r="I10690" s="303" t="s">
        <v>100</v>
      </c>
      <c r="J10690" s="303"/>
      <c r="K10690" s="303"/>
      <c r="L10690" s="303"/>
      <c r="M10690" s="2">
        <v>3.3333333333333298E-2</v>
      </c>
      <c r="N10690">
        <v>2.6931554763424001E-2</v>
      </c>
      <c r="O10690">
        <v>6.0220787190774401E-2</v>
      </c>
      <c r="P10690">
        <v>5</v>
      </c>
      <c r="Q10690" s="2">
        <v>1.1111111111111099E-2</v>
      </c>
      <c r="R10690">
        <v>1.1111111111111099E-2</v>
      </c>
      <c r="S10690">
        <v>2.4845199749997701E-2</v>
      </c>
      <c r="T10690">
        <v>5</v>
      </c>
    </row>
    <row r="10691" spans="1:20">
      <c r="A10691" t="s">
        <v>1745</v>
      </c>
      <c r="B10691" t="s">
        <v>1843</v>
      </c>
      <c r="C10691" t="s">
        <v>1491</v>
      </c>
      <c r="D10691" s="1" t="s">
        <v>44</v>
      </c>
      <c r="E10691" s="1" t="s">
        <v>73</v>
      </c>
      <c r="F10691" s="38" t="s">
        <v>73</v>
      </c>
      <c r="G10691" s="151">
        <v>30</v>
      </c>
      <c r="H10691" s="151">
        <f t="shared" si="642"/>
        <v>1.6348773841961851E-2</v>
      </c>
      <c r="I10691" s="303"/>
      <c r="J10691" s="303" t="s">
        <v>100</v>
      </c>
      <c r="K10691" s="303"/>
      <c r="L10691" s="303"/>
      <c r="M10691" s="2">
        <v>0</v>
      </c>
      <c r="N10691">
        <v>0</v>
      </c>
      <c r="O10691">
        <v>0</v>
      </c>
      <c r="P10691">
        <v>5</v>
      </c>
      <c r="Q10691" s="2">
        <v>0</v>
      </c>
      <c r="R10691">
        <v>0</v>
      </c>
      <c r="S10691">
        <v>0</v>
      </c>
      <c r="T10691">
        <v>5</v>
      </c>
    </row>
    <row r="10692" spans="1:20">
      <c r="A10692" t="s">
        <v>1745</v>
      </c>
      <c r="B10692" t="s">
        <v>1843</v>
      </c>
      <c r="C10692" t="s">
        <v>1491</v>
      </c>
      <c r="D10692" s="1" t="s">
        <v>44</v>
      </c>
      <c r="E10692" s="1" t="s">
        <v>73</v>
      </c>
      <c r="F10692" s="38" t="s">
        <v>73</v>
      </c>
      <c r="G10692" s="151">
        <v>1835</v>
      </c>
      <c r="H10692" s="151">
        <f t="shared" si="642"/>
        <v>1</v>
      </c>
      <c r="I10692" s="303"/>
      <c r="J10692" s="303"/>
      <c r="K10692" s="303"/>
      <c r="L10692" s="303" t="s">
        <v>100</v>
      </c>
      <c r="M10692" s="2">
        <v>0</v>
      </c>
      <c r="N10692">
        <v>0</v>
      </c>
      <c r="O10692">
        <v>0</v>
      </c>
      <c r="P10692">
        <v>5</v>
      </c>
      <c r="Q10692" s="2">
        <v>0</v>
      </c>
      <c r="R10692">
        <v>0</v>
      </c>
      <c r="S10692">
        <v>0</v>
      </c>
      <c r="T10692">
        <v>5</v>
      </c>
    </row>
    <row r="10693" spans="1:20">
      <c r="A10693" t="s">
        <v>1745</v>
      </c>
      <c r="B10693" t="s">
        <v>1844</v>
      </c>
      <c r="C10693" t="s">
        <v>1491</v>
      </c>
      <c r="D10693" s="1" t="s">
        <v>44</v>
      </c>
      <c r="E10693" s="1" t="s">
        <v>73</v>
      </c>
      <c r="F10693" s="38" t="s">
        <v>73</v>
      </c>
      <c r="G10693" s="151">
        <v>0</v>
      </c>
      <c r="H10693" s="151">
        <f t="shared" si="642"/>
        <v>0</v>
      </c>
      <c r="I10693" s="303" t="s">
        <v>100</v>
      </c>
      <c r="J10693" s="303"/>
      <c r="K10693" s="303"/>
      <c r="L10693" s="303"/>
      <c r="M10693" s="2">
        <v>0.35555555555555601</v>
      </c>
      <c r="N10693">
        <v>0.15375947225664499</v>
      </c>
      <c r="O10693">
        <v>0.34381663215035102</v>
      </c>
      <c r="P10693">
        <v>5</v>
      </c>
      <c r="Q10693" s="2">
        <v>0.12735632183907999</v>
      </c>
      <c r="R10693">
        <v>4.8689143591681902E-2</v>
      </c>
      <c r="S10693">
        <v>0.108872234837249</v>
      </c>
      <c r="T10693">
        <v>5</v>
      </c>
    </row>
    <row r="10694" spans="1:20">
      <c r="A10694" t="s">
        <v>1745</v>
      </c>
      <c r="B10694" t="s">
        <v>1844</v>
      </c>
      <c r="C10694" t="s">
        <v>1491</v>
      </c>
      <c r="D10694" s="1" t="s">
        <v>44</v>
      </c>
      <c r="E10694" s="1" t="s">
        <v>73</v>
      </c>
      <c r="F10694" s="38" t="s">
        <v>73</v>
      </c>
      <c r="G10694" s="151">
        <v>30</v>
      </c>
      <c r="H10694" s="151">
        <f t="shared" si="642"/>
        <v>1.6348773841961851E-2</v>
      </c>
      <c r="I10694" s="213"/>
      <c r="J10694" s="303" t="s">
        <v>100</v>
      </c>
      <c r="K10694" s="303"/>
      <c r="L10694" s="303"/>
      <c r="M10694" s="2">
        <v>1.1111111111111099E-2</v>
      </c>
      <c r="N10694">
        <v>6.8041381743977197E-3</v>
      </c>
      <c r="O10694">
        <v>1.52145154862546E-2</v>
      </c>
      <c r="P10694">
        <v>5</v>
      </c>
      <c r="Q10694" s="2">
        <v>0</v>
      </c>
      <c r="R10694">
        <v>0</v>
      </c>
      <c r="S10694">
        <v>0</v>
      </c>
      <c r="T10694">
        <v>5</v>
      </c>
    </row>
    <row r="10695" spans="1:20">
      <c r="A10695" t="s">
        <v>1745</v>
      </c>
      <c r="B10695" t="s">
        <v>1844</v>
      </c>
      <c r="C10695" t="s">
        <v>1491</v>
      </c>
      <c r="D10695" s="1" t="s">
        <v>44</v>
      </c>
      <c r="E10695" s="1" t="s">
        <v>73</v>
      </c>
      <c r="F10695" s="38" t="s">
        <v>73</v>
      </c>
      <c r="G10695" s="151">
        <v>1835</v>
      </c>
      <c r="H10695" s="151">
        <f t="shared" si="642"/>
        <v>1</v>
      </c>
      <c r="I10695" s="213"/>
      <c r="J10695" s="303"/>
      <c r="K10695" s="303"/>
      <c r="L10695" s="303" t="s">
        <v>100</v>
      </c>
      <c r="M10695" s="2">
        <v>0</v>
      </c>
      <c r="N10695">
        <v>0</v>
      </c>
      <c r="O10695">
        <v>0</v>
      </c>
      <c r="P10695">
        <v>5</v>
      </c>
      <c r="Q10695" s="2">
        <v>0</v>
      </c>
      <c r="R10695">
        <v>0</v>
      </c>
      <c r="S10695">
        <v>0</v>
      </c>
      <c r="T10695">
        <v>5</v>
      </c>
    </row>
    <row r="10696" spans="1:20">
      <c r="A10696" t="s">
        <v>1745</v>
      </c>
      <c r="B10696" t="s">
        <v>1849</v>
      </c>
      <c r="C10696" t="s">
        <v>1491</v>
      </c>
      <c r="D10696" s="1" t="s">
        <v>44</v>
      </c>
      <c r="E10696" s="1" t="s">
        <v>73</v>
      </c>
      <c r="F10696" s="38" t="s">
        <v>73</v>
      </c>
      <c r="G10696" s="151">
        <v>0</v>
      </c>
      <c r="H10696" s="151">
        <f t="shared" si="642"/>
        <v>0</v>
      </c>
      <c r="I10696" s="213" t="s">
        <v>100</v>
      </c>
      <c r="J10696" s="303"/>
      <c r="K10696" s="303"/>
      <c r="L10696" s="303"/>
      <c r="M10696" s="2">
        <v>0.25</v>
      </c>
      <c r="N10696">
        <v>0.13888888888888901</v>
      </c>
      <c r="O10696">
        <v>0.31056499687497102</v>
      </c>
      <c r="P10696">
        <v>5</v>
      </c>
      <c r="Q10696" s="2">
        <v>0.3</v>
      </c>
      <c r="R10696">
        <v>0.112032461192264</v>
      </c>
      <c r="S10696">
        <v>0.25051219891250998</v>
      </c>
      <c r="T10696">
        <v>5</v>
      </c>
    </row>
    <row r="10697" spans="1:20">
      <c r="A10697" t="s">
        <v>1745</v>
      </c>
      <c r="B10697" t="s">
        <v>1849</v>
      </c>
      <c r="C10697" t="s">
        <v>1491</v>
      </c>
      <c r="D10697" s="1" t="s">
        <v>44</v>
      </c>
      <c r="E10697" s="1" t="s">
        <v>73</v>
      </c>
      <c r="F10697" s="38" t="s">
        <v>73</v>
      </c>
      <c r="G10697" s="151">
        <v>30</v>
      </c>
      <c r="H10697" s="151">
        <f t="shared" si="642"/>
        <v>1.6348773841961851E-2</v>
      </c>
      <c r="I10697" s="213"/>
      <c r="J10697" s="303" t="s">
        <v>100</v>
      </c>
      <c r="K10697" s="303"/>
      <c r="L10697" s="303"/>
      <c r="M10697" s="2">
        <v>0</v>
      </c>
      <c r="N10697">
        <v>0</v>
      </c>
      <c r="O10697">
        <v>0</v>
      </c>
      <c r="P10697">
        <v>5</v>
      </c>
      <c r="Q10697" s="2">
        <v>0.1</v>
      </c>
      <c r="R10697">
        <v>0.1</v>
      </c>
      <c r="S10697">
        <v>0.22360679774997899</v>
      </c>
      <c r="T10697">
        <v>5</v>
      </c>
    </row>
    <row r="10698" spans="1:20">
      <c r="A10698" t="s">
        <v>1745</v>
      </c>
      <c r="B10698" t="s">
        <v>1849</v>
      </c>
      <c r="C10698" t="s">
        <v>1491</v>
      </c>
      <c r="D10698" s="1" t="s">
        <v>44</v>
      </c>
      <c r="E10698" s="1" t="s">
        <v>73</v>
      </c>
      <c r="F10698" s="38" t="s">
        <v>73</v>
      </c>
      <c r="G10698" s="151">
        <v>1835</v>
      </c>
      <c r="H10698" s="151">
        <f t="shared" si="642"/>
        <v>1</v>
      </c>
      <c r="I10698" s="213"/>
      <c r="J10698" s="303"/>
      <c r="K10698" s="303"/>
      <c r="L10698" s="303" t="s">
        <v>100</v>
      </c>
      <c r="M10698" s="2">
        <v>0</v>
      </c>
      <c r="N10698">
        <v>0</v>
      </c>
      <c r="O10698">
        <v>0</v>
      </c>
      <c r="P10698">
        <v>5</v>
      </c>
      <c r="Q10698" s="2">
        <v>5.5555555555555497E-3</v>
      </c>
      <c r="R10698">
        <v>5.5555555555555497E-3</v>
      </c>
      <c r="S10698">
        <v>1.24225998749988E-2</v>
      </c>
      <c r="T10698">
        <v>5</v>
      </c>
    </row>
    <row r="10699" spans="1:20">
      <c r="A10699" t="s">
        <v>1745</v>
      </c>
      <c r="B10699" t="s">
        <v>1856</v>
      </c>
      <c r="C10699" t="s">
        <v>1491</v>
      </c>
      <c r="D10699" s="1" t="s">
        <v>44</v>
      </c>
      <c r="E10699" s="1" t="s">
        <v>73</v>
      </c>
      <c r="F10699" s="38" t="s">
        <v>73</v>
      </c>
      <c r="G10699" s="151">
        <v>0</v>
      </c>
      <c r="H10699" s="151">
        <f t="shared" si="642"/>
        <v>0</v>
      </c>
      <c r="I10699" s="213" t="s">
        <v>100</v>
      </c>
      <c r="J10699" s="303"/>
      <c r="K10699" s="303"/>
      <c r="L10699" s="303"/>
      <c r="M10699" s="2">
        <v>0</v>
      </c>
      <c r="N10699">
        <v>0</v>
      </c>
      <c r="O10699">
        <v>0</v>
      </c>
      <c r="P10699">
        <v>5</v>
      </c>
      <c r="Q10699" s="2">
        <v>1.1428571428571401E-2</v>
      </c>
      <c r="R10699">
        <v>1.1428571428571401E-2</v>
      </c>
      <c r="S10699">
        <v>2.55550625999976E-2</v>
      </c>
      <c r="T10699">
        <v>5</v>
      </c>
    </row>
    <row r="10700" spans="1:20">
      <c r="A10700" t="s">
        <v>1745</v>
      </c>
      <c r="B10700" t="s">
        <v>1856</v>
      </c>
      <c r="C10700" t="s">
        <v>1491</v>
      </c>
      <c r="D10700" s="1" t="s">
        <v>44</v>
      </c>
      <c r="E10700" s="1" t="s">
        <v>73</v>
      </c>
      <c r="F10700" s="38" t="s">
        <v>73</v>
      </c>
      <c r="G10700" s="151">
        <v>30</v>
      </c>
      <c r="H10700" s="151">
        <f t="shared" si="642"/>
        <v>1.6348773841961851E-2</v>
      </c>
      <c r="I10700" s="213"/>
      <c r="J10700" s="303" t="s">
        <v>100</v>
      </c>
      <c r="K10700" s="303"/>
      <c r="L10700" s="303"/>
      <c r="M10700" s="2">
        <v>0</v>
      </c>
      <c r="N10700">
        <v>0</v>
      </c>
      <c r="O10700">
        <v>0</v>
      </c>
      <c r="P10700">
        <v>5</v>
      </c>
      <c r="Q10700" s="2">
        <v>0</v>
      </c>
      <c r="R10700">
        <v>0</v>
      </c>
      <c r="S10700">
        <v>0</v>
      </c>
      <c r="T10700">
        <v>5</v>
      </c>
    </row>
    <row r="10701" spans="1:20">
      <c r="A10701" t="s">
        <v>1745</v>
      </c>
      <c r="B10701" t="s">
        <v>1856</v>
      </c>
      <c r="C10701" t="s">
        <v>1491</v>
      </c>
      <c r="D10701" s="28" t="s">
        <v>44</v>
      </c>
      <c r="E10701" s="28" t="s">
        <v>73</v>
      </c>
      <c r="F10701" s="26" t="s">
        <v>73</v>
      </c>
      <c r="G10701" s="153">
        <v>1835</v>
      </c>
      <c r="H10701" s="153">
        <f t="shared" si="642"/>
        <v>1</v>
      </c>
      <c r="I10701" s="213"/>
      <c r="J10701" s="155"/>
      <c r="K10701" s="155"/>
      <c r="L10701" s="155" t="s">
        <v>100</v>
      </c>
      <c r="M10701" s="2">
        <v>0</v>
      </c>
      <c r="N10701">
        <v>0</v>
      </c>
      <c r="O10701">
        <v>0</v>
      </c>
      <c r="P10701">
        <v>5</v>
      </c>
      <c r="Q10701" s="2">
        <v>0</v>
      </c>
      <c r="R10701">
        <v>0</v>
      </c>
      <c r="S10701">
        <v>0</v>
      </c>
      <c r="T10701">
        <v>5</v>
      </c>
    </row>
    <row r="10702" spans="1:20">
      <c r="A10702" t="s">
        <v>1747</v>
      </c>
      <c r="B10702" t="s">
        <v>1761</v>
      </c>
      <c r="C10702" t="s">
        <v>1491</v>
      </c>
      <c r="D10702" s="1" t="s">
        <v>44</v>
      </c>
      <c r="E10702" s="1" t="s">
        <v>73</v>
      </c>
      <c r="F10702" s="38" t="s">
        <v>73</v>
      </c>
      <c r="G10702" s="151">
        <v>0</v>
      </c>
      <c r="H10702" s="151">
        <f t="shared" si="642"/>
        <v>0</v>
      </c>
      <c r="I10702" s="213" t="s">
        <v>100</v>
      </c>
      <c r="J10702" s="303"/>
      <c r="K10702" s="303"/>
      <c r="L10702" s="303"/>
      <c r="M10702" s="2">
        <v>0.155555555555556</v>
      </c>
      <c r="N10702">
        <v>9.1117885926981806E-2</v>
      </c>
      <c r="O10702">
        <v>0.20374578689880299</v>
      </c>
      <c r="P10702">
        <v>5</v>
      </c>
      <c r="Q10702" s="2">
        <v>9.44444444444444E-2</v>
      </c>
      <c r="R10702">
        <v>8.7665187989219406E-2</v>
      </c>
      <c r="S10702">
        <v>0.196025319604193</v>
      </c>
      <c r="T10702">
        <v>5</v>
      </c>
    </row>
    <row r="10703" spans="1:20">
      <c r="A10703" t="s">
        <v>1747</v>
      </c>
      <c r="B10703" t="s">
        <v>1761</v>
      </c>
      <c r="C10703" t="s">
        <v>1491</v>
      </c>
      <c r="D10703" s="1" t="s">
        <v>44</v>
      </c>
      <c r="E10703" s="1" t="s">
        <v>73</v>
      </c>
      <c r="F10703" s="38" t="s">
        <v>73</v>
      </c>
      <c r="G10703" s="151">
        <v>30</v>
      </c>
      <c r="H10703" s="151">
        <f t="shared" si="642"/>
        <v>1.6348773841961851E-2</v>
      </c>
      <c r="I10703" s="213"/>
      <c r="J10703" s="303" t="s">
        <v>100</v>
      </c>
      <c r="K10703" s="303"/>
      <c r="L10703" s="303"/>
      <c r="M10703" s="2">
        <v>1.6666666666666701E-2</v>
      </c>
      <c r="N10703">
        <v>1.1111111111111099E-2</v>
      </c>
      <c r="O10703">
        <v>2.4845199749997701E-2</v>
      </c>
      <c r="P10703">
        <v>5</v>
      </c>
      <c r="Q10703" s="2">
        <v>5.5555555555555497E-3</v>
      </c>
      <c r="R10703">
        <v>5.5555555555555497E-3</v>
      </c>
      <c r="S10703">
        <v>1.24225998749988E-2</v>
      </c>
      <c r="T10703">
        <v>5</v>
      </c>
    </row>
    <row r="10704" spans="1:20">
      <c r="A10704" t="s">
        <v>1747</v>
      </c>
      <c r="B10704" t="s">
        <v>1761</v>
      </c>
      <c r="C10704" t="s">
        <v>1491</v>
      </c>
      <c r="D10704" s="1" t="s">
        <v>44</v>
      </c>
      <c r="E10704" s="1" t="s">
        <v>73</v>
      </c>
      <c r="F10704" s="38" t="s">
        <v>73</v>
      </c>
      <c r="G10704" s="151">
        <v>1835</v>
      </c>
      <c r="H10704" s="151">
        <f t="shared" si="642"/>
        <v>1</v>
      </c>
      <c r="I10704" s="213"/>
      <c r="J10704" s="303"/>
      <c r="K10704" s="303"/>
      <c r="L10704" s="303" t="s">
        <v>100</v>
      </c>
      <c r="M10704" s="2">
        <v>3.8888888888888903E-2</v>
      </c>
      <c r="N10704">
        <v>3.8888888888888903E-2</v>
      </c>
      <c r="O10704">
        <v>8.6958199124991795E-2</v>
      </c>
      <c r="P10704">
        <v>5</v>
      </c>
      <c r="Q10704" s="2">
        <v>2.7777777777777801E-2</v>
      </c>
      <c r="R10704">
        <v>2.7777777777777801E-2</v>
      </c>
      <c r="S10704">
        <v>6.2112999374994197E-2</v>
      </c>
      <c r="T10704">
        <v>5</v>
      </c>
    </row>
    <row r="10705" spans="1:22">
      <c r="A10705" t="s">
        <v>1747</v>
      </c>
      <c r="B10705" t="s">
        <v>1763</v>
      </c>
      <c r="C10705" t="s">
        <v>1491</v>
      </c>
      <c r="D10705" s="1" t="s">
        <v>44</v>
      </c>
      <c r="E10705" s="1" t="s">
        <v>73</v>
      </c>
      <c r="F10705" s="38" t="s">
        <v>73</v>
      </c>
      <c r="G10705" s="151">
        <v>0</v>
      </c>
      <c r="H10705" s="151">
        <f t="shared" si="642"/>
        <v>0</v>
      </c>
      <c r="I10705" s="213" t="s">
        <v>100</v>
      </c>
      <c r="J10705" s="303"/>
      <c r="K10705" s="303"/>
      <c r="L10705" s="303"/>
      <c r="M10705" s="2">
        <v>2.7777777777777801E-2</v>
      </c>
      <c r="N10705">
        <v>2.1516574145596799E-2</v>
      </c>
      <c r="O10705">
        <v>4.8112522432468802E-2</v>
      </c>
      <c r="P10705">
        <v>5</v>
      </c>
      <c r="Q10705" s="2">
        <v>2.2380952380952401E-2</v>
      </c>
      <c r="R10705">
        <v>1.04158918835066E-2</v>
      </c>
      <c r="S10705">
        <v>2.3290642297809101E-2</v>
      </c>
      <c r="T10705">
        <v>5</v>
      </c>
    </row>
    <row r="10706" spans="1:22">
      <c r="A10706" t="s">
        <v>1747</v>
      </c>
      <c r="B10706" t="s">
        <v>1763</v>
      </c>
      <c r="C10706" t="s">
        <v>1491</v>
      </c>
      <c r="D10706" s="1" t="s">
        <v>44</v>
      </c>
      <c r="E10706" s="1" t="s">
        <v>73</v>
      </c>
      <c r="F10706" s="38" t="s">
        <v>73</v>
      </c>
      <c r="G10706" s="151">
        <v>30</v>
      </c>
      <c r="H10706" s="151">
        <f t="shared" si="642"/>
        <v>1.6348773841961851E-2</v>
      </c>
      <c r="I10706" s="213"/>
      <c r="J10706" s="303" t="s">
        <v>100</v>
      </c>
      <c r="K10706" s="303"/>
      <c r="L10706" s="303"/>
      <c r="M10706" s="2">
        <v>0</v>
      </c>
      <c r="N10706">
        <v>0</v>
      </c>
      <c r="O10706">
        <v>0</v>
      </c>
      <c r="P10706">
        <v>5</v>
      </c>
      <c r="Q10706" s="2">
        <v>1.1111111111111099E-2</v>
      </c>
      <c r="R10706">
        <v>1.1111111111111099E-2</v>
      </c>
      <c r="S10706">
        <v>2.4845199749997701E-2</v>
      </c>
      <c r="T10706">
        <v>5</v>
      </c>
    </row>
    <row r="10707" spans="1:22">
      <c r="A10707" t="s">
        <v>1747</v>
      </c>
      <c r="B10707" t="s">
        <v>1763</v>
      </c>
      <c r="C10707" t="s">
        <v>1491</v>
      </c>
      <c r="D10707" s="1" t="s">
        <v>44</v>
      </c>
      <c r="E10707" s="1" t="s">
        <v>73</v>
      </c>
      <c r="F10707" s="38" t="s">
        <v>73</v>
      </c>
      <c r="G10707" s="151">
        <v>1835</v>
      </c>
      <c r="H10707" s="151">
        <f t="shared" si="642"/>
        <v>1</v>
      </c>
      <c r="I10707" s="213"/>
      <c r="J10707" s="303"/>
      <c r="K10707" s="303"/>
      <c r="L10707" s="303" t="s">
        <v>100</v>
      </c>
      <c r="M10707" s="2">
        <v>2.2222222222222199E-2</v>
      </c>
      <c r="N10707">
        <v>2.2222222222222199E-2</v>
      </c>
      <c r="O10707">
        <v>4.9690399499995298E-2</v>
      </c>
      <c r="P10707">
        <v>5</v>
      </c>
      <c r="Q10707" s="2">
        <v>0</v>
      </c>
      <c r="R10707">
        <v>0</v>
      </c>
      <c r="S10707">
        <v>0</v>
      </c>
      <c r="T10707">
        <v>5</v>
      </c>
    </row>
    <row r="10708" spans="1:22">
      <c r="A10708" t="s">
        <v>1747</v>
      </c>
      <c r="B10708" t="s">
        <v>1765</v>
      </c>
      <c r="C10708" t="s">
        <v>1491</v>
      </c>
      <c r="D10708" s="1" t="s">
        <v>44</v>
      </c>
      <c r="E10708" s="1" t="s">
        <v>73</v>
      </c>
      <c r="F10708" s="38" t="s">
        <v>73</v>
      </c>
      <c r="G10708" s="151">
        <v>0</v>
      </c>
      <c r="H10708" s="151">
        <f t="shared" si="642"/>
        <v>0</v>
      </c>
      <c r="I10708" s="213" t="s">
        <v>100</v>
      </c>
      <c r="J10708" s="303"/>
      <c r="K10708" s="303"/>
      <c r="L10708" s="303"/>
      <c r="M10708" s="2">
        <v>0.133333333333333</v>
      </c>
      <c r="N10708">
        <v>8.5796917841558296E-2</v>
      </c>
      <c r="O10708">
        <v>0.191847740553689</v>
      </c>
      <c r="P10708">
        <v>5</v>
      </c>
      <c r="Q10708" s="2">
        <v>0.248412698412698</v>
      </c>
      <c r="R10708">
        <v>5.1320433046424703E-2</v>
      </c>
      <c r="S10708">
        <v>0.114755976926532</v>
      </c>
      <c r="T10708">
        <v>5</v>
      </c>
    </row>
    <row r="10709" spans="1:22">
      <c r="A10709" t="s">
        <v>1747</v>
      </c>
      <c r="B10709" t="s">
        <v>1765</v>
      </c>
      <c r="C10709" t="s">
        <v>1491</v>
      </c>
      <c r="D10709" s="1" t="s">
        <v>44</v>
      </c>
      <c r="E10709" s="1" t="s">
        <v>73</v>
      </c>
      <c r="F10709" s="38" t="s">
        <v>73</v>
      </c>
      <c r="G10709" s="151">
        <v>30</v>
      </c>
      <c r="H10709" s="151">
        <f t="shared" ref="H10709:H10772" si="643">G10709/1835</f>
        <v>1.6348773841961851E-2</v>
      </c>
      <c r="I10709" s="213"/>
      <c r="J10709" s="303" t="s">
        <v>100</v>
      </c>
      <c r="K10709" s="303"/>
      <c r="L10709" s="303"/>
      <c r="M10709" s="2">
        <v>0.105555555555556</v>
      </c>
      <c r="N10709">
        <v>3.4471315683307899E-2</v>
      </c>
      <c r="O10709">
        <v>7.7080205141731195E-2</v>
      </c>
      <c r="P10709">
        <v>5</v>
      </c>
      <c r="Q10709" s="2">
        <v>0.105555555555556</v>
      </c>
      <c r="R10709">
        <v>4.9222347629637099E-2</v>
      </c>
      <c r="S10709">
        <v>0.110064515311994</v>
      </c>
      <c r="T10709">
        <v>5</v>
      </c>
    </row>
    <row r="10710" spans="1:22">
      <c r="A10710" t="s">
        <v>1747</v>
      </c>
      <c r="B10710" t="s">
        <v>1765</v>
      </c>
      <c r="C10710" t="s">
        <v>1491</v>
      </c>
      <c r="D10710" s="1" t="s">
        <v>44</v>
      </c>
      <c r="E10710" s="1" t="s">
        <v>73</v>
      </c>
      <c r="F10710" s="38" t="s">
        <v>73</v>
      </c>
      <c r="G10710" s="151">
        <v>1835</v>
      </c>
      <c r="H10710" s="151">
        <f t="shared" si="643"/>
        <v>1</v>
      </c>
      <c r="I10710" s="213"/>
      <c r="J10710" s="303"/>
      <c r="K10710" s="303"/>
      <c r="L10710" s="303" t="s">
        <v>100</v>
      </c>
      <c r="M10710" s="2">
        <v>0.105555555555556</v>
      </c>
      <c r="N10710">
        <v>4.4270492918081203E-2</v>
      </c>
      <c r="O10710">
        <v>9.8991831562252594E-2</v>
      </c>
      <c r="P10710">
        <v>5</v>
      </c>
      <c r="Q10710" s="2">
        <v>0.14444444444444399</v>
      </c>
      <c r="R10710">
        <v>5.6519416526043899E-2</v>
      </c>
      <c r="S10710">
        <v>0.12638125740085901</v>
      </c>
      <c r="T10710">
        <v>5</v>
      </c>
    </row>
    <row r="10711" spans="1:22">
      <c r="A10711" t="s">
        <v>1747</v>
      </c>
      <c r="B10711" t="s">
        <v>1767</v>
      </c>
      <c r="C10711" t="s">
        <v>1491</v>
      </c>
      <c r="D10711" s="1" t="s">
        <v>44</v>
      </c>
      <c r="E10711" s="1" t="s">
        <v>73</v>
      </c>
      <c r="F10711" s="38" t="s">
        <v>73</v>
      </c>
      <c r="G10711" s="151">
        <v>0</v>
      </c>
      <c r="H10711" s="151">
        <f t="shared" si="643"/>
        <v>0</v>
      </c>
      <c r="I10711" s="213" t="s">
        <v>100</v>
      </c>
      <c r="J10711" s="303"/>
      <c r="K10711" s="303"/>
      <c r="L10711" s="303"/>
      <c r="M10711" s="2">
        <v>0.33888888888888902</v>
      </c>
      <c r="N10711">
        <v>0.12435016269777401</v>
      </c>
      <c r="O10711">
        <v>0.27805541680538198</v>
      </c>
      <c r="P10711">
        <v>5</v>
      </c>
      <c r="Q10711" s="2">
        <v>6.19047619047619E-2</v>
      </c>
      <c r="R10711">
        <v>2.25262647296594E-2</v>
      </c>
      <c r="S10711">
        <v>5.0370259214674397E-2</v>
      </c>
      <c r="T10711">
        <v>5</v>
      </c>
    </row>
    <row r="10712" spans="1:22">
      <c r="A10712" t="s">
        <v>1747</v>
      </c>
      <c r="B10712" t="s">
        <v>1767</v>
      </c>
      <c r="C10712" t="s">
        <v>1491</v>
      </c>
      <c r="D10712" s="1" t="s">
        <v>44</v>
      </c>
      <c r="E10712" s="1" t="s">
        <v>73</v>
      </c>
      <c r="F10712" s="38" t="s">
        <v>73</v>
      </c>
      <c r="G10712" s="151">
        <v>30</v>
      </c>
      <c r="H10712" s="151">
        <f t="shared" si="643"/>
        <v>1.6348773841961851E-2</v>
      </c>
      <c r="I10712" s="213"/>
      <c r="J10712" s="303" t="s">
        <v>100</v>
      </c>
      <c r="K10712" s="303"/>
      <c r="L10712" s="303"/>
      <c r="M10712" s="2">
        <v>0.116666666666667</v>
      </c>
      <c r="N10712">
        <v>6.8267809596913906E-2</v>
      </c>
      <c r="O10712">
        <v>0.15265146293371201</v>
      </c>
      <c r="P10712">
        <v>5</v>
      </c>
      <c r="Q10712" s="2">
        <v>3.8888888888888903E-2</v>
      </c>
      <c r="R10712">
        <v>2.07869854820774E-2</v>
      </c>
      <c r="S10712">
        <v>4.64811125852264E-2</v>
      </c>
      <c r="T10712">
        <v>5</v>
      </c>
    </row>
    <row r="10713" spans="1:22">
      <c r="A10713" t="s">
        <v>1747</v>
      </c>
      <c r="B10713" t="s">
        <v>1767</v>
      </c>
      <c r="C10713" t="s">
        <v>1491</v>
      </c>
      <c r="D10713" s="1" t="s">
        <v>44</v>
      </c>
      <c r="E10713" s="1" t="s">
        <v>73</v>
      </c>
      <c r="F10713" s="38" t="s">
        <v>73</v>
      </c>
      <c r="G10713" s="151">
        <v>1835</v>
      </c>
      <c r="H10713" s="151">
        <f t="shared" si="643"/>
        <v>1</v>
      </c>
      <c r="I10713" s="213"/>
      <c r="J10713" s="303"/>
      <c r="K10713" s="303"/>
      <c r="L10713" s="303" t="s">
        <v>100</v>
      </c>
      <c r="M10713" s="2">
        <v>9.44444444444444E-2</v>
      </c>
      <c r="N10713">
        <v>6.1864048475889097E-2</v>
      </c>
      <c r="O10713">
        <v>0.13833221775543</v>
      </c>
      <c r="P10713">
        <v>5</v>
      </c>
      <c r="Q10713" s="2">
        <v>4.4444444444444398E-2</v>
      </c>
      <c r="R10713">
        <v>2.07869854820774E-2</v>
      </c>
      <c r="S10713">
        <v>4.64811125852264E-2</v>
      </c>
      <c r="T10713">
        <v>5</v>
      </c>
    </row>
    <row r="10714" spans="1:22">
      <c r="A10714" t="s">
        <v>1747</v>
      </c>
      <c r="B10714" t="s">
        <v>1769</v>
      </c>
      <c r="C10714" t="s">
        <v>1491</v>
      </c>
      <c r="D10714" s="1" t="s">
        <v>44</v>
      </c>
      <c r="E10714" s="1" t="s">
        <v>73</v>
      </c>
      <c r="F10714" s="38" t="s">
        <v>73</v>
      </c>
      <c r="G10714" s="151">
        <v>0</v>
      </c>
      <c r="H10714" s="151">
        <f t="shared" si="643"/>
        <v>0</v>
      </c>
      <c r="I10714" s="213" t="s">
        <v>100</v>
      </c>
      <c r="J10714" s="303"/>
      <c r="K10714" s="303"/>
      <c r="L10714" s="303"/>
      <c r="M10714" s="2">
        <v>0</v>
      </c>
      <c r="N10714">
        <v>0</v>
      </c>
      <c r="O10714">
        <v>0</v>
      </c>
      <c r="P10714">
        <v>5</v>
      </c>
      <c r="Q10714" s="2">
        <v>0</v>
      </c>
      <c r="R10714">
        <v>0</v>
      </c>
      <c r="S10714">
        <v>0</v>
      </c>
      <c r="T10714">
        <v>5</v>
      </c>
    </row>
    <row r="10715" spans="1:22" s="16" customFormat="1">
      <c r="A10715" s="19" t="s">
        <v>1747</v>
      </c>
      <c r="B10715" t="s">
        <v>1769</v>
      </c>
      <c r="C10715" s="16" t="s">
        <v>1491</v>
      </c>
      <c r="D10715" s="14" t="s">
        <v>44</v>
      </c>
      <c r="E10715" s="14" t="s">
        <v>73</v>
      </c>
      <c r="F10715" s="39" t="s">
        <v>73</v>
      </c>
      <c r="G10715" s="152">
        <v>30</v>
      </c>
      <c r="H10715" s="152">
        <f t="shared" si="643"/>
        <v>1.6348773841961851E-2</v>
      </c>
      <c r="I10715" s="442"/>
      <c r="J10715" s="442" t="s">
        <v>100</v>
      </c>
      <c r="K10715" s="442"/>
      <c r="L10715" s="442"/>
      <c r="M10715" s="2">
        <v>0</v>
      </c>
      <c r="N10715">
        <v>0</v>
      </c>
      <c r="O10715">
        <v>0</v>
      </c>
      <c r="P10715">
        <v>5</v>
      </c>
      <c r="Q10715" s="2">
        <v>0</v>
      </c>
      <c r="R10715" s="16">
        <v>0</v>
      </c>
      <c r="S10715">
        <v>0</v>
      </c>
      <c r="T10715" s="16">
        <v>5</v>
      </c>
      <c r="U10715" s="340"/>
      <c r="V10715" s="115"/>
    </row>
    <row r="10716" spans="1:22">
      <c r="A10716" s="2" t="s">
        <v>1747</v>
      </c>
      <c r="B10716" t="s">
        <v>1769</v>
      </c>
      <c r="C10716" t="s">
        <v>1491</v>
      </c>
      <c r="D10716" s="1" t="s">
        <v>44</v>
      </c>
      <c r="E10716" s="1" t="s">
        <v>73</v>
      </c>
      <c r="F10716" s="38" t="s">
        <v>73</v>
      </c>
      <c r="G10716" s="151">
        <v>1835</v>
      </c>
      <c r="H10716" s="151">
        <f t="shared" si="643"/>
        <v>1</v>
      </c>
      <c r="I10716" s="303"/>
      <c r="J10716" s="303"/>
      <c r="K10716" s="303"/>
      <c r="L10716" s="303" t="s">
        <v>100</v>
      </c>
      <c r="M10716" s="2">
        <v>0</v>
      </c>
      <c r="N10716">
        <v>0</v>
      </c>
      <c r="O10716">
        <v>0</v>
      </c>
      <c r="P10716">
        <v>5</v>
      </c>
      <c r="Q10716" s="2">
        <v>0</v>
      </c>
      <c r="R10716">
        <v>0</v>
      </c>
      <c r="S10716">
        <v>0</v>
      </c>
      <c r="T10716">
        <v>5</v>
      </c>
    </row>
    <row r="10717" spans="1:22">
      <c r="A10717" s="2" t="s">
        <v>1747</v>
      </c>
      <c r="B10717" t="s">
        <v>1770</v>
      </c>
      <c r="C10717" t="s">
        <v>1491</v>
      </c>
      <c r="D10717" s="1" t="s">
        <v>44</v>
      </c>
      <c r="E10717" s="1" t="s">
        <v>73</v>
      </c>
      <c r="F10717" s="38" t="s">
        <v>73</v>
      </c>
      <c r="G10717" s="151">
        <v>0</v>
      </c>
      <c r="H10717" s="151">
        <f t="shared" si="643"/>
        <v>0</v>
      </c>
      <c r="I10717" s="303" t="s">
        <v>100</v>
      </c>
      <c r="J10717" s="303"/>
      <c r="K10717" s="303"/>
      <c r="L10717" s="303"/>
      <c r="M10717" s="2">
        <v>0.18888888888888899</v>
      </c>
      <c r="N10717">
        <v>0.103711970569969</v>
      </c>
      <c r="O10717">
        <v>0.23190701627490901</v>
      </c>
      <c r="P10717">
        <v>5</v>
      </c>
      <c r="Q10717" s="2">
        <v>0.22968253968253999</v>
      </c>
      <c r="R10717">
        <v>7.8856944763700795E-2</v>
      </c>
      <c r="S10717">
        <v>0.17632948898958101</v>
      </c>
      <c r="T10717">
        <v>5</v>
      </c>
    </row>
    <row r="10718" spans="1:22">
      <c r="A10718" s="2" t="s">
        <v>1747</v>
      </c>
      <c r="B10718" t="s">
        <v>1770</v>
      </c>
      <c r="C10718" t="s">
        <v>1491</v>
      </c>
      <c r="D10718" s="1" t="s">
        <v>44</v>
      </c>
      <c r="E10718" s="1" t="s">
        <v>73</v>
      </c>
      <c r="F10718" s="38" t="s">
        <v>73</v>
      </c>
      <c r="G10718" s="151">
        <v>30</v>
      </c>
      <c r="H10718" s="151">
        <f t="shared" si="643"/>
        <v>1.6348773841961851E-2</v>
      </c>
      <c r="I10718" s="303"/>
      <c r="J10718" s="303" t="s">
        <v>100</v>
      </c>
      <c r="K10718" s="303"/>
      <c r="L10718" s="303"/>
      <c r="M10718" s="2">
        <v>4.4444444444444398E-2</v>
      </c>
      <c r="N10718">
        <v>3.2394177193584998E-2</v>
      </c>
      <c r="O10718">
        <v>7.2435582280029401E-2</v>
      </c>
      <c r="P10718">
        <v>5</v>
      </c>
      <c r="Q10718" s="2">
        <v>5.5555555555555601E-2</v>
      </c>
      <c r="R10718">
        <v>1.9641855032959701E-2</v>
      </c>
      <c r="S10718">
        <v>4.3920523057894199E-2</v>
      </c>
      <c r="T10718">
        <v>5</v>
      </c>
    </row>
    <row r="10719" spans="1:22">
      <c r="A10719" s="2" t="s">
        <v>1747</v>
      </c>
      <c r="B10719" t="s">
        <v>1770</v>
      </c>
      <c r="C10719" t="s">
        <v>1491</v>
      </c>
      <c r="D10719" s="1" t="s">
        <v>44</v>
      </c>
      <c r="E10719" s="1" t="s">
        <v>73</v>
      </c>
      <c r="F10719" s="38" t="s">
        <v>73</v>
      </c>
      <c r="G10719" s="151">
        <v>1835</v>
      </c>
      <c r="H10719" s="151">
        <f t="shared" si="643"/>
        <v>1</v>
      </c>
      <c r="I10719" s="303"/>
      <c r="J10719" s="303"/>
      <c r="K10719" s="303"/>
      <c r="L10719" s="303" t="s">
        <v>100</v>
      </c>
      <c r="M10719" s="2">
        <v>2.7777777777777801E-2</v>
      </c>
      <c r="N10719">
        <v>2.7777777777777801E-2</v>
      </c>
      <c r="O10719">
        <v>6.2112999374994197E-2</v>
      </c>
      <c r="P10719">
        <v>5</v>
      </c>
      <c r="Q10719" s="2">
        <v>2.2222222222222199E-2</v>
      </c>
      <c r="R10719">
        <v>1.6197088596792499E-2</v>
      </c>
      <c r="S10719">
        <v>3.62177911400147E-2</v>
      </c>
      <c r="T10719">
        <v>5</v>
      </c>
    </row>
    <row r="10720" spans="1:22">
      <c r="A10720" s="2" t="s">
        <v>1747</v>
      </c>
      <c r="B10720" t="s">
        <v>1775</v>
      </c>
      <c r="C10720" t="s">
        <v>1491</v>
      </c>
      <c r="D10720" s="1" t="s">
        <v>44</v>
      </c>
      <c r="E10720" s="1" t="s">
        <v>73</v>
      </c>
      <c r="F10720" s="38" t="s">
        <v>73</v>
      </c>
      <c r="G10720" s="151">
        <v>0</v>
      </c>
      <c r="H10720" s="151">
        <f t="shared" si="643"/>
        <v>0</v>
      </c>
      <c r="I10720" s="303" t="s">
        <v>100</v>
      </c>
      <c r="J10720" s="303"/>
      <c r="K10720" s="303"/>
      <c r="L10720" s="303"/>
      <c r="M10720" s="2">
        <v>0.122222222222222</v>
      </c>
      <c r="N10720">
        <v>5.4574674178856898E-2</v>
      </c>
      <c r="O10720">
        <v>0.122032681313827</v>
      </c>
      <c r="P10720">
        <v>5</v>
      </c>
      <c r="Q10720" s="2">
        <v>5.5555555555555497E-3</v>
      </c>
      <c r="R10720">
        <v>5.5555555555555497E-3</v>
      </c>
      <c r="S10720">
        <v>1.24225998749988E-2</v>
      </c>
      <c r="T10720">
        <v>5</v>
      </c>
    </row>
    <row r="10721" spans="1:20">
      <c r="A10721" s="2" t="s">
        <v>1747</v>
      </c>
      <c r="B10721" t="s">
        <v>1775</v>
      </c>
      <c r="C10721" t="s">
        <v>1491</v>
      </c>
      <c r="D10721" s="1" t="s">
        <v>44</v>
      </c>
      <c r="E10721" s="1" t="s">
        <v>73</v>
      </c>
      <c r="F10721" s="38" t="s">
        <v>73</v>
      </c>
      <c r="G10721" s="151">
        <v>30</v>
      </c>
      <c r="H10721" s="151">
        <f t="shared" si="643"/>
        <v>1.6348773841961851E-2</v>
      </c>
      <c r="I10721" s="303"/>
      <c r="J10721" s="303" t="s">
        <v>100</v>
      </c>
      <c r="K10721" s="303"/>
      <c r="L10721" s="303"/>
      <c r="M10721" s="2">
        <v>0.05</v>
      </c>
      <c r="N10721">
        <v>2.3895347964007298E-2</v>
      </c>
      <c r="O10721">
        <v>5.3431622393531497E-2</v>
      </c>
      <c r="P10721">
        <v>5</v>
      </c>
      <c r="Q10721" s="2">
        <v>0</v>
      </c>
      <c r="R10721">
        <v>0</v>
      </c>
      <c r="S10721">
        <v>0</v>
      </c>
      <c r="T10721">
        <v>5</v>
      </c>
    </row>
    <row r="10722" spans="1:20">
      <c r="A10722" s="2" t="s">
        <v>1747</v>
      </c>
      <c r="B10722" t="s">
        <v>1775</v>
      </c>
      <c r="C10722" t="s">
        <v>1491</v>
      </c>
      <c r="D10722" s="1" t="s">
        <v>44</v>
      </c>
      <c r="E10722" s="1" t="s">
        <v>73</v>
      </c>
      <c r="F10722" s="38" t="s">
        <v>73</v>
      </c>
      <c r="G10722" s="151">
        <v>1835</v>
      </c>
      <c r="H10722" s="151">
        <f t="shared" si="643"/>
        <v>1</v>
      </c>
      <c r="I10722" s="303"/>
      <c r="J10722" s="303"/>
      <c r="K10722" s="303"/>
      <c r="L10722" s="303" t="s">
        <v>100</v>
      </c>
      <c r="M10722" s="2">
        <v>0.27222222222222198</v>
      </c>
      <c r="N10722">
        <v>0.15148442449373301</v>
      </c>
      <c r="O10722">
        <v>0.33872947070042098</v>
      </c>
      <c r="P10722">
        <v>5</v>
      </c>
      <c r="Q10722" s="2">
        <v>1.6666666666666701E-2</v>
      </c>
      <c r="R10722">
        <v>1.6666666666666701E-2</v>
      </c>
      <c r="S10722">
        <v>3.7267799624996503E-2</v>
      </c>
      <c r="T10722">
        <v>5</v>
      </c>
    </row>
    <row r="10723" spans="1:20">
      <c r="A10723" s="2" t="s">
        <v>1747</v>
      </c>
      <c r="B10723" t="s">
        <v>1783</v>
      </c>
      <c r="C10723" t="s">
        <v>1491</v>
      </c>
      <c r="D10723" s="1" t="s">
        <v>44</v>
      </c>
      <c r="E10723" s="1" t="s">
        <v>73</v>
      </c>
      <c r="F10723" s="38" t="s">
        <v>73</v>
      </c>
      <c r="G10723" s="151">
        <v>0</v>
      </c>
      <c r="H10723" s="151">
        <f t="shared" si="643"/>
        <v>0</v>
      </c>
      <c r="I10723" s="303" t="s">
        <v>100</v>
      </c>
      <c r="J10723" s="303"/>
      <c r="K10723" s="303"/>
      <c r="L10723" s="303"/>
      <c r="M10723" s="2">
        <v>0</v>
      </c>
      <c r="N10723">
        <v>0</v>
      </c>
      <c r="O10723">
        <v>0</v>
      </c>
      <c r="P10723">
        <v>5</v>
      </c>
      <c r="Q10723" s="2">
        <v>0</v>
      </c>
      <c r="R10723">
        <v>0</v>
      </c>
      <c r="S10723">
        <v>0</v>
      </c>
      <c r="T10723">
        <v>5</v>
      </c>
    </row>
    <row r="10724" spans="1:20">
      <c r="A10724" s="2" t="s">
        <v>1747</v>
      </c>
      <c r="B10724" t="s">
        <v>1783</v>
      </c>
      <c r="C10724" t="s">
        <v>1491</v>
      </c>
      <c r="D10724" s="1" t="s">
        <v>44</v>
      </c>
      <c r="E10724" s="1" t="s">
        <v>73</v>
      </c>
      <c r="F10724" s="38" t="s">
        <v>73</v>
      </c>
      <c r="G10724" s="151">
        <v>30</v>
      </c>
      <c r="H10724" s="151">
        <f t="shared" si="643"/>
        <v>1.6348773841961851E-2</v>
      </c>
      <c r="I10724" s="303"/>
      <c r="J10724" s="303" t="s">
        <v>100</v>
      </c>
      <c r="K10724" s="303"/>
      <c r="L10724" s="303"/>
      <c r="M10724" s="2">
        <v>0</v>
      </c>
      <c r="N10724">
        <v>0</v>
      </c>
      <c r="O10724">
        <v>0</v>
      </c>
      <c r="P10724">
        <v>5</v>
      </c>
      <c r="Q10724" s="2">
        <v>0</v>
      </c>
      <c r="R10724">
        <v>0</v>
      </c>
      <c r="S10724">
        <v>0</v>
      </c>
      <c r="T10724">
        <v>5</v>
      </c>
    </row>
    <row r="10725" spans="1:20">
      <c r="A10725" s="2" t="s">
        <v>1747</v>
      </c>
      <c r="B10725" t="s">
        <v>1783</v>
      </c>
      <c r="C10725" t="s">
        <v>1491</v>
      </c>
      <c r="D10725" s="1" t="s">
        <v>44</v>
      </c>
      <c r="E10725" s="1" t="s">
        <v>73</v>
      </c>
      <c r="F10725" s="38" t="s">
        <v>73</v>
      </c>
      <c r="G10725" s="151">
        <v>1835</v>
      </c>
      <c r="H10725" s="151">
        <f t="shared" si="643"/>
        <v>1</v>
      </c>
      <c r="I10725" s="303"/>
      <c r="J10725" s="303"/>
      <c r="K10725" s="303"/>
      <c r="L10725" s="303" t="s">
        <v>100</v>
      </c>
      <c r="M10725" s="2">
        <v>0</v>
      </c>
      <c r="N10725">
        <v>0</v>
      </c>
      <c r="O10725">
        <v>0</v>
      </c>
      <c r="P10725">
        <v>5</v>
      </c>
      <c r="Q10725" s="2">
        <v>0</v>
      </c>
      <c r="R10725">
        <v>0</v>
      </c>
      <c r="S10725">
        <v>0</v>
      </c>
      <c r="T10725">
        <v>5</v>
      </c>
    </row>
    <row r="10726" spans="1:20">
      <c r="A10726" s="2" t="s">
        <v>1747</v>
      </c>
      <c r="B10726" t="s">
        <v>1784</v>
      </c>
      <c r="C10726" t="s">
        <v>1491</v>
      </c>
      <c r="D10726" s="1" t="s">
        <v>44</v>
      </c>
      <c r="E10726" s="1" t="s">
        <v>73</v>
      </c>
      <c r="F10726" s="38" t="s">
        <v>73</v>
      </c>
      <c r="G10726" s="151">
        <v>0</v>
      </c>
      <c r="H10726" s="151">
        <f t="shared" si="643"/>
        <v>0</v>
      </c>
      <c r="I10726" s="303" t="s">
        <v>100</v>
      </c>
      <c r="J10726" s="303"/>
      <c r="K10726" s="303"/>
      <c r="L10726" s="303"/>
      <c r="M10726" s="2">
        <v>1.1111111111111099E-2</v>
      </c>
      <c r="N10726">
        <v>1.1111111111111099E-2</v>
      </c>
      <c r="O10726">
        <v>2.4845199749997701E-2</v>
      </c>
      <c r="P10726">
        <v>5</v>
      </c>
      <c r="Q10726" s="2">
        <v>8.3333333333333301E-2</v>
      </c>
      <c r="R10726">
        <v>5.1219691429404898E-2</v>
      </c>
      <c r="S10726">
        <v>0.114530711822713</v>
      </c>
      <c r="T10726">
        <v>5</v>
      </c>
    </row>
    <row r="10727" spans="1:20">
      <c r="A10727" s="2" t="s">
        <v>1747</v>
      </c>
      <c r="B10727" t="s">
        <v>1784</v>
      </c>
      <c r="C10727" t="s">
        <v>1491</v>
      </c>
      <c r="D10727" s="1" t="s">
        <v>44</v>
      </c>
      <c r="E10727" s="1" t="s">
        <v>73</v>
      </c>
      <c r="F10727" s="38" t="s">
        <v>73</v>
      </c>
      <c r="G10727" s="151">
        <v>30</v>
      </c>
      <c r="H10727" s="151">
        <f t="shared" si="643"/>
        <v>1.6348773841961851E-2</v>
      </c>
      <c r="I10727" s="303"/>
      <c r="J10727" s="303" t="s">
        <v>100</v>
      </c>
      <c r="K10727" s="303"/>
      <c r="L10727" s="303"/>
      <c r="M10727" s="2">
        <v>1.1111111111111099E-2</v>
      </c>
      <c r="N10727">
        <v>1.1111111111111099E-2</v>
      </c>
      <c r="O10727">
        <v>2.4845199749997701E-2</v>
      </c>
      <c r="P10727">
        <v>5</v>
      </c>
      <c r="Q10727" s="2">
        <v>0</v>
      </c>
      <c r="R10727">
        <v>0</v>
      </c>
      <c r="S10727">
        <v>0</v>
      </c>
      <c r="T10727">
        <v>5</v>
      </c>
    </row>
    <row r="10728" spans="1:20">
      <c r="A10728" s="2" t="s">
        <v>1747</v>
      </c>
      <c r="B10728" t="s">
        <v>1784</v>
      </c>
      <c r="C10728" t="s">
        <v>1491</v>
      </c>
      <c r="D10728" s="1" t="s">
        <v>44</v>
      </c>
      <c r="E10728" s="1" t="s">
        <v>73</v>
      </c>
      <c r="F10728" s="38" t="s">
        <v>73</v>
      </c>
      <c r="G10728" s="151">
        <v>1835</v>
      </c>
      <c r="H10728" s="151">
        <f t="shared" si="643"/>
        <v>1</v>
      </c>
      <c r="I10728" s="303"/>
      <c r="J10728" s="303"/>
      <c r="K10728" s="303"/>
      <c r="L10728" s="303" t="s">
        <v>100</v>
      </c>
      <c r="M10728" s="2">
        <v>0</v>
      </c>
      <c r="N10728">
        <v>0</v>
      </c>
      <c r="O10728">
        <v>0</v>
      </c>
      <c r="P10728">
        <v>5</v>
      </c>
      <c r="Q10728" s="2">
        <v>0</v>
      </c>
      <c r="R10728">
        <v>0</v>
      </c>
      <c r="S10728">
        <v>0</v>
      </c>
      <c r="T10728">
        <v>5</v>
      </c>
    </row>
    <row r="10729" spans="1:20">
      <c r="A10729" s="2" t="s">
        <v>1747</v>
      </c>
      <c r="B10729" t="s">
        <v>1785</v>
      </c>
      <c r="C10729" t="s">
        <v>1491</v>
      </c>
      <c r="D10729" s="1" t="s">
        <v>44</v>
      </c>
      <c r="E10729" s="1" t="s">
        <v>73</v>
      </c>
      <c r="F10729" s="38" t="s">
        <v>73</v>
      </c>
      <c r="G10729" s="151">
        <v>0</v>
      </c>
      <c r="H10729" s="151">
        <f t="shared" si="643"/>
        <v>0</v>
      </c>
      <c r="I10729" s="303" t="s">
        <v>100</v>
      </c>
      <c r="J10729" s="303"/>
      <c r="K10729" s="303"/>
      <c r="L10729" s="303"/>
      <c r="M10729" s="2">
        <v>0.65</v>
      </c>
      <c r="N10729">
        <v>0.175813804427185</v>
      </c>
      <c r="O10729">
        <v>0.393131618082039</v>
      </c>
      <c r="P10729">
        <v>5</v>
      </c>
      <c r="Q10729" s="2">
        <v>0.79111111111111099</v>
      </c>
      <c r="R10729">
        <v>7.0419414424869695E-2</v>
      </c>
      <c r="S10729">
        <v>0.15746259758973799</v>
      </c>
      <c r="T10729">
        <v>5</v>
      </c>
    </row>
    <row r="10730" spans="1:20">
      <c r="A10730" s="2" t="s">
        <v>1747</v>
      </c>
      <c r="B10730" t="s">
        <v>1785</v>
      </c>
      <c r="C10730" t="s">
        <v>1491</v>
      </c>
      <c r="D10730" s="1" t="s">
        <v>44</v>
      </c>
      <c r="E10730" s="1" t="s">
        <v>73</v>
      </c>
      <c r="F10730" s="38" t="s">
        <v>73</v>
      </c>
      <c r="G10730" s="151">
        <v>30</v>
      </c>
      <c r="H10730" s="151">
        <f t="shared" si="643"/>
        <v>1.6348773841961851E-2</v>
      </c>
      <c r="I10730" s="213"/>
      <c r="J10730" s="303" t="s">
        <v>100</v>
      </c>
      <c r="K10730" s="303"/>
      <c r="L10730" s="303"/>
      <c r="M10730" s="2">
        <v>0.655555555555556</v>
      </c>
      <c r="N10730">
        <v>0.17515425300482701</v>
      </c>
      <c r="O10730">
        <v>0.39165681626699</v>
      </c>
      <c r="P10730">
        <v>5</v>
      </c>
      <c r="Q10730" s="2">
        <v>0.55000000000000004</v>
      </c>
      <c r="R10730">
        <v>0.14065543223524599</v>
      </c>
      <c r="S10730">
        <v>0.31451510788262599</v>
      </c>
      <c r="T10730">
        <v>5</v>
      </c>
    </row>
    <row r="10731" spans="1:20">
      <c r="A10731" s="2" t="s">
        <v>1747</v>
      </c>
      <c r="B10731" t="s">
        <v>1785</v>
      </c>
      <c r="C10731" t="s">
        <v>1491</v>
      </c>
      <c r="D10731" s="1" t="s">
        <v>44</v>
      </c>
      <c r="E10731" s="1" t="s">
        <v>73</v>
      </c>
      <c r="F10731" s="38" t="s">
        <v>73</v>
      </c>
      <c r="G10731" s="151">
        <v>1835</v>
      </c>
      <c r="H10731" s="151">
        <f t="shared" si="643"/>
        <v>1</v>
      </c>
      <c r="I10731" s="213"/>
      <c r="J10731" s="303"/>
      <c r="K10731" s="303"/>
      <c r="L10731" s="303" t="s">
        <v>100</v>
      </c>
      <c r="M10731" s="2">
        <v>0.55555555555555602</v>
      </c>
      <c r="N10731">
        <v>0.180020574955774</v>
      </c>
      <c r="O10731">
        <v>0.40253824294970703</v>
      </c>
      <c r="P10731">
        <v>5</v>
      </c>
      <c r="Q10731" s="2">
        <v>0.38888888888888901</v>
      </c>
      <c r="R10731">
        <v>0.121080526209463</v>
      </c>
      <c r="S10731">
        <v>0.27074428735580502</v>
      </c>
      <c r="T10731">
        <v>5</v>
      </c>
    </row>
    <row r="10732" spans="1:20">
      <c r="A10732" s="2" t="s">
        <v>1747</v>
      </c>
      <c r="B10732" t="s">
        <v>1786</v>
      </c>
      <c r="C10732" t="s">
        <v>1491</v>
      </c>
      <c r="D10732" s="1" t="s">
        <v>44</v>
      </c>
      <c r="E10732" s="1" t="s">
        <v>73</v>
      </c>
      <c r="F10732" s="38" t="s">
        <v>73</v>
      </c>
      <c r="G10732" s="151">
        <v>0</v>
      </c>
      <c r="H10732" s="151">
        <f t="shared" si="643"/>
        <v>0</v>
      </c>
      <c r="I10732" s="213" t="s">
        <v>100</v>
      </c>
      <c r="J10732" s="303"/>
      <c r="K10732" s="303"/>
      <c r="L10732" s="303"/>
      <c r="M10732" s="2">
        <v>0.25555555555555598</v>
      </c>
      <c r="N10732">
        <v>9.99228097144719E-2</v>
      </c>
      <c r="O10732">
        <v>0.22343419502433601</v>
      </c>
      <c r="P10732">
        <v>5</v>
      </c>
      <c r="Q10732" s="2">
        <v>0.37698412698412698</v>
      </c>
      <c r="R10732">
        <v>8.4151688496100704E-2</v>
      </c>
      <c r="S10732">
        <v>0.188168895898668</v>
      </c>
      <c r="T10732">
        <v>5</v>
      </c>
    </row>
    <row r="10733" spans="1:20">
      <c r="A10733" s="2" t="s">
        <v>1747</v>
      </c>
      <c r="B10733" t="s">
        <v>1786</v>
      </c>
      <c r="C10733" t="s">
        <v>1491</v>
      </c>
      <c r="D10733" s="1" t="s">
        <v>44</v>
      </c>
      <c r="E10733" s="1" t="s">
        <v>73</v>
      </c>
      <c r="F10733" s="38" t="s">
        <v>73</v>
      </c>
      <c r="G10733" s="151">
        <v>30</v>
      </c>
      <c r="H10733" s="151">
        <f t="shared" si="643"/>
        <v>1.6348773841961851E-2</v>
      </c>
      <c r="I10733" s="213"/>
      <c r="J10733" s="303" t="s">
        <v>100</v>
      </c>
      <c r="K10733" s="303"/>
      <c r="L10733" s="303"/>
      <c r="M10733" s="2">
        <v>2.2222222222222199E-2</v>
      </c>
      <c r="N10733">
        <v>1.6197088596792499E-2</v>
      </c>
      <c r="O10733">
        <v>3.62177911400147E-2</v>
      </c>
      <c r="P10733">
        <v>5</v>
      </c>
      <c r="Q10733" s="2">
        <v>5.5555555555555497E-3</v>
      </c>
      <c r="R10733">
        <v>5.5555555555555497E-3</v>
      </c>
      <c r="S10733">
        <v>1.24225998749988E-2</v>
      </c>
      <c r="T10733">
        <v>5</v>
      </c>
    </row>
    <row r="10734" spans="1:20">
      <c r="A10734" s="2" t="s">
        <v>1747</v>
      </c>
      <c r="B10734" t="s">
        <v>1786</v>
      </c>
      <c r="C10734" t="s">
        <v>1491</v>
      </c>
      <c r="D10734" s="1" t="s">
        <v>44</v>
      </c>
      <c r="E10734" s="1" t="s">
        <v>73</v>
      </c>
      <c r="F10734" s="38" t="s">
        <v>73</v>
      </c>
      <c r="G10734" s="151">
        <v>1835</v>
      </c>
      <c r="H10734" s="151">
        <f t="shared" si="643"/>
        <v>1</v>
      </c>
      <c r="I10734" s="213"/>
      <c r="J10734" s="303"/>
      <c r="K10734" s="303"/>
      <c r="L10734" s="303" t="s">
        <v>100</v>
      </c>
      <c r="M10734" s="2">
        <v>0.13888888888888901</v>
      </c>
      <c r="N10734">
        <v>9.3788572311856305E-2</v>
      </c>
      <c r="O10734">
        <v>0.20971762320196499</v>
      </c>
      <c r="P10734">
        <v>5</v>
      </c>
      <c r="Q10734" s="2">
        <v>3.3333333333333298E-2</v>
      </c>
      <c r="R10734">
        <v>2.2222222222222199E-2</v>
      </c>
      <c r="S10734">
        <v>4.9690399499995298E-2</v>
      </c>
      <c r="T10734">
        <v>5</v>
      </c>
    </row>
    <row r="10735" spans="1:20">
      <c r="A10735" t="s">
        <v>1747</v>
      </c>
      <c r="B10735" t="s">
        <v>1787</v>
      </c>
      <c r="C10735" t="s">
        <v>1491</v>
      </c>
      <c r="D10735" s="1" t="s">
        <v>44</v>
      </c>
      <c r="E10735" s="1" t="s">
        <v>73</v>
      </c>
      <c r="F10735" s="38" t="s">
        <v>73</v>
      </c>
      <c r="G10735" s="151">
        <v>0</v>
      </c>
      <c r="H10735" s="151">
        <f t="shared" si="643"/>
        <v>0</v>
      </c>
      <c r="I10735" s="213" t="s">
        <v>100</v>
      </c>
      <c r="J10735" s="303"/>
      <c r="K10735" s="303"/>
      <c r="L10735" s="303"/>
      <c r="M10735" s="2">
        <v>5.5555555555555601E-2</v>
      </c>
      <c r="N10735">
        <v>2.6352313834736501E-2</v>
      </c>
      <c r="O10735">
        <v>5.8925565098879001E-2</v>
      </c>
      <c r="P10735">
        <v>5</v>
      </c>
      <c r="Q10735" s="2">
        <v>0.23619047619047601</v>
      </c>
      <c r="R10735">
        <v>7.8270869741804805E-2</v>
      </c>
      <c r="S10735">
        <v>0.17501898540070701</v>
      </c>
      <c r="T10735">
        <v>5</v>
      </c>
    </row>
    <row r="10736" spans="1:20">
      <c r="A10736" t="s">
        <v>1747</v>
      </c>
      <c r="B10736" t="s">
        <v>1787</v>
      </c>
      <c r="C10736" t="s">
        <v>1491</v>
      </c>
      <c r="D10736" s="1" t="s">
        <v>44</v>
      </c>
      <c r="E10736" s="1" t="s">
        <v>73</v>
      </c>
      <c r="F10736" s="38" t="s">
        <v>73</v>
      </c>
      <c r="G10736" s="151">
        <v>30</v>
      </c>
      <c r="H10736" s="151">
        <f t="shared" si="643"/>
        <v>1.6348773841961851E-2</v>
      </c>
      <c r="I10736" s="213"/>
      <c r="J10736" s="303" t="s">
        <v>100</v>
      </c>
      <c r="K10736" s="303"/>
      <c r="L10736" s="303"/>
      <c r="M10736" s="2">
        <v>6.1111111111111102E-2</v>
      </c>
      <c r="N10736">
        <v>3.6641405439647001E-2</v>
      </c>
      <c r="O10736">
        <v>8.1932673354181307E-2</v>
      </c>
      <c r="P10736">
        <v>5</v>
      </c>
      <c r="Q10736" s="2">
        <v>5.5555555555555601E-2</v>
      </c>
      <c r="R10736">
        <v>3.62177911400147E-2</v>
      </c>
      <c r="S10736">
        <v>8.09854429839625E-2</v>
      </c>
      <c r="T10736">
        <v>5</v>
      </c>
    </row>
    <row r="10737" spans="1:22">
      <c r="A10737" t="s">
        <v>1747</v>
      </c>
      <c r="B10737" t="s">
        <v>1787</v>
      </c>
      <c r="C10737" t="s">
        <v>1491</v>
      </c>
      <c r="D10737" s="1" t="s">
        <v>44</v>
      </c>
      <c r="E10737" s="1" t="s">
        <v>73</v>
      </c>
      <c r="F10737" s="38" t="s">
        <v>73</v>
      </c>
      <c r="G10737" s="151">
        <v>1835</v>
      </c>
      <c r="H10737" s="151">
        <f t="shared" si="643"/>
        <v>1</v>
      </c>
      <c r="I10737" s="213"/>
      <c r="J10737" s="303"/>
      <c r="K10737" s="303"/>
      <c r="L10737" s="303" t="s">
        <v>100</v>
      </c>
      <c r="M10737" s="2">
        <v>0.116666666666667</v>
      </c>
      <c r="N10737">
        <v>4.5133546692421998E-2</v>
      </c>
      <c r="O10737">
        <v>0.100921678469916</v>
      </c>
      <c r="P10737">
        <v>5</v>
      </c>
      <c r="Q10737" s="2">
        <v>7.7777777777777807E-2</v>
      </c>
      <c r="R10737">
        <v>5.2263577006185502E-2</v>
      </c>
      <c r="S10737">
        <v>0.116864910933126</v>
      </c>
      <c r="T10737">
        <v>5</v>
      </c>
    </row>
    <row r="10738" spans="1:22">
      <c r="A10738" t="s">
        <v>1747</v>
      </c>
      <c r="B10738" t="s">
        <v>1790</v>
      </c>
      <c r="C10738" t="s">
        <v>1491</v>
      </c>
      <c r="D10738" s="1" t="s">
        <v>44</v>
      </c>
      <c r="E10738" s="1" t="s">
        <v>73</v>
      </c>
      <c r="F10738" s="38" t="s">
        <v>73</v>
      </c>
      <c r="G10738" s="151">
        <v>0</v>
      </c>
      <c r="H10738" s="151">
        <f t="shared" si="643"/>
        <v>0</v>
      </c>
      <c r="I10738" s="213" t="s">
        <v>100</v>
      </c>
      <c r="J10738" s="303"/>
      <c r="K10738" s="303"/>
      <c r="L10738" s="303"/>
      <c r="M10738" s="2">
        <v>0</v>
      </c>
      <c r="N10738">
        <v>0</v>
      </c>
      <c r="O10738">
        <v>0</v>
      </c>
      <c r="P10738">
        <v>5</v>
      </c>
      <c r="Q10738" s="2">
        <v>0</v>
      </c>
      <c r="R10738">
        <v>0</v>
      </c>
      <c r="S10738">
        <v>0</v>
      </c>
      <c r="T10738">
        <v>5</v>
      </c>
    </row>
    <row r="10739" spans="1:22">
      <c r="A10739" t="s">
        <v>1747</v>
      </c>
      <c r="B10739" t="s">
        <v>1790</v>
      </c>
      <c r="C10739" t="s">
        <v>1491</v>
      </c>
      <c r="D10739" s="1" t="s">
        <v>44</v>
      </c>
      <c r="E10739" s="1" t="s">
        <v>73</v>
      </c>
      <c r="F10739" s="38" t="s">
        <v>73</v>
      </c>
      <c r="G10739" s="151">
        <v>30</v>
      </c>
      <c r="H10739" s="151">
        <f t="shared" si="643"/>
        <v>1.6348773841961851E-2</v>
      </c>
      <c r="I10739" s="213"/>
      <c r="J10739" s="303" t="s">
        <v>100</v>
      </c>
      <c r="K10739" s="303"/>
      <c r="L10739" s="303"/>
      <c r="M10739" s="2">
        <v>0</v>
      </c>
      <c r="N10739">
        <v>0</v>
      </c>
      <c r="O10739">
        <v>0</v>
      </c>
      <c r="P10739">
        <v>5</v>
      </c>
      <c r="Q10739" s="2">
        <v>0</v>
      </c>
      <c r="R10739">
        <v>0</v>
      </c>
      <c r="S10739">
        <v>0</v>
      </c>
      <c r="T10739">
        <v>5</v>
      </c>
    </row>
    <row r="10740" spans="1:22">
      <c r="A10740" t="s">
        <v>1747</v>
      </c>
      <c r="B10740" t="s">
        <v>1790</v>
      </c>
      <c r="C10740" t="s">
        <v>1491</v>
      </c>
      <c r="D10740" s="1" t="s">
        <v>44</v>
      </c>
      <c r="E10740" s="1" t="s">
        <v>73</v>
      </c>
      <c r="F10740" s="38" t="s">
        <v>73</v>
      </c>
      <c r="G10740" s="151">
        <v>1835</v>
      </c>
      <c r="H10740" s="151">
        <f t="shared" si="643"/>
        <v>1</v>
      </c>
      <c r="I10740" s="213"/>
      <c r="J10740" s="303"/>
      <c r="K10740" s="303"/>
      <c r="L10740" s="303" t="s">
        <v>100</v>
      </c>
      <c r="M10740" s="2">
        <v>0</v>
      </c>
      <c r="N10740">
        <v>0</v>
      </c>
      <c r="O10740">
        <v>0</v>
      </c>
      <c r="P10740">
        <v>5</v>
      </c>
      <c r="Q10740" s="2">
        <v>0</v>
      </c>
      <c r="R10740">
        <v>0</v>
      </c>
      <c r="S10740">
        <v>0</v>
      </c>
      <c r="T10740">
        <v>5</v>
      </c>
    </row>
    <row r="10741" spans="1:22">
      <c r="A10741" t="s">
        <v>1747</v>
      </c>
      <c r="B10741" t="s">
        <v>1795</v>
      </c>
      <c r="C10741" t="s">
        <v>1491</v>
      </c>
      <c r="D10741" s="1" t="s">
        <v>44</v>
      </c>
      <c r="E10741" s="1" t="s">
        <v>73</v>
      </c>
      <c r="F10741" s="38" t="s">
        <v>73</v>
      </c>
      <c r="G10741" s="151">
        <v>0</v>
      </c>
      <c r="H10741" s="151">
        <f t="shared" si="643"/>
        <v>0</v>
      </c>
      <c r="I10741" s="213" t="s">
        <v>100</v>
      </c>
      <c r="J10741" s="303"/>
      <c r="K10741" s="303"/>
      <c r="L10741" s="303"/>
      <c r="M10741" s="2">
        <v>3.8888888888888903E-2</v>
      </c>
      <c r="N10741">
        <v>3.8888888888888903E-2</v>
      </c>
      <c r="O10741">
        <v>8.6958199124991795E-2</v>
      </c>
      <c r="P10741">
        <v>5</v>
      </c>
      <c r="Q10741" s="2">
        <v>0</v>
      </c>
      <c r="R10741">
        <v>0</v>
      </c>
      <c r="S10741">
        <v>0</v>
      </c>
      <c r="T10741">
        <v>5</v>
      </c>
    </row>
    <row r="10742" spans="1:22">
      <c r="A10742" t="s">
        <v>1747</v>
      </c>
      <c r="B10742" t="s">
        <v>1795</v>
      </c>
      <c r="C10742" t="s">
        <v>1491</v>
      </c>
      <c r="D10742" s="1" t="s">
        <v>44</v>
      </c>
      <c r="E10742" s="1" t="s">
        <v>73</v>
      </c>
      <c r="F10742" s="38" t="s">
        <v>73</v>
      </c>
      <c r="G10742" s="151">
        <v>30</v>
      </c>
      <c r="H10742" s="151">
        <f t="shared" si="643"/>
        <v>1.6348773841961851E-2</v>
      </c>
      <c r="I10742" s="213"/>
      <c r="J10742" s="303" t="s">
        <v>100</v>
      </c>
      <c r="K10742" s="303"/>
      <c r="L10742" s="303"/>
      <c r="M10742" s="2">
        <v>1.6666666666666701E-2</v>
      </c>
      <c r="N10742">
        <v>1.6666666666666701E-2</v>
      </c>
      <c r="O10742">
        <v>3.7267799624996503E-2</v>
      </c>
      <c r="P10742">
        <v>5</v>
      </c>
      <c r="Q10742" s="2">
        <v>0</v>
      </c>
      <c r="R10742">
        <v>0</v>
      </c>
      <c r="S10742">
        <v>0</v>
      </c>
      <c r="T10742">
        <v>5</v>
      </c>
    </row>
    <row r="10743" spans="1:22">
      <c r="A10743" t="s">
        <v>1747</v>
      </c>
      <c r="B10743" t="s">
        <v>1795</v>
      </c>
      <c r="C10743" t="s">
        <v>1491</v>
      </c>
      <c r="D10743" s="1" t="s">
        <v>44</v>
      </c>
      <c r="E10743" s="1" t="s">
        <v>73</v>
      </c>
      <c r="F10743" s="38" t="s">
        <v>73</v>
      </c>
      <c r="G10743" s="151">
        <v>1835</v>
      </c>
      <c r="H10743" s="151">
        <f t="shared" si="643"/>
        <v>1</v>
      </c>
      <c r="I10743" s="213"/>
      <c r="J10743" s="303"/>
      <c r="K10743" s="303"/>
      <c r="L10743" s="303" t="s">
        <v>100</v>
      </c>
      <c r="M10743" s="2">
        <v>0</v>
      </c>
      <c r="N10743">
        <v>0</v>
      </c>
      <c r="O10743">
        <v>0</v>
      </c>
      <c r="P10743">
        <v>5</v>
      </c>
      <c r="Q10743" s="2">
        <v>0</v>
      </c>
      <c r="R10743">
        <v>0</v>
      </c>
      <c r="S10743">
        <v>0</v>
      </c>
      <c r="T10743">
        <v>5</v>
      </c>
    </row>
    <row r="10744" spans="1:22">
      <c r="A10744" t="s">
        <v>1747</v>
      </c>
      <c r="B10744" t="s">
        <v>1802</v>
      </c>
      <c r="C10744" t="s">
        <v>1491</v>
      </c>
      <c r="D10744" s="1" t="s">
        <v>44</v>
      </c>
      <c r="E10744" s="1" t="s">
        <v>73</v>
      </c>
      <c r="F10744" s="38" t="s">
        <v>73</v>
      </c>
      <c r="G10744" s="151">
        <v>0</v>
      </c>
      <c r="H10744" s="151">
        <f t="shared" si="643"/>
        <v>0</v>
      </c>
      <c r="I10744" s="213" t="s">
        <v>100</v>
      </c>
      <c r="J10744" s="303"/>
      <c r="K10744" s="303"/>
      <c r="L10744" s="303"/>
      <c r="M10744" s="2">
        <v>0</v>
      </c>
      <c r="N10744">
        <v>0</v>
      </c>
      <c r="O10744">
        <v>0</v>
      </c>
      <c r="P10744">
        <v>5</v>
      </c>
      <c r="Q10744" s="2">
        <v>1.12698412698413E-2</v>
      </c>
      <c r="R10744">
        <v>6.9024809222726696E-3</v>
      </c>
      <c r="S10744">
        <v>1.5434416555597101E-2</v>
      </c>
      <c r="T10744">
        <v>5</v>
      </c>
    </row>
    <row r="10745" spans="1:22">
      <c r="A10745" t="s">
        <v>1747</v>
      </c>
      <c r="B10745" t="s">
        <v>1802</v>
      </c>
      <c r="C10745" t="s">
        <v>1491</v>
      </c>
      <c r="D10745" s="1" t="s">
        <v>44</v>
      </c>
      <c r="E10745" s="1" t="s">
        <v>73</v>
      </c>
      <c r="F10745" s="38" t="s">
        <v>73</v>
      </c>
      <c r="G10745" s="151">
        <v>30</v>
      </c>
      <c r="H10745" s="151">
        <f t="shared" si="643"/>
        <v>1.6348773841961851E-2</v>
      </c>
      <c r="I10745" s="213"/>
      <c r="J10745" s="303" t="s">
        <v>100</v>
      </c>
      <c r="K10745" s="303"/>
      <c r="L10745" s="303"/>
      <c r="M10745" s="2">
        <v>0</v>
      </c>
      <c r="N10745">
        <v>0</v>
      </c>
      <c r="O10745">
        <v>0</v>
      </c>
      <c r="P10745">
        <v>5</v>
      </c>
      <c r="Q10745" s="2">
        <v>4.4444444444444398E-2</v>
      </c>
      <c r="R10745">
        <v>4.4444444444444398E-2</v>
      </c>
      <c r="S10745">
        <v>9.9380798999990597E-2</v>
      </c>
      <c r="T10745">
        <v>5</v>
      </c>
    </row>
    <row r="10746" spans="1:22">
      <c r="A10746" t="s">
        <v>1747</v>
      </c>
      <c r="B10746" t="s">
        <v>1802</v>
      </c>
      <c r="C10746" t="s">
        <v>1491</v>
      </c>
      <c r="D10746" s="1" t="s">
        <v>44</v>
      </c>
      <c r="E10746" s="1" t="s">
        <v>73</v>
      </c>
      <c r="F10746" s="38" t="s">
        <v>73</v>
      </c>
      <c r="G10746" s="151">
        <v>1835</v>
      </c>
      <c r="H10746" s="151">
        <f t="shared" si="643"/>
        <v>1</v>
      </c>
      <c r="I10746" s="213"/>
      <c r="J10746" s="303"/>
      <c r="K10746" s="303"/>
      <c r="L10746" s="303" t="s">
        <v>100</v>
      </c>
      <c r="M10746" s="2">
        <v>0</v>
      </c>
      <c r="N10746">
        <v>0</v>
      </c>
      <c r="O10746">
        <v>0</v>
      </c>
      <c r="P10746">
        <v>5</v>
      </c>
      <c r="Q10746" s="2">
        <v>5.5555555555555497E-3</v>
      </c>
      <c r="R10746">
        <v>5.5555555555555497E-3</v>
      </c>
      <c r="S10746">
        <v>1.24225998749988E-2</v>
      </c>
      <c r="T10746">
        <v>5</v>
      </c>
    </row>
    <row r="10747" spans="1:22">
      <c r="A10747" t="s">
        <v>1747</v>
      </c>
      <c r="B10747" t="s">
        <v>1803</v>
      </c>
      <c r="C10747" t="s">
        <v>1491</v>
      </c>
      <c r="D10747" s="1" t="s">
        <v>44</v>
      </c>
      <c r="E10747" s="1" t="s">
        <v>73</v>
      </c>
      <c r="F10747" s="38" t="s">
        <v>73</v>
      </c>
      <c r="G10747" s="151">
        <v>0</v>
      </c>
      <c r="H10747" s="151">
        <f t="shared" si="643"/>
        <v>0</v>
      </c>
      <c r="I10747" s="213" t="s">
        <v>100</v>
      </c>
      <c r="J10747" s="303"/>
      <c r="K10747" s="303"/>
      <c r="L10747" s="303"/>
      <c r="M10747" s="2">
        <v>5.5555555555555497E-3</v>
      </c>
      <c r="N10747">
        <v>5.5555555555555497E-3</v>
      </c>
      <c r="O10747">
        <v>1.24225998749988E-2</v>
      </c>
      <c r="P10747">
        <v>5</v>
      </c>
      <c r="Q10747" s="2">
        <v>0.14000000000000001</v>
      </c>
      <c r="R10747">
        <v>7.7288141329206902E-2</v>
      </c>
      <c r="S10747">
        <v>0.172821537866718</v>
      </c>
      <c r="T10747">
        <v>5</v>
      </c>
    </row>
    <row r="10748" spans="1:22">
      <c r="A10748" t="s">
        <v>1747</v>
      </c>
      <c r="B10748" t="s">
        <v>1803</v>
      </c>
      <c r="C10748" t="s">
        <v>1491</v>
      </c>
      <c r="D10748" s="1" t="s">
        <v>44</v>
      </c>
      <c r="E10748" s="1" t="s">
        <v>73</v>
      </c>
      <c r="F10748" s="38" t="s">
        <v>73</v>
      </c>
      <c r="G10748" s="151">
        <v>30</v>
      </c>
      <c r="H10748" s="151">
        <f t="shared" si="643"/>
        <v>1.6348773841961851E-2</v>
      </c>
      <c r="I10748" s="213"/>
      <c r="J10748" s="303" t="s">
        <v>100</v>
      </c>
      <c r="K10748" s="303"/>
      <c r="L10748" s="303"/>
      <c r="M10748" s="2">
        <v>4.4444444444444398E-2</v>
      </c>
      <c r="N10748">
        <v>2.8598972613852799E-2</v>
      </c>
      <c r="O10748">
        <v>6.3949246851229699E-2</v>
      </c>
      <c r="P10748">
        <v>5</v>
      </c>
      <c r="Q10748" s="2">
        <v>2.2222222222222199E-2</v>
      </c>
      <c r="R10748">
        <v>1.36082763487954E-2</v>
      </c>
      <c r="S10748">
        <v>3.0429030972509201E-2</v>
      </c>
      <c r="T10748">
        <v>5</v>
      </c>
    </row>
    <row r="10749" spans="1:22">
      <c r="A10749" t="s">
        <v>1747</v>
      </c>
      <c r="B10749" t="s">
        <v>1803</v>
      </c>
      <c r="C10749" t="s">
        <v>1491</v>
      </c>
      <c r="D10749" s="1" t="s">
        <v>44</v>
      </c>
      <c r="E10749" s="1" t="s">
        <v>73</v>
      </c>
      <c r="F10749" s="38" t="s">
        <v>73</v>
      </c>
      <c r="G10749" s="151">
        <v>1835</v>
      </c>
      <c r="H10749" s="151">
        <f t="shared" si="643"/>
        <v>1</v>
      </c>
      <c r="I10749" s="213"/>
      <c r="J10749" s="303"/>
      <c r="K10749" s="303"/>
      <c r="L10749" s="303" t="s">
        <v>100</v>
      </c>
      <c r="M10749" s="2">
        <v>0.1</v>
      </c>
      <c r="N10749">
        <v>5.1669653438161899E-2</v>
      </c>
      <c r="O10749">
        <v>0.115536857461586</v>
      </c>
      <c r="P10749">
        <v>5</v>
      </c>
      <c r="Q10749" s="2">
        <v>0.122222222222222</v>
      </c>
      <c r="R10749">
        <v>0.11540321154356099</v>
      </c>
      <c r="S10749">
        <v>0.25804942583319102</v>
      </c>
      <c r="T10749">
        <v>5</v>
      </c>
    </row>
    <row r="10750" spans="1:22" s="11" customFormat="1">
      <c r="A10750" t="s">
        <v>1747</v>
      </c>
      <c r="B10750" t="s">
        <v>1806</v>
      </c>
      <c r="C10750" s="11" t="s">
        <v>1491</v>
      </c>
      <c r="D10750" s="10" t="s">
        <v>44</v>
      </c>
      <c r="E10750" s="10" t="s">
        <v>73</v>
      </c>
      <c r="F10750" s="29" t="s">
        <v>73</v>
      </c>
      <c r="G10750" s="304">
        <v>0</v>
      </c>
      <c r="H10750" s="304">
        <f t="shared" si="643"/>
        <v>0</v>
      </c>
      <c r="I10750" s="443" t="s">
        <v>100</v>
      </c>
      <c r="J10750" s="305"/>
      <c r="K10750" s="305"/>
      <c r="L10750" s="305"/>
      <c r="M10750" s="2">
        <v>3.8888888888888903E-2</v>
      </c>
      <c r="N10750">
        <v>2.07869854820774E-2</v>
      </c>
      <c r="O10750">
        <v>4.64811125852264E-2</v>
      </c>
      <c r="P10750" s="11">
        <v>5</v>
      </c>
      <c r="Q10750" s="2">
        <v>3.3333333333333298E-2</v>
      </c>
      <c r="R10750" s="11">
        <v>2.6931554763424001E-2</v>
      </c>
      <c r="S10750">
        <v>6.0220787190774401E-2</v>
      </c>
      <c r="T10750" s="11">
        <v>5</v>
      </c>
      <c r="U10750" s="341"/>
      <c r="V10750" s="116"/>
    </row>
    <row r="10751" spans="1:22" s="16" customFormat="1">
      <c r="A10751" s="19" t="s">
        <v>1747</v>
      </c>
      <c r="B10751" t="s">
        <v>1806</v>
      </c>
      <c r="C10751" s="16" t="s">
        <v>1491</v>
      </c>
      <c r="D10751" s="14" t="s">
        <v>44</v>
      </c>
      <c r="E10751" s="14" t="s">
        <v>73</v>
      </c>
      <c r="F10751" s="39" t="s">
        <v>73</v>
      </c>
      <c r="G10751" s="152">
        <v>30</v>
      </c>
      <c r="H10751" s="152">
        <f t="shared" si="643"/>
        <v>1.6348773841961851E-2</v>
      </c>
      <c r="I10751" s="442"/>
      <c r="J10751" s="442" t="s">
        <v>100</v>
      </c>
      <c r="K10751" s="442"/>
      <c r="L10751" s="442"/>
      <c r="M10751" s="2">
        <v>1.1111111111111099E-2</v>
      </c>
      <c r="N10751" s="16">
        <v>1.1111111111111099E-2</v>
      </c>
      <c r="O10751">
        <v>2.4845199749997701E-2</v>
      </c>
      <c r="P10751" s="16">
        <v>5</v>
      </c>
      <c r="Q10751" s="2">
        <v>0</v>
      </c>
      <c r="R10751" s="16">
        <v>0</v>
      </c>
      <c r="S10751">
        <v>0</v>
      </c>
      <c r="T10751" s="16">
        <v>5</v>
      </c>
      <c r="U10751" s="340"/>
      <c r="V10751" s="115"/>
    </row>
    <row r="10752" spans="1:22">
      <c r="A10752" s="2" t="s">
        <v>1747</v>
      </c>
      <c r="B10752" t="s">
        <v>1806</v>
      </c>
      <c r="C10752" t="s">
        <v>1491</v>
      </c>
      <c r="D10752" s="1" t="s">
        <v>44</v>
      </c>
      <c r="E10752" s="1" t="s">
        <v>73</v>
      </c>
      <c r="F10752" s="38" t="s">
        <v>73</v>
      </c>
      <c r="G10752" s="151">
        <v>1835</v>
      </c>
      <c r="H10752" s="151">
        <f t="shared" si="643"/>
        <v>1</v>
      </c>
      <c r="I10752" s="303"/>
      <c r="J10752" s="303"/>
      <c r="K10752" s="303"/>
      <c r="L10752" s="303" t="s">
        <v>100</v>
      </c>
      <c r="M10752" s="2">
        <v>0</v>
      </c>
      <c r="N10752">
        <v>0</v>
      </c>
      <c r="O10752">
        <v>0</v>
      </c>
      <c r="P10752">
        <v>5</v>
      </c>
      <c r="Q10752" s="2">
        <v>0</v>
      </c>
      <c r="R10752">
        <v>0</v>
      </c>
      <c r="S10752">
        <v>0</v>
      </c>
      <c r="T10752">
        <v>5</v>
      </c>
    </row>
    <row r="10753" spans="1:20">
      <c r="A10753" s="2" t="s">
        <v>1747</v>
      </c>
      <c r="B10753" t="s">
        <v>1808</v>
      </c>
      <c r="C10753" t="s">
        <v>1491</v>
      </c>
      <c r="D10753" s="1" t="s">
        <v>44</v>
      </c>
      <c r="E10753" s="1" t="s">
        <v>73</v>
      </c>
      <c r="F10753" s="38" t="s">
        <v>73</v>
      </c>
      <c r="G10753" s="151">
        <v>0</v>
      </c>
      <c r="H10753" s="151">
        <f t="shared" si="643"/>
        <v>0</v>
      </c>
      <c r="I10753" s="303" t="s">
        <v>100</v>
      </c>
      <c r="J10753" s="303"/>
      <c r="K10753" s="303"/>
      <c r="L10753" s="303"/>
      <c r="M10753" s="2">
        <v>5.5555555555555497E-3</v>
      </c>
      <c r="N10753">
        <v>5.5555555555555497E-3</v>
      </c>
      <c r="O10753">
        <v>1.24225998749988E-2</v>
      </c>
      <c r="P10753">
        <v>5</v>
      </c>
      <c r="Q10753" s="2">
        <v>1.6666666666666701E-2</v>
      </c>
      <c r="R10753">
        <v>1.6666666666666701E-2</v>
      </c>
      <c r="S10753">
        <v>3.7267799624996503E-2</v>
      </c>
      <c r="T10753">
        <v>5</v>
      </c>
    </row>
    <row r="10754" spans="1:20">
      <c r="A10754" s="2" t="s">
        <v>1747</v>
      </c>
      <c r="B10754" t="s">
        <v>1808</v>
      </c>
      <c r="C10754" t="s">
        <v>1491</v>
      </c>
      <c r="D10754" s="1" t="s">
        <v>44</v>
      </c>
      <c r="E10754" s="1" t="s">
        <v>73</v>
      </c>
      <c r="F10754" s="38" t="s">
        <v>73</v>
      </c>
      <c r="G10754" s="151">
        <v>30</v>
      </c>
      <c r="H10754" s="151">
        <f t="shared" si="643"/>
        <v>1.6348773841961851E-2</v>
      </c>
      <c r="I10754" s="303"/>
      <c r="J10754" s="303" t="s">
        <v>100</v>
      </c>
      <c r="K10754" s="303"/>
      <c r="L10754" s="303"/>
      <c r="M10754" s="2">
        <v>0</v>
      </c>
      <c r="N10754">
        <v>0</v>
      </c>
      <c r="O10754">
        <v>0</v>
      </c>
      <c r="P10754">
        <v>5</v>
      </c>
      <c r="Q10754" s="2">
        <v>0</v>
      </c>
      <c r="R10754">
        <v>0</v>
      </c>
      <c r="S10754">
        <v>0</v>
      </c>
      <c r="T10754">
        <v>5</v>
      </c>
    </row>
    <row r="10755" spans="1:20">
      <c r="A10755" s="2" t="s">
        <v>1747</v>
      </c>
      <c r="B10755" t="s">
        <v>1808</v>
      </c>
      <c r="C10755" t="s">
        <v>1491</v>
      </c>
      <c r="D10755" s="1" t="s">
        <v>44</v>
      </c>
      <c r="E10755" s="1" t="s">
        <v>73</v>
      </c>
      <c r="F10755" s="38" t="s">
        <v>73</v>
      </c>
      <c r="G10755" s="151">
        <v>1835</v>
      </c>
      <c r="H10755" s="151">
        <f t="shared" si="643"/>
        <v>1</v>
      </c>
      <c r="I10755" s="303"/>
      <c r="J10755" s="303"/>
      <c r="K10755" s="303"/>
      <c r="L10755" s="303" t="s">
        <v>100</v>
      </c>
      <c r="M10755" s="2">
        <v>0</v>
      </c>
      <c r="N10755">
        <v>0</v>
      </c>
      <c r="O10755">
        <v>0</v>
      </c>
      <c r="P10755">
        <v>5</v>
      </c>
      <c r="Q10755" s="2">
        <v>0</v>
      </c>
      <c r="R10755">
        <v>0</v>
      </c>
      <c r="S10755">
        <v>0</v>
      </c>
      <c r="T10755">
        <v>5</v>
      </c>
    </row>
    <row r="10756" spans="1:20">
      <c r="A10756" s="2" t="s">
        <v>1747</v>
      </c>
      <c r="B10756" t="s">
        <v>1810</v>
      </c>
      <c r="C10756" t="s">
        <v>1491</v>
      </c>
      <c r="D10756" s="1" t="s">
        <v>44</v>
      </c>
      <c r="E10756" s="1" t="s">
        <v>73</v>
      </c>
      <c r="F10756" s="38" t="s">
        <v>73</v>
      </c>
      <c r="G10756" s="151">
        <v>0</v>
      </c>
      <c r="H10756" s="151">
        <f t="shared" si="643"/>
        <v>0</v>
      </c>
      <c r="I10756" s="303" t="s">
        <v>100</v>
      </c>
      <c r="J10756" s="303"/>
      <c r="K10756" s="303"/>
      <c r="L10756" s="303"/>
      <c r="M10756" s="2">
        <v>0</v>
      </c>
      <c r="N10756">
        <v>0</v>
      </c>
      <c r="O10756">
        <v>0</v>
      </c>
      <c r="P10756">
        <v>5</v>
      </c>
      <c r="Q10756" s="2">
        <v>1.1111111111111099E-2</v>
      </c>
      <c r="R10756">
        <v>1.1111111111111099E-2</v>
      </c>
      <c r="S10756">
        <v>2.4845199749997701E-2</v>
      </c>
      <c r="T10756">
        <v>5</v>
      </c>
    </row>
    <row r="10757" spans="1:20">
      <c r="A10757" s="2" t="s">
        <v>1747</v>
      </c>
      <c r="B10757" t="s">
        <v>1810</v>
      </c>
      <c r="C10757" t="s">
        <v>1491</v>
      </c>
      <c r="D10757" s="1" t="s">
        <v>44</v>
      </c>
      <c r="E10757" s="1" t="s">
        <v>73</v>
      </c>
      <c r="F10757" s="38" t="s">
        <v>73</v>
      </c>
      <c r="G10757" s="151">
        <v>30</v>
      </c>
      <c r="H10757" s="151">
        <f t="shared" si="643"/>
        <v>1.6348773841961851E-2</v>
      </c>
      <c r="I10757" s="303"/>
      <c r="J10757" s="303" t="s">
        <v>100</v>
      </c>
      <c r="K10757" s="303"/>
      <c r="L10757" s="303"/>
      <c r="M10757" s="2">
        <v>5.5555555555555497E-3</v>
      </c>
      <c r="N10757">
        <v>5.5555555555555497E-3</v>
      </c>
      <c r="O10757">
        <v>1.24225998749988E-2</v>
      </c>
      <c r="P10757">
        <v>5</v>
      </c>
      <c r="Q10757" s="2">
        <v>0</v>
      </c>
      <c r="R10757">
        <v>0</v>
      </c>
      <c r="S10757">
        <v>0</v>
      </c>
      <c r="T10757">
        <v>5</v>
      </c>
    </row>
    <row r="10758" spans="1:20">
      <c r="A10758" s="2" t="s">
        <v>1747</v>
      </c>
      <c r="B10758" t="s">
        <v>1810</v>
      </c>
      <c r="C10758" t="s">
        <v>1491</v>
      </c>
      <c r="D10758" s="1" t="s">
        <v>44</v>
      </c>
      <c r="E10758" s="1" t="s">
        <v>73</v>
      </c>
      <c r="F10758" s="38" t="s">
        <v>73</v>
      </c>
      <c r="G10758" s="151">
        <v>1835</v>
      </c>
      <c r="H10758" s="151">
        <f t="shared" si="643"/>
        <v>1</v>
      </c>
      <c r="I10758" s="303"/>
      <c r="J10758" s="303"/>
      <c r="K10758" s="303"/>
      <c r="L10758" s="303" t="s">
        <v>100</v>
      </c>
      <c r="M10758" s="2">
        <v>0</v>
      </c>
      <c r="N10758">
        <v>0</v>
      </c>
      <c r="O10758">
        <v>0</v>
      </c>
      <c r="P10758">
        <v>5</v>
      </c>
      <c r="Q10758" s="2">
        <v>0</v>
      </c>
      <c r="R10758">
        <v>0</v>
      </c>
      <c r="S10758">
        <v>0</v>
      </c>
      <c r="T10758">
        <v>5</v>
      </c>
    </row>
    <row r="10759" spans="1:20">
      <c r="A10759" s="2" t="s">
        <v>1747</v>
      </c>
      <c r="B10759" t="s">
        <v>1813</v>
      </c>
      <c r="C10759" t="s">
        <v>1491</v>
      </c>
      <c r="D10759" s="1" t="s">
        <v>44</v>
      </c>
      <c r="E10759" s="1" t="s">
        <v>73</v>
      </c>
      <c r="F10759" s="38" t="s">
        <v>73</v>
      </c>
      <c r="G10759" s="151">
        <v>0</v>
      </c>
      <c r="H10759" s="151">
        <f t="shared" si="643"/>
        <v>0</v>
      </c>
      <c r="I10759" s="303" t="s">
        <v>100</v>
      </c>
      <c r="J10759" s="303"/>
      <c r="K10759" s="303"/>
      <c r="L10759" s="303"/>
      <c r="M10759" s="2">
        <v>6.6666666666666693E-2</v>
      </c>
      <c r="N10759">
        <v>4.4444444444444398E-2</v>
      </c>
      <c r="O10759">
        <v>9.9380798999990597E-2</v>
      </c>
      <c r="P10759">
        <v>5</v>
      </c>
      <c r="Q10759" s="2">
        <v>2.2222222222222199E-2</v>
      </c>
      <c r="R10759">
        <v>2.2222222222222199E-2</v>
      </c>
      <c r="S10759">
        <v>4.9690399499995298E-2</v>
      </c>
      <c r="T10759">
        <v>5</v>
      </c>
    </row>
    <row r="10760" spans="1:20">
      <c r="A10760" s="2" t="s">
        <v>1747</v>
      </c>
      <c r="B10760" t="s">
        <v>1813</v>
      </c>
      <c r="C10760" t="s">
        <v>1491</v>
      </c>
      <c r="D10760" s="1" t="s">
        <v>44</v>
      </c>
      <c r="E10760" s="1" t="s">
        <v>73</v>
      </c>
      <c r="F10760" s="38" t="s">
        <v>73</v>
      </c>
      <c r="G10760" s="151">
        <v>30</v>
      </c>
      <c r="H10760" s="151">
        <f t="shared" si="643"/>
        <v>1.6348773841961851E-2</v>
      </c>
      <c r="I10760" s="303"/>
      <c r="J10760" s="303" t="s">
        <v>100</v>
      </c>
      <c r="K10760" s="303"/>
      <c r="L10760" s="303"/>
      <c r="M10760" s="2">
        <v>2.2222222222222199E-2</v>
      </c>
      <c r="N10760">
        <v>1.36082763487954E-2</v>
      </c>
      <c r="O10760">
        <v>3.0429030972509201E-2</v>
      </c>
      <c r="P10760">
        <v>5</v>
      </c>
      <c r="Q10760" s="2">
        <v>1.1111111111111099E-2</v>
      </c>
      <c r="R10760">
        <v>1.1111111111111099E-2</v>
      </c>
      <c r="S10760">
        <v>2.4845199749997701E-2</v>
      </c>
      <c r="T10760">
        <v>5</v>
      </c>
    </row>
    <row r="10761" spans="1:20">
      <c r="A10761" s="2" t="s">
        <v>1747</v>
      </c>
      <c r="B10761" t="s">
        <v>1813</v>
      </c>
      <c r="C10761" t="s">
        <v>1491</v>
      </c>
      <c r="D10761" s="1" t="s">
        <v>44</v>
      </c>
      <c r="E10761" s="1" t="s">
        <v>73</v>
      </c>
      <c r="F10761" s="38" t="s">
        <v>73</v>
      </c>
      <c r="G10761" s="151">
        <v>1835</v>
      </c>
      <c r="H10761" s="151">
        <f t="shared" si="643"/>
        <v>1</v>
      </c>
      <c r="I10761" s="303"/>
      <c r="J10761" s="303"/>
      <c r="K10761" s="303"/>
      <c r="L10761" s="303" t="s">
        <v>100</v>
      </c>
      <c r="M10761" s="2">
        <v>0</v>
      </c>
      <c r="N10761">
        <v>0</v>
      </c>
      <c r="O10761">
        <v>0</v>
      </c>
      <c r="P10761">
        <v>5</v>
      </c>
      <c r="Q10761" s="2">
        <v>6.1111111111111102E-2</v>
      </c>
      <c r="R10761">
        <v>4.84322104837853E-2</v>
      </c>
      <c r="S10761">
        <v>0.108297714942322</v>
      </c>
      <c r="T10761">
        <v>5</v>
      </c>
    </row>
    <row r="10762" spans="1:20">
      <c r="A10762" s="2" t="s">
        <v>1747</v>
      </c>
      <c r="B10762" t="s">
        <v>1814</v>
      </c>
      <c r="C10762" t="s">
        <v>1491</v>
      </c>
      <c r="D10762" s="1" t="s">
        <v>44</v>
      </c>
      <c r="E10762" s="1" t="s">
        <v>73</v>
      </c>
      <c r="F10762" s="38" t="s">
        <v>73</v>
      </c>
      <c r="G10762" s="151">
        <v>0</v>
      </c>
      <c r="H10762" s="151">
        <f t="shared" si="643"/>
        <v>0</v>
      </c>
      <c r="I10762" s="303" t="s">
        <v>100</v>
      </c>
      <c r="J10762" s="303"/>
      <c r="K10762" s="303"/>
      <c r="L10762" s="303"/>
      <c r="M10762" s="2">
        <v>0</v>
      </c>
      <c r="N10762">
        <v>0</v>
      </c>
      <c r="O10762">
        <v>0</v>
      </c>
      <c r="P10762">
        <v>5</v>
      </c>
      <c r="Q10762" s="2">
        <v>0</v>
      </c>
      <c r="R10762">
        <v>0</v>
      </c>
      <c r="S10762">
        <v>0</v>
      </c>
      <c r="T10762">
        <v>5</v>
      </c>
    </row>
    <row r="10763" spans="1:20">
      <c r="A10763" s="2" t="s">
        <v>1747</v>
      </c>
      <c r="B10763" t="s">
        <v>1814</v>
      </c>
      <c r="C10763" t="s">
        <v>1491</v>
      </c>
      <c r="D10763" s="1" t="s">
        <v>44</v>
      </c>
      <c r="E10763" s="1" t="s">
        <v>73</v>
      </c>
      <c r="F10763" s="38" t="s">
        <v>73</v>
      </c>
      <c r="G10763" s="151">
        <v>30</v>
      </c>
      <c r="H10763" s="151">
        <f t="shared" si="643"/>
        <v>1.6348773841961851E-2</v>
      </c>
      <c r="I10763" s="303"/>
      <c r="J10763" s="303" t="s">
        <v>100</v>
      </c>
      <c r="K10763" s="303"/>
      <c r="L10763" s="303"/>
      <c r="M10763" s="2">
        <v>0</v>
      </c>
      <c r="N10763">
        <v>0</v>
      </c>
      <c r="O10763">
        <v>0</v>
      </c>
      <c r="P10763">
        <v>5</v>
      </c>
      <c r="Q10763" s="2">
        <v>0</v>
      </c>
      <c r="R10763">
        <v>0</v>
      </c>
      <c r="S10763">
        <v>0</v>
      </c>
      <c r="T10763">
        <v>5</v>
      </c>
    </row>
    <row r="10764" spans="1:20">
      <c r="A10764" s="2" t="s">
        <v>1747</v>
      </c>
      <c r="B10764" t="s">
        <v>1814</v>
      </c>
      <c r="C10764" t="s">
        <v>1491</v>
      </c>
      <c r="D10764" s="1" t="s">
        <v>44</v>
      </c>
      <c r="E10764" s="1" t="s">
        <v>73</v>
      </c>
      <c r="F10764" s="38" t="s">
        <v>73</v>
      </c>
      <c r="G10764" s="151">
        <v>1835</v>
      </c>
      <c r="H10764" s="151">
        <f t="shared" si="643"/>
        <v>1</v>
      </c>
      <c r="I10764" s="303"/>
      <c r="J10764" s="303"/>
      <c r="K10764" s="303"/>
      <c r="L10764" s="303" t="s">
        <v>100</v>
      </c>
      <c r="M10764" s="2">
        <v>6.6666666666666693E-2</v>
      </c>
      <c r="N10764">
        <v>6.6666666666666693E-2</v>
      </c>
      <c r="O10764">
        <v>0.14907119849998601</v>
      </c>
      <c r="P10764">
        <v>5</v>
      </c>
      <c r="Q10764" s="2">
        <v>0.105555555555556</v>
      </c>
      <c r="R10764">
        <v>0.105555555555556</v>
      </c>
      <c r="S10764">
        <v>0.23602939762497799</v>
      </c>
      <c r="T10764">
        <v>5</v>
      </c>
    </row>
    <row r="10765" spans="1:20">
      <c r="A10765" s="2" t="s">
        <v>1747</v>
      </c>
      <c r="B10765" t="s">
        <v>1820</v>
      </c>
      <c r="C10765" t="s">
        <v>1491</v>
      </c>
      <c r="D10765" s="1" t="s">
        <v>44</v>
      </c>
      <c r="E10765" s="1" t="s">
        <v>73</v>
      </c>
      <c r="F10765" s="38" t="s">
        <v>73</v>
      </c>
      <c r="G10765" s="151">
        <v>0</v>
      </c>
      <c r="H10765" s="151">
        <f t="shared" si="643"/>
        <v>0</v>
      </c>
      <c r="I10765" s="303" t="s">
        <v>100</v>
      </c>
      <c r="J10765" s="303"/>
      <c r="K10765" s="303"/>
      <c r="L10765" s="303"/>
      <c r="M10765" s="2">
        <v>0</v>
      </c>
      <c r="N10765">
        <v>0</v>
      </c>
      <c r="O10765">
        <v>0</v>
      </c>
      <c r="P10765">
        <v>5</v>
      </c>
      <c r="Q10765" s="2">
        <v>0</v>
      </c>
      <c r="R10765">
        <v>0</v>
      </c>
      <c r="S10765">
        <v>0</v>
      </c>
      <c r="T10765">
        <v>5</v>
      </c>
    </row>
    <row r="10766" spans="1:20">
      <c r="A10766" s="2" t="s">
        <v>1747</v>
      </c>
      <c r="B10766" t="s">
        <v>1820</v>
      </c>
      <c r="C10766" t="s">
        <v>1491</v>
      </c>
      <c r="D10766" s="1" t="s">
        <v>44</v>
      </c>
      <c r="E10766" s="1" t="s">
        <v>73</v>
      </c>
      <c r="F10766" s="38" t="s">
        <v>73</v>
      </c>
      <c r="G10766" s="151">
        <v>30</v>
      </c>
      <c r="H10766" s="151">
        <f t="shared" si="643"/>
        <v>1.6348773841961851E-2</v>
      </c>
      <c r="I10766" s="213"/>
      <c r="J10766" s="303" t="s">
        <v>100</v>
      </c>
      <c r="K10766" s="303"/>
      <c r="L10766" s="303"/>
      <c r="M10766" s="2">
        <v>0</v>
      </c>
      <c r="N10766">
        <v>0</v>
      </c>
      <c r="O10766">
        <v>0</v>
      </c>
      <c r="P10766">
        <v>5</v>
      </c>
      <c r="Q10766" s="2">
        <v>0</v>
      </c>
      <c r="R10766">
        <v>0</v>
      </c>
      <c r="S10766">
        <v>0</v>
      </c>
      <c r="T10766">
        <v>5</v>
      </c>
    </row>
    <row r="10767" spans="1:20">
      <c r="A10767" s="2" t="s">
        <v>1747</v>
      </c>
      <c r="B10767" t="s">
        <v>1820</v>
      </c>
      <c r="C10767" t="s">
        <v>1491</v>
      </c>
      <c r="D10767" s="1" t="s">
        <v>44</v>
      </c>
      <c r="E10767" s="1" t="s">
        <v>73</v>
      </c>
      <c r="F10767" s="38" t="s">
        <v>73</v>
      </c>
      <c r="G10767" s="151">
        <v>1835</v>
      </c>
      <c r="H10767" s="151">
        <f t="shared" si="643"/>
        <v>1</v>
      </c>
      <c r="I10767" s="213"/>
      <c r="J10767" s="303"/>
      <c r="K10767" s="303"/>
      <c r="L10767" s="303" t="s">
        <v>100</v>
      </c>
      <c r="M10767" s="2">
        <v>3.8888888888888903E-2</v>
      </c>
      <c r="N10767">
        <v>3.8888888888888903E-2</v>
      </c>
      <c r="O10767">
        <v>8.6958199124991795E-2</v>
      </c>
      <c r="P10767">
        <v>5</v>
      </c>
      <c r="Q10767" s="2">
        <v>1.6666666666666701E-2</v>
      </c>
      <c r="R10767">
        <v>1.6666666666666701E-2</v>
      </c>
      <c r="S10767">
        <v>3.7267799624996503E-2</v>
      </c>
      <c r="T10767">
        <v>5</v>
      </c>
    </row>
    <row r="10768" spans="1:20">
      <c r="A10768" s="2" t="s">
        <v>1747</v>
      </c>
      <c r="B10768" t="s">
        <v>1822</v>
      </c>
      <c r="C10768" t="s">
        <v>1491</v>
      </c>
      <c r="D10768" s="1" t="s">
        <v>44</v>
      </c>
      <c r="E10768" s="1" t="s">
        <v>73</v>
      </c>
      <c r="F10768" s="38" t="s">
        <v>73</v>
      </c>
      <c r="G10768" s="151">
        <v>0</v>
      </c>
      <c r="H10768" s="151">
        <f t="shared" si="643"/>
        <v>0</v>
      </c>
      <c r="I10768" s="213" t="s">
        <v>100</v>
      </c>
      <c r="J10768" s="303"/>
      <c r="K10768" s="303"/>
      <c r="L10768" s="303"/>
      <c r="M10768" s="2">
        <v>5.5555555555555601E-2</v>
      </c>
      <c r="N10768">
        <v>4.30331482911935E-2</v>
      </c>
      <c r="O10768">
        <v>9.6225044864937603E-2</v>
      </c>
      <c r="P10768">
        <v>5</v>
      </c>
      <c r="Q10768" s="2">
        <v>5.5873015873015901E-2</v>
      </c>
      <c r="R10768">
        <v>1.22453913564826E-2</v>
      </c>
      <c r="S10768">
        <v>2.7381527484183502E-2</v>
      </c>
      <c r="T10768">
        <v>5</v>
      </c>
    </row>
    <row r="10769" spans="1:20">
      <c r="A10769" s="2" t="s">
        <v>1747</v>
      </c>
      <c r="B10769" t="s">
        <v>1822</v>
      </c>
      <c r="C10769" t="s">
        <v>1491</v>
      </c>
      <c r="D10769" s="1" t="s">
        <v>44</v>
      </c>
      <c r="E10769" s="1" t="s">
        <v>73</v>
      </c>
      <c r="F10769" s="38" t="s">
        <v>73</v>
      </c>
      <c r="G10769" s="151">
        <v>30</v>
      </c>
      <c r="H10769" s="151">
        <f t="shared" si="643"/>
        <v>1.6348773841961851E-2</v>
      </c>
      <c r="I10769" s="213"/>
      <c r="J10769" s="303" t="s">
        <v>100</v>
      </c>
      <c r="K10769" s="303"/>
      <c r="L10769" s="303"/>
      <c r="M10769" s="2">
        <v>7.2222222222222202E-2</v>
      </c>
      <c r="N10769">
        <v>5.8663089116507999E-2</v>
      </c>
      <c r="O10769">
        <v>0.13117465503463999</v>
      </c>
      <c r="P10769">
        <v>5</v>
      </c>
      <c r="Q10769" s="2">
        <v>1.1111111111111099E-2</v>
      </c>
      <c r="R10769">
        <v>6.8041381743977197E-3</v>
      </c>
      <c r="S10769">
        <v>1.52145154862546E-2</v>
      </c>
      <c r="T10769">
        <v>5</v>
      </c>
    </row>
    <row r="10770" spans="1:20">
      <c r="A10770" s="2" t="s">
        <v>1747</v>
      </c>
      <c r="B10770" t="s">
        <v>1822</v>
      </c>
      <c r="C10770" t="s">
        <v>1491</v>
      </c>
      <c r="D10770" s="1" t="s">
        <v>44</v>
      </c>
      <c r="E10770" s="1" t="s">
        <v>73</v>
      </c>
      <c r="F10770" s="38" t="s">
        <v>73</v>
      </c>
      <c r="G10770" s="151">
        <v>1835</v>
      </c>
      <c r="H10770" s="151">
        <f t="shared" si="643"/>
        <v>1</v>
      </c>
      <c r="I10770" s="213"/>
      <c r="J10770" s="303"/>
      <c r="K10770" s="303"/>
      <c r="L10770" s="303" t="s">
        <v>100</v>
      </c>
      <c r="M10770" s="2">
        <v>0.16111111111111101</v>
      </c>
      <c r="N10770">
        <v>7.4742355817076195E-2</v>
      </c>
      <c r="O10770">
        <v>0.16712898840545901</v>
      </c>
      <c r="P10770">
        <v>5</v>
      </c>
      <c r="Q10770" s="2">
        <v>6.6666666666666693E-2</v>
      </c>
      <c r="R10770">
        <v>2.2566773346210999E-2</v>
      </c>
      <c r="S10770">
        <v>5.0460839234958199E-2</v>
      </c>
      <c r="T10770">
        <v>5</v>
      </c>
    </row>
    <row r="10771" spans="1:20">
      <c r="A10771" t="s">
        <v>1747</v>
      </c>
      <c r="B10771" t="s">
        <v>1823</v>
      </c>
      <c r="C10771" t="s">
        <v>1491</v>
      </c>
      <c r="D10771" s="1" t="s">
        <v>44</v>
      </c>
      <c r="E10771" s="1" t="s">
        <v>73</v>
      </c>
      <c r="F10771" s="38" t="s">
        <v>73</v>
      </c>
      <c r="G10771" s="151">
        <v>0</v>
      </c>
      <c r="H10771" s="151">
        <f t="shared" si="643"/>
        <v>0</v>
      </c>
      <c r="I10771" s="213" t="s">
        <v>100</v>
      </c>
      <c r="J10771" s="303"/>
      <c r="K10771" s="303"/>
      <c r="L10771" s="303"/>
      <c r="M10771" s="2">
        <v>0.21666666666666701</v>
      </c>
      <c r="N10771" s="16">
        <v>7.7777777777777807E-2</v>
      </c>
      <c r="O10771">
        <v>0.17391639824998401</v>
      </c>
      <c r="P10771">
        <v>5</v>
      </c>
      <c r="Q10771" s="2">
        <v>0.38476190476190503</v>
      </c>
      <c r="R10771">
        <v>0.174741539692569</v>
      </c>
      <c r="S10771">
        <v>0.39073396124556098</v>
      </c>
      <c r="T10771">
        <v>5</v>
      </c>
    </row>
    <row r="10772" spans="1:20">
      <c r="A10772" t="s">
        <v>1747</v>
      </c>
      <c r="B10772" t="s">
        <v>1823</v>
      </c>
      <c r="C10772" t="s">
        <v>1491</v>
      </c>
      <c r="D10772" s="1" t="s">
        <v>44</v>
      </c>
      <c r="E10772" s="1" t="s">
        <v>73</v>
      </c>
      <c r="F10772" s="38" t="s">
        <v>73</v>
      </c>
      <c r="G10772" s="151">
        <v>30</v>
      </c>
      <c r="H10772" s="151">
        <f t="shared" si="643"/>
        <v>1.6348773841961851E-2</v>
      </c>
      <c r="I10772" s="213"/>
      <c r="J10772" s="303" t="s">
        <v>100</v>
      </c>
      <c r="K10772" s="303"/>
      <c r="L10772" s="303"/>
      <c r="M10772" s="2">
        <v>0.172222222222222</v>
      </c>
      <c r="N10772">
        <v>6.3586239679220002E-2</v>
      </c>
      <c r="O10772">
        <v>0.14218315435633</v>
      </c>
      <c r="P10772">
        <v>5</v>
      </c>
      <c r="Q10772" s="2">
        <v>0.21666666666666701</v>
      </c>
      <c r="R10772">
        <v>0.16905693394114399</v>
      </c>
      <c r="S10772">
        <v>0.37802279636008901</v>
      </c>
      <c r="T10772">
        <v>5</v>
      </c>
    </row>
    <row r="10773" spans="1:20">
      <c r="A10773" t="s">
        <v>1747</v>
      </c>
      <c r="B10773" t="s">
        <v>1823</v>
      </c>
      <c r="C10773" t="s">
        <v>1491</v>
      </c>
      <c r="D10773" s="1" t="s">
        <v>44</v>
      </c>
      <c r="E10773" s="1" t="s">
        <v>73</v>
      </c>
      <c r="F10773" s="38" t="s">
        <v>73</v>
      </c>
      <c r="G10773" s="151">
        <v>1835</v>
      </c>
      <c r="H10773" s="151">
        <f t="shared" ref="H10773:H10800" si="644">G10773/1835</f>
        <v>1</v>
      </c>
      <c r="I10773" s="213"/>
      <c r="J10773" s="303"/>
      <c r="K10773" s="303"/>
      <c r="L10773" s="303" t="s">
        <v>100</v>
      </c>
      <c r="M10773" s="2">
        <v>0.12777777777777799</v>
      </c>
      <c r="N10773">
        <v>8.7665187989219406E-2</v>
      </c>
      <c r="O10773">
        <v>0.196025319604193</v>
      </c>
      <c r="P10773">
        <v>5</v>
      </c>
      <c r="Q10773" s="2">
        <v>0.25</v>
      </c>
      <c r="R10773">
        <v>0.16480441082434799</v>
      </c>
      <c r="S10773">
        <v>0.36851386559504401</v>
      </c>
      <c r="T10773">
        <v>5</v>
      </c>
    </row>
    <row r="10774" spans="1:20">
      <c r="A10774" t="s">
        <v>1747</v>
      </c>
      <c r="B10774" t="s">
        <v>1825</v>
      </c>
      <c r="C10774" t="s">
        <v>1491</v>
      </c>
      <c r="D10774" s="1" t="s">
        <v>44</v>
      </c>
      <c r="E10774" s="1" t="s">
        <v>73</v>
      </c>
      <c r="F10774" s="38" t="s">
        <v>73</v>
      </c>
      <c r="G10774" s="151">
        <v>0</v>
      </c>
      <c r="H10774" s="151">
        <f t="shared" si="644"/>
        <v>0</v>
      </c>
      <c r="I10774" s="213" t="s">
        <v>100</v>
      </c>
      <c r="J10774" s="303"/>
      <c r="K10774" s="303"/>
      <c r="L10774" s="303"/>
      <c r="M10774" s="2">
        <v>3.3333333333333298E-2</v>
      </c>
      <c r="N10774">
        <v>2.6931554763424001E-2</v>
      </c>
      <c r="O10774">
        <v>6.0220787190774401E-2</v>
      </c>
      <c r="P10774">
        <v>5</v>
      </c>
      <c r="Q10774" s="2">
        <v>1.12698412698413E-2</v>
      </c>
      <c r="R10774">
        <v>6.9024809222726696E-3</v>
      </c>
      <c r="S10774">
        <v>1.5434416555597101E-2</v>
      </c>
      <c r="T10774">
        <v>5</v>
      </c>
    </row>
    <row r="10775" spans="1:20">
      <c r="A10775" t="s">
        <v>1747</v>
      </c>
      <c r="B10775" t="s">
        <v>1825</v>
      </c>
      <c r="C10775" t="s">
        <v>1491</v>
      </c>
      <c r="D10775" s="1" t="s">
        <v>44</v>
      </c>
      <c r="E10775" s="1" t="s">
        <v>73</v>
      </c>
      <c r="F10775" s="38" t="s">
        <v>73</v>
      </c>
      <c r="G10775" s="151">
        <v>30</v>
      </c>
      <c r="H10775" s="151">
        <f t="shared" si="644"/>
        <v>1.6348773841961851E-2</v>
      </c>
      <c r="I10775" s="213"/>
      <c r="J10775" s="303" t="s">
        <v>100</v>
      </c>
      <c r="K10775" s="303"/>
      <c r="L10775" s="303"/>
      <c r="M10775" s="2">
        <v>2.2222222222222199E-2</v>
      </c>
      <c r="N10775">
        <v>1.6197088596792499E-2</v>
      </c>
      <c r="O10775">
        <v>3.62177911400147E-2</v>
      </c>
      <c r="P10775">
        <v>5</v>
      </c>
      <c r="Q10775" s="2">
        <v>0</v>
      </c>
      <c r="R10775">
        <v>0</v>
      </c>
      <c r="S10775">
        <v>0</v>
      </c>
      <c r="T10775">
        <v>5</v>
      </c>
    </row>
    <row r="10776" spans="1:20">
      <c r="A10776" t="s">
        <v>1747</v>
      </c>
      <c r="B10776" t="s">
        <v>1825</v>
      </c>
      <c r="C10776" t="s">
        <v>1491</v>
      </c>
      <c r="D10776" s="1" t="s">
        <v>44</v>
      </c>
      <c r="E10776" s="1" t="s">
        <v>73</v>
      </c>
      <c r="F10776" s="38" t="s">
        <v>73</v>
      </c>
      <c r="G10776" s="151">
        <v>1835</v>
      </c>
      <c r="H10776" s="151">
        <f t="shared" si="644"/>
        <v>1</v>
      </c>
      <c r="I10776" s="213"/>
      <c r="J10776" s="303"/>
      <c r="K10776" s="303"/>
      <c r="L10776" s="303" t="s">
        <v>100</v>
      </c>
      <c r="M10776" s="2">
        <v>0</v>
      </c>
      <c r="N10776">
        <v>0</v>
      </c>
      <c r="O10776">
        <v>0</v>
      </c>
      <c r="P10776">
        <v>5</v>
      </c>
      <c r="Q10776" s="2">
        <v>0</v>
      </c>
      <c r="R10776">
        <v>0</v>
      </c>
      <c r="S10776">
        <v>0</v>
      </c>
      <c r="T10776">
        <v>5</v>
      </c>
    </row>
    <row r="10777" spans="1:20">
      <c r="A10777" t="s">
        <v>1747</v>
      </c>
      <c r="B10777" t="s">
        <v>1826</v>
      </c>
      <c r="C10777" t="s">
        <v>1491</v>
      </c>
      <c r="D10777" s="1" t="s">
        <v>44</v>
      </c>
      <c r="E10777" s="1" t="s">
        <v>73</v>
      </c>
      <c r="F10777" s="38" t="s">
        <v>73</v>
      </c>
      <c r="G10777" s="151">
        <v>0</v>
      </c>
      <c r="H10777" s="151">
        <f t="shared" si="644"/>
        <v>0</v>
      </c>
      <c r="I10777" s="213" t="s">
        <v>100</v>
      </c>
      <c r="J10777" s="303"/>
      <c r="K10777" s="303"/>
      <c r="L10777" s="303"/>
      <c r="M10777" s="2">
        <v>0.3</v>
      </c>
      <c r="N10777">
        <v>0.15046225071056499</v>
      </c>
      <c r="O10777">
        <v>0.33644382063643902</v>
      </c>
      <c r="P10777">
        <v>5</v>
      </c>
      <c r="Q10777" s="2">
        <v>0.55571428571428605</v>
      </c>
      <c r="R10777">
        <v>3.9507869546583398E-2</v>
      </c>
      <c r="S10777">
        <v>8.8342281952354204E-2</v>
      </c>
      <c r="T10777">
        <v>5</v>
      </c>
    </row>
    <row r="10778" spans="1:20">
      <c r="A10778" t="s">
        <v>1747</v>
      </c>
      <c r="B10778" t="s">
        <v>1826</v>
      </c>
      <c r="C10778" t="s">
        <v>1491</v>
      </c>
      <c r="D10778" s="1" t="s">
        <v>44</v>
      </c>
      <c r="E10778" s="1" t="s">
        <v>73</v>
      </c>
      <c r="F10778" s="38" t="s">
        <v>73</v>
      </c>
      <c r="G10778" s="151">
        <v>30</v>
      </c>
      <c r="H10778" s="151">
        <f t="shared" si="644"/>
        <v>1.6348773841961851E-2</v>
      </c>
      <c r="I10778" s="213"/>
      <c r="J10778" s="303" t="s">
        <v>100</v>
      </c>
      <c r="K10778" s="303"/>
      <c r="L10778" s="303"/>
      <c r="M10778" s="2">
        <v>7.2222222222222202E-2</v>
      </c>
      <c r="N10778">
        <v>5.9317101400174002E-2</v>
      </c>
      <c r="O10778">
        <v>0.13263707095903701</v>
      </c>
      <c r="P10778">
        <v>5</v>
      </c>
      <c r="Q10778" s="2">
        <v>0.11111111111111099</v>
      </c>
      <c r="R10778">
        <v>6.7471987786061796E-2</v>
      </c>
      <c r="S10778">
        <v>0.15087195126667</v>
      </c>
      <c r="T10778">
        <v>5</v>
      </c>
    </row>
    <row r="10779" spans="1:20">
      <c r="A10779" t="s">
        <v>1747</v>
      </c>
      <c r="B10779" t="s">
        <v>1826</v>
      </c>
      <c r="C10779" t="s">
        <v>1491</v>
      </c>
      <c r="D10779" s="1" t="s">
        <v>44</v>
      </c>
      <c r="E10779" s="1" t="s">
        <v>73</v>
      </c>
      <c r="F10779" s="38" t="s">
        <v>73</v>
      </c>
      <c r="G10779" s="151">
        <v>1835</v>
      </c>
      <c r="H10779" s="151">
        <f t="shared" si="644"/>
        <v>1</v>
      </c>
      <c r="I10779" s="213"/>
      <c r="J10779" s="303"/>
      <c r="K10779" s="303"/>
      <c r="L10779" s="303" t="s">
        <v>100</v>
      </c>
      <c r="M10779" s="2">
        <v>0.2</v>
      </c>
      <c r="N10779">
        <v>0.17266966964355601</v>
      </c>
      <c r="O10779">
        <v>0.38610111897542299</v>
      </c>
      <c r="P10779">
        <v>5</v>
      </c>
      <c r="Q10779" s="2">
        <v>7.2222222222222202E-2</v>
      </c>
      <c r="R10779">
        <v>4.9378857873975501E-2</v>
      </c>
      <c r="S10779">
        <v>0.11041448285751</v>
      </c>
      <c r="T10779">
        <v>5</v>
      </c>
    </row>
    <row r="10780" spans="1:20">
      <c r="A10780" t="s">
        <v>1747</v>
      </c>
      <c r="B10780" t="s">
        <v>1828</v>
      </c>
      <c r="C10780" t="s">
        <v>1491</v>
      </c>
      <c r="D10780" s="1" t="s">
        <v>44</v>
      </c>
      <c r="E10780" s="1" t="s">
        <v>73</v>
      </c>
      <c r="F10780" s="38" t="s">
        <v>73</v>
      </c>
      <c r="G10780" s="151">
        <v>0</v>
      </c>
      <c r="H10780" s="151">
        <f t="shared" si="644"/>
        <v>0</v>
      </c>
      <c r="I10780" s="213" t="s">
        <v>100</v>
      </c>
      <c r="J10780" s="303"/>
      <c r="K10780" s="303"/>
      <c r="L10780" s="303"/>
      <c r="M10780" s="2">
        <v>0.32222222222222202</v>
      </c>
      <c r="N10780">
        <v>0.17864372434237299</v>
      </c>
      <c r="O10780">
        <v>0.39945951138327901</v>
      </c>
      <c r="P10780">
        <v>5</v>
      </c>
      <c r="Q10780" s="2">
        <v>0.25333333333333302</v>
      </c>
      <c r="R10780">
        <v>4.9665928558334703E-2</v>
      </c>
      <c r="S10780">
        <v>0.111056392422084</v>
      </c>
      <c r="T10780">
        <v>5</v>
      </c>
    </row>
    <row r="10781" spans="1:20">
      <c r="A10781" t="s">
        <v>1747</v>
      </c>
      <c r="B10781" t="s">
        <v>1828</v>
      </c>
      <c r="C10781" t="s">
        <v>1491</v>
      </c>
      <c r="D10781" s="1" t="s">
        <v>44</v>
      </c>
      <c r="E10781" s="1" t="s">
        <v>73</v>
      </c>
      <c r="F10781" s="38" t="s">
        <v>73</v>
      </c>
      <c r="G10781" s="151">
        <v>30</v>
      </c>
      <c r="H10781" s="151">
        <f t="shared" si="644"/>
        <v>1.6348773841961851E-2</v>
      </c>
      <c r="I10781" s="213"/>
      <c r="J10781" s="303" t="s">
        <v>100</v>
      </c>
      <c r="K10781" s="303"/>
      <c r="L10781" s="303"/>
      <c r="M10781" s="2">
        <v>0.18888888888888899</v>
      </c>
      <c r="N10781">
        <v>0.18888888888888899</v>
      </c>
      <c r="O10781">
        <v>0.42236839574995999</v>
      </c>
      <c r="P10781">
        <v>5</v>
      </c>
      <c r="Q10781" s="2">
        <v>5.5555555555555601E-2</v>
      </c>
      <c r="R10781">
        <v>3.8289024311361698E-2</v>
      </c>
      <c r="S10781">
        <v>8.5616861152346901E-2</v>
      </c>
      <c r="T10781">
        <v>5</v>
      </c>
    </row>
    <row r="10782" spans="1:20">
      <c r="A10782" t="s">
        <v>1747</v>
      </c>
      <c r="B10782" t="s">
        <v>1828</v>
      </c>
      <c r="C10782" t="s">
        <v>1491</v>
      </c>
      <c r="D10782" s="1" t="s">
        <v>44</v>
      </c>
      <c r="E10782" s="1" t="s">
        <v>73</v>
      </c>
      <c r="F10782" s="38" t="s">
        <v>73</v>
      </c>
      <c r="G10782" s="151">
        <v>1835</v>
      </c>
      <c r="H10782" s="151">
        <f t="shared" si="644"/>
        <v>1</v>
      </c>
      <c r="I10782" s="213"/>
      <c r="J10782" s="303"/>
      <c r="K10782" s="303"/>
      <c r="L10782" s="303" t="s">
        <v>100</v>
      </c>
      <c r="M10782" s="2">
        <v>0.194444444444444</v>
      </c>
      <c r="N10782">
        <v>0.194444444444444</v>
      </c>
      <c r="O10782">
        <v>0.43479099562495899</v>
      </c>
      <c r="P10782">
        <v>5</v>
      </c>
      <c r="Q10782" s="2">
        <v>0</v>
      </c>
      <c r="R10782">
        <v>0</v>
      </c>
      <c r="S10782">
        <v>0</v>
      </c>
      <c r="T10782">
        <v>5</v>
      </c>
    </row>
    <row r="10783" spans="1:20">
      <c r="A10783" t="s">
        <v>1747</v>
      </c>
      <c r="B10783" t="s">
        <v>1830</v>
      </c>
      <c r="C10783" t="s">
        <v>1491</v>
      </c>
      <c r="D10783" s="1" t="s">
        <v>44</v>
      </c>
      <c r="E10783" s="1" t="s">
        <v>73</v>
      </c>
      <c r="F10783" s="38" t="s">
        <v>73</v>
      </c>
      <c r="G10783" s="151">
        <v>0</v>
      </c>
      <c r="H10783" s="151">
        <f t="shared" si="644"/>
        <v>0</v>
      </c>
      <c r="I10783" s="213" t="s">
        <v>100</v>
      </c>
      <c r="J10783" s="303"/>
      <c r="K10783" s="303"/>
      <c r="L10783" s="303"/>
      <c r="M10783" s="2">
        <v>5.5555555555555497E-3</v>
      </c>
      <c r="N10783">
        <v>5.5555555555555497E-3</v>
      </c>
      <c r="O10783">
        <v>1.24225998749988E-2</v>
      </c>
      <c r="P10783">
        <v>5</v>
      </c>
      <c r="Q10783" s="2">
        <v>0</v>
      </c>
      <c r="R10783">
        <v>0</v>
      </c>
      <c r="S10783">
        <v>0</v>
      </c>
      <c r="T10783">
        <v>5</v>
      </c>
    </row>
    <row r="10784" spans="1:20">
      <c r="A10784" t="s">
        <v>1747</v>
      </c>
      <c r="B10784" t="s">
        <v>1830</v>
      </c>
      <c r="C10784" t="s">
        <v>1491</v>
      </c>
      <c r="D10784" s="1" t="s">
        <v>44</v>
      </c>
      <c r="E10784" s="1" t="s">
        <v>73</v>
      </c>
      <c r="F10784" s="38" t="s">
        <v>73</v>
      </c>
      <c r="G10784" s="151">
        <v>30</v>
      </c>
      <c r="H10784" s="151">
        <f t="shared" si="644"/>
        <v>1.6348773841961851E-2</v>
      </c>
      <c r="I10784" s="213"/>
      <c r="J10784" s="303" t="s">
        <v>100</v>
      </c>
      <c r="K10784" s="303"/>
      <c r="L10784" s="303"/>
      <c r="M10784" s="2">
        <v>0</v>
      </c>
      <c r="N10784">
        <v>0</v>
      </c>
      <c r="O10784">
        <v>0</v>
      </c>
      <c r="P10784">
        <v>5</v>
      </c>
      <c r="Q10784" s="2">
        <v>0</v>
      </c>
      <c r="R10784">
        <v>0</v>
      </c>
      <c r="S10784">
        <v>0</v>
      </c>
      <c r="T10784">
        <v>5</v>
      </c>
    </row>
    <row r="10785" spans="1:22">
      <c r="A10785" t="s">
        <v>1747</v>
      </c>
      <c r="B10785" t="s">
        <v>1830</v>
      </c>
      <c r="C10785" t="s">
        <v>1491</v>
      </c>
      <c r="D10785" s="1" t="s">
        <v>44</v>
      </c>
      <c r="E10785" s="1" t="s">
        <v>73</v>
      </c>
      <c r="F10785" s="38" t="s">
        <v>73</v>
      </c>
      <c r="G10785" s="151">
        <v>1835</v>
      </c>
      <c r="H10785" s="151">
        <f t="shared" si="644"/>
        <v>1</v>
      </c>
      <c r="I10785" s="213"/>
      <c r="J10785" s="303"/>
      <c r="K10785" s="303"/>
      <c r="L10785" s="303" t="s">
        <v>100</v>
      </c>
      <c r="M10785" s="2">
        <v>0</v>
      </c>
      <c r="N10785">
        <v>0</v>
      </c>
      <c r="O10785">
        <v>0</v>
      </c>
      <c r="P10785">
        <v>5</v>
      </c>
      <c r="Q10785" s="2">
        <v>0</v>
      </c>
      <c r="R10785">
        <v>0</v>
      </c>
      <c r="S10785">
        <v>0</v>
      </c>
      <c r="T10785">
        <v>5</v>
      </c>
    </row>
    <row r="10786" spans="1:22" s="11" customFormat="1">
      <c r="A10786" t="s">
        <v>1747</v>
      </c>
      <c r="B10786" t="s">
        <v>1833</v>
      </c>
      <c r="C10786" s="11" t="s">
        <v>1491</v>
      </c>
      <c r="D10786" s="10" t="s">
        <v>44</v>
      </c>
      <c r="E10786" s="10" t="s">
        <v>73</v>
      </c>
      <c r="F10786" s="29" t="s">
        <v>73</v>
      </c>
      <c r="G10786" s="304">
        <v>0</v>
      </c>
      <c r="H10786" s="304">
        <f t="shared" si="644"/>
        <v>0</v>
      </c>
      <c r="I10786" s="443" t="s">
        <v>100</v>
      </c>
      <c r="J10786" s="305"/>
      <c r="K10786" s="305"/>
      <c r="L10786" s="305"/>
      <c r="M10786" s="2">
        <v>0.51666666666666705</v>
      </c>
      <c r="N10786">
        <v>0.120953005872651</v>
      </c>
      <c r="O10786">
        <v>0.27045914321418002</v>
      </c>
      <c r="P10786" s="11">
        <v>5</v>
      </c>
      <c r="Q10786" s="2">
        <v>0.50126984126984098</v>
      </c>
      <c r="R10786" s="11">
        <v>0.150206375205686</v>
      </c>
      <c r="S10786">
        <v>0.33587166561375298</v>
      </c>
      <c r="T10786" s="11">
        <v>5</v>
      </c>
      <c r="U10786" s="341"/>
      <c r="V10786" s="116"/>
    </row>
    <row r="10787" spans="1:22">
      <c r="A10787" s="2" t="s">
        <v>1747</v>
      </c>
      <c r="B10787" t="s">
        <v>1833</v>
      </c>
      <c r="C10787" t="s">
        <v>1491</v>
      </c>
      <c r="D10787" s="1" t="s">
        <v>44</v>
      </c>
      <c r="E10787" s="1" t="s">
        <v>73</v>
      </c>
      <c r="F10787" s="38" t="s">
        <v>73</v>
      </c>
      <c r="G10787" s="151">
        <v>30</v>
      </c>
      <c r="H10787" s="151">
        <f t="shared" si="644"/>
        <v>1.6348773841961851E-2</v>
      </c>
      <c r="I10787" s="303"/>
      <c r="J10787" s="303" t="s">
        <v>100</v>
      </c>
      <c r="K10787" s="303"/>
      <c r="L10787" s="303"/>
      <c r="M10787" s="2">
        <v>0.2</v>
      </c>
      <c r="N10787">
        <v>7.1037288069691201E-2</v>
      </c>
      <c r="O10787">
        <v>0.158844205061064</v>
      </c>
      <c r="P10787">
        <v>5</v>
      </c>
      <c r="Q10787" s="2">
        <v>0.16666666666666699</v>
      </c>
      <c r="R10787">
        <v>6.0220787190774401E-2</v>
      </c>
      <c r="S10787">
        <v>0.13465777381711999</v>
      </c>
      <c r="T10787">
        <v>5</v>
      </c>
    </row>
    <row r="10788" spans="1:22">
      <c r="A10788" s="2" t="s">
        <v>1747</v>
      </c>
      <c r="B10788" t="s">
        <v>1833</v>
      </c>
      <c r="C10788" t="s">
        <v>1491</v>
      </c>
      <c r="D10788" s="1" t="s">
        <v>44</v>
      </c>
      <c r="E10788" s="1" t="s">
        <v>73</v>
      </c>
      <c r="F10788" s="38" t="s">
        <v>73</v>
      </c>
      <c r="G10788" s="151">
        <v>1835</v>
      </c>
      <c r="H10788" s="151">
        <f t="shared" si="644"/>
        <v>1</v>
      </c>
      <c r="I10788" s="303"/>
      <c r="J10788" s="303"/>
      <c r="K10788" s="303"/>
      <c r="L10788" s="303" t="s">
        <v>100</v>
      </c>
      <c r="M10788" s="2">
        <v>0.194444444444444</v>
      </c>
      <c r="N10788">
        <v>5.8267158231675102E-2</v>
      </c>
      <c r="O10788">
        <v>0.13028932666176199</v>
      </c>
      <c r="P10788">
        <v>5</v>
      </c>
      <c r="Q10788" s="2">
        <v>5.5555555555555601E-2</v>
      </c>
      <c r="R10788">
        <v>3.8289024311361698E-2</v>
      </c>
      <c r="S10788">
        <v>8.5616861152346901E-2</v>
      </c>
      <c r="T10788">
        <v>5</v>
      </c>
    </row>
    <row r="10789" spans="1:22">
      <c r="A10789" s="2" t="s">
        <v>1747</v>
      </c>
      <c r="B10789" t="s">
        <v>1838</v>
      </c>
      <c r="C10789" t="s">
        <v>1491</v>
      </c>
      <c r="D10789" s="1" t="s">
        <v>44</v>
      </c>
      <c r="E10789" s="1" t="s">
        <v>73</v>
      </c>
      <c r="F10789" s="38" t="s">
        <v>73</v>
      </c>
      <c r="G10789" s="151">
        <v>0</v>
      </c>
      <c r="H10789" s="151">
        <f t="shared" si="644"/>
        <v>0</v>
      </c>
      <c r="I10789" s="303" t="s">
        <v>100</v>
      </c>
      <c r="J10789" s="303"/>
      <c r="K10789" s="303"/>
      <c r="L10789" s="303"/>
      <c r="M10789" s="64">
        <v>0</v>
      </c>
      <c r="N10789" s="22">
        <v>0</v>
      </c>
      <c r="O10789" s="22">
        <v>0</v>
      </c>
      <c r="P10789">
        <v>5</v>
      </c>
      <c r="Q10789" s="2">
        <v>0</v>
      </c>
      <c r="R10789">
        <v>0</v>
      </c>
      <c r="S10789">
        <v>0</v>
      </c>
      <c r="T10789">
        <v>5</v>
      </c>
    </row>
    <row r="10790" spans="1:22">
      <c r="A10790" s="2" t="s">
        <v>1747</v>
      </c>
      <c r="B10790" t="s">
        <v>1838</v>
      </c>
      <c r="C10790" t="s">
        <v>1491</v>
      </c>
      <c r="D10790" s="1" t="s">
        <v>44</v>
      </c>
      <c r="E10790" s="1" t="s">
        <v>73</v>
      </c>
      <c r="F10790" s="38" t="s">
        <v>73</v>
      </c>
      <c r="G10790" s="151">
        <v>30</v>
      </c>
      <c r="H10790" s="151">
        <f t="shared" si="644"/>
        <v>1.6348773841961851E-2</v>
      </c>
      <c r="I10790" s="303"/>
      <c r="J10790" s="303" t="s">
        <v>100</v>
      </c>
      <c r="K10790" s="303"/>
      <c r="L10790" s="303"/>
      <c r="M10790" s="64">
        <v>5.5555559999999997E-2</v>
      </c>
      <c r="N10790" s="22">
        <v>2.9133579999999999E-2</v>
      </c>
      <c r="O10790" s="22">
        <v>6.5144659999999993E-2</v>
      </c>
      <c r="P10790">
        <v>5</v>
      </c>
      <c r="Q10790" s="2">
        <v>0</v>
      </c>
      <c r="R10790">
        <v>0</v>
      </c>
      <c r="S10790">
        <v>0</v>
      </c>
      <c r="T10790">
        <v>5</v>
      </c>
    </row>
    <row r="10791" spans="1:22">
      <c r="A10791" s="2" t="s">
        <v>1747</v>
      </c>
      <c r="B10791" t="s">
        <v>1838</v>
      </c>
      <c r="C10791" t="s">
        <v>1491</v>
      </c>
      <c r="D10791" s="1" t="s">
        <v>44</v>
      </c>
      <c r="E10791" s="1" t="s">
        <v>73</v>
      </c>
      <c r="F10791" s="38" t="s">
        <v>73</v>
      </c>
      <c r="G10791" s="151">
        <v>1835</v>
      </c>
      <c r="H10791" s="151">
        <f t="shared" si="644"/>
        <v>1</v>
      </c>
      <c r="I10791" s="303"/>
      <c r="J10791" s="303"/>
      <c r="K10791" s="303"/>
      <c r="L10791" s="303" t="s">
        <v>100</v>
      </c>
      <c r="M10791" s="64">
        <v>7.7777780000000005E-2</v>
      </c>
      <c r="N10791" s="22">
        <v>4.762897E-2</v>
      </c>
      <c r="O10791" s="22">
        <v>0.10650161</v>
      </c>
      <c r="P10791">
        <v>5</v>
      </c>
      <c r="Q10791" s="2">
        <v>0</v>
      </c>
      <c r="R10791">
        <v>0</v>
      </c>
      <c r="S10791">
        <v>0</v>
      </c>
      <c r="T10791">
        <v>5</v>
      </c>
    </row>
    <row r="10792" spans="1:22">
      <c r="A10792" s="2" t="s">
        <v>1747</v>
      </c>
      <c r="B10792" t="s">
        <v>1845</v>
      </c>
      <c r="C10792" t="s">
        <v>1491</v>
      </c>
      <c r="D10792" s="1" t="s">
        <v>44</v>
      </c>
      <c r="E10792" s="1" t="s">
        <v>73</v>
      </c>
      <c r="F10792" s="38" t="s">
        <v>73</v>
      </c>
      <c r="G10792" s="151">
        <v>0</v>
      </c>
      <c r="H10792" s="151">
        <f t="shared" si="644"/>
        <v>0</v>
      </c>
      <c r="I10792" s="213" t="s">
        <v>100</v>
      </c>
      <c r="J10792" s="303"/>
      <c r="K10792" s="303"/>
      <c r="L10792" s="303"/>
      <c r="M10792" s="2">
        <v>5.5555555555555497E-3</v>
      </c>
      <c r="N10792">
        <v>5.5555555555555497E-3</v>
      </c>
      <c r="O10792">
        <v>1.24225998749988E-2</v>
      </c>
      <c r="P10792">
        <v>5</v>
      </c>
      <c r="Q10792" s="2">
        <v>0</v>
      </c>
      <c r="R10792">
        <v>0</v>
      </c>
      <c r="S10792">
        <v>0</v>
      </c>
      <c r="T10792">
        <v>5</v>
      </c>
    </row>
    <row r="10793" spans="1:22">
      <c r="A10793" s="2" t="s">
        <v>1747</v>
      </c>
      <c r="B10793" t="s">
        <v>1845</v>
      </c>
      <c r="C10793" t="s">
        <v>1491</v>
      </c>
      <c r="D10793" s="1" t="s">
        <v>44</v>
      </c>
      <c r="E10793" s="1" t="s">
        <v>73</v>
      </c>
      <c r="F10793" s="38" t="s">
        <v>73</v>
      </c>
      <c r="G10793" s="151">
        <v>30</v>
      </c>
      <c r="H10793" s="151">
        <f t="shared" si="644"/>
        <v>1.6348773841961851E-2</v>
      </c>
      <c r="I10793" s="213"/>
      <c r="J10793" s="303" t="s">
        <v>100</v>
      </c>
      <c r="K10793" s="303"/>
      <c r="L10793" s="303"/>
      <c r="M10793" s="2">
        <v>2.2222222222222199E-2</v>
      </c>
      <c r="N10793">
        <v>1.36082763487954E-2</v>
      </c>
      <c r="O10793">
        <v>3.0429030972509201E-2</v>
      </c>
      <c r="P10793">
        <v>5</v>
      </c>
      <c r="Q10793" s="2">
        <v>0</v>
      </c>
      <c r="R10793">
        <v>0</v>
      </c>
      <c r="S10793">
        <v>0</v>
      </c>
      <c r="T10793">
        <v>5</v>
      </c>
    </row>
    <row r="10794" spans="1:22">
      <c r="A10794" s="2" t="s">
        <v>1747</v>
      </c>
      <c r="B10794" t="s">
        <v>1845</v>
      </c>
      <c r="C10794" t="s">
        <v>1491</v>
      </c>
      <c r="D10794" s="1" t="s">
        <v>44</v>
      </c>
      <c r="E10794" s="1" t="s">
        <v>73</v>
      </c>
      <c r="F10794" s="38" t="s">
        <v>73</v>
      </c>
      <c r="G10794" s="151">
        <v>1835</v>
      </c>
      <c r="H10794" s="151">
        <f t="shared" si="644"/>
        <v>1</v>
      </c>
      <c r="I10794" s="213"/>
      <c r="J10794" s="303"/>
      <c r="K10794" s="303"/>
      <c r="L10794" s="303" t="s">
        <v>100</v>
      </c>
      <c r="M10794" s="2">
        <v>0</v>
      </c>
      <c r="N10794">
        <v>0</v>
      </c>
      <c r="O10794">
        <v>0</v>
      </c>
      <c r="P10794">
        <v>5</v>
      </c>
      <c r="Q10794" s="2">
        <v>0</v>
      </c>
      <c r="R10794">
        <v>0</v>
      </c>
      <c r="S10794">
        <v>0</v>
      </c>
      <c r="T10794">
        <v>5</v>
      </c>
    </row>
    <row r="10795" spans="1:22">
      <c r="A10795" s="2" t="s">
        <v>1747</v>
      </c>
      <c r="B10795" t="s">
        <v>1847</v>
      </c>
      <c r="C10795" t="s">
        <v>1491</v>
      </c>
      <c r="D10795" s="1" t="s">
        <v>44</v>
      </c>
      <c r="E10795" s="1" t="s">
        <v>73</v>
      </c>
      <c r="F10795" s="38" t="s">
        <v>73</v>
      </c>
      <c r="G10795" s="151">
        <v>0</v>
      </c>
      <c r="H10795" s="151">
        <f t="shared" si="644"/>
        <v>0</v>
      </c>
      <c r="I10795" s="213" t="s">
        <v>100</v>
      </c>
      <c r="J10795" s="303"/>
      <c r="K10795" s="303"/>
      <c r="L10795" s="303"/>
      <c r="M10795" s="2">
        <v>0</v>
      </c>
      <c r="N10795">
        <v>0</v>
      </c>
      <c r="O10795">
        <v>0</v>
      </c>
      <c r="P10795">
        <v>5</v>
      </c>
      <c r="Q10795" s="2">
        <v>0</v>
      </c>
      <c r="R10795">
        <v>0</v>
      </c>
      <c r="S10795">
        <v>0</v>
      </c>
      <c r="T10795">
        <v>5</v>
      </c>
    </row>
    <row r="10796" spans="1:22" s="16" customFormat="1">
      <c r="A10796" s="19" t="s">
        <v>1747</v>
      </c>
      <c r="B10796" t="s">
        <v>1847</v>
      </c>
      <c r="C10796" s="16" t="s">
        <v>1491</v>
      </c>
      <c r="D10796" s="14" t="s">
        <v>44</v>
      </c>
      <c r="E10796" s="14" t="s">
        <v>73</v>
      </c>
      <c r="F10796" s="39" t="s">
        <v>73</v>
      </c>
      <c r="G10796" s="152">
        <v>30</v>
      </c>
      <c r="H10796" s="152">
        <f t="shared" si="644"/>
        <v>1.6348773841961851E-2</v>
      </c>
      <c r="I10796" s="442"/>
      <c r="J10796" s="442" t="s">
        <v>100</v>
      </c>
      <c r="K10796" s="442"/>
      <c r="L10796" s="442"/>
      <c r="M10796" s="2">
        <v>0</v>
      </c>
      <c r="N10796" s="16">
        <v>0</v>
      </c>
      <c r="O10796">
        <v>0</v>
      </c>
      <c r="P10796" s="16">
        <v>5</v>
      </c>
      <c r="Q10796" s="2">
        <v>0</v>
      </c>
      <c r="R10796" s="16">
        <v>0</v>
      </c>
      <c r="S10796">
        <v>0</v>
      </c>
      <c r="T10796" s="16">
        <v>5</v>
      </c>
      <c r="U10796" s="340"/>
      <c r="V10796" s="115"/>
    </row>
    <row r="10797" spans="1:22">
      <c r="A10797" s="2" t="s">
        <v>1747</v>
      </c>
      <c r="B10797" t="s">
        <v>1847</v>
      </c>
      <c r="C10797" t="s">
        <v>1491</v>
      </c>
      <c r="D10797" s="1" t="s">
        <v>44</v>
      </c>
      <c r="E10797" s="1" t="s">
        <v>73</v>
      </c>
      <c r="F10797" s="38" t="s">
        <v>73</v>
      </c>
      <c r="G10797" s="151">
        <v>1835</v>
      </c>
      <c r="H10797" s="151">
        <f t="shared" si="644"/>
        <v>1</v>
      </c>
      <c r="I10797" s="303"/>
      <c r="J10797" s="303"/>
      <c r="K10797" s="303"/>
      <c r="L10797" s="303" t="s">
        <v>100</v>
      </c>
      <c r="M10797" s="2">
        <v>0</v>
      </c>
      <c r="N10797">
        <v>0</v>
      </c>
      <c r="O10797">
        <v>0</v>
      </c>
      <c r="P10797">
        <v>5</v>
      </c>
      <c r="Q10797" s="2">
        <v>0</v>
      </c>
      <c r="R10797">
        <v>0</v>
      </c>
      <c r="S10797">
        <v>0</v>
      </c>
      <c r="T10797">
        <v>5</v>
      </c>
    </row>
    <row r="10798" spans="1:22">
      <c r="A10798" s="2" t="s">
        <v>1747</v>
      </c>
      <c r="B10798" t="s">
        <v>1851</v>
      </c>
      <c r="C10798" t="s">
        <v>1491</v>
      </c>
      <c r="D10798" s="1" t="s">
        <v>44</v>
      </c>
      <c r="E10798" s="1" t="s">
        <v>73</v>
      </c>
      <c r="F10798" s="38" t="s">
        <v>73</v>
      </c>
      <c r="G10798" s="151">
        <v>0</v>
      </c>
      <c r="H10798" s="151">
        <f t="shared" si="644"/>
        <v>0</v>
      </c>
      <c r="I10798" s="303" t="s">
        <v>100</v>
      </c>
      <c r="J10798" s="303"/>
      <c r="K10798" s="303"/>
      <c r="L10798" s="303"/>
      <c r="M10798" s="2">
        <v>0</v>
      </c>
      <c r="N10798">
        <v>0</v>
      </c>
      <c r="O10798">
        <v>0</v>
      </c>
      <c r="P10798">
        <v>5</v>
      </c>
      <c r="Q10798" s="2">
        <v>2.2222222222222199E-2</v>
      </c>
      <c r="R10798">
        <v>2.2222222222222199E-2</v>
      </c>
      <c r="S10798">
        <v>4.9690399499995298E-2</v>
      </c>
      <c r="T10798">
        <v>5</v>
      </c>
    </row>
    <row r="10799" spans="1:22">
      <c r="A10799" s="2" t="s">
        <v>1747</v>
      </c>
      <c r="B10799" t="s">
        <v>1851</v>
      </c>
      <c r="C10799" t="s">
        <v>1491</v>
      </c>
      <c r="D10799" s="1" t="s">
        <v>44</v>
      </c>
      <c r="E10799" s="1" t="s">
        <v>73</v>
      </c>
      <c r="F10799" s="38" t="s">
        <v>73</v>
      </c>
      <c r="G10799" s="151">
        <v>30</v>
      </c>
      <c r="H10799" s="151">
        <f t="shared" si="644"/>
        <v>1.6348773841961851E-2</v>
      </c>
      <c r="I10799" s="303"/>
      <c r="J10799" s="303" t="s">
        <v>100</v>
      </c>
      <c r="K10799" s="303"/>
      <c r="L10799" s="303"/>
      <c r="M10799" s="2">
        <v>2.7777777777777801E-2</v>
      </c>
      <c r="N10799">
        <v>1.7568209223157698E-2</v>
      </c>
      <c r="O10799">
        <v>3.9283710065919297E-2</v>
      </c>
      <c r="P10799">
        <v>5</v>
      </c>
      <c r="Q10799" s="2">
        <v>1.1111111111111099E-2</v>
      </c>
      <c r="R10799">
        <v>1.1111111111111099E-2</v>
      </c>
      <c r="S10799">
        <v>2.4845199749997701E-2</v>
      </c>
      <c r="T10799">
        <v>5</v>
      </c>
    </row>
    <row r="10800" spans="1:22">
      <c r="A10800" s="2" t="s">
        <v>1747</v>
      </c>
      <c r="B10800" t="s">
        <v>1851</v>
      </c>
      <c r="C10800" t="s">
        <v>1491</v>
      </c>
      <c r="D10800" s="1" t="s">
        <v>44</v>
      </c>
      <c r="E10800" s="1" t="s">
        <v>73</v>
      </c>
      <c r="F10800" s="38" t="s">
        <v>73</v>
      </c>
      <c r="G10800" s="151">
        <v>1835</v>
      </c>
      <c r="H10800" s="151">
        <f t="shared" si="644"/>
        <v>1</v>
      </c>
      <c r="I10800" s="303"/>
      <c r="J10800" s="303"/>
      <c r="K10800" s="303"/>
      <c r="L10800" s="303" t="s">
        <v>100</v>
      </c>
      <c r="M10800" s="2">
        <v>0</v>
      </c>
      <c r="N10800">
        <v>0</v>
      </c>
      <c r="O10800">
        <v>0</v>
      </c>
      <c r="P10800">
        <v>5</v>
      </c>
      <c r="Q10800" s="2">
        <v>2.2222222222222199E-2</v>
      </c>
      <c r="R10800">
        <v>2.2222222222222199E-2</v>
      </c>
      <c r="S10800">
        <v>4.9690399499995298E-2</v>
      </c>
      <c r="T10800">
        <v>5</v>
      </c>
    </row>
    <row r="10801" spans="1:20">
      <c r="A10801" s="402" t="s">
        <v>1244</v>
      </c>
      <c r="B10801" t="s">
        <v>1245</v>
      </c>
      <c r="C10801" s="219" t="s">
        <v>412</v>
      </c>
      <c r="D10801" s="153" t="s">
        <v>44</v>
      </c>
      <c r="E10801" s="153" t="s">
        <v>60</v>
      </c>
      <c r="F10801" s="138" t="s">
        <v>60</v>
      </c>
      <c r="G10801" s="154">
        <v>0</v>
      </c>
      <c r="H10801" s="154">
        <v>0</v>
      </c>
      <c r="I10801" s="155" t="s">
        <v>100</v>
      </c>
      <c r="J10801" s="155"/>
      <c r="K10801" s="155"/>
      <c r="L10801" s="155"/>
      <c r="M10801" s="2">
        <v>111.702127659574</v>
      </c>
      <c r="N10801" t="s">
        <v>16</v>
      </c>
      <c r="O10801" t="s">
        <v>16</v>
      </c>
      <c r="P10801" t="s">
        <v>16</v>
      </c>
      <c r="Q10801" s="2">
        <v>15.9574468085106</v>
      </c>
      <c r="R10801" t="s">
        <v>16</v>
      </c>
      <c r="S10801" t="s">
        <v>16</v>
      </c>
      <c r="T10801" t="s">
        <v>16</v>
      </c>
    </row>
    <row r="10802" spans="1:20">
      <c r="A10802" s="402" t="s">
        <v>1244</v>
      </c>
      <c r="B10802" t="s">
        <v>1245</v>
      </c>
      <c r="C10802" s="219" t="s">
        <v>412</v>
      </c>
      <c r="D10802" s="153" t="s">
        <v>44</v>
      </c>
      <c r="E10802" s="153" t="s">
        <v>60</v>
      </c>
      <c r="F10802" s="138" t="s">
        <v>60</v>
      </c>
      <c r="G10802" s="154">
        <v>730</v>
      </c>
      <c r="H10802" s="154">
        <v>0.13333333333333333</v>
      </c>
      <c r="I10802" s="155"/>
      <c r="J10802" s="155" t="s">
        <v>100</v>
      </c>
      <c r="K10802" s="155" t="s">
        <v>100</v>
      </c>
      <c r="L10802" s="155"/>
      <c r="M10802" s="2">
        <v>0</v>
      </c>
      <c r="N10802" t="s">
        <v>16</v>
      </c>
      <c r="O10802" t="s">
        <v>16</v>
      </c>
      <c r="P10802" t="s">
        <v>16</v>
      </c>
      <c r="Q10802" s="2">
        <v>31.914893617021299</v>
      </c>
      <c r="R10802" t="s">
        <v>16</v>
      </c>
      <c r="S10802" t="s">
        <v>16</v>
      </c>
      <c r="T10802" t="s">
        <v>16</v>
      </c>
    </row>
    <row r="10803" spans="1:20">
      <c r="A10803" s="402" t="s">
        <v>1244</v>
      </c>
      <c r="B10803" t="s">
        <v>1245</v>
      </c>
      <c r="C10803" s="219" t="s">
        <v>412</v>
      </c>
      <c r="D10803" s="153" t="s">
        <v>44</v>
      </c>
      <c r="E10803" s="153" t="s">
        <v>60</v>
      </c>
      <c r="F10803" s="138" t="s">
        <v>60</v>
      </c>
      <c r="G10803" s="154">
        <v>1095</v>
      </c>
      <c r="H10803" s="154">
        <v>0.2</v>
      </c>
      <c r="I10803" s="155"/>
      <c r="J10803" s="155"/>
      <c r="K10803" s="155" t="s">
        <v>100</v>
      </c>
      <c r="L10803" s="155"/>
      <c r="M10803" s="2">
        <v>95.744680851064004</v>
      </c>
      <c r="N10803" t="s">
        <v>16</v>
      </c>
      <c r="O10803" t="s">
        <v>16</v>
      </c>
      <c r="P10803" t="s">
        <v>16</v>
      </c>
      <c r="Q10803" s="2">
        <v>15.9574468085106</v>
      </c>
      <c r="R10803" t="s">
        <v>16</v>
      </c>
      <c r="S10803" t="s">
        <v>16</v>
      </c>
      <c r="T10803" t="s">
        <v>16</v>
      </c>
    </row>
    <row r="10804" spans="1:20">
      <c r="A10804" s="402" t="s">
        <v>1244</v>
      </c>
      <c r="B10804" t="s">
        <v>1245</v>
      </c>
      <c r="C10804" s="219" t="s">
        <v>412</v>
      </c>
      <c r="D10804" s="153" t="s">
        <v>44</v>
      </c>
      <c r="E10804" s="153" t="s">
        <v>60</v>
      </c>
      <c r="F10804" s="138" t="s">
        <v>60</v>
      </c>
      <c r="G10804" s="154">
        <v>1460</v>
      </c>
      <c r="H10804" s="154">
        <v>0.26666666666666666</v>
      </c>
      <c r="I10804" s="155"/>
      <c r="J10804" s="155"/>
      <c r="K10804" s="155" t="s">
        <v>100</v>
      </c>
      <c r="L10804" s="155"/>
      <c r="M10804" s="2">
        <v>159.57446808510599</v>
      </c>
      <c r="N10804" t="s">
        <v>16</v>
      </c>
      <c r="O10804" t="s">
        <v>16</v>
      </c>
      <c r="P10804" t="s">
        <v>16</v>
      </c>
      <c r="Q10804" s="2">
        <v>47.872340425532002</v>
      </c>
      <c r="R10804" t="s">
        <v>16</v>
      </c>
      <c r="S10804" t="s">
        <v>16</v>
      </c>
      <c r="T10804" t="s">
        <v>16</v>
      </c>
    </row>
    <row r="10805" spans="1:20">
      <c r="A10805" s="402" t="s">
        <v>1244</v>
      </c>
      <c r="B10805" t="s">
        <v>1245</v>
      </c>
      <c r="C10805" s="219" t="s">
        <v>412</v>
      </c>
      <c r="D10805" s="153" t="s">
        <v>44</v>
      </c>
      <c r="E10805" s="153" t="s">
        <v>60</v>
      </c>
      <c r="F10805" s="138" t="s">
        <v>60</v>
      </c>
      <c r="G10805" s="154">
        <v>1825</v>
      </c>
      <c r="H10805" s="154">
        <v>0.33333333333333331</v>
      </c>
      <c r="I10805" s="155"/>
      <c r="J10805" s="155"/>
      <c r="K10805" s="155" t="s">
        <v>100</v>
      </c>
      <c r="L10805" s="155"/>
      <c r="M10805" s="2">
        <v>2409.5744680850999</v>
      </c>
      <c r="N10805" t="s">
        <v>16</v>
      </c>
      <c r="O10805" t="s">
        <v>16</v>
      </c>
      <c r="P10805" t="s">
        <v>16</v>
      </c>
      <c r="Q10805" s="2">
        <v>15.9574468085106</v>
      </c>
      <c r="R10805" t="s">
        <v>16</v>
      </c>
      <c r="S10805" t="s">
        <v>16</v>
      </c>
      <c r="T10805" t="s">
        <v>16</v>
      </c>
    </row>
    <row r="10806" spans="1:20">
      <c r="A10806" s="402" t="s">
        <v>1244</v>
      </c>
      <c r="B10806" t="s">
        <v>1245</v>
      </c>
      <c r="C10806" s="219" t="s">
        <v>412</v>
      </c>
      <c r="D10806" s="153" t="s">
        <v>44</v>
      </c>
      <c r="E10806" s="153" t="s">
        <v>60</v>
      </c>
      <c r="F10806" s="138" t="s">
        <v>60</v>
      </c>
      <c r="G10806" s="154">
        <v>2190</v>
      </c>
      <c r="H10806" s="154">
        <v>0.4</v>
      </c>
      <c r="I10806" s="155"/>
      <c r="J10806" s="155"/>
      <c r="K10806" s="155" t="s">
        <v>100</v>
      </c>
      <c r="L10806" s="155"/>
      <c r="M10806" s="2">
        <v>239.36170212765899</v>
      </c>
      <c r="N10806" t="s">
        <v>16</v>
      </c>
      <c r="O10806" t="s">
        <v>16</v>
      </c>
      <c r="P10806" t="s">
        <v>16</v>
      </c>
      <c r="Q10806" s="2">
        <v>15.9574468085106</v>
      </c>
      <c r="R10806" t="s">
        <v>16</v>
      </c>
      <c r="S10806" t="s">
        <v>16</v>
      </c>
      <c r="T10806" t="s">
        <v>16</v>
      </c>
    </row>
    <row r="10807" spans="1:20">
      <c r="A10807" s="402" t="s">
        <v>1244</v>
      </c>
      <c r="B10807" t="s">
        <v>1245</v>
      </c>
      <c r="C10807" s="219" t="s">
        <v>412</v>
      </c>
      <c r="D10807" s="153" t="s">
        <v>44</v>
      </c>
      <c r="E10807" s="153" t="s">
        <v>60</v>
      </c>
      <c r="F10807" s="138" t="s">
        <v>60</v>
      </c>
      <c r="G10807" s="154">
        <v>4745</v>
      </c>
      <c r="H10807" s="154">
        <v>0.8666666666666667</v>
      </c>
      <c r="I10807" s="155"/>
      <c r="J10807" s="155"/>
      <c r="K10807" s="155" t="s">
        <v>100</v>
      </c>
      <c r="L10807" s="155"/>
      <c r="M10807" s="2">
        <v>31.914893617021299</v>
      </c>
      <c r="N10807" t="s">
        <v>16</v>
      </c>
      <c r="O10807" t="s">
        <v>16</v>
      </c>
      <c r="P10807" t="s">
        <v>16</v>
      </c>
      <c r="Q10807" s="2">
        <v>15.9574468085106</v>
      </c>
      <c r="R10807" t="s">
        <v>16</v>
      </c>
      <c r="S10807" t="s">
        <v>16</v>
      </c>
      <c r="T10807" t="s">
        <v>16</v>
      </c>
    </row>
    <row r="10808" spans="1:20">
      <c r="A10808" s="402" t="s">
        <v>1244</v>
      </c>
      <c r="B10808" t="s">
        <v>1245</v>
      </c>
      <c r="C10808" s="219" t="s">
        <v>412</v>
      </c>
      <c r="D10808" s="153" t="s">
        <v>44</v>
      </c>
      <c r="E10808" s="153" t="s">
        <v>60</v>
      </c>
      <c r="F10808" s="138" t="s">
        <v>60</v>
      </c>
      <c r="G10808" s="154">
        <v>5110</v>
      </c>
      <c r="H10808" s="154">
        <v>0.93333333333333335</v>
      </c>
      <c r="I10808" s="155"/>
      <c r="J10808" s="155"/>
      <c r="K10808" s="155" t="s">
        <v>100</v>
      </c>
      <c r="L10808" s="155"/>
      <c r="M10808" s="2">
        <v>15.9574468085106</v>
      </c>
      <c r="N10808" t="s">
        <v>16</v>
      </c>
      <c r="O10808" t="s">
        <v>16</v>
      </c>
      <c r="P10808" t="s">
        <v>16</v>
      </c>
      <c r="Q10808" s="2">
        <v>15.9574468085106</v>
      </c>
      <c r="R10808" t="s">
        <v>16</v>
      </c>
      <c r="S10808" t="s">
        <v>16</v>
      </c>
      <c r="T10808" t="s">
        <v>16</v>
      </c>
    </row>
    <row r="10809" spans="1:20">
      <c r="A10809" s="402" t="s">
        <v>1244</v>
      </c>
      <c r="B10809" t="s">
        <v>1245</v>
      </c>
      <c r="C10809" s="219" t="s">
        <v>412</v>
      </c>
      <c r="D10809" s="153" t="s">
        <v>44</v>
      </c>
      <c r="E10809" s="153" t="s">
        <v>60</v>
      </c>
      <c r="F10809" s="138" t="s">
        <v>60</v>
      </c>
      <c r="G10809" s="154">
        <v>5475</v>
      </c>
      <c r="H10809" s="154">
        <v>1</v>
      </c>
      <c r="I10809" s="155"/>
      <c r="J10809" s="155"/>
      <c r="K10809" s="155" t="s">
        <v>100</v>
      </c>
      <c r="L10809" s="155" t="s">
        <v>100</v>
      </c>
      <c r="M10809" s="2">
        <v>79.787234042553294</v>
      </c>
      <c r="N10809" t="s">
        <v>16</v>
      </c>
      <c r="O10809" t="s">
        <v>16</v>
      </c>
      <c r="P10809" t="s">
        <v>16</v>
      </c>
      <c r="Q10809" s="2">
        <v>176.470588235294</v>
      </c>
      <c r="R10809" t="s">
        <v>16</v>
      </c>
      <c r="S10809" t="s">
        <v>16</v>
      </c>
      <c r="T10809" t="s">
        <v>16</v>
      </c>
    </row>
    <row r="10810" spans="1:20">
      <c r="A10810" s="402" t="s">
        <v>1244</v>
      </c>
      <c r="B10810" t="s">
        <v>1246</v>
      </c>
      <c r="C10810" s="219" t="s">
        <v>412</v>
      </c>
      <c r="D10810" s="153" t="s">
        <v>44</v>
      </c>
      <c r="E10810" s="153" t="s">
        <v>60</v>
      </c>
      <c r="F10810" s="138" t="s">
        <v>60</v>
      </c>
      <c r="G10810" s="154">
        <v>0</v>
      </c>
      <c r="H10810" s="154">
        <v>0</v>
      </c>
      <c r="I10810" s="155" t="s">
        <v>100</v>
      </c>
      <c r="J10810" s="155"/>
      <c r="K10810" s="155"/>
      <c r="L10810" s="155"/>
      <c r="M10810" s="2">
        <v>197.86096256684399</v>
      </c>
      <c r="N10810" t="s">
        <v>16</v>
      </c>
      <c r="O10810" t="s">
        <v>16</v>
      </c>
      <c r="P10810" t="s">
        <v>16</v>
      </c>
      <c r="Q10810" s="2">
        <v>2.6737967914438001</v>
      </c>
      <c r="R10810" t="s">
        <v>16</v>
      </c>
      <c r="S10810" t="s">
        <v>16</v>
      </c>
      <c r="T10810" t="s">
        <v>16</v>
      </c>
    </row>
    <row r="10811" spans="1:20">
      <c r="A10811" s="402" t="s">
        <v>1244</v>
      </c>
      <c r="B10811" t="s">
        <v>1246</v>
      </c>
      <c r="C10811" s="219" t="s">
        <v>412</v>
      </c>
      <c r="D10811" s="153" t="s">
        <v>44</v>
      </c>
      <c r="E10811" s="153" t="s">
        <v>60</v>
      </c>
      <c r="F10811" s="138" t="s">
        <v>60</v>
      </c>
      <c r="G10811" s="154">
        <v>730</v>
      </c>
      <c r="H10811" s="154">
        <v>0.13333333333333333</v>
      </c>
      <c r="I10811" s="213"/>
      <c r="J10811" s="155" t="s">
        <v>100</v>
      </c>
      <c r="K10811" s="155" t="s">
        <v>100</v>
      </c>
      <c r="L10811" s="155"/>
      <c r="M10811" s="2">
        <v>283.42245989304803</v>
      </c>
      <c r="N10811" t="s">
        <v>16</v>
      </c>
      <c r="O10811" t="s">
        <v>16</v>
      </c>
      <c r="P10811" t="s">
        <v>16</v>
      </c>
      <c r="Q10811" s="2">
        <v>5.3475935828877201</v>
      </c>
      <c r="R10811" t="s">
        <v>16</v>
      </c>
      <c r="S10811" t="s">
        <v>16</v>
      </c>
      <c r="T10811" t="s">
        <v>16</v>
      </c>
    </row>
    <row r="10812" spans="1:20">
      <c r="A10812" s="402" t="s">
        <v>1244</v>
      </c>
      <c r="B10812" t="s">
        <v>1246</v>
      </c>
      <c r="C10812" s="219" t="s">
        <v>412</v>
      </c>
      <c r="D10812" s="153" t="s">
        <v>44</v>
      </c>
      <c r="E10812" s="153" t="s">
        <v>60</v>
      </c>
      <c r="F10812" s="138" t="s">
        <v>60</v>
      </c>
      <c r="G10812" s="154">
        <v>1095</v>
      </c>
      <c r="H10812" s="154">
        <v>0.2</v>
      </c>
      <c r="I10812" s="213"/>
      <c r="J10812" s="155"/>
      <c r="K10812" s="155" t="s">
        <v>100</v>
      </c>
      <c r="L10812" s="155"/>
      <c r="M10812" s="2">
        <v>385.02673796791402</v>
      </c>
      <c r="N10812" t="s">
        <v>16</v>
      </c>
      <c r="O10812" t="s">
        <v>16</v>
      </c>
      <c r="P10812" t="s">
        <v>16</v>
      </c>
      <c r="Q10812" s="2">
        <v>5.3475935828877201</v>
      </c>
      <c r="R10812" t="s">
        <v>16</v>
      </c>
      <c r="S10812" t="s">
        <v>16</v>
      </c>
      <c r="T10812" t="s">
        <v>16</v>
      </c>
    </row>
    <row r="10813" spans="1:20">
      <c r="A10813" s="402" t="s">
        <v>1244</v>
      </c>
      <c r="B10813" t="s">
        <v>1246</v>
      </c>
      <c r="C10813" s="219" t="s">
        <v>412</v>
      </c>
      <c r="D10813" s="153" t="s">
        <v>44</v>
      </c>
      <c r="E10813" s="153" t="s">
        <v>60</v>
      </c>
      <c r="F10813" s="138" t="s">
        <v>60</v>
      </c>
      <c r="G10813" s="154">
        <v>1460</v>
      </c>
      <c r="H10813" s="154">
        <v>0.26666666666666666</v>
      </c>
      <c r="I10813" s="213"/>
      <c r="J10813" s="155"/>
      <c r="K10813" s="155" t="s">
        <v>100</v>
      </c>
      <c r="L10813" s="155"/>
      <c r="M10813" s="2">
        <v>294.11764705882302</v>
      </c>
      <c r="N10813" t="s">
        <v>16</v>
      </c>
      <c r="O10813" t="s">
        <v>16</v>
      </c>
      <c r="P10813" t="s">
        <v>16</v>
      </c>
      <c r="Q10813" s="2">
        <v>10.695187165775399</v>
      </c>
      <c r="R10813" t="s">
        <v>16</v>
      </c>
      <c r="S10813" t="s">
        <v>16</v>
      </c>
      <c r="T10813" t="s">
        <v>16</v>
      </c>
    </row>
    <row r="10814" spans="1:20">
      <c r="A10814" s="402" t="s">
        <v>1244</v>
      </c>
      <c r="B10814" t="s">
        <v>1246</v>
      </c>
      <c r="C10814" s="219" t="s">
        <v>412</v>
      </c>
      <c r="D10814" s="153" t="s">
        <v>44</v>
      </c>
      <c r="E10814" s="153" t="s">
        <v>60</v>
      </c>
      <c r="F10814" s="138" t="s">
        <v>60</v>
      </c>
      <c r="G10814" s="154">
        <v>1825</v>
      </c>
      <c r="H10814" s="154">
        <v>0.33333333333333331</v>
      </c>
      <c r="I10814" s="213"/>
      <c r="J10814" s="155"/>
      <c r="K10814" s="155" t="s">
        <v>100</v>
      </c>
      <c r="L10814" s="155"/>
      <c r="M10814" s="2">
        <v>101.604278074866</v>
      </c>
      <c r="N10814" t="s">
        <v>16</v>
      </c>
      <c r="O10814" t="s">
        <v>16</v>
      </c>
      <c r="P10814" t="s">
        <v>16</v>
      </c>
      <c r="Q10814" s="2">
        <v>5.3475935828877201</v>
      </c>
      <c r="R10814" t="s">
        <v>16</v>
      </c>
      <c r="S10814" t="s">
        <v>16</v>
      </c>
      <c r="T10814" t="s">
        <v>16</v>
      </c>
    </row>
    <row r="10815" spans="1:20">
      <c r="A10815" s="402" t="s">
        <v>1244</v>
      </c>
      <c r="B10815" t="s">
        <v>1246</v>
      </c>
      <c r="C10815" s="219" t="s">
        <v>412</v>
      </c>
      <c r="D10815" s="153" t="s">
        <v>44</v>
      </c>
      <c r="E10815" s="153" t="s">
        <v>60</v>
      </c>
      <c r="F10815" s="138" t="s">
        <v>60</v>
      </c>
      <c r="G10815" s="154">
        <v>2190</v>
      </c>
      <c r="H10815" s="154">
        <v>0.4</v>
      </c>
      <c r="I10815" s="213"/>
      <c r="J10815" s="155"/>
      <c r="K10815" s="155" t="s">
        <v>100</v>
      </c>
      <c r="L10815" s="155"/>
      <c r="M10815" s="2">
        <v>312.83422459893001</v>
      </c>
      <c r="N10815" t="s">
        <v>16</v>
      </c>
      <c r="O10815" t="s">
        <v>16</v>
      </c>
      <c r="P10815" t="s">
        <v>16</v>
      </c>
      <c r="Q10815" s="2">
        <v>48.128342245989302</v>
      </c>
      <c r="R10815" t="s">
        <v>16</v>
      </c>
      <c r="S10815" t="s">
        <v>16</v>
      </c>
      <c r="T10815" t="s">
        <v>16</v>
      </c>
    </row>
    <row r="10816" spans="1:20">
      <c r="A10816" s="153" t="s">
        <v>1244</v>
      </c>
      <c r="B10816" t="s">
        <v>1246</v>
      </c>
      <c r="C10816" s="219" t="s">
        <v>412</v>
      </c>
      <c r="D10816" s="153" t="s">
        <v>44</v>
      </c>
      <c r="E10816" s="153" t="s">
        <v>60</v>
      </c>
      <c r="F10816" s="138" t="s">
        <v>60</v>
      </c>
      <c r="G10816" s="154">
        <v>4745</v>
      </c>
      <c r="H10816" s="154">
        <v>0.8666666666666667</v>
      </c>
      <c r="I10816" s="213"/>
      <c r="J10816" s="155"/>
      <c r="K10816" s="155" t="s">
        <v>100</v>
      </c>
      <c r="L10816" s="155"/>
      <c r="M10816" s="2">
        <v>227.272727272727</v>
      </c>
      <c r="N10816" s="16" t="s">
        <v>16</v>
      </c>
      <c r="O10816" t="s">
        <v>16</v>
      </c>
      <c r="P10816" t="s">
        <v>16</v>
      </c>
      <c r="Q10816" s="2">
        <v>125.66844919786</v>
      </c>
      <c r="R10816" t="s">
        <v>16</v>
      </c>
      <c r="S10816" t="s">
        <v>16</v>
      </c>
      <c r="T10816" t="s">
        <v>16</v>
      </c>
    </row>
    <row r="10817" spans="1:22">
      <c r="A10817" s="153" t="s">
        <v>1244</v>
      </c>
      <c r="B10817" t="s">
        <v>1246</v>
      </c>
      <c r="C10817" s="219" t="s">
        <v>412</v>
      </c>
      <c r="D10817" s="153" t="s">
        <v>44</v>
      </c>
      <c r="E10817" s="153" t="s">
        <v>60</v>
      </c>
      <c r="F10817" s="138" t="s">
        <v>60</v>
      </c>
      <c r="G10817" s="154">
        <v>5110</v>
      </c>
      <c r="H10817" s="154">
        <v>0.93333333333333335</v>
      </c>
      <c r="I10817" s="213"/>
      <c r="J10817" s="155"/>
      <c r="K10817" s="155" t="s">
        <v>100</v>
      </c>
      <c r="L10817" s="155"/>
      <c r="M10817" s="2">
        <v>385.02673796791402</v>
      </c>
      <c r="N10817" t="s">
        <v>16</v>
      </c>
      <c r="O10817" t="s">
        <v>16</v>
      </c>
      <c r="P10817" t="s">
        <v>16</v>
      </c>
      <c r="Q10817" s="2">
        <v>93.582887700534798</v>
      </c>
      <c r="R10817" t="s">
        <v>16</v>
      </c>
      <c r="S10817" t="s">
        <v>16</v>
      </c>
      <c r="T10817" t="s">
        <v>16</v>
      </c>
    </row>
    <row r="10818" spans="1:22">
      <c r="A10818" s="153" t="s">
        <v>1244</v>
      </c>
      <c r="B10818" t="s">
        <v>1246</v>
      </c>
      <c r="C10818" s="219" t="s">
        <v>412</v>
      </c>
      <c r="D10818" s="153" t="s">
        <v>44</v>
      </c>
      <c r="E10818" s="153" t="s">
        <v>60</v>
      </c>
      <c r="F10818" s="138" t="s">
        <v>60</v>
      </c>
      <c r="G10818" s="154">
        <v>5475</v>
      </c>
      <c r="H10818" s="154">
        <v>1</v>
      </c>
      <c r="I10818" s="213"/>
      <c r="J10818" s="155"/>
      <c r="K10818" s="155" t="s">
        <v>100</v>
      </c>
      <c r="L10818" s="155" t="s">
        <v>100</v>
      </c>
      <c r="M10818" s="2">
        <v>462.56684491978598</v>
      </c>
      <c r="N10818" t="s">
        <v>16</v>
      </c>
      <c r="O10818" t="s">
        <v>16</v>
      </c>
      <c r="P10818" t="s">
        <v>16</v>
      </c>
      <c r="Q10818" s="321">
        <v>70.855614973262007</v>
      </c>
      <c r="R10818" t="s">
        <v>16</v>
      </c>
      <c r="S10818" t="s">
        <v>16</v>
      </c>
      <c r="T10818" t="s">
        <v>16</v>
      </c>
    </row>
    <row r="10819" spans="1:22">
      <c r="A10819" s="153" t="s">
        <v>1244</v>
      </c>
      <c r="B10819" t="s">
        <v>1247</v>
      </c>
      <c r="C10819" s="219" t="s">
        <v>412</v>
      </c>
      <c r="D10819" s="153" t="s">
        <v>44</v>
      </c>
      <c r="E10819" s="153" t="s">
        <v>60</v>
      </c>
      <c r="F10819" s="138" t="s">
        <v>60</v>
      </c>
      <c r="G10819" s="154">
        <v>0</v>
      </c>
      <c r="H10819" s="154">
        <v>0</v>
      </c>
      <c r="I10819" s="213" t="s">
        <v>100</v>
      </c>
      <c r="J10819" s="155"/>
      <c r="K10819" s="155"/>
      <c r="L10819" s="155"/>
      <c r="M10819" s="321">
        <v>56.149732620320798</v>
      </c>
      <c r="N10819" t="s">
        <v>16</v>
      </c>
      <c r="O10819" t="s">
        <v>16</v>
      </c>
      <c r="P10819" t="s">
        <v>16</v>
      </c>
      <c r="Q10819" s="321">
        <v>0</v>
      </c>
      <c r="R10819" t="s">
        <v>16</v>
      </c>
      <c r="S10819" t="s">
        <v>16</v>
      </c>
      <c r="T10819" t="s">
        <v>16</v>
      </c>
    </row>
    <row r="10820" spans="1:22">
      <c r="A10820" s="153" t="s">
        <v>1244</v>
      </c>
      <c r="B10820" t="s">
        <v>1247</v>
      </c>
      <c r="C10820" s="219" t="s">
        <v>412</v>
      </c>
      <c r="D10820" s="153" t="s">
        <v>44</v>
      </c>
      <c r="E10820" s="153" t="s">
        <v>60</v>
      </c>
      <c r="F10820" s="138" t="s">
        <v>60</v>
      </c>
      <c r="G10820" s="154">
        <v>730</v>
      </c>
      <c r="H10820" s="154">
        <v>0.13333333333333333</v>
      </c>
      <c r="I10820" s="213"/>
      <c r="J10820" s="155" t="s">
        <v>100</v>
      </c>
      <c r="K10820" s="155" t="s">
        <v>100</v>
      </c>
      <c r="L10820" s="155"/>
      <c r="M10820" s="321">
        <v>94.919786096256601</v>
      </c>
      <c r="N10820" t="s">
        <v>16</v>
      </c>
      <c r="O10820" t="s">
        <v>16</v>
      </c>
      <c r="P10820" t="s">
        <v>16</v>
      </c>
      <c r="Q10820" s="321">
        <v>0</v>
      </c>
      <c r="R10820" t="s">
        <v>16</v>
      </c>
      <c r="S10820" t="s">
        <v>16</v>
      </c>
      <c r="T10820" t="s">
        <v>16</v>
      </c>
    </row>
    <row r="10821" spans="1:22">
      <c r="A10821" s="153" t="s">
        <v>1244</v>
      </c>
      <c r="B10821" t="s">
        <v>1247</v>
      </c>
      <c r="C10821" s="219" t="s">
        <v>412</v>
      </c>
      <c r="D10821" s="153" t="s">
        <v>44</v>
      </c>
      <c r="E10821" s="153" t="s">
        <v>60</v>
      </c>
      <c r="F10821" s="138" t="s">
        <v>60</v>
      </c>
      <c r="G10821" s="154">
        <v>1095</v>
      </c>
      <c r="H10821" s="154">
        <v>0.2</v>
      </c>
      <c r="I10821" s="213"/>
      <c r="J10821" s="155"/>
      <c r="K10821" s="155" t="s">
        <v>100</v>
      </c>
      <c r="L10821" s="155"/>
      <c r="M10821" s="321">
        <v>68.181818181818102</v>
      </c>
      <c r="N10821" t="s">
        <v>16</v>
      </c>
      <c r="O10821" t="s">
        <v>16</v>
      </c>
      <c r="P10821" t="s">
        <v>16</v>
      </c>
      <c r="Q10821" s="321">
        <v>45.454545454545404</v>
      </c>
      <c r="R10821" t="s">
        <v>16</v>
      </c>
      <c r="S10821" t="s">
        <v>16</v>
      </c>
      <c r="T10821" t="s">
        <v>16</v>
      </c>
    </row>
    <row r="10822" spans="1:22">
      <c r="A10822" s="153" t="s">
        <v>1244</v>
      </c>
      <c r="B10822" t="s">
        <v>1247</v>
      </c>
      <c r="C10822" s="219" t="s">
        <v>412</v>
      </c>
      <c r="D10822" s="153" t="s">
        <v>44</v>
      </c>
      <c r="E10822" s="153" t="s">
        <v>60</v>
      </c>
      <c r="F10822" s="138" t="s">
        <v>60</v>
      </c>
      <c r="G10822" s="154">
        <v>1460</v>
      </c>
      <c r="H10822" s="154">
        <v>0.26666666666666666</v>
      </c>
      <c r="I10822" s="213"/>
      <c r="J10822" s="155"/>
      <c r="K10822" s="155" t="s">
        <v>100</v>
      </c>
      <c r="L10822" s="155"/>
      <c r="M10822" s="321">
        <v>84.224598930481207</v>
      </c>
      <c r="N10822" t="s">
        <v>16</v>
      </c>
      <c r="O10822" t="s">
        <v>16</v>
      </c>
      <c r="P10822" t="s">
        <v>16</v>
      </c>
      <c r="Q10822" s="321">
        <v>57.486631016042701</v>
      </c>
      <c r="R10822" t="s">
        <v>16</v>
      </c>
      <c r="S10822" t="s">
        <v>16</v>
      </c>
      <c r="T10822" t="s">
        <v>16</v>
      </c>
    </row>
    <row r="10823" spans="1:22">
      <c r="A10823" s="153" t="s">
        <v>1244</v>
      </c>
      <c r="B10823" t="s">
        <v>1247</v>
      </c>
      <c r="C10823" s="219" t="s">
        <v>412</v>
      </c>
      <c r="D10823" s="153" t="s">
        <v>44</v>
      </c>
      <c r="E10823" s="153" t="s">
        <v>60</v>
      </c>
      <c r="F10823" s="138" t="s">
        <v>60</v>
      </c>
      <c r="G10823" s="154">
        <v>1825</v>
      </c>
      <c r="H10823" s="154">
        <v>0.33333333333333331</v>
      </c>
      <c r="I10823" s="213"/>
      <c r="J10823" s="155"/>
      <c r="K10823" s="155" t="s">
        <v>100</v>
      </c>
      <c r="L10823" s="155"/>
      <c r="M10823" s="321">
        <v>68.181818181818102</v>
      </c>
      <c r="N10823" t="s">
        <v>16</v>
      </c>
      <c r="O10823" t="s">
        <v>16</v>
      </c>
      <c r="P10823" t="s">
        <v>16</v>
      </c>
      <c r="Q10823" s="321">
        <v>68.181818181818102</v>
      </c>
      <c r="R10823" t="s">
        <v>16</v>
      </c>
      <c r="S10823" t="s">
        <v>16</v>
      </c>
      <c r="T10823" t="s">
        <v>16</v>
      </c>
    </row>
    <row r="10824" spans="1:22">
      <c r="A10824" s="153" t="s">
        <v>1244</v>
      </c>
      <c r="B10824" t="s">
        <v>1247</v>
      </c>
      <c r="C10824" s="219" t="s">
        <v>412</v>
      </c>
      <c r="D10824" s="153" t="s">
        <v>44</v>
      </c>
      <c r="E10824" s="153" t="s">
        <v>60</v>
      </c>
      <c r="F10824" s="138" t="s">
        <v>60</v>
      </c>
      <c r="G10824" s="154">
        <v>2190</v>
      </c>
      <c r="H10824" s="154">
        <v>0.4</v>
      </c>
      <c r="I10824" s="213"/>
      <c r="J10824" s="155"/>
      <c r="K10824" s="155" t="s">
        <v>100</v>
      </c>
      <c r="L10824" s="155"/>
      <c r="M10824" s="321">
        <v>145.72192513368901</v>
      </c>
      <c r="N10824" t="s">
        <v>16</v>
      </c>
      <c r="O10824" t="s">
        <v>16</v>
      </c>
      <c r="P10824" t="s">
        <v>16</v>
      </c>
      <c r="Q10824" s="321">
        <v>98.930481283422395</v>
      </c>
      <c r="R10824" t="s">
        <v>16</v>
      </c>
      <c r="S10824" t="s">
        <v>16</v>
      </c>
      <c r="T10824" t="s">
        <v>16</v>
      </c>
    </row>
    <row r="10825" spans="1:22">
      <c r="A10825" s="153" t="s">
        <v>1244</v>
      </c>
      <c r="B10825" t="s">
        <v>1247</v>
      </c>
      <c r="C10825" s="219" t="s">
        <v>412</v>
      </c>
      <c r="D10825" s="153" t="s">
        <v>44</v>
      </c>
      <c r="E10825" s="153" t="s">
        <v>60</v>
      </c>
      <c r="F10825" s="138" t="s">
        <v>60</v>
      </c>
      <c r="G10825" s="154">
        <v>4745</v>
      </c>
      <c r="H10825" s="154">
        <v>0.8666666666666667</v>
      </c>
      <c r="I10825" s="213"/>
      <c r="J10825" s="155"/>
      <c r="K10825" s="155" t="s">
        <v>100</v>
      </c>
      <c r="L10825" s="155"/>
      <c r="M10825" s="321">
        <v>155.08021390374299</v>
      </c>
      <c r="N10825" t="s">
        <v>16</v>
      </c>
      <c r="O10825" t="s">
        <v>16</v>
      </c>
      <c r="P10825" t="s">
        <v>16</v>
      </c>
      <c r="Q10825" s="321">
        <v>117.64705882352899</v>
      </c>
      <c r="R10825" t="s">
        <v>16</v>
      </c>
      <c r="S10825" t="s">
        <v>16</v>
      </c>
      <c r="T10825" t="s">
        <v>16</v>
      </c>
    </row>
    <row r="10826" spans="1:22">
      <c r="A10826" s="153" t="s">
        <v>1244</v>
      </c>
      <c r="B10826" t="s">
        <v>1247</v>
      </c>
      <c r="C10826" s="219" t="s">
        <v>412</v>
      </c>
      <c r="D10826" s="153" t="s">
        <v>44</v>
      </c>
      <c r="E10826" s="153" t="s">
        <v>60</v>
      </c>
      <c r="F10826" s="138" t="s">
        <v>60</v>
      </c>
      <c r="G10826" s="154">
        <v>5110</v>
      </c>
      <c r="H10826" s="154">
        <v>0.93333333333333335</v>
      </c>
      <c r="I10826" s="213"/>
      <c r="J10826" s="155"/>
      <c r="K10826" s="155" t="s">
        <v>100</v>
      </c>
      <c r="L10826" s="155"/>
      <c r="M10826" s="321">
        <v>117.64705882352899</v>
      </c>
      <c r="N10826" t="s">
        <v>16</v>
      </c>
      <c r="O10826" t="s">
        <v>16</v>
      </c>
      <c r="P10826" t="s">
        <v>16</v>
      </c>
      <c r="Q10826" s="321">
        <v>101.604278074866</v>
      </c>
      <c r="R10826" t="s">
        <v>16</v>
      </c>
      <c r="S10826" t="s">
        <v>16</v>
      </c>
      <c r="T10826" t="s">
        <v>16</v>
      </c>
    </row>
    <row r="10827" spans="1:22">
      <c r="A10827" s="153" t="s">
        <v>1244</v>
      </c>
      <c r="B10827" t="s">
        <v>1247</v>
      </c>
      <c r="C10827" s="219" t="s">
        <v>412</v>
      </c>
      <c r="D10827" s="153" t="s">
        <v>44</v>
      </c>
      <c r="E10827" s="153" t="s">
        <v>60</v>
      </c>
      <c r="F10827" s="138" t="s">
        <v>60</v>
      </c>
      <c r="G10827" s="154">
        <v>5475</v>
      </c>
      <c r="H10827" s="154">
        <v>1</v>
      </c>
      <c r="I10827" s="213"/>
      <c r="J10827" s="155"/>
      <c r="K10827" s="155" t="s">
        <v>100</v>
      </c>
      <c r="L10827" s="155" t="s">
        <v>100</v>
      </c>
      <c r="M10827" s="321">
        <v>117.64705882352899</v>
      </c>
      <c r="N10827" t="s">
        <v>16</v>
      </c>
      <c r="O10827" t="s">
        <v>16</v>
      </c>
      <c r="P10827" t="s">
        <v>16</v>
      </c>
      <c r="Q10827" s="2">
        <v>43.244095197352003</v>
      </c>
      <c r="R10827" t="s">
        <v>16</v>
      </c>
      <c r="S10827" t="s">
        <v>16</v>
      </c>
      <c r="T10827" t="s">
        <v>16</v>
      </c>
    </row>
    <row r="10828" spans="1:22">
      <c r="A10828" s="153" t="s">
        <v>1244</v>
      </c>
      <c r="B10828" t="s">
        <v>1248</v>
      </c>
      <c r="C10828" s="219" t="s">
        <v>412</v>
      </c>
      <c r="D10828" s="153" t="s">
        <v>44</v>
      </c>
      <c r="E10828" s="153" t="s">
        <v>60</v>
      </c>
      <c r="F10828" s="138" t="s">
        <v>60</v>
      </c>
      <c r="G10828" s="154">
        <v>0</v>
      </c>
      <c r="H10828" s="154">
        <v>0</v>
      </c>
      <c r="I10828" s="213" t="s">
        <v>100</v>
      </c>
      <c r="J10828" s="155"/>
      <c r="K10828" s="155"/>
      <c r="L10828" s="155"/>
      <c r="M10828" s="2">
        <v>27.374867718910998</v>
      </c>
      <c r="N10828" t="s">
        <v>16</v>
      </c>
      <c r="O10828" t="s">
        <v>16</v>
      </c>
      <c r="P10828" t="s">
        <v>16</v>
      </c>
      <c r="Q10828" s="2">
        <v>1.83729988967184</v>
      </c>
      <c r="R10828" t="s">
        <v>16</v>
      </c>
      <c r="S10828" t="s">
        <v>16</v>
      </c>
      <c r="T10828" t="s">
        <v>16</v>
      </c>
    </row>
    <row r="10829" spans="1:22">
      <c r="A10829" s="153" t="s">
        <v>1244</v>
      </c>
      <c r="B10829" t="s">
        <v>1248</v>
      </c>
      <c r="C10829" s="219" t="s">
        <v>412</v>
      </c>
      <c r="D10829" s="153" t="s">
        <v>44</v>
      </c>
      <c r="E10829" s="153" t="s">
        <v>60</v>
      </c>
      <c r="F10829" s="138" t="s">
        <v>60</v>
      </c>
      <c r="G10829" s="154">
        <v>730</v>
      </c>
      <c r="H10829" s="154">
        <v>0.13333333333333333</v>
      </c>
      <c r="I10829" s="213"/>
      <c r="J10829" s="155" t="s">
        <v>100</v>
      </c>
      <c r="K10829" s="155" t="s">
        <v>100</v>
      </c>
      <c r="L10829" s="155"/>
      <c r="M10829" s="2">
        <v>142.57987526174699</v>
      </c>
      <c r="N10829" t="s">
        <v>16</v>
      </c>
      <c r="O10829" t="s">
        <v>16</v>
      </c>
      <c r="P10829" t="s">
        <v>16</v>
      </c>
      <c r="Q10829" s="2">
        <v>1.7607457276021701</v>
      </c>
      <c r="R10829" t="s">
        <v>16</v>
      </c>
      <c r="S10829" t="s">
        <v>16</v>
      </c>
      <c r="T10829" t="s">
        <v>16</v>
      </c>
    </row>
    <row r="10830" spans="1:22">
      <c r="A10830" s="153" t="s">
        <v>1244</v>
      </c>
      <c r="B10830" t="s">
        <v>1248</v>
      </c>
      <c r="C10830" s="219" t="s">
        <v>412</v>
      </c>
      <c r="D10830" s="153" t="s">
        <v>44</v>
      </c>
      <c r="E10830" s="153" t="s">
        <v>60</v>
      </c>
      <c r="F10830" s="138" t="s">
        <v>60</v>
      </c>
      <c r="G10830" s="154">
        <v>1095</v>
      </c>
      <c r="H10830" s="154">
        <v>0.2</v>
      </c>
      <c r="I10830" s="213"/>
      <c r="J10830" s="155"/>
      <c r="K10830" s="155" t="s">
        <v>100</v>
      </c>
      <c r="L10830" s="155"/>
      <c r="M10830" s="2">
        <v>81.129399049827597</v>
      </c>
      <c r="N10830" t="s">
        <v>16</v>
      </c>
      <c r="O10830" t="s">
        <v>16</v>
      </c>
      <c r="P10830" t="s">
        <v>16</v>
      </c>
      <c r="Q10830" s="2">
        <v>18.6251773129488</v>
      </c>
      <c r="R10830" t="s">
        <v>16</v>
      </c>
      <c r="S10830" t="s">
        <v>16</v>
      </c>
      <c r="T10830" t="s">
        <v>16</v>
      </c>
    </row>
    <row r="10831" spans="1:22" s="11" customFormat="1">
      <c r="A10831" s="153" t="s">
        <v>1244</v>
      </c>
      <c r="B10831" t="s">
        <v>1248</v>
      </c>
      <c r="C10831" s="220" t="s">
        <v>412</v>
      </c>
      <c r="D10831" s="304" t="s">
        <v>44</v>
      </c>
      <c r="E10831" s="304" t="s">
        <v>60</v>
      </c>
      <c r="F10831" s="149" t="s">
        <v>60</v>
      </c>
      <c r="G10831" s="439">
        <v>1460</v>
      </c>
      <c r="H10831" s="439">
        <v>0.26666666666666666</v>
      </c>
      <c r="I10831" s="443"/>
      <c r="J10831" s="305"/>
      <c r="K10831" s="305" t="s">
        <v>100</v>
      </c>
      <c r="L10831" s="305"/>
      <c r="M10831" s="2">
        <v>93.760835791322293</v>
      </c>
      <c r="N10831" t="s">
        <v>16</v>
      </c>
      <c r="O10831" t="s">
        <v>16</v>
      </c>
      <c r="P10831" s="11" t="s">
        <v>16</v>
      </c>
      <c r="Q10831" s="2">
        <v>32.319365951410497</v>
      </c>
      <c r="R10831" s="11" t="s">
        <v>16</v>
      </c>
      <c r="S10831" t="s">
        <v>16</v>
      </c>
      <c r="T10831" s="11" t="s">
        <v>16</v>
      </c>
      <c r="U10831" s="341"/>
      <c r="V10831" s="116"/>
    </row>
    <row r="10832" spans="1:22" s="16" customFormat="1">
      <c r="A10832" s="414" t="s">
        <v>1244</v>
      </c>
      <c r="B10832" t="s">
        <v>1248</v>
      </c>
      <c r="C10832" s="221" t="s">
        <v>412</v>
      </c>
      <c r="D10832" s="152" t="s">
        <v>44</v>
      </c>
      <c r="E10832" s="152" t="s">
        <v>60</v>
      </c>
      <c r="F10832" s="147" t="s">
        <v>60</v>
      </c>
      <c r="G10832" s="435">
        <v>1825</v>
      </c>
      <c r="H10832" s="435">
        <v>0.33333333333333331</v>
      </c>
      <c r="I10832" s="442"/>
      <c r="J10832" s="442"/>
      <c r="K10832" s="442" t="s">
        <v>100</v>
      </c>
      <c r="L10832" s="442"/>
      <c r="M10832" s="2">
        <v>74.640308017922607</v>
      </c>
      <c r="N10832" s="16" t="s">
        <v>16</v>
      </c>
      <c r="O10832" t="s">
        <v>16</v>
      </c>
      <c r="P10832" s="16" t="s">
        <v>16</v>
      </c>
      <c r="Q10832" s="2">
        <v>7.9030914371917902</v>
      </c>
      <c r="R10832" s="16" t="s">
        <v>16</v>
      </c>
      <c r="S10832" t="s">
        <v>16</v>
      </c>
      <c r="T10832" s="16" t="s">
        <v>16</v>
      </c>
      <c r="U10832" s="340"/>
      <c r="V10832" s="115"/>
    </row>
    <row r="10833" spans="1:20">
      <c r="A10833" s="402" t="s">
        <v>1244</v>
      </c>
      <c r="B10833" t="s">
        <v>1248</v>
      </c>
      <c r="C10833" s="219" t="s">
        <v>412</v>
      </c>
      <c r="D10833" s="153" t="s">
        <v>44</v>
      </c>
      <c r="E10833" s="153" t="s">
        <v>60</v>
      </c>
      <c r="F10833" s="138" t="s">
        <v>60</v>
      </c>
      <c r="G10833" s="154">
        <v>2190</v>
      </c>
      <c r="H10833" s="154">
        <v>0.4</v>
      </c>
      <c r="I10833" s="155"/>
      <c r="J10833" s="155"/>
      <c r="K10833" s="155" t="s">
        <v>100</v>
      </c>
      <c r="L10833" s="155"/>
      <c r="M10833" s="2">
        <v>89.383738995339101</v>
      </c>
      <c r="N10833" s="16" t="s">
        <v>16</v>
      </c>
      <c r="O10833" t="s">
        <v>16</v>
      </c>
      <c r="P10833" t="s">
        <v>16</v>
      </c>
      <c r="Q10833" s="2">
        <v>6.3494922657779904</v>
      </c>
      <c r="R10833" t="s">
        <v>16</v>
      </c>
      <c r="S10833" t="s">
        <v>16</v>
      </c>
      <c r="T10833" t="s">
        <v>16</v>
      </c>
    </row>
    <row r="10834" spans="1:20">
      <c r="A10834" s="402" t="s">
        <v>1244</v>
      </c>
      <c r="B10834" t="s">
        <v>1248</v>
      </c>
      <c r="C10834" s="219" t="s">
        <v>412</v>
      </c>
      <c r="D10834" s="153" t="s">
        <v>44</v>
      </c>
      <c r="E10834" s="153" t="s">
        <v>60</v>
      </c>
      <c r="F10834" s="138" t="s">
        <v>60</v>
      </c>
      <c r="G10834" s="154">
        <v>4745</v>
      </c>
      <c r="H10834" s="154">
        <v>0.8666666666666667</v>
      </c>
      <c r="I10834" s="155"/>
      <c r="J10834" s="155"/>
      <c r="K10834" s="155" t="s">
        <v>100</v>
      </c>
      <c r="L10834" s="155"/>
      <c r="M10834" s="2">
        <v>33.868461936820196</v>
      </c>
      <c r="N10834" s="16" t="s">
        <v>16</v>
      </c>
      <c r="O10834" t="s">
        <v>16</v>
      </c>
      <c r="P10834" t="s">
        <v>16</v>
      </c>
      <c r="Q10834" s="2">
        <v>48.611892914236698</v>
      </c>
      <c r="R10834" t="s">
        <v>16</v>
      </c>
      <c r="S10834" t="s">
        <v>16</v>
      </c>
      <c r="T10834" t="s">
        <v>16</v>
      </c>
    </row>
    <row r="10835" spans="1:20">
      <c r="A10835" s="402" t="s">
        <v>1244</v>
      </c>
      <c r="B10835" t="s">
        <v>1248</v>
      </c>
      <c r="C10835" s="219" t="s">
        <v>412</v>
      </c>
      <c r="D10835" s="153" t="s">
        <v>44</v>
      </c>
      <c r="E10835" s="153" t="s">
        <v>60</v>
      </c>
      <c r="F10835" s="138" t="s">
        <v>60</v>
      </c>
      <c r="G10835" s="154">
        <v>5110</v>
      </c>
      <c r="H10835" s="154">
        <v>0.93333333333333335</v>
      </c>
      <c r="I10835" s="155"/>
      <c r="J10835" s="155"/>
      <c r="K10835" s="155" t="s">
        <v>100</v>
      </c>
      <c r="L10835" s="155"/>
      <c r="M10835" s="2">
        <v>130.097043658388</v>
      </c>
      <c r="N10835" s="16" t="s">
        <v>16</v>
      </c>
      <c r="O10835" t="s">
        <v>16</v>
      </c>
      <c r="P10835" t="s">
        <v>16</v>
      </c>
      <c r="Q10835" s="2">
        <v>31.607862562763099</v>
      </c>
      <c r="R10835" t="s">
        <v>16</v>
      </c>
      <c r="S10835" t="s">
        <v>16</v>
      </c>
      <c r="T10835" t="s">
        <v>16</v>
      </c>
    </row>
    <row r="10836" spans="1:20">
      <c r="A10836" s="402" t="s">
        <v>1244</v>
      </c>
      <c r="B10836" t="s">
        <v>1248</v>
      </c>
      <c r="C10836" s="219" t="s">
        <v>412</v>
      </c>
      <c r="D10836" s="153" t="s">
        <v>44</v>
      </c>
      <c r="E10836" s="153" t="s">
        <v>60</v>
      </c>
      <c r="F10836" s="138" t="s">
        <v>60</v>
      </c>
      <c r="G10836" s="154">
        <v>5475</v>
      </c>
      <c r="H10836" s="154">
        <v>1</v>
      </c>
      <c r="I10836" s="155"/>
      <c r="J10836" s="155"/>
      <c r="K10836" s="155" t="s">
        <v>100</v>
      </c>
      <c r="L10836" s="155" t="s">
        <v>100</v>
      </c>
      <c r="M10836" s="2">
        <v>100.394028775358</v>
      </c>
      <c r="N10836" s="16" t="s">
        <v>16</v>
      </c>
      <c r="O10836" t="s">
        <v>16</v>
      </c>
      <c r="P10836" t="s">
        <v>16</v>
      </c>
      <c r="Q10836" s="321">
        <v>20.317460317460299</v>
      </c>
      <c r="R10836" t="s">
        <v>16</v>
      </c>
      <c r="S10836" t="s">
        <v>16</v>
      </c>
      <c r="T10836" t="s">
        <v>16</v>
      </c>
    </row>
    <row r="10837" spans="1:20">
      <c r="A10837" s="402" t="s">
        <v>1244</v>
      </c>
      <c r="B10837" t="s">
        <v>1249</v>
      </c>
      <c r="C10837" s="219" t="s">
        <v>412</v>
      </c>
      <c r="D10837" s="153" t="s">
        <v>44</v>
      </c>
      <c r="E10837" s="153" t="s">
        <v>60</v>
      </c>
      <c r="F10837" s="138" t="s">
        <v>60</v>
      </c>
      <c r="G10837" s="154">
        <v>0</v>
      </c>
      <c r="H10837" s="154">
        <v>0</v>
      </c>
      <c r="I10837" s="155" t="s">
        <v>100</v>
      </c>
      <c r="J10837" s="155"/>
      <c r="K10837" s="155"/>
      <c r="L10837" s="155"/>
      <c r="M10837" s="321">
        <v>1.26984126984126</v>
      </c>
      <c r="N10837" t="s">
        <v>16</v>
      </c>
      <c r="O10837" t="s">
        <v>16</v>
      </c>
      <c r="P10837" t="s">
        <v>16</v>
      </c>
      <c r="Q10837" s="321">
        <v>0</v>
      </c>
      <c r="R10837" t="s">
        <v>16</v>
      </c>
      <c r="S10837" t="s">
        <v>16</v>
      </c>
      <c r="T10837" t="s">
        <v>16</v>
      </c>
    </row>
    <row r="10838" spans="1:20">
      <c r="A10838" s="402" t="s">
        <v>1244</v>
      </c>
      <c r="B10838" t="s">
        <v>1249</v>
      </c>
      <c r="C10838" s="219" t="s">
        <v>412</v>
      </c>
      <c r="D10838" s="153" t="s">
        <v>44</v>
      </c>
      <c r="E10838" s="153" t="s">
        <v>60</v>
      </c>
      <c r="F10838" s="138" t="s">
        <v>60</v>
      </c>
      <c r="G10838" s="154">
        <v>730</v>
      </c>
      <c r="H10838" s="154">
        <v>0.13333333333333333</v>
      </c>
      <c r="I10838" s="155"/>
      <c r="J10838" s="155" t="s">
        <v>100</v>
      </c>
      <c r="K10838" s="155" t="s">
        <v>100</v>
      </c>
      <c r="L10838" s="155"/>
      <c r="M10838" s="321">
        <v>18.730158730158699</v>
      </c>
      <c r="N10838" t="s">
        <v>16</v>
      </c>
      <c r="O10838" t="s">
        <v>16</v>
      </c>
      <c r="P10838" t="s">
        <v>16</v>
      </c>
      <c r="Q10838" s="321">
        <v>0.31746031746032999</v>
      </c>
      <c r="R10838" t="s">
        <v>16</v>
      </c>
      <c r="S10838" t="s">
        <v>16</v>
      </c>
      <c r="T10838" t="s">
        <v>16</v>
      </c>
    </row>
    <row r="10839" spans="1:20">
      <c r="A10839" s="402" t="s">
        <v>1244</v>
      </c>
      <c r="B10839" t="s">
        <v>1249</v>
      </c>
      <c r="C10839" s="219" t="s">
        <v>412</v>
      </c>
      <c r="D10839" s="153" t="s">
        <v>44</v>
      </c>
      <c r="E10839" s="153" t="s">
        <v>60</v>
      </c>
      <c r="F10839" s="138" t="s">
        <v>60</v>
      </c>
      <c r="G10839" s="154">
        <v>1095</v>
      </c>
      <c r="H10839" s="154">
        <v>0.2</v>
      </c>
      <c r="I10839" s="155"/>
      <c r="J10839" s="155"/>
      <c r="K10839" s="155" t="s">
        <v>100</v>
      </c>
      <c r="L10839" s="155"/>
      <c r="M10839" s="321">
        <v>9.5238095238095095</v>
      </c>
      <c r="N10839" t="s">
        <v>16</v>
      </c>
      <c r="O10839" t="s">
        <v>16</v>
      </c>
      <c r="P10839" t="s">
        <v>16</v>
      </c>
      <c r="Q10839" s="321">
        <v>0</v>
      </c>
      <c r="R10839" t="s">
        <v>16</v>
      </c>
      <c r="S10839" t="s">
        <v>16</v>
      </c>
      <c r="T10839" t="s">
        <v>16</v>
      </c>
    </row>
    <row r="10840" spans="1:20">
      <c r="A10840" s="402" t="s">
        <v>1244</v>
      </c>
      <c r="B10840" t="s">
        <v>1249</v>
      </c>
      <c r="C10840" s="219" t="s">
        <v>412</v>
      </c>
      <c r="D10840" s="153" t="s">
        <v>44</v>
      </c>
      <c r="E10840" s="153" t="s">
        <v>60</v>
      </c>
      <c r="F10840" s="138" t="s">
        <v>60</v>
      </c>
      <c r="G10840" s="154">
        <v>1460</v>
      </c>
      <c r="H10840" s="154">
        <v>0.26666666666666666</v>
      </c>
      <c r="I10840" s="155"/>
      <c r="J10840" s="155"/>
      <c r="K10840" s="155" t="s">
        <v>100</v>
      </c>
      <c r="L10840" s="155"/>
      <c r="M10840" s="321">
        <v>33.968253968253897</v>
      </c>
      <c r="N10840" t="s">
        <v>16</v>
      </c>
      <c r="O10840" t="s">
        <v>16</v>
      </c>
      <c r="P10840" t="s">
        <v>16</v>
      </c>
      <c r="Q10840" s="321">
        <v>0</v>
      </c>
      <c r="R10840" t="s">
        <v>16</v>
      </c>
      <c r="S10840" t="s">
        <v>16</v>
      </c>
      <c r="T10840" t="s">
        <v>16</v>
      </c>
    </row>
    <row r="10841" spans="1:20">
      <c r="A10841" s="402" t="s">
        <v>1244</v>
      </c>
      <c r="B10841" t="s">
        <v>1249</v>
      </c>
      <c r="C10841" s="219" t="s">
        <v>412</v>
      </c>
      <c r="D10841" s="153" t="s">
        <v>44</v>
      </c>
      <c r="E10841" s="153" t="s">
        <v>60</v>
      </c>
      <c r="F10841" s="138" t="s">
        <v>60</v>
      </c>
      <c r="G10841" s="154">
        <v>1825</v>
      </c>
      <c r="H10841" s="154">
        <v>0.33333333333333331</v>
      </c>
      <c r="I10841" s="155"/>
      <c r="J10841" s="155"/>
      <c r="K10841" s="155" t="s">
        <v>100</v>
      </c>
      <c r="L10841" s="155"/>
      <c r="M10841" s="321">
        <v>37.7777777777777</v>
      </c>
      <c r="N10841" t="s">
        <v>16</v>
      </c>
      <c r="O10841" t="s">
        <v>16</v>
      </c>
      <c r="P10841" t="s">
        <v>16</v>
      </c>
      <c r="Q10841" s="321">
        <v>0</v>
      </c>
      <c r="R10841" t="s">
        <v>16</v>
      </c>
      <c r="S10841" t="s">
        <v>16</v>
      </c>
      <c r="T10841" t="s">
        <v>16</v>
      </c>
    </row>
    <row r="10842" spans="1:20">
      <c r="A10842" s="402" t="s">
        <v>1244</v>
      </c>
      <c r="B10842" t="s">
        <v>1249</v>
      </c>
      <c r="C10842" s="219" t="s">
        <v>412</v>
      </c>
      <c r="D10842" s="153" t="s">
        <v>44</v>
      </c>
      <c r="E10842" s="153" t="s">
        <v>60</v>
      </c>
      <c r="F10842" s="138" t="s">
        <v>60</v>
      </c>
      <c r="G10842" s="154">
        <v>2190</v>
      </c>
      <c r="H10842" s="154">
        <v>0.4</v>
      </c>
      <c r="I10842" s="155"/>
      <c r="J10842" s="155"/>
      <c r="K10842" s="155" t="s">
        <v>100</v>
      </c>
      <c r="L10842" s="155"/>
      <c r="M10842" s="321">
        <v>47.936507936507901</v>
      </c>
      <c r="N10842" t="s">
        <v>16</v>
      </c>
      <c r="O10842" t="s">
        <v>16</v>
      </c>
      <c r="P10842" t="s">
        <v>16</v>
      </c>
      <c r="Q10842" s="321">
        <v>1.90476190476189</v>
      </c>
      <c r="R10842" t="s">
        <v>16</v>
      </c>
      <c r="S10842" t="s">
        <v>16</v>
      </c>
      <c r="T10842" t="s">
        <v>16</v>
      </c>
    </row>
    <row r="10843" spans="1:20">
      <c r="A10843" s="402" t="s">
        <v>1244</v>
      </c>
      <c r="B10843" t="s">
        <v>1249</v>
      </c>
      <c r="C10843" s="219" t="s">
        <v>412</v>
      </c>
      <c r="D10843" s="153" t="s">
        <v>44</v>
      </c>
      <c r="E10843" s="153" t="s">
        <v>60</v>
      </c>
      <c r="F10843" s="138" t="s">
        <v>60</v>
      </c>
      <c r="G10843" s="154">
        <v>4745</v>
      </c>
      <c r="H10843" s="154">
        <v>0.8666666666666667</v>
      </c>
      <c r="I10843" s="155"/>
      <c r="J10843" s="155"/>
      <c r="K10843" s="155" t="s">
        <v>100</v>
      </c>
      <c r="L10843" s="155"/>
      <c r="M10843" s="321">
        <v>12.698412698412699</v>
      </c>
      <c r="N10843" t="s">
        <v>16</v>
      </c>
      <c r="O10843" t="s">
        <v>16</v>
      </c>
      <c r="P10843" t="s">
        <v>16</v>
      </c>
      <c r="Q10843" s="321">
        <v>0</v>
      </c>
      <c r="R10843" t="s">
        <v>16</v>
      </c>
      <c r="S10843" t="s">
        <v>16</v>
      </c>
      <c r="T10843" t="s">
        <v>16</v>
      </c>
    </row>
    <row r="10844" spans="1:20">
      <c r="A10844" s="402" t="s">
        <v>1244</v>
      </c>
      <c r="B10844" t="s">
        <v>1249</v>
      </c>
      <c r="C10844" s="219" t="s">
        <v>412</v>
      </c>
      <c r="D10844" s="153" t="s">
        <v>44</v>
      </c>
      <c r="E10844" s="153" t="s">
        <v>60</v>
      </c>
      <c r="F10844" s="138" t="s">
        <v>60</v>
      </c>
      <c r="G10844" s="154">
        <v>5110</v>
      </c>
      <c r="H10844" s="154">
        <v>0.93333333333333335</v>
      </c>
      <c r="I10844" s="155"/>
      <c r="J10844" s="155"/>
      <c r="K10844" s="155" t="s">
        <v>100</v>
      </c>
      <c r="L10844" s="155"/>
      <c r="M10844" s="321">
        <v>2.8571428571428599</v>
      </c>
      <c r="N10844" t="s">
        <v>16</v>
      </c>
      <c r="O10844" t="s">
        <v>16</v>
      </c>
      <c r="P10844" t="s">
        <v>16</v>
      </c>
      <c r="Q10844" s="321">
        <v>0</v>
      </c>
      <c r="R10844" t="s">
        <v>16</v>
      </c>
      <c r="S10844" t="s">
        <v>16</v>
      </c>
      <c r="T10844" t="s">
        <v>16</v>
      </c>
    </row>
    <row r="10845" spans="1:20">
      <c r="A10845" s="402" t="s">
        <v>1244</v>
      </c>
      <c r="B10845" t="s">
        <v>1249</v>
      </c>
      <c r="C10845" s="219" t="s">
        <v>412</v>
      </c>
      <c r="D10845" s="153" t="s">
        <v>44</v>
      </c>
      <c r="E10845" s="153" t="s">
        <v>60</v>
      </c>
      <c r="F10845" s="138" t="s">
        <v>60</v>
      </c>
      <c r="G10845" s="154">
        <v>5475</v>
      </c>
      <c r="H10845" s="154">
        <v>1</v>
      </c>
      <c r="I10845" s="155"/>
      <c r="J10845" s="155"/>
      <c r="K10845" s="155" t="s">
        <v>100</v>
      </c>
      <c r="L10845" s="155" t="s">
        <v>100</v>
      </c>
      <c r="M10845" s="321">
        <v>32.063492063491999</v>
      </c>
      <c r="N10845" t="s">
        <v>16</v>
      </c>
      <c r="O10845" t="s">
        <v>16</v>
      </c>
      <c r="P10845" t="s">
        <v>16</v>
      </c>
      <c r="Q10845" s="2">
        <v>26.455026499999999</v>
      </c>
      <c r="R10845" t="s">
        <v>16</v>
      </c>
      <c r="S10845" t="s">
        <v>16</v>
      </c>
      <c r="T10845" t="s">
        <v>16</v>
      </c>
    </row>
    <row r="10846" spans="1:20">
      <c r="A10846" s="402" t="s">
        <v>1244</v>
      </c>
      <c r="B10846" t="s">
        <v>1250</v>
      </c>
      <c r="C10846" s="219" t="s">
        <v>412</v>
      </c>
      <c r="D10846" s="153" t="s">
        <v>44</v>
      </c>
      <c r="E10846" s="153" t="s">
        <v>60</v>
      </c>
      <c r="F10846" s="138" t="s">
        <v>60</v>
      </c>
      <c r="G10846" s="154">
        <v>0</v>
      </c>
      <c r="H10846" s="154">
        <v>0</v>
      </c>
      <c r="I10846" s="155" t="s">
        <v>100</v>
      </c>
      <c r="J10846" s="155"/>
      <c r="K10846" s="155"/>
      <c r="L10846" s="155"/>
      <c r="M10846" s="2">
        <v>6.0846560800000002</v>
      </c>
      <c r="N10846" t="s">
        <v>16</v>
      </c>
      <c r="O10846" t="s">
        <v>16</v>
      </c>
      <c r="P10846" t="s">
        <v>16</v>
      </c>
      <c r="Q10846" s="2">
        <v>0</v>
      </c>
      <c r="R10846" t="s">
        <v>16</v>
      </c>
      <c r="S10846" t="s">
        <v>16</v>
      </c>
      <c r="T10846" t="s">
        <v>16</v>
      </c>
    </row>
    <row r="10847" spans="1:20">
      <c r="A10847" s="402" t="s">
        <v>1244</v>
      </c>
      <c r="B10847" t="s">
        <v>1250</v>
      </c>
      <c r="C10847" s="219" t="s">
        <v>412</v>
      </c>
      <c r="D10847" s="153" t="s">
        <v>44</v>
      </c>
      <c r="E10847" s="153" t="s">
        <v>60</v>
      </c>
      <c r="F10847" s="138" t="s">
        <v>60</v>
      </c>
      <c r="G10847" s="154">
        <v>730</v>
      </c>
      <c r="H10847" s="154">
        <v>0.13333333333333333</v>
      </c>
      <c r="I10847" s="213"/>
      <c r="J10847" s="155" t="s">
        <v>100</v>
      </c>
      <c r="K10847" s="155" t="s">
        <v>100</v>
      </c>
      <c r="L10847" s="155"/>
      <c r="M10847" s="2">
        <v>13.227513200000001</v>
      </c>
      <c r="N10847" t="s">
        <v>16</v>
      </c>
      <c r="O10847" t="s">
        <v>16</v>
      </c>
      <c r="P10847" t="s">
        <v>16</v>
      </c>
      <c r="Q10847" s="2">
        <v>0</v>
      </c>
      <c r="R10847" t="s">
        <v>16</v>
      </c>
      <c r="S10847" t="s">
        <v>16</v>
      </c>
      <c r="T10847" t="s">
        <v>16</v>
      </c>
    </row>
    <row r="10848" spans="1:20">
      <c r="A10848" s="402" t="s">
        <v>1244</v>
      </c>
      <c r="B10848" t="s">
        <v>1250</v>
      </c>
      <c r="C10848" s="219" t="s">
        <v>412</v>
      </c>
      <c r="D10848" s="153" t="s">
        <v>44</v>
      </c>
      <c r="E10848" s="153" t="s">
        <v>60</v>
      </c>
      <c r="F10848" s="138" t="s">
        <v>60</v>
      </c>
      <c r="G10848" s="154">
        <v>1095</v>
      </c>
      <c r="H10848" s="154">
        <v>0.2</v>
      </c>
      <c r="I10848" s="213"/>
      <c r="J10848" s="155"/>
      <c r="K10848" s="155" t="s">
        <v>100</v>
      </c>
      <c r="L10848" s="155"/>
      <c r="M10848" s="2">
        <v>17.989418000000001</v>
      </c>
      <c r="N10848" t="s">
        <v>16</v>
      </c>
      <c r="O10848" t="s">
        <v>16</v>
      </c>
      <c r="P10848" t="s">
        <v>16</v>
      </c>
      <c r="Q10848" s="2">
        <v>0</v>
      </c>
      <c r="R10848" t="s">
        <v>16</v>
      </c>
      <c r="S10848" t="s">
        <v>16</v>
      </c>
      <c r="T10848" t="s">
        <v>16</v>
      </c>
    </row>
    <row r="10849" spans="1:22">
      <c r="A10849" s="402" t="s">
        <v>1244</v>
      </c>
      <c r="B10849" t="s">
        <v>1250</v>
      </c>
      <c r="C10849" s="219" t="s">
        <v>412</v>
      </c>
      <c r="D10849" s="153" t="s">
        <v>44</v>
      </c>
      <c r="E10849" s="153" t="s">
        <v>60</v>
      </c>
      <c r="F10849" s="138" t="s">
        <v>60</v>
      </c>
      <c r="G10849" s="154">
        <v>1460</v>
      </c>
      <c r="H10849" s="154">
        <v>0.26666666666666666</v>
      </c>
      <c r="I10849" s="213"/>
      <c r="J10849" s="155"/>
      <c r="K10849" s="155" t="s">
        <v>100</v>
      </c>
      <c r="L10849" s="155"/>
      <c r="M10849" s="2">
        <v>26.190476199999999</v>
      </c>
      <c r="N10849" t="s">
        <v>16</v>
      </c>
      <c r="O10849" t="s">
        <v>16</v>
      </c>
      <c r="P10849" t="s">
        <v>16</v>
      </c>
      <c r="Q10849" s="2">
        <v>1.05820106</v>
      </c>
      <c r="R10849" t="s">
        <v>16</v>
      </c>
      <c r="S10849" t="s">
        <v>16</v>
      </c>
      <c r="T10849" t="s">
        <v>16</v>
      </c>
    </row>
    <row r="10850" spans="1:22">
      <c r="A10850" s="402" t="s">
        <v>1244</v>
      </c>
      <c r="B10850" t="s">
        <v>1250</v>
      </c>
      <c r="C10850" s="219" t="s">
        <v>412</v>
      </c>
      <c r="D10850" s="153" t="s">
        <v>44</v>
      </c>
      <c r="E10850" s="153" t="s">
        <v>60</v>
      </c>
      <c r="F10850" s="138" t="s">
        <v>60</v>
      </c>
      <c r="G10850" s="154">
        <v>1825</v>
      </c>
      <c r="H10850" s="154">
        <v>0.33333333333333331</v>
      </c>
      <c r="I10850" s="213"/>
      <c r="J10850" s="155"/>
      <c r="K10850" s="155" t="s">
        <v>100</v>
      </c>
      <c r="L10850" s="155"/>
      <c r="M10850" s="2">
        <v>32.010581999999999</v>
      </c>
      <c r="N10850" t="s">
        <v>16</v>
      </c>
      <c r="O10850" t="s">
        <v>16</v>
      </c>
      <c r="P10850" t="s">
        <v>16</v>
      </c>
      <c r="Q10850" s="2">
        <v>0</v>
      </c>
      <c r="R10850" t="s">
        <v>16</v>
      </c>
      <c r="S10850" t="s">
        <v>16</v>
      </c>
      <c r="T10850" t="s">
        <v>16</v>
      </c>
    </row>
    <row r="10851" spans="1:22">
      <c r="A10851" s="402" t="s">
        <v>1244</v>
      </c>
      <c r="B10851" t="s">
        <v>1250</v>
      </c>
      <c r="C10851" s="219" t="s">
        <v>412</v>
      </c>
      <c r="D10851" s="153" t="s">
        <v>44</v>
      </c>
      <c r="E10851" s="153" t="s">
        <v>60</v>
      </c>
      <c r="F10851" s="138" t="s">
        <v>60</v>
      </c>
      <c r="G10851" s="154">
        <v>2190</v>
      </c>
      <c r="H10851" s="154">
        <v>0.4</v>
      </c>
      <c r="I10851" s="213"/>
      <c r="J10851" s="155"/>
      <c r="K10851" s="155" t="s">
        <v>100</v>
      </c>
      <c r="L10851" s="155"/>
      <c r="M10851" s="2">
        <v>37.037036999999998</v>
      </c>
      <c r="N10851" t="s">
        <v>16</v>
      </c>
      <c r="O10851" t="s">
        <v>16</v>
      </c>
      <c r="P10851" t="s">
        <v>16</v>
      </c>
      <c r="Q10851" s="2">
        <v>0</v>
      </c>
      <c r="R10851" t="s">
        <v>16</v>
      </c>
      <c r="S10851" t="s">
        <v>16</v>
      </c>
      <c r="T10851" t="s">
        <v>16</v>
      </c>
    </row>
    <row r="10852" spans="1:22">
      <c r="A10852" s="153" t="s">
        <v>1244</v>
      </c>
      <c r="B10852" t="s">
        <v>1250</v>
      </c>
      <c r="C10852" s="219" t="s">
        <v>412</v>
      </c>
      <c r="D10852" s="153" t="s">
        <v>44</v>
      </c>
      <c r="E10852" s="153" t="s">
        <v>60</v>
      </c>
      <c r="F10852" s="138" t="s">
        <v>60</v>
      </c>
      <c r="G10852" s="154">
        <v>4745</v>
      </c>
      <c r="H10852" s="154">
        <v>0.8666666666666667</v>
      </c>
      <c r="I10852" s="213"/>
      <c r="J10852" s="155"/>
      <c r="K10852" s="155" t="s">
        <v>100</v>
      </c>
      <c r="L10852" s="155"/>
      <c r="M10852" s="2">
        <v>11.9047619</v>
      </c>
      <c r="N10852" s="16" t="s">
        <v>16</v>
      </c>
      <c r="O10852" t="s">
        <v>16</v>
      </c>
      <c r="P10852" t="s">
        <v>16</v>
      </c>
      <c r="Q10852" s="2">
        <v>1.05820106</v>
      </c>
      <c r="R10852" t="s">
        <v>16</v>
      </c>
      <c r="S10852" t="s">
        <v>16</v>
      </c>
      <c r="T10852" t="s">
        <v>16</v>
      </c>
    </row>
    <row r="10853" spans="1:22">
      <c r="A10853" s="153" t="s">
        <v>1244</v>
      </c>
      <c r="B10853" t="s">
        <v>1250</v>
      </c>
      <c r="C10853" s="219" t="s">
        <v>412</v>
      </c>
      <c r="D10853" s="153" t="s">
        <v>44</v>
      </c>
      <c r="E10853" s="153" t="s">
        <v>60</v>
      </c>
      <c r="F10853" s="138" t="s">
        <v>60</v>
      </c>
      <c r="G10853" s="154">
        <v>5110</v>
      </c>
      <c r="H10853" s="154">
        <v>0.93333333333333335</v>
      </c>
      <c r="I10853" s="213"/>
      <c r="J10853" s="155"/>
      <c r="K10853" s="155" t="s">
        <v>100</v>
      </c>
      <c r="L10853" s="155"/>
      <c r="M10853" s="2">
        <v>24.074074100000001</v>
      </c>
      <c r="N10853" s="16" t="s">
        <v>16</v>
      </c>
      <c r="O10853" t="s">
        <v>16</v>
      </c>
      <c r="P10853" t="s">
        <v>16</v>
      </c>
      <c r="Q10853" s="2">
        <v>1.3227513200000001</v>
      </c>
      <c r="R10853" t="s">
        <v>16</v>
      </c>
      <c r="S10853" t="s">
        <v>16</v>
      </c>
      <c r="T10853" t="s">
        <v>16</v>
      </c>
    </row>
    <row r="10854" spans="1:22">
      <c r="A10854" s="153" t="s">
        <v>1244</v>
      </c>
      <c r="B10854" t="s">
        <v>1250</v>
      </c>
      <c r="C10854" s="219" t="s">
        <v>412</v>
      </c>
      <c r="D10854" s="153" t="s">
        <v>44</v>
      </c>
      <c r="E10854" s="153" t="s">
        <v>60</v>
      </c>
      <c r="F10854" s="138" t="s">
        <v>60</v>
      </c>
      <c r="G10854" s="154">
        <v>5475</v>
      </c>
      <c r="H10854" s="154">
        <v>1</v>
      </c>
      <c r="I10854" s="213"/>
      <c r="J10854" s="155"/>
      <c r="K10854" s="155" t="s">
        <v>100</v>
      </c>
      <c r="L10854" s="155" t="s">
        <v>100</v>
      </c>
      <c r="M10854" s="2">
        <v>15.8730159</v>
      </c>
      <c r="N10854" s="16" t="s">
        <v>16</v>
      </c>
      <c r="O10854" t="s">
        <v>16</v>
      </c>
      <c r="P10854" t="s">
        <v>16</v>
      </c>
      <c r="Q10854" s="2">
        <v>1.1214953271028201</v>
      </c>
      <c r="R10854" t="s">
        <v>16</v>
      </c>
      <c r="S10854" t="s">
        <v>16</v>
      </c>
      <c r="T10854" t="s">
        <v>16</v>
      </c>
    </row>
    <row r="10855" spans="1:22">
      <c r="A10855" s="130" t="s">
        <v>1106</v>
      </c>
      <c r="B10855" t="s">
        <v>1107</v>
      </c>
      <c r="C10855" s="219" t="s">
        <v>1604</v>
      </c>
      <c r="D10855" s="81" t="s">
        <v>44</v>
      </c>
      <c r="E10855" s="93" t="s">
        <v>60</v>
      </c>
      <c r="F10855" s="93" t="s">
        <v>60</v>
      </c>
      <c r="G10855" s="131">
        <v>0</v>
      </c>
      <c r="H10855" s="123">
        <f t="shared" ref="H10855:H10886" si="645">G10855/180</f>
        <v>0</v>
      </c>
      <c r="I10855" s="2" t="s">
        <v>100</v>
      </c>
      <c r="M10855" s="2">
        <v>7.5268817204301897</v>
      </c>
      <c r="N10855" s="16" t="s">
        <v>16</v>
      </c>
      <c r="O10855" t="s">
        <v>16</v>
      </c>
      <c r="P10855" t="s">
        <v>16</v>
      </c>
      <c r="Q10855" s="2">
        <v>132.33644859813</v>
      </c>
      <c r="R10855" t="s">
        <v>16</v>
      </c>
      <c r="S10855" t="s">
        <v>16</v>
      </c>
      <c r="T10855" t="s">
        <v>16</v>
      </c>
      <c r="U10855" s="339">
        <f t="shared" ref="U10855:U10886" si="646">LN(Q10854/M10855)</f>
        <v>-1.9038179335700054</v>
      </c>
      <c r="V10855" s="4" t="e">
        <f t="shared" ref="V10855:V10886" si="647">M10855^2/(P10855*M10855^2)+S10855^2/(T10855*Q10854^2)</f>
        <v>#VALUE!</v>
      </c>
    </row>
    <row r="10856" spans="1:22">
      <c r="A10856" s="130" t="s">
        <v>1106</v>
      </c>
      <c r="B10856" t="s">
        <v>1107</v>
      </c>
      <c r="C10856" s="219" t="s">
        <v>1604</v>
      </c>
      <c r="D10856" s="81" t="s">
        <v>44</v>
      </c>
      <c r="E10856" s="93" t="s">
        <v>60</v>
      </c>
      <c r="F10856" s="93" t="s">
        <v>60</v>
      </c>
      <c r="G10856" s="131">
        <v>30</v>
      </c>
      <c r="H10856" s="123">
        <f t="shared" si="645"/>
        <v>0.16666666666666666</v>
      </c>
      <c r="J10856" t="s">
        <v>100</v>
      </c>
      <c r="K10856" t="s">
        <v>100</v>
      </c>
      <c r="M10856" s="2">
        <v>10.0358422939068</v>
      </c>
      <c r="N10856" t="s">
        <v>16</v>
      </c>
      <c r="O10856" t="s">
        <v>16</v>
      </c>
      <c r="P10856" t="s">
        <v>16</v>
      </c>
      <c r="Q10856" s="2">
        <v>223.73831775700901</v>
      </c>
      <c r="R10856" t="s">
        <v>16</v>
      </c>
      <c r="S10856" t="s">
        <v>16</v>
      </c>
      <c r="T10856" t="s">
        <v>16</v>
      </c>
      <c r="U10856" s="339">
        <f t="shared" si="646"/>
        <v>2.5791846184438696</v>
      </c>
      <c r="V10856" s="4" t="e">
        <f t="shared" si="647"/>
        <v>#VALUE!</v>
      </c>
    </row>
    <row r="10857" spans="1:22">
      <c r="A10857" s="130" t="s">
        <v>1106</v>
      </c>
      <c r="B10857" t="s">
        <v>1107</v>
      </c>
      <c r="C10857" s="219" t="s">
        <v>1604</v>
      </c>
      <c r="D10857" s="81" t="s">
        <v>44</v>
      </c>
      <c r="E10857" s="93" t="s">
        <v>60</v>
      </c>
      <c r="F10857" s="93" t="s">
        <v>60</v>
      </c>
      <c r="G10857" s="131">
        <v>60</v>
      </c>
      <c r="H10857" s="123">
        <f t="shared" si="645"/>
        <v>0.33333333333333331</v>
      </c>
      <c r="K10857" t="s">
        <v>100</v>
      </c>
      <c r="M10857" s="2">
        <v>10.0358422939068</v>
      </c>
      <c r="N10857" t="s">
        <v>16</v>
      </c>
      <c r="O10857" t="s">
        <v>16</v>
      </c>
      <c r="P10857" t="s">
        <v>16</v>
      </c>
      <c r="Q10857" s="2">
        <v>275.327102803738</v>
      </c>
      <c r="R10857" t="s">
        <v>16</v>
      </c>
      <c r="S10857" t="s">
        <v>16</v>
      </c>
      <c r="T10857" t="s">
        <v>16</v>
      </c>
      <c r="U10857" s="339">
        <f t="shared" si="646"/>
        <v>3.1043142303081277</v>
      </c>
      <c r="V10857" s="4" t="e">
        <f t="shared" si="647"/>
        <v>#VALUE!</v>
      </c>
    </row>
    <row r="10858" spans="1:22">
      <c r="A10858" s="130" t="s">
        <v>1106</v>
      </c>
      <c r="B10858" t="s">
        <v>1107</v>
      </c>
      <c r="C10858" s="219" t="s">
        <v>1604</v>
      </c>
      <c r="D10858" s="81" t="s">
        <v>44</v>
      </c>
      <c r="E10858" s="93" t="s">
        <v>60</v>
      </c>
      <c r="F10858" s="93" t="s">
        <v>60</v>
      </c>
      <c r="G10858" s="131">
        <v>90</v>
      </c>
      <c r="H10858" s="123">
        <f t="shared" si="645"/>
        <v>0.5</v>
      </c>
      <c r="K10858" t="s">
        <v>100</v>
      </c>
      <c r="M10858" s="2">
        <v>1.25448028673838</v>
      </c>
      <c r="N10858" t="s">
        <v>16</v>
      </c>
      <c r="O10858" t="s">
        <v>16</v>
      </c>
      <c r="P10858" t="s">
        <v>16</v>
      </c>
      <c r="Q10858" s="2">
        <v>247.28971962616799</v>
      </c>
      <c r="R10858" t="s">
        <v>16</v>
      </c>
      <c r="S10858" t="s">
        <v>16</v>
      </c>
      <c r="T10858" t="s">
        <v>16</v>
      </c>
      <c r="U10858" s="339">
        <f t="shared" si="646"/>
        <v>5.3912384828925974</v>
      </c>
      <c r="V10858" s="4" t="e">
        <f t="shared" si="647"/>
        <v>#VALUE!</v>
      </c>
    </row>
    <row r="10859" spans="1:22">
      <c r="A10859" s="130" t="s">
        <v>1106</v>
      </c>
      <c r="B10859" t="s">
        <v>1107</v>
      </c>
      <c r="C10859" s="219" t="s">
        <v>1604</v>
      </c>
      <c r="D10859" s="81" t="s">
        <v>44</v>
      </c>
      <c r="E10859" s="93" t="s">
        <v>60</v>
      </c>
      <c r="F10859" s="93" t="s">
        <v>60</v>
      </c>
      <c r="G10859" s="131">
        <v>120</v>
      </c>
      <c r="H10859" s="123">
        <f t="shared" si="645"/>
        <v>0.66666666666666663</v>
      </c>
      <c r="K10859" t="s">
        <v>100</v>
      </c>
      <c r="M10859" s="2">
        <v>5.0179211469534204</v>
      </c>
      <c r="N10859" t="s">
        <v>16</v>
      </c>
      <c r="O10859" t="s">
        <v>16</v>
      </c>
      <c r="P10859" t="s">
        <v>16</v>
      </c>
      <c r="Q10859" s="2">
        <v>173.831775700934</v>
      </c>
      <c r="R10859" t="s">
        <v>16</v>
      </c>
      <c r="S10859" t="s">
        <v>16</v>
      </c>
      <c r="T10859" t="s">
        <v>16</v>
      </c>
      <c r="U10859" s="339">
        <f t="shared" si="646"/>
        <v>3.8975448694250523</v>
      </c>
      <c r="V10859" s="4" t="e">
        <f t="shared" si="647"/>
        <v>#VALUE!</v>
      </c>
    </row>
    <row r="10860" spans="1:22">
      <c r="A10860" s="130" t="s">
        <v>1106</v>
      </c>
      <c r="B10860" t="s">
        <v>1107</v>
      </c>
      <c r="C10860" s="219" t="s">
        <v>1604</v>
      </c>
      <c r="D10860" s="81" t="s">
        <v>44</v>
      </c>
      <c r="E10860" s="93" t="s">
        <v>60</v>
      </c>
      <c r="F10860" s="93" t="s">
        <v>60</v>
      </c>
      <c r="G10860" s="131">
        <v>150</v>
      </c>
      <c r="H10860" s="123">
        <f t="shared" si="645"/>
        <v>0.83333333333333337</v>
      </c>
      <c r="K10860" t="s">
        <v>100</v>
      </c>
      <c r="M10860" s="2">
        <v>10.0358422939068</v>
      </c>
      <c r="N10860" t="s">
        <v>16</v>
      </c>
      <c r="O10860" t="s">
        <v>16</v>
      </c>
      <c r="P10860" t="s">
        <v>16</v>
      </c>
      <c r="Q10860" s="2">
        <v>114.95327102803699</v>
      </c>
      <c r="R10860" t="s">
        <v>16</v>
      </c>
      <c r="S10860" t="s">
        <v>16</v>
      </c>
      <c r="T10860" t="s">
        <v>16</v>
      </c>
      <c r="U10860" s="339">
        <f t="shared" si="646"/>
        <v>2.8519251108974544</v>
      </c>
      <c r="V10860" s="4" t="e">
        <f t="shared" si="647"/>
        <v>#VALUE!</v>
      </c>
    </row>
    <row r="10861" spans="1:22">
      <c r="A10861" s="130" t="s">
        <v>1106</v>
      </c>
      <c r="B10861" t="s">
        <v>1107</v>
      </c>
      <c r="C10861" s="219" t="s">
        <v>1604</v>
      </c>
      <c r="D10861" s="81" t="s">
        <v>44</v>
      </c>
      <c r="E10861" s="93" t="s">
        <v>60</v>
      </c>
      <c r="F10861" s="93" t="s">
        <v>60</v>
      </c>
      <c r="G10861" s="131">
        <v>180</v>
      </c>
      <c r="H10861" s="123">
        <f t="shared" si="645"/>
        <v>1</v>
      </c>
      <c r="K10861" t="s">
        <v>100</v>
      </c>
      <c r="L10861" t="s">
        <v>100</v>
      </c>
      <c r="M10861" s="2">
        <v>6.2724014336918099</v>
      </c>
      <c r="N10861" t="s">
        <v>16</v>
      </c>
      <c r="O10861" t="s">
        <v>16</v>
      </c>
      <c r="P10861" t="s">
        <v>16</v>
      </c>
      <c r="Q10861" s="2">
        <v>0.56074766355141004</v>
      </c>
      <c r="R10861" t="s">
        <v>16</v>
      </c>
      <c r="S10861" t="s">
        <v>16</v>
      </c>
      <c r="T10861" t="s">
        <v>16</v>
      </c>
      <c r="U10861" s="339">
        <f t="shared" si="646"/>
        <v>2.9083664218023966</v>
      </c>
      <c r="V10861" s="4" t="e">
        <f t="shared" si="647"/>
        <v>#VALUE!</v>
      </c>
    </row>
    <row r="10862" spans="1:22">
      <c r="A10862" s="130" t="s">
        <v>1106</v>
      </c>
      <c r="B10862" t="s">
        <v>1108</v>
      </c>
      <c r="C10862" s="219" t="s">
        <v>1604</v>
      </c>
      <c r="D10862" s="81" t="s">
        <v>44</v>
      </c>
      <c r="E10862" s="93" t="s">
        <v>60</v>
      </c>
      <c r="F10862" s="93" t="s">
        <v>60</v>
      </c>
      <c r="G10862" s="131">
        <v>0</v>
      </c>
      <c r="H10862" s="123">
        <f t="shared" si="645"/>
        <v>0</v>
      </c>
      <c r="I10862" s="2" t="s">
        <v>100</v>
      </c>
      <c r="M10862" s="2">
        <v>18.8172043010753</v>
      </c>
      <c r="N10862" t="s">
        <v>16</v>
      </c>
      <c r="O10862" t="s">
        <v>16</v>
      </c>
      <c r="P10862" t="s">
        <v>16</v>
      </c>
      <c r="Q10862" s="2">
        <v>1.1214953271028201</v>
      </c>
      <c r="R10862" t="s">
        <v>16</v>
      </c>
      <c r="S10862" t="s">
        <v>16</v>
      </c>
      <c r="T10862" t="s">
        <v>16</v>
      </c>
      <c r="U10862" s="339">
        <f t="shared" si="646"/>
        <v>-3.5132558460040966</v>
      </c>
      <c r="V10862" s="4" t="e">
        <f t="shared" si="647"/>
        <v>#VALUE!</v>
      </c>
    </row>
    <row r="10863" spans="1:22">
      <c r="A10863" s="130" t="s">
        <v>1106</v>
      </c>
      <c r="B10863" t="s">
        <v>1108</v>
      </c>
      <c r="C10863" s="219" t="s">
        <v>1604</v>
      </c>
      <c r="D10863" s="81" t="s">
        <v>44</v>
      </c>
      <c r="E10863" s="93" t="s">
        <v>60</v>
      </c>
      <c r="F10863" s="93" t="s">
        <v>60</v>
      </c>
      <c r="G10863" s="131">
        <v>30</v>
      </c>
      <c r="H10863" s="123">
        <f t="shared" si="645"/>
        <v>0.16666666666666666</v>
      </c>
      <c r="J10863" t="s">
        <v>100</v>
      </c>
      <c r="K10863" t="s">
        <v>100</v>
      </c>
      <c r="M10863" s="2">
        <v>21.3261648745519</v>
      </c>
      <c r="N10863" t="s">
        <v>16</v>
      </c>
      <c r="O10863" t="s">
        <v>16</v>
      </c>
      <c r="P10863" t="s">
        <v>16</v>
      </c>
      <c r="Q10863" s="2">
        <v>2.2429906542055802</v>
      </c>
      <c r="R10863" t="s">
        <v>16</v>
      </c>
      <c r="S10863" t="s">
        <v>16</v>
      </c>
      <c r="T10863" t="s">
        <v>16</v>
      </c>
      <c r="U10863" s="339">
        <f t="shared" si="646"/>
        <v>-2.9452718083981519</v>
      </c>
      <c r="V10863" s="4" t="e">
        <f t="shared" si="647"/>
        <v>#VALUE!</v>
      </c>
    </row>
    <row r="10864" spans="1:22">
      <c r="A10864" s="130" t="s">
        <v>1106</v>
      </c>
      <c r="B10864" t="s">
        <v>1108</v>
      </c>
      <c r="C10864" s="219" t="s">
        <v>1604</v>
      </c>
      <c r="D10864" s="81" t="s">
        <v>44</v>
      </c>
      <c r="E10864" s="93" t="s">
        <v>60</v>
      </c>
      <c r="F10864" s="93" t="s">
        <v>60</v>
      </c>
      <c r="G10864" s="131">
        <v>60</v>
      </c>
      <c r="H10864" s="123">
        <f t="shared" si="645"/>
        <v>0.33333333333333331</v>
      </c>
      <c r="K10864" t="s">
        <v>100</v>
      </c>
      <c r="M10864" s="2">
        <v>17.562724014336901</v>
      </c>
      <c r="N10864" t="s">
        <v>16</v>
      </c>
      <c r="O10864" t="s">
        <v>16</v>
      </c>
      <c r="P10864" t="s">
        <v>16</v>
      </c>
      <c r="Q10864" s="2">
        <v>0.56074766355141004</v>
      </c>
      <c r="R10864" t="s">
        <v>16</v>
      </c>
      <c r="S10864" t="s">
        <v>16</v>
      </c>
      <c r="T10864" t="s">
        <v>16</v>
      </c>
      <c r="U10864" s="339">
        <f t="shared" si="646"/>
        <v>-2.0579686133972785</v>
      </c>
      <c r="V10864" s="4" t="e">
        <f t="shared" si="647"/>
        <v>#VALUE!</v>
      </c>
    </row>
    <row r="10865" spans="1:22">
      <c r="A10865" s="130" t="s">
        <v>1106</v>
      </c>
      <c r="B10865" t="s">
        <v>1108</v>
      </c>
      <c r="C10865" s="219" t="s">
        <v>1604</v>
      </c>
      <c r="D10865" s="81" t="s">
        <v>44</v>
      </c>
      <c r="E10865" s="93" t="s">
        <v>60</v>
      </c>
      <c r="F10865" s="93" t="s">
        <v>60</v>
      </c>
      <c r="G10865" s="131">
        <v>90</v>
      </c>
      <c r="H10865" s="123">
        <f t="shared" si="645"/>
        <v>0.5</v>
      </c>
      <c r="K10865" t="s">
        <v>100</v>
      </c>
      <c r="M10865" s="2">
        <v>8.7813620071684593</v>
      </c>
      <c r="N10865" t="s">
        <v>16</v>
      </c>
      <c r="O10865" t="s">
        <v>16</v>
      </c>
      <c r="P10865" t="s">
        <v>16</v>
      </c>
      <c r="Q10865" s="2">
        <v>0.56074766355141004</v>
      </c>
      <c r="R10865" t="s">
        <v>16</v>
      </c>
      <c r="S10865" t="s">
        <v>16</v>
      </c>
      <c r="T10865" t="s">
        <v>16</v>
      </c>
      <c r="U10865" s="339">
        <f t="shared" si="646"/>
        <v>-2.7511157939571977</v>
      </c>
      <c r="V10865" s="4" t="e">
        <f t="shared" si="647"/>
        <v>#VALUE!</v>
      </c>
    </row>
    <row r="10866" spans="1:22">
      <c r="A10866" s="130" t="s">
        <v>1106</v>
      </c>
      <c r="B10866" t="s">
        <v>1108</v>
      </c>
      <c r="C10866" s="219" t="s">
        <v>1604</v>
      </c>
      <c r="D10866" s="81" t="s">
        <v>44</v>
      </c>
      <c r="E10866" s="93" t="s">
        <v>60</v>
      </c>
      <c r="F10866" s="93" t="s">
        <v>60</v>
      </c>
      <c r="G10866" s="131">
        <v>120</v>
      </c>
      <c r="H10866" s="123">
        <f t="shared" si="645"/>
        <v>0.66666666666666663</v>
      </c>
      <c r="K10866" t="s">
        <v>100</v>
      </c>
      <c r="M10866" s="2">
        <v>1.25448028673838</v>
      </c>
      <c r="N10866" t="s">
        <v>16</v>
      </c>
      <c r="O10866" t="s">
        <v>16</v>
      </c>
      <c r="P10866" t="s">
        <v>16</v>
      </c>
      <c r="Q10866" s="2">
        <v>0.56074766355141004</v>
      </c>
      <c r="R10866" t="s">
        <v>16</v>
      </c>
      <c r="S10866" t="s">
        <v>16</v>
      </c>
      <c r="T10866" t="s">
        <v>16</v>
      </c>
      <c r="U10866" s="339">
        <f t="shared" si="646"/>
        <v>-0.8052056449019076</v>
      </c>
      <c r="V10866" s="4" t="e">
        <f t="shared" si="647"/>
        <v>#VALUE!</v>
      </c>
    </row>
    <row r="10867" spans="1:22" s="11" customFormat="1">
      <c r="A10867" s="130" t="s">
        <v>1106</v>
      </c>
      <c r="B10867" t="s">
        <v>1108</v>
      </c>
      <c r="C10867" s="220" t="s">
        <v>1604</v>
      </c>
      <c r="D10867" s="83" t="s">
        <v>44</v>
      </c>
      <c r="E10867" s="100" t="s">
        <v>60</v>
      </c>
      <c r="F10867" s="100" t="s">
        <v>60</v>
      </c>
      <c r="G10867" s="436">
        <v>150</v>
      </c>
      <c r="H10867" s="172">
        <f t="shared" si="645"/>
        <v>0.83333333333333337</v>
      </c>
      <c r="I10867" s="12"/>
      <c r="K10867" s="11" t="s">
        <v>100</v>
      </c>
      <c r="M10867" s="2">
        <v>3.7634408602150402</v>
      </c>
      <c r="N10867" t="s">
        <v>16</v>
      </c>
      <c r="O10867" t="s">
        <v>16</v>
      </c>
      <c r="P10867" s="11" t="s">
        <v>16</v>
      </c>
      <c r="Q10867" s="2">
        <v>0.56074766355141004</v>
      </c>
      <c r="R10867" s="11" t="s">
        <v>16</v>
      </c>
      <c r="S10867" t="s">
        <v>16</v>
      </c>
      <c r="T10867" s="11" t="s">
        <v>16</v>
      </c>
      <c r="U10867" s="341">
        <f t="shared" si="646"/>
        <v>-1.9038179335699907</v>
      </c>
      <c r="V10867" s="116" t="e">
        <f t="shared" si="647"/>
        <v>#VALUE!</v>
      </c>
    </row>
    <row r="10868" spans="1:22" s="16" customFormat="1">
      <c r="A10868" s="424" t="s">
        <v>1106</v>
      </c>
      <c r="B10868" t="s">
        <v>1108</v>
      </c>
      <c r="C10868" s="221" t="s">
        <v>1604</v>
      </c>
      <c r="D10868" s="85" t="s">
        <v>44</v>
      </c>
      <c r="E10868" s="97" t="s">
        <v>60</v>
      </c>
      <c r="F10868" s="97" t="s">
        <v>60</v>
      </c>
      <c r="G10868" s="437">
        <v>180</v>
      </c>
      <c r="H10868" s="173">
        <f t="shared" si="645"/>
        <v>1</v>
      </c>
      <c r="K10868" s="16" t="s">
        <v>100</v>
      </c>
      <c r="L10868" s="16" t="s">
        <v>100</v>
      </c>
      <c r="M10868" s="2">
        <v>10.0358422939068</v>
      </c>
      <c r="N10868" t="s">
        <v>16</v>
      </c>
      <c r="O10868" t="s">
        <v>16</v>
      </c>
      <c r="P10868" s="16" t="s">
        <v>16</v>
      </c>
      <c r="Q10868" s="2">
        <v>0.56074766355141004</v>
      </c>
      <c r="R10868" s="16" t="s">
        <v>16</v>
      </c>
      <c r="S10868" t="s">
        <v>16</v>
      </c>
      <c r="T10868" s="16" t="s">
        <v>16</v>
      </c>
      <c r="U10868" s="340">
        <f t="shared" si="646"/>
        <v>-2.8846471865817196</v>
      </c>
      <c r="V10868" s="115" t="e">
        <f t="shared" si="647"/>
        <v>#VALUE!</v>
      </c>
    </row>
    <row r="10869" spans="1:22">
      <c r="A10869" s="401" t="s">
        <v>1106</v>
      </c>
      <c r="B10869" t="s">
        <v>1109</v>
      </c>
      <c r="C10869" s="219" t="s">
        <v>1604</v>
      </c>
      <c r="D10869" s="81" t="s">
        <v>44</v>
      </c>
      <c r="E10869" s="93" t="s">
        <v>60</v>
      </c>
      <c r="F10869" s="93" t="s">
        <v>60</v>
      </c>
      <c r="G10869" s="131">
        <v>0</v>
      </c>
      <c r="H10869" s="123">
        <f t="shared" si="645"/>
        <v>0</v>
      </c>
      <c r="I10869" t="s">
        <v>100</v>
      </c>
      <c r="M10869" s="2">
        <v>18.8172043010753</v>
      </c>
      <c r="N10869" t="s">
        <v>16</v>
      </c>
      <c r="O10869" t="s">
        <v>16</v>
      </c>
      <c r="P10869" t="s">
        <v>16</v>
      </c>
      <c r="Q10869" s="2">
        <v>0.56074766355141004</v>
      </c>
      <c r="R10869" t="s">
        <v>16</v>
      </c>
      <c r="S10869" t="s">
        <v>16</v>
      </c>
      <c r="T10869" t="s">
        <v>16</v>
      </c>
      <c r="U10869" s="339">
        <f t="shared" si="646"/>
        <v>-3.5132558460040966</v>
      </c>
      <c r="V10869" s="4" t="e">
        <f t="shared" si="647"/>
        <v>#VALUE!</v>
      </c>
    </row>
    <row r="10870" spans="1:22">
      <c r="A10870" s="401" t="s">
        <v>1106</v>
      </c>
      <c r="B10870" t="s">
        <v>1109</v>
      </c>
      <c r="C10870" s="219" t="s">
        <v>1604</v>
      </c>
      <c r="D10870" s="81" t="s">
        <v>44</v>
      </c>
      <c r="E10870" s="93" t="s">
        <v>60</v>
      </c>
      <c r="F10870" s="93" t="s">
        <v>60</v>
      </c>
      <c r="G10870" s="131">
        <v>30</v>
      </c>
      <c r="H10870" s="123">
        <f t="shared" si="645"/>
        <v>0.16666666666666666</v>
      </c>
      <c r="I10870"/>
      <c r="J10870" t="s">
        <v>100</v>
      </c>
      <c r="K10870" t="s">
        <v>100</v>
      </c>
      <c r="M10870" s="2">
        <v>18.8172043010753</v>
      </c>
      <c r="N10870" t="s">
        <v>16</v>
      </c>
      <c r="O10870" t="s">
        <v>16</v>
      </c>
      <c r="P10870" t="s">
        <v>16</v>
      </c>
      <c r="Q10870" s="2">
        <v>2.8037383177570501</v>
      </c>
      <c r="R10870" t="s">
        <v>16</v>
      </c>
      <c r="S10870" t="s">
        <v>16</v>
      </c>
      <c r="T10870" t="s">
        <v>16</v>
      </c>
      <c r="U10870" s="339">
        <f t="shared" si="646"/>
        <v>-3.5132558460040966</v>
      </c>
      <c r="V10870" s="4" t="e">
        <f t="shared" si="647"/>
        <v>#VALUE!</v>
      </c>
    </row>
    <row r="10871" spans="1:22">
      <c r="A10871" s="401" t="s">
        <v>1106</v>
      </c>
      <c r="B10871" t="s">
        <v>1109</v>
      </c>
      <c r="C10871" s="219" t="s">
        <v>1604</v>
      </c>
      <c r="D10871" s="81" t="s">
        <v>44</v>
      </c>
      <c r="E10871" s="93" t="s">
        <v>60</v>
      </c>
      <c r="F10871" s="93" t="s">
        <v>60</v>
      </c>
      <c r="G10871" s="131">
        <v>60</v>
      </c>
      <c r="H10871" s="123">
        <f t="shared" si="645"/>
        <v>0.33333333333333331</v>
      </c>
      <c r="I10871"/>
      <c r="K10871" t="s">
        <v>100</v>
      </c>
      <c r="M10871" s="2">
        <v>8.7813620071684593</v>
      </c>
      <c r="N10871" t="s">
        <v>16</v>
      </c>
      <c r="O10871" t="s">
        <v>16</v>
      </c>
      <c r="P10871" t="s">
        <v>16</v>
      </c>
      <c r="Q10871" s="2">
        <v>6.1682242990654501</v>
      </c>
      <c r="R10871" t="s">
        <v>16</v>
      </c>
      <c r="S10871" t="s">
        <v>16</v>
      </c>
      <c r="T10871" t="s">
        <v>16</v>
      </c>
      <c r="U10871" s="339">
        <f t="shared" si="646"/>
        <v>-1.1416778815230977</v>
      </c>
      <c r="V10871" s="4" t="e">
        <f t="shared" si="647"/>
        <v>#VALUE!</v>
      </c>
    </row>
    <row r="10872" spans="1:22">
      <c r="A10872" s="401" t="s">
        <v>1106</v>
      </c>
      <c r="B10872" t="s">
        <v>1109</v>
      </c>
      <c r="C10872" s="219" t="s">
        <v>1604</v>
      </c>
      <c r="D10872" s="81" t="s">
        <v>44</v>
      </c>
      <c r="E10872" s="93" t="s">
        <v>60</v>
      </c>
      <c r="F10872" s="93" t="s">
        <v>60</v>
      </c>
      <c r="G10872" s="131">
        <v>90</v>
      </c>
      <c r="H10872" s="123">
        <f t="shared" si="645"/>
        <v>0.5</v>
      </c>
      <c r="I10872"/>
      <c r="K10872" t="s">
        <v>100</v>
      </c>
      <c r="M10872" s="2">
        <v>15.0537634408602</v>
      </c>
      <c r="N10872" t="s">
        <v>16</v>
      </c>
      <c r="O10872" t="s">
        <v>16</v>
      </c>
      <c r="P10872" t="s">
        <v>16</v>
      </c>
      <c r="Q10872" s="2">
        <v>0.56074766355141004</v>
      </c>
      <c r="R10872" t="s">
        <v>16</v>
      </c>
      <c r="S10872" t="s">
        <v>16</v>
      </c>
      <c r="T10872" t="s">
        <v>16</v>
      </c>
      <c r="U10872" s="339">
        <f t="shared" si="646"/>
        <v>-0.89221702189152319</v>
      </c>
      <c r="V10872" s="4" t="e">
        <f t="shared" si="647"/>
        <v>#VALUE!</v>
      </c>
    </row>
    <row r="10873" spans="1:22">
      <c r="A10873" s="401" t="s">
        <v>1106</v>
      </c>
      <c r="B10873" t="s">
        <v>1109</v>
      </c>
      <c r="C10873" s="219" t="s">
        <v>1604</v>
      </c>
      <c r="D10873" s="81" t="s">
        <v>44</v>
      </c>
      <c r="E10873" s="93" t="s">
        <v>60</v>
      </c>
      <c r="F10873" s="93" t="s">
        <v>60</v>
      </c>
      <c r="G10873" s="131">
        <v>120</v>
      </c>
      <c r="H10873" s="123">
        <f t="shared" si="645"/>
        <v>0.66666666666666663</v>
      </c>
      <c r="I10873"/>
      <c r="K10873" t="s">
        <v>100</v>
      </c>
      <c r="M10873" s="2">
        <v>7.5268817204301897</v>
      </c>
      <c r="N10873" t="s">
        <v>16</v>
      </c>
      <c r="O10873" t="s">
        <v>16</v>
      </c>
      <c r="P10873" t="s">
        <v>16</v>
      </c>
      <c r="Q10873" s="2">
        <v>24.112149532710198</v>
      </c>
      <c r="R10873" t="s">
        <v>16</v>
      </c>
      <c r="S10873" t="s">
        <v>16</v>
      </c>
      <c r="T10873" t="s">
        <v>16</v>
      </c>
      <c r="U10873" s="339">
        <f t="shared" si="646"/>
        <v>-2.5969651141299508</v>
      </c>
      <c r="V10873" s="4" t="e">
        <f t="shared" si="647"/>
        <v>#VALUE!</v>
      </c>
    </row>
    <row r="10874" spans="1:22">
      <c r="A10874" s="401" t="s">
        <v>1106</v>
      </c>
      <c r="B10874" t="s">
        <v>1109</v>
      </c>
      <c r="C10874" s="219" t="s">
        <v>1604</v>
      </c>
      <c r="D10874" s="81" t="s">
        <v>44</v>
      </c>
      <c r="E10874" s="93" t="s">
        <v>60</v>
      </c>
      <c r="F10874" s="93" t="s">
        <v>60</v>
      </c>
      <c r="G10874" s="131">
        <v>150</v>
      </c>
      <c r="H10874" s="123">
        <f t="shared" si="645"/>
        <v>0.83333333333333337</v>
      </c>
      <c r="I10874"/>
      <c r="K10874" t="s">
        <v>100</v>
      </c>
      <c r="M10874" s="2">
        <v>10.0358422939068</v>
      </c>
      <c r="N10874" t="s">
        <v>16</v>
      </c>
      <c r="O10874" t="s">
        <v>16</v>
      </c>
      <c r="P10874" t="s">
        <v>16</v>
      </c>
      <c r="Q10874" s="2">
        <v>31.962616822429901</v>
      </c>
      <c r="R10874" t="s">
        <v>16</v>
      </c>
      <c r="S10874" t="s">
        <v>16</v>
      </c>
      <c r="T10874" t="s">
        <v>16</v>
      </c>
      <c r="U10874" s="339">
        <f t="shared" si="646"/>
        <v>0.87655292911182481</v>
      </c>
      <c r="V10874" s="4" t="e">
        <f t="shared" si="647"/>
        <v>#VALUE!</v>
      </c>
    </row>
    <row r="10875" spans="1:22">
      <c r="A10875" s="401" t="s">
        <v>1106</v>
      </c>
      <c r="B10875" t="s">
        <v>1109</v>
      </c>
      <c r="C10875" s="219" t="s">
        <v>1604</v>
      </c>
      <c r="D10875" s="81" t="s">
        <v>44</v>
      </c>
      <c r="E10875" s="93" t="s">
        <v>60</v>
      </c>
      <c r="F10875" s="93" t="s">
        <v>60</v>
      </c>
      <c r="G10875" s="131">
        <v>180</v>
      </c>
      <c r="H10875" s="123">
        <f t="shared" si="645"/>
        <v>1</v>
      </c>
      <c r="I10875"/>
      <c r="K10875" t="s">
        <v>100</v>
      </c>
      <c r="L10875" t="s">
        <v>100</v>
      </c>
      <c r="M10875" s="2">
        <v>18.8172043010753</v>
      </c>
      <c r="N10875" t="s">
        <v>16</v>
      </c>
      <c r="O10875" t="s">
        <v>16</v>
      </c>
      <c r="P10875" t="s">
        <v>16</v>
      </c>
      <c r="Q10875" s="2">
        <v>0.56074766355141004</v>
      </c>
      <c r="R10875" t="s">
        <v>16</v>
      </c>
      <c r="S10875" t="s">
        <v>16</v>
      </c>
      <c r="T10875" t="s">
        <v>16</v>
      </c>
      <c r="U10875" s="339">
        <f t="shared" si="646"/>
        <v>0.52979542183043904</v>
      </c>
      <c r="V10875" s="4" t="e">
        <f t="shared" si="647"/>
        <v>#VALUE!</v>
      </c>
    </row>
    <row r="10876" spans="1:22">
      <c r="A10876" s="401" t="s">
        <v>1106</v>
      </c>
      <c r="B10876" t="s">
        <v>1110</v>
      </c>
      <c r="C10876" s="219" t="s">
        <v>1604</v>
      </c>
      <c r="D10876" s="81" t="s">
        <v>44</v>
      </c>
      <c r="E10876" s="93" t="s">
        <v>60</v>
      </c>
      <c r="F10876" s="93" t="s">
        <v>60</v>
      </c>
      <c r="G10876" s="131">
        <v>0</v>
      </c>
      <c r="H10876" s="123">
        <f t="shared" si="645"/>
        <v>0</v>
      </c>
      <c r="I10876" t="s">
        <v>100</v>
      </c>
      <c r="M10876" s="2">
        <v>10.0358422939068</v>
      </c>
      <c r="N10876" t="s">
        <v>16</v>
      </c>
      <c r="O10876" t="s">
        <v>16</v>
      </c>
      <c r="P10876" t="s">
        <v>16</v>
      </c>
      <c r="Q10876" s="2">
        <v>1.1214953271028201</v>
      </c>
      <c r="R10876" t="s">
        <v>16</v>
      </c>
      <c r="S10876" t="s">
        <v>16</v>
      </c>
      <c r="T10876" t="s">
        <v>16</v>
      </c>
      <c r="U10876" s="339">
        <f t="shared" si="646"/>
        <v>-2.8846471865817196</v>
      </c>
      <c r="V10876" s="4" t="e">
        <f t="shared" si="647"/>
        <v>#VALUE!</v>
      </c>
    </row>
    <row r="10877" spans="1:22">
      <c r="A10877" s="401" t="s">
        <v>1106</v>
      </c>
      <c r="B10877" t="s">
        <v>1110</v>
      </c>
      <c r="C10877" s="219" t="s">
        <v>1604</v>
      </c>
      <c r="D10877" s="81" t="s">
        <v>44</v>
      </c>
      <c r="E10877" s="93" t="s">
        <v>60</v>
      </c>
      <c r="F10877" s="93" t="s">
        <v>60</v>
      </c>
      <c r="G10877" s="131">
        <v>30</v>
      </c>
      <c r="H10877" s="123">
        <f t="shared" si="645"/>
        <v>0.16666666666666666</v>
      </c>
      <c r="I10877"/>
      <c r="J10877" t="s">
        <v>100</v>
      </c>
      <c r="K10877" t="s">
        <v>100</v>
      </c>
      <c r="M10877" s="2">
        <v>15.0537634408602</v>
      </c>
      <c r="N10877" t="s">
        <v>16</v>
      </c>
      <c r="O10877" t="s">
        <v>16</v>
      </c>
      <c r="P10877" t="s">
        <v>16</v>
      </c>
      <c r="Q10877" s="2">
        <v>8.4112149532710401</v>
      </c>
      <c r="R10877" t="s">
        <v>16</v>
      </c>
      <c r="S10877" t="s">
        <v>16</v>
      </c>
      <c r="T10877" t="s">
        <v>16</v>
      </c>
      <c r="U10877" s="339">
        <f t="shared" si="646"/>
        <v>-2.5969651141299388</v>
      </c>
      <c r="V10877" s="4" t="e">
        <f t="shared" si="647"/>
        <v>#VALUE!</v>
      </c>
    </row>
    <row r="10878" spans="1:22">
      <c r="A10878" s="401" t="s">
        <v>1106</v>
      </c>
      <c r="B10878" t="s">
        <v>1110</v>
      </c>
      <c r="C10878" s="219" t="s">
        <v>1604</v>
      </c>
      <c r="D10878" s="81" t="s">
        <v>44</v>
      </c>
      <c r="E10878" s="93" t="s">
        <v>60</v>
      </c>
      <c r="F10878" s="93" t="s">
        <v>60</v>
      </c>
      <c r="G10878" s="131">
        <v>60</v>
      </c>
      <c r="H10878" s="123">
        <f t="shared" si="645"/>
        <v>0.33333333333333331</v>
      </c>
      <c r="I10878"/>
      <c r="K10878" t="s">
        <v>100</v>
      </c>
      <c r="M10878" s="2">
        <v>3.7634408602150402</v>
      </c>
      <c r="N10878" t="s">
        <v>16</v>
      </c>
      <c r="O10878" t="s">
        <v>16</v>
      </c>
      <c r="P10878" t="s">
        <v>16</v>
      </c>
      <c r="Q10878" s="2">
        <v>12.8971962616822</v>
      </c>
      <c r="R10878" t="s">
        <v>16</v>
      </c>
      <c r="S10878" t="s">
        <v>16</v>
      </c>
      <c r="T10878" t="s">
        <v>16</v>
      </c>
      <c r="U10878" s="339">
        <f t="shared" si="646"/>
        <v>0.80423226753220622</v>
      </c>
      <c r="V10878" s="4" t="e">
        <f t="shared" si="647"/>
        <v>#VALUE!</v>
      </c>
    </row>
    <row r="10879" spans="1:22">
      <c r="A10879" s="401" t="s">
        <v>1106</v>
      </c>
      <c r="B10879" t="s">
        <v>1110</v>
      </c>
      <c r="C10879" s="219" t="s">
        <v>1604</v>
      </c>
      <c r="D10879" s="81" t="s">
        <v>44</v>
      </c>
      <c r="E10879" s="93" t="s">
        <v>60</v>
      </c>
      <c r="F10879" s="93" t="s">
        <v>60</v>
      </c>
      <c r="G10879" s="131">
        <v>90</v>
      </c>
      <c r="H10879" s="123">
        <f t="shared" si="645"/>
        <v>0.5</v>
      </c>
      <c r="I10879"/>
      <c r="K10879" t="s">
        <v>100</v>
      </c>
      <c r="M10879" s="2">
        <v>12.544802867383501</v>
      </c>
      <c r="N10879" t="s">
        <v>16</v>
      </c>
      <c r="O10879" t="s">
        <v>16</v>
      </c>
      <c r="P10879" t="s">
        <v>16</v>
      </c>
      <c r="Q10879" s="2">
        <v>7.2897196261682202</v>
      </c>
      <c r="R10879" t="s">
        <v>16</v>
      </c>
      <c r="S10879" t="s">
        <v>16</v>
      </c>
      <c r="T10879" t="s">
        <v>16</v>
      </c>
      <c r="U10879" s="339">
        <f t="shared" si="646"/>
        <v>2.7703478033202521E-2</v>
      </c>
      <c r="V10879" s="4" t="e">
        <f t="shared" si="647"/>
        <v>#VALUE!</v>
      </c>
    </row>
    <row r="10880" spans="1:22">
      <c r="A10880" s="401" t="s">
        <v>1106</v>
      </c>
      <c r="B10880" t="s">
        <v>1110</v>
      </c>
      <c r="C10880" s="219" t="s">
        <v>1604</v>
      </c>
      <c r="D10880" s="81" t="s">
        <v>44</v>
      </c>
      <c r="E10880" s="93" t="s">
        <v>60</v>
      </c>
      <c r="F10880" s="93" t="s">
        <v>60</v>
      </c>
      <c r="G10880" s="131">
        <v>120</v>
      </c>
      <c r="H10880" s="123">
        <f t="shared" si="645"/>
        <v>0.66666666666666663</v>
      </c>
      <c r="I10880"/>
      <c r="K10880" t="s">
        <v>100</v>
      </c>
      <c r="M10880" s="2">
        <v>10.0358422939068</v>
      </c>
      <c r="N10880" t="s">
        <v>16</v>
      </c>
      <c r="O10880" t="s">
        <v>16</v>
      </c>
      <c r="P10880" t="s">
        <v>16</v>
      </c>
      <c r="Q10880" s="2">
        <v>6.7289719626168099</v>
      </c>
      <c r="R10880" t="s">
        <v>16</v>
      </c>
      <c r="S10880" t="s">
        <v>16</v>
      </c>
      <c r="T10880" t="s">
        <v>16</v>
      </c>
      <c r="U10880" s="339">
        <f t="shared" si="646"/>
        <v>-0.31969782912019806</v>
      </c>
      <c r="V10880" s="4" t="e">
        <f t="shared" si="647"/>
        <v>#VALUE!</v>
      </c>
    </row>
    <row r="10881" spans="1:22">
      <c r="A10881" s="401" t="s">
        <v>1106</v>
      </c>
      <c r="B10881" t="s">
        <v>1110</v>
      </c>
      <c r="C10881" s="219" t="s">
        <v>1604</v>
      </c>
      <c r="D10881" s="81" t="s">
        <v>44</v>
      </c>
      <c r="E10881" s="93" t="s">
        <v>60</v>
      </c>
      <c r="F10881" s="93" t="s">
        <v>60</v>
      </c>
      <c r="G10881" s="131">
        <v>150</v>
      </c>
      <c r="H10881" s="123">
        <f t="shared" si="645"/>
        <v>0.83333333333333337</v>
      </c>
      <c r="I10881"/>
      <c r="K10881" t="s">
        <v>100</v>
      </c>
      <c r="M10881" s="2">
        <v>11.290322580645199</v>
      </c>
      <c r="N10881" t="s">
        <v>16</v>
      </c>
      <c r="O10881" t="s">
        <v>16</v>
      </c>
      <c r="P10881" t="s">
        <v>16</v>
      </c>
      <c r="Q10881" s="2">
        <v>16.261682242990599</v>
      </c>
      <c r="R10881" t="s">
        <v>16</v>
      </c>
      <c r="S10881" t="s">
        <v>16</v>
      </c>
      <c r="T10881" t="s">
        <v>16</v>
      </c>
      <c r="U10881" s="339">
        <f t="shared" si="646"/>
        <v>-0.51752357245012348</v>
      </c>
      <c r="V10881" s="4" t="e">
        <f t="shared" si="647"/>
        <v>#VALUE!</v>
      </c>
    </row>
    <row r="10882" spans="1:22">
      <c r="A10882" s="401" t="s">
        <v>1106</v>
      </c>
      <c r="B10882" t="s">
        <v>1110</v>
      </c>
      <c r="C10882" s="219" t="s">
        <v>1604</v>
      </c>
      <c r="D10882" s="81" t="s">
        <v>44</v>
      </c>
      <c r="E10882" s="93" t="s">
        <v>60</v>
      </c>
      <c r="F10882" s="93" t="s">
        <v>60</v>
      </c>
      <c r="G10882" s="131">
        <v>180</v>
      </c>
      <c r="H10882" s="123">
        <f t="shared" si="645"/>
        <v>1</v>
      </c>
      <c r="I10882"/>
      <c r="K10882" t="s">
        <v>100</v>
      </c>
      <c r="L10882" t="s">
        <v>100</v>
      </c>
      <c r="M10882" s="2">
        <v>26.344086021505401</v>
      </c>
      <c r="N10882" t="s">
        <v>16</v>
      </c>
      <c r="O10882" t="s">
        <v>16</v>
      </c>
      <c r="P10882" t="s">
        <v>16</v>
      </c>
      <c r="Q10882" s="2">
        <v>0.56074766355141004</v>
      </c>
      <c r="R10882" t="s">
        <v>16</v>
      </c>
      <c r="S10882" t="s">
        <v>16</v>
      </c>
      <c r="T10882" t="s">
        <v>16</v>
      </c>
      <c r="U10882" s="339">
        <f t="shared" si="646"/>
        <v>-0.48243225263885259</v>
      </c>
      <c r="V10882" s="4" t="e">
        <f t="shared" si="647"/>
        <v>#VALUE!</v>
      </c>
    </row>
    <row r="10883" spans="1:22">
      <c r="A10883" s="401" t="s">
        <v>1106</v>
      </c>
      <c r="B10883" t="s">
        <v>1111</v>
      </c>
      <c r="C10883" s="219" t="s">
        <v>1604</v>
      </c>
      <c r="D10883" s="81" t="s">
        <v>44</v>
      </c>
      <c r="E10883" s="93" t="s">
        <v>60</v>
      </c>
      <c r="F10883" s="93" t="s">
        <v>60</v>
      </c>
      <c r="G10883" s="131">
        <v>0</v>
      </c>
      <c r="H10883" s="123">
        <f t="shared" si="645"/>
        <v>0</v>
      </c>
      <c r="I10883" s="2" t="s">
        <v>100</v>
      </c>
      <c r="M10883" s="2">
        <v>429.03225806451599</v>
      </c>
      <c r="N10883" t="s">
        <v>16</v>
      </c>
      <c r="O10883" t="s">
        <v>16</v>
      </c>
      <c r="P10883" t="s">
        <v>16</v>
      </c>
      <c r="Q10883" s="2">
        <v>2.8037383177570501</v>
      </c>
      <c r="R10883" t="s">
        <v>16</v>
      </c>
      <c r="S10883" t="s">
        <v>16</v>
      </c>
      <c r="T10883" t="s">
        <v>16</v>
      </c>
      <c r="U10883" s="339">
        <f t="shared" si="646"/>
        <v>-6.6400163819644895</v>
      </c>
      <c r="V10883" s="4" t="e">
        <f t="shared" si="647"/>
        <v>#VALUE!</v>
      </c>
    </row>
    <row r="10884" spans="1:22">
      <c r="A10884" s="401" t="s">
        <v>1106</v>
      </c>
      <c r="B10884" t="s">
        <v>1111</v>
      </c>
      <c r="C10884" s="219" t="s">
        <v>1604</v>
      </c>
      <c r="D10884" s="81" t="s">
        <v>44</v>
      </c>
      <c r="E10884" s="93" t="s">
        <v>60</v>
      </c>
      <c r="F10884" s="93" t="s">
        <v>60</v>
      </c>
      <c r="G10884" s="131">
        <v>30</v>
      </c>
      <c r="H10884" s="123">
        <f t="shared" si="645"/>
        <v>0.16666666666666666</v>
      </c>
      <c r="J10884" t="s">
        <v>100</v>
      </c>
      <c r="K10884" t="s">
        <v>100</v>
      </c>
      <c r="M10884" s="2">
        <v>446.59498207885298</v>
      </c>
      <c r="N10884" t="s">
        <v>16</v>
      </c>
      <c r="O10884" t="s">
        <v>16</v>
      </c>
      <c r="P10884" t="s">
        <v>16</v>
      </c>
      <c r="Q10884" s="2">
        <v>146.91588785046699</v>
      </c>
      <c r="R10884" t="s">
        <v>16</v>
      </c>
      <c r="S10884" t="s">
        <v>16</v>
      </c>
      <c r="T10884" t="s">
        <v>16</v>
      </c>
      <c r="U10884" s="339">
        <f t="shared" si="646"/>
        <v>-5.0706984633198147</v>
      </c>
      <c r="V10884" s="4" t="e">
        <f t="shared" si="647"/>
        <v>#VALUE!</v>
      </c>
    </row>
    <row r="10885" spans="1:22">
      <c r="A10885" s="401" t="s">
        <v>1106</v>
      </c>
      <c r="B10885" t="s">
        <v>1111</v>
      </c>
      <c r="C10885" s="219" t="s">
        <v>1604</v>
      </c>
      <c r="D10885" s="81" t="s">
        <v>44</v>
      </c>
      <c r="E10885" s="93" t="s">
        <v>60</v>
      </c>
      <c r="F10885" s="93" t="s">
        <v>60</v>
      </c>
      <c r="G10885" s="131">
        <v>60</v>
      </c>
      <c r="H10885" s="123">
        <f t="shared" si="645"/>
        <v>0.33333333333333331</v>
      </c>
      <c r="K10885" t="s">
        <v>100</v>
      </c>
      <c r="M10885" s="2">
        <v>524.37275985662995</v>
      </c>
      <c r="N10885" t="s">
        <v>16</v>
      </c>
      <c r="O10885" t="s">
        <v>16</v>
      </c>
      <c r="P10885" t="s">
        <v>16</v>
      </c>
      <c r="Q10885" s="2">
        <v>77.383177570093395</v>
      </c>
      <c r="R10885" t="s">
        <v>16</v>
      </c>
      <c r="S10885" t="s">
        <v>16</v>
      </c>
      <c r="T10885" t="s">
        <v>16</v>
      </c>
      <c r="U10885" s="339">
        <f t="shared" si="646"/>
        <v>-1.2723425736655591</v>
      </c>
      <c r="V10885" s="4" t="e">
        <f t="shared" si="647"/>
        <v>#VALUE!</v>
      </c>
    </row>
    <row r="10886" spans="1:22">
      <c r="A10886" s="401" t="s">
        <v>1106</v>
      </c>
      <c r="B10886" t="s">
        <v>1111</v>
      </c>
      <c r="C10886" s="219" t="s">
        <v>1604</v>
      </c>
      <c r="D10886" s="81" t="s">
        <v>44</v>
      </c>
      <c r="E10886" s="93" t="s">
        <v>60</v>
      </c>
      <c r="F10886" s="93" t="s">
        <v>60</v>
      </c>
      <c r="G10886" s="131">
        <v>90</v>
      </c>
      <c r="H10886" s="123">
        <f t="shared" si="645"/>
        <v>0.5</v>
      </c>
      <c r="K10886" t="s">
        <v>100</v>
      </c>
      <c r="M10886" s="2">
        <v>520.60931899641503</v>
      </c>
      <c r="N10886" t="s">
        <v>16</v>
      </c>
      <c r="O10886" t="s">
        <v>16</v>
      </c>
      <c r="P10886" t="s">
        <v>16</v>
      </c>
      <c r="Q10886" s="2">
        <v>130.09345794392499</v>
      </c>
      <c r="R10886" t="s">
        <v>16</v>
      </c>
      <c r="S10886" t="s">
        <v>16</v>
      </c>
      <c r="T10886" t="s">
        <v>16</v>
      </c>
      <c r="U10886" s="339">
        <f t="shared" si="646"/>
        <v>-1.9062304799753922</v>
      </c>
      <c r="V10886" s="4" t="e">
        <f t="shared" si="647"/>
        <v>#VALUE!</v>
      </c>
    </row>
    <row r="10887" spans="1:22">
      <c r="A10887" s="401" t="s">
        <v>1106</v>
      </c>
      <c r="B10887" t="s">
        <v>1111</v>
      </c>
      <c r="C10887" s="219" t="s">
        <v>1604</v>
      </c>
      <c r="D10887" s="81" t="s">
        <v>44</v>
      </c>
      <c r="E10887" s="93" t="s">
        <v>60</v>
      </c>
      <c r="F10887" s="93" t="s">
        <v>60</v>
      </c>
      <c r="G10887" s="131">
        <v>120</v>
      </c>
      <c r="H10887" s="123">
        <f t="shared" ref="H10887:H10903" si="648">G10887/180</f>
        <v>0.66666666666666663</v>
      </c>
      <c r="K10887" t="s">
        <v>100</v>
      </c>
      <c r="M10887" s="2">
        <v>539.42652329749103</v>
      </c>
      <c r="N10887" t="s">
        <v>16</v>
      </c>
      <c r="O10887" t="s">
        <v>16</v>
      </c>
      <c r="P10887" t="s">
        <v>16</v>
      </c>
      <c r="Q10887" s="2">
        <v>149.158878504672</v>
      </c>
      <c r="R10887" t="s">
        <v>16</v>
      </c>
      <c r="S10887" t="s">
        <v>16</v>
      </c>
      <c r="T10887" t="s">
        <v>16</v>
      </c>
      <c r="U10887" s="339">
        <f t="shared" ref="U10887:U10903" si="649">LN(Q10886/M10887)</f>
        <v>-1.4222534819231993</v>
      </c>
      <c r="V10887" s="4" t="e">
        <f t="shared" ref="V10887:V10903" si="650">M10887^2/(P10887*M10887^2)+S10887^2/(T10887*Q10886^2)</f>
        <v>#VALUE!</v>
      </c>
    </row>
    <row r="10888" spans="1:22">
      <c r="A10888" s="130" t="s">
        <v>1106</v>
      </c>
      <c r="B10888" t="s">
        <v>1111</v>
      </c>
      <c r="C10888" s="219" t="s">
        <v>1604</v>
      </c>
      <c r="D10888" s="81" t="s">
        <v>44</v>
      </c>
      <c r="E10888" s="93" t="s">
        <v>60</v>
      </c>
      <c r="F10888" s="93" t="s">
        <v>60</v>
      </c>
      <c r="G10888" s="131">
        <v>150</v>
      </c>
      <c r="H10888" s="123">
        <f t="shared" si="648"/>
        <v>0.83333333333333337</v>
      </c>
      <c r="K10888" t="s">
        <v>100</v>
      </c>
      <c r="M10888" s="2">
        <v>627.24014336917503</v>
      </c>
      <c r="N10888" t="s">
        <v>16</v>
      </c>
      <c r="O10888" t="s">
        <v>16</v>
      </c>
      <c r="P10888" t="s">
        <v>16</v>
      </c>
      <c r="Q10888" s="2">
        <v>261.86915887850398</v>
      </c>
      <c r="R10888" t="s">
        <v>16</v>
      </c>
      <c r="S10888" t="s">
        <v>16</v>
      </c>
      <c r="T10888" t="s">
        <v>16</v>
      </c>
      <c r="U10888" s="339">
        <f t="shared" si="649"/>
        <v>-1.436317434542397</v>
      </c>
      <c r="V10888" s="4" t="e">
        <f t="shared" si="650"/>
        <v>#VALUE!</v>
      </c>
    </row>
    <row r="10889" spans="1:22">
      <c r="A10889" s="130" t="s">
        <v>1106</v>
      </c>
      <c r="B10889" t="s">
        <v>1111</v>
      </c>
      <c r="C10889" s="219" t="s">
        <v>1604</v>
      </c>
      <c r="D10889" s="81" t="s">
        <v>44</v>
      </c>
      <c r="E10889" s="93" t="s">
        <v>60</v>
      </c>
      <c r="F10889" s="93" t="s">
        <v>60</v>
      </c>
      <c r="G10889" s="131">
        <v>180</v>
      </c>
      <c r="H10889" s="123">
        <f t="shared" si="648"/>
        <v>1</v>
      </c>
      <c r="K10889" t="s">
        <v>100</v>
      </c>
      <c r="L10889" t="s">
        <v>100</v>
      </c>
      <c r="M10889" s="2">
        <v>583.33333333333303</v>
      </c>
      <c r="N10889" t="s">
        <v>16</v>
      </c>
      <c r="O10889" t="s">
        <v>16</v>
      </c>
      <c r="P10889" t="s">
        <v>16</v>
      </c>
      <c r="Q10889" s="2">
        <v>0.56074766355141004</v>
      </c>
      <c r="R10889" t="s">
        <v>16</v>
      </c>
      <c r="S10889" t="s">
        <v>16</v>
      </c>
      <c r="T10889" t="s">
        <v>16</v>
      </c>
      <c r="U10889" s="339">
        <f t="shared" si="649"/>
        <v>-0.80091379282036035</v>
      </c>
      <c r="V10889" s="4" t="e">
        <f t="shared" si="650"/>
        <v>#VALUE!</v>
      </c>
    </row>
    <row r="10890" spans="1:22">
      <c r="A10890" s="130" t="s">
        <v>1106</v>
      </c>
      <c r="B10890" t="s">
        <v>1112</v>
      </c>
      <c r="C10890" s="219" t="s">
        <v>1604</v>
      </c>
      <c r="D10890" s="81" t="s">
        <v>44</v>
      </c>
      <c r="E10890" s="93" t="s">
        <v>60</v>
      </c>
      <c r="F10890" s="93" t="s">
        <v>60</v>
      </c>
      <c r="G10890" s="131">
        <v>0</v>
      </c>
      <c r="H10890" s="123">
        <f t="shared" si="648"/>
        <v>0</v>
      </c>
      <c r="I10890" s="2" t="s">
        <v>100</v>
      </c>
      <c r="M10890" s="2">
        <v>50.179211469534003</v>
      </c>
      <c r="N10890" t="s">
        <v>16</v>
      </c>
      <c r="O10890" t="s">
        <v>16</v>
      </c>
      <c r="P10890" t="s">
        <v>16</v>
      </c>
      <c r="Q10890" s="2">
        <v>2.2429906542055802</v>
      </c>
      <c r="R10890" t="s">
        <v>16</v>
      </c>
      <c r="S10890" t="s">
        <v>16</v>
      </c>
      <c r="T10890" t="s">
        <v>16</v>
      </c>
      <c r="U10890" s="339">
        <f t="shared" si="649"/>
        <v>-4.4940850990158197</v>
      </c>
      <c r="V10890" s="4" t="e">
        <f t="shared" si="650"/>
        <v>#VALUE!</v>
      </c>
    </row>
    <row r="10891" spans="1:22">
      <c r="A10891" s="130" t="s">
        <v>1106</v>
      </c>
      <c r="B10891" t="s">
        <v>1112</v>
      </c>
      <c r="C10891" s="219" t="s">
        <v>1604</v>
      </c>
      <c r="D10891" s="81" t="s">
        <v>44</v>
      </c>
      <c r="E10891" s="93" t="s">
        <v>60</v>
      </c>
      <c r="F10891" s="93" t="s">
        <v>60</v>
      </c>
      <c r="G10891" s="131">
        <v>30</v>
      </c>
      <c r="H10891" s="123">
        <f t="shared" si="648"/>
        <v>0.16666666666666666</v>
      </c>
      <c r="J10891" t="s">
        <v>100</v>
      </c>
      <c r="K10891" t="s">
        <v>100</v>
      </c>
      <c r="M10891" s="2">
        <v>53.942652329749102</v>
      </c>
      <c r="N10891" t="s">
        <v>16</v>
      </c>
      <c r="O10891" t="s">
        <v>16</v>
      </c>
      <c r="P10891" t="s">
        <v>16</v>
      </c>
      <c r="Q10891" s="2">
        <v>8.4112149532710401</v>
      </c>
      <c r="R10891" t="s">
        <v>16</v>
      </c>
      <c r="S10891" t="s">
        <v>16</v>
      </c>
      <c r="T10891" t="s">
        <v>16</v>
      </c>
      <c r="U10891" s="339">
        <f t="shared" si="649"/>
        <v>-3.180111399475583</v>
      </c>
      <c r="V10891" s="4" t="e">
        <f t="shared" si="650"/>
        <v>#VALUE!</v>
      </c>
    </row>
    <row r="10892" spans="1:22">
      <c r="A10892" s="130" t="s">
        <v>1106</v>
      </c>
      <c r="B10892" t="s">
        <v>1112</v>
      </c>
      <c r="C10892" s="219" t="s">
        <v>1604</v>
      </c>
      <c r="D10892" s="81" t="s">
        <v>44</v>
      </c>
      <c r="E10892" s="93" t="s">
        <v>60</v>
      </c>
      <c r="F10892" s="93" t="s">
        <v>60</v>
      </c>
      <c r="G10892" s="131">
        <v>60</v>
      </c>
      <c r="H10892" s="123">
        <f t="shared" si="648"/>
        <v>0.33333333333333331</v>
      </c>
      <c r="K10892" t="s">
        <v>100</v>
      </c>
      <c r="M10892" s="2">
        <v>47.670250896057297</v>
      </c>
      <c r="N10892" t="s">
        <v>16</v>
      </c>
      <c r="O10892" t="s">
        <v>16</v>
      </c>
      <c r="P10892" t="s">
        <v>16</v>
      </c>
      <c r="Q10892" s="2">
        <v>7.8504672897195702</v>
      </c>
      <c r="R10892" t="s">
        <v>16</v>
      </c>
      <c r="S10892" t="s">
        <v>16</v>
      </c>
      <c r="T10892" t="s">
        <v>16</v>
      </c>
      <c r="U10892" s="339">
        <f t="shared" si="649"/>
        <v>-1.7347416035260723</v>
      </c>
      <c r="V10892" s="4" t="e">
        <f t="shared" si="650"/>
        <v>#VALUE!</v>
      </c>
    </row>
    <row r="10893" spans="1:22">
      <c r="A10893" s="130" t="s">
        <v>1106</v>
      </c>
      <c r="B10893" t="s">
        <v>1112</v>
      </c>
      <c r="C10893" s="219" t="s">
        <v>1604</v>
      </c>
      <c r="D10893" s="81" t="s">
        <v>44</v>
      </c>
      <c r="E10893" s="93" t="s">
        <v>60</v>
      </c>
      <c r="F10893" s="93" t="s">
        <v>60</v>
      </c>
      <c r="G10893" s="131">
        <v>90</v>
      </c>
      <c r="H10893" s="123">
        <f t="shared" si="648"/>
        <v>0.5</v>
      </c>
      <c r="K10893" t="s">
        <v>100</v>
      </c>
      <c r="M10893" s="2">
        <v>48.924731182795703</v>
      </c>
      <c r="N10893" t="s">
        <v>16</v>
      </c>
      <c r="O10893" t="s">
        <v>16</v>
      </c>
      <c r="P10893" t="s">
        <v>16</v>
      </c>
      <c r="Q10893" s="2">
        <v>14.018691588785</v>
      </c>
      <c r="R10893" t="s">
        <v>16</v>
      </c>
      <c r="S10893" t="s">
        <v>16</v>
      </c>
      <c r="T10893" t="s">
        <v>16</v>
      </c>
      <c r="U10893" s="339">
        <f t="shared" si="649"/>
        <v>-1.8297099614162942</v>
      </c>
      <c r="V10893" s="4" t="e">
        <f t="shared" si="650"/>
        <v>#VALUE!</v>
      </c>
    </row>
    <row r="10894" spans="1:22">
      <c r="A10894" s="130" t="s">
        <v>1106</v>
      </c>
      <c r="B10894" t="s">
        <v>1112</v>
      </c>
      <c r="C10894" s="219" t="s">
        <v>1604</v>
      </c>
      <c r="D10894" s="81" t="s">
        <v>44</v>
      </c>
      <c r="E10894" s="93" t="s">
        <v>60</v>
      </c>
      <c r="F10894" s="93" t="s">
        <v>60</v>
      </c>
      <c r="G10894" s="131">
        <v>120</v>
      </c>
      <c r="H10894" s="123">
        <f t="shared" si="648"/>
        <v>0.66666666666666663</v>
      </c>
      <c r="K10894" t="s">
        <v>100</v>
      </c>
      <c r="M10894" s="2">
        <v>10.0358422939068</v>
      </c>
      <c r="N10894" t="s">
        <v>16</v>
      </c>
      <c r="O10894" t="s">
        <v>16</v>
      </c>
      <c r="P10894" t="s">
        <v>16</v>
      </c>
      <c r="Q10894" s="2">
        <v>14.5794392523364</v>
      </c>
      <c r="R10894" t="s">
        <v>16</v>
      </c>
      <c r="S10894" t="s">
        <v>16</v>
      </c>
      <c r="T10894" t="s">
        <v>16</v>
      </c>
      <c r="U10894" s="339">
        <f t="shared" si="649"/>
        <v>0.33422863828646321</v>
      </c>
      <c r="V10894" s="4" t="e">
        <f t="shared" si="650"/>
        <v>#VALUE!</v>
      </c>
    </row>
    <row r="10895" spans="1:22">
      <c r="A10895" s="130" t="s">
        <v>1106</v>
      </c>
      <c r="B10895" t="s">
        <v>1112</v>
      </c>
      <c r="C10895" s="219" t="s">
        <v>1604</v>
      </c>
      <c r="D10895" s="81" t="s">
        <v>44</v>
      </c>
      <c r="E10895" s="93" t="s">
        <v>60</v>
      </c>
      <c r="F10895" s="93" t="s">
        <v>60</v>
      </c>
      <c r="G10895" s="131">
        <v>150</v>
      </c>
      <c r="H10895" s="123">
        <f t="shared" si="648"/>
        <v>0.83333333333333337</v>
      </c>
      <c r="K10895" t="s">
        <v>100</v>
      </c>
      <c r="M10895" s="2">
        <v>22.580645161290299</v>
      </c>
      <c r="N10895" t="s">
        <v>16</v>
      </c>
      <c r="O10895" t="s">
        <v>16</v>
      </c>
      <c r="P10895" t="s">
        <v>16</v>
      </c>
      <c r="Q10895" s="2">
        <v>12.8971962616822</v>
      </c>
      <c r="R10895" t="s">
        <v>16</v>
      </c>
      <c r="S10895" t="s">
        <v>16</v>
      </c>
      <c r="T10895" t="s">
        <v>16</v>
      </c>
      <c r="U10895" s="339">
        <f t="shared" si="649"/>
        <v>-0.43748086477658416</v>
      </c>
      <c r="V10895" s="4" t="e">
        <f t="shared" si="650"/>
        <v>#VALUE!</v>
      </c>
    </row>
    <row r="10896" spans="1:22">
      <c r="A10896" s="130" t="s">
        <v>1106</v>
      </c>
      <c r="B10896" t="s">
        <v>1112</v>
      </c>
      <c r="C10896" s="219" t="s">
        <v>1604</v>
      </c>
      <c r="D10896" s="81" t="s">
        <v>44</v>
      </c>
      <c r="E10896" s="93" t="s">
        <v>60</v>
      </c>
      <c r="F10896" s="93" t="s">
        <v>60</v>
      </c>
      <c r="G10896" s="131">
        <v>180</v>
      </c>
      <c r="H10896" s="123">
        <f t="shared" si="648"/>
        <v>1</v>
      </c>
      <c r="K10896" t="s">
        <v>100</v>
      </c>
      <c r="L10896" t="s">
        <v>100</v>
      </c>
      <c r="M10896" s="2">
        <v>26.344086021505401</v>
      </c>
      <c r="N10896" t="s">
        <v>16</v>
      </c>
      <c r="O10896" t="s">
        <v>16</v>
      </c>
      <c r="P10896" t="s">
        <v>16</v>
      </c>
      <c r="Q10896" s="2">
        <v>0.56074766355141004</v>
      </c>
      <c r="R10896" t="s">
        <v>16</v>
      </c>
      <c r="S10896" t="s">
        <v>16</v>
      </c>
      <c r="T10896" t="s">
        <v>16</v>
      </c>
      <c r="U10896" s="339">
        <f t="shared" si="649"/>
        <v>-0.71423386669617672</v>
      </c>
      <c r="V10896" s="4" t="e">
        <f t="shared" si="650"/>
        <v>#VALUE!</v>
      </c>
    </row>
    <row r="10897" spans="1:22">
      <c r="A10897" s="130" t="s">
        <v>1106</v>
      </c>
      <c r="B10897" t="s">
        <v>1113</v>
      </c>
      <c r="C10897" s="219" t="s">
        <v>1604</v>
      </c>
      <c r="D10897" s="81" t="s">
        <v>44</v>
      </c>
      <c r="E10897" s="93" t="s">
        <v>60</v>
      </c>
      <c r="F10897" s="93" t="s">
        <v>60</v>
      </c>
      <c r="G10897" s="131">
        <v>0</v>
      </c>
      <c r="H10897" s="123">
        <f t="shared" si="648"/>
        <v>0</v>
      </c>
      <c r="I10897" s="2" t="s">
        <v>100</v>
      </c>
      <c r="M10897" s="2">
        <v>1.25448028673838</v>
      </c>
      <c r="N10897" t="s">
        <v>16</v>
      </c>
      <c r="O10897" t="s">
        <v>16</v>
      </c>
      <c r="P10897" t="s">
        <v>16</v>
      </c>
      <c r="Q10897" s="2">
        <v>1.68224299065417</v>
      </c>
      <c r="R10897" t="s">
        <v>16</v>
      </c>
      <c r="S10897" t="s">
        <v>16</v>
      </c>
      <c r="T10897" t="s">
        <v>16</v>
      </c>
      <c r="U10897" s="339">
        <f t="shared" si="649"/>
        <v>-0.8052056449019076</v>
      </c>
      <c r="V10897" s="4" t="e">
        <f t="shared" si="650"/>
        <v>#VALUE!</v>
      </c>
    </row>
    <row r="10898" spans="1:22">
      <c r="A10898" s="130" t="s">
        <v>1106</v>
      </c>
      <c r="B10898" t="s">
        <v>1113</v>
      </c>
      <c r="C10898" s="219" t="s">
        <v>1604</v>
      </c>
      <c r="D10898" s="81" t="s">
        <v>44</v>
      </c>
      <c r="E10898" s="93" t="s">
        <v>60</v>
      </c>
      <c r="F10898" s="93" t="s">
        <v>60</v>
      </c>
      <c r="G10898" s="131">
        <v>30</v>
      </c>
      <c r="H10898" s="123">
        <f t="shared" si="648"/>
        <v>0.16666666666666666</v>
      </c>
      <c r="J10898" t="s">
        <v>100</v>
      </c>
      <c r="K10898" t="s">
        <v>100</v>
      </c>
      <c r="M10898" s="2">
        <v>2.5089605734767702</v>
      </c>
      <c r="N10898" t="s">
        <v>16</v>
      </c>
      <c r="O10898" t="s">
        <v>16</v>
      </c>
      <c r="P10898" t="s">
        <v>16</v>
      </c>
      <c r="Q10898" s="2">
        <v>2.8037383177570501</v>
      </c>
      <c r="R10898" t="s">
        <v>16</v>
      </c>
      <c r="S10898" t="s">
        <v>16</v>
      </c>
      <c r="T10898" t="s">
        <v>16</v>
      </c>
      <c r="U10898" s="339">
        <f t="shared" si="649"/>
        <v>-0.39974053679378296</v>
      </c>
      <c r="V10898" s="4" t="e">
        <f t="shared" si="650"/>
        <v>#VALUE!</v>
      </c>
    </row>
    <row r="10899" spans="1:22">
      <c r="A10899" s="130" t="s">
        <v>1106</v>
      </c>
      <c r="B10899" t="s">
        <v>1113</v>
      </c>
      <c r="C10899" s="219" t="s">
        <v>1604</v>
      </c>
      <c r="D10899" s="81" t="s">
        <v>44</v>
      </c>
      <c r="E10899" s="93" t="s">
        <v>60</v>
      </c>
      <c r="F10899" s="93" t="s">
        <v>60</v>
      </c>
      <c r="G10899" s="131">
        <v>60</v>
      </c>
      <c r="H10899" s="123">
        <f t="shared" si="648"/>
        <v>0.33333333333333331</v>
      </c>
      <c r="K10899" t="s">
        <v>100</v>
      </c>
      <c r="M10899" s="2">
        <v>7.5268817204301897</v>
      </c>
      <c r="N10899" t="s">
        <v>16</v>
      </c>
      <c r="O10899" t="s">
        <v>16</v>
      </c>
      <c r="P10899" t="s">
        <v>16</v>
      </c>
      <c r="Q10899" s="2">
        <v>3.3644859813084</v>
      </c>
      <c r="R10899" t="s">
        <v>16</v>
      </c>
      <c r="S10899" t="s">
        <v>16</v>
      </c>
      <c r="T10899" t="s">
        <v>16</v>
      </c>
      <c r="U10899" s="339">
        <f t="shared" si="649"/>
        <v>-0.98752720169585018</v>
      </c>
      <c r="V10899" s="4" t="e">
        <f t="shared" si="650"/>
        <v>#VALUE!</v>
      </c>
    </row>
    <row r="10900" spans="1:22">
      <c r="A10900" s="130" t="s">
        <v>1106</v>
      </c>
      <c r="B10900" t="s">
        <v>1113</v>
      </c>
      <c r="C10900" s="219" t="s">
        <v>1604</v>
      </c>
      <c r="D10900" s="81" t="s">
        <v>44</v>
      </c>
      <c r="E10900" s="93" t="s">
        <v>60</v>
      </c>
      <c r="F10900" s="93" t="s">
        <v>60</v>
      </c>
      <c r="G10900" s="131">
        <v>90</v>
      </c>
      <c r="H10900" s="123">
        <f t="shared" si="648"/>
        <v>0.5</v>
      </c>
      <c r="K10900" t="s">
        <v>100</v>
      </c>
      <c r="M10900" s="2">
        <v>7.5268817204301897</v>
      </c>
      <c r="N10900" t="s">
        <v>16</v>
      </c>
      <c r="O10900" t="s">
        <v>16</v>
      </c>
      <c r="P10900" t="s">
        <v>16</v>
      </c>
      <c r="Q10900" s="2">
        <v>19.626168224299001</v>
      </c>
      <c r="R10900" t="s">
        <v>16</v>
      </c>
      <c r="S10900" t="s">
        <v>16</v>
      </c>
      <c r="T10900" t="s">
        <v>16</v>
      </c>
      <c r="U10900" s="339">
        <f t="shared" si="649"/>
        <v>-0.80520564490191349</v>
      </c>
      <c r="V10900" s="4" t="e">
        <f t="shared" si="650"/>
        <v>#VALUE!</v>
      </c>
    </row>
    <row r="10901" spans="1:22">
      <c r="A10901" s="130" t="s">
        <v>1106</v>
      </c>
      <c r="B10901" t="s">
        <v>1113</v>
      </c>
      <c r="C10901" s="219" t="s">
        <v>1604</v>
      </c>
      <c r="D10901" s="81" t="s">
        <v>44</v>
      </c>
      <c r="E10901" s="93" t="s">
        <v>60</v>
      </c>
      <c r="F10901" s="93" t="s">
        <v>60</v>
      </c>
      <c r="G10901" s="131">
        <v>120</v>
      </c>
      <c r="H10901" s="123">
        <f t="shared" si="648"/>
        <v>0.66666666666666663</v>
      </c>
      <c r="K10901" t="s">
        <v>100</v>
      </c>
      <c r="M10901" s="2">
        <v>2.5089605734767702</v>
      </c>
      <c r="N10901" t="s">
        <v>16</v>
      </c>
      <c r="O10901" t="s">
        <v>16</v>
      </c>
      <c r="P10901" t="s">
        <v>16</v>
      </c>
      <c r="Q10901" s="2">
        <v>33.0841121495327</v>
      </c>
      <c r="R10901" t="s">
        <v>16</v>
      </c>
      <c r="S10901" t="s">
        <v>16</v>
      </c>
      <c r="T10901" t="s">
        <v>16</v>
      </c>
      <c r="U10901" s="339">
        <f t="shared" si="649"/>
        <v>2.056995236027539</v>
      </c>
      <c r="V10901" s="4" t="e">
        <f t="shared" si="650"/>
        <v>#VALUE!</v>
      </c>
    </row>
    <row r="10902" spans="1:22">
      <c r="A10902" s="130" t="s">
        <v>1106</v>
      </c>
      <c r="B10902" t="s">
        <v>1113</v>
      </c>
      <c r="C10902" s="219" t="s">
        <v>1604</v>
      </c>
      <c r="D10902" s="81" t="s">
        <v>44</v>
      </c>
      <c r="E10902" s="93" t="s">
        <v>60</v>
      </c>
      <c r="F10902" s="93" t="s">
        <v>60</v>
      </c>
      <c r="G10902" s="131">
        <v>150</v>
      </c>
      <c r="H10902" s="123">
        <f t="shared" si="648"/>
        <v>0.83333333333333337</v>
      </c>
      <c r="K10902" t="s">
        <v>100</v>
      </c>
      <c r="M10902" s="2">
        <v>8.7813620071684593</v>
      </c>
      <c r="N10902" t="s">
        <v>16</v>
      </c>
      <c r="O10902" t="s">
        <v>16</v>
      </c>
      <c r="P10902" t="s">
        <v>16</v>
      </c>
      <c r="Q10902" s="2">
        <v>26.355140186915801</v>
      </c>
      <c r="R10902" t="s">
        <v>16</v>
      </c>
      <c r="S10902" t="s">
        <v>16</v>
      </c>
      <c r="T10902" t="s">
        <v>16</v>
      </c>
      <c r="U10902" s="339">
        <f t="shared" si="649"/>
        <v>1.3264216499485066</v>
      </c>
      <c r="V10902" s="4" t="e">
        <f t="shared" si="650"/>
        <v>#VALUE!</v>
      </c>
    </row>
    <row r="10903" spans="1:22" s="11" customFormat="1">
      <c r="A10903" s="130" t="s">
        <v>1106</v>
      </c>
      <c r="B10903" t="s">
        <v>1113</v>
      </c>
      <c r="C10903" s="220" t="s">
        <v>1604</v>
      </c>
      <c r="D10903" s="83" t="s">
        <v>44</v>
      </c>
      <c r="E10903" s="100" t="s">
        <v>60</v>
      </c>
      <c r="F10903" s="100" t="s">
        <v>60</v>
      </c>
      <c r="G10903" s="436">
        <v>180</v>
      </c>
      <c r="H10903" s="172">
        <f t="shared" si="648"/>
        <v>1</v>
      </c>
      <c r="I10903" s="12"/>
      <c r="K10903" s="11" t="s">
        <v>100</v>
      </c>
      <c r="L10903" s="11" t="s">
        <v>100</v>
      </c>
      <c r="M10903" s="2">
        <v>7.5268817204301897</v>
      </c>
      <c r="N10903" t="s">
        <v>16</v>
      </c>
      <c r="O10903" t="s">
        <v>16</v>
      </c>
      <c r="P10903" s="11" t="s">
        <v>16</v>
      </c>
      <c r="Q10903" s="2">
        <v>6.4538315338018001E-2</v>
      </c>
      <c r="R10903" s="11" t="s">
        <v>16</v>
      </c>
      <c r="S10903" t="s">
        <v>16</v>
      </c>
      <c r="T10903" s="11" t="s">
        <v>16</v>
      </c>
      <c r="U10903" s="341">
        <f t="shared" si="649"/>
        <v>1.2531824875800901</v>
      </c>
      <c r="V10903" s="116" t="e">
        <f t="shared" si="650"/>
        <v>#VALUE!</v>
      </c>
    </row>
  </sheetData>
  <autoFilter ref="A1:A10903" xr:uid="{2C9294EB-FE02-2A4B-B885-9CB797382ADF}">
    <sortState xmlns:xlrd2="http://schemas.microsoft.com/office/spreadsheetml/2017/richdata2" ref="A2:W10903">
      <sortCondition ref="A1:A10903"/>
    </sortState>
  </autoFilter>
  <sortState xmlns:xlrd2="http://schemas.microsoft.com/office/spreadsheetml/2017/richdata2" ref="A5178:W5245">
    <sortCondition ref="B1:B10903"/>
  </sortState>
  <phoneticPr fontId="9" type="noConversion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42329-B854-6A43-8123-280735552590}">
  <dimension ref="A1:U2220"/>
  <sheetViews>
    <sheetView workbookViewId="0">
      <selection activeCell="T5" sqref="T5"/>
    </sheetView>
  </sheetViews>
  <sheetFormatPr baseColWidth="10" defaultRowHeight="16"/>
  <sheetData>
    <row r="1" spans="1:21">
      <c r="A1" s="388" t="s">
        <v>453</v>
      </c>
      <c r="B1" s="388" t="s">
        <v>44</v>
      </c>
      <c r="C1" s="389" t="s">
        <v>43</v>
      </c>
      <c r="D1" s="389" t="s">
        <v>454</v>
      </c>
      <c r="E1" s="389" t="s">
        <v>455</v>
      </c>
      <c r="F1" s="390" t="s">
        <v>456</v>
      </c>
      <c r="G1" s="390" t="s">
        <v>457</v>
      </c>
      <c r="H1" s="390" t="s">
        <v>458</v>
      </c>
      <c r="I1" s="390" t="s">
        <v>459</v>
      </c>
      <c r="J1" s="389" t="s">
        <v>460</v>
      </c>
      <c r="K1" s="391" t="s">
        <v>461</v>
      </c>
      <c r="L1" s="389" t="s">
        <v>462</v>
      </c>
      <c r="M1" s="389" t="s">
        <v>463</v>
      </c>
      <c r="N1" s="389" t="s">
        <v>464</v>
      </c>
      <c r="O1" s="391" t="s">
        <v>465</v>
      </c>
      <c r="P1" s="389" t="s">
        <v>466</v>
      </c>
      <c r="Q1" s="389" t="s">
        <v>467</v>
      </c>
      <c r="R1" s="389" t="s">
        <v>468</v>
      </c>
      <c r="S1" s="389" t="s">
        <v>469</v>
      </c>
      <c r="T1" s="400" t="s">
        <v>2326</v>
      </c>
      <c r="U1" s="389"/>
    </row>
    <row r="2" spans="1:21">
      <c r="A2" s="392" t="s">
        <v>1253</v>
      </c>
      <c r="B2" s="392" t="s">
        <v>44</v>
      </c>
      <c r="C2" s="392" t="s">
        <v>72</v>
      </c>
      <c r="D2" s="393">
        <v>0</v>
      </c>
      <c r="E2" s="393">
        <v>0</v>
      </c>
      <c r="F2" s="394" t="s">
        <v>100</v>
      </c>
      <c r="G2" s="394"/>
      <c r="H2" s="394"/>
      <c r="I2" s="394"/>
      <c r="J2" s="392">
        <v>22.23</v>
      </c>
      <c r="K2" s="393">
        <v>3.82</v>
      </c>
      <c r="L2" s="392">
        <v>11.46</v>
      </c>
      <c r="M2" s="393">
        <v>9</v>
      </c>
      <c r="N2" s="393">
        <v>12.16</v>
      </c>
      <c r="O2" s="393">
        <v>2.17</v>
      </c>
      <c r="P2" s="392">
        <v>6.51</v>
      </c>
      <c r="Q2" s="393">
        <v>9</v>
      </c>
      <c r="R2" s="392">
        <v>-0.60329085000000005</v>
      </c>
      <c r="S2" s="392">
        <v>6.1374747E-2</v>
      </c>
      <c r="T2" s="392">
        <f>(N2-J2)/(J2+N2)</f>
        <v>-0.29281767955801108</v>
      </c>
      <c r="U2" s="392"/>
    </row>
    <row r="3" spans="1:21">
      <c r="A3" s="392" t="s">
        <v>1253</v>
      </c>
      <c r="B3" s="392" t="s">
        <v>44</v>
      </c>
      <c r="C3" s="392" t="s">
        <v>72</v>
      </c>
      <c r="D3" s="393">
        <v>425</v>
      </c>
      <c r="E3" s="393">
        <v>0.53800000000000003</v>
      </c>
      <c r="F3" s="394"/>
      <c r="G3" s="394" t="s">
        <v>100</v>
      </c>
      <c r="H3" s="394" t="s">
        <v>100</v>
      </c>
      <c r="I3" s="394"/>
      <c r="J3" s="392">
        <v>35.729999999999997</v>
      </c>
      <c r="K3" s="393">
        <v>5.66</v>
      </c>
      <c r="L3" s="392">
        <v>16.98</v>
      </c>
      <c r="M3" s="393">
        <v>9</v>
      </c>
      <c r="N3" s="393">
        <v>8.7200000000000006</v>
      </c>
      <c r="O3" s="393">
        <v>1.54</v>
      </c>
      <c r="P3" s="392">
        <v>4.62</v>
      </c>
      <c r="Q3" s="393">
        <v>9</v>
      </c>
      <c r="R3" s="392">
        <v>-1.4103714300000001</v>
      </c>
      <c r="S3" s="392">
        <v>5.6283327000000001E-2</v>
      </c>
      <c r="T3" s="392">
        <f t="shared" ref="T3:T66" si="0">(N3-J3)/(J3+N3)</f>
        <v>-0.60764904386951635</v>
      </c>
      <c r="U3" s="392"/>
    </row>
    <row r="4" spans="1:21">
      <c r="A4" s="392" t="s">
        <v>1253</v>
      </c>
      <c r="B4" s="392" t="s">
        <v>44</v>
      </c>
      <c r="C4" s="392" t="s">
        <v>72</v>
      </c>
      <c r="D4" s="393">
        <v>790</v>
      </c>
      <c r="E4" s="393">
        <v>1</v>
      </c>
      <c r="F4" s="394"/>
      <c r="G4" s="394"/>
      <c r="H4" s="394" t="s">
        <v>100</v>
      </c>
      <c r="I4" s="394" t="s">
        <v>100</v>
      </c>
      <c r="J4" s="392">
        <v>36.520000000000003</v>
      </c>
      <c r="K4" s="393">
        <v>5.09</v>
      </c>
      <c r="L4" s="392">
        <v>15.27</v>
      </c>
      <c r="M4" s="393">
        <v>9</v>
      </c>
      <c r="N4" s="393">
        <v>41.88</v>
      </c>
      <c r="O4" s="393">
        <v>6.27</v>
      </c>
      <c r="P4" s="392">
        <v>18.809999999999999</v>
      </c>
      <c r="Q4" s="393">
        <v>9</v>
      </c>
      <c r="R4" s="392">
        <v>0.13694833000000001</v>
      </c>
      <c r="S4" s="392">
        <v>4.1839703999999998E-2</v>
      </c>
      <c r="T4" s="392">
        <f t="shared" si="0"/>
        <v>6.8367346938775497E-2</v>
      </c>
      <c r="U4" s="392"/>
    </row>
    <row r="5" spans="1:21">
      <c r="A5" s="392" t="s">
        <v>1384</v>
      </c>
      <c r="B5" s="392" t="s">
        <v>44</v>
      </c>
      <c r="C5" s="395" t="s">
        <v>60</v>
      </c>
      <c r="D5" s="392">
        <v>0</v>
      </c>
      <c r="E5" s="392">
        <v>0</v>
      </c>
      <c r="F5" s="394" t="s">
        <v>100</v>
      </c>
      <c r="G5" s="394"/>
      <c r="H5" s="394"/>
      <c r="I5" s="394"/>
      <c r="J5" s="392">
        <v>2301.88679</v>
      </c>
      <c r="K5" s="393">
        <v>393.08176099999997</v>
      </c>
      <c r="L5" s="392">
        <v>680.837582</v>
      </c>
      <c r="M5" s="392">
        <v>3</v>
      </c>
      <c r="N5" s="392">
        <v>2452.8301900000001</v>
      </c>
      <c r="O5" s="393">
        <v>216.19496899999999</v>
      </c>
      <c r="P5" s="392">
        <v>374.46066999999999</v>
      </c>
      <c r="Q5" s="392">
        <v>3</v>
      </c>
      <c r="R5" s="392">
        <v>6.3513410000000006E-2</v>
      </c>
      <c r="S5" s="392">
        <v>3.6929534999999999E-2</v>
      </c>
      <c r="T5" s="392">
        <f t="shared" si="0"/>
        <v>3.1746032547241142E-2</v>
      </c>
      <c r="U5" s="392"/>
    </row>
    <row r="6" spans="1:21">
      <c r="A6" s="392" t="s">
        <v>1384</v>
      </c>
      <c r="B6" s="392" t="s">
        <v>44</v>
      </c>
      <c r="C6" s="395" t="s">
        <v>60</v>
      </c>
      <c r="D6" s="392">
        <v>1</v>
      </c>
      <c r="E6" s="392">
        <v>1.11E-2</v>
      </c>
      <c r="F6" s="394"/>
      <c r="G6" s="394" t="s">
        <v>100</v>
      </c>
      <c r="H6" s="394"/>
      <c r="I6" s="394"/>
      <c r="J6" s="392">
        <v>1773.58491</v>
      </c>
      <c r="K6" s="392">
        <v>255.50314499999999</v>
      </c>
      <c r="L6" s="392">
        <v>442.54442799999998</v>
      </c>
      <c r="M6" s="392">
        <v>3</v>
      </c>
      <c r="N6" s="392">
        <v>981.13207499999999</v>
      </c>
      <c r="O6" s="393">
        <v>275.15723300000002</v>
      </c>
      <c r="P6" s="392">
        <v>476.58630699999998</v>
      </c>
      <c r="Q6" s="392">
        <v>3</v>
      </c>
      <c r="R6" s="392">
        <v>-0.59205105999999996</v>
      </c>
      <c r="S6" s="392">
        <v>9.9404849000000003E-2</v>
      </c>
      <c r="T6" s="392">
        <f t="shared" si="0"/>
        <v>-0.28767123421936575</v>
      </c>
      <c r="U6" s="392"/>
    </row>
    <row r="7" spans="1:21">
      <c r="A7" s="392" t="s">
        <v>1384</v>
      </c>
      <c r="B7" s="392" t="s">
        <v>44</v>
      </c>
      <c r="C7" s="395" t="s">
        <v>60</v>
      </c>
      <c r="D7" s="392">
        <v>30</v>
      </c>
      <c r="E7" s="392">
        <v>0.33329999999999999</v>
      </c>
      <c r="F7" s="394"/>
      <c r="G7" s="394"/>
      <c r="H7" s="394" t="s">
        <v>100</v>
      </c>
      <c r="I7" s="394"/>
      <c r="J7" s="392">
        <v>2452.8301900000001</v>
      </c>
      <c r="K7" s="393">
        <v>196.54088100000001</v>
      </c>
      <c r="L7" s="392">
        <v>340.418791</v>
      </c>
      <c r="M7" s="392">
        <v>3</v>
      </c>
      <c r="N7" s="392">
        <v>2490.5660400000002</v>
      </c>
      <c r="O7" s="393">
        <v>196.54088100000001</v>
      </c>
      <c r="P7" s="392">
        <v>340.418791</v>
      </c>
      <c r="Q7" s="392">
        <v>3</v>
      </c>
      <c r="R7" s="392">
        <v>1.526747E-2</v>
      </c>
      <c r="S7" s="392">
        <v>1.2647970999999999E-2</v>
      </c>
      <c r="T7" s="392">
        <f t="shared" si="0"/>
        <v>7.6335879715634337E-3</v>
      </c>
      <c r="U7" s="392"/>
    </row>
    <row r="8" spans="1:21">
      <c r="A8" s="392" t="s">
        <v>1384</v>
      </c>
      <c r="B8" s="392" t="s">
        <v>44</v>
      </c>
      <c r="C8" s="395" t="s">
        <v>60</v>
      </c>
      <c r="D8" s="392">
        <v>60</v>
      </c>
      <c r="E8" s="392">
        <v>0.66669999999999996</v>
      </c>
      <c r="F8" s="394"/>
      <c r="G8" s="394"/>
      <c r="H8" s="394" t="s">
        <v>100</v>
      </c>
      <c r="I8" s="394"/>
      <c r="J8" s="392">
        <v>2301.88679</v>
      </c>
      <c r="K8" s="393">
        <v>393.08176099999997</v>
      </c>
      <c r="L8" s="392">
        <v>680.837582</v>
      </c>
      <c r="M8" s="392">
        <v>3</v>
      </c>
      <c r="N8" s="392">
        <v>867.92452800000001</v>
      </c>
      <c r="O8" s="393">
        <v>176.88679200000001</v>
      </c>
      <c r="P8" s="392">
        <v>306.376912</v>
      </c>
      <c r="Q8" s="392">
        <v>3</v>
      </c>
      <c r="R8" s="392">
        <v>-0.97537965000000004</v>
      </c>
      <c r="S8" s="392">
        <v>7.0696907000000003E-2</v>
      </c>
      <c r="T8" s="392">
        <f t="shared" si="0"/>
        <v>-0.45238095209552154</v>
      </c>
      <c r="U8" s="392"/>
    </row>
    <row r="9" spans="1:21">
      <c r="A9" s="392" t="s">
        <v>1384</v>
      </c>
      <c r="B9" s="392" t="s">
        <v>44</v>
      </c>
      <c r="C9" s="395" t="s">
        <v>60</v>
      </c>
      <c r="D9" s="392">
        <v>90</v>
      </c>
      <c r="E9" s="392">
        <v>1</v>
      </c>
      <c r="F9" s="394"/>
      <c r="G9" s="394"/>
      <c r="H9" s="394" t="s">
        <v>100</v>
      </c>
      <c r="I9" s="394" t="s">
        <v>100</v>
      </c>
      <c r="J9" s="392">
        <v>2943.3962299999998</v>
      </c>
      <c r="K9" s="393">
        <v>275.15723300000002</v>
      </c>
      <c r="L9" s="392">
        <v>476.58630699999998</v>
      </c>
      <c r="M9" s="392">
        <v>3</v>
      </c>
      <c r="N9" s="392">
        <v>2641.5094300000001</v>
      </c>
      <c r="O9" s="393">
        <v>569.96855300000004</v>
      </c>
      <c r="P9" s="392">
        <v>987.21449299999995</v>
      </c>
      <c r="Q9" s="392">
        <v>3</v>
      </c>
      <c r="R9" s="392">
        <v>-0.10821358</v>
      </c>
      <c r="S9" s="392">
        <v>5.5297391000000001E-2</v>
      </c>
      <c r="T9" s="392">
        <f t="shared" si="0"/>
        <v>-5.4054055409057659E-2</v>
      </c>
      <c r="U9" s="392"/>
    </row>
    <row r="10" spans="1:21">
      <c r="A10" s="392" t="s">
        <v>1385</v>
      </c>
      <c r="B10" s="392" t="s">
        <v>44</v>
      </c>
      <c r="C10" s="395" t="s">
        <v>60</v>
      </c>
      <c r="D10" s="392">
        <v>0</v>
      </c>
      <c r="E10" s="392">
        <v>0</v>
      </c>
      <c r="F10" s="394" t="s">
        <v>100</v>
      </c>
      <c r="G10" s="394"/>
      <c r="H10" s="394"/>
      <c r="I10" s="394"/>
      <c r="J10" s="392">
        <v>2301.88679</v>
      </c>
      <c r="K10" s="393">
        <v>393.08176099999997</v>
      </c>
      <c r="L10" s="392">
        <v>680.837582</v>
      </c>
      <c r="M10" s="392">
        <v>3</v>
      </c>
      <c r="N10" s="392">
        <v>2188.6792500000001</v>
      </c>
      <c r="O10" s="393">
        <v>373.42767300000003</v>
      </c>
      <c r="P10" s="392">
        <v>646.795703</v>
      </c>
      <c r="Q10" s="392">
        <v>3</v>
      </c>
      <c r="R10" s="392">
        <v>-5.0430849999999999E-2</v>
      </c>
      <c r="S10" s="392">
        <v>5.8271134000000002E-2</v>
      </c>
      <c r="T10" s="392">
        <f t="shared" si="0"/>
        <v>-2.5210082424263799E-2</v>
      </c>
      <c r="U10" s="392"/>
    </row>
    <row r="11" spans="1:21">
      <c r="A11" s="392" t="s">
        <v>1385</v>
      </c>
      <c r="B11" s="392" t="s">
        <v>44</v>
      </c>
      <c r="C11" s="392" t="s">
        <v>60</v>
      </c>
      <c r="D11" s="392">
        <v>1</v>
      </c>
      <c r="E11" s="392">
        <v>1.11E-2</v>
      </c>
      <c r="F11" s="394"/>
      <c r="G11" s="394" t="s">
        <v>100</v>
      </c>
      <c r="H11" s="394"/>
      <c r="I11" s="394"/>
      <c r="J11" s="392">
        <v>1773.58491</v>
      </c>
      <c r="K11" s="392">
        <v>255.50314499999999</v>
      </c>
      <c r="L11" s="392">
        <v>442.54442799999998</v>
      </c>
      <c r="M11" s="392">
        <v>3</v>
      </c>
      <c r="N11" s="392">
        <v>490.56603799999999</v>
      </c>
      <c r="O11" s="393">
        <v>98.270440300000004</v>
      </c>
      <c r="P11" s="392">
        <v>170.209395</v>
      </c>
      <c r="Q11" s="392">
        <v>3</v>
      </c>
      <c r="R11" s="392">
        <v>-1.2851982399999999</v>
      </c>
      <c r="S11" s="392">
        <v>6.0881672999999997E-2</v>
      </c>
      <c r="T11" s="392">
        <f t="shared" si="0"/>
        <v>-0.56666666731444448</v>
      </c>
      <c r="U11" s="392"/>
    </row>
    <row r="12" spans="1:21">
      <c r="A12" s="392" t="s">
        <v>1385</v>
      </c>
      <c r="B12" s="392" t="s">
        <v>44</v>
      </c>
      <c r="C12" s="392" t="s">
        <v>60</v>
      </c>
      <c r="D12" s="392">
        <v>30</v>
      </c>
      <c r="E12" s="392">
        <v>0.33329999999999999</v>
      </c>
      <c r="F12" s="394"/>
      <c r="G12" s="394"/>
      <c r="H12" s="394" t="s">
        <v>100</v>
      </c>
      <c r="I12" s="394"/>
      <c r="J12" s="392">
        <v>2452.8301900000001</v>
      </c>
      <c r="K12" s="393">
        <v>196.54088100000001</v>
      </c>
      <c r="L12" s="392">
        <v>340.418791</v>
      </c>
      <c r="M12" s="392">
        <v>3</v>
      </c>
      <c r="N12" s="392">
        <v>1547.1698100000001</v>
      </c>
      <c r="O12" s="393">
        <v>117.924528</v>
      </c>
      <c r="P12" s="392">
        <v>204.251274</v>
      </c>
      <c r="Q12" s="392">
        <v>3</v>
      </c>
      <c r="R12" s="392">
        <v>-0.46081519999999998</v>
      </c>
      <c r="S12" s="392">
        <v>1.2229943E-2</v>
      </c>
      <c r="T12" s="392">
        <f t="shared" si="0"/>
        <v>-0.22641509500000001</v>
      </c>
      <c r="U12" s="392"/>
    </row>
    <row r="13" spans="1:21">
      <c r="A13" s="392" t="s">
        <v>1385</v>
      </c>
      <c r="B13" s="392" t="s">
        <v>44</v>
      </c>
      <c r="C13" s="392" t="s">
        <v>60</v>
      </c>
      <c r="D13" s="392">
        <v>60</v>
      </c>
      <c r="E13" s="392">
        <v>0.66669999999999996</v>
      </c>
      <c r="F13" s="394"/>
      <c r="G13" s="394"/>
      <c r="H13" s="394" t="s">
        <v>100</v>
      </c>
      <c r="I13" s="394"/>
      <c r="J13" s="392">
        <v>2301.88679</v>
      </c>
      <c r="K13" s="393">
        <v>393.08176099999997</v>
      </c>
      <c r="L13" s="392">
        <v>680.837582</v>
      </c>
      <c r="M13" s="392">
        <v>3</v>
      </c>
      <c r="N13" s="392">
        <v>1358.4905699999999</v>
      </c>
      <c r="O13" s="393">
        <v>275.15723300000002</v>
      </c>
      <c r="P13" s="392">
        <v>476.58630699999998</v>
      </c>
      <c r="Q13" s="392">
        <v>3</v>
      </c>
      <c r="R13" s="392">
        <v>-0.52735493</v>
      </c>
      <c r="S13" s="392">
        <v>7.0185697000000005E-2</v>
      </c>
      <c r="T13" s="392">
        <f t="shared" si="0"/>
        <v>-0.25773195690402806</v>
      </c>
      <c r="U13" s="392"/>
    </row>
    <row r="14" spans="1:21">
      <c r="A14" s="392" t="s">
        <v>1385</v>
      </c>
      <c r="B14" s="392" t="s">
        <v>44</v>
      </c>
      <c r="C14" s="392" t="s">
        <v>60</v>
      </c>
      <c r="D14" s="392">
        <v>90</v>
      </c>
      <c r="E14" s="392">
        <v>1</v>
      </c>
      <c r="F14" s="394"/>
      <c r="G14" s="394"/>
      <c r="H14" s="394" t="s">
        <v>100</v>
      </c>
      <c r="I14" s="394" t="s">
        <v>100</v>
      </c>
      <c r="J14" s="392">
        <v>2943.3962299999998</v>
      </c>
      <c r="K14" s="393">
        <v>275.15723300000002</v>
      </c>
      <c r="L14" s="392">
        <v>476.58630699999998</v>
      </c>
      <c r="M14" s="392">
        <v>3</v>
      </c>
      <c r="N14" s="392">
        <v>2301.88679</v>
      </c>
      <c r="O14" s="393">
        <v>432.38993699999997</v>
      </c>
      <c r="P14" s="392">
        <v>748.92133999999999</v>
      </c>
      <c r="Q14" s="392">
        <v>3</v>
      </c>
      <c r="R14" s="392">
        <v>-0.24583495999999999</v>
      </c>
      <c r="S14" s="392">
        <v>4.4023494000000003E-2</v>
      </c>
      <c r="T14" s="392">
        <f t="shared" si="0"/>
        <v>-0.12230215939806426</v>
      </c>
      <c r="U14" s="392"/>
    </row>
    <row r="15" spans="1:21">
      <c r="A15" s="392" t="s">
        <v>511</v>
      </c>
      <c r="B15" s="392" t="s">
        <v>44</v>
      </c>
      <c r="C15" s="392" t="s">
        <v>72</v>
      </c>
      <c r="D15" s="392">
        <v>0</v>
      </c>
      <c r="E15" s="392">
        <v>0</v>
      </c>
      <c r="F15" s="394" t="s">
        <v>100</v>
      </c>
      <c r="G15" s="394"/>
      <c r="H15" s="394"/>
      <c r="I15" s="394"/>
      <c r="J15" s="392">
        <v>24.609375</v>
      </c>
      <c r="K15" s="393">
        <v>4.6875</v>
      </c>
      <c r="L15" s="392">
        <v>11.4819832</v>
      </c>
      <c r="M15" s="392">
        <v>6</v>
      </c>
      <c r="N15" s="392">
        <v>18.984375</v>
      </c>
      <c r="O15" s="393">
        <v>3.984375</v>
      </c>
      <c r="P15" s="392">
        <v>9.7596856899999995</v>
      </c>
      <c r="Q15" s="392">
        <v>6</v>
      </c>
      <c r="R15" s="392">
        <v>-0.2595112</v>
      </c>
      <c r="S15" s="392">
        <v>8.0329342999999997E-2</v>
      </c>
      <c r="T15" s="392">
        <f t="shared" si="0"/>
        <v>-0.12903225806451613</v>
      </c>
      <c r="U15" s="392"/>
    </row>
    <row r="16" spans="1:21">
      <c r="A16" s="392" t="s">
        <v>511</v>
      </c>
      <c r="B16" s="392" t="s">
        <v>44</v>
      </c>
      <c r="C16" s="392" t="s">
        <v>72</v>
      </c>
      <c r="D16" s="392">
        <v>365</v>
      </c>
      <c r="E16" s="392">
        <v>0.33329999999999999</v>
      </c>
      <c r="F16" s="394"/>
      <c r="G16" s="394" t="s">
        <v>100</v>
      </c>
      <c r="H16" s="394" t="s">
        <v>100</v>
      </c>
      <c r="I16" s="394"/>
      <c r="J16" s="392">
        <v>25.546875</v>
      </c>
      <c r="K16" s="393">
        <v>4.453125</v>
      </c>
      <c r="L16" s="392">
        <v>10.907883999999999</v>
      </c>
      <c r="M16" s="392">
        <v>6</v>
      </c>
      <c r="N16" s="392">
        <v>1.640625</v>
      </c>
      <c r="O16" s="393">
        <v>4.21875</v>
      </c>
      <c r="P16" s="392">
        <v>10.333784899999999</v>
      </c>
      <c r="Q16" s="392">
        <v>6</v>
      </c>
      <c r="R16" s="392">
        <v>-2.7454377299999999</v>
      </c>
      <c r="S16" s="392">
        <v>6.6426295460000002</v>
      </c>
      <c r="T16" s="392">
        <f t="shared" si="0"/>
        <v>-0.87931034482758619</v>
      </c>
      <c r="U16" s="392"/>
    </row>
    <row r="17" spans="1:21">
      <c r="A17" s="392" t="s">
        <v>511</v>
      </c>
      <c r="B17" s="392" t="s">
        <v>44</v>
      </c>
      <c r="C17" s="392" t="s">
        <v>72</v>
      </c>
      <c r="D17" s="392">
        <v>730</v>
      </c>
      <c r="E17" s="392">
        <v>0.66669999999999996</v>
      </c>
      <c r="F17" s="394"/>
      <c r="G17" s="394"/>
      <c r="H17" s="394" t="s">
        <v>100</v>
      </c>
      <c r="I17" s="394"/>
      <c r="J17" s="392">
        <v>26.953125</v>
      </c>
      <c r="K17" s="393">
        <v>4.21875</v>
      </c>
      <c r="L17" s="392">
        <v>10.333784899999999</v>
      </c>
      <c r="M17" s="392">
        <v>6</v>
      </c>
      <c r="N17" s="392">
        <v>10.078125</v>
      </c>
      <c r="O17" s="393">
        <v>4.21875</v>
      </c>
      <c r="P17" s="392">
        <v>10.333784899999999</v>
      </c>
      <c r="Q17" s="392">
        <v>6</v>
      </c>
      <c r="R17" s="392">
        <v>-0.98373200999999999</v>
      </c>
      <c r="S17" s="392">
        <v>0.19972890900000001</v>
      </c>
      <c r="T17" s="392">
        <f t="shared" si="0"/>
        <v>-0.45569620253164556</v>
      </c>
      <c r="U17" s="392"/>
    </row>
    <row r="18" spans="1:21">
      <c r="A18" s="392" t="s">
        <v>511</v>
      </c>
      <c r="B18" s="392" t="s">
        <v>44</v>
      </c>
      <c r="C18" s="392" t="s">
        <v>72</v>
      </c>
      <c r="D18" s="392">
        <v>1095</v>
      </c>
      <c r="E18" s="392">
        <v>1</v>
      </c>
      <c r="F18" s="394"/>
      <c r="G18" s="394"/>
      <c r="H18" s="394" t="s">
        <v>100</v>
      </c>
      <c r="I18" s="394" t="s">
        <v>100</v>
      </c>
      <c r="J18" s="392">
        <v>27.421875</v>
      </c>
      <c r="K18" s="393">
        <v>4.21875</v>
      </c>
      <c r="L18" s="392">
        <v>10.333784899999999</v>
      </c>
      <c r="M18" s="392">
        <v>6</v>
      </c>
      <c r="N18" s="392">
        <v>12.421875</v>
      </c>
      <c r="O18" s="393">
        <v>4.6875</v>
      </c>
      <c r="P18" s="392">
        <v>11.4819832</v>
      </c>
      <c r="Q18" s="392">
        <v>6</v>
      </c>
      <c r="R18" s="392">
        <v>-0.79188201999999996</v>
      </c>
      <c r="S18" s="392">
        <v>0.16606806900000001</v>
      </c>
      <c r="T18" s="392">
        <f t="shared" si="0"/>
        <v>-0.37647058823529411</v>
      </c>
      <c r="U18" s="392"/>
    </row>
    <row r="19" spans="1:21">
      <c r="A19" s="392" t="s">
        <v>512</v>
      </c>
      <c r="B19" s="392" t="s">
        <v>44</v>
      </c>
      <c r="C19" s="392" t="s">
        <v>72</v>
      </c>
      <c r="D19" s="392">
        <v>0</v>
      </c>
      <c r="E19" s="392">
        <v>0</v>
      </c>
      <c r="F19" s="394" t="s">
        <v>100</v>
      </c>
      <c r="G19" s="394"/>
      <c r="H19" s="394"/>
      <c r="I19" s="394"/>
      <c r="J19" s="392">
        <v>26.953125</v>
      </c>
      <c r="K19" s="393">
        <v>4.21875</v>
      </c>
      <c r="L19" s="392">
        <v>10.333784899999999</v>
      </c>
      <c r="M19" s="392">
        <v>6</v>
      </c>
      <c r="N19" s="392">
        <v>20.625</v>
      </c>
      <c r="O19" s="393">
        <v>5.15625</v>
      </c>
      <c r="P19" s="392">
        <v>12.630181500000001</v>
      </c>
      <c r="Q19" s="392">
        <v>6</v>
      </c>
      <c r="R19" s="392">
        <v>-0.26759530999999998</v>
      </c>
      <c r="S19" s="392">
        <v>8.6999055000000006E-2</v>
      </c>
      <c r="T19" s="392">
        <f t="shared" si="0"/>
        <v>-0.13300492610837439</v>
      </c>
      <c r="U19" s="392"/>
    </row>
    <row r="20" spans="1:21">
      <c r="A20" s="392" t="s">
        <v>512</v>
      </c>
      <c r="B20" s="392" t="s">
        <v>44</v>
      </c>
      <c r="C20" s="392" t="s">
        <v>72</v>
      </c>
      <c r="D20" s="392">
        <v>365</v>
      </c>
      <c r="E20" s="392">
        <v>0.33329999999999999</v>
      </c>
      <c r="F20" s="394"/>
      <c r="G20" s="394" t="s">
        <v>100</v>
      </c>
      <c r="H20" s="394" t="s">
        <v>100</v>
      </c>
      <c r="I20" s="394"/>
      <c r="J20" s="392">
        <v>28.59375</v>
      </c>
      <c r="K20" s="393">
        <v>4.6875</v>
      </c>
      <c r="L20" s="392">
        <v>11.4819832</v>
      </c>
      <c r="M20" s="392">
        <v>6</v>
      </c>
      <c r="N20" s="392">
        <v>4.921875</v>
      </c>
      <c r="O20" s="393">
        <v>4.6875</v>
      </c>
      <c r="P20" s="392">
        <v>11.4819832</v>
      </c>
      <c r="Q20" s="392">
        <v>6</v>
      </c>
      <c r="R20" s="392">
        <v>-1.7594986100000001</v>
      </c>
      <c r="S20" s="392">
        <v>0.933903975</v>
      </c>
      <c r="T20" s="392">
        <f t="shared" si="0"/>
        <v>-0.70629370629370625</v>
      </c>
      <c r="U20" s="392"/>
    </row>
    <row r="21" spans="1:21">
      <c r="A21" s="392" t="s">
        <v>512</v>
      </c>
      <c r="B21" s="392" t="s">
        <v>44</v>
      </c>
      <c r="C21" s="392" t="s">
        <v>72</v>
      </c>
      <c r="D21" s="392">
        <v>730</v>
      </c>
      <c r="E21" s="392">
        <v>0.66669999999999996</v>
      </c>
      <c r="F21" s="394"/>
      <c r="G21" s="394"/>
      <c r="H21" s="394" t="s">
        <v>100</v>
      </c>
      <c r="I21" s="394"/>
      <c r="J21" s="392">
        <v>30.703125</v>
      </c>
      <c r="K21" s="393">
        <v>4.921875</v>
      </c>
      <c r="L21" s="392">
        <v>12.0560823</v>
      </c>
      <c r="M21" s="392">
        <v>6</v>
      </c>
      <c r="N21" s="392">
        <v>10.3125</v>
      </c>
      <c r="O21" s="393">
        <v>4.453125</v>
      </c>
      <c r="P21" s="392">
        <v>10.907883999999999</v>
      </c>
      <c r="Q21" s="392">
        <v>6</v>
      </c>
      <c r="R21" s="392">
        <v>-1.0910076900000001</v>
      </c>
      <c r="S21" s="392">
        <v>0.21216474499999999</v>
      </c>
      <c r="T21" s="392">
        <f t="shared" si="0"/>
        <v>-0.49714285714285716</v>
      </c>
      <c r="U21" s="392"/>
    </row>
    <row r="22" spans="1:21">
      <c r="A22" s="392" t="s">
        <v>512</v>
      </c>
      <c r="B22" s="392" t="s">
        <v>44</v>
      </c>
      <c r="C22" s="392" t="s">
        <v>72</v>
      </c>
      <c r="D22" s="392">
        <v>1095</v>
      </c>
      <c r="E22" s="392">
        <v>1</v>
      </c>
      <c r="F22" s="394"/>
      <c r="G22" s="394"/>
      <c r="H22" s="394" t="s">
        <v>100</v>
      </c>
      <c r="I22" s="394" t="s">
        <v>100</v>
      </c>
      <c r="J22" s="392">
        <v>29.53125</v>
      </c>
      <c r="K22" s="393">
        <v>5.15625</v>
      </c>
      <c r="L22" s="392">
        <v>12.630181500000001</v>
      </c>
      <c r="M22" s="392">
        <v>6</v>
      </c>
      <c r="N22" s="392">
        <v>14.53125</v>
      </c>
      <c r="O22" s="393">
        <v>4.6875</v>
      </c>
      <c r="P22" s="392">
        <v>11.4819832</v>
      </c>
      <c r="Q22" s="392">
        <v>6</v>
      </c>
      <c r="R22" s="392">
        <v>-0.70914752000000003</v>
      </c>
      <c r="S22" s="392">
        <v>0.13454454099999999</v>
      </c>
      <c r="T22" s="392">
        <f t="shared" si="0"/>
        <v>-0.34042553191489361</v>
      </c>
      <c r="U22" s="392"/>
    </row>
    <row r="23" spans="1:21">
      <c r="A23" s="392" t="s">
        <v>514</v>
      </c>
      <c r="B23" s="392" t="s">
        <v>44</v>
      </c>
      <c r="C23" s="392" t="s">
        <v>72</v>
      </c>
      <c r="D23" s="392">
        <v>0</v>
      </c>
      <c r="E23" s="392">
        <v>0</v>
      </c>
      <c r="F23" s="394" t="s">
        <v>100</v>
      </c>
      <c r="G23" s="394"/>
      <c r="H23" s="394"/>
      <c r="I23" s="394"/>
      <c r="J23" s="392">
        <v>52.96875</v>
      </c>
      <c r="K23" s="393">
        <v>5.390625</v>
      </c>
      <c r="L23" s="392">
        <v>13.204280600000001</v>
      </c>
      <c r="M23" s="392">
        <v>6</v>
      </c>
      <c r="N23" s="392">
        <v>41.484375</v>
      </c>
      <c r="O23" s="393">
        <v>4.921875</v>
      </c>
      <c r="P23" s="392">
        <v>12.0560823</v>
      </c>
      <c r="Q23" s="392">
        <v>6</v>
      </c>
      <c r="R23" s="392">
        <v>-0.24438526999999999</v>
      </c>
      <c r="S23" s="392">
        <v>2.4433529999999998E-2</v>
      </c>
      <c r="T23" s="392">
        <f t="shared" si="0"/>
        <v>-0.12158808933002481</v>
      </c>
      <c r="U23" s="392"/>
    </row>
    <row r="24" spans="1:21">
      <c r="A24" s="392" t="s">
        <v>514</v>
      </c>
      <c r="B24" s="392" t="s">
        <v>44</v>
      </c>
      <c r="C24" s="392" t="s">
        <v>72</v>
      </c>
      <c r="D24" s="392">
        <v>365</v>
      </c>
      <c r="E24" s="392">
        <v>0.33329999999999999</v>
      </c>
      <c r="F24" s="394"/>
      <c r="G24" s="394" t="s">
        <v>100</v>
      </c>
      <c r="H24" s="394" t="s">
        <v>100</v>
      </c>
      <c r="I24" s="394"/>
      <c r="J24" s="392">
        <v>53.203125</v>
      </c>
      <c r="K24" s="393">
        <v>4.921875</v>
      </c>
      <c r="L24" s="392">
        <v>12.0560823</v>
      </c>
      <c r="M24" s="392">
        <v>6</v>
      </c>
      <c r="N24" s="392">
        <v>2.8125</v>
      </c>
      <c r="O24" s="393">
        <v>4.453125</v>
      </c>
      <c r="P24" s="392">
        <v>10.907883999999999</v>
      </c>
      <c r="Q24" s="392">
        <v>6</v>
      </c>
      <c r="R24" s="392">
        <v>-2.9400433700000002</v>
      </c>
      <c r="S24" s="392">
        <v>2.5155027319999999</v>
      </c>
      <c r="T24" s="392">
        <f t="shared" si="0"/>
        <v>-0.89958158995815896</v>
      </c>
      <c r="U24" s="392"/>
    </row>
    <row r="25" spans="1:21">
      <c r="A25" s="392" t="s">
        <v>514</v>
      </c>
      <c r="B25" s="392" t="s">
        <v>44</v>
      </c>
      <c r="C25" s="392" t="s">
        <v>72</v>
      </c>
      <c r="D25" s="392">
        <v>730</v>
      </c>
      <c r="E25" s="392">
        <v>0.66669999999999996</v>
      </c>
      <c r="F25" s="394"/>
      <c r="G25" s="394"/>
      <c r="H25" s="394" t="s">
        <v>100</v>
      </c>
      <c r="I25" s="394"/>
      <c r="J25" s="392">
        <v>57.421875</v>
      </c>
      <c r="K25" s="393">
        <v>4.453125</v>
      </c>
      <c r="L25" s="392">
        <v>10.907883999999999</v>
      </c>
      <c r="M25" s="392">
        <v>6</v>
      </c>
      <c r="N25" s="392">
        <v>18.28125</v>
      </c>
      <c r="O25" s="393">
        <v>4.6875</v>
      </c>
      <c r="P25" s="392">
        <v>11.4819832</v>
      </c>
      <c r="Q25" s="392">
        <v>6</v>
      </c>
      <c r="R25" s="392">
        <v>-1.1445493799999999</v>
      </c>
      <c r="S25" s="392">
        <v>7.1760379999999999E-2</v>
      </c>
      <c r="T25" s="392">
        <f t="shared" si="0"/>
        <v>-0.51702786377708976</v>
      </c>
      <c r="U25" s="392"/>
    </row>
    <row r="26" spans="1:21">
      <c r="A26" s="392" t="s">
        <v>514</v>
      </c>
      <c r="B26" s="392" t="s">
        <v>44</v>
      </c>
      <c r="C26" s="392" t="s">
        <v>72</v>
      </c>
      <c r="D26" s="392">
        <v>1095</v>
      </c>
      <c r="E26" s="392">
        <v>1</v>
      </c>
      <c r="F26" s="394"/>
      <c r="G26" s="394"/>
      <c r="H26" s="394" t="s">
        <v>100</v>
      </c>
      <c r="I26" s="394" t="s">
        <v>100</v>
      </c>
      <c r="J26" s="392">
        <v>57.421875</v>
      </c>
      <c r="K26" s="393">
        <v>4.6875</v>
      </c>
      <c r="L26" s="392">
        <v>11.4819832</v>
      </c>
      <c r="M26" s="392">
        <v>6</v>
      </c>
      <c r="N26" s="392">
        <v>21.796875</v>
      </c>
      <c r="O26" s="393">
        <v>4.453125</v>
      </c>
      <c r="P26" s="392">
        <v>10.907883999999999</v>
      </c>
      <c r="Q26" s="392">
        <v>6</v>
      </c>
      <c r="R26" s="392">
        <v>-0.96865871999999997</v>
      </c>
      <c r="S26" s="392">
        <v>4.8402819E-2</v>
      </c>
      <c r="T26" s="392">
        <f t="shared" si="0"/>
        <v>-0.44970414201183434</v>
      </c>
      <c r="U26" s="392"/>
    </row>
    <row r="27" spans="1:21">
      <c r="A27" s="392" t="s">
        <v>516</v>
      </c>
      <c r="B27" s="392" t="s">
        <v>44</v>
      </c>
      <c r="C27" s="392" t="s">
        <v>72</v>
      </c>
      <c r="D27" s="392">
        <v>0</v>
      </c>
      <c r="E27" s="392">
        <v>0</v>
      </c>
      <c r="F27" s="394" t="s">
        <v>100</v>
      </c>
      <c r="G27" s="394"/>
      <c r="H27" s="394"/>
      <c r="I27" s="394"/>
      <c r="J27" s="392">
        <v>24.609375</v>
      </c>
      <c r="K27" s="393">
        <v>4.6875</v>
      </c>
      <c r="L27" s="392">
        <v>11.4819832</v>
      </c>
      <c r="M27" s="392">
        <v>6</v>
      </c>
      <c r="N27" s="392">
        <v>19.453125</v>
      </c>
      <c r="O27" s="393">
        <v>3.28125</v>
      </c>
      <c r="P27" s="392">
        <v>8.0373882200000004</v>
      </c>
      <c r="Q27" s="392">
        <v>6</v>
      </c>
      <c r="R27" s="392">
        <v>-0.23511973999999999</v>
      </c>
      <c r="S27" s="392">
        <v>6.4732333000000003E-2</v>
      </c>
      <c r="T27" s="392">
        <f t="shared" si="0"/>
        <v>-0.11702127659574468</v>
      </c>
      <c r="U27" s="392"/>
    </row>
    <row r="28" spans="1:21">
      <c r="A28" s="392" t="s">
        <v>516</v>
      </c>
      <c r="B28" s="392" t="s">
        <v>44</v>
      </c>
      <c r="C28" s="392" t="s">
        <v>72</v>
      </c>
      <c r="D28" s="392">
        <v>365</v>
      </c>
      <c r="E28" s="392">
        <v>0.33329999999999999</v>
      </c>
      <c r="F28" s="394"/>
      <c r="G28" s="394" t="s">
        <v>100</v>
      </c>
      <c r="H28" s="394" t="s">
        <v>100</v>
      </c>
      <c r="I28" s="394"/>
      <c r="J28" s="392">
        <v>25.546875</v>
      </c>
      <c r="K28" s="393">
        <v>4.453125</v>
      </c>
      <c r="L28" s="392">
        <v>10.907883999999999</v>
      </c>
      <c r="M28" s="392">
        <v>6</v>
      </c>
      <c r="N28" s="392">
        <v>1.40625</v>
      </c>
      <c r="O28" s="393">
        <v>4.6875</v>
      </c>
      <c r="P28" s="392">
        <v>11.4819832</v>
      </c>
      <c r="Q28" s="392">
        <v>6</v>
      </c>
      <c r="R28" s="392">
        <v>-2.8995884099999998</v>
      </c>
      <c r="S28" s="392">
        <v>11.14149576</v>
      </c>
      <c r="T28" s="392">
        <f t="shared" si="0"/>
        <v>-0.89565217391304353</v>
      </c>
      <c r="U28" s="392"/>
    </row>
    <row r="29" spans="1:21">
      <c r="A29" s="392" t="s">
        <v>516</v>
      </c>
      <c r="B29" s="392" t="s">
        <v>44</v>
      </c>
      <c r="C29" s="392" t="s">
        <v>72</v>
      </c>
      <c r="D29" s="392">
        <v>730</v>
      </c>
      <c r="E29" s="392">
        <v>0.66669999999999996</v>
      </c>
      <c r="F29" s="394"/>
      <c r="G29" s="394"/>
      <c r="H29" s="394" t="s">
        <v>100</v>
      </c>
      <c r="I29" s="394"/>
      <c r="J29" s="392">
        <v>26.953125</v>
      </c>
      <c r="K29" s="393">
        <v>4.21875</v>
      </c>
      <c r="L29" s="392">
        <v>10.333784899999999</v>
      </c>
      <c r="M29" s="392">
        <v>6</v>
      </c>
      <c r="N29" s="392">
        <v>9.609375</v>
      </c>
      <c r="O29" s="393">
        <v>4.453125</v>
      </c>
      <c r="P29" s="392">
        <v>10.907883999999999</v>
      </c>
      <c r="Q29" s="392">
        <v>6</v>
      </c>
      <c r="R29" s="392">
        <v>-1.0313600599999999</v>
      </c>
      <c r="S29" s="392">
        <v>0.23925217800000001</v>
      </c>
      <c r="T29" s="392">
        <f t="shared" si="0"/>
        <v>-0.47435897435897434</v>
      </c>
      <c r="U29" s="392"/>
    </row>
    <row r="30" spans="1:21">
      <c r="A30" s="392" t="s">
        <v>516</v>
      </c>
      <c r="B30" s="392" t="s">
        <v>44</v>
      </c>
      <c r="C30" s="392" t="s">
        <v>72</v>
      </c>
      <c r="D30" s="392">
        <v>1095</v>
      </c>
      <c r="E30" s="392">
        <v>1</v>
      </c>
      <c r="F30" s="394"/>
      <c r="G30" s="394"/>
      <c r="H30" s="394" t="s">
        <v>100</v>
      </c>
      <c r="I30" s="394" t="s">
        <v>100</v>
      </c>
      <c r="J30" s="392">
        <v>27.421875</v>
      </c>
      <c r="K30" s="393">
        <v>4.21875</v>
      </c>
      <c r="L30" s="392">
        <v>10.333784899999999</v>
      </c>
      <c r="M30" s="392">
        <v>6</v>
      </c>
      <c r="N30" s="392">
        <v>12.890625</v>
      </c>
      <c r="O30" s="393">
        <v>4.921875</v>
      </c>
      <c r="P30" s="392">
        <v>12.0560823</v>
      </c>
      <c r="Q30" s="392">
        <v>6</v>
      </c>
      <c r="R30" s="392">
        <v>-0.75484074999999995</v>
      </c>
      <c r="S30" s="392">
        <v>0.16945376300000001</v>
      </c>
      <c r="T30" s="392">
        <f t="shared" si="0"/>
        <v>-0.36046511627906974</v>
      </c>
      <c r="U30" s="392"/>
    </row>
    <row r="31" spans="1:21">
      <c r="A31" s="392" t="s">
        <v>518</v>
      </c>
      <c r="B31" s="392" t="s">
        <v>44</v>
      </c>
      <c r="C31" s="392" t="s">
        <v>72</v>
      </c>
      <c r="D31" s="392">
        <v>0</v>
      </c>
      <c r="E31" s="392">
        <v>0</v>
      </c>
      <c r="F31" s="394" t="s">
        <v>100</v>
      </c>
      <c r="G31" s="394"/>
      <c r="H31" s="394"/>
      <c r="I31" s="394"/>
      <c r="J31" s="392">
        <v>26.953125</v>
      </c>
      <c r="K31" s="393">
        <v>4.21875</v>
      </c>
      <c r="L31" s="392">
        <v>10.333784899999999</v>
      </c>
      <c r="M31" s="392">
        <v>6</v>
      </c>
      <c r="N31" s="392">
        <v>23.4375</v>
      </c>
      <c r="O31" s="393">
        <v>4.921875</v>
      </c>
      <c r="P31" s="392">
        <v>12.0560823</v>
      </c>
      <c r="Q31" s="392">
        <v>6</v>
      </c>
      <c r="R31" s="392">
        <v>-0.13976194</v>
      </c>
      <c r="S31" s="392">
        <v>6.8599055000000006E-2</v>
      </c>
      <c r="T31" s="392">
        <f t="shared" si="0"/>
        <v>-6.9767441860465115E-2</v>
      </c>
      <c r="U31" s="392"/>
    </row>
    <row r="32" spans="1:21">
      <c r="A32" s="392" t="s">
        <v>518</v>
      </c>
      <c r="B32" s="392" t="s">
        <v>44</v>
      </c>
      <c r="C32" s="392" t="s">
        <v>72</v>
      </c>
      <c r="D32" s="392">
        <v>365</v>
      </c>
      <c r="E32" s="392">
        <v>0.33329999999999999</v>
      </c>
      <c r="F32" s="394"/>
      <c r="G32" s="394" t="s">
        <v>100</v>
      </c>
      <c r="H32" s="394" t="s">
        <v>100</v>
      </c>
      <c r="I32" s="394"/>
      <c r="J32" s="392">
        <v>28.59375</v>
      </c>
      <c r="K32" s="393">
        <v>4.6875</v>
      </c>
      <c r="L32" s="392">
        <v>11.4819832</v>
      </c>
      <c r="M32" s="392">
        <v>6</v>
      </c>
      <c r="N32" s="392">
        <v>4.6875</v>
      </c>
      <c r="O32" s="393">
        <v>5.625</v>
      </c>
      <c r="P32" s="392">
        <v>13.7783798</v>
      </c>
      <c r="Q32" s="392">
        <v>6</v>
      </c>
      <c r="R32" s="392">
        <v>-1.8082887700000001</v>
      </c>
      <c r="S32" s="392">
        <v>1.466874496</v>
      </c>
      <c r="T32" s="392">
        <f t="shared" si="0"/>
        <v>-0.71830985915492962</v>
      </c>
      <c r="U32" s="392"/>
    </row>
    <row r="33" spans="1:21">
      <c r="A33" s="392" t="s">
        <v>518</v>
      </c>
      <c r="B33" s="392" t="s">
        <v>44</v>
      </c>
      <c r="C33" s="392" t="s">
        <v>72</v>
      </c>
      <c r="D33" s="392">
        <v>730</v>
      </c>
      <c r="E33" s="392">
        <v>0.66669999999999996</v>
      </c>
      <c r="F33" s="394"/>
      <c r="G33" s="394"/>
      <c r="H33" s="394" t="s">
        <v>100</v>
      </c>
      <c r="I33" s="394"/>
      <c r="J33" s="392">
        <v>30.703125</v>
      </c>
      <c r="K33" s="393">
        <v>4.921875</v>
      </c>
      <c r="L33" s="392">
        <v>12.0560823</v>
      </c>
      <c r="M33" s="392">
        <v>6</v>
      </c>
      <c r="N33" s="392">
        <v>17.34375</v>
      </c>
      <c r="O33" s="393">
        <v>4.453125</v>
      </c>
      <c r="P33" s="392">
        <v>10.907883999999999</v>
      </c>
      <c r="Q33" s="392">
        <v>6</v>
      </c>
      <c r="R33" s="392">
        <v>-0.57113223000000002</v>
      </c>
      <c r="S33" s="392">
        <v>9.1621834999999999E-2</v>
      </c>
      <c r="T33" s="392">
        <f t="shared" si="0"/>
        <v>-0.2780487804878049</v>
      </c>
      <c r="U33" s="392"/>
    </row>
    <row r="34" spans="1:21">
      <c r="A34" s="392" t="s">
        <v>518</v>
      </c>
      <c r="B34" s="392" t="s">
        <v>44</v>
      </c>
      <c r="C34" s="392" t="s">
        <v>72</v>
      </c>
      <c r="D34" s="392">
        <v>1095</v>
      </c>
      <c r="E34" s="392">
        <v>1</v>
      </c>
      <c r="F34" s="394"/>
      <c r="G34" s="394"/>
      <c r="H34" s="394" t="s">
        <v>100</v>
      </c>
      <c r="I34" s="394" t="s">
        <v>100</v>
      </c>
      <c r="J34" s="392">
        <v>29.53125</v>
      </c>
      <c r="K34" s="393">
        <v>5.15625</v>
      </c>
      <c r="L34" s="392">
        <v>12.630181500000001</v>
      </c>
      <c r="M34" s="392">
        <v>6</v>
      </c>
      <c r="N34" s="392">
        <v>24.375</v>
      </c>
      <c r="O34" s="393">
        <v>4.6875</v>
      </c>
      <c r="P34" s="392">
        <v>11.4819832</v>
      </c>
      <c r="Q34" s="392">
        <v>6</v>
      </c>
      <c r="R34" s="392">
        <v>-0.19189101</v>
      </c>
      <c r="S34" s="392">
        <v>6.7468517000000006E-2</v>
      </c>
      <c r="T34" s="392">
        <f t="shared" si="0"/>
        <v>-9.5652173913043481E-2</v>
      </c>
      <c r="U34" s="392"/>
    </row>
    <row r="35" spans="1:21">
      <c r="A35" s="392" t="s">
        <v>520</v>
      </c>
      <c r="B35" s="392" t="s">
        <v>44</v>
      </c>
      <c r="C35" s="392" t="s">
        <v>72</v>
      </c>
      <c r="D35" s="392">
        <v>0</v>
      </c>
      <c r="E35" s="392">
        <v>0</v>
      </c>
      <c r="F35" s="394" t="s">
        <v>100</v>
      </c>
      <c r="G35" s="394"/>
      <c r="H35" s="394"/>
      <c r="I35" s="394"/>
      <c r="J35" s="392">
        <v>52.96875</v>
      </c>
      <c r="K35" s="393">
        <v>5.390625</v>
      </c>
      <c r="L35" s="392">
        <v>13.204280600000001</v>
      </c>
      <c r="M35" s="392">
        <v>6</v>
      </c>
      <c r="N35" s="392">
        <v>30</v>
      </c>
      <c r="O35" s="393">
        <v>4.21875</v>
      </c>
      <c r="P35" s="392">
        <v>10.333784899999999</v>
      </c>
      <c r="Q35" s="392">
        <v>6</v>
      </c>
      <c r="R35" s="392">
        <v>-0.56850473999999995</v>
      </c>
      <c r="S35" s="392">
        <v>3.0132506E-2</v>
      </c>
      <c r="T35" s="392">
        <f t="shared" si="0"/>
        <v>-0.2768361581920904</v>
      </c>
      <c r="U35" s="392"/>
    </row>
    <row r="36" spans="1:21">
      <c r="A36" s="392" t="s">
        <v>520</v>
      </c>
      <c r="B36" s="392" t="s">
        <v>44</v>
      </c>
      <c r="C36" s="392" t="s">
        <v>72</v>
      </c>
      <c r="D36" s="392">
        <v>365</v>
      </c>
      <c r="E36" s="392">
        <v>0.33329999999999999</v>
      </c>
      <c r="F36" s="394"/>
      <c r="G36" s="394" t="s">
        <v>100</v>
      </c>
      <c r="H36" s="394" t="s">
        <v>100</v>
      </c>
      <c r="I36" s="394"/>
      <c r="J36" s="392">
        <v>53.203125</v>
      </c>
      <c r="K36" s="393">
        <v>4.921875</v>
      </c>
      <c r="L36" s="392">
        <v>12.0560823</v>
      </c>
      <c r="M36" s="392">
        <v>6</v>
      </c>
      <c r="N36" s="392">
        <v>2.8125</v>
      </c>
      <c r="O36" s="393">
        <v>4.21875</v>
      </c>
      <c r="P36" s="392">
        <v>10.333784899999999</v>
      </c>
      <c r="Q36" s="392">
        <v>6</v>
      </c>
      <c r="R36" s="392">
        <v>-2.9400433700000002</v>
      </c>
      <c r="S36" s="392">
        <v>2.2585582880000001</v>
      </c>
      <c r="T36" s="392">
        <f t="shared" si="0"/>
        <v>-0.89958158995815896</v>
      </c>
      <c r="U36" s="392"/>
    </row>
    <row r="37" spans="1:21">
      <c r="A37" s="392" t="s">
        <v>520</v>
      </c>
      <c r="B37" s="392" t="s">
        <v>44</v>
      </c>
      <c r="C37" s="392" t="s">
        <v>72</v>
      </c>
      <c r="D37" s="392">
        <v>730</v>
      </c>
      <c r="E37" s="392">
        <v>0.66669999999999996</v>
      </c>
      <c r="F37" s="394"/>
      <c r="G37" s="394"/>
      <c r="H37" s="394" t="s">
        <v>100</v>
      </c>
      <c r="I37" s="394"/>
      <c r="J37" s="392">
        <v>57.421875</v>
      </c>
      <c r="K37" s="393">
        <v>4.453125</v>
      </c>
      <c r="L37" s="392">
        <v>10.907883999999999</v>
      </c>
      <c r="M37" s="392">
        <v>6</v>
      </c>
      <c r="N37" s="392">
        <v>20.625</v>
      </c>
      <c r="O37" s="393">
        <v>4.921875</v>
      </c>
      <c r="P37" s="392">
        <v>12.0560823</v>
      </c>
      <c r="Q37" s="392">
        <v>6</v>
      </c>
      <c r="R37" s="392">
        <v>-1.0239214000000001</v>
      </c>
      <c r="S37" s="392">
        <v>6.2961475000000003E-2</v>
      </c>
      <c r="T37" s="392">
        <f t="shared" si="0"/>
        <v>-0.47147147147147145</v>
      </c>
      <c r="U37" s="392"/>
    </row>
    <row r="38" spans="1:21">
      <c r="A38" s="392" t="s">
        <v>520</v>
      </c>
      <c r="B38" s="392" t="s">
        <v>44</v>
      </c>
      <c r="C38" s="392" t="s">
        <v>72</v>
      </c>
      <c r="D38" s="392">
        <v>1095</v>
      </c>
      <c r="E38" s="392">
        <v>1</v>
      </c>
      <c r="F38" s="394"/>
      <c r="G38" s="394"/>
      <c r="H38" s="394" t="s">
        <v>100</v>
      </c>
      <c r="I38" s="394" t="s">
        <v>100</v>
      </c>
      <c r="J38" s="392">
        <v>57.421875</v>
      </c>
      <c r="K38" s="393">
        <v>4.6875</v>
      </c>
      <c r="L38" s="392">
        <v>11.4819832</v>
      </c>
      <c r="M38" s="392">
        <v>6</v>
      </c>
      <c r="N38" s="392">
        <v>21.5625</v>
      </c>
      <c r="O38" s="393">
        <v>5.15625</v>
      </c>
      <c r="P38" s="392">
        <v>12.630181500000001</v>
      </c>
      <c r="Q38" s="392">
        <v>6</v>
      </c>
      <c r="R38" s="392">
        <v>-0.97946962999999998</v>
      </c>
      <c r="S38" s="392">
        <v>6.3847255000000006E-2</v>
      </c>
      <c r="T38" s="392">
        <f t="shared" si="0"/>
        <v>-0.45400593471810091</v>
      </c>
      <c r="U38" s="392"/>
    </row>
    <row r="39" spans="1:21">
      <c r="A39" s="392" t="s">
        <v>2049</v>
      </c>
      <c r="B39" s="392" t="s">
        <v>44</v>
      </c>
      <c r="C39" s="392" t="s">
        <v>73</v>
      </c>
      <c r="D39" s="392">
        <v>60</v>
      </c>
      <c r="E39" s="392">
        <v>0.4</v>
      </c>
      <c r="F39" s="394"/>
      <c r="G39" s="394"/>
      <c r="H39" s="394" t="s">
        <v>100</v>
      </c>
      <c r="I39" s="394"/>
      <c r="J39" s="392">
        <v>150.30000000000001</v>
      </c>
      <c r="K39" s="393">
        <v>15</v>
      </c>
      <c r="L39" s="392">
        <v>42.426406900000003</v>
      </c>
      <c r="M39" s="392">
        <v>8</v>
      </c>
      <c r="N39" s="392">
        <v>150.5</v>
      </c>
      <c r="O39" s="393">
        <v>9.6</v>
      </c>
      <c r="P39" s="392">
        <v>27.1529004</v>
      </c>
      <c r="Q39" s="392">
        <v>8</v>
      </c>
      <c r="R39" s="392">
        <v>1.32979E-3</v>
      </c>
      <c r="S39" s="392">
        <v>1.4028949000000001E-2</v>
      </c>
      <c r="T39" s="392">
        <f t="shared" si="0"/>
        <v>6.6489361702123874E-4</v>
      </c>
      <c r="U39" s="392"/>
    </row>
    <row r="40" spans="1:21">
      <c r="A40" s="392" t="s">
        <v>2049</v>
      </c>
      <c r="B40" s="392" t="s">
        <v>44</v>
      </c>
      <c r="C40" s="392" t="s">
        <v>73</v>
      </c>
      <c r="D40" s="392">
        <v>150</v>
      </c>
      <c r="E40" s="392">
        <v>1</v>
      </c>
      <c r="F40" s="394"/>
      <c r="G40" s="394"/>
      <c r="H40" s="394" t="s">
        <v>100</v>
      </c>
      <c r="I40" s="394" t="s">
        <v>100</v>
      </c>
      <c r="J40" s="392">
        <v>94.5</v>
      </c>
      <c r="K40" s="393">
        <v>7</v>
      </c>
      <c r="L40" s="392">
        <v>19.798989899999999</v>
      </c>
      <c r="M40" s="392">
        <v>8</v>
      </c>
      <c r="N40" s="392">
        <v>105.4</v>
      </c>
      <c r="O40" s="393">
        <v>3.5</v>
      </c>
      <c r="P40" s="392">
        <v>9.8994949400000003</v>
      </c>
      <c r="Q40" s="392">
        <v>8</v>
      </c>
      <c r="R40" s="392">
        <v>0.1091628</v>
      </c>
      <c r="S40" s="392">
        <v>6.5896619999999996E-3</v>
      </c>
      <c r="T40" s="392">
        <f t="shared" si="0"/>
        <v>5.4527263631815932E-2</v>
      </c>
      <c r="U40" s="392"/>
    </row>
    <row r="41" spans="1:21">
      <c r="A41" s="392" t="s">
        <v>522</v>
      </c>
      <c r="B41" s="392" t="s">
        <v>44</v>
      </c>
      <c r="C41" s="392" t="s">
        <v>60</v>
      </c>
      <c r="D41" s="392">
        <v>60</v>
      </c>
      <c r="E41" s="392">
        <v>0.4</v>
      </c>
      <c r="F41" s="394"/>
      <c r="G41" s="394"/>
      <c r="H41" s="394" t="s">
        <v>100</v>
      </c>
      <c r="I41" s="394"/>
      <c r="J41" s="392">
        <v>200</v>
      </c>
      <c r="K41" s="393">
        <v>43.562026299999999</v>
      </c>
      <c r="L41" s="392">
        <v>123.212017</v>
      </c>
      <c r="M41" s="392">
        <v>8</v>
      </c>
      <c r="N41" s="392">
        <v>171</v>
      </c>
      <c r="O41" s="393">
        <v>23.077090999999999</v>
      </c>
      <c r="P41" s="392">
        <v>65.271870199999995</v>
      </c>
      <c r="Q41" s="392">
        <v>8</v>
      </c>
      <c r="R41" s="392">
        <v>-0.15665381</v>
      </c>
      <c r="S41" s="392">
        <v>6.5653768000000001E-2</v>
      </c>
      <c r="T41" s="392">
        <f t="shared" si="0"/>
        <v>-7.8167115902964962E-2</v>
      </c>
      <c r="U41" s="392"/>
    </row>
    <row r="42" spans="1:21">
      <c r="A42" s="392" t="s">
        <v>522</v>
      </c>
      <c r="B42" s="392" t="s">
        <v>44</v>
      </c>
      <c r="C42" s="392" t="s">
        <v>60</v>
      </c>
      <c r="D42" s="392">
        <v>150</v>
      </c>
      <c r="E42" s="392">
        <v>1</v>
      </c>
      <c r="F42" s="394"/>
      <c r="G42" s="394"/>
      <c r="H42" s="394" t="s">
        <v>100</v>
      </c>
      <c r="I42" s="394" t="s">
        <v>100</v>
      </c>
      <c r="J42" s="392">
        <v>131.4</v>
      </c>
      <c r="K42" s="393">
        <v>34.821955199999998</v>
      </c>
      <c r="L42" s="392">
        <v>98.491362699999996</v>
      </c>
      <c r="M42" s="392">
        <v>8</v>
      </c>
      <c r="N42" s="392">
        <v>191.1</v>
      </c>
      <c r="O42" s="393">
        <v>40.794752699999997</v>
      </c>
      <c r="P42" s="392">
        <v>115.384985</v>
      </c>
      <c r="Q42" s="392">
        <v>8</v>
      </c>
      <c r="R42" s="392">
        <v>0.37455074999999999</v>
      </c>
      <c r="S42" s="392">
        <v>0.115799714</v>
      </c>
      <c r="T42" s="392">
        <f t="shared" si="0"/>
        <v>0.18511627906976741</v>
      </c>
      <c r="U42" s="392"/>
    </row>
    <row r="43" spans="1:21">
      <c r="A43" s="392" t="s">
        <v>2050</v>
      </c>
      <c r="B43" s="392" t="s">
        <v>44</v>
      </c>
      <c r="C43" s="392" t="s">
        <v>73</v>
      </c>
      <c r="D43" s="392">
        <v>60</v>
      </c>
      <c r="E43" s="392">
        <v>0.4</v>
      </c>
      <c r="F43" s="394"/>
      <c r="G43" s="394"/>
      <c r="H43" s="394" t="s">
        <v>100</v>
      </c>
      <c r="I43" s="394"/>
      <c r="J43" s="392">
        <v>61</v>
      </c>
      <c r="K43" s="393">
        <v>6.3</v>
      </c>
      <c r="L43" s="392">
        <v>17.819090899999999</v>
      </c>
      <c r="M43" s="392">
        <v>8</v>
      </c>
      <c r="N43" s="392">
        <v>76.2</v>
      </c>
      <c r="O43" s="393">
        <v>5.6</v>
      </c>
      <c r="P43" s="392">
        <v>15.839191899999999</v>
      </c>
      <c r="Q43" s="392">
        <v>8</v>
      </c>
      <c r="R43" s="392">
        <v>0.22248760000000001</v>
      </c>
      <c r="S43" s="392">
        <v>1.6067386999999999E-2</v>
      </c>
      <c r="T43" s="392">
        <f t="shared" si="0"/>
        <v>0.11078717201166184</v>
      </c>
      <c r="U43" s="392"/>
    </row>
    <row r="44" spans="1:21">
      <c r="A44" s="392" t="s">
        <v>2050</v>
      </c>
      <c r="B44" s="392" t="s">
        <v>44</v>
      </c>
      <c r="C44" s="392" t="s">
        <v>73</v>
      </c>
      <c r="D44" s="392">
        <v>150</v>
      </c>
      <c r="E44" s="392">
        <v>1</v>
      </c>
      <c r="F44" s="394"/>
      <c r="G44" s="394"/>
      <c r="H44" s="394" t="s">
        <v>100</v>
      </c>
      <c r="I44" s="394" t="s">
        <v>100</v>
      </c>
      <c r="J44" s="392">
        <v>56.6</v>
      </c>
      <c r="K44" s="393">
        <v>2.8</v>
      </c>
      <c r="L44" s="392">
        <v>7.9195959499999997</v>
      </c>
      <c r="M44" s="392">
        <v>8</v>
      </c>
      <c r="N44" s="392">
        <v>71.7</v>
      </c>
      <c r="O44" s="393">
        <v>1.6</v>
      </c>
      <c r="P44" s="392">
        <v>4.5254833999999997</v>
      </c>
      <c r="Q44" s="392">
        <v>8</v>
      </c>
      <c r="R44" s="392">
        <v>0.23648176000000001</v>
      </c>
      <c r="S44" s="392">
        <v>2.9452459999999999E-3</v>
      </c>
      <c r="T44" s="392">
        <f t="shared" si="0"/>
        <v>0.11769290724863601</v>
      </c>
      <c r="U44" s="392"/>
    </row>
    <row r="45" spans="1:21">
      <c r="A45" s="392" t="s">
        <v>2051</v>
      </c>
      <c r="B45" s="392" t="s">
        <v>44</v>
      </c>
      <c r="C45" s="392" t="s">
        <v>73</v>
      </c>
      <c r="D45" s="393">
        <v>0</v>
      </c>
      <c r="E45" s="393">
        <v>0</v>
      </c>
      <c r="F45" s="394" t="s">
        <v>100</v>
      </c>
      <c r="G45" s="394"/>
      <c r="H45" s="394"/>
      <c r="I45" s="394"/>
      <c r="J45" s="392">
        <v>0.32640448999999999</v>
      </c>
      <c r="K45" s="393">
        <v>2.1629209999999999E-2</v>
      </c>
      <c r="L45" s="392">
        <v>4.836439E-2</v>
      </c>
      <c r="M45" s="392">
        <v>5</v>
      </c>
      <c r="N45" s="392">
        <v>0.36966292000000001</v>
      </c>
      <c r="O45" s="393">
        <v>6.6853930000000006E-2</v>
      </c>
      <c r="P45" s="392">
        <v>0.14948993999999999</v>
      </c>
      <c r="Q45" s="392">
        <v>5</v>
      </c>
      <c r="R45" s="392">
        <v>0.12445417</v>
      </c>
      <c r="S45" s="392">
        <v>3.7098165000000002E-2</v>
      </c>
      <c r="T45" s="392">
        <f t="shared" si="0"/>
        <v>6.2146897525341714E-2</v>
      </c>
      <c r="U45" s="392"/>
    </row>
    <row r="46" spans="1:21">
      <c r="A46" s="392" t="s">
        <v>2051</v>
      </c>
      <c r="B46" s="392" t="s">
        <v>44</v>
      </c>
      <c r="C46" s="392" t="s">
        <v>73</v>
      </c>
      <c r="D46" s="392">
        <v>35</v>
      </c>
      <c r="E46" s="393">
        <v>0.11360000000000001</v>
      </c>
      <c r="F46" s="394"/>
      <c r="G46" s="394" t="s">
        <v>100</v>
      </c>
      <c r="H46" s="394" t="s">
        <v>100</v>
      </c>
      <c r="I46" s="394"/>
      <c r="J46" s="392">
        <v>0.53679774999999996</v>
      </c>
      <c r="K46" s="393">
        <v>0.1258427</v>
      </c>
      <c r="L46" s="392">
        <v>0.28139281999999999</v>
      </c>
      <c r="M46" s="392">
        <v>5</v>
      </c>
      <c r="N46" s="392">
        <v>5.5056180000000003E-2</v>
      </c>
      <c r="O46" s="393">
        <v>7.8651699999999995E-3</v>
      </c>
      <c r="P46" s="392">
        <v>1.758705E-2</v>
      </c>
      <c r="Q46" s="392">
        <v>5</v>
      </c>
      <c r="R46" s="392">
        <v>-2.2772672900000002</v>
      </c>
      <c r="S46" s="392">
        <v>7.5366636000000001E-2</v>
      </c>
      <c r="T46" s="392">
        <f t="shared" si="0"/>
        <v>-0.81395348680036639</v>
      </c>
      <c r="U46" s="392"/>
    </row>
    <row r="47" spans="1:21">
      <c r="A47" s="392" t="s">
        <v>2051</v>
      </c>
      <c r="B47" s="392" t="s">
        <v>44</v>
      </c>
      <c r="C47" s="392" t="s">
        <v>73</v>
      </c>
      <c r="D47" s="392">
        <v>308</v>
      </c>
      <c r="E47" s="393">
        <v>1</v>
      </c>
      <c r="F47" s="394"/>
      <c r="G47" s="394"/>
      <c r="H47" s="394" t="s">
        <v>100</v>
      </c>
      <c r="I47" s="394" t="s">
        <v>100</v>
      </c>
      <c r="J47" s="392">
        <v>0.39325842999999999</v>
      </c>
      <c r="K47" s="393">
        <v>4.9157300000000001E-2</v>
      </c>
      <c r="L47" s="392">
        <v>0.10991906999999999</v>
      </c>
      <c r="M47" s="392">
        <v>5</v>
      </c>
      <c r="N47" s="392">
        <v>0.15730337</v>
      </c>
      <c r="O47" s="393">
        <v>1.1797749999999999E-2</v>
      </c>
      <c r="P47" s="392">
        <v>2.6380580000000001E-2</v>
      </c>
      <c r="Q47" s="392">
        <v>5</v>
      </c>
      <c r="R47" s="392">
        <v>-0.91629073000000005</v>
      </c>
      <c r="S47" s="392">
        <v>2.1250000000000002E-2</v>
      </c>
      <c r="T47" s="392">
        <f t="shared" si="0"/>
        <v>-0.42857143376093293</v>
      </c>
      <c r="U47" s="392"/>
    </row>
    <row r="48" spans="1:21">
      <c r="A48" s="392" t="s">
        <v>485</v>
      </c>
      <c r="B48" s="392" t="s">
        <v>44</v>
      </c>
      <c r="C48" s="395" t="s">
        <v>72</v>
      </c>
      <c r="D48" s="392">
        <v>0</v>
      </c>
      <c r="E48" s="392">
        <v>0</v>
      </c>
      <c r="F48" s="394" t="s">
        <v>100</v>
      </c>
      <c r="G48" s="394"/>
      <c r="H48" s="394"/>
      <c r="I48" s="394"/>
      <c r="J48" s="392">
        <v>108.737864</v>
      </c>
      <c r="K48" s="393">
        <v>3.6407767</v>
      </c>
      <c r="L48" s="392">
        <v>11.513146799999999</v>
      </c>
      <c r="M48" s="392">
        <v>10</v>
      </c>
      <c r="N48" s="392">
        <v>124.514563</v>
      </c>
      <c r="O48" s="393">
        <v>3</v>
      </c>
      <c r="P48" s="392">
        <v>9.4868329800000009</v>
      </c>
      <c r="Q48" s="392">
        <v>10</v>
      </c>
      <c r="R48" s="392">
        <v>0.13548261</v>
      </c>
      <c r="S48" s="392">
        <v>1.7015540000000001E-3</v>
      </c>
      <c r="T48" s="392">
        <f t="shared" si="0"/>
        <v>6.7637877139859262E-2</v>
      </c>
      <c r="U48" s="392"/>
    </row>
    <row r="49" spans="1:21">
      <c r="A49" s="392" t="s">
        <v>485</v>
      </c>
      <c r="B49" s="392" t="s">
        <v>44</v>
      </c>
      <c r="C49" s="395" t="s">
        <v>72</v>
      </c>
      <c r="D49" s="392">
        <v>365</v>
      </c>
      <c r="E49" s="392">
        <v>7.1400000000000005E-2</v>
      </c>
      <c r="F49" s="394"/>
      <c r="G49" s="394" t="s">
        <v>100</v>
      </c>
      <c r="H49" s="394"/>
      <c r="I49" s="394"/>
      <c r="J49" s="392">
        <v>136.650485</v>
      </c>
      <c r="K49" s="393">
        <v>8.4951456299999997</v>
      </c>
      <c r="L49" s="392">
        <v>26.864009200000002</v>
      </c>
      <c r="M49" s="392">
        <v>10</v>
      </c>
      <c r="N49" s="392">
        <v>46.8446602</v>
      </c>
      <c r="O49" s="393">
        <v>2.4271844699999998</v>
      </c>
      <c r="P49" s="392">
        <v>7.6754312100000002</v>
      </c>
      <c r="Q49" s="392">
        <v>10</v>
      </c>
      <c r="R49" s="392">
        <v>-1.07058944</v>
      </c>
      <c r="S49" s="392">
        <v>6.5493670000000004E-3</v>
      </c>
      <c r="T49" s="392">
        <f t="shared" si="0"/>
        <v>-0.4894179881550349</v>
      </c>
      <c r="U49" s="392"/>
    </row>
    <row r="50" spans="1:21">
      <c r="A50" s="392" t="s">
        <v>485</v>
      </c>
      <c r="B50" s="392" t="s">
        <v>44</v>
      </c>
      <c r="C50" s="395" t="s">
        <v>72</v>
      </c>
      <c r="D50" s="392">
        <v>730</v>
      </c>
      <c r="E50" s="392">
        <v>0.1429</v>
      </c>
      <c r="F50" s="394"/>
      <c r="G50" s="394"/>
      <c r="H50" s="394" t="s">
        <v>100</v>
      </c>
      <c r="I50" s="394"/>
      <c r="J50" s="392">
        <v>130.58252400000001</v>
      </c>
      <c r="K50" s="393">
        <v>4.8543689299999997</v>
      </c>
      <c r="L50" s="392">
        <v>15.3508624</v>
      </c>
      <c r="M50" s="392">
        <v>10</v>
      </c>
      <c r="N50" s="392">
        <v>79.611650499999996</v>
      </c>
      <c r="O50" s="393">
        <v>6.0679611700000002</v>
      </c>
      <c r="P50" s="392">
        <v>19.188578</v>
      </c>
      <c r="Q50" s="392">
        <v>10</v>
      </c>
      <c r="R50" s="392">
        <v>-0.49484495000000001</v>
      </c>
      <c r="S50" s="392">
        <v>7.1913740000000004E-3</v>
      </c>
      <c r="T50" s="392">
        <f t="shared" si="0"/>
        <v>-0.24249422526217543</v>
      </c>
      <c r="U50" s="392"/>
    </row>
    <row r="51" spans="1:21">
      <c r="A51" s="392" t="s">
        <v>485</v>
      </c>
      <c r="B51" s="392" t="s">
        <v>44</v>
      </c>
      <c r="C51" s="395" t="s">
        <v>72</v>
      </c>
      <c r="D51" s="392">
        <v>1095</v>
      </c>
      <c r="E51" s="392">
        <v>0.21429999999999999</v>
      </c>
      <c r="F51" s="394"/>
      <c r="G51" s="394"/>
      <c r="H51" s="394" t="s">
        <v>100</v>
      </c>
      <c r="I51" s="394"/>
      <c r="J51" s="392">
        <v>122.087379</v>
      </c>
      <c r="K51" s="393">
        <v>4.8543689299999997</v>
      </c>
      <c r="L51" s="392">
        <v>15.3508624</v>
      </c>
      <c r="M51" s="392">
        <v>10</v>
      </c>
      <c r="N51" s="392">
        <v>86.893203900000003</v>
      </c>
      <c r="O51" s="393">
        <v>2.4271844699999998</v>
      </c>
      <c r="P51" s="392">
        <v>7.6754312100000002</v>
      </c>
      <c r="Q51" s="392">
        <v>10</v>
      </c>
      <c r="R51" s="392">
        <v>-0.34005718000000001</v>
      </c>
      <c r="S51" s="392">
        <v>2.3612220000000001E-3</v>
      </c>
      <c r="T51" s="392">
        <f t="shared" si="0"/>
        <v>-0.16840882828258202</v>
      </c>
      <c r="U51" s="392"/>
    </row>
    <row r="52" spans="1:21">
      <c r="A52" s="392" t="s">
        <v>485</v>
      </c>
      <c r="B52" s="392" t="s">
        <v>44</v>
      </c>
      <c r="C52" s="395" t="s">
        <v>72</v>
      </c>
      <c r="D52" s="392">
        <v>1460</v>
      </c>
      <c r="E52" s="392">
        <v>0.28570000000000001</v>
      </c>
      <c r="F52" s="394"/>
      <c r="G52" s="394"/>
      <c r="H52" s="394" t="s">
        <v>100</v>
      </c>
      <c r="I52" s="394"/>
      <c r="J52" s="392">
        <v>113.59223299999999</v>
      </c>
      <c r="K52" s="393">
        <v>3.6407767</v>
      </c>
      <c r="L52" s="392">
        <v>11.513146799999999</v>
      </c>
      <c r="M52" s="392">
        <v>10</v>
      </c>
      <c r="N52" s="392">
        <v>92.961165100000002</v>
      </c>
      <c r="O52" s="393">
        <v>3.6407767</v>
      </c>
      <c r="P52" s="392">
        <v>11.513146799999999</v>
      </c>
      <c r="Q52" s="392">
        <v>10</v>
      </c>
      <c r="R52" s="392">
        <v>-0.20043331</v>
      </c>
      <c r="S52" s="392">
        <v>2.5611420000000002E-3</v>
      </c>
      <c r="T52" s="392">
        <f t="shared" si="0"/>
        <v>-9.9882490870529E-2</v>
      </c>
      <c r="U52" s="392"/>
    </row>
    <row r="53" spans="1:21">
      <c r="A53" s="392" t="s">
        <v>485</v>
      </c>
      <c r="B53" s="392" t="s">
        <v>44</v>
      </c>
      <c r="C53" s="395" t="s">
        <v>72</v>
      </c>
      <c r="D53" s="392">
        <v>1825</v>
      </c>
      <c r="E53" s="392">
        <v>0.35709999999999997</v>
      </c>
      <c r="F53" s="394"/>
      <c r="G53" s="394"/>
      <c r="H53" s="394" t="s">
        <v>100</v>
      </c>
      <c r="I53" s="394"/>
      <c r="J53" s="392">
        <v>118.446602</v>
      </c>
      <c r="K53" s="393">
        <v>4.8543689299999997</v>
      </c>
      <c r="L53" s="392">
        <v>15.3508624</v>
      </c>
      <c r="M53" s="392">
        <v>10</v>
      </c>
      <c r="N53" s="392">
        <v>92.961165100000002</v>
      </c>
      <c r="O53" s="393">
        <v>4.8543689299999997</v>
      </c>
      <c r="P53" s="392">
        <v>15.3508624</v>
      </c>
      <c r="Q53" s="392">
        <v>10</v>
      </c>
      <c r="R53" s="392">
        <v>-0.24228042</v>
      </c>
      <c r="S53" s="392">
        <v>4.4065140000000003E-3</v>
      </c>
      <c r="T53" s="392">
        <f t="shared" si="0"/>
        <v>-0.12055109066993214</v>
      </c>
      <c r="U53" s="392"/>
    </row>
    <row r="54" spans="1:21">
      <c r="A54" s="392" t="s">
        <v>485</v>
      </c>
      <c r="B54" s="392" t="s">
        <v>44</v>
      </c>
      <c r="C54" s="395" t="s">
        <v>72</v>
      </c>
      <c r="D54" s="392">
        <v>2190</v>
      </c>
      <c r="E54" s="392">
        <v>0.42859999999999998</v>
      </c>
      <c r="F54" s="394"/>
      <c r="G54" s="394"/>
      <c r="H54" s="394" t="s">
        <v>100</v>
      </c>
      <c r="I54" s="394"/>
      <c r="J54" s="392">
        <v>118.446602</v>
      </c>
      <c r="K54" s="393">
        <v>4.8543689299999997</v>
      </c>
      <c r="L54" s="392">
        <v>15.3508624</v>
      </c>
      <c r="M54" s="392">
        <v>10</v>
      </c>
      <c r="N54" s="392">
        <v>101.456311</v>
      </c>
      <c r="O54" s="393">
        <v>7.2815534</v>
      </c>
      <c r="P54" s="392">
        <v>23.026293599999999</v>
      </c>
      <c r="Q54" s="392">
        <v>10</v>
      </c>
      <c r="R54" s="392">
        <v>-0.15483396999999999</v>
      </c>
      <c r="S54" s="392">
        <v>6.8306369999999996E-3</v>
      </c>
      <c r="T54" s="392">
        <f t="shared" si="0"/>
        <v>-7.7262691831644803E-2</v>
      </c>
      <c r="U54" s="392"/>
    </row>
    <row r="55" spans="1:21">
      <c r="A55" s="392" t="s">
        <v>485</v>
      </c>
      <c r="B55" s="392" t="s">
        <v>44</v>
      </c>
      <c r="C55" s="395" t="s">
        <v>72</v>
      </c>
      <c r="D55" s="392">
        <v>2555</v>
      </c>
      <c r="E55" s="392">
        <v>0.5</v>
      </c>
      <c r="F55" s="394"/>
      <c r="G55" s="394"/>
      <c r="H55" s="394" t="s">
        <v>100</v>
      </c>
      <c r="I55" s="394"/>
      <c r="J55" s="392">
        <v>117.23300999999999</v>
      </c>
      <c r="K55" s="393">
        <v>3.6407767</v>
      </c>
      <c r="L55" s="392">
        <v>11.513146799999999</v>
      </c>
      <c r="M55" s="392">
        <v>10</v>
      </c>
      <c r="N55" s="392">
        <v>111.165049</v>
      </c>
      <c r="O55" s="393">
        <v>8.4951456299999997</v>
      </c>
      <c r="P55" s="392">
        <v>26.864009200000002</v>
      </c>
      <c r="Q55" s="392">
        <v>10</v>
      </c>
      <c r="R55" s="392">
        <v>-5.3147470000000002E-2</v>
      </c>
      <c r="S55" s="392">
        <v>6.8043649999999997E-3</v>
      </c>
      <c r="T55" s="392">
        <f t="shared" si="0"/>
        <v>-2.6567480593169126E-2</v>
      </c>
      <c r="U55" s="392"/>
    </row>
    <row r="56" spans="1:21">
      <c r="A56" s="392" t="s">
        <v>485</v>
      </c>
      <c r="B56" s="392" t="s">
        <v>44</v>
      </c>
      <c r="C56" s="395" t="s">
        <v>72</v>
      </c>
      <c r="D56" s="392">
        <v>2920</v>
      </c>
      <c r="E56" s="392">
        <v>0.57140000000000002</v>
      </c>
      <c r="F56" s="394"/>
      <c r="G56" s="394"/>
      <c r="H56" s="394" t="s">
        <v>100</v>
      </c>
      <c r="I56" s="394"/>
      <c r="J56" s="392">
        <v>107.524272</v>
      </c>
      <c r="K56" s="393">
        <v>4.8543689299999997</v>
      </c>
      <c r="L56" s="392">
        <v>15.3508624</v>
      </c>
      <c r="M56" s="392">
        <v>10</v>
      </c>
      <c r="N56" s="392">
        <v>96.601941800000006</v>
      </c>
      <c r="O56" s="393">
        <v>6.0679611700000002</v>
      </c>
      <c r="P56" s="392">
        <v>19.188578</v>
      </c>
      <c r="Q56" s="392">
        <v>10</v>
      </c>
      <c r="R56" s="392">
        <v>-0.10711776000000001</v>
      </c>
      <c r="S56" s="392">
        <v>5.9838340000000004E-3</v>
      </c>
      <c r="T56" s="392">
        <f t="shared" si="0"/>
        <v>-5.3507729343873177E-2</v>
      </c>
      <c r="U56" s="392"/>
    </row>
    <row r="57" spans="1:21">
      <c r="A57" s="392" t="s">
        <v>485</v>
      </c>
      <c r="B57" s="392" t="s">
        <v>44</v>
      </c>
      <c r="C57" s="395" t="s">
        <v>72</v>
      </c>
      <c r="D57" s="392">
        <v>3285</v>
      </c>
      <c r="E57" s="392">
        <v>0.64290000000000003</v>
      </c>
      <c r="F57" s="394"/>
      <c r="G57" s="394"/>
      <c r="H57" s="394" t="s">
        <v>100</v>
      </c>
      <c r="I57" s="394"/>
      <c r="J57" s="392">
        <v>96.601941800000006</v>
      </c>
      <c r="K57" s="393">
        <v>2.4271844699999998</v>
      </c>
      <c r="L57" s="392">
        <v>7.6754312100000002</v>
      </c>
      <c r="M57" s="392">
        <v>10</v>
      </c>
      <c r="N57" s="392">
        <v>83.2524272</v>
      </c>
      <c r="O57" s="393">
        <v>7.2815534</v>
      </c>
      <c r="P57" s="392">
        <v>23.026293599999999</v>
      </c>
      <c r="Q57" s="392">
        <v>10</v>
      </c>
      <c r="R57" s="392">
        <v>-0.14872156</v>
      </c>
      <c r="S57" s="392">
        <v>8.2811710000000004E-3</v>
      </c>
      <c r="T57" s="392">
        <f t="shared" si="0"/>
        <v>-7.4224021769524015E-2</v>
      </c>
      <c r="U57" s="392"/>
    </row>
    <row r="58" spans="1:21">
      <c r="A58" s="392" t="s">
        <v>485</v>
      </c>
      <c r="B58" s="392" t="s">
        <v>44</v>
      </c>
      <c r="C58" s="395" t="s">
        <v>72</v>
      </c>
      <c r="D58" s="392">
        <v>3650</v>
      </c>
      <c r="E58" s="392">
        <v>0.71430000000000005</v>
      </c>
      <c r="F58" s="394"/>
      <c r="G58" s="394"/>
      <c r="H58" s="394" t="s">
        <v>100</v>
      </c>
      <c r="I58" s="394"/>
      <c r="J58" s="392">
        <v>99.029126199999993</v>
      </c>
      <c r="K58" s="393">
        <v>3.6407767</v>
      </c>
      <c r="L58" s="392">
        <v>11.513146799999999</v>
      </c>
      <c r="M58" s="392">
        <v>10</v>
      </c>
      <c r="N58" s="392">
        <v>88.106796099999997</v>
      </c>
      <c r="O58" s="393">
        <v>2.4271844699999998</v>
      </c>
      <c r="P58" s="392">
        <v>7.6754312100000002</v>
      </c>
      <c r="Q58" s="392">
        <v>10</v>
      </c>
      <c r="R58" s="392">
        <v>-0.11686434</v>
      </c>
      <c r="S58" s="392">
        <v>2.1105469999999999E-3</v>
      </c>
      <c r="T58" s="392">
        <f t="shared" si="0"/>
        <v>-5.8365758779814966E-2</v>
      </c>
      <c r="U58" s="392"/>
    </row>
    <row r="59" spans="1:21">
      <c r="A59" s="392" t="s">
        <v>485</v>
      </c>
      <c r="B59" s="392" t="s">
        <v>44</v>
      </c>
      <c r="C59" s="395" t="s">
        <v>72</v>
      </c>
      <c r="D59" s="392">
        <v>4015</v>
      </c>
      <c r="E59" s="392">
        <v>0.78569999999999995</v>
      </c>
      <c r="F59" s="394"/>
      <c r="G59" s="394"/>
      <c r="H59" s="394" t="s">
        <v>100</v>
      </c>
      <c r="I59" s="394"/>
      <c r="J59" s="392">
        <v>99.029126199999993</v>
      </c>
      <c r="K59" s="393">
        <v>3.6407767</v>
      </c>
      <c r="L59" s="392">
        <v>11.513146799999999</v>
      </c>
      <c r="M59" s="392">
        <v>10</v>
      </c>
      <c r="N59" s="392">
        <v>95.388349500000004</v>
      </c>
      <c r="O59" s="393">
        <v>3.6407767</v>
      </c>
      <c r="P59" s="392">
        <v>11.513146799999999</v>
      </c>
      <c r="Q59" s="392">
        <v>10</v>
      </c>
      <c r="R59" s="392">
        <v>-3.7457560000000001E-2</v>
      </c>
      <c r="S59" s="392">
        <v>2.8084350000000002E-3</v>
      </c>
      <c r="T59" s="392">
        <f t="shared" si="0"/>
        <v>-1.8726591768005292E-2</v>
      </c>
      <c r="U59" s="392"/>
    </row>
    <row r="60" spans="1:21">
      <c r="A60" s="392" t="s">
        <v>485</v>
      </c>
      <c r="B60" s="392" t="s">
        <v>44</v>
      </c>
      <c r="C60" s="395" t="s">
        <v>72</v>
      </c>
      <c r="D60" s="392">
        <v>4380</v>
      </c>
      <c r="E60" s="392">
        <v>0.85709999999999997</v>
      </c>
      <c r="F60" s="394"/>
      <c r="G60" s="394"/>
      <c r="H60" s="394" t="s">
        <v>100</v>
      </c>
      <c r="I60" s="394"/>
      <c r="J60" s="392">
        <v>102.66990300000001</v>
      </c>
      <c r="K60" s="393">
        <v>2.4271844699999998</v>
      </c>
      <c r="L60" s="392">
        <v>7.6754312100000002</v>
      </c>
      <c r="M60" s="392">
        <v>10</v>
      </c>
      <c r="N60" s="392">
        <v>97.815534</v>
      </c>
      <c r="O60" s="393">
        <v>2.4271844699999998</v>
      </c>
      <c r="P60" s="392">
        <v>7.6754312100000002</v>
      </c>
      <c r="Q60" s="392">
        <v>10</v>
      </c>
      <c r="R60" s="392">
        <v>-4.8435619999999999E-2</v>
      </c>
      <c r="S60" s="392">
        <v>1.17461E-3</v>
      </c>
      <c r="T60" s="392">
        <f t="shared" si="0"/>
        <v>-2.4213075386617759E-2</v>
      </c>
      <c r="U60" s="392"/>
    </row>
    <row r="61" spans="1:21">
      <c r="A61" s="392" t="s">
        <v>485</v>
      </c>
      <c r="B61" s="392" t="s">
        <v>44</v>
      </c>
      <c r="C61" s="395" t="s">
        <v>72</v>
      </c>
      <c r="D61" s="392">
        <v>4745</v>
      </c>
      <c r="E61" s="392">
        <v>0.92859999999999998</v>
      </c>
      <c r="F61" s="394"/>
      <c r="G61" s="394"/>
      <c r="H61" s="394" t="s">
        <v>100</v>
      </c>
      <c r="I61" s="394"/>
      <c r="J61" s="392">
        <v>82.038835000000006</v>
      </c>
      <c r="K61" s="393">
        <v>3.6407767</v>
      </c>
      <c r="L61" s="392">
        <v>11.513146799999999</v>
      </c>
      <c r="M61" s="392">
        <v>10</v>
      </c>
      <c r="N61" s="392">
        <v>78.398058300000002</v>
      </c>
      <c r="O61" s="393">
        <v>6.0679611700000002</v>
      </c>
      <c r="P61" s="392">
        <v>19.188578</v>
      </c>
      <c r="Q61" s="392">
        <v>10</v>
      </c>
      <c r="R61" s="392">
        <v>-4.5393570000000001E-2</v>
      </c>
      <c r="S61" s="392">
        <v>7.9601329999999994E-3</v>
      </c>
      <c r="T61" s="392">
        <f t="shared" si="0"/>
        <v>-2.2692889553727124E-2</v>
      </c>
      <c r="U61" s="392"/>
    </row>
    <row r="62" spans="1:21">
      <c r="A62" s="392" t="s">
        <v>485</v>
      </c>
      <c r="B62" s="392" t="s">
        <v>44</v>
      </c>
      <c r="C62" s="395" t="s">
        <v>72</v>
      </c>
      <c r="D62" s="392">
        <v>5110</v>
      </c>
      <c r="E62" s="392">
        <v>1</v>
      </c>
      <c r="F62" s="394"/>
      <c r="G62" s="394"/>
      <c r="H62" s="394" t="s">
        <v>100</v>
      </c>
      <c r="I62" s="394" t="s">
        <v>100</v>
      </c>
      <c r="J62" s="392">
        <v>80.825242700000004</v>
      </c>
      <c r="K62" s="393">
        <v>3.6407767</v>
      </c>
      <c r="L62" s="392">
        <v>11.513146799999999</v>
      </c>
      <c r="M62" s="392">
        <v>10</v>
      </c>
      <c r="N62" s="392">
        <v>77.184466</v>
      </c>
      <c r="O62" s="393">
        <v>7.2815534</v>
      </c>
      <c r="P62" s="392">
        <v>23.026293599999999</v>
      </c>
      <c r="Q62" s="392">
        <v>10</v>
      </c>
      <c r="R62" s="392">
        <v>-4.6091109999999998E-2</v>
      </c>
      <c r="S62" s="392">
        <v>1.0929019999999999E-2</v>
      </c>
      <c r="T62" s="392">
        <f t="shared" si="0"/>
        <v>-2.3041474666043754E-2</v>
      </c>
      <c r="U62" s="392"/>
    </row>
    <row r="63" spans="1:21">
      <c r="A63" s="392" t="s">
        <v>486</v>
      </c>
      <c r="B63" s="392" t="s">
        <v>44</v>
      </c>
      <c r="C63" s="395" t="s">
        <v>72</v>
      </c>
      <c r="D63" s="395">
        <v>0</v>
      </c>
      <c r="E63" s="392">
        <v>0</v>
      </c>
      <c r="F63" s="394" t="s">
        <v>100</v>
      </c>
      <c r="G63" s="394"/>
      <c r="H63" s="394"/>
      <c r="I63" s="394"/>
      <c r="J63" s="392">
        <v>108.737864</v>
      </c>
      <c r="K63" s="393">
        <v>3.6407767</v>
      </c>
      <c r="L63" s="392">
        <v>11.513146799999999</v>
      </c>
      <c r="M63" s="392">
        <v>10</v>
      </c>
      <c r="N63" s="392">
        <v>117.23300999999999</v>
      </c>
      <c r="O63" s="393">
        <v>3</v>
      </c>
      <c r="P63" s="392">
        <v>9.4868329800000009</v>
      </c>
      <c r="Q63" s="392">
        <v>10</v>
      </c>
      <c r="R63" s="392">
        <v>7.5223419999999999E-2</v>
      </c>
      <c r="S63" s="392">
        <v>1.7759049999999999E-3</v>
      </c>
      <c r="T63" s="392">
        <f t="shared" si="0"/>
        <v>3.7593986559524444E-2</v>
      </c>
      <c r="U63" s="392"/>
    </row>
    <row r="64" spans="1:21">
      <c r="A64" s="392" t="s">
        <v>486</v>
      </c>
      <c r="B64" s="392" t="s">
        <v>44</v>
      </c>
      <c r="C64" s="395" t="s">
        <v>72</v>
      </c>
      <c r="D64" s="392">
        <v>365</v>
      </c>
      <c r="E64" s="392">
        <v>7.1400000000000005E-2</v>
      </c>
      <c r="F64" s="394"/>
      <c r="G64" s="394" t="s">
        <v>100</v>
      </c>
      <c r="H64" s="394"/>
      <c r="I64" s="394"/>
      <c r="J64" s="392">
        <v>136.650485</v>
      </c>
      <c r="K64" s="393">
        <v>8.4951456299999997</v>
      </c>
      <c r="L64" s="392">
        <v>26.864009200000002</v>
      </c>
      <c r="M64" s="392">
        <v>10</v>
      </c>
      <c r="N64" s="392">
        <v>39.5631068</v>
      </c>
      <c r="O64" s="393">
        <v>2.4271844699999998</v>
      </c>
      <c r="P64" s="392">
        <v>7.6754312100000002</v>
      </c>
      <c r="Q64" s="392">
        <v>10</v>
      </c>
      <c r="R64" s="392">
        <v>-1.2395294299999999</v>
      </c>
      <c r="S64" s="392">
        <v>7.6285160000000001E-3</v>
      </c>
      <c r="T64" s="392">
        <f t="shared" si="0"/>
        <v>-0.55096418618033072</v>
      </c>
      <c r="U64" s="392"/>
    </row>
    <row r="65" spans="1:21">
      <c r="A65" s="392" t="s">
        <v>486</v>
      </c>
      <c r="B65" s="392" t="s">
        <v>44</v>
      </c>
      <c r="C65" s="395" t="s">
        <v>72</v>
      </c>
      <c r="D65" s="392">
        <v>730</v>
      </c>
      <c r="E65" s="392">
        <v>0.1429</v>
      </c>
      <c r="F65" s="394"/>
      <c r="G65" s="394"/>
      <c r="H65" s="394" t="s">
        <v>100</v>
      </c>
      <c r="I65" s="394"/>
      <c r="J65" s="392">
        <v>130.58252400000001</v>
      </c>
      <c r="K65" s="393">
        <v>4.8543689299999997</v>
      </c>
      <c r="L65" s="392">
        <v>15.3508624</v>
      </c>
      <c r="M65" s="392">
        <v>10</v>
      </c>
      <c r="N65" s="392">
        <v>71.116504899999995</v>
      </c>
      <c r="O65" s="393">
        <v>4.8543689299999997</v>
      </c>
      <c r="P65" s="392">
        <v>15.3508624</v>
      </c>
      <c r="Q65" s="392">
        <v>10</v>
      </c>
      <c r="R65" s="392">
        <v>-0.60768595000000003</v>
      </c>
      <c r="S65" s="392">
        <v>6.0413039999999999E-3</v>
      </c>
      <c r="T65" s="392">
        <f t="shared" si="0"/>
        <v>-0.29482551018866116</v>
      </c>
      <c r="U65" s="392"/>
    </row>
    <row r="66" spans="1:21">
      <c r="A66" s="392" t="s">
        <v>486</v>
      </c>
      <c r="B66" s="392" t="s">
        <v>44</v>
      </c>
      <c r="C66" s="395" t="s">
        <v>72</v>
      </c>
      <c r="D66" s="392">
        <v>1095</v>
      </c>
      <c r="E66" s="392">
        <v>0.21429999999999999</v>
      </c>
      <c r="F66" s="394"/>
      <c r="G66" s="394"/>
      <c r="H66" s="394" t="s">
        <v>100</v>
      </c>
      <c r="I66" s="394"/>
      <c r="J66" s="392">
        <v>122.087379</v>
      </c>
      <c r="K66" s="393">
        <v>4.8543689299999997</v>
      </c>
      <c r="L66" s="392">
        <v>15.3508624</v>
      </c>
      <c r="M66" s="392">
        <v>10</v>
      </c>
      <c r="N66" s="392">
        <v>79.611650499999996</v>
      </c>
      <c r="O66" s="393">
        <v>3.6407767</v>
      </c>
      <c r="P66" s="392">
        <v>11.513146799999999</v>
      </c>
      <c r="Q66" s="392">
        <v>10</v>
      </c>
      <c r="R66" s="392">
        <v>-0.42757655999999999</v>
      </c>
      <c r="S66" s="392">
        <v>3.6723599999999999E-3</v>
      </c>
      <c r="T66" s="392">
        <f t="shared" si="0"/>
        <v>-0.21058965234138621</v>
      </c>
      <c r="U66" s="392"/>
    </row>
    <row r="67" spans="1:21">
      <c r="A67" s="392" t="s">
        <v>486</v>
      </c>
      <c r="B67" s="392" t="s">
        <v>44</v>
      </c>
      <c r="C67" s="395" t="s">
        <v>72</v>
      </c>
      <c r="D67" s="392">
        <v>1460</v>
      </c>
      <c r="E67" s="392">
        <v>0.28570000000000001</v>
      </c>
      <c r="F67" s="394"/>
      <c r="G67" s="394"/>
      <c r="H67" s="394" t="s">
        <v>100</v>
      </c>
      <c r="I67" s="394"/>
      <c r="J67" s="392">
        <v>113.59223299999999</v>
      </c>
      <c r="K67" s="393">
        <v>3.6407767</v>
      </c>
      <c r="L67" s="392">
        <v>11.513146799999999</v>
      </c>
      <c r="M67" s="392">
        <v>10</v>
      </c>
      <c r="N67" s="392">
        <v>94.174757299999996</v>
      </c>
      <c r="O67" s="393">
        <v>4.8543689299999997</v>
      </c>
      <c r="P67" s="392">
        <v>15.3508624</v>
      </c>
      <c r="Q67" s="392">
        <v>10</v>
      </c>
      <c r="R67" s="392">
        <v>-0.18746296000000001</v>
      </c>
      <c r="S67" s="392">
        <v>3.6843150000000001E-3</v>
      </c>
      <c r="T67" s="392">
        <f t="shared" ref="T67:T130" si="1">(N67-J67)/(J67+N67)</f>
        <v>-9.3457943785789144E-2</v>
      </c>
      <c r="U67" s="392"/>
    </row>
    <row r="68" spans="1:21">
      <c r="A68" s="392" t="s">
        <v>486</v>
      </c>
      <c r="B68" s="392" t="s">
        <v>44</v>
      </c>
      <c r="C68" s="395" t="s">
        <v>72</v>
      </c>
      <c r="D68" s="392">
        <v>1825</v>
      </c>
      <c r="E68" s="392">
        <v>0.35709999999999997</v>
      </c>
      <c r="F68" s="394"/>
      <c r="G68" s="394"/>
      <c r="H68" s="394" t="s">
        <v>100</v>
      </c>
      <c r="I68" s="394"/>
      <c r="J68" s="392">
        <v>118.446602</v>
      </c>
      <c r="K68" s="393">
        <v>4.8543689299999997</v>
      </c>
      <c r="L68" s="392">
        <v>15.3508624</v>
      </c>
      <c r="M68" s="392">
        <v>10</v>
      </c>
      <c r="N68" s="392">
        <v>90.533980600000007</v>
      </c>
      <c r="O68" s="393">
        <v>4.8543689299999997</v>
      </c>
      <c r="P68" s="392">
        <v>15.3508624</v>
      </c>
      <c r="Q68" s="392">
        <v>10</v>
      </c>
      <c r="R68" s="392">
        <v>-0.26873699000000001</v>
      </c>
      <c r="S68" s="392">
        <v>4.5546859999999996E-3</v>
      </c>
      <c r="T68" s="392">
        <f t="shared" si="1"/>
        <v>-0.13356562151722126</v>
      </c>
      <c r="U68" s="392"/>
    </row>
    <row r="69" spans="1:21">
      <c r="A69" s="392" t="s">
        <v>486</v>
      </c>
      <c r="B69" s="392" t="s">
        <v>44</v>
      </c>
      <c r="C69" s="395" t="s">
        <v>72</v>
      </c>
      <c r="D69" s="392">
        <v>2190</v>
      </c>
      <c r="E69" s="392">
        <v>0.42859999999999998</v>
      </c>
      <c r="F69" s="394"/>
      <c r="G69" s="394"/>
      <c r="H69" s="394" t="s">
        <v>100</v>
      </c>
      <c r="I69" s="394"/>
      <c r="J69" s="392">
        <v>118.446602</v>
      </c>
      <c r="K69" s="393">
        <v>4.8543689299999997</v>
      </c>
      <c r="L69" s="392">
        <v>15.3508624</v>
      </c>
      <c r="M69" s="392">
        <v>10</v>
      </c>
      <c r="N69" s="392">
        <v>100.242718</v>
      </c>
      <c r="O69" s="393">
        <v>4.8543689299999997</v>
      </c>
      <c r="P69" s="392">
        <v>15.3508624</v>
      </c>
      <c r="Q69" s="392">
        <v>10</v>
      </c>
      <c r="R69" s="392">
        <v>-0.16686781000000001</v>
      </c>
      <c r="S69" s="392">
        <v>4.0247479999999999E-3</v>
      </c>
      <c r="T69" s="392">
        <f t="shared" si="1"/>
        <v>-8.3240845963579752E-2</v>
      </c>
      <c r="U69" s="392"/>
    </row>
    <row r="70" spans="1:21">
      <c r="A70" s="392" t="s">
        <v>486</v>
      </c>
      <c r="B70" s="392" t="s">
        <v>44</v>
      </c>
      <c r="C70" s="395" t="s">
        <v>72</v>
      </c>
      <c r="D70" s="392">
        <v>2555</v>
      </c>
      <c r="E70" s="392">
        <v>0.5</v>
      </c>
      <c r="F70" s="394"/>
      <c r="G70" s="394"/>
      <c r="H70" s="394" t="s">
        <v>100</v>
      </c>
      <c r="I70" s="394"/>
      <c r="J70" s="392">
        <v>117.23300999999999</v>
      </c>
      <c r="K70" s="393">
        <v>3.6407767</v>
      </c>
      <c r="L70" s="392">
        <v>11.513146799999999</v>
      </c>
      <c r="M70" s="392">
        <v>10</v>
      </c>
      <c r="N70" s="392">
        <v>108.737864</v>
      </c>
      <c r="O70" s="393">
        <v>8.4951456299999997</v>
      </c>
      <c r="P70" s="392">
        <v>26.864009200000002</v>
      </c>
      <c r="Q70" s="392">
        <v>10</v>
      </c>
      <c r="R70" s="392">
        <v>-7.5223419999999999E-2</v>
      </c>
      <c r="S70" s="392">
        <v>7.0679849999999997E-3</v>
      </c>
      <c r="T70" s="392">
        <f t="shared" si="1"/>
        <v>-3.7593986559524444E-2</v>
      </c>
      <c r="U70" s="392"/>
    </row>
    <row r="71" spans="1:21">
      <c r="A71" s="392" t="s">
        <v>486</v>
      </c>
      <c r="B71" s="392" t="s">
        <v>44</v>
      </c>
      <c r="C71" s="395" t="s">
        <v>72</v>
      </c>
      <c r="D71" s="392">
        <v>2920</v>
      </c>
      <c r="E71" s="392">
        <v>0.57140000000000002</v>
      </c>
      <c r="F71" s="394"/>
      <c r="G71" s="394"/>
      <c r="H71" s="394" t="s">
        <v>100</v>
      </c>
      <c r="I71" s="394"/>
      <c r="J71" s="392">
        <v>107.524272</v>
      </c>
      <c r="K71" s="393">
        <v>4.8543689299999997</v>
      </c>
      <c r="L71" s="392">
        <v>15.3508624</v>
      </c>
      <c r="M71" s="392">
        <v>10</v>
      </c>
      <c r="N71" s="392">
        <v>92.961165100000002</v>
      </c>
      <c r="O71" s="393">
        <v>6.0679611700000002</v>
      </c>
      <c r="P71" s="392">
        <v>19.188578</v>
      </c>
      <c r="Q71" s="392">
        <v>10</v>
      </c>
      <c r="R71" s="392">
        <v>-0.14553478</v>
      </c>
      <c r="S71" s="392">
        <v>6.2989420000000001E-3</v>
      </c>
      <c r="T71" s="392">
        <f t="shared" si="1"/>
        <v>-7.2639225624832146E-2</v>
      </c>
      <c r="U71" s="392"/>
    </row>
    <row r="72" spans="1:21">
      <c r="A72" s="392" t="s">
        <v>486</v>
      </c>
      <c r="B72" s="392" t="s">
        <v>44</v>
      </c>
      <c r="C72" s="395" t="s">
        <v>72</v>
      </c>
      <c r="D72" s="392">
        <v>3285</v>
      </c>
      <c r="E72" s="392">
        <v>0.64290000000000003</v>
      </c>
      <c r="F72" s="394"/>
      <c r="G72" s="394"/>
      <c r="H72" s="394" t="s">
        <v>100</v>
      </c>
      <c r="I72" s="394"/>
      <c r="J72" s="392">
        <v>96.601941800000006</v>
      </c>
      <c r="K72" s="393">
        <v>2.4271844699999998</v>
      </c>
      <c r="L72" s="392">
        <v>7.6754312100000002</v>
      </c>
      <c r="M72" s="392">
        <v>10</v>
      </c>
      <c r="N72" s="392">
        <v>86.893203900000003</v>
      </c>
      <c r="O72" s="393">
        <v>3.6407767</v>
      </c>
      <c r="P72" s="392">
        <v>11.513146799999999</v>
      </c>
      <c r="Q72" s="392">
        <v>10</v>
      </c>
      <c r="R72" s="392">
        <v>-0.10591902</v>
      </c>
      <c r="S72" s="392">
        <v>2.3868600000000002E-3</v>
      </c>
      <c r="T72" s="392">
        <f t="shared" si="1"/>
        <v>-5.2910053085943848E-2</v>
      </c>
      <c r="U72" s="392"/>
    </row>
    <row r="73" spans="1:21">
      <c r="A73" s="392" t="s">
        <v>486</v>
      </c>
      <c r="B73" s="392" t="s">
        <v>44</v>
      </c>
      <c r="C73" s="395" t="s">
        <v>72</v>
      </c>
      <c r="D73" s="392">
        <v>3650</v>
      </c>
      <c r="E73" s="392">
        <v>0.71430000000000005</v>
      </c>
      <c r="F73" s="394"/>
      <c r="G73" s="394"/>
      <c r="H73" s="394" t="s">
        <v>100</v>
      </c>
      <c r="I73" s="394"/>
      <c r="J73" s="392">
        <v>99.029126199999993</v>
      </c>
      <c r="K73" s="393">
        <v>3.6407767</v>
      </c>
      <c r="L73" s="392">
        <v>11.513146799999999</v>
      </c>
      <c r="M73" s="392">
        <v>10</v>
      </c>
      <c r="N73" s="392">
        <v>85.679611699999995</v>
      </c>
      <c r="O73" s="393">
        <v>4.8543689299999997</v>
      </c>
      <c r="P73" s="392">
        <v>15.3508624</v>
      </c>
      <c r="Q73" s="392">
        <v>10</v>
      </c>
      <c r="R73" s="392">
        <v>-0.14479912</v>
      </c>
      <c r="S73" s="392">
        <v>4.5616850000000002E-3</v>
      </c>
      <c r="T73" s="392">
        <f t="shared" si="1"/>
        <v>-7.2273324217218854E-2</v>
      </c>
      <c r="U73" s="392"/>
    </row>
    <row r="74" spans="1:21">
      <c r="A74" s="392" t="s">
        <v>486</v>
      </c>
      <c r="B74" s="392" t="s">
        <v>44</v>
      </c>
      <c r="C74" s="395" t="s">
        <v>72</v>
      </c>
      <c r="D74" s="392">
        <v>4015</v>
      </c>
      <c r="E74" s="392">
        <v>0.78569999999999995</v>
      </c>
      <c r="F74" s="394"/>
      <c r="G74" s="394"/>
      <c r="H74" s="394" t="s">
        <v>100</v>
      </c>
      <c r="I74" s="394"/>
      <c r="J74" s="392">
        <v>99.029126199999993</v>
      </c>
      <c r="K74" s="393">
        <v>3.6407767</v>
      </c>
      <c r="L74" s="392">
        <v>11.513146799999999</v>
      </c>
      <c r="M74" s="392">
        <v>10</v>
      </c>
      <c r="N74" s="392">
        <v>89.320388399999999</v>
      </c>
      <c r="O74" s="393">
        <v>6.0679611700000002</v>
      </c>
      <c r="P74" s="392">
        <v>19.188578</v>
      </c>
      <c r="Q74" s="392">
        <v>10</v>
      </c>
      <c r="R74" s="392">
        <v>-0.10318424</v>
      </c>
      <c r="S74" s="392">
        <v>5.9667779999999998E-3</v>
      </c>
      <c r="T74" s="392">
        <f t="shared" si="1"/>
        <v>-5.1546391402274391E-2</v>
      </c>
      <c r="U74" s="392"/>
    </row>
    <row r="75" spans="1:21">
      <c r="A75" s="392" t="s">
        <v>486</v>
      </c>
      <c r="B75" s="392" t="s">
        <v>44</v>
      </c>
      <c r="C75" s="395" t="s">
        <v>72</v>
      </c>
      <c r="D75" s="392">
        <v>4380</v>
      </c>
      <c r="E75" s="392">
        <v>0.85709999999999997</v>
      </c>
      <c r="F75" s="394"/>
      <c r="G75" s="394"/>
      <c r="H75" s="394" t="s">
        <v>100</v>
      </c>
      <c r="I75" s="394"/>
      <c r="J75" s="392">
        <v>102.66990300000001</v>
      </c>
      <c r="K75" s="393">
        <v>2.4271844699999998</v>
      </c>
      <c r="L75" s="392">
        <v>7.6754312100000002</v>
      </c>
      <c r="M75" s="392">
        <v>10</v>
      </c>
      <c r="N75" s="392">
        <v>94.174757299999996</v>
      </c>
      <c r="O75" s="393">
        <v>6.0679611700000002</v>
      </c>
      <c r="P75" s="392">
        <v>19.188578</v>
      </c>
      <c r="Q75" s="392">
        <v>10</v>
      </c>
      <c r="R75" s="392">
        <v>-8.636684E-2</v>
      </c>
      <c r="S75" s="392">
        <v>4.7104909999999998E-3</v>
      </c>
      <c r="T75" s="392">
        <f t="shared" si="1"/>
        <v>-4.3156597121065059E-2</v>
      </c>
      <c r="U75" s="392"/>
    </row>
    <row r="76" spans="1:21">
      <c r="A76" s="392" t="s">
        <v>486</v>
      </c>
      <c r="B76" s="392" t="s">
        <v>44</v>
      </c>
      <c r="C76" s="395" t="s">
        <v>72</v>
      </c>
      <c r="D76" s="392">
        <v>4745</v>
      </c>
      <c r="E76" s="392">
        <v>0.92859999999999998</v>
      </c>
      <c r="F76" s="394"/>
      <c r="G76" s="394"/>
      <c r="H76" s="394" t="s">
        <v>100</v>
      </c>
      <c r="I76" s="394"/>
      <c r="J76" s="392">
        <v>82.038835000000006</v>
      </c>
      <c r="K76" s="393">
        <v>3.6407767</v>
      </c>
      <c r="L76" s="392">
        <v>11.513146799999999</v>
      </c>
      <c r="M76" s="392">
        <v>10</v>
      </c>
      <c r="N76" s="392">
        <v>72.330097100000003</v>
      </c>
      <c r="O76" s="393">
        <v>3.6407767</v>
      </c>
      <c r="P76" s="392">
        <v>11.513146799999999</v>
      </c>
      <c r="Q76" s="392">
        <v>10</v>
      </c>
      <c r="R76" s="392">
        <v>-0.12595240999999999</v>
      </c>
      <c r="S76" s="392">
        <v>4.5031389999999998E-3</v>
      </c>
      <c r="T76" s="392">
        <f t="shared" si="1"/>
        <v>-6.2893081968790815E-2</v>
      </c>
      <c r="U76" s="392"/>
    </row>
    <row r="77" spans="1:21">
      <c r="A77" s="392" t="s">
        <v>486</v>
      </c>
      <c r="B77" s="392" t="s">
        <v>44</v>
      </c>
      <c r="C77" s="395" t="s">
        <v>72</v>
      </c>
      <c r="D77" s="392">
        <v>5110</v>
      </c>
      <c r="E77" s="392">
        <v>1</v>
      </c>
      <c r="F77" s="394"/>
      <c r="G77" s="394"/>
      <c r="H77" s="394" t="s">
        <v>100</v>
      </c>
      <c r="I77" s="394" t="s">
        <v>100</v>
      </c>
      <c r="J77" s="392">
        <v>80.825242700000004</v>
      </c>
      <c r="K77" s="393">
        <v>3.6407767</v>
      </c>
      <c r="L77" s="392">
        <v>11.513146799999999</v>
      </c>
      <c r="M77" s="392">
        <v>10</v>
      </c>
      <c r="N77" s="392">
        <v>82.038835000000006</v>
      </c>
      <c r="O77" s="393">
        <v>4.8543689299999997</v>
      </c>
      <c r="P77" s="392">
        <v>15.3508624</v>
      </c>
      <c r="Q77" s="392">
        <v>10</v>
      </c>
      <c r="R77" s="392">
        <v>1.4903410000000001E-2</v>
      </c>
      <c r="S77" s="392">
        <v>5.5303339999999996E-3</v>
      </c>
      <c r="T77" s="392">
        <f t="shared" si="1"/>
        <v>7.4515652385633594E-3</v>
      </c>
      <c r="U77" s="392"/>
    </row>
    <row r="78" spans="1:21">
      <c r="A78" s="392" t="s">
        <v>489</v>
      </c>
      <c r="B78" s="392" t="s">
        <v>44</v>
      </c>
      <c r="C78" s="395" t="s">
        <v>72</v>
      </c>
      <c r="D78" s="395">
        <v>0</v>
      </c>
      <c r="E78" s="392">
        <v>0</v>
      </c>
      <c r="F78" s="394" t="s">
        <v>100</v>
      </c>
      <c r="G78" s="394"/>
      <c r="H78" s="394"/>
      <c r="I78" s="394"/>
      <c r="J78" s="392">
        <v>108.737864</v>
      </c>
      <c r="K78" s="393">
        <v>3.6407767</v>
      </c>
      <c r="L78" s="392">
        <v>11.513146799999999</v>
      </c>
      <c r="M78" s="392">
        <v>10</v>
      </c>
      <c r="N78" s="392">
        <v>117.23300999999999</v>
      </c>
      <c r="O78" s="393">
        <v>3</v>
      </c>
      <c r="P78" s="392">
        <v>9.4868329800000009</v>
      </c>
      <c r="Q78" s="392">
        <v>10</v>
      </c>
      <c r="R78" s="392">
        <v>7.5223419999999999E-2</v>
      </c>
      <c r="S78" s="392">
        <v>1.7759049999999999E-3</v>
      </c>
      <c r="T78" s="392">
        <f t="shared" si="1"/>
        <v>3.7593986559524444E-2</v>
      </c>
      <c r="U78" s="392"/>
    </row>
    <row r="79" spans="1:21">
      <c r="A79" s="392" t="s">
        <v>489</v>
      </c>
      <c r="B79" s="392" t="s">
        <v>44</v>
      </c>
      <c r="C79" s="395" t="s">
        <v>72</v>
      </c>
      <c r="D79" s="392">
        <v>365</v>
      </c>
      <c r="E79" s="392">
        <v>7.1400000000000005E-2</v>
      </c>
      <c r="F79" s="394"/>
      <c r="G79" s="394" t="s">
        <v>100</v>
      </c>
      <c r="H79" s="394"/>
      <c r="I79" s="394"/>
      <c r="J79" s="392">
        <v>136.650485</v>
      </c>
      <c r="K79" s="393">
        <v>8.4951456299999997</v>
      </c>
      <c r="L79" s="392">
        <v>26.864009200000002</v>
      </c>
      <c r="M79" s="392">
        <v>10</v>
      </c>
      <c r="N79" s="392">
        <v>18.932038800000001</v>
      </c>
      <c r="O79" s="393">
        <v>1.2135922299999999</v>
      </c>
      <c r="P79" s="392">
        <v>3.8377156100000001</v>
      </c>
      <c r="Q79" s="392">
        <v>10</v>
      </c>
      <c r="R79" s="392">
        <v>-1.9765708</v>
      </c>
      <c r="S79" s="392">
        <v>7.9738699999999992E-3</v>
      </c>
      <c r="T79" s="392">
        <f t="shared" si="1"/>
        <v>-0.75663026492182417</v>
      </c>
      <c r="U79" s="392"/>
    </row>
    <row r="80" spans="1:21">
      <c r="A80" s="392" t="s">
        <v>489</v>
      </c>
      <c r="B80" s="392" t="s">
        <v>44</v>
      </c>
      <c r="C80" s="395" t="s">
        <v>72</v>
      </c>
      <c r="D80" s="392">
        <v>730</v>
      </c>
      <c r="E80" s="392">
        <v>0.1429</v>
      </c>
      <c r="F80" s="394"/>
      <c r="G80" s="394"/>
      <c r="H80" s="394" t="s">
        <v>100</v>
      </c>
      <c r="I80" s="394"/>
      <c r="J80" s="392">
        <v>130.58252400000001</v>
      </c>
      <c r="K80" s="393">
        <v>4.8543689299999997</v>
      </c>
      <c r="L80" s="392">
        <v>15.3508624</v>
      </c>
      <c r="M80" s="392">
        <v>10</v>
      </c>
      <c r="N80" s="392">
        <v>37.135922299999997</v>
      </c>
      <c r="O80" s="393">
        <v>4.8543689299999997</v>
      </c>
      <c r="P80" s="392">
        <v>15.3508624</v>
      </c>
      <c r="Q80" s="392">
        <v>10</v>
      </c>
      <c r="R80" s="392">
        <v>-1.2574206400000001</v>
      </c>
      <c r="S80" s="392">
        <v>1.8469405000000001E-2</v>
      </c>
      <c r="T80" s="392">
        <f t="shared" si="1"/>
        <v>-0.55716353067599333</v>
      </c>
      <c r="U80" s="392"/>
    </row>
    <row r="81" spans="1:21">
      <c r="A81" s="392" t="s">
        <v>489</v>
      </c>
      <c r="B81" s="392" t="s">
        <v>44</v>
      </c>
      <c r="C81" s="395" t="s">
        <v>72</v>
      </c>
      <c r="D81" s="392">
        <v>1095</v>
      </c>
      <c r="E81" s="392">
        <v>0.21429999999999999</v>
      </c>
      <c r="F81" s="394"/>
      <c r="G81" s="394"/>
      <c r="H81" s="394" t="s">
        <v>100</v>
      </c>
      <c r="I81" s="394"/>
      <c r="J81" s="392">
        <v>122.087379</v>
      </c>
      <c r="K81" s="393">
        <v>4.8543689299999997</v>
      </c>
      <c r="L81" s="392">
        <v>15.3508624</v>
      </c>
      <c r="M81" s="392">
        <v>10</v>
      </c>
      <c r="N81" s="392">
        <v>48.058252400000001</v>
      </c>
      <c r="O81" s="393">
        <v>3.6407767</v>
      </c>
      <c r="P81" s="392">
        <v>11.513146799999999</v>
      </c>
      <c r="Q81" s="392">
        <v>10</v>
      </c>
      <c r="R81" s="392">
        <v>-0.93232314000000005</v>
      </c>
      <c r="S81" s="392">
        <v>7.3201819999999997E-3</v>
      </c>
      <c r="T81" s="392">
        <f t="shared" si="1"/>
        <v>-0.43509272610098876</v>
      </c>
      <c r="U81" s="392"/>
    </row>
    <row r="82" spans="1:21">
      <c r="A82" s="392" t="s">
        <v>489</v>
      </c>
      <c r="B82" s="392" t="s">
        <v>44</v>
      </c>
      <c r="C82" s="395" t="s">
        <v>72</v>
      </c>
      <c r="D82" s="392">
        <v>1460</v>
      </c>
      <c r="E82" s="392">
        <v>0.28570000000000001</v>
      </c>
      <c r="F82" s="394"/>
      <c r="G82" s="394"/>
      <c r="H82" s="394" t="s">
        <v>100</v>
      </c>
      <c r="I82" s="394"/>
      <c r="J82" s="392">
        <v>113.59223299999999</v>
      </c>
      <c r="K82" s="393">
        <v>3.6407767</v>
      </c>
      <c r="L82" s="392">
        <v>11.513146799999999</v>
      </c>
      <c r="M82" s="392">
        <v>10</v>
      </c>
      <c r="N82" s="392">
        <v>49.271844700000003</v>
      </c>
      <c r="O82" s="393">
        <v>4.8543689299999997</v>
      </c>
      <c r="P82" s="392">
        <v>15.3508624</v>
      </c>
      <c r="Q82" s="392">
        <v>10</v>
      </c>
      <c r="R82" s="392">
        <v>-0.83526232</v>
      </c>
      <c r="S82" s="392">
        <v>1.0733902E-2</v>
      </c>
      <c r="T82" s="392">
        <f t="shared" si="1"/>
        <v>-0.39493293553953546</v>
      </c>
      <c r="U82" s="392"/>
    </row>
    <row r="83" spans="1:21">
      <c r="A83" s="392" t="s">
        <v>489</v>
      </c>
      <c r="B83" s="392" t="s">
        <v>44</v>
      </c>
      <c r="C83" s="395" t="s">
        <v>72</v>
      </c>
      <c r="D83" s="392">
        <v>1825</v>
      </c>
      <c r="E83" s="392">
        <v>0.35709999999999997</v>
      </c>
      <c r="F83" s="394"/>
      <c r="G83" s="394"/>
      <c r="H83" s="394" t="s">
        <v>100</v>
      </c>
      <c r="I83" s="394"/>
      <c r="J83" s="392">
        <v>118.446602</v>
      </c>
      <c r="K83" s="393">
        <v>4.8543689299999997</v>
      </c>
      <c r="L83" s="392">
        <v>15.3508624</v>
      </c>
      <c r="M83" s="392">
        <v>10</v>
      </c>
      <c r="N83" s="392">
        <v>63.834951500000003</v>
      </c>
      <c r="O83" s="393">
        <v>4.8543689299999997</v>
      </c>
      <c r="P83" s="392">
        <v>15.3508624</v>
      </c>
      <c r="Q83" s="392">
        <v>10</v>
      </c>
      <c r="R83" s="392">
        <v>-0.61816137000000004</v>
      </c>
      <c r="S83" s="392">
        <v>7.462593E-3</v>
      </c>
      <c r="T83" s="392">
        <f t="shared" si="1"/>
        <v>-0.29960053253550967</v>
      </c>
      <c r="U83" s="392"/>
    </row>
    <row r="84" spans="1:21">
      <c r="A84" s="392" t="s">
        <v>489</v>
      </c>
      <c r="B84" s="392" t="s">
        <v>44</v>
      </c>
      <c r="C84" s="395" t="s">
        <v>72</v>
      </c>
      <c r="D84" s="392">
        <v>2190</v>
      </c>
      <c r="E84" s="392">
        <v>0.42859999999999998</v>
      </c>
      <c r="F84" s="394"/>
      <c r="G84" s="394"/>
      <c r="H84" s="394" t="s">
        <v>100</v>
      </c>
      <c r="I84" s="394"/>
      <c r="J84" s="392">
        <v>118.446602</v>
      </c>
      <c r="K84" s="393">
        <v>4.8543689299999997</v>
      </c>
      <c r="L84" s="392">
        <v>15.3508624</v>
      </c>
      <c r="M84" s="392">
        <v>10</v>
      </c>
      <c r="N84" s="392">
        <v>75.970873800000007</v>
      </c>
      <c r="O84" s="393">
        <v>6.0679611700000002</v>
      </c>
      <c r="P84" s="392">
        <v>19.188578</v>
      </c>
      <c r="Q84" s="392">
        <v>10</v>
      </c>
      <c r="R84" s="392">
        <v>-0.44411221000000001</v>
      </c>
      <c r="S84" s="392">
        <v>8.0592249999999997E-3</v>
      </c>
      <c r="T84" s="392">
        <f t="shared" si="1"/>
        <v>-0.21847690401913958</v>
      </c>
      <c r="U84" s="392"/>
    </row>
    <row r="85" spans="1:21">
      <c r="A85" s="392" t="s">
        <v>489</v>
      </c>
      <c r="B85" s="392" t="s">
        <v>44</v>
      </c>
      <c r="C85" s="395" t="s">
        <v>72</v>
      </c>
      <c r="D85" s="392">
        <v>2555</v>
      </c>
      <c r="E85" s="392">
        <v>0.5</v>
      </c>
      <c r="F85" s="394"/>
      <c r="G85" s="394"/>
      <c r="H85" s="394" t="s">
        <v>100</v>
      </c>
      <c r="I85" s="394"/>
      <c r="J85" s="392">
        <v>117.23300999999999</v>
      </c>
      <c r="K85" s="393">
        <v>3.6407767</v>
      </c>
      <c r="L85" s="392">
        <v>11.513146799999999</v>
      </c>
      <c r="M85" s="392">
        <v>10</v>
      </c>
      <c r="N85" s="392">
        <v>84.466019399999993</v>
      </c>
      <c r="O85" s="393">
        <v>8.4951456299999997</v>
      </c>
      <c r="P85" s="392">
        <v>26.864009200000002</v>
      </c>
      <c r="Q85" s="392">
        <v>10</v>
      </c>
      <c r="R85" s="392">
        <v>-0.32781417000000002</v>
      </c>
      <c r="S85" s="392">
        <v>1.1079742E-2</v>
      </c>
      <c r="T85" s="392">
        <f t="shared" si="1"/>
        <v>-0.16245487495637898</v>
      </c>
      <c r="U85" s="392"/>
    </row>
    <row r="86" spans="1:21">
      <c r="A86" s="392" t="s">
        <v>489</v>
      </c>
      <c r="B86" s="392" t="s">
        <v>44</v>
      </c>
      <c r="C86" s="395" t="s">
        <v>72</v>
      </c>
      <c r="D86" s="392">
        <v>2920</v>
      </c>
      <c r="E86" s="392">
        <v>0.57140000000000002</v>
      </c>
      <c r="F86" s="394"/>
      <c r="G86" s="394"/>
      <c r="H86" s="394" t="s">
        <v>100</v>
      </c>
      <c r="I86" s="394"/>
      <c r="J86" s="392">
        <v>107.524272</v>
      </c>
      <c r="K86" s="393">
        <v>4.8543689299999997</v>
      </c>
      <c r="L86" s="392">
        <v>15.3508624</v>
      </c>
      <c r="M86" s="392">
        <v>10</v>
      </c>
      <c r="N86" s="392">
        <v>71.116504899999995</v>
      </c>
      <c r="O86" s="393">
        <v>4.8543689299999997</v>
      </c>
      <c r="P86" s="392">
        <v>15.3508624</v>
      </c>
      <c r="Q86" s="392">
        <v>10</v>
      </c>
      <c r="R86" s="392">
        <v>-0.41339715999999999</v>
      </c>
      <c r="S86" s="392">
        <v>6.6975710000000003E-3</v>
      </c>
      <c r="T86" s="392">
        <f t="shared" si="1"/>
        <v>-0.20380434821093751</v>
      </c>
      <c r="U86" s="392"/>
    </row>
    <row r="87" spans="1:21">
      <c r="A87" s="392" t="s">
        <v>489</v>
      </c>
      <c r="B87" s="392" t="s">
        <v>44</v>
      </c>
      <c r="C87" s="395" t="s">
        <v>72</v>
      </c>
      <c r="D87" s="392">
        <v>3285</v>
      </c>
      <c r="E87" s="392">
        <v>0.64290000000000003</v>
      </c>
      <c r="F87" s="394"/>
      <c r="G87" s="394"/>
      <c r="H87" s="394" t="s">
        <v>100</v>
      </c>
      <c r="I87" s="394"/>
      <c r="J87" s="392">
        <v>96.601941800000006</v>
      </c>
      <c r="K87" s="393">
        <v>2.4271844699999998</v>
      </c>
      <c r="L87" s="392">
        <v>7.6754312100000002</v>
      </c>
      <c r="M87" s="392">
        <v>10</v>
      </c>
      <c r="N87" s="392">
        <v>67.475728200000006</v>
      </c>
      <c r="O87" s="393">
        <v>9.7087378599999994</v>
      </c>
      <c r="P87" s="392">
        <v>30.701724899999999</v>
      </c>
      <c r="Q87" s="392">
        <v>10</v>
      </c>
      <c r="R87" s="392">
        <v>-0.35883089000000001</v>
      </c>
      <c r="S87" s="392">
        <v>2.1334158999999998E-2</v>
      </c>
      <c r="T87" s="392">
        <f t="shared" si="1"/>
        <v>-0.17751479284170721</v>
      </c>
      <c r="U87" s="392"/>
    </row>
    <row r="88" spans="1:21">
      <c r="A88" s="392" t="s">
        <v>489</v>
      </c>
      <c r="B88" s="392" t="s">
        <v>44</v>
      </c>
      <c r="C88" s="395" t="s">
        <v>72</v>
      </c>
      <c r="D88" s="392">
        <v>3650</v>
      </c>
      <c r="E88" s="392">
        <v>0.71430000000000005</v>
      </c>
      <c r="F88" s="394"/>
      <c r="G88" s="394"/>
      <c r="H88" s="394" t="s">
        <v>100</v>
      </c>
      <c r="I88" s="394"/>
      <c r="J88" s="392">
        <v>99.029126199999993</v>
      </c>
      <c r="K88" s="393">
        <v>3.6407767</v>
      </c>
      <c r="L88" s="392">
        <v>11.513146799999999</v>
      </c>
      <c r="M88" s="392">
        <v>10</v>
      </c>
      <c r="N88" s="392">
        <v>72.330097100000003</v>
      </c>
      <c r="O88" s="393">
        <v>7.2815534</v>
      </c>
      <c r="P88" s="392">
        <v>23.026293599999999</v>
      </c>
      <c r="Q88" s="392">
        <v>10</v>
      </c>
      <c r="R88" s="392">
        <v>-0.31417369000000001</v>
      </c>
      <c r="S88" s="392">
        <v>1.1486322E-2</v>
      </c>
      <c r="T88" s="392">
        <f t="shared" si="1"/>
        <v>-0.15580736528700168</v>
      </c>
      <c r="U88" s="392"/>
    </row>
    <row r="89" spans="1:21">
      <c r="A89" s="392" t="s">
        <v>489</v>
      </c>
      <c r="B89" s="392" t="s">
        <v>44</v>
      </c>
      <c r="C89" s="395" t="s">
        <v>72</v>
      </c>
      <c r="D89" s="392">
        <v>4015</v>
      </c>
      <c r="E89" s="392">
        <v>0.78569999999999995</v>
      </c>
      <c r="F89" s="394"/>
      <c r="G89" s="394"/>
      <c r="H89" s="394" t="s">
        <v>100</v>
      </c>
      <c r="I89" s="394"/>
      <c r="J89" s="392">
        <v>99.029126199999993</v>
      </c>
      <c r="K89" s="393">
        <v>3.6407767</v>
      </c>
      <c r="L89" s="392">
        <v>11.513146799999999</v>
      </c>
      <c r="M89" s="392">
        <v>10</v>
      </c>
      <c r="N89" s="392">
        <v>83.2524272</v>
      </c>
      <c r="O89" s="393">
        <v>6.0679611700000002</v>
      </c>
      <c r="P89" s="392">
        <v>19.188578</v>
      </c>
      <c r="Q89" s="392">
        <v>10</v>
      </c>
      <c r="R89" s="392">
        <v>-0.17353673</v>
      </c>
      <c r="S89" s="392">
        <v>6.6640559999999998E-3</v>
      </c>
      <c r="T89" s="392">
        <f t="shared" si="1"/>
        <v>-8.6551264819317658E-2</v>
      </c>
      <c r="U89" s="392"/>
    </row>
    <row r="90" spans="1:21">
      <c r="A90" s="392" t="s">
        <v>489</v>
      </c>
      <c r="B90" s="392" t="s">
        <v>44</v>
      </c>
      <c r="C90" s="395" t="s">
        <v>72</v>
      </c>
      <c r="D90" s="392">
        <v>4380</v>
      </c>
      <c r="E90" s="392">
        <v>0.85709999999999997</v>
      </c>
      <c r="F90" s="394"/>
      <c r="G90" s="394"/>
      <c r="H90" s="394" t="s">
        <v>100</v>
      </c>
      <c r="I90" s="394"/>
      <c r="J90" s="392">
        <v>102.66990300000001</v>
      </c>
      <c r="K90" s="393">
        <v>2.4271844699999998</v>
      </c>
      <c r="L90" s="392">
        <v>7.6754312100000002</v>
      </c>
      <c r="M90" s="392">
        <v>10</v>
      </c>
      <c r="N90" s="392">
        <v>96.601941800000006</v>
      </c>
      <c r="O90" s="393">
        <v>1.2135922299999999</v>
      </c>
      <c r="P90" s="392">
        <v>3.8377156100000001</v>
      </c>
      <c r="Q90" s="392">
        <v>10</v>
      </c>
      <c r="R90" s="392">
        <v>-6.0920170000000003E-2</v>
      </c>
      <c r="S90" s="392">
        <v>7.1670499999999999E-4</v>
      </c>
      <c r="T90" s="392">
        <f t="shared" si="1"/>
        <v>-3.0450670068770294E-2</v>
      </c>
      <c r="U90" s="392"/>
    </row>
    <row r="91" spans="1:21">
      <c r="A91" s="392" t="s">
        <v>489</v>
      </c>
      <c r="B91" s="392" t="s">
        <v>44</v>
      </c>
      <c r="C91" s="395" t="s">
        <v>72</v>
      </c>
      <c r="D91" s="392">
        <v>4745</v>
      </c>
      <c r="E91" s="392">
        <v>0.92859999999999998</v>
      </c>
      <c r="F91" s="394"/>
      <c r="G91" s="394"/>
      <c r="H91" s="394" t="s">
        <v>100</v>
      </c>
      <c r="I91" s="394"/>
      <c r="J91" s="392">
        <v>82.038835000000006</v>
      </c>
      <c r="K91" s="393">
        <v>3.6407767</v>
      </c>
      <c r="L91" s="392">
        <v>11.513146799999999</v>
      </c>
      <c r="M91" s="392">
        <v>10</v>
      </c>
      <c r="N91" s="392">
        <v>67.475728200000006</v>
      </c>
      <c r="O91" s="393">
        <v>7.2815534</v>
      </c>
      <c r="P91" s="392">
        <v>23.026293599999999</v>
      </c>
      <c r="Q91" s="392">
        <v>10</v>
      </c>
      <c r="R91" s="392">
        <v>-0.19542477999999999</v>
      </c>
      <c r="S91" s="392">
        <v>1.3614829E-2</v>
      </c>
      <c r="T91" s="392">
        <f t="shared" si="1"/>
        <v>-9.7402597367852922E-2</v>
      </c>
      <c r="U91" s="392"/>
    </row>
    <row r="92" spans="1:21">
      <c r="A92" s="392" t="s">
        <v>489</v>
      </c>
      <c r="B92" s="392" t="s">
        <v>44</v>
      </c>
      <c r="C92" s="395" t="s">
        <v>72</v>
      </c>
      <c r="D92" s="392">
        <v>5110</v>
      </c>
      <c r="E92" s="392">
        <v>1</v>
      </c>
      <c r="F92" s="394"/>
      <c r="G92" s="394"/>
      <c r="H92" s="394" t="s">
        <v>100</v>
      </c>
      <c r="I92" s="394" t="s">
        <v>100</v>
      </c>
      <c r="J92" s="392">
        <v>80.825242700000004</v>
      </c>
      <c r="K92" s="393">
        <v>3.6407767</v>
      </c>
      <c r="L92" s="392">
        <v>11.513146799999999</v>
      </c>
      <c r="M92" s="392">
        <v>10</v>
      </c>
      <c r="N92" s="392">
        <v>67.475728200000006</v>
      </c>
      <c r="O92" s="393">
        <v>7.2815534</v>
      </c>
      <c r="P92" s="392">
        <v>23.026293599999999</v>
      </c>
      <c r="Q92" s="392">
        <v>10</v>
      </c>
      <c r="R92" s="392">
        <v>-0.18052138000000001</v>
      </c>
      <c r="S92" s="392">
        <v>1.3674416E-2</v>
      </c>
      <c r="T92" s="392">
        <f t="shared" si="1"/>
        <v>-9.0016366170668119E-2</v>
      </c>
      <c r="U92" s="392"/>
    </row>
    <row r="93" spans="1:21">
      <c r="A93" s="392" t="s">
        <v>492</v>
      </c>
      <c r="B93" s="392" t="s">
        <v>44</v>
      </c>
      <c r="C93" s="395" t="s">
        <v>72</v>
      </c>
      <c r="D93" s="395">
        <v>0</v>
      </c>
      <c r="E93" s="392">
        <v>0</v>
      </c>
      <c r="F93" s="394" t="s">
        <v>100</v>
      </c>
      <c r="G93" s="394"/>
      <c r="H93" s="394"/>
      <c r="I93" s="394"/>
      <c r="J93" s="392">
        <v>123.557692</v>
      </c>
      <c r="K93" s="393">
        <v>3</v>
      </c>
      <c r="L93" s="392">
        <v>9.4868329800000009</v>
      </c>
      <c r="M93" s="392">
        <v>10</v>
      </c>
      <c r="N93" s="392">
        <v>122</v>
      </c>
      <c r="O93" s="393">
        <v>3</v>
      </c>
      <c r="P93" s="392">
        <v>9.4868329800000009</v>
      </c>
      <c r="Q93" s="392">
        <v>10</v>
      </c>
      <c r="R93" s="392">
        <v>-1.2687149999999999E-2</v>
      </c>
      <c r="S93" s="392">
        <v>1.1942019999999999E-3</v>
      </c>
      <c r="T93" s="392">
        <f t="shared" si="1"/>
        <v>-6.3434868902416744E-3</v>
      </c>
      <c r="U93" s="392"/>
    </row>
    <row r="94" spans="1:21">
      <c r="A94" s="392" t="s">
        <v>492</v>
      </c>
      <c r="B94" s="392" t="s">
        <v>44</v>
      </c>
      <c r="C94" s="395" t="s">
        <v>72</v>
      </c>
      <c r="D94" s="392">
        <v>365</v>
      </c>
      <c r="E94" s="392">
        <v>7.1400000000000005E-2</v>
      </c>
      <c r="F94" s="394"/>
      <c r="G94" s="394" t="s">
        <v>100</v>
      </c>
      <c r="H94" s="394"/>
      <c r="I94" s="394"/>
      <c r="J94" s="392">
        <v>148.79807700000001</v>
      </c>
      <c r="K94" s="393">
        <v>6.0096153899999996</v>
      </c>
      <c r="L94" s="392">
        <v>19.004072499999999</v>
      </c>
      <c r="M94" s="392">
        <v>10</v>
      </c>
      <c r="N94" s="392">
        <v>45.432692299999999</v>
      </c>
      <c r="O94" s="393">
        <v>6.0096153899999996</v>
      </c>
      <c r="P94" s="392">
        <v>19.004072499999999</v>
      </c>
      <c r="Q94" s="392">
        <v>10</v>
      </c>
      <c r="R94" s="392">
        <v>-1.18635826</v>
      </c>
      <c r="S94" s="392">
        <v>1.9127879E-2</v>
      </c>
      <c r="T94" s="392">
        <f t="shared" si="1"/>
        <v>-0.53217821806773846</v>
      </c>
      <c r="U94" s="392"/>
    </row>
    <row r="95" spans="1:21">
      <c r="A95" s="392" t="s">
        <v>492</v>
      </c>
      <c r="B95" s="392" t="s">
        <v>44</v>
      </c>
      <c r="C95" s="395" t="s">
        <v>72</v>
      </c>
      <c r="D95" s="392">
        <v>730</v>
      </c>
      <c r="E95" s="392">
        <v>0.1429</v>
      </c>
      <c r="F95" s="394"/>
      <c r="G95" s="394"/>
      <c r="H95" s="394" t="s">
        <v>100</v>
      </c>
      <c r="I95" s="394"/>
      <c r="J95" s="392">
        <v>133.17307700000001</v>
      </c>
      <c r="K95" s="393">
        <v>4.8076923100000002</v>
      </c>
      <c r="L95" s="392">
        <v>15.203258</v>
      </c>
      <c r="M95" s="392">
        <v>10</v>
      </c>
      <c r="N95" s="392">
        <v>69.471153900000004</v>
      </c>
      <c r="O95" s="393">
        <v>3.6057692299999999</v>
      </c>
      <c r="P95" s="392">
        <v>11.4024435</v>
      </c>
      <c r="Q95" s="392">
        <v>10</v>
      </c>
      <c r="R95" s="392">
        <v>-0.65073800000000004</v>
      </c>
      <c r="S95" s="392">
        <v>3.9972209999999996E-3</v>
      </c>
      <c r="T95" s="392">
        <f t="shared" si="1"/>
        <v>-0.31435349931790235</v>
      </c>
      <c r="U95" s="392"/>
    </row>
    <row r="96" spans="1:21">
      <c r="A96" s="392" t="s">
        <v>492</v>
      </c>
      <c r="B96" s="392" t="s">
        <v>44</v>
      </c>
      <c r="C96" s="395" t="s">
        <v>72</v>
      </c>
      <c r="D96" s="392">
        <v>1095</v>
      </c>
      <c r="E96" s="392">
        <v>0.21429999999999999</v>
      </c>
      <c r="F96" s="394"/>
      <c r="G96" s="394"/>
      <c r="H96" s="394" t="s">
        <v>100</v>
      </c>
      <c r="I96" s="394"/>
      <c r="J96" s="392">
        <v>136.77884599999999</v>
      </c>
      <c r="K96" s="393">
        <v>8.4134615400000001</v>
      </c>
      <c r="L96" s="392">
        <v>26.605701499999999</v>
      </c>
      <c r="M96" s="392">
        <v>10</v>
      </c>
      <c r="N96" s="392">
        <v>83.894230800000003</v>
      </c>
      <c r="O96" s="393">
        <v>3.6057692299999999</v>
      </c>
      <c r="P96" s="392">
        <v>11.4024435</v>
      </c>
      <c r="Q96" s="392">
        <v>10</v>
      </c>
      <c r="R96" s="392">
        <v>-0.48880850999999997</v>
      </c>
      <c r="S96" s="392">
        <v>5.6309309999999996E-3</v>
      </c>
      <c r="T96" s="392">
        <f t="shared" si="1"/>
        <v>-0.23965141541906479</v>
      </c>
      <c r="U96" s="392"/>
    </row>
    <row r="97" spans="1:21">
      <c r="A97" s="392" t="s">
        <v>492</v>
      </c>
      <c r="B97" s="392" t="s">
        <v>44</v>
      </c>
      <c r="C97" s="395" t="s">
        <v>72</v>
      </c>
      <c r="D97" s="392">
        <v>1460</v>
      </c>
      <c r="E97" s="392">
        <v>0.28570000000000001</v>
      </c>
      <c r="F97" s="394"/>
      <c r="G97" s="394"/>
      <c r="H97" s="394" t="s">
        <v>100</v>
      </c>
      <c r="I97" s="394"/>
      <c r="J97" s="392">
        <v>118.75</v>
      </c>
      <c r="K97" s="393">
        <v>4.8076923100000002</v>
      </c>
      <c r="L97" s="392">
        <v>15.203258</v>
      </c>
      <c r="M97" s="392">
        <v>10</v>
      </c>
      <c r="N97" s="392">
        <v>94.711538500000003</v>
      </c>
      <c r="O97" s="393">
        <v>7.2115384599999999</v>
      </c>
      <c r="P97" s="392">
        <v>22.804887000000001</v>
      </c>
      <c r="Q97" s="392">
        <v>10</v>
      </c>
      <c r="R97" s="392">
        <v>-0.22618461000000001</v>
      </c>
      <c r="S97" s="392">
        <v>7.4367269999999997E-3</v>
      </c>
      <c r="T97" s="392">
        <f t="shared" si="1"/>
        <v>-0.11261261241214185</v>
      </c>
      <c r="U97" s="392"/>
    </row>
    <row r="98" spans="1:21">
      <c r="A98" s="392" t="s">
        <v>492</v>
      </c>
      <c r="B98" s="392" t="s">
        <v>44</v>
      </c>
      <c r="C98" s="395" t="s">
        <v>72</v>
      </c>
      <c r="D98" s="392">
        <v>1825</v>
      </c>
      <c r="E98" s="392">
        <v>0.35709999999999997</v>
      </c>
      <c r="F98" s="394"/>
      <c r="G98" s="394"/>
      <c r="H98" s="394" t="s">
        <v>100</v>
      </c>
      <c r="I98" s="394"/>
      <c r="J98" s="392">
        <v>113.942308</v>
      </c>
      <c r="K98" s="393">
        <v>3.6057692299999999</v>
      </c>
      <c r="L98" s="392">
        <v>11.4024435</v>
      </c>
      <c r="M98" s="392">
        <v>10</v>
      </c>
      <c r="N98" s="392">
        <v>103.125</v>
      </c>
      <c r="O98" s="393">
        <v>6.0096153899999996</v>
      </c>
      <c r="P98" s="392">
        <v>19.004072499999999</v>
      </c>
      <c r="Q98" s="392">
        <v>10</v>
      </c>
      <c r="R98" s="392">
        <v>-9.9750400000000003E-2</v>
      </c>
      <c r="S98" s="392">
        <v>4.3974239999999996E-3</v>
      </c>
      <c r="T98" s="392">
        <f t="shared" si="1"/>
        <v>-4.9833888390047189E-2</v>
      </c>
      <c r="U98" s="392"/>
    </row>
    <row r="99" spans="1:21">
      <c r="A99" s="392" t="s">
        <v>492</v>
      </c>
      <c r="B99" s="392" t="s">
        <v>44</v>
      </c>
      <c r="C99" s="395" t="s">
        <v>72</v>
      </c>
      <c r="D99" s="392">
        <v>2190</v>
      </c>
      <c r="E99" s="392">
        <v>0.42859999999999998</v>
      </c>
      <c r="F99" s="394"/>
      <c r="G99" s="394"/>
      <c r="H99" s="394" t="s">
        <v>100</v>
      </c>
      <c r="I99" s="394"/>
      <c r="J99" s="392">
        <v>111.538462</v>
      </c>
      <c r="K99" s="393">
        <v>3.6057692299999999</v>
      </c>
      <c r="L99" s="392">
        <v>11.4024435</v>
      </c>
      <c r="M99" s="392">
        <v>10</v>
      </c>
      <c r="N99" s="392">
        <v>110.336539</v>
      </c>
      <c r="O99" s="393">
        <v>4.8076923100000002</v>
      </c>
      <c r="P99" s="392">
        <v>15.203258</v>
      </c>
      <c r="Q99" s="392">
        <v>10</v>
      </c>
      <c r="R99" s="392">
        <v>-1.083434E-2</v>
      </c>
      <c r="S99" s="392">
        <v>2.9436779999999999E-3</v>
      </c>
      <c r="T99" s="392">
        <f t="shared" si="1"/>
        <v>-5.4171177220636657E-3</v>
      </c>
      <c r="U99" s="392"/>
    </row>
    <row r="100" spans="1:21">
      <c r="A100" s="392" t="s">
        <v>492</v>
      </c>
      <c r="B100" s="392" t="s">
        <v>44</v>
      </c>
      <c r="C100" s="395" t="s">
        <v>72</v>
      </c>
      <c r="D100" s="392">
        <v>2555</v>
      </c>
      <c r="E100" s="392">
        <v>0.5</v>
      </c>
      <c r="F100" s="394"/>
      <c r="G100" s="394"/>
      <c r="H100" s="394" t="s">
        <v>100</v>
      </c>
      <c r="I100" s="394"/>
      <c r="J100" s="392">
        <v>116.346154</v>
      </c>
      <c r="K100" s="393">
        <v>4.8076923100000002</v>
      </c>
      <c r="L100" s="392">
        <v>15.203258</v>
      </c>
      <c r="M100" s="392">
        <v>10</v>
      </c>
      <c r="N100" s="392">
        <v>112.740385</v>
      </c>
      <c r="O100" s="393">
        <v>4.8076923100000002</v>
      </c>
      <c r="P100" s="392">
        <v>15.203258</v>
      </c>
      <c r="Q100" s="392">
        <v>10</v>
      </c>
      <c r="R100" s="392">
        <v>-3.1482139999999999E-2</v>
      </c>
      <c r="S100" s="392">
        <v>3.526038E-3</v>
      </c>
      <c r="T100" s="392">
        <f t="shared" si="1"/>
        <v>-1.573976810571133E-2</v>
      </c>
      <c r="U100" s="392"/>
    </row>
    <row r="101" spans="1:21">
      <c r="A101" s="392" t="s">
        <v>492</v>
      </c>
      <c r="B101" s="392" t="s">
        <v>44</v>
      </c>
      <c r="C101" s="395" t="s">
        <v>72</v>
      </c>
      <c r="D101" s="392">
        <v>2920</v>
      </c>
      <c r="E101" s="392">
        <v>0.57140000000000002</v>
      </c>
      <c r="F101" s="394"/>
      <c r="G101" s="394"/>
      <c r="H101" s="394" t="s">
        <v>100</v>
      </c>
      <c r="I101" s="394"/>
      <c r="J101" s="392">
        <v>107.932692</v>
      </c>
      <c r="K101" s="393">
        <v>4.8076923100000002</v>
      </c>
      <c r="L101" s="392">
        <v>15.203258</v>
      </c>
      <c r="M101" s="392">
        <v>10</v>
      </c>
      <c r="N101" s="392">
        <v>112.740385</v>
      </c>
      <c r="O101" s="393">
        <v>6.0096153899999996</v>
      </c>
      <c r="P101" s="392">
        <v>19.004072499999999</v>
      </c>
      <c r="Q101" s="392">
        <v>10</v>
      </c>
      <c r="R101" s="392">
        <v>4.3579880000000001E-2</v>
      </c>
      <c r="S101" s="392">
        <v>4.8255299999999998E-3</v>
      </c>
      <c r="T101" s="392">
        <f t="shared" si="1"/>
        <v>2.1786495504388152E-2</v>
      </c>
      <c r="U101" s="392"/>
    </row>
    <row r="102" spans="1:21">
      <c r="A102" s="392" t="s">
        <v>492</v>
      </c>
      <c r="B102" s="392" t="s">
        <v>44</v>
      </c>
      <c r="C102" s="395" t="s">
        <v>72</v>
      </c>
      <c r="D102" s="392">
        <v>3285</v>
      </c>
      <c r="E102" s="392">
        <v>0.64290000000000003</v>
      </c>
      <c r="F102" s="394"/>
      <c r="G102" s="394"/>
      <c r="H102" s="394" t="s">
        <v>100</v>
      </c>
      <c r="I102" s="394"/>
      <c r="J102" s="392">
        <v>91.105769199999997</v>
      </c>
      <c r="K102" s="393">
        <v>6.0096153899999996</v>
      </c>
      <c r="L102" s="392">
        <v>19.004072499999999</v>
      </c>
      <c r="M102" s="392">
        <v>10</v>
      </c>
      <c r="N102" s="392">
        <v>92.307692299999999</v>
      </c>
      <c r="O102" s="393">
        <v>9.6153846200000004</v>
      </c>
      <c r="P102" s="392">
        <v>30.406516</v>
      </c>
      <c r="Q102" s="392">
        <v>10</v>
      </c>
      <c r="R102" s="392">
        <v>1.3106349999999999E-2</v>
      </c>
      <c r="S102" s="392">
        <v>1.520182E-2</v>
      </c>
      <c r="T102" s="392">
        <f t="shared" si="1"/>
        <v>6.5530800747686776E-3</v>
      </c>
      <c r="U102" s="392"/>
    </row>
    <row r="103" spans="1:21">
      <c r="A103" s="392" t="s">
        <v>492</v>
      </c>
      <c r="B103" s="392" t="s">
        <v>44</v>
      </c>
      <c r="C103" s="395" t="s">
        <v>72</v>
      </c>
      <c r="D103" s="392">
        <v>3650</v>
      </c>
      <c r="E103" s="392">
        <v>0.71430000000000005</v>
      </c>
      <c r="F103" s="394"/>
      <c r="G103" s="394"/>
      <c r="H103" s="394" t="s">
        <v>100</v>
      </c>
      <c r="I103" s="394"/>
      <c r="J103" s="392">
        <v>91.105769199999997</v>
      </c>
      <c r="K103" s="393">
        <v>1.20192308</v>
      </c>
      <c r="L103" s="392">
        <v>3.8008145</v>
      </c>
      <c r="M103" s="392">
        <v>10</v>
      </c>
      <c r="N103" s="392">
        <v>105.528846</v>
      </c>
      <c r="O103" s="393">
        <v>6.0096153899999996</v>
      </c>
      <c r="P103" s="392">
        <v>19.004072499999999</v>
      </c>
      <c r="Q103" s="392">
        <v>10</v>
      </c>
      <c r="R103" s="392">
        <v>0.14696321000000001</v>
      </c>
      <c r="S103" s="392">
        <v>3.4170749999999999E-3</v>
      </c>
      <c r="T103" s="392">
        <f t="shared" si="1"/>
        <v>7.3349632694783048E-2</v>
      </c>
      <c r="U103" s="392"/>
    </row>
    <row r="104" spans="1:21">
      <c r="A104" s="392" t="s">
        <v>492</v>
      </c>
      <c r="B104" s="392" t="s">
        <v>44</v>
      </c>
      <c r="C104" s="395" t="s">
        <v>72</v>
      </c>
      <c r="D104" s="392">
        <v>4015</v>
      </c>
      <c r="E104" s="392">
        <v>0.78569999999999995</v>
      </c>
      <c r="F104" s="394"/>
      <c r="G104" s="394"/>
      <c r="H104" s="394" t="s">
        <v>100</v>
      </c>
      <c r="I104" s="394"/>
      <c r="J104" s="392">
        <v>88.701923100000002</v>
      </c>
      <c r="K104" s="393">
        <v>2.4038461500000001</v>
      </c>
      <c r="L104" s="392">
        <v>7.60162899</v>
      </c>
      <c r="M104" s="392">
        <v>10</v>
      </c>
      <c r="N104" s="392">
        <v>100.721154</v>
      </c>
      <c r="O104" s="393">
        <v>6.0096153899999996</v>
      </c>
      <c r="P104" s="392">
        <v>19.004072499999999</v>
      </c>
      <c r="Q104" s="392">
        <v>10</v>
      </c>
      <c r="R104" s="392">
        <v>0.12707428000000001</v>
      </c>
      <c r="S104" s="392">
        <v>4.2944410000000004E-3</v>
      </c>
      <c r="T104" s="392">
        <f t="shared" si="1"/>
        <v>6.3451777280836896E-2</v>
      </c>
      <c r="U104" s="392"/>
    </row>
    <row r="105" spans="1:21">
      <c r="A105" s="392" t="s">
        <v>492</v>
      </c>
      <c r="B105" s="392" t="s">
        <v>44</v>
      </c>
      <c r="C105" s="395" t="s">
        <v>72</v>
      </c>
      <c r="D105" s="392">
        <v>4380</v>
      </c>
      <c r="E105" s="392">
        <v>0.85709999999999997</v>
      </c>
      <c r="F105" s="394"/>
      <c r="G105" s="394"/>
      <c r="H105" s="394" t="s">
        <v>100</v>
      </c>
      <c r="I105" s="394"/>
      <c r="J105" s="392">
        <v>97.115384599999999</v>
      </c>
      <c r="K105" s="393">
        <v>2.4038461500000001</v>
      </c>
      <c r="L105" s="392">
        <v>7.60162899</v>
      </c>
      <c r="M105" s="392">
        <v>10</v>
      </c>
      <c r="N105" s="392">
        <v>115.144231</v>
      </c>
      <c r="O105" s="393">
        <v>7.2115384599999999</v>
      </c>
      <c r="P105" s="392">
        <v>22.804887000000001</v>
      </c>
      <c r="Q105" s="392">
        <v>10</v>
      </c>
      <c r="R105" s="392">
        <v>0.17028572</v>
      </c>
      <c r="S105" s="392">
        <v>4.535262E-3</v>
      </c>
      <c r="T105" s="392">
        <f t="shared" si="1"/>
        <v>8.4937713417775576E-2</v>
      </c>
      <c r="U105" s="392"/>
    </row>
    <row r="106" spans="1:21">
      <c r="A106" s="392" t="s">
        <v>492</v>
      </c>
      <c r="B106" s="392" t="s">
        <v>44</v>
      </c>
      <c r="C106" s="395" t="s">
        <v>72</v>
      </c>
      <c r="D106" s="392">
        <v>4745</v>
      </c>
      <c r="E106" s="392">
        <v>0.92859999999999998</v>
      </c>
      <c r="F106" s="394"/>
      <c r="G106" s="394"/>
      <c r="H106" s="394" t="s">
        <v>100</v>
      </c>
      <c r="I106" s="394"/>
      <c r="J106" s="392">
        <v>83.894230800000003</v>
      </c>
      <c r="K106" s="393">
        <v>7.2115384599999999</v>
      </c>
      <c r="L106" s="392">
        <v>22.804887000000001</v>
      </c>
      <c r="M106" s="392">
        <v>10</v>
      </c>
      <c r="N106" s="392">
        <v>94.711538500000003</v>
      </c>
      <c r="O106" s="393">
        <v>7.2115384599999999</v>
      </c>
      <c r="P106" s="392">
        <v>22.804887000000001</v>
      </c>
      <c r="Q106" s="392">
        <v>10</v>
      </c>
      <c r="R106" s="392">
        <v>0.12127899</v>
      </c>
      <c r="S106" s="392">
        <v>1.3186725999999999E-2</v>
      </c>
      <c r="T106" s="392">
        <f t="shared" si="1"/>
        <v>6.05652759280716E-2</v>
      </c>
      <c r="U106" s="392"/>
    </row>
    <row r="107" spans="1:21">
      <c r="A107" s="392" t="s">
        <v>492</v>
      </c>
      <c r="B107" s="392" t="s">
        <v>44</v>
      </c>
      <c r="C107" s="395" t="s">
        <v>72</v>
      </c>
      <c r="D107" s="392">
        <v>5110</v>
      </c>
      <c r="E107" s="392">
        <v>1</v>
      </c>
      <c r="F107" s="394"/>
      <c r="G107" s="394"/>
      <c r="H107" s="394" t="s">
        <v>100</v>
      </c>
      <c r="I107" s="394" t="s">
        <v>100</v>
      </c>
      <c r="J107" s="392">
        <v>82.692307700000001</v>
      </c>
      <c r="K107" s="393">
        <v>4.8076923100000002</v>
      </c>
      <c r="L107" s="392">
        <v>15.203258</v>
      </c>
      <c r="M107" s="392">
        <v>10</v>
      </c>
      <c r="N107" s="392">
        <v>80.288461499999997</v>
      </c>
      <c r="O107" s="393">
        <v>7.2115384599999999</v>
      </c>
      <c r="P107" s="392">
        <v>22.804887000000001</v>
      </c>
      <c r="Q107" s="392">
        <v>10</v>
      </c>
      <c r="R107" s="392">
        <v>-2.9500660000000001E-2</v>
      </c>
      <c r="S107" s="392">
        <v>1.1447901999999999E-2</v>
      </c>
      <c r="T107" s="392">
        <f t="shared" si="1"/>
        <v>-1.4749262822843542E-2</v>
      </c>
      <c r="U107" s="392"/>
    </row>
    <row r="108" spans="1:21">
      <c r="A108" s="392" t="s">
        <v>495</v>
      </c>
      <c r="B108" s="392" t="s">
        <v>44</v>
      </c>
      <c r="C108" s="395" t="s">
        <v>72</v>
      </c>
      <c r="D108" s="395">
        <v>0</v>
      </c>
      <c r="E108" s="392">
        <v>0</v>
      </c>
      <c r="F108" s="394" t="s">
        <v>100</v>
      </c>
      <c r="G108" s="394"/>
      <c r="H108" s="394"/>
      <c r="I108" s="394"/>
      <c r="J108" s="392">
        <v>123.557692</v>
      </c>
      <c r="K108" s="393">
        <v>3</v>
      </c>
      <c r="L108" s="392">
        <v>9.4868329800000009</v>
      </c>
      <c r="M108" s="392">
        <v>10</v>
      </c>
      <c r="N108" s="392">
        <v>120</v>
      </c>
      <c r="O108" s="393">
        <v>3</v>
      </c>
      <c r="P108" s="392">
        <v>9.4868329800000009</v>
      </c>
      <c r="Q108" s="392">
        <v>10</v>
      </c>
      <c r="R108" s="392">
        <v>-2.9216450000000001E-2</v>
      </c>
      <c r="S108" s="392">
        <v>1.2145260000000001E-3</v>
      </c>
      <c r="T108" s="392">
        <f t="shared" si="1"/>
        <v>-1.460718391107107E-2</v>
      </c>
      <c r="U108" s="392"/>
    </row>
    <row r="109" spans="1:21">
      <c r="A109" s="392" t="s">
        <v>495</v>
      </c>
      <c r="B109" s="392" t="s">
        <v>44</v>
      </c>
      <c r="C109" s="395" t="s">
        <v>72</v>
      </c>
      <c r="D109" s="392">
        <v>365</v>
      </c>
      <c r="E109" s="392">
        <v>7.1400000000000005E-2</v>
      </c>
      <c r="F109" s="394"/>
      <c r="G109" s="394" t="s">
        <v>100</v>
      </c>
      <c r="H109" s="394"/>
      <c r="I109" s="394"/>
      <c r="J109" s="392">
        <v>148.79807700000001</v>
      </c>
      <c r="K109" s="393">
        <v>6.0096153899999996</v>
      </c>
      <c r="L109" s="392">
        <v>19.004072499999999</v>
      </c>
      <c r="M109" s="392">
        <v>10</v>
      </c>
      <c r="N109" s="392">
        <v>37.019230800000003</v>
      </c>
      <c r="O109" s="393">
        <v>4.8076923100000002</v>
      </c>
      <c r="P109" s="392">
        <v>15.203258</v>
      </c>
      <c r="Q109" s="392">
        <v>10</v>
      </c>
      <c r="R109" s="392">
        <v>-1.3911526700000001</v>
      </c>
      <c r="S109" s="392">
        <v>1.8497419000000001E-2</v>
      </c>
      <c r="T109" s="392">
        <f t="shared" si="1"/>
        <v>-0.60155239317270959</v>
      </c>
      <c r="U109" s="392"/>
    </row>
    <row r="110" spans="1:21">
      <c r="A110" s="392" t="s">
        <v>495</v>
      </c>
      <c r="B110" s="392" t="s">
        <v>44</v>
      </c>
      <c r="C110" s="395" t="s">
        <v>72</v>
      </c>
      <c r="D110" s="392">
        <v>730</v>
      </c>
      <c r="E110" s="392">
        <v>0.1429</v>
      </c>
      <c r="F110" s="394"/>
      <c r="G110" s="394"/>
      <c r="H110" s="394" t="s">
        <v>100</v>
      </c>
      <c r="I110" s="394"/>
      <c r="J110" s="392">
        <v>133.17307700000001</v>
      </c>
      <c r="K110" s="393">
        <v>4.8076923100000002</v>
      </c>
      <c r="L110" s="392">
        <v>15.203258</v>
      </c>
      <c r="M110" s="392">
        <v>10</v>
      </c>
      <c r="N110" s="392">
        <v>65.865384599999999</v>
      </c>
      <c r="O110" s="393">
        <v>6.0096153899999996</v>
      </c>
      <c r="P110" s="392">
        <v>19.004072499999999</v>
      </c>
      <c r="Q110" s="392">
        <v>10</v>
      </c>
      <c r="R110" s="392">
        <v>-0.70403658000000002</v>
      </c>
      <c r="S110" s="392">
        <v>9.6281860000000004E-3</v>
      </c>
      <c r="T110" s="392">
        <f t="shared" si="1"/>
        <v>-0.33816425156694441</v>
      </c>
      <c r="U110" s="392"/>
    </row>
    <row r="111" spans="1:21">
      <c r="A111" s="392" t="s">
        <v>495</v>
      </c>
      <c r="B111" s="392" t="s">
        <v>44</v>
      </c>
      <c r="C111" s="395" t="s">
        <v>72</v>
      </c>
      <c r="D111" s="392">
        <v>1095</v>
      </c>
      <c r="E111" s="392">
        <v>0.21429999999999999</v>
      </c>
      <c r="F111" s="394"/>
      <c r="G111" s="394"/>
      <c r="H111" s="394" t="s">
        <v>100</v>
      </c>
      <c r="I111" s="394"/>
      <c r="J111" s="392">
        <v>136.77884599999999</v>
      </c>
      <c r="K111" s="393">
        <v>8.4134615400000001</v>
      </c>
      <c r="L111" s="392">
        <v>26.605701499999999</v>
      </c>
      <c r="M111" s="392">
        <v>10</v>
      </c>
      <c r="N111" s="392">
        <v>79.086538500000003</v>
      </c>
      <c r="O111" s="393">
        <v>6.0096153899999996</v>
      </c>
      <c r="P111" s="392">
        <v>19.004072499999999</v>
      </c>
      <c r="Q111" s="392">
        <v>10</v>
      </c>
      <c r="R111" s="392">
        <v>-0.54782268000000001</v>
      </c>
      <c r="S111" s="392">
        <v>9.5578069999999998E-3</v>
      </c>
      <c r="T111" s="392">
        <f t="shared" si="1"/>
        <v>-0.26726057831657574</v>
      </c>
      <c r="U111" s="392"/>
    </row>
    <row r="112" spans="1:21">
      <c r="A112" s="392" t="s">
        <v>495</v>
      </c>
      <c r="B112" s="392" t="s">
        <v>44</v>
      </c>
      <c r="C112" s="395" t="s">
        <v>72</v>
      </c>
      <c r="D112" s="392">
        <v>1460</v>
      </c>
      <c r="E112" s="392">
        <v>0.28570000000000001</v>
      </c>
      <c r="F112" s="394"/>
      <c r="G112" s="394"/>
      <c r="H112" s="394" t="s">
        <v>100</v>
      </c>
      <c r="I112" s="394"/>
      <c r="J112" s="392">
        <v>118.75</v>
      </c>
      <c r="K112" s="393">
        <v>4.8076923100000002</v>
      </c>
      <c r="L112" s="392">
        <v>15.203258</v>
      </c>
      <c r="M112" s="392">
        <v>10</v>
      </c>
      <c r="N112" s="392">
        <v>91.105769199999997</v>
      </c>
      <c r="O112" s="393">
        <v>6.0096153899999996</v>
      </c>
      <c r="P112" s="392">
        <v>19.004072499999999</v>
      </c>
      <c r="Q112" s="392">
        <v>10</v>
      </c>
      <c r="R112" s="392">
        <v>-0.26499930999999999</v>
      </c>
      <c r="S112" s="392">
        <v>5.9902280000000002E-3</v>
      </c>
      <c r="T112" s="392">
        <f t="shared" si="1"/>
        <v>-0.13172966797807723</v>
      </c>
      <c r="U112" s="392"/>
    </row>
    <row r="113" spans="1:21">
      <c r="A113" s="392" t="s">
        <v>495</v>
      </c>
      <c r="B113" s="392" t="s">
        <v>44</v>
      </c>
      <c r="C113" s="395" t="s">
        <v>72</v>
      </c>
      <c r="D113" s="392">
        <v>1825</v>
      </c>
      <c r="E113" s="392">
        <v>0.35709999999999997</v>
      </c>
      <c r="F113" s="394"/>
      <c r="G113" s="394"/>
      <c r="H113" s="394" t="s">
        <v>100</v>
      </c>
      <c r="I113" s="394"/>
      <c r="J113" s="392">
        <v>113.942308</v>
      </c>
      <c r="K113" s="393">
        <v>3.6057692299999999</v>
      </c>
      <c r="L113" s="392">
        <v>11.4024435</v>
      </c>
      <c r="M113" s="392">
        <v>10</v>
      </c>
      <c r="N113" s="392">
        <v>107.932692</v>
      </c>
      <c r="O113" s="393">
        <v>6.0096153899999996</v>
      </c>
      <c r="P113" s="392">
        <v>19.004072499999999</v>
      </c>
      <c r="Q113" s="392">
        <v>10</v>
      </c>
      <c r="R113" s="392">
        <v>-5.4184429999999999E-2</v>
      </c>
      <c r="S113" s="392">
        <v>4.1016250000000002E-3</v>
      </c>
      <c r="T113" s="392">
        <f t="shared" si="1"/>
        <v>-2.7085593239436594E-2</v>
      </c>
      <c r="U113" s="392"/>
    </row>
    <row r="114" spans="1:21">
      <c r="A114" s="392" t="s">
        <v>495</v>
      </c>
      <c r="B114" s="392" t="s">
        <v>44</v>
      </c>
      <c r="C114" s="395" t="s">
        <v>72</v>
      </c>
      <c r="D114" s="392">
        <v>2190</v>
      </c>
      <c r="E114" s="392">
        <v>0.42859999999999998</v>
      </c>
      <c r="F114" s="394"/>
      <c r="G114" s="394"/>
      <c r="H114" s="394" t="s">
        <v>100</v>
      </c>
      <c r="I114" s="394"/>
      <c r="J114" s="392">
        <v>111.538462</v>
      </c>
      <c r="K114" s="393">
        <v>3.6057692299999999</v>
      </c>
      <c r="L114" s="392">
        <v>11.4024435</v>
      </c>
      <c r="M114" s="392">
        <v>10</v>
      </c>
      <c r="N114" s="392">
        <v>109.134615</v>
      </c>
      <c r="O114" s="393">
        <v>3.6057692299999999</v>
      </c>
      <c r="P114" s="392">
        <v>11.4024435</v>
      </c>
      <c r="Q114" s="392">
        <v>10</v>
      </c>
      <c r="R114" s="392">
        <v>-2.178735E-2</v>
      </c>
      <c r="S114" s="392">
        <v>2.136691E-3</v>
      </c>
      <c r="T114" s="392">
        <f t="shared" si="1"/>
        <v>-1.0893250017989277E-2</v>
      </c>
      <c r="U114" s="392"/>
    </row>
    <row r="115" spans="1:21">
      <c r="A115" s="392" t="s">
        <v>495</v>
      </c>
      <c r="B115" s="392" t="s">
        <v>44</v>
      </c>
      <c r="C115" s="395" t="s">
        <v>72</v>
      </c>
      <c r="D115" s="392">
        <v>2555</v>
      </c>
      <c r="E115" s="392">
        <v>0.5</v>
      </c>
      <c r="F115" s="394"/>
      <c r="G115" s="394"/>
      <c r="H115" s="394" t="s">
        <v>100</v>
      </c>
      <c r="I115" s="394"/>
      <c r="J115" s="392">
        <v>116.346154</v>
      </c>
      <c r="K115" s="393">
        <v>4.8076923100000002</v>
      </c>
      <c r="L115" s="392">
        <v>15.203258</v>
      </c>
      <c r="M115" s="392">
        <v>10</v>
      </c>
      <c r="N115" s="392">
        <v>127.163462</v>
      </c>
      <c r="O115" s="393">
        <v>4.8076923100000002</v>
      </c>
      <c r="P115" s="392">
        <v>15.203258</v>
      </c>
      <c r="Q115" s="392">
        <v>10</v>
      </c>
      <c r="R115" s="392">
        <v>8.8903529999999995E-2</v>
      </c>
      <c r="S115" s="392">
        <v>3.1369169999999999E-3</v>
      </c>
      <c r="T115" s="392">
        <f t="shared" si="1"/>
        <v>4.4422508555062551E-2</v>
      </c>
      <c r="U115" s="392"/>
    </row>
    <row r="116" spans="1:21">
      <c r="A116" s="392" t="s">
        <v>495</v>
      </c>
      <c r="B116" s="392" t="s">
        <v>44</v>
      </c>
      <c r="C116" s="395" t="s">
        <v>72</v>
      </c>
      <c r="D116" s="392">
        <v>2920</v>
      </c>
      <c r="E116" s="392">
        <v>0.57140000000000002</v>
      </c>
      <c r="F116" s="394"/>
      <c r="G116" s="394"/>
      <c r="H116" s="394" t="s">
        <v>100</v>
      </c>
      <c r="I116" s="394"/>
      <c r="J116" s="392">
        <v>107.932692</v>
      </c>
      <c r="K116" s="393">
        <v>4.8076923100000002</v>
      </c>
      <c r="L116" s="392">
        <v>15.203258</v>
      </c>
      <c r="M116" s="392">
        <v>10</v>
      </c>
      <c r="N116" s="392">
        <v>122.355769</v>
      </c>
      <c r="O116" s="393">
        <v>8.4134615400000001</v>
      </c>
      <c r="P116" s="392">
        <v>26.605701499999999</v>
      </c>
      <c r="Q116" s="392">
        <v>10</v>
      </c>
      <c r="R116" s="392">
        <v>0.12542513</v>
      </c>
      <c r="S116" s="392">
        <v>6.7123679999999998E-3</v>
      </c>
      <c r="T116" s="392">
        <f t="shared" si="1"/>
        <v>6.2630480647486692E-2</v>
      </c>
      <c r="U116" s="392"/>
    </row>
    <row r="117" spans="1:21">
      <c r="A117" s="392" t="s">
        <v>495</v>
      </c>
      <c r="B117" s="392" t="s">
        <v>44</v>
      </c>
      <c r="C117" s="395" t="s">
        <v>72</v>
      </c>
      <c r="D117" s="392">
        <v>3285</v>
      </c>
      <c r="E117" s="392">
        <v>0.64290000000000003</v>
      </c>
      <c r="F117" s="394"/>
      <c r="G117" s="394"/>
      <c r="H117" s="394" t="s">
        <v>100</v>
      </c>
      <c r="I117" s="394"/>
      <c r="J117" s="392">
        <v>91.105769199999997</v>
      </c>
      <c r="K117" s="393">
        <v>6.0096153899999996</v>
      </c>
      <c r="L117" s="392">
        <v>19.004072499999999</v>
      </c>
      <c r="M117" s="392">
        <v>10</v>
      </c>
      <c r="N117" s="392">
        <v>97.115384599999999</v>
      </c>
      <c r="O117" s="393">
        <v>7.2115384599999999</v>
      </c>
      <c r="P117" s="392">
        <v>22.804887000000001</v>
      </c>
      <c r="Q117" s="392">
        <v>10</v>
      </c>
      <c r="R117" s="392">
        <v>6.3878669999999999E-2</v>
      </c>
      <c r="S117" s="392">
        <v>9.865291E-3</v>
      </c>
      <c r="T117" s="392">
        <f t="shared" si="1"/>
        <v>3.1928480293908393E-2</v>
      </c>
      <c r="U117" s="392"/>
    </row>
    <row r="118" spans="1:21">
      <c r="A118" s="392" t="s">
        <v>495</v>
      </c>
      <c r="B118" s="392" t="s">
        <v>44</v>
      </c>
      <c r="C118" s="395" t="s">
        <v>72</v>
      </c>
      <c r="D118" s="392">
        <v>3650</v>
      </c>
      <c r="E118" s="392">
        <v>0.71430000000000005</v>
      </c>
      <c r="F118" s="394"/>
      <c r="G118" s="394"/>
      <c r="H118" s="394" t="s">
        <v>100</v>
      </c>
      <c r="I118" s="394"/>
      <c r="J118" s="392">
        <v>91.105769199999997</v>
      </c>
      <c r="K118" s="393">
        <v>1.20192308</v>
      </c>
      <c r="L118" s="392">
        <v>3.8008145</v>
      </c>
      <c r="M118" s="392">
        <v>10</v>
      </c>
      <c r="N118" s="392">
        <v>109.134615</v>
      </c>
      <c r="O118" s="393">
        <v>4.8076923100000002</v>
      </c>
      <c r="P118" s="392">
        <v>15.203258</v>
      </c>
      <c r="Q118" s="392">
        <v>10</v>
      </c>
      <c r="R118" s="392">
        <v>0.18056099</v>
      </c>
      <c r="S118" s="392">
        <v>2.1147000000000002E-3</v>
      </c>
      <c r="T118" s="392">
        <f t="shared" si="1"/>
        <v>9.0036012825428849E-2</v>
      </c>
      <c r="U118" s="392"/>
    </row>
    <row r="119" spans="1:21">
      <c r="A119" s="392" t="s">
        <v>495</v>
      </c>
      <c r="B119" s="392" t="s">
        <v>44</v>
      </c>
      <c r="C119" s="395" t="s">
        <v>72</v>
      </c>
      <c r="D119" s="392">
        <v>4015</v>
      </c>
      <c r="E119" s="392">
        <v>0.78569999999999995</v>
      </c>
      <c r="F119" s="394"/>
      <c r="G119" s="394"/>
      <c r="H119" s="394" t="s">
        <v>100</v>
      </c>
      <c r="I119" s="394"/>
      <c r="J119" s="392">
        <v>88.701923100000002</v>
      </c>
      <c r="K119" s="393">
        <v>2.4038461500000001</v>
      </c>
      <c r="L119" s="392">
        <v>7.60162899</v>
      </c>
      <c r="M119" s="392">
        <v>10</v>
      </c>
      <c r="N119" s="392">
        <v>99.519230800000003</v>
      </c>
      <c r="O119" s="393">
        <v>8.4134615400000001</v>
      </c>
      <c r="P119" s="392">
        <v>26.605701499999999</v>
      </c>
      <c r="Q119" s="392">
        <v>10</v>
      </c>
      <c r="R119" s="392">
        <v>0.11506933</v>
      </c>
      <c r="S119" s="392">
        <v>7.8816159999999993E-3</v>
      </c>
      <c r="T119" s="392">
        <f t="shared" si="1"/>
        <v>5.7471264392243218E-2</v>
      </c>
      <c r="U119" s="392"/>
    </row>
    <row r="120" spans="1:21">
      <c r="A120" s="392" t="s">
        <v>495</v>
      </c>
      <c r="B120" s="392" t="s">
        <v>44</v>
      </c>
      <c r="C120" s="395" t="s">
        <v>72</v>
      </c>
      <c r="D120" s="392">
        <v>4380</v>
      </c>
      <c r="E120" s="392">
        <v>0.85709999999999997</v>
      </c>
      <c r="F120" s="394"/>
      <c r="G120" s="394"/>
      <c r="H120" s="394" t="s">
        <v>100</v>
      </c>
      <c r="I120" s="394"/>
      <c r="J120" s="392">
        <v>97.115384599999999</v>
      </c>
      <c r="K120" s="393">
        <v>2.4038461500000001</v>
      </c>
      <c r="L120" s="392">
        <v>7.60162899</v>
      </c>
      <c r="M120" s="392">
        <v>10</v>
      </c>
      <c r="N120" s="392">
        <v>117.54807700000001</v>
      </c>
      <c r="O120" s="393">
        <v>6.0096153899999996</v>
      </c>
      <c r="P120" s="392">
        <v>19.004072499999999</v>
      </c>
      <c r="Q120" s="392">
        <v>10</v>
      </c>
      <c r="R120" s="392">
        <v>0.19094760999999999</v>
      </c>
      <c r="S120" s="392">
        <v>3.2264250000000002E-3</v>
      </c>
      <c r="T120" s="392">
        <f t="shared" si="1"/>
        <v>9.5184770839454341E-2</v>
      </c>
      <c r="U120" s="392"/>
    </row>
    <row r="121" spans="1:21">
      <c r="A121" s="392" t="s">
        <v>495</v>
      </c>
      <c r="B121" s="392" t="s">
        <v>44</v>
      </c>
      <c r="C121" s="395" t="s">
        <v>72</v>
      </c>
      <c r="D121" s="392">
        <v>4745</v>
      </c>
      <c r="E121" s="392">
        <v>0.92859999999999998</v>
      </c>
      <c r="F121" s="394"/>
      <c r="G121" s="394"/>
      <c r="H121" s="394" t="s">
        <v>100</v>
      </c>
      <c r="I121" s="394"/>
      <c r="J121" s="392">
        <v>83.894230800000003</v>
      </c>
      <c r="K121" s="393">
        <v>7.2115384599999999</v>
      </c>
      <c r="L121" s="392">
        <v>22.804887000000001</v>
      </c>
      <c r="M121" s="392">
        <v>10</v>
      </c>
      <c r="N121" s="392">
        <v>94.711538500000003</v>
      </c>
      <c r="O121" s="393">
        <v>3.6057692299999999</v>
      </c>
      <c r="P121" s="392">
        <v>11.4024435</v>
      </c>
      <c r="Q121" s="392">
        <v>10</v>
      </c>
      <c r="R121" s="392">
        <v>0.12127899</v>
      </c>
      <c r="S121" s="392">
        <v>8.8385080000000001E-3</v>
      </c>
      <c r="T121" s="392">
        <f t="shared" si="1"/>
        <v>6.05652759280716E-2</v>
      </c>
      <c r="U121" s="392"/>
    </row>
    <row r="122" spans="1:21">
      <c r="A122" s="392" t="s">
        <v>495</v>
      </c>
      <c r="B122" s="392" t="s">
        <v>44</v>
      </c>
      <c r="C122" s="395" t="s">
        <v>72</v>
      </c>
      <c r="D122" s="392">
        <v>5110</v>
      </c>
      <c r="E122" s="392">
        <v>1</v>
      </c>
      <c r="F122" s="394"/>
      <c r="G122" s="394"/>
      <c r="H122" s="394" t="s">
        <v>100</v>
      </c>
      <c r="I122" s="394" t="s">
        <v>100</v>
      </c>
      <c r="J122" s="392">
        <v>82.692307700000001</v>
      </c>
      <c r="K122" s="393">
        <v>4.8076923100000002</v>
      </c>
      <c r="L122" s="392">
        <v>15.203258</v>
      </c>
      <c r="M122" s="392">
        <v>10</v>
      </c>
      <c r="N122" s="392">
        <v>85.096153900000004</v>
      </c>
      <c r="O122" s="393">
        <v>6.0096153899999996</v>
      </c>
      <c r="P122" s="392">
        <v>19.004072499999999</v>
      </c>
      <c r="Q122" s="392">
        <v>10</v>
      </c>
      <c r="R122" s="392">
        <v>2.8655259999999998E-2</v>
      </c>
      <c r="S122" s="392">
        <v>8.3675969999999992E-3</v>
      </c>
      <c r="T122" s="392">
        <f t="shared" si="1"/>
        <v>1.4326647834287097E-2</v>
      </c>
      <c r="U122" s="392"/>
    </row>
    <row r="123" spans="1:21">
      <c r="A123" s="392" t="s">
        <v>498</v>
      </c>
      <c r="B123" s="392" t="s">
        <v>44</v>
      </c>
      <c r="C123" s="395" t="s">
        <v>72</v>
      </c>
      <c r="D123" s="395">
        <v>0</v>
      </c>
      <c r="E123" s="392">
        <v>0</v>
      </c>
      <c r="F123" s="394" t="s">
        <v>100</v>
      </c>
      <c r="G123" s="394"/>
      <c r="H123" s="394"/>
      <c r="I123" s="394"/>
      <c r="J123" s="392">
        <v>123.557692</v>
      </c>
      <c r="K123" s="393">
        <v>3</v>
      </c>
      <c r="L123" s="392">
        <v>9.4868329800000009</v>
      </c>
      <c r="M123" s="392">
        <v>10</v>
      </c>
      <c r="N123" s="392">
        <v>121</v>
      </c>
      <c r="O123" s="393">
        <v>3</v>
      </c>
      <c r="P123" s="392">
        <v>9.4868329800000009</v>
      </c>
      <c r="Q123" s="392">
        <v>10</v>
      </c>
      <c r="R123" s="392">
        <v>-2.0917649999999999E-2</v>
      </c>
      <c r="S123" s="392">
        <v>1.2042380000000001E-3</v>
      </c>
      <c r="T123" s="392">
        <f t="shared" si="1"/>
        <v>-1.045844021131833E-2</v>
      </c>
      <c r="U123" s="392"/>
    </row>
    <row r="124" spans="1:21">
      <c r="A124" s="392" t="s">
        <v>498</v>
      </c>
      <c r="B124" s="392" t="s">
        <v>44</v>
      </c>
      <c r="C124" s="395" t="s">
        <v>72</v>
      </c>
      <c r="D124" s="392">
        <v>365</v>
      </c>
      <c r="E124" s="392">
        <v>7.1400000000000005E-2</v>
      </c>
      <c r="F124" s="394"/>
      <c r="G124" s="394" t="s">
        <v>100</v>
      </c>
      <c r="H124" s="394"/>
      <c r="I124" s="394"/>
      <c r="J124" s="392">
        <v>148.79807700000001</v>
      </c>
      <c r="K124" s="393">
        <v>6.0096153899999996</v>
      </c>
      <c r="L124" s="392">
        <v>19.004072499999999</v>
      </c>
      <c r="M124" s="392">
        <v>10</v>
      </c>
      <c r="N124" s="392">
        <v>16.5865385</v>
      </c>
      <c r="O124" s="393">
        <v>2.4038461500000001</v>
      </c>
      <c r="P124" s="392">
        <v>7.60162899</v>
      </c>
      <c r="Q124" s="392">
        <v>10</v>
      </c>
      <c r="R124" s="392">
        <v>-2.1939987699999999</v>
      </c>
      <c r="S124" s="392">
        <v>2.2635158999999998E-2</v>
      </c>
      <c r="T124" s="392">
        <f t="shared" si="1"/>
        <v>-0.7994186043259871</v>
      </c>
      <c r="U124" s="392"/>
    </row>
    <row r="125" spans="1:21">
      <c r="A125" s="392" t="s">
        <v>498</v>
      </c>
      <c r="B125" s="392" t="s">
        <v>44</v>
      </c>
      <c r="C125" s="395" t="s">
        <v>72</v>
      </c>
      <c r="D125" s="392">
        <v>730</v>
      </c>
      <c r="E125" s="392">
        <v>0.1429</v>
      </c>
      <c r="F125" s="394"/>
      <c r="G125" s="394"/>
      <c r="H125" s="394" t="s">
        <v>100</v>
      </c>
      <c r="I125" s="394"/>
      <c r="J125" s="392">
        <v>133.17307700000001</v>
      </c>
      <c r="K125" s="393">
        <v>4.8076923100000002</v>
      </c>
      <c r="L125" s="392">
        <v>15.203258</v>
      </c>
      <c r="M125" s="392">
        <v>10</v>
      </c>
      <c r="N125" s="392">
        <v>33.413461499999997</v>
      </c>
      <c r="O125" s="393">
        <v>3.6057692299999999</v>
      </c>
      <c r="P125" s="392">
        <v>11.4024435</v>
      </c>
      <c r="Q125" s="392">
        <v>10</v>
      </c>
      <c r="R125" s="392">
        <v>-1.3826907500000001</v>
      </c>
      <c r="S125" s="392">
        <v>1.2948648E-2</v>
      </c>
      <c r="T125" s="392">
        <f t="shared" si="1"/>
        <v>-0.59884559939997795</v>
      </c>
      <c r="U125" s="392"/>
    </row>
    <row r="126" spans="1:21">
      <c r="A126" s="392" t="s">
        <v>498</v>
      </c>
      <c r="B126" s="392" t="s">
        <v>44</v>
      </c>
      <c r="C126" s="395" t="s">
        <v>72</v>
      </c>
      <c r="D126" s="392">
        <v>1095</v>
      </c>
      <c r="E126" s="392">
        <v>0.21429999999999999</v>
      </c>
      <c r="F126" s="394"/>
      <c r="G126" s="394"/>
      <c r="H126" s="394" t="s">
        <v>100</v>
      </c>
      <c r="I126" s="394"/>
      <c r="J126" s="392">
        <v>136.77884599999999</v>
      </c>
      <c r="K126" s="393">
        <v>8.4134615400000001</v>
      </c>
      <c r="L126" s="392">
        <v>26.605701499999999</v>
      </c>
      <c r="M126" s="392">
        <v>10</v>
      </c>
      <c r="N126" s="392">
        <v>43.028846199999997</v>
      </c>
      <c r="O126" s="393">
        <v>3.6057692299999999</v>
      </c>
      <c r="P126" s="392">
        <v>11.4024435</v>
      </c>
      <c r="Q126" s="392">
        <v>10</v>
      </c>
      <c r="R126" s="392">
        <v>-1.1564946300000001</v>
      </c>
      <c r="S126" s="392">
        <v>1.0805907999999999E-2</v>
      </c>
      <c r="T126" s="392">
        <f t="shared" si="1"/>
        <v>-0.52139037353152784</v>
      </c>
      <c r="U126" s="392"/>
    </row>
    <row r="127" spans="1:21">
      <c r="A127" s="392" t="s">
        <v>498</v>
      </c>
      <c r="B127" s="392" t="s">
        <v>44</v>
      </c>
      <c r="C127" s="395" t="s">
        <v>72</v>
      </c>
      <c r="D127" s="392">
        <v>1460</v>
      </c>
      <c r="E127" s="392">
        <v>0.28570000000000001</v>
      </c>
      <c r="F127" s="394"/>
      <c r="G127" s="394"/>
      <c r="H127" s="394" t="s">
        <v>100</v>
      </c>
      <c r="I127" s="394"/>
      <c r="J127" s="392">
        <v>118.75</v>
      </c>
      <c r="K127" s="393">
        <v>4.8076923100000002</v>
      </c>
      <c r="L127" s="392">
        <v>15.203258</v>
      </c>
      <c r="M127" s="392">
        <v>10</v>
      </c>
      <c r="N127" s="392">
        <v>51.442307700000001</v>
      </c>
      <c r="O127" s="393">
        <v>4.8076923100000002</v>
      </c>
      <c r="P127" s="392">
        <v>15.203258</v>
      </c>
      <c r="Q127" s="392">
        <v>10</v>
      </c>
      <c r="R127" s="392">
        <v>-0.83655950000000001</v>
      </c>
      <c r="S127" s="392">
        <v>1.0373490000000001E-2</v>
      </c>
      <c r="T127" s="392">
        <f t="shared" si="1"/>
        <v>-0.39548022592562798</v>
      </c>
      <c r="U127" s="392"/>
    </row>
    <row r="128" spans="1:21">
      <c r="A128" s="392" t="s">
        <v>498</v>
      </c>
      <c r="B128" s="392" t="s">
        <v>44</v>
      </c>
      <c r="C128" s="395" t="s">
        <v>72</v>
      </c>
      <c r="D128" s="392">
        <v>1825</v>
      </c>
      <c r="E128" s="392">
        <v>0.35709999999999997</v>
      </c>
      <c r="F128" s="394"/>
      <c r="G128" s="394"/>
      <c r="H128" s="394" t="s">
        <v>100</v>
      </c>
      <c r="I128" s="394"/>
      <c r="J128" s="392">
        <v>113.942308</v>
      </c>
      <c r="K128" s="393">
        <v>3.6057692299999999</v>
      </c>
      <c r="L128" s="392">
        <v>11.4024435</v>
      </c>
      <c r="M128" s="392">
        <v>10</v>
      </c>
      <c r="N128" s="392">
        <v>64.663461499999997</v>
      </c>
      <c r="O128" s="393">
        <v>6.0096153899999996</v>
      </c>
      <c r="P128" s="392">
        <v>19.004072499999999</v>
      </c>
      <c r="Q128" s="392">
        <v>10</v>
      </c>
      <c r="R128" s="392">
        <v>-0.56649594000000003</v>
      </c>
      <c r="S128" s="392">
        <v>9.6386909999999996E-3</v>
      </c>
      <c r="T128" s="392">
        <f t="shared" si="1"/>
        <v>-0.27590848066081092</v>
      </c>
      <c r="U128" s="392"/>
    </row>
    <row r="129" spans="1:21">
      <c r="A129" s="392" t="s">
        <v>498</v>
      </c>
      <c r="B129" s="392" t="s">
        <v>44</v>
      </c>
      <c r="C129" s="395" t="s">
        <v>72</v>
      </c>
      <c r="D129" s="392">
        <v>2190</v>
      </c>
      <c r="E129" s="392">
        <v>0.42859999999999998</v>
      </c>
      <c r="F129" s="394"/>
      <c r="G129" s="394"/>
      <c r="H129" s="394" t="s">
        <v>100</v>
      </c>
      <c r="I129" s="394"/>
      <c r="J129" s="392">
        <v>111.538462</v>
      </c>
      <c r="K129" s="393">
        <v>3.6057692299999999</v>
      </c>
      <c r="L129" s="392">
        <v>11.4024435</v>
      </c>
      <c r="M129" s="392">
        <v>10</v>
      </c>
      <c r="N129" s="392">
        <v>70.673076899999998</v>
      </c>
      <c r="O129" s="393">
        <v>6.0096153899999996</v>
      </c>
      <c r="P129" s="392">
        <v>19.004072499999999</v>
      </c>
      <c r="Q129" s="392">
        <v>10</v>
      </c>
      <c r="R129" s="392">
        <v>-0.45630478000000002</v>
      </c>
      <c r="S129" s="392">
        <v>8.2758559999999998E-3</v>
      </c>
      <c r="T129" s="392">
        <f t="shared" si="1"/>
        <v>-0.22427440845240565</v>
      </c>
      <c r="U129" s="392"/>
    </row>
    <row r="130" spans="1:21">
      <c r="A130" s="392" t="s">
        <v>498</v>
      </c>
      <c r="B130" s="392" t="s">
        <v>44</v>
      </c>
      <c r="C130" s="395" t="s">
        <v>72</v>
      </c>
      <c r="D130" s="392">
        <v>2555</v>
      </c>
      <c r="E130" s="392">
        <v>0.5</v>
      </c>
      <c r="F130" s="394"/>
      <c r="G130" s="394"/>
      <c r="H130" s="394" t="s">
        <v>100</v>
      </c>
      <c r="I130" s="394"/>
      <c r="J130" s="392">
        <v>116.346154</v>
      </c>
      <c r="K130" s="393">
        <v>4.8076923100000002</v>
      </c>
      <c r="L130" s="392">
        <v>15.203258</v>
      </c>
      <c r="M130" s="392">
        <v>10</v>
      </c>
      <c r="N130" s="392">
        <v>87.5</v>
      </c>
      <c r="O130" s="393">
        <v>12.019230800000001</v>
      </c>
      <c r="P130" s="392">
        <v>38.008144999999999</v>
      </c>
      <c r="Q130" s="392">
        <v>10</v>
      </c>
      <c r="R130" s="392">
        <v>-0.28493104000000002</v>
      </c>
      <c r="S130" s="392">
        <v>2.0576028E-2</v>
      </c>
      <c r="T130" s="392">
        <f t="shared" si="1"/>
        <v>-0.14150943461018153</v>
      </c>
      <c r="U130" s="392"/>
    </row>
    <row r="131" spans="1:21">
      <c r="A131" s="392" t="s">
        <v>498</v>
      </c>
      <c r="B131" s="392" t="s">
        <v>44</v>
      </c>
      <c r="C131" s="395" t="s">
        <v>72</v>
      </c>
      <c r="D131" s="392">
        <v>2920</v>
      </c>
      <c r="E131" s="392">
        <v>0.57140000000000002</v>
      </c>
      <c r="F131" s="394"/>
      <c r="G131" s="394"/>
      <c r="H131" s="394" t="s">
        <v>100</v>
      </c>
      <c r="I131" s="394"/>
      <c r="J131" s="392">
        <v>107.932692</v>
      </c>
      <c r="K131" s="393">
        <v>4.8076923100000002</v>
      </c>
      <c r="L131" s="392">
        <v>15.203258</v>
      </c>
      <c r="M131" s="392">
        <v>10</v>
      </c>
      <c r="N131" s="392">
        <v>80.288461499999997</v>
      </c>
      <c r="O131" s="393">
        <v>7.2115384599999999</v>
      </c>
      <c r="P131" s="392">
        <v>22.804887000000001</v>
      </c>
      <c r="Q131" s="392">
        <v>10</v>
      </c>
      <c r="R131" s="392">
        <v>-0.29588188999999998</v>
      </c>
      <c r="S131" s="392">
        <v>1.0051813999999999E-2</v>
      </c>
      <c r="T131" s="392">
        <f t="shared" ref="T131:T189" si="2">(N131-J131)/(J131+N131)</f>
        <v>-0.14687100777968617</v>
      </c>
      <c r="U131" s="392"/>
    </row>
    <row r="132" spans="1:21">
      <c r="A132" s="392" t="s">
        <v>498</v>
      </c>
      <c r="B132" s="392" t="s">
        <v>44</v>
      </c>
      <c r="C132" s="395" t="s">
        <v>72</v>
      </c>
      <c r="D132" s="392">
        <v>3285</v>
      </c>
      <c r="E132" s="392">
        <v>0.64290000000000003</v>
      </c>
      <c r="F132" s="394"/>
      <c r="G132" s="394"/>
      <c r="H132" s="394" t="s">
        <v>100</v>
      </c>
      <c r="I132" s="394"/>
      <c r="J132" s="392">
        <v>91.105769199999997</v>
      </c>
      <c r="K132" s="393">
        <v>6.0096153899999996</v>
      </c>
      <c r="L132" s="392">
        <v>19.004072499999999</v>
      </c>
      <c r="M132" s="392">
        <v>10</v>
      </c>
      <c r="N132" s="392">
        <v>73.076923100000002</v>
      </c>
      <c r="O132" s="393">
        <v>6.0096153899999996</v>
      </c>
      <c r="P132" s="392">
        <v>19.004072499999999</v>
      </c>
      <c r="Q132" s="392">
        <v>10</v>
      </c>
      <c r="R132" s="392">
        <v>-0.2205085</v>
      </c>
      <c r="S132" s="392">
        <v>1.1114024E-2</v>
      </c>
      <c r="T132" s="392">
        <f t="shared" si="2"/>
        <v>-0.10980966292754597</v>
      </c>
      <c r="U132" s="392"/>
    </row>
    <row r="133" spans="1:21">
      <c r="A133" s="392" t="s">
        <v>498</v>
      </c>
      <c r="B133" s="392" t="s">
        <v>44</v>
      </c>
      <c r="C133" s="395" t="s">
        <v>72</v>
      </c>
      <c r="D133" s="392">
        <v>3650</v>
      </c>
      <c r="E133" s="392">
        <v>0.71430000000000005</v>
      </c>
      <c r="F133" s="394"/>
      <c r="G133" s="394"/>
      <c r="H133" s="394" t="s">
        <v>100</v>
      </c>
      <c r="I133" s="394"/>
      <c r="J133" s="392">
        <v>91.105769199999997</v>
      </c>
      <c r="K133" s="393">
        <v>1.20192308</v>
      </c>
      <c r="L133" s="392">
        <v>3.8008145</v>
      </c>
      <c r="M133" s="392">
        <v>10</v>
      </c>
      <c r="N133" s="392">
        <v>81.490384599999999</v>
      </c>
      <c r="O133" s="393">
        <v>7.2115384599999999</v>
      </c>
      <c r="P133" s="392">
        <v>22.804887000000001</v>
      </c>
      <c r="Q133" s="392">
        <v>10</v>
      </c>
      <c r="R133" s="392">
        <v>-0.1115361</v>
      </c>
      <c r="S133" s="392">
        <v>8.0055119999999994E-3</v>
      </c>
      <c r="T133" s="392">
        <f t="shared" si="2"/>
        <v>-5.5710306332446204E-2</v>
      </c>
      <c r="U133" s="392"/>
    </row>
    <row r="134" spans="1:21">
      <c r="A134" s="392" t="s">
        <v>498</v>
      </c>
      <c r="B134" s="392" t="s">
        <v>44</v>
      </c>
      <c r="C134" s="395" t="s">
        <v>72</v>
      </c>
      <c r="D134" s="392">
        <v>4015</v>
      </c>
      <c r="E134" s="392">
        <v>0.78569999999999995</v>
      </c>
      <c r="F134" s="394"/>
      <c r="G134" s="394"/>
      <c r="H134" s="394" t="s">
        <v>100</v>
      </c>
      <c r="I134" s="394"/>
      <c r="J134" s="392">
        <v>88.701923100000002</v>
      </c>
      <c r="K134" s="393">
        <v>2.4038461500000001</v>
      </c>
      <c r="L134" s="392">
        <v>7.60162899</v>
      </c>
      <c r="M134" s="392">
        <v>10</v>
      </c>
      <c r="N134" s="392">
        <v>81.490384599999999</v>
      </c>
      <c r="O134" s="393">
        <v>6.0096153899999996</v>
      </c>
      <c r="P134" s="392">
        <v>19.004072499999999</v>
      </c>
      <c r="Q134" s="392">
        <v>10</v>
      </c>
      <c r="R134" s="392">
        <v>-8.4796540000000004E-2</v>
      </c>
      <c r="S134" s="392">
        <v>6.1729430000000002E-3</v>
      </c>
      <c r="T134" s="392">
        <f t="shared" si="2"/>
        <v>-4.237288158000576E-2</v>
      </c>
      <c r="U134" s="392"/>
    </row>
    <row r="135" spans="1:21">
      <c r="A135" s="392" t="s">
        <v>498</v>
      </c>
      <c r="B135" s="392" t="s">
        <v>44</v>
      </c>
      <c r="C135" s="395" t="s">
        <v>72</v>
      </c>
      <c r="D135" s="392">
        <v>4380</v>
      </c>
      <c r="E135" s="392">
        <v>0.85709999999999997</v>
      </c>
      <c r="F135" s="394"/>
      <c r="G135" s="394"/>
      <c r="H135" s="394" t="s">
        <v>100</v>
      </c>
      <c r="I135" s="394"/>
      <c r="J135" s="392">
        <v>97.115384599999999</v>
      </c>
      <c r="K135" s="393">
        <v>2.4038461500000001</v>
      </c>
      <c r="L135" s="392">
        <v>7.60162899</v>
      </c>
      <c r="M135" s="392">
        <v>10</v>
      </c>
      <c r="N135" s="392">
        <v>93.509615400000001</v>
      </c>
      <c r="O135" s="393">
        <v>12.019230800000001</v>
      </c>
      <c r="P135" s="392">
        <v>38.008144999999999</v>
      </c>
      <c r="Q135" s="392">
        <v>10</v>
      </c>
      <c r="R135" s="392">
        <v>-3.7835529999999999E-2</v>
      </c>
      <c r="S135" s="392">
        <v>1.7133855E-2</v>
      </c>
      <c r="T135" s="392">
        <f t="shared" si="2"/>
        <v>-1.8915510557377037E-2</v>
      </c>
      <c r="U135" s="392"/>
    </row>
    <row r="136" spans="1:21">
      <c r="A136" s="392" t="s">
        <v>498</v>
      </c>
      <c r="B136" s="392" t="s">
        <v>44</v>
      </c>
      <c r="C136" s="395" t="s">
        <v>72</v>
      </c>
      <c r="D136" s="392">
        <v>4745</v>
      </c>
      <c r="E136" s="392">
        <v>0.92859999999999998</v>
      </c>
      <c r="F136" s="394"/>
      <c r="G136" s="394"/>
      <c r="H136" s="394" t="s">
        <v>100</v>
      </c>
      <c r="I136" s="394"/>
      <c r="J136" s="392">
        <v>83.894230800000003</v>
      </c>
      <c r="K136" s="393">
        <v>7.2115384599999999</v>
      </c>
      <c r="L136" s="392">
        <v>22.804887000000001</v>
      </c>
      <c r="M136" s="392">
        <v>10</v>
      </c>
      <c r="N136" s="392">
        <v>79.086538500000003</v>
      </c>
      <c r="O136" s="393">
        <v>9.6153846200000004</v>
      </c>
      <c r="P136" s="392">
        <v>30.406516</v>
      </c>
      <c r="Q136" s="392">
        <v>10</v>
      </c>
      <c r="R136" s="392">
        <v>-5.9014169999999998E-2</v>
      </c>
      <c r="S136" s="392">
        <v>2.2170931000000001E-2</v>
      </c>
      <c r="T136" s="392">
        <f t="shared" si="2"/>
        <v>-2.9498525014018319E-2</v>
      </c>
      <c r="U136" s="392"/>
    </row>
    <row r="137" spans="1:21">
      <c r="A137" s="392" t="s">
        <v>498</v>
      </c>
      <c r="B137" s="392" t="s">
        <v>44</v>
      </c>
      <c r="C137" s="395" t="s">
        <v>72</v>
      </c>
      <c r="D137" s="392">
        <v>5110</v>
      </c>
      <c r="E137" s="392">
        <v>1</v>
      </c>
      <c r="F137" s="394"/>
      <c r="G137" s="394"/>
      <c r="H137" s="394" t="s">
        <v>100</v>
      </c>
      <c r="I137" s="394" t="s">
        <v>100</v>
      </c>
      <c r="J137" s="392">
        <v>82.692307700000001</v>
      </c>
      <c r="K137" s="393">
        <v>4.8076923100000002</v>
      </c>
      <c r="L137" s="392">
        <v>15.203258</v>
      </c>
      <c r="M137" s="392">
        <v>10</v>
      </c>
      <c r="N137" s="392">
        <v>75.480769199999997</v>
      </c>
      <c r="O137" s="393">
        <v>3.6057692299999999</v>
      </c>
      <c r="P137" s="392">
        <v>11.4024435</v>
      </c>
      <c r="Q137" s="392">
        <v>10</v>
      </c>
      <c r="R137" s="392">
        <v>-9.1248670000000004E-2</v>
      </c>
      <c r="S137" s="392">
        <v>5.6622449999999998E-3</v>
      </c>
      <c r="T137" s="392">
        <f t="shared" si="2"/>
        <v>-4.5592705416986186E-2</v>
      </c>
      <c r="U137" s="392"/>
    </row>
    <row r="138" spans="1:21">
      <c r="A138" s="392" t="s">
        <v>501</v>
      </c>
      <c r="B138" s="392" t="s">
        <v>44</v>
      </c>
      <c r="C138" s="395" t="s">
        <v>72</v>
      </c>
      <c r="D138" s="395">
        <v>0</v>
      </c>
      <c r="E138" s="392">
        <v>0</v>
      </c>
      <c r="F138" s="394" t="s">
        <v>100</v>
      </c>
      <c r="G138" s="394"/>
      <c r="H138" s="394"/>
      <c r="I138" s="394"/>
      <c r="J138" s="392">
        <v>99.029126199999993</v>
      </c>
      <c r="K138" s="393">
        <v>3</v>
      </c>
      <c r="L138" s="392">
        <v>9.4868329800000009</v>
      </c>
      <c r="M138" s="392">
        <v>10</v>
      </c>
      <c r="N138" s="392">
        <v>125</v>
      </c>
      <c r="O138" s="393">
        <v>3</v>
      </c>
      <c r="P138" s="392">
        <v>9.4868329800000009</v>
      </c>
      <c r="Q138" s="392">
        <v>10</v>
      </c>
      <c r="R138" s="392">
        <v>0.23289973</v>
      </c>
      <c r="S138" s="392">
        <v>1.493734E-3</v>
      </c>
      <c r="T138" s="392">
        <f t="shared" si="2"/>
        <v>0.11592632726163803</v>
      </c>
      <c r="U138" s="392"/>
    </row>
    <row r="139" spans="1:21">
      <c r="A139" s="392" t="s">
        <v>501</v>
      </c>
      <c r="B139" s="392" t="s">
        <v>44</v>
      </c>
      <c r="C139" s="395" t="s">
        <v>72</v>
      </c>
      <c r="D139" s="392">
        <v>365</v>
      </c>
      <c r="E139" s="392">
        <v>7.1400000000000005E-2</v>
      </c>
      <c r="F139" s="394"/>
      <c r="G139" s="394" t="s">
        <v>100</v>
      </c>
      <c r="H139" s="394"/>
      <c r="I139" s="394"/>
      <c r="J139" s="392">
        <v>126.941748</v>
      </c>
      <c r="K139" s="393">
        <v>8.4951456299999997</v>
      </c>
      <c r="L139" s="392">
        <v>26.864009200000002</v>
      </c>
      <c r="M139" s="392">
        <v>10</v>
      </c>
      <c r="N139" s="392">
        <v>35.922330100000003</v>
      </c>
      <c r="O139" s="393">
        <v>3.6407767</v>
      </c>
      <c r="P139" s="392">
        <v>11.513146799999999</v>
      </c>
      <c r="Q139" s="392">
        <v>10</v>
      </c>
      <c r="R139" s="392">
        <v>-1.26236919</v>
      </c>
      <c r="S139" s="392">
        <v>1.4750598E-2</v>
      </c>
      <c r="T139" s="392">
        <f t="shared" si="2"/>
        <v>-0.55886736327524156</v>
      </c>
      <c r="U139" s="392"/>
    </row>
    <row r="140" spans="1:21">
      <c r="A140" s="392" t="s">
        <v>501</v>
      </c>
      <c r="B140" s="392" t="s">
        <v>44</v>
      </c>
      <c r="C140" s="395" t="s">
        <v>72</v>
      </c>
      <c r="D140" s="392">
        <v>730</v>
      </c>
      <c r="E140" s="392">
        <v>0.1429</v>
      </c>
      <c r="F140" s="394"/>
      <c r="G140" s="394"/>
      <c r="H140" s="394" t="s">
        <v>100</v>
      </c>
      <c r="I140" s="394"/>
      <c r="J140" s="392">
        <v>106.31068</v>
      </c>
      <c r="K140" s="393">
        <v>6.0679611700000002</v>
      </c>
      <c r="L140" s="392">
        <v>19.188578</v>
      </c>
      <c r="M140" s="392">
        <v>10</v>
      </c>
      <c r="N140" s="392">
        <v>52.912621399999999</v>
      </c>
      <c r="O140" s="393">
        <v>4.8543689299999997</v>
      </c>
      <c r="P140" s="392">
        <v>15.3508624</v>
      </c>
      <c r="Q140" s="392">
        <v>10</v>
      </c>
      <c r="R140" s="392">
        <v>-0.69772385000000003</v>
      </c>
      <c r="S140" s="392">
        <v>1.1674655000000001E-2</v>
      </c>
      <c r="T140" s="392">
        <f t="shared" si="2"/>
        <v>-0.33536585493761156</v>
      </c>
      <c r="U140" s="392"/>
    </row>
    <row r="141" spans="1:21">
      <c r="A141" s="392" t="s">
        <v>501</v>
      </c>
      <c r="B141" s="392" t="s">
        <v>44</v>
      </c>
      <c r="C141" s="395" t="s">
        <v>72</v>
      </c>
      <c r="D141" s="392">
        <v>1095</v>
      </c>
      <c r="E141" s="392">
        <v>0.21429999999999999</v>
      </c>
      <c r="F141" s="394"/>
      <c r="G141" s="394"/>
      <c r="H141" s="394" t="s">
        <v>100</v>
      </c>
      <c r="I141" s="394"/>
      <c r="J141" s="392">
        <v>105.097087</v>
      </c>
      <c r="K141" s="393">
        <v>7.2815534</v>
      </c>
      <c r="L141" s="392">
        <v>23.026293599999999</v>
      </c>
      <c r="M141" s="392">
        <v>10</v>
      </c>
      <c r="N141" s="392">
        <v>66.262135900000004</v>
      </c>
      <c r="O141" s="393">
        <v>6.0679611700000002</v>
      </c>
      <c r="P141" s="392">
        <v>19.188578</v>
      </c>
      <c r="Q141" s="392">
        <v>10</v>
      </c>
      <c r="R141" s="392">
        <v>-0.46126592999999999</v>
      </c>
      <c r="S141" s="392">
        <v>1.3186279E-2</v>
      </c>
      <c r="T141" s="392">
        <f t="shared" si="2"/>
        <v>-0.2266288936351146</v>
      </c>
      <c r="U141" s="392"/>
    </row>
    <row r="142" spans="1:21">
      <c r="A142" s="392" t="s">
        <v>501</v>
      </c>
      <c r="B142" s="392" t="s">
        <v>44</v>
      </c>
      <c r="C142" s="395" t="s">
        <v>72</v>
      </c>
      <c r="D142" s="392">
        <v>1460</v>
      </c>
      <c r="E142" s="392">
        <v>0.28570000000000001</v>
      </c>
      <c r="F142" s="394"/>
      <c r="G142" s="394"/>
      <c r="H142" s="394" t="s">
        <v>100</v>
      </c>
      <c r="I142" s="394"/>
      <c r="J142" s="392">
        <v>102.66990300000001</v>
      </c>
      <c r="K142" s="393">
        <v>4.8543689299999997</v>
      </c>
      <c r="L142" s="392">
        <v>15.3508624</v>
      </c>
      <c r="M142" s="392">
        <v>10</v>
      </c>
      <c r="N142" s="392">
        <v>69.902912599999993</v>
      </c>
      <c r="O142" s="393">
        <v>4.8543689299999997</v>
      </c>
      <c r="P142" s="392">
        <v>15.3508624</v>
      </c>
      <c r="Q142" s="392">
        <v>10</v>
      </c>
      <c r="R142" s="392">
        <v>-0.38441170000000002</v>
      </c>
      <c r="S142" s="392">
        <v>7.0580540000000002E-3</v>
      </c>
      <c r="T142" s="392">
        <f t="shared" si="2"/>
        <v>-0.18987341827897955</v>
      </c>
      <c r="U142" s="392"/>
    </row>
    <row r="143" spans="1:21">
      <c r="A143" s="392" t="s">
        <v>501</v>
      </c>
      <c r="B143" s="392" t="s">
        <v>44</v>
      </c>
      <c r="C143" s="395" t="s">
        <v>72</v>
      </c>
      <c r="D143" s="392">
        <v>1825</v>
      </c>
      <c r="E143" s="392">
        <v>0.35709999999999997</v>
      </c>
      <c r="F143" s="394"/>
      <c r="G143" s="394"/>
      <c r="H143" s="394" t="s">
        <v>100</v>
      </c>
      <c r="I143" s="394"/>
      <c r="J143" s="392">
        <v>99.029126199999993</v>
      </c>
      <c r="K143" s="393">
        <v>3.6407767</v>
      </c>
      <c r="L143" s="392">
        <v>11.513146799999999</v>
      </c>
      <c r="M143" s="392">
        <v>10</v>
      </c>
      <c r="N143" s="392">
        <v>77.184466</v>
      </c>
      <c r="O143" s="393">
        <v>7.2815534</v>
      </c>
      <c r="P143" s="392">
        <v>23.026293599999999</v>
      </c>
      <c r="Q143" s="392">
        <v>10</v>
      </c>
      <c r="R143" s="392">
        <v>-0.24921578999999999</v>
      </c>
      <c r="S143" s="392">
        <v>1.0251608000000001E-2</v>
      </c>
      <c r="T143" s="392">
        <f t="shared" si="2"/>
        <v>-0.12396694220504061</v>
      </c>
      <c r="U143" s="392"/>
    </row>
    <row r="144" spans="1:21">
      <c r="A144" s="392" t="s">
        <v>501</v>
      </c>
      <c r="B144" s="392" t="s">
        <v>44</v>
      </c>
      <c r="C144" s="395" t="s">
        <v>72</v>
      </c>
      <c r="D144" s="392">
        <v>2190</v>
      </c>
      <c r="E144" s="392">
        <v>0.42859999999999998</v>
      </c>
      <c r="F144" s="394"/>
      <c r="G144" s="394"/>
      <c r="H144" s="394" t="s">
        <v>100</v>
      </c>
      <c r="I144" s="394"/>
      <c r="J144" s="392">
        <v>97.815534</v>
      </c>
      <c r="K144" s="393">
        <v>8.4951456299999997</v>
      </c>
      <c r="L144" s="392">
        <v>26.864009200000002</v>
      </c>
      <c r="M144" s="392">
        <v>10</v>
      </c>
      <c r="N144" s="392">
        <v>84.466019399999993</v>
      </c>
      <c r="O144" s="393">
        <v>7.2815534</v>
      </c>
      <c r="P144" s="392">
        <v>23.026293599999999</v>
      </c>
      <c r="Q144" s="392">
        <v>10</v>
      </c>
      <c r="R144" s="392">
        <v>-0.14673407999999999</v>
      </c>
      <c r="S144" s="392">
        <v>1.4974314000000001E-2</v>
      </c>
      <c r="T144" s="392">
        <f t="shared" si="2"/>
        <v>-7.3235685953946916E-2</v>
      </c>
      <c r="U144" s="392"/>
    </row>
    <row r="145" spans="1:21">
      <c r="A145" s="392" t="s">
        <v>501</v>
      </c>
      <c r="B145" s="392" t="s">
        <v>44</v>
      </c>
      <c r="C145" s="395" t="s">
        <v>72</v>
      </c>
      <c r="D145" s="392">
        <v>2555</v>
      </c>
      <c r="E145" s="392">
        <v>0.5</v>
      </c>
      <c r="F145" s="394"/>
      <c r="G145" s="394"/>
      <c r="H145" s="394" t="s">
        <v>100</v>
      </c>
      <c r="I145" s="394"/>
      <c r="J145" s="392">
        <v>106.31068</v>
      </c>
      <c r="K145" s="393">
        <v>6.0679611700000002</v>
      </c>
      <c r="L145" s="392">
        <v>19.188578</v>
      </c>
      <c r="M145" s="392">
        <v>10</v>
      </c>
      <c r="N145" s="392">
        <v>90.533980600000007</v>
      </c>
      <c r="O145" s="393">
        <v>6.0679611700000002</v>
      </c>
      <c r="P145" s="392">
        <v>19.188578</v>
      </c>
      <c r="Q145" s="392">
        <v>10</v>
      </c>
      <c r="R145" s="392">
        <v>-0.16064049</v>
      </c>
      <c r="S145" s="392">
        <v>7.7500889999999999E-3</v>
      </c>
      <c r="T145" s="392">
        <f t="shared" si="2"/>
        <v>-8.0147967193579028E-2</v>
      </c>
      <c r="U145" s="392"/>
    </row>
    <row r="146" spans="1:21">
      <c r="A146" s="392" t="s">
        <v>501</v>
      </c>
      <c r="B146" s="392" t="s">
        <v>44</v>
      </c>
      <c r="C146" s="395" t="s">
        <v>72</v>
      </c>
      <c r="D146" s="392">
        <v>2920</v>
      </c>
      <c r="E146" s="392">
        <v>0.57140000000000002</v>
      </c>
      <c r="F146" s="394"/>
      <c r="G146" s="394"/>
      <c r="H146" s="394" t="s">
        <v>100</v>
      </c>
      <c r="I146" s="394"/>
      <c r="J146" s="392">
        <v>91.7475728</v>
      </c>
      <c r="K146" s="393">
        <v>4.8543689299999997</v>
      </c>
      <c r="L146" s="392">
        <v>15.3508624</v>
      </c>
      <c r="M146" s="392">
        <v>10</v>
      </c>
      <c r="N146" s="392">
        <v>89.320388399999999</v>
      </c>
      <c r="O146" s="393">
        <v>7.2815534</v>
      </c>
      <c r="P146" s="392">
        <v>23.026293599999999</v>
      </c>
      <c r="Q146" s="392">
        <v>10</v>
      </c>
      <c r="R146" s="392">
        <v>-2.681126E-2</v>
      </c>
      <c r="S146" s="392">
        <v>9.4452679999999997E-3</v>
      </c>
      <c r="T146" s="392">
        <f t="shared" si="2"/>
        <v>-1.3404825370066636E-2</v>
      </c>
      <c r="U146" s="392"/>
    </row>
    <row r="147" spans="1:21">
      <c r="A147" s="392" t="s">
        <v>501</v>
      </c>
      <c r="B147" s="392" t="s">
        <v>44</v>
      </c>
      <c r="C147" s="395" t="s">
        <v>72</v>
      </c>
      <c r="D147" s="392">
        <v>3285</v>
      </c>
      <c r="E147" s="392">
        <v>0.64290000000000003</v>
      </c>
      <c r="F147" s="394"/>
      <c r="G147" s="394"/>
      <c r="H147" s="394" t="s">
        <v>100</v>
      </c>
      <c r="I147" s="394"/>
      <c r="J147" s="392">
        <v>85.679611699999995</v>
      </c>
      <c r="K147" s="393">
        <v>3.6407767</v>
      </c>
      <c r="L147" s="392">
        <v>11.513146799999999</v>
      </c>
      <c r="M147" s="392">
        <v>10</v>
      </c>
      <c r="N147" s="392">
        <v>85.679611699999995</v>
      </c>
      <c r="O147" s="393">
        <v>3.6407767</v>
      </c>
      <c r="P147" s="392">
        <v>11.513146799999999</v>
      </c>
      <c r="Q147" s="392">
        <v>10</v>
      </c>
      <c r="R147" s="392">
        <v>0</v>
      </c>
      <c r="S147" s="392">
        <v>3.611296E-3</v>
      </c>
      <c r="T147" s="392">
        <f t="shared" si="2"/>
        <v>0</v>
      </c>
      <c r="U147" s="392"/>
    </row>
    <row r="148" spans="1:21">
      <c r="A148" s="392" t="s">
        <v>501</v>
      </c>
      <c r="B148" s="392" t="s">
        <v>44</v>
      </c>
      <c r="C148" s="395" t="s">
        <v>72</v>
      </c>
      <c r="D148" s="392">
        <v>3650</v>
      </c>
      <c r="E148" s="392">
        <v>0.71430000000000005</v>
      </c>
      <c r="F148" s="394"/>
      <c r="G148" s="394"/>
      <c r="H148" s="394" t="s">
        <v>100</v>
      </c>
      <c r="I148" s="394"/>
      <c r="J148" s="392">
        <v>83.2524272</v>
      </c>
      <c r="K148" s="393">
        <v>3.6407767</v>
      </c>
      <c r="L148" s="392">
        <v>11.513146799999999</v>
      </c>
      <c r="M148" s="392">
        <v>10</v>
      </c>
      <c r="N148" s="392">
        <v>84.466019399999993</v>
      </c>
      <c r="O148" s="393">
        <v>3.6407767</v>
      </c>
      <c r="P148" s="392">
        <v>11.513146799999999</v>
      </c>
      <c r="Q148" s="392">
        <v>10</v>
      </c>
      <c r="R148" s="392">
        <v>1.447203E-2</v>
      </c>
      <c r="S148" s="392">
        <v>3.7703760000000002E-3</v>
      </c>
      <c r="T148" s="392">
        <f t="shared" si="2"/>
        <v>7.2358898177393074E-3</v>
      </c>
      <c r="U148" s="392"/>
    </row>
    <row r="149" spans="1:21">
      <c r="A149" s="392" t="s">
        <v>501</v>
      </c>
      <c r="B149" s="392" t="s">
        <v>44</v>
      </c>
      <c r="C149" s="395" t="s">
        <v>72</v>
      </c>
      <c r="D149" s="392">
        <v>4015</v>
      </c>
      <c r="E149" s="392">
        <v>0.78569999999999995</v>
      </c>
      <c r="F149" s="394"/>
      <c r="G149" s="394"/>
      <c r="H149" s="394" t="s">
        <v>100</v>
      </c>
      <c r="I149" s="394"/>
      <c r="J149" s="392">
        <v>84.466019399999993</v>
      </c>
      <c r="K149" s="393">
        <v>3.6407767</v>
      </c>
      <c r="L149" s="392">
        <v>11.513146799999999</v>
      </c>
      <c r="M149" s="392">
        <v>10</v>
      </c>
      <c r="N149" s="392">
        <v>84.466019399999993</v>
      </c>
      <c r="O149" s="393">
        <v>7.2815534</v>
      </c>
      <c r="P149" s="392">
        <v>23.026293599999999</v>
      </c>
      <c r="Q149" s="392">
        <v>10</v>
      </c>
      <c r="R149" s="392">
        <v>0</v>
      </c>
      <c r="S149" s="392">
        <v>9.2895359999999993E-3</v>
      </c>
      <c r="T149" s="392">
        <f t="shared" si="2"/>
        <v>0</v>
      </c>
      <c r="U149" s="392"/>
    </row>
    <row r="150" spans="1:21">
      <c r="A150" s="392" t="s">
        <v>501</v>
      </c>
      <c r="B150" s="392" t="s">
        <v>44</v>
      </c>
      <c r="C150" s="395" t="s">
        <v>72</v>
      </c>
      <c r="D150" s="392">
        <v>4380</v>
      </c>
      <c r="E150" s="392">
        <v>0.85709999999999997</v>
      </c>
      <c r="F150" s="394"/>
      <c r="G150" s="394"/>
      <c r="H150" s="394" t="s">
        <v>100</v>
      </c>
      <c r="I150" s="394"/>
      <c r="J150" s="392">
        <v>86.893203900000003</v>
      </c>
      <c r="K150" s="393">
        <v>6.0679611700000002</v>
      </c>
      <c r="L150" s="392">
        <v>19.188578</v>
      </c>
      <c r="M150" s="392">
        <v>10</v>
      </c>
      <c r="N150" s="392">
        <v>89.320388399999999</v>
      </c>
      <c r="O150" s="393">
        <v>9.7087378599999994</v>
      </c>
      <c r="P150" s="392">
        <v>30.701724899999999</v>
      </c>
      <c r="Q150" s="392">
        <v>10</v>
      </c>
      <c r="R150" s="392">
        <v>2.754995E-2</v>
      </c>
      <c r="S150" s="392">
        <v>1.6691309000000001E-2</v>
      </c>
      <c r="T150" s="392">
        <f t="shared" si="2"/>
        <v>1.3774104870796595E-2</v>
      </c>
      <c r="U150" s="392"/>
    </row>
    <row r="151" spans="1:21">
      <c r="A151" s="392" t="s">
        <v>501</v>
      </c>
      <c r="B151" s="392" t="s">
        <v>44</v>
      </c>
      <c r="C151" s="395" t="s">
        <v>72</v>
      </c>
      <c r="D151" s="392">
        <v>4745</v>
      </c>
      <c r="E151" s="392">
        <v>0.92859999999999998</v>
      </c>
      <c r="F151" s="394"/>
      <c r="G151" s="394"/>
      <c r="H151" s="394" t="s">
        <v>100</v>
      </c>
      <c r="I151" s="394"/>
      <c r="J151" s="392">
        <v>80.825242700000004</v>
      </c>
      <c r="K151" s="393">
        <v>4.8543689299999997</v>
      </c>
      <c r="L151" s="392">
        <v>15.3508624</v>
      </c>
      <c r="M151" s="392">
        <v>10</v>
      </c>
      <c r="N151" s="392">
        <v>80.825242700000004</v>
      </c>
      <c r="O151" s="393">
        <v>4.8543689299999997</v>
      </c>
      <c r="P151" s="392">
        <v>15.3508624</v>
      </c>
      <c r="Q151" s="392">
        <v>10</v>
      </c>
      <c r="R151" s="392">
        <v>0</v>
      </c>
      <c r="S151" s="392">
        <v>7.2144219999999998E-3</v>
      </c>
      <c r="T151" s="392">
        <f t="shared" si="2"/>
        <v>0</v>
      </c>
      <c r="U151" s="392"/>
    </row>
    <row r="152" spans="1:21">
      <c r="A152" s="392" t="s">
        <v>501</v>
      </c>
      <c r="B152" s="392" t="s">
        <v>44</v>
      </c>
      <c r="C152" s="395" t="s">
        <v>72</v>
      </c>
      <c r="D152" s="392">
        <v>5110</v>
      </c>
      <c r="E152" s="392">
        <v>1</v>
      </c>
      <c r="F152" s="394"/>
      <c r="G152" s="394"/>
      <c r="H152" s="394" t="s">
        <v>100</v>
      </c>
      <c r="I152" s="394" t="s">
        <v>100</v>
      </c>
      <c r="J152" s="392">
        <v>82.038835000000006</v>
      </c>
      <c r="K152" s="393">
        <v>4.8543689299999997</v>
      </c>
      <c r="L152" s="392">
        <v>15.3508624</v>
      </c>
      <c r="M152" s="392">
        <v>10</v>
      </c>
      <c r="N152" s="392">
        <v>73.543689299999997</v>
      </c>
      <c r="O152" s="393">
        <v>7.2815534</v>
      </c>
      <c r="P152" s="392">
        <v>23.026293599999999</v>
      </c>
      <c r="Q152" s="392">
        <v>10</v>
      </c>
      <c r="R152" s="392">
        <v>-0.10931309</v>
      </c>
      <c r="S152" s="392">
        <v>1.3304237999999999E-2</v>
      </c>
      <c r="T152" s="392">
        <f t="shared" si="2"/>
        <v>-5.4602184520540074E-2</v>
      </c>
      <c r="U152" s="392"/>
    </row>
    <row r="153" spans="1:21">
      <c r="A153" s="392" t="s">
        <v>504</v>
      </c>
      <c r="B153" s="392" t="s">
        <v>44</v>
      </c>
      <c r="C153" s="395" t="s">
        <v>72</v>
      </c>
      <c r="D153" s="395">
        <v>0</v>
      </c>
      <c r="E153" s="392">
        <v>0</v>
      </c>
      <c r="F153" s="394" t="s">
        <v>100</v>
      </c>
      <c r="G153" s="394"/>
      <c r="H153" s="394"/>
      <c r="I153" s="394"/>
      <c r="J153" s="392">
        <v>99.029126199999993</v>
      </c>
      <c r="K153" s="393">
        <v>3</v>
      </c>
      <c r="L153" s="392">
        <v>9.4868329800000009</v>
      </c>
      <c r="M153" s="392">
        <v>10</v>
      </c>
      <c r="N153" s="392">
        <v>120</v>
      </c>
      <c r="O153" s="393">
        <v>3</v>
      </c>
      <c r="P153" s="392">
        <v>9.4868329800000009</v>
      </c>
      <c r="Q153" s="392">
        <v>10</v>
      </c>
      <c r="R153" s="392">
        <v>0.19207773</v>
      </c>
      <c r="S153" s="392">
        <v>1.542734E-3</v>
      </c>
      <c r="T153" s="392">
        <f t="shared" si="2"/>
        <v>9.57446809190622E-2</v>
      </c>
      <c r="U153" s="392"/>
    </row>
    <row r="154" spans="1:21">
      <c r="A154" s="392" t="s">
        <v>504</v>
      </c>
      <c r="B154" s="392" t="s">
        <v>44</v>
      </c>
      <c r="C154" s="395" t="s">
        <v>72</v>
      </c>
      <c r="D154" s="392">
        <v>365</v>
      </c>
      <c r="E154" s="392">
        <v>7.1400000000000005E-2</v>
      </c>
      <c r="F154" s="394"/>
      <c r="G154" s="394" t="s">
        <v>100</v>
      </c>
      <c r="H154" s="394"/>
      <c r="I154" s="394"/>
      <c r="J154" s="392">
        <v>126.941748</v>
      </c>
      <c r="K154" s="393">
        <v>8.4951456299999997</v>
      </c>
      <c r="L154" s="392">
        <v>26.864009200000002</v>
      </c>
      <c r="M154" s="392">
        <v>10</v>
      </c>
      <c r="N154" s="392">
        <v>29.854368900000001</v>
      </c>
      <c r="O154" s="393">
        <v>3.6407767</v>
      </c>
      <c r="P154" s="392">
        <v>11.513146799999999</v>
      </c>
      <c r="Q154" s="392">
        <v>10</v>
      </c>
      <c r="R154" s="392">
        <v>-1.44739711</v>
      </c>
      <c r="S154" s="392">
        <v>1.9350600999999999E-2</v>
      </c>
      <c r="T154" s="392">
        <f t="shared" si="2"/>
        <v>-0.61919504780797285</v>
      </c>
      <c r="U154" s="392"/>
    </row>
    <row r="155" spans="1:21">
      <c r="A155" s="392" t="s">
        <v>504</v>
      </c>
      <c r="B155" s="392" t="s">
        <v>44</v>
      </c>
      <c r="C155" s="395" t="s">
        <v>72</v>
      </c>
      <c r="D155" s="392">
        <v>730</v>
      </c>
      <c r="E155" s="392">
        <v>0.1429</v>
      </c>
      <c r="F155" s="394"/>
      <c r="G155" s="394"/>
      <c r="H155" s="394" t="s">
        <v>100</v>
      </c>
      <c r="I155" s="394"/>
      <c r="J155" s="392">
        <v>106.31068</v>
      </c>
      <c r="K155" s="393">
        <v>6.0679611700000002</v>
      </c>
      <c r="L155" s="392">
        <v>19.188578</v>
      </c>
      <c r="M155" s="392">
        <v>10</v>
      </c>
      <c r="N155" s="392">
        <v>52.912621399999999</v>
      </c>
      <c r="O155" s="393">
        <v>4.8543689299999997</v>
      </c>
      <c r="P155" s="392">
        <v>15.3508624</v>
      </c>
      <c r="Q155" s="392">
        <v>10</v>
      </c>
      <c r="R155" s="392">
        <v>-0.69772385000000003</v>
      </c>
      <c r="S155" s="392">
        <v>1.1674655000000001E-2</v>
      </c>
      <c r="T155" s="392">
        <f t="shared" si="2"/>
        <v>-0.33536585493761156</v>
      </c>
      <c r="U155" s="392"/>
    </row>
    <row r="156" spans="1:21">
      <c r="A156" s="392" t="s">
        <v>504</v>
      </c>
      <c r="B156" s="392" t="s">
        <v>44</v>
      </c>
      <c r="C156" s="395" t="s">
        <v>72</v>
      </c>
      <c r="D156" s="392">
        <v>1095</v>
      </c>
      <c r="E156" s="392">
        <v>0.21429999999999999</v>
      </c>
      <c r="F156" s="394"/>
      <c r="G156" s="394"/>
      <c r="H156" s="394" t="s">
        <v>100</v>
      </c>
      <c r="I156" s="394"/>
      <c r="J156" s="392">
        <v>105.097087</v>
      </c>
      <c r="K156" s="393">
        <v>7.2815534</v>
      </c>
      <c r="L156" s="392">
        <v>23.026293599999999</v>
      </c>
      <c r="M156" s="392">
        <v>10</v>
      </c>
      <c r="N156" s="392">
        <v>58.980582499999997</v>
      </c>
      <c r="O156" s="393">
        <v>7.2815534</v>
      </c>
      <c r="P156" s="392">
        <v>23.026293599999999</v>
      </c>
      <c r="Q156" s="392">
        <v>10</v>
      </c>
      <c r="R156" s="392">
        <v>-0.57767628000000004</v>
      </c>
      <c r="S156" s="392">
        <v>2.0041861000000001E-2</v>
      </c>
      <c r="T156" s="392">
        <f t="shared" si="2"/>
        <v>-0.28106508728782253</v>
      </c>
      <c r="U156" s="392"/>
    </row>
    <row r="157" spans="1:21">
      <c r="A157" s="392" t="s">
        <v>504</v>
      </c>
      <c r="B157" s="392" t="s">
        <v>44</v>
      </c>
      <c r="C157" s="395" t="s">
        <v>72</v>
      </c>
      <c r="D157" s="392">
        <v>1460</v>
      </c>
      <c r="E157" s="392">
        <v>0.28570000000000001</v>
      </c>
      <c r="F157" s="394"/>
      <c r="G157" s="394"/>
      <c r="H157" s="394" t="s">
        <v>100</v>
      </c>
      <c r="I157" s="394"/>
      <c r="J157" s="392">
        <v>102.66990300000001</v>
      </c>
      <c r="K157" s="393">
        <v>4.8543689299999997</v>
      </c>
      <c r="L157" s="392">
        <v>15.3508624</v>
      </c>
      <c r="M157" s="392">
        <v>10</v>
      </c>
      <c r="N157" s="392">
        <v>69.902912599999993</v>
      </c>
      <c r="O157" s="393">
        <v>7.2815534</v>
      </c>
      <c r="P157" s="392">
        <v>23.026293599999999</v>
      </c>
      <c r="Q157" s="392">
        <v>10</v>
      </c>
      <c r="R157" s="392">
        <v>-0.38441170000000002</v>
      </c>
      <c r="S157" s="392">
        <v>1.3086218E-2</v>
      </c>
      <c r="T157" s="392">
        <f t="shared" si="2"/>
        <v>-0.18987341827897955</v>
      </c>
      <c r="U157" s="392"/>
    </row>
    <row r="158" spans="1:21">
      <c r="A158" s="392" t="s">
        <v>504</v>
      </c>
      <c r="B158" s="392" t="s">
        <v>44</v>
      </c>
      <c r="C158" s="395" t="s">
        <v>72</v>
      </c>
      <c r="D158" s="392">
        <v>1825</v>
      </c>
      <c r="E158" s="392">
        <v>0.35709999999999997</v>
      </c>
      <c r="F158" s="394"/>
      <c r="G158" s="394"/>
      <c r="H158" s="394" t="s">
        <v>100</v>
      </c>
      <c r="I158" s="394"/>
      <c r="J158" s="392">
        <v>99.029126199999993</v>
      </c>
      <c r="K158" s="393">
        <v>3.6407767</v>
      </c>
      <c r="L158" s="392">
        <v>11.513146799999999</v>
      </c>
      <c r="M158" s="392">
        <v>10</v>
      </c>
      <c r="N158" s="392">
        <v>80.825242700000004</v>
      </c>
      <c r="O158" s="393">
        <v>7.2815534</v>
      </c>
      <c r="P158" s="392">
        <v>23.026293599999999</v>
      </c>
      <c r="Q158" s="392">
        <v>10</v>
      </c>
      <c r="R158" s="392">
        <v>-0.20312468</v>
      </c>
      <c r="S158" s="392">
        <v>9.4678680000000008E-3</v>
      </c>
      <c r="T158" s="392">
        <f t="shared" si="2"/>
        <v>-0.10121457494380605</v>
      </c>
      <c r="U158" s="392"/>
    </row>
    <row r="159" spans="1:21">
      <c r="A159" s="392" t="s">
        <v>504</v>
      </c>
      <c r="B159" s="392" t="s">
        <v>44</v>
      </c>
      <c r="C159" s="395" t="s">
        <v>72</v>
      </c>
      <c r="D159" s="392">
        <v>2190</v>
      </c>
      <c r="E159" s="392">
        <v>0.42859999999999998</v>
      </c>
      <c r="F159" s="394"/>
      <c r="G159" s="394"/>
      <c r="H159" s="394" t="s">
        <v>100</v>
      </c>
      <c r="I159" s="394"/>
      <c r="J159" s="392">
        <v>97.815534</v>
      </c>
      <c r="K159" s="393">
        <v>8.4951456299999997</v>
      </c>
      <c r="L159" s="392">
        <v>26.864009200000002</v>
      </c>
      <c r="M159" s="392">
        <v>10</v>
      </c>
      <c r="N159" s="392">
        <v>86.893203900000003</v>
      </c>
      <c r="O159" s="393">
        <v>7.2815534</v>
      </c>
      <c r="P159" s="392">
        <v>23.026293599999999</v>
      </c>
      <c r="Q159" s="392">
        <v>10</v>
      </c>
      <c r="R159" s="392">
        <v>-0.11840357999999999</v>
      </c>
      <c r="S159" s="392">
        <v>1.4564937999999999E-2</v>
      </c>
      <c r="T159" s="392">
        <f t="shared" si="2"/>
        <v>-5.9132720109393348E-2</v>
      </c>
      <c r="U159" s="392"/>
    </row>
    <row r="160" spans="1:21">
      <c r="A160" s="392" t="s">
        <v>504</v>
      </c>
      <c r="B160" s="392" t="s">
        <v>44</v>
      </c>
      <c r="C160" s="395" t="s">
        <v>72</v>
      </c>
      <c r="D160" s="392">
        <v>2555</v>
      </c>
      <c r="E160" s="392">
        <v>0.5</v>
      </c>
      <c r="F160" s="394"/>
      <c r="G160" s="394"/>
      <c r="H160" s="394" t="s">
        <v>100</v>
      </c>
      <c r="I160" s="394"/>
      <c r="J160" s="392">
        <v>106.31068</v>
      </c>
      <c r="K160" s="393">
        <v>6.0679611700000002</v>
      </c>
      <c r="L160" s="392">
        <v>19.188578</v>
      </c>
      <c r="M160" s="392">
        <v>10</v>
      </c>
      <c r="N160" s="392">
        <v>85.679611699999995</v>
      </c>
      <c r="O160" s="393">
        <v>10.9223301</v>
      </c>
      <c r="P160" s="392">
        <v>34.539440499999998</v>
      </c>
      <c r="Q160" s="392">
        <v>10</v>
      </c>
      <c r="R160" s="392">
        <v>-0.21575084999999999</v>
      </c>
      <c r="S160" s="392">
        <v>1.9508688E-2</v>
      </c>
      <c r="T160" s="392">
        <f t="shared" si="2"/>
        <v>-0.10745891428842498</v>
      </c>
      <c r="U160" s="392"/>
    </row>
    <row r="161" spans="1:21">
      <c r="A161" s="392" t="s">
        <v>504</v>
      </c>
      <c r="B161" s="392" t="s">
        <v>44</v>
      </c>
      <c r="C161" s="395" t="s">
        <v>72</v>
      </c>
      <c r="D161" s="392">
        <v>2920</v>
      </c>
      <c r="E161" s="392">
        <v>0.57140000000000002</v>
      </c>
      <c r="F161" s="394"/>
      <c r="G161" s="394"/>
      <c r="H161" s="394" t="s">
        <v>100</v>
      </c>
      <c r="I161" s="394"/>
      <c r="J161" s="392">
        <v>91.7475728</v>
      </c>
      <c r="K161" s="393">
        <v>4.8543689299999997</v>
      </c>
      <c r="L161" s="392">
        <v>15.3508624</v>
      </c>
      <c r="M161" s="392">
        <v>10</v>
      </c>
      <c r="N161" s="392">
        <v>85.679611699999995</v>
      </c>
      <c r="O161" s="393">
        <v>7.2815534</v>
      </c>
      <c r="P161" s="392">
        <v>23.026293599999999</v>
      </c>
      <c r="Q161" s="392">
        <v>10</v>
      </c>
      <c r="R161" s="392">
        <v>-6.8426139999999996E-2</v>
      </c>
      <c r="S161" s="392">
        <v>1.0022066E-2</v>
      </c>
      <c r="T161" s="392">
        <f t="shared" si="2"/>
        <v>-3.4199726029017864E-2</v>
      </c>
      <c r="U161" s="392"/>
    </row>
    <row r="162" spans="1:21">
      <c r="A162" s="392" t="s">
        <v>504</v>
      </c>
      <c r="B162" s="392" t="s">
        <v>44</v>
      </c>
      <c r="C162" s="395" t="s">
        <v>72</v>
      </c>
      <c r="D162" s="392">
        <v>3285</v>
      </c>
      <c r="E162" s="392">
        <v>0.64290000000000003</v>
      </c>
      <c r="F162" s="394"/>
      <c r="G162" s="394"/>
      <c r="H162" s="394" t="s">
        <v>100</v>
      </c>
      <c r="I162" s="394"/>
      <c r="J162" s="392">
        <v>85.679611699999995</v>
      </c>
      <c r="K162" s="393">
        <v>3.6407767</v>
      </c>
      <c r="L162" s="392">
        <v>11.513146799999999</v>
      </c>
      <c r="M162" s="392">
        <v>10</v>
      </c>
      <c r="N162" s="392">
        <v>79.611650499999996</v>
      </c>
      <c r="O162" s="393">
        <v>8.4951456299999997</v>
      </c>
      <c r="P162" s="392">
        <v>26.864009200000002</v>
      </c>
      <c r="Q162" s="392">
        <v>10</v>
      </c>
      <c r="R162" s="392">
        <v>-7.3454450000000004E-2</v>
      </c>
      <c r="S162" s="392">
        <v>1.31921E-2</v>
      </c>
      <c r="T162" s="392">
        <f t="shared" si="2"/>
        <v>-3.6710719727325057E-2</v>
      </c>
      <c r="U162" s="392"/>
    </row>
    <row r="163" spans="1:21">
      <c r="A163" s="392" t="s">
        <v>504</v>
      </c>
      <c r="B163" s="392" t="s">
        <v>44</v>
      </c>
      <c r="C163" s="395" t="s">
        <v>72</v>
      </c>
      <c r="D163" s="392">
        <v>3650</v>
      </c>
      <c r="E163" s="392">
        <v>0.71430000000000005</v>
      </c>
      <c r="F163" s="394"/>
      <c r="G163" s="394"/>
      <c r="H163" s="394" t="s">
        <v>100</v>
      </c>
      <c r="I163" s="394"/>
      <c r="J163" s="392">
        <v>83.2524272</v>
      </c>
      <c r="K163" s="393">
        <v>3.6407767</v>
      </c>
      <c r="L163" s="392">
        <v>11.513146799999999</v>
      </c>
      <c r="M163" s="392">
        <v>10</v>
      </c>
      <c r="N163" s="392">
        <v>80.825242700000004</v>
      </c>
      <c r="O163" s="393">
        <v>7.2815534</v>
      </c>
      <c r="P163" s="392">
        <v>23.026293599999999</v>
      </c>
      <c r="Q163" s="392">
        <v>10</v>
      </c>
      <c r="R163" s="392">
        <v>-2.958796E-2</v>
      </c>
      <c r="S163" s="392">
        <v>1.0028693E-2</v>
      </c>
      <c r="T163" s="392">
        <f t="shared" si="2"/>
        <v>-1.4792899615647186E-2</v>
      </c>
      <c r="U163" s="392"/>
    </row>
    <row r="164" spans="1:21">
      <c r="A164" s="392" t="s">
        <v>504</v>
      </c>
      <c r="B164" s="392" t="s">
        <v>44</v>
      </c>
      <c r="C164" s="395" t="s">
        <v>72</v>
      </c>
      <c r="D164" s="392">
        <v>4015</v>
      </c>
      <c r="E164" s="392">
        <v>0.78569999999999995</v>
      </c>
      <c r="F164" s="394"/>
      <c r="G164" s="394"/>
      <c r="H164" s="394" t="s">
        <v>100</v>
      </c>
      <c r="I164" s="394"/>
      <c r="J164" s="392">
        <v>84.466019399999993</v>
      </c>
      <c r="K164" s="393">
        <v>3.6407767</v>
      </c>
      <c r="L164" s="392">
        <v>11.513146799999999</v>
      </c>
      <c r="M164" s="392">
        <v>10</v>
      </c>
      <c r="N164" s="392">
        <v>79.611650499999996</v>
      </c>
      <c r="O164" s="393">
        <v>8.4951456299999997</v>
      </c>
      <c r="P164" s="392">
        <v>26.864009200000002</v>
      </c>
      <c r="Q164" s="392">
        <v>10</v>
      </c>
      <c r="R164" s="392">
        <v>-5.9188869999999998E-2</v>
      </c>
      <c r="S164" s="392">
        <v>1.3244359000000001E-2</v>
      </c>
      <c r="T164" s="392">
        <f t="shared" si="2"/>
        <v>-2.9585798621826951E-2</v>
      </c>
      <c r="U164" s="392"/>
    </row>
    <row r="165" spans="1:21">
      <c r="A165" s="392" t="s">
        <v>504</v>
      </c>
      <c r="B165" s="392" t="s">
        <v>44</v>
      </c>
      <c r="C165" s="395" t="s">
        <v>72</v>
      </c>
      <c r="D165" s="392">
        <v>4380</v>
      </c>
      <c r="E165" s="392">
        <v>0.85709999999999997</v>
      </c>
      <c r="F165" s="394"/>
      <c r="G165" s="394"/>
      <c r="H165" s="394" t="s">
        <v>100</v>
      </c>
      <c r="I165" s="394"/>
      <c r="J165" s="392">
        <v>86.893203900000003</v>
      </c>
      <c r="K165" s="393">
        <v>6.0679611700000002</v>
      </c>
      <c r="L165" s="392">
        <v>19.188578</v>
      </c>
      <c r="M165" s="392">
        <v>10</v>
      </c>
      <c r="N165" s="392">
        <v>92.961165100000002</v>
      </c>
      <c r="O165" s="393">
        <v>12.135922300000001</v>
      </c>
      <c r="P165" s="392">
        <v>38.377156100000001</v>
      </c>
      <c r="Q165" s="392">
        <v>10</v>
      </c>
      <c r="R165" s="392">
        <v>6.7502000000000006E-2</v>
      </c>
      <c r="S165" s="392">
        <v>2.1919424E-2</v>
      </c>
      <c r="T165" s="392">
        <f t="shared" si="2"/>
        <v>3.3738191814511875E-2</v>
      </c>
      <c r="U165" s="392"/>
    </row>
    <row r="166" spans="1:21">
      <c r="A166" s="392" t="s">
        <v>504</v>
      </c>
      <c r="B166" s="392" t="s">
        <v>44</v>
      </c>
      <c r="C166" s="395" t="s">
        <v>72</v>
      </c>
      <c r="D166" s="392">
        <v>4745</v>
      </c>
      <c r="E166" s="392">
        <v>0.92859999999999998</v>
      </c>
      <c r="F166" s="394"/>
      <c r="G166" s="394"/>
      <c r="H166" s="394" t="s">
        <v>100</v>
      </c>
      <c r="I166" s="394"/>
      <c r="J166" s="392">
        <v>80.825242700000004</v>
      </c>
      <c r="K166" s="393">
        <v>4.8543689299999997</v>
      </c>
      <c r="L166" s="392">
        <v>15.3508624</v>
      </c>
      <c r="M166" s="392">
        <v>10</v>
      </c>
      <c r="N166" s="392">
        <v>79.611650499999996</v>
      </c>
      <c r="O166" s="393">
        <v>7.2815534</v>
      </c>
      <c r="P166" s="392">
        <v>23.026293599999999</v>
      </c>
      <c r="Q166" s="392">
        <v>10</v>
      </c>
      <c r="R166" s="392">
        <v>-1.5128880000000001E-2</v>
      </c>
      <c r="S166" s="392">
        <v>1.1972767E-2</v>
      </c>
      <c r="T166" s="392">
        <f t="shared" si="2"/>
        <v>-7.5642963148578844E-3</v>
      </c>
      <c r="U166" s="392"/>
    </row>
    <row r="167" spans="1:21">
      <c r="A167" s="392" t="s">
        <v>504</v>
      </c>
      <c r="B167" s="392" t="s">
        <v>44</v>
      </c>
      <c r="C167" s="395" t="s">
        <v>72</v>
      </c>
      <c r="D167" s="392">
        <v>5110</v>
      </c>
      <c r="E167" s="392">
        <v>1</v>
      </c>
      <c r="F167" s="394"/>
      <c r="G167" s="394"/>
      <c r="H167" s="394" t="s">
        <v>100</v>
      </c>
      <c r="I167" s="394" t="s">
        <v>100</v>
      </c>
      <c r="J167" s="392">
        <v>82.038835000000006</v>
      </c>
      <c r="K167" s="393">
        <v>4.8543689299999997</v>
      </c>
      <c r="L167" s="392">
        <v>15.3508624</v>
      </c>
      <c r="M167" s="392">
        <v>10</v>
      </c>
      <c r="N167" s="392">
        <v>71.116504899999995</v>
      </c>
      <c r="O167" s="393">
        <v>7.2815534</v>
      </c>
      <c r="P167" s="392">
        <v>23.026293599999999</v>
      </c>
      <c r="Q167" s="392">
        <v>10</v>
      </c>
      <c r="R167" s="392">
        <v>-0.14287328999999999</v>
      </c>
      <c r="S167" s="392">
        <v>1.3984801E-2</v>
      </c>
      <c r="T167" s="392">
        <f t="shared" si="2"/>
        <v>-7.1315372399888555E-2</v>
      </c>
      <c r="U167" s="392"/>
    </row>
    <row r="168" spans="1:21">
      <c r="A168" s="392" t="s">
        <v>507</v>
      </c>
      <c r="B168" s="392" t="s">
        <v>44</v>
      </c>
      <c r="C168" s="395" t="s">
        <v>72</v>
      </c>
      <c r="D168" s="395">
        <v>0</v>
      </c>
      <c r="E168" s="392">
        <v>0</v>
      </c>
      <c r="F168" s="394" t="s">
        <v>100</v>
      </c>
      <c r="G168" s="394"/>
      <c r="H168" s="394"/>
      <c r="I168" s="394"/>
      <c r="J168" s="392">
        <v>99.029126199999993</v>
      </c>
      <c r="K168" s="393">
        <v>3</v>
      </c>
      <c r="L168" s="392">
        <v>9.4868329800000009</v>
      </c>
      <c r="M168" s="392">
        <v>10</v>
      </c>
      <c r="N168" s="392">
        <v>100</v>
      </c>
      <c r="O168" s="393">
        <v>3</v>
      </c>
      <c r="P168" s="392">
        <v>9.4868329800000009</v>
      </c>
      <c r="Q168" s="392">
        <v>10</v>
      </c>
      <c r="R168" s="392">
        <v>9.7561699999999998E-3</v>
      </c>
      <c r="S168" s="392">
        <v>1.8177340000000001E-3</v>
      </c>
      <c r="T168" s="392">
        <f t="shared" si="2"/>
        <v>4.8780488491136564E-3</v>
      </c>
      <c r="U168" s="392"/>
    </row>
    <row r="169" spans="1:21">
      <c r="A169" s="392" t="s">
        <v>507</v>
      </c>
      <c r="B169" s="392" t="s">
        <v>44</v>
      </c>
      <c r="C169" s="395" t="s">
        <v>72</v>
      </c>
      <c r="D169" s="392">
        <v>365</v>
      </c>
      <c r="E169" s="392">
        <v>7.1400000000000005E-2</v>
      </c>
      <c r="F169" s="394"/>
      <c r="G169" s="394" t="s">
        <v>100</v>
      </c>
      <c r="H169" s="394"/>
      <c r="I169" s="394"/>
      <c r="J169" s="392">
        <v>126.941748</v>
      </c>
      <c r="K169" s="393">
        <v>8.4951456299999997</v>
      </c>
      <c r="L169" s="392">
        <v>26.864009200000002</v>
      </c>
      <c r="M169" s="392">
        <v>10</v>
      </c>
      <c r="N169" s="392">
        <v>17.7184466</v>
      </c>
      <c r="O169" s="393">
        <v>2.4271844699999998</v>
      </c>
      <c r="P169" s="392">
        <v>7.6754312100000002</v>
      </c>
      <c r="Q169" s="392">
        <v>10</v>
      </c>
      <c r="R169" s="392">
        <v>-1.9691220199999999</v>
      </c>
      <c r="S169" s="392">
        <v>2.3243748000000002E-2</v>
      </c>
      <c r="T169" s="392">
        <f t="shared" si="2"/>
        <v>-0.75503355779392811</v>
      </c>
      <c r="U169" s="392"/>
    </row>
    <row r="170" spans="1:21">
      <c r="A170" s="392" t="s">
        <v>507</v>
      </c>
      <c r="B170" s="392" t="s">
        <v>44</v>
      </c>
      <c r="C170" s="395" t="s">
        <v>72</v>
      </c>
      <c r="D170" s="392">
        <v>730</v>
      </c>
      <c r="E170" s="392">
        <v>0.1429</v>
      </c>
      <c r="F170" s="394"/>
      <c r="G170" s="394"/>
      <c r="H170" s="394" t="s">
        <v>100</v>
      </c>
      <c r="I170" s="394"/>
      <c r="J170" s="392">
        <v>106.31068</v>
      </c>
      <c r="K170" s="393">
        <v>6.0679611700000002</v>
      </c>
      <c r="L170" s="392">
        <v>19.188578</v>
      </c>
      <c r="M170" s="392">
        <v>10</v>
      </c>
      <c r="N170" s="392">
        <v>32.2815534</v>
      </c>
      <c r="O170" s="393">
        <v>3.6407767</v>
      </c>
      <c r="P170" s="392">
        <v>11.513146799999999</v>
      </c>
      <c r="Q170" s="392">
        <v>10</v>
      </c>
      <c r="R170" s="392">
        <v>-1.19186978</v>
      </c>
      <c r="S170" s="392">
        <v>1.5977624999999999E-2</v>
      </c>
      <c r="T170" s="392">
        <f t="shared" si="2"/>
        <v>-0.5341506142435829</v>
      </c>
      <c r="U170" s="392"/>
    </row>
    <row r="171" spans="1:21">
      <c r="A171" s="392" t="s">
        <v>507</v>
      </c>
      <c r="B171" s="392" t="s">
        <v>44</v>
      </c>
      <c r="C171" s="395" t="s">
        <v>72</v>
      </c>
      <c r="D171" s="392">
        <v>1095</v>
      </c>
      <c r="E171" s="392">
        <v>0.21429999999999999</v>
      </c>
      <c r="F171" s="394"/>
      <c r="G171" s="394"/>
      <c r="H171" s="394" t="s">
        <v>100</v>
      </c>
      <c r="I171" s="394"/>
      <c r="J171" s="392">
        <v>105.097087</v>
      </c>
      <c r="K171" s="393">
        <v>7.2815534</v>
      </c>
      <c r="L171" s="392">
        <v>23.026293599999999</v>
      </c>
      <c r="M171" s="392">
        <v>10</v>
      </c>
      <c r="N171" s="392">
        <v>41.990291300000003</v>
      </c>
      <c r="O171" s="393">
        <v>3.6407767</v>
      </c>
      <c r="P171" s="392">
        <v>11.513146799999999</v>
      </c>
      <c r="Q171" s="392">
        <v>10</v>
      </c>
      <c r="R171" s="392">
        <v>-0.91744612999999997</v>
      </c>
      <c r="S171" s="392">
        <v>1.2318074E-2</v>
      </c>
      <c r="T171" s="392">
        <f t="shared" si="2"/>
        <v>-0.42904290245276605</v>
      </c>
      <c r="U171" s="392"/>
    </row>
    <row r="172" spans="1:21">
      <c r="A172" s="392" t="s">
        <v>507</v>
      </c>
      <c r="B172" s="392" t="s">
        <v>44</v>
      </c>
      <c r="C172" s="395" t="s">
        <v>72</v>
      </c>
      <c r="D172" s="392">
        <v>1460</v>
      </c>
      <c r="E172" s="392">
        <v>0.28570000000000001</v>
      </c>
      <c r="F172" s="394"/>
      <c r="G172" s="394"/>
      <c r="H172" s="394" t="s">
        <v>100</v>
      </c>
      <c r="I172" s="394"/>
      <c r="J172" s="392">
        <v>102.66990300000001</v>
      </c>
      <c r="K172" s="393">
        <v>4.8543689299999997</v>
      </c>
      <c r="L172" s="392">
        <v>15.3508624</v>
      </c>
      <c r="M172" s="392">
        <v>10</v>
      </c>
      <c r="N172" s="392">
        <v>50.485436900000003</v>
      </c>
      <c r="O172" s="393">
        <v>4.8543689299999997</v>
      </c>
      <c r="P172" s="392">
        <v>15.3508624</v>
      </c>
      <c r="Q172" s="392">
        <v>10</v>
      </c>
      <c r="R172" s="392">
        <v>-0.70983410000000002</v>
      </c>
      <c r="S172" s="392">
        <v>1.1481086E-2</v>
      </c>
      <c r="T172" s="392">
        <f t="shared" si="2"/>
        <v>-0.3407290019014218</v>
      </c>
      <c r="U172" s="392"/>
    </row>
    <row r="173" spans="1:21">
      <c r="A173" s="392" t="s">
        <v>507</v>
      </c>
      <c r="B173" s="392" t="s">
        <v>44</v>
      </c>
      <c r="C173" s="395" t="s">
        <v>72</v>
      </c>
      <c r="D173" s="392">
        <v>1825</v>
      </c>
      <c r="E173" s="392">
        <v>0.35709999999999997</v>
      </c>
      <c r="F173" s="394"/>
      <c r="G173" s="394"/>
      <c r="H173" s="394" t="s">
        <v>100</v>
      </c>
      <c r="I173" s="394"/>
      <c r="J173" s="392">
        <v>99.029126199999993</v>
      </c>
      <c r="K173" s="393">
        <v>3.6407767</v>
      </c>
      <c r="L173" s="392">
        <v>11.513146799999999</v>
      </c>
      <c r="M173" s="392">
        <v>10</v>
      </c>
      <c r="N173" s="392">
        <v>56.553398100000003</v>
      </c>
      <c r="O173" s="393">
        <v>6.0679611700000002</v>
      </c>
      <c r="P173" s="392">
        <v>19.188578</v>
      </c>
      <c r="Q173" s="392">
        <v>10</v>
      </c>
      <c r="R173" s="392">
        <v>-0.56022872000000001</v>
      </c>
      <c r="S173" s="392">
        <v>1.2864105000000001E-2</v>
      </c>
      <c r="T173" s="392">
        <f t="shared" si="2"/>
        <v>-0.27301092003171717</v>
      </c>
      <c r="U173" s="392"/>
    </row>
    <row r="174" spans="1:21">
      <c r="A174" s="392" t="s">
        <v>507</v>
      </c>
      <c r="B174" s="392" t="s">
        <v>44</v>
      </c>
      <c r="C174" s="395" t="s">
        <v>72</v>
      </c>
      <c r="D174" s="392">
        <v>2190</v>
      </c>
      <c r="E174" s="392">
        <v>0.42859999999999998</v>
      </c>
      <c r="F174" s="394"/>
      <c r="G174" s="394"/>
      <c r="H174" s="394" t="s">
        <v>100</v>
      </c>
      <c r="I174" s="394"/>
      <c r="J174" s="392">
        <v>97.815534</v>
      </c>
      <c r="K174" s="393">
        <v>8.4951456299999997</v>
      </c>
      <c r="L174" s="392">
        <v>26.864009200000002</v>
      </c>
      <c r="M174" s="392">
        <v>10</v>
      </c>
      <c r="N174" s="392">
        <v>63.834951500000003</v>
      </c>
      <c r="O174" s="393">
        <v>7.2815534</v>
      </c>
      <c r="P174" s="392">
        <v>23.026293599999999</v>
      </c>
      <c r="Q174" s="392">
        <v>10</v>
      </c>
      <c r="R174" s="392">
        <v>-0.42678252999999999</v>
      </c>
      <c r="S174" s="392">
        <v>2.0554295E-2</v>
      </c>
      <c r="T174" s="392">
        <f t="shared" si="2"/>
        <v>-0.210210209977996</v>
      </c>
      <c r="U174" s="392"/>
    </row>
    <row r="175" spans="1:21">
      <c r="A175" s="392" t="s">
        <v>507</v>
      </c>
      <c r="B175" s="392" t="s">
        <v>44</v>
      </c>
      <c r="C175" s="395" t="s">
        <v>72</v>
      </c>
      <c r="D175" s="392">
        <v>2555</v>
      </c>
      <c r="E175" s="392">
        <v>0.5</v>
      </c>
      <c r="F175" s="394"/>
      <c r="G175" s="394"/>
      <c r="H175" s="394" t="s">
        <v>100</v>
      </c>
      <c r="I175" s="394"/>
      <c r="J175" s="392">
        <v>106.31068</v>
      </c>
      <c r="K175" s="393">
        <v>6.0679611700000002</v>
      </c>
      <c r="L175" s="392">
        <v>19.188578</v>
      </c>
      <c r="M175" s="392">
        <v>10</v>
      </c>
      <c r="N175" s="392">
        <v>56.553398100000003</v>
      </c>
      <c r="O175" s="393">
        <v>4.8543689299999997</v>
      </c>
      <c r="P175" s="392">
        <v>15.3508624</v>
      </c>
      <c r="Q175" s="392">
        <v>10</v>
      </c>
      <c r="R175" s="392">
        <v>-0.63118046000000005</v>
      </c>
      <c r="S175" s="392">
        <v>1.0625829999999999E-2</v>
      </c>
      <c r="T175" s="392">
        <f t="shared" si="2"/>
        <v>-0.30551415929452896</v>
      </c>
      <c r="U175" s="392"/>
    </row>
    <row r="176" spans="1:21">
      <c r="A176" s="392" t="s">
        <v>507</v>
      </c>
      <c r="B176" s="392" t="s">
        <v>44</v>
      </c>
      <c r="C176" s="395" t="s">
        <v>72</v>
      </c>
      <c r="D176" s="392">
        <v>2920</v>
      </c>
      <c r="E176" s="392">
        <v>0.57140000000000002</v>
      </c>
      <c r="F176" s="394"/>
      <c r="G176" s="394"/>
      <c r="H176" s="394" t="s">
        <v>100</v>
      </c>
      <c r="I176" s="394"/>
      <c r="J176" s="392">
        <v>91.7475728</v>
      </c>
      <c r="K176" s="393">
        <v>4.8543689299999997</v>
      </c>
      <c r="L176" s="392">
        <v>15.3508624</v>
      </c>
      <c r="M176" s="392">
        <v>10</v>
      </c>
      <c r="N176" s="392">
        <v>54.1262136</v>
      </c>
      <c r="O176" s="393">
        <v>7.2815534</v>
      </c>
      <c r="P176" s="392">
        <v>23.026293599999999</v>
      </c>
      <c r="Q176" s="392">
        <v>10</v>
      </c>
      <c r="R176" s="392">
        <v>-0.52772242000000003</v>
      </c>
      <c r="S176" s="392">
        <v>2.0897565E-2</v>
      </c>
      <c r="T176" s="392">
        <f t="shared" si="2"/>
        <v>-0.25790349403037088</v>
      </c>
      <c r="U176" s="392"/>
    </row>
    <row r="177" spans="1:21">
      <c r="A177" s="392" t="s">
        <v>507</v>
      </c>
      <c r="B177" s="392" t="s">
        <v>44</v>
      </c>
      <c r="C177" s="395" t="s">
        <v>72</v>
      </c>
      <c r="D177" s="392">
        <v>3285</v>
      </c>
      <c r="E177" s="392">
        <v>0.64290000000000003</v>
      </c>
      <c r="F177" s="394"/>
      <c r="G177" s="394"/>
      <c r="H177" s="394" t="s">
        <v>100</v>
      </c>
      <c r="I177" s="394"/>
      <c r="J177" s="392">
        <v>85.679611699999995</v>
      </c>
      <c r="K177" s="393">
        <v>3.6407767</v>
      </c>
      <c r="L177" s="392">
        <v>11.513146799999999</v>
      </c>
      <c r="M177" s="392">
        <v>10</v>
      </c>
      <c r="N177" s="392">
        <v>49.271844700000003</v>
      </c>
      <c r="O177" s="393">
        <v>6.0679611700000002</v>
      </c>
      <c r="P177" s="392">
        <v>19.188578</v>
      </c>
      <c r="Q177" s="392">
        <v>10</v>
      </c>
      <c r="R177" s="392">
        <v>-0.55326207999999999</v>
      </c>
      <c r="S177" s="392">
        <v>1.6972238000000001E-2</v>
      </c>
      <c r="T177" s="392">
        <f t="shared" si="2"/>
        <v>-0.26978417255525072</v>
      </c>
      <c r="U177" s="392"/>
    </row>
    <row r="178" spans="1:21">
      <c r="A178" s="392" t="s">
        <v>507</v>
      </c>
      <c r="B178" s="392" t="s">
        <v>44</v>
      </c>
      <c r="C178" s="395" t="s">
        <v>72</v>
      </c>
      <c r="D178" s="392">
        <v>3650</v>
      </c>
      <c r="E178" s="392">
        <v>0.71430000000000005</v>
      </c>
      <c r="F178" s="394"/>
      <c r="G178" s="394"/>
      <c r="H178" s="394" t="s">
        <v>100</v>
      </c>
      <c r="I178" s="394"/>
      <c r="J178" s="392">
        <v>83.2524272</v>
      </c>
      <c r="K178" s="393">
        <v>3.6407767</v>
      </c>
      <c r="L178" s="392">
        <v>11.513146799999999</v>
      </c>
      <c r="M178" s="392">
        <v>10</v>
      </c>
      <c r="N178" s="392">
        <v>49.271844700000003</v>
      </c>
      <c r="O178" s="393">
        <v>6.0679611700000002</v>
      </c>
      <c r="P178" s="392">
        <v>19.188578</v>
      </c>
      <c r="Q178" s="392">
        <v>10</v>
      </c>
      <c r="R178" s="392">
        <v>-0.52452447000000002</v>
      </c>
      <c r="S178" s="392">
        <v>1.7079058000000001E-2</v>
      </c>
      <c r="T178" s="392">
        <f t="shared" si="2"/>
        <v>-0.25641025612003376</v>
      </c>
      <c r="U178" s="392"/>
    </row>
    <row r="179" spans="1:21">
      <c r="A179" s="392" t="s">
        <v>507</v>
      </c>
      <c r="B179" s="392" t="s">
        <v>44</v>
      </c>
      <c r="C179" s="395" t="s">
        <v>72</v>
      </c>
      <c r="D179" s="392">
        <v>4015</v>
      </c>
      <c r="E179" s="392">
        <v>0.78569999999999995</v>
      </c>
      <c r="F179" s="394"/>
      <c r="G179" s="394"/>
      <c r="H179" s="394" t="s">
        <v>100</v>
      </c>
      <c r="I179" s="394"/>
      <c r="J179" s="392">
        <v>84.466019399999993</v>
      </c>
      <c r="K179" s="393">
        <v>3.6407767</v>
      </c>
      <c r="L179" s="392">
        <v>11.513146799999999</v>
      </c>
      <c r="M179" s="392">
        <v>10</v>
      </c>
      <c r="N179" s="392">
        <v>52.912621399999999</v>
      </c>
      <c r="O179" s="393">
        <v>4.8543689299999997</v>
      </c>
      <c r="P179" s="392">
        <v>15.3508624</v>
      </c>
      <c r="Q179" s="392">
        <v>10</v>
      </c>
      <c r="R179" s="392">
        <v>-0.46770741999999998</v>
      </c>
      <c r="S179" s="392">
        <v>1.0274706999999999E-2</v>
      </c>
      <c r="T179" s="392">
        <f t="shared" si="2"/>
        <v>-0.22968197833560161</v>
      </c>
      <c r="U179" s="392"/>
    </row>
    <row r="180" spans="1:21">
      <c r="A180" s="392" t="s">
        <v>507</v>
      </c>
      <c r="B180" s="392" t="s">
        <v>44</v>
      </c>
      <c r="C180" s="395" t="s">
        <v>72</v>
      </c>
      <c r="D180" s="392">
        <v>4380</v>
      </c>
      <c r="E180" s="392">
        <v>0.85709999999999997</v>
      </c>
      <c r="F180" s="394"/>
      <c r="G180" s="394"/>
      <c r="H180" s="394" t="s">
        <v>100</v>
      </c>
      <c r="I180" s="394"/>
      <c r="J180" s="392">
        <v>86.893203900000003</v>
      </c>
      <c r="K180" s="393">
        <v>6.0679611700000002</v>
      </c>
      <c r="L180" s="392">
        <v>19.188578</v>
      </c>
      <c r="M180" s="392">
        <v>10</v>
      </c>
      <c r="N180" s="392">
        <v>57.766990300000003</v>
      </c>
      <c r="O180" s="393">
        <v>7.2815534</v>
      </c>
      <c r="P180" s="392">
        <v>23.026293599999999</v>
      </c>
      <c r="Q180" s="392">
        <v>10</v>
      </c>
      <c r="R180" s="392">
        <v>-0.40826231000000002</v>
      </c>
      <c r="S180" s="392">
        <v>2.0765273000000001E-2</v>
      </c>
      <c r="T180" s="392">
        <f t="shared" si="2"/>
        <v>-0.20134228189775236</v>
      </c>
      <c r="U180" s="392"/>
    </row>
    <row r="181" spans="1:21">
      <c r="A181" s="392" t="s">
        <v>507</v>
      </c>
      <c r="B181" s="392" t="s">
        <v>44</v>
      </c>
      <c r="C181" s="395" t="s">
        <v>72</v>
      </c>
      <c r="D181" s="392">
        <v>4745</v>
      </c>
      <c r="E181" s="392">
        <v>0.92859999999999998</v>
      </c>
      <c r="F181" s="394"/>
      <c r="G181" s="394"/>
      <c r="H181" s="394" t="s">
        <v>100</v>
      </c>
      <c r="I181" s="394"/>
      <c r="J181" s="392">
        <v>80.825242700000004</v>
      </c>
      <c r="K181" s="393">
        <v>4.8543689299999997</v>
      </c>
      <c r="L181" s="392">
        <v>15.3508624</v>
      </c>
      <c r="M181" s="392">
        <v>10</v>
      </c>
      <c r="N181" s="392">
        <v>65.048543699999996</v>
      </c>
      <c r="O181" s="393">
        <v>12.135922300000001</v>
      </c>
      <c r="P181" s="392">
        <v>38.377156100000001</v>
      </c>
      <c r="Q181" s="392">
        <v>10</v>
      </c>
      <c r="R181" s="392">
        <v>-0.21715551</v>
      </c>
      <c r="S181" s="392">
        <v>3.8414518000000002E-2</v>
      </c>
      <c r="T181" s="392">
        <f t="shared" si="2"/>
        <v>-0.10815307800908641</v>
      </c>
      <c r="U181" s="392"/>
    </row>
    <row r="182" spans="1:21">
      <c r="A182" s="392" t="s">
        <v>507</v>
      </c>
      <c r="B182" s="392" t="s">
        <v>44</v>
      </c>
      <c r="C182" s="395" t="s">
        <v>72</v>
      </c>
      <c r="D182" s="392">
        <v>5110</v>
      </c>
      <c r="E182" s="392">
        <v>1</v>
      </c>
      <c r="F182" s="394"/>
      <c r="G182" s="394"/>
      <c r="H182" s="394" t="s">
        <v>100</v>
      </c>
      <c r="I182" s="394" t="s">
        <v>100</v>
      </c>
      <c r="J182" s="392">
        <v>82.038835000000006</v>
      </c>
      <c r="K182" s="393">
        <v>4.8543689299999997</v>
      </c>
      <c r="L182" s="392">
        <v>15.3508624</v>
      </c>
      <c r="M182" s="392">
        <v>10</v>
      </c>
      <c r="N182" s="392">
        <v>60.194174799999999</v>
      </c>
      <c r="O182" s="393">
        <v>3.6407767</v>
      </c>
      <c r="P182" s="392">
        <v>11.513146799999999</v>
      </c>
      <c r="Q182" s="392">
        <v>10</v>
      </c>
      <c r="R182" s="392">
        <v>-0.30961715000000001</v>
      </c>
      <c r="S182" s="392">
        <v>7.1595770000000003E-3</v>
      </c>
      <c r="T182" s="392">
        <f t="shared" si="2"/>
        <v>-0.15358361768985085</v>
      </c>
      <c r="U182" s="392"/>
    </row>
    <row r="183" spans="1:21">
      <c r="A183" s="392" t="s">
        <v>526</v>
      </c>
      <c r="B183" s="392" t="s">
        <v>44</v>
      </c>
      <c r="C183" s="395" t="s">
        <v>73</v>
      </c>
      <c r="D183" s="392">
        <v>0</v>
      </c>
      <c r="E183" s="392">
        <v>0</v>
      </c>
      <c r="F183" s="394" t="s">
        <v>100</v>
      </c>
      <c r="G183" s="394"/>
      <c r="H183" s="394"/>
      <c r="I183" s="394"/>
      <c r="J183" s="392">
        <v>1.3</v>
      </c>
      <c r="K183" s="393">
        <v>0.15</v>
      </c>
      <c r="L183" s="392">
        <v>0.58094749999999995</v>
      </c>
      <c r="M183" s="392">
        <v>15</v>
      </c>
      <c r="N183" s="392">
        <v>1.1499999999999999</v>
      </c>
      <c r="O183" s="393">
        <v>0.15</v>
      </c>
      <c r="P183" s="392">
        <v>0.58094749999999995</v>
      </c>
      <c r="Q183" s="392">
        <v>15</v>
      </c>
      <c r="R183" s="392">
        <v>-0.12260232</v>
      </c>
      <c r="S183" s="392">
        <v>3.0326842E-2</v>
      </c>
      <c r="T183" s="392">
        <f t="shared" si="2"/>
        <v>-6.1224489795918415E-2</v>
      </c>
      <c r="U183" s="392"/>
    </row>
    <row r="184" spans="1:21">
      <c r="A184" s="392" t="s">
        <v>526</v>
      </c>
      <c r="B184" s="392" t="s">
        <v>44</v>
      </c>
      <c r="C184" s="392" t="s">
        <v>73</v>
      </c>
      <c r="D184" s="392">
        <v>22</v>
      </c>
      <c r="E184" s="392">
        <v>0.57889999999999997</v>
      </c>
      <c r="F184" s="394"/>
      <c r="G184" s="394"/>
      <c r="H184" s="394" t="s">
        <v>100</v>
      </c>
      <c r="I184" s="394"/>
      <c r="J184" s="392">
        <v>1.3740458</v>
      </c>
      <c r="K184" s="393">
        <v>0.12213739999999999</v>
      </c>
      <c r="L184" s="392">
        <v>0.47303613</v>
      </c>
      <c r="M184" s="392">
        <v>15</v>
      </c>
      <c r="N184" s="392">
        <v>0.16284987000000001</v>
      </c>
      <c r="O184" s="392">
        <v>2.0356229999999999E-2</v>
      </c>
      <c r="P184" s="392">
        <v>7.8839359999999997E-2</v>
      </c>
      <c r="Q184" s="392">
        <v>15</v>
      </c>
      <c r="R184" s="392">
        <v>-2.1326860600000002</v>
      </c>
      <c r="S184" s="392">
        <v>2.3526235E-2</v>
      </c>
      <c r="T184" s="392">
        <f t="shared" si="2"/>
        <v>-0.7880794732149905</v>
      </c>
      <c r="U184" s="392"/>
    </row>
    <row r="185" spans="1:21">
      <c r="A185" s="392" t="s">
        <v>526</v>
      </c>
      <c r="B185" s="392" t="s">
        <v>44</v>
      </c>
      <c r="C185" s="392" t="s">
        <v>73</v>
      </c>
      <c r="D185" s="392">
        <v>38</v>
      </c>
      <c r="E185" s="392">
        <v>1</v>
      </c>
      <c r="F185" s="394"/>
      <c r="G185" s="394"/>
      <c r="H185" s="394" t="s">
        <v>100</v>
      </c>
      <c r="I185" s="394" t="s">
        <v>100</v>
      </c>
      <c r="J185" s="392">
        <v>1.6030534400000001</v>
      </c>
      <c r="K185" s="393">
        <v>0.24936386999999999</v>
      </c>
      <c r="L185" s="392">
        <v>0.96578211000000003</v>
      </c>
      <c r="M185" s="392">
        <v>15</v>
      </c>
      <c r="N185" s="392">
        <v>0.31043257000000002</v>
      </c>
      <c r="O185" s="393">
        <v>3.5623410000000001E-2</v>
      </c>
      <c r="P185" s="392">
        <v>0.13796886999999999</v>
      </c>
      <c r="Q185" s="392">
        <v>15</v>
      </c>
      <c r="R185" s="392">
        <v>-1.6416987700000001</v>
      </c>
      <c r="S185" s="392">
        <v>3.7366033999999999E-2</v>
      </c>
      <c r="T185" s="392">
        <f t="shared" si="2"/>
        <v>-0.67553191569976501</v>
      </c>
      <c r="U185" s="392"/>
    </row>
    <row r="186" spans="1:21">
      <c r="A186" s="392" t="s">
        <v>2052</v>
      </c>
      <c r="B186" s="392" t="s">
        <v>44</v>
      </c>
      <c r="C186" s="392" t="s">
        <v>60</v>
      </c>
      <c r="D186" s="392">
        <v>1</v>
      </c>
      <c r="E186" s="392">
        <v>0.2</v>
      </c>
      <c r="F186" s="394"/>
      <c r="G186" s="394" t="s">
        <v>100</v>
      </c>
      <c r="H186" s="394" t="s">
        <v>100</v>
      </c>
      <c r="I186" s="394"/>
      <c r="J186" s="392">
        <v>20.0516054</v>
      </c>
      <c r="K186" s="393"/>
      <c r="L186" s="392">
        <v>2.1849952199999998</v>
      </c>
      <c r="M186" s="392">
        <v>4</v>
      </c>
      <c r="N186" s="392">
        <v>19.881417299999999</v>
      </c>
      <c r="O186" s="393"/>
      <c r="P186" s="392">
        <v>3.96608787</v>
      </c>
      <c r="Q186" s="392">
        <v>4</v>
      </c>
      <c r="R186" s="392">
        <v>-8.5237300000000002E-3</v>
      </c>
      <c r="S186" s="392">
        <v>1.2917322E-2</v>
      </c>
      <c r="T186" s="392">
        <f t="shared" si="2"/>
        <v>-4.2618386611640285E-3</v>
      </c>
      <c r="U186" s="392"/>
    </row>
    <row r="187" spans="1:21">
      <c r="A187" s="392" t="s">
        <v>2052</v>
      </c>
      <c r="B187" s="392" t="s">
        <v>44</v>
      </c>
      <c r="C187" s="392" t="s">
        <v>60</v>
      </c>
      <c r="D187" s="392">
        <v>5</v>
      </c>
      <c r="E187" s="392">
        <v>1</v>
      </c>
      <c r="F187" s="394"/>
      <c r="G187" s="394"/>
      <c r="H187" s="394" t="s">
        <v>100</v>
      </c>
      <c r="I187" s="394" t="s">
        <v>100</v>
      </c>
      <c r="J187" s="392">
        <v>20.0516054</v>
      </c>
      <c r="K187" s="393"/>
      <c r="L187" s="392">
        <v>2.1849952199999998</v>
      </c>
      <c r="M187" s="392">
        <v>4</v>
      </c>
      <c r="N187" s="392">
        <v>20.693928100000001</v>
      </c>
      <c r="O187" s="393"/>
      <c r="P187" s="392">
        <v>3.5739494600000001</v>
      </c>
      <c r="Q187" s="392">
        <v>4</v>
      </c>
      <c r="R187" s="392">
        <v>3.1531110000000001E-2</v>
      </c>
      <c r="S187" s="392">
        <v>1.0425312000000001E-2</v>
      </c>
      <c r="T187" s="392">
        <f t="shared" si="2"/>
        <v>1.5764248123048902E-2</v>
      </c>
      <c r="U187" s="392"/>
    </row>
    <row r="188" spans="1:21">
      <c r="A188" s="392" t="s">
        <v>2053</v>
      </c>
      <c r="B188" s="392" t="s">
        <v>44</v>
      </c>
      <c r="C188" s="392" t="s">
        <v>60</v>
      </c>
      <c r="D188" s="392">
        <v>1</v>
      </c>
      <c r="E188" s="392">
        <v>0.2</v>
      </c>
      <c r="F188" s="394"/>
      <c r="G188" s="394" t="s">
        <v>100</v>
      </c>
      <c r="H188" s="394" t="s">
        <v>100</v>
      </c>
      <c r="I188" s="394"/>
      <c r="J188" s="392">
        <v>17.7481844</v>
      </c>
      <c r="K188" s="393"/>
      <c r="L188" s="392">
        <v>1.3866014099999999</v>
      </c>
      <c r="M188" s="392">
        <v>4</v>
      </c>
      <c r="N188" s="392">
        <v>17.970134699999999</v>
      </c>
      <c r="O188" s="393"/>
      <c r="P188" s="392">
        <v>2.5771336300000001</v>
      </c>
      <c r="Q188" s="392">
        <v>4</v>
      </c>
      <c r="R188" s="392">
        <v>1.242798E-2</v>
      </c>
      <c r="S188" s="392">
        <v>6.6676859999999999E-3</v>
      </c>
      <c r="T188" s="392">
        <f t="shared" si="2"/>
        <v>6.213906633697093E-3</v>
      </c>
      <c r="U188" s="392"/>
    </row>
    <row r="189" spans="1:21">
      <c r="A189" s="392" t="s">
        <v>2053</v>
      </c>
      <c r="B189" s="392" t="s">
        <v>44</v>
      </c>
      <c r="C189" s="392" t="s">
        <v>60</v>
      </c>
      <c r="D189" s="392">
        <v>5</v>
      </c>
      <c r="E189" s="392">
        <v>1</v>
      </c>
      <c r="F189" s="394"/>
      <c r="G189" s="394"/>
      <c r="H189" s="394" t="s">
        <v>100</v>
      </c>
      <c r="I189" s="394" t="s">
        <v>100</v>
      </c>
      <c r="J189" s="392">
        <v>17.7481844</v>
      </c>
      <c r="K189" s="393"/>
      <c r="L189" s="392">
        <v>1.3866014099999999</v>
      </c>
      <c r="M189" s="392">
        <v>4</v>
      </c>
      <c r="N189" s="392">
        <v>21.166062799999999</v>
      </c>
      <c r="O189" s="393"/>
      <c r="P189" s="392">
        <v>2.3857700799999999</v>
      </c>
      <c r="Q189" s="392">
        <v>4</v>
      </c>
      <c r="R189" s="392">
        <v>0.17611586000000001</v>
      </c>
      <c r="S189" s="392">
        <v>4.7022000000000001E-3</v>
      </c>
      <c r="T189" s="392">
        <f t="shared" si="2"/>
        <v>8.7831029659491897E-2</v>
      </c>
      <c r="U189" s="392"/>
    </row>
    <row r="190" spans="1:21">
      <c r="A190" s="392" t="s">
        <v>2054</v>
      </c>
      <c r="B190" s="392" t="s">
        <v>44</v>
      </c>
      <c r="C190" s="392" t="s">
        <v>73</v>
      </c>
      <c r="D190" s="393">
        <v>1</v>
      </c>
      <c r="E190" s="393">
        <v>2.7E-2</v>
      </c>
      <c r="F190" s="394"/>
      <c r="G190" s="394" t="s">
        <v>100</v>
      </c>
      <c r="H190" s="394"/>
      <c r="I190" s="394"/>
      <c r="J190" s="392">
        <v>4.81097222</v>
      </c>
      <c r="K190" s="392">
        <v>1.6043322</v>
      </c>
      <c r="L190" s="392">
        <v>3.92979528</v>
      </c>
      <c r="M190" s="392">
        <v>6</v>
      </c>
      <c r="N190" s="392">
        <v>0.01</v>
      </c>
      <c r="O190" s="392">
        <v>0.1</v>
      </c>
      <c r="P190" s="392">
        <v>0.24494896999999999</v>
      </c>
      <c r="Q190" s="392">
        <v>6</v>
      </c>
      <c r="R190" s="392">
        <v>-6.1760693699999996</v>
      </c>
      <c r="S190" s="392">
        <v>100.11120459999999</v>
      </c>
      <c r="T190" s="392">
        <f>(N190-J190)/(J190+N190)</f>
        <v>-0.99585145918969853</v>
      </c>
      <c r="U190" s="392" t="s">
        <v>100</v>
      </c>
    </row>
    <row r="191" spans="1:21">
      <c r="A191" s="392" t="s">
        <v>2054</v>
      </c>
      <c r="B191" s="392" t="s">
        <v>44</v>
      </c>
      <c r="C191" s="392" t="s">
        <v>73</v>
      </c>
      <c r="D191" s="393">
        <v>2</v>
      </c>
      <c r="E191" s="393">
        <v>5.4100000000000002E-2</v>
      </c>
      <c r="F191" s="394"/>
      <c r="G191" s="394"/>
      <c r="H191" s="394" t="s">
        <v>100</v>
      </c>
      <c r="I191" s="394"/>
      <c r="J191" s="392">
        <v>3.8807632000000001</v>
      </c>
      <c r="K191" s="392">
        <v>0.96259932000000004</v>
      </c>
      <c r="L191" s="392">
        <v>2.3578771700000001</v>
      </c>
      <c r="M191" s="392">
        <v>6</v>
      </c>
      <c r="N191" s="392">
        <v>3.0365909999999999E-2</v>
      </c>
      <c r="O191" s="392">
        <v>0.1</v>
      </c>
      <c r="P191" s="392">
        <v>0.24494896999999999</v>
      </c>
      <c r="Q191" s="392">
        <v>6</v>
      </c>
      <c r="R191" s="392">
        <v>-4.8504665400000002</v>
      </c>
      <c r="S191" s="392">
        <v>10.906472430000001</v>
      </c>
      <c r="T191" s="392">
        <f t="shared" ref="T191:T254" si="3">(N191-J191)/(J191+N191)</f>
        <v>-0.98447204930036181</v>
      </c>
      <c r="U191" s="392" t="s">
        <v>100</v>
      </c>
    </row>
    <row r="192" spans="1:21">
      <c r="A192" s="392" t="s">
        <v>2054</v>
      </c>
      <c r="B192" s="392" t="s">
        <v>44</v>
      </c>
      <c r="C192" s="392" t="s">
        <v>73</v>
      </c>
      <c r="D192" s="393">
        <v>5</v>
      </c>
      <c r="E192" s="393">
        <v>0.1351</v>
      </c>
      <c r="F192" s="394"/>
      <c r="G192" s="394"/>
      <c r="H192" s="394" t="s">
        <v>100</v>
      </c>
      <c r="I192" s="394"/>
      <c r="J192" s="392">
        <v>8.1006123799999994</v>
      </c>
      <c r="K192" s="392">
        <v>3.2086644099999999</v>
      </c>
      <c r="L192" s="392">
        <v>7.8595905500000001</v>
      </c>
      <c r="M192" s="392">
        <v>6</v>
      </c>
      <c r="N192" s="392">
        <v>0.72068425000000003</v>
      </c>
      <c r="O192" s="392">
        <v>0.5</v>
      </c>
      <c r="P192" s="392">
        <v>1.2247448700000001</v>
      </c>
      <c r="Q192" s="392">
        <v>6</v>
      </c>
      <c r="R192" s="392">
        <v>-2.4194938399999999</v>
      </c>
      <c r="S192" s="392">
        <v>0.63823414999999994</v>
      </c>
      <c r="T192" s="392">
        <f t="shared" si="3"/>
        <v>-0.83660355609195747</v>
      </c>
      <c r="U192" s="392" t="s">
        <v>100</v>
      </c>
    </row>
    <row r="193" spans="1:21">
      <c r="A193" s="392" t="s">
        <v>2054</v>
      </c>
      <c r="B193" s="392" t="s">
        <v>44</v>
      </c>
      <c r="C193" s="392" t="s">
        <v>73</v>
      </c>
      <c r="D193" s="393">
        <v>7</v>
      </c>
      <c r="E193" s="393">
        <v>0.18920000000000001</v>
      </c>
      <c r="F193" s="394"/>
      <c r="G193" s="394"/>
      <c r="H193" s="394" t="s">
        <v>100</v>
      </c>
      <c r="I193" s="394"/>
      <c r="J193" s="392">
        <v>2.9991396300000002</v>
      </c>
      <c r="K193" s="392">
        <v>2</v>
      </c>
      <c r="L193" s="392">
        <v>4.8989794900000003</v>
      </c>
      <c r="M193" s="392">
        <v>6</v>
      </c>
      <c r="N193" s="392">
        <v>0.75307455000000001</v>
      </c>
      <c r="O193" s="392">
        <v>0.5</v>
      </c>
      <c r="P193" s="392">
        <v>1.2247448700000001</v>
      </c>
      <c r="Q193" s="392">
        <v>6</v>
      </c>
      <c r="R193" s="392">
        <v>-1.3819165099999999</v>
      </c>
      <c r="S193" s="392">
        <v>0.88552229800000004</v>
      </c>
      <c r="T193" s="392">
        <f t="shared" si="3"/>
        <v>-0.59859724745243625</v>
      </c>
      <c r="U193" s="392" t="s">
        <v>100</v>
      </c>
    </row>
    <row r="194" spans="1:21">
      <c r="A194" s="392" t="s">
        <v>2054</v>
      </c>
      <c r="B194" s="392" t="s">
        <v>44</v>
      </c>
      <c r="C194" s="392" t="s">
        <v>73</v>
      </c>
      <c r="D194" s="393">
        <v>9</v>
      </c>
      <c r="E194" s="393">
        <v>0.2432</v>
      </c>
      <c r="F194" s="394"/>
      <c r="G194" s="394"/>
      <c r="H194" s="394" t="s">
        <v>100</v>
      </c>
      <c r="I194" s="394"/>
      <c r="J194" s="392">
        <v>3.3523963800000001</v>
      </c>
      <c r="K194" s="392">
        <v>0.96259932000000004</v>
      </c>
      <c r="L194" s="392">
        <v>2.3578771700000001</v>
      </c>
      <c r="M194" s="392">
        <v>6</v>
      </c>
      <c r="N194" s="392">
        <v>1.10633129</v>
      </c>
      <c r="O194" s="392">
        <v>0.5</v>
      </c>
      <c r="P194" s="392">
        <v>1.2247448700000001</v>
      </c>
      <c r="Q194" s="392">
        <v>6</v>
      </c>
      <c r="R194" s="392">
        <v>-1.1086260299999999</v>
      </c>
      <c r="S194" s="392">
        <v>0.28670159899999997</v>
      </c>
      <c r="T194" s="392">
        <f t="shared" si="3"/>
        <v>-0.50374574457919297</v>
      </c>
      <c r="U194" s="392" t="s">
        <v>100</v>
      </c>
    </row>
    <row r="195" spans="1:21">
      <c r="A195" s="392" t="s">
        <v>2054</v>
      </c>
      <c r="B195" s="392" t="s">
        <v>44</v>
      </c>
      <c r="C195" s="392" t="s">
        <v>73</v>
      </c>
      <c r="D195" s="393">
        <v>13</v>
      </c>
      <c r="E195" s="393">
        <v>0.35139999999999999</v>
      </c>
      <c r="F195" s="394"/>
      <c r="G195" s="394"/>
      <c r="H195" s="394" t="s">
        <v>100</v>
      </c>
      <c r="I195" s="394"/>
      <c r="J195" s="392">
        <v>7.2675742699999999</v>
      </c>
      <c r="K195" s="392">
        <v>1.2834657599999999</v>
      </c>
      <c r="L195" s="392">
        <v>3.1438362199999998</v>
      </c>
      <c r="M195" s="392">
        <v>6</v>
      </c>
      <c r="N195" s="392">
        <v>7.9093071500000001</v>
      </c>
      <c r="O195" s="392">
        <v>2.5669315199999998</v>
      </c>
      <c r="P195" s="392">
        <v>6.2876724399999997</v>
      </c>
      <c r="Q195" s="392">
        <v>6</v>
      </c>
      <c r="R195" s="392">
        <v>8.4617609999999996E-2</v>
      </c>
      <c r="S195" s="392">
        <v>0.136518053</v>
      </c>
      <c r="T195" s="392">
        <f t="shared" si="3"/>
        <v>4.228358002154043E-2</v>
      </c>
      <c r="U195" s="392" t="s">
        <v>100</v>
      </c>
    </row>
    <row r="196" spans="1:21">
      <c r="A196" s="392" t="s">
        <v>2054</v>
      </c>
      <c r="B196" s="392" t="s">
        <v>44</v>
      </c>
      <c r="C196" s="392" t="s">
        <v>73</v>
      </c>
      <c r="D196" s="393">
        <v>16</v>
      </c>
      <c r="E196" s="393">
        <v>0.43240000000000001</v>
      </c>
      <c r="F196" s="394"/>
      <c r="G196" s="394"/>
      <c r="H196" s="394" t="s">
        <v>100</v>
      </c>
      <c r="I196" s="394"/>
      <c r="J196" s="392">
        <v>19.188217999999999</v>
      </c>
      <c r="K196" s="392">
        <v>5.4547294900000001</v>
      </c>
      <c r="L196" s="392">
        <v>13.361303899999999</v>
      </c>
      <c r="M196" s="392">
        <v>6</v>
      </c>
      <c r="N196" s="392">
        <v>9.56222481</v>
      </c>
      <c r="O196" s="392">
        <v>1.92317425</v>
      </c>
      <c r="P196" s="392">
        <v>4.7107956</v>
      </c>
      <c r="Q196" s="392">
        <v>6</v>
      </c>
      <c r="R196" s="392">
        <v>-0.69647603000000002</v>
      </c>
      <c r="S196" s="392">
        <v>0.12126231899999999</v>
      </c>
      <c r="T196" s="392">
        <f t="shared" si="3"/>
        <v>-0.334811997631281</v>
      </c>
      <c r="U196" s="392" t="s">
        <v>100</v>
      </c>
    </row>
    <row r="197" spans="1:21">
      <c r="A197" s="392" t="s">
        <v>2054</v>
      </c>
      <c r="B197" s="392" t="s">
        <v>44</v>
      </c>
      <c r="C197" s="392" t="s">
        <v>73</v>
      </c>
      <c r="D197" s="393">
        <v>22</v>
      </c>
      <c r="E197" s="393">
        <v>0.59460000000000002</v>
      </c>
      <c r="F197" s="394"/>
      <c r="G197" s="394"/>
      <c r="H197" s="394" t="s">
        <v>100</v>
      </c>
      <c r="I197" s="394"/>
      <c r="J197" s="392">
        <v>2.9191760699999998</v>
      </c>
      <c r="K197" s="392">
        <v>0.96259932000000004</v>
      </c>
      <c r="L197" s="392">
        <v>2.3578771700000001</v>
      </c>
      <c r="M197" s="392">
        <v>6</v>
      </c>
      <c r="N197" s="392">
        <v>1.6357103099999999</v>
      </c>
      <c r="O197" s="392">
        <v>0.5</v>
      </c>
      <c r="P197" s="392">
        <v>1.2247448700000001</v>
      </c>
      <c r="Q197" s="392">
        <v>6</v>
      </c>
      <c r="R197" s="392">
        <v>-0.57922426000000005</v>
      </c>
      <c r="S197" s="392">
        <v>0.202174086</v>
      </c>
      <c r="T197" s="392">
        <f t="shared" si="3"/>
        <v>-0.28177777729770731</v>
      </c>
      <c r="U197" s="392" t="s">
        <v>100</v>
      </c>
    </row>
    <row r="198" spans="1:21">
      <c r="A198" s="392" t="s">
        <v>2054</v>
      </c>
      <c r="B198" s="392" t="s">
        <v>44</v>
      </c>
      <c r="C198" s="392" t="s">
        <v>73</v>
      </c>
      <c r="D198" s="393">
        <v>37</v>
      </c>
      <c r="E198" s="393">
        <v>1</v>
      </c>
      <c r="F198" s="394"/>
      <c r="G198" s="394"/>
      <c r="H198" s="394" t="s">
        <v>100</v>
      </c>
      <c r="I198" s="394" t="s">
        <v>100</v>
      </c>
      <c r="J198" s="392">
        <v>6.3707677499999997</v>
      </c>
      <c r="K198" s="392">
        <v>0.96259932000000004</v>
      </c>
      <c r="L198" s="392">
        <v>2.3578771700000001</v>
      </c>
      <c r="M198" s="392">
        <v>6</v>
      </c>
      <c r="N198" s="392">
        <v>3.8018118300000001</v>
      </c>
      <c r="O198" s="392">
        <v>0.96259932000000004</v>
      </c>
      <c r="P198" s="392">
        <v>2.3578771700000001</v>
      </c>
      <c r="Q198" s="392">
        <v>6</v>
      </c>
      <c r="R198" s="392">
        <v>-0.51624223999999996</v>
      </c>
      <c r="S198" s="392">
        <v>8.6937738000000001E-2</v>
      </c>
      <c r="T198" s="392">
        <f t="shared" si="3"/>
        <v>-0.25253731364763621</v>
      </c>
      <c r="U198" s="392" t="s">
        <v>100</v>
      </c>
    </row>
    <row r="199" spans="1:21">
      <c r="A199" s="392" t="s">
        <v>2055</v>
      </c>
      <c r="B199" s="392" t="s">
        <v>44</v>
      </c>
      <c r="C199" s="392" t="s">
        <v>73</v>
      </c>
      <c r="D199" s="393">
        <v>1</v>
      </c>
      <c r="E199" s="393">
        <v>2.7E-2</v>
      </c>
      <c r="F199" s="394"/>
      <c r="G199" s="394" t="s">
        <v>100</v>
      </c>
      <c r="H199" s="394"/>
      <c r="I199" s="394"/>
      <c r="J199" s="392">
        <v>16.140492900000002</v>
      </c>
      <c r="K199" s="392">
        <v>2.5669315199999998</v>
      </c>
      <c r="L199" s="392">
        <v>6.2876724399999997</v>
      </c>
      <c r="M199" s="392">
        <v>6</v>
      </c>
      <c r="N199" s="392">
        <v>0.73890378999999995</v>
      </c>
      <c r="O199" s="392">
        <v>0.5</v>
      </c>
      <c r="P199" s="392">
        <v>1.2247448700000001</v>
      </c>
      <c r="Q199" s="392">
        <v>6</v>
      </c>
      <c r="R199" s="392">
        <v>-3.08391876</v>
      </c>
      <c r="S199" s="392">
        <v>0.48318591399999999</v>
      </c>
      <c r="T199" s="392">
        <f t="shared" si="3"/>
        <v>-0.91244902841370457</v>
      </c>
      <c r="U199" s="392" t="s">
        <v>100</v>
      </c>
    </row>
    <row r="200" spans="1:21">
      <c r="A200" s="392" t="s">
        <v>2055</v>
      </c>
      <c r="B200" s="392" t="s">
        <v>44</v>
      </c>
      <c r="C200" s="392" t="s">
        <v>73</v>
      </c>
      <c r="D200" s="393">
        <v>2</v>
      </c>
      <c r="E200" s="393">
        <v>5.4100000000000002E-2</v>
      </c>
      <c r="F200" s="394"/>
      <c r="G200" s="394"/>
      <c r="H200" s="394" t="s">
        <v>100</v>
      </c>
      <c r="I200" s="394"/>
      <c r="J200" s="392">
        <v>20.665013399999999</v>
      </c>
      <c r="K200" s="392">
        <v>1.9251986400000001</v>
      </c>
      <c r="L200" s="392">
        <v>4.7157543300000002</v>
      </c>
      <c r="M200" s="392">
        <v>6</v>
      </c>
      <c r="N200" s="392">
        <v>1.4130269799999999</v>
      </c>
      <c r="O200" s="392">
        <v>0.5</v>
      </c>
      <c r="P200" s="392">
        <v>1.2247448700000001</v>
      </c>
      <c r="Q200" s="392">
        <v>6</v>
      </c>
      <c r="R200" s="392">
        <v>-2.6827079</v>
      </c>
      <c r="S200" s="392">
        <v>0.133889226</v>
      </c>
      <c r="T200" s="392">
        <f t="shared" si="3"/>
        <v>-0.87199706534824251</v>
      </c>
      <c r="U200" s="392" t="s">
        <v>100</v>
      </c>
    </row>
    <row r="201" spans="1:21">
      <c r="A201" s="392" t="s">
        <v>2055</v>
      </c>
      <c r="B201" s="392" t="s">
        <v>44</v>
      </c>
      <c r="C201" s="392" t="s">
        <v>73</v>
      </c>
      <c r="D201" s="393">
        <v>5</v>
      </c>
      <c r="E201" s="393">
        <v>0.1351</v>
      </c>
      <c r="F201" s="394"/>
      <c r="G201" s="394"/>
      <c r="H201" s="394" t="s">
        <v>100</v>
      </c>
      <c r="I201" s="394"/>
      <c r="J201" s="392">
        <v>12.3730958</v>
      </c>
      <c r="K201" s="392">
        <v>2.2440406899999998</v>
      </c>
      <c r="L201" s="392">
        <v>5.4967546499999997</v>
      </c>
      <c r="M201" s="392">
        <v>6</v>
      </c>
      <c r="N201" s="392">
        <v>2.42421175</v>
      </c>
      <c r="O201" s="392">
        <v>0.5</v>
      </c>
      <c r="P201" s="392">
        <v>1.2247448700000001</v>
      </c>
      <c r="Q201" s="392">
        <v>6</v>
      </c>
      <c r="R201" s="392">
        <v>-1.630018</v>
      </c>
      <c r="S201" s="392">
        <v>7.5433231000000003E-2</v>
      </c>
      <c r="T201" s="392">
        <f t="shared" si="3"/>
        <v>-0.67234420967346864</v>
      </c>
      <c r="U201" s="392" t="s">
        <v>100</v>
      </c>
    </row>
    <row r="202" spans="1:21">
      <c r="A202" s="392" t="s">
        <v>2055</v>
      </c>
      <c r="B202" s="392" t="s">
        <v>44</v>
      </c>
      <c r="C202" s="392" t="s">
        <v>73</v>
      </c>
      <c r="D202" s="393">
        <v>7</v>
      </c>
      <c r="E202" s="393">
        <v>0.18920000000000001</v>
      </c>
      <c r="F202" s="394"/>
      <c r="G202" s="394"/>
      <c r="H202" s="394" t="s">
        <v>100</v>
      </c>
      <c r="I202" s="394"/>
      <c r="J202" s="392">
        <v>11.119996</v>
      </c>
      <c r="K202" s="392">
        <v>1.2834657599999999</v>
      </c>
      <c r="L202" s="392">
        <v>3.1438362199999998</v>
      </c>
      <c r="M202" s="392">
        <v>6</v>
      </c>
      <c r="N202" s="392">
        <v>2.7774684999999999</v>
      </c>
      <c r="O202" s="393">
        <v>0.64173287999999995</v>
      </c>
      <c r="P202" s="392">
        <v>1.5719181099999999</v>
      </c>
      <c r="Q202" s="392">
        <v>6</v>
      </c>
      <c r="R202" s="392">
        <v>-1.3872050300000001</v>
      </c>
      <c r="S202" s="392">
        <v>6.6705589999999995E-2</v>
      </c>
      <c r="T202" s="392">
        <f t="shared" si="3"/>
        <v>-0.60029133371774401</v>
      </c>
      <c r="U202" s="392" t="s">
        <v>100</v>
      </c>
    </row>
    <row r="203" spans="1:21">
      <c r="A203" s="392" t="s">
        <v>2055</v>
      </c>
      <c r="B203" s="392" t="s">
        <v>44</v>
      </c>
      <c r="C203" s="392" t="s">
        <v>73</v>
      </c>
      <c r="D203" s="393">
        <v>9</v>
      </c>
      <c r="E203" s="393">
        <v>0.2432</v>
      </c>
      <c r="F203" s="394"/>
      <c r="G203" s="394"/>
      <c r="H203" s="394" t="s">
        <v>100</v>
      </c>
      <c r="I203" s="394"/>
      <c r="J203" s="392">
        <v>16.927982199999999</v>
      </c>
      <c r="K203" s="392">
        <v>1.6043322</v>
      </c>
      <c r="L203" s="392">
        <v>3.92979528</v>
      </c>
      <c r="M203" s="392">
        <v>6</v>
      </c>
      <c r="N203" s="392">
        <v>3.1307252399999999</v>
      </c>
      <c r="O203" s="392">
        <v>0.5</v>
      </c>
      <c r="P203" s="392">
        <v>1.2247448700000001</v>
      </c>
      <c r="Q203" s="392">
        <v>6</v>
      </c>
      <c r="R203" s="392">
        <v>-1.68770332</v>
      </c>
      <c r="S203" s="392">
        <v>3.4488562E-2</v>
      </c>
      <c r="T203" s="392">
        <f t="shared" si="3"/>
        <v>-0.68784377065524416</v>
      </c>
      <c r="U203" s="392" t="s">
        <v>100</v>
      </c>
    </row>
    <row r="204" spans="1:21">
      <c r="A204" s="392" t="s">
        <v>2055</v>
      </c>
      <c r="B204" s="392" t="s">
        <v>44</v>
      </c>
      <c r="C204" s="392" t="s">
        <v>73</v>
      </c>
      <c r="D204" s="393">
        <v>13</v>
      </c>
      <c r="E204" s="393">
        <v>0.35139999999999999</v>
      </c>
      <c r="F204" s="394"/>
      <c r="G204" s="394"/>
      <c r="H204" s="394" t="s">
        <v>100</v>
      </c>
      <c r="I204" s="394"/>
      <c r="J204" s="392">
        <v>22.7987246</v>
      </c>
      <c r="K204" s="392">
        <v>2.5669315199999998</v>
      </c>
      <c r="L204" s="392">
        <v>6.2876724399999997</v>
      </c>
      <c r="M204" s="392">
        <v>6</v>
      </c>
      <c r="N204" s="392">
        <v>4.5113619099999998</v>
      </c>
      <c r="O204" s="393">
        <v>0.63970848999999996</v>
      </c>
      <c r="P204" s="392">
        <v>1.5669593799999999</v>
      </c>
      <c r="Q204" s="392">
        <v>6</v>
      </c>
      <c r="R204" s="392">
        <v>-1.6201055099999999</v>
      </c>
      <c r="S204" s="392">
        <v>3.2783811000000003E-2</v>
      </c>
      <c r="T204" s="392">
        <f t="shared" si="3"/>
        <v>-0.66961936145108181</v>
      </c>
      <c r="U204" s="392" t="s">
        <v>100</v>
      </c>
    </row>
    <row r="205" spans="1:21">
      <c r="A205" s="392" t="s">
        <v>2055</v>
      </c>
      <c r="B205" s="392" t="s">
        <v>44</v>
      </c>
      <c r="C205" s="392" t="s">
        <v>73</v>
      </c>
      <c r="D205" s="393">
        <v>16</v>
      </c>
      <c r="E205" s="393">
        <v>0.43240000000000001</v>
      </c>
      <c r="F205" s="394"/>
      <c r="G205" s="394"/>
      <c r="H205" s="394" t="s">
        <v>100</v>
      </c>
      <c r="I205" s="394"/>
      <c r="J205" s="392">
        <v>25.077179999999998</v>
      </c>
      <c r="K205" s="392">
        <v>2.8877979699999998</v>
      </c>
      <c r="L205" s="392">
        <v>7.0736315000000003</v>
      </c>
      <c r="M205" s="392">
        <v>6</v>
      </c>
      <c r="N205" s="392">
        <v>7.4295257899999996</v>
      </c>
      <c r="O205" s="393">
        <v>0.96259932000000004</v>
      </c>
      <c r="P205" s="392">
        <v>2.3578771700000001</v>
      </c>
      <c r="Q205" s="392">
        <v>6</v>
      </c>
      <c r="R205" s="392">
        <v>-1.2164962399999999</v>
      </c>
      <c r="S205" s="392">
        <v>3.0047837000000001E-2</v>
      </c>
      <c r="T205" s="392">
        <f t="shared" si="3"/>
        <v>-0.54289272878056216</v>
      </c>
      <c r="U205" s="392" t="s">
        <v>100</v>
      </c>
    </row>
    <row r="206" spans="1:21">
      <c r="A206" s="392" t="s">
        <v>2055</v>
      </c>
      <c r="B206" s="392" t="s">
        <v>44</v>
      </c>
      <c r="C206" s="392" t="s">
        <v>73</v>
      </c>
      <c r="D206" s="393">
        <v>22</v>
      </c>
      <c r="E206" s="393">
        <v>0.59460000000000002</v>
      </c>
      <c r="F206" s="394"/>
      <c r="G206" s="394"/>
      <c r="H206" s="394" t="s">
        <v>100</v>
      </c>
      <c r="I206" s="394"/>
      <c r="J206" s="392">
        <v>23.874690000000001</v>
      </c>
      <c r="K206" s="392">
        <v>4.8129966099999999</v>
      </c>
      <c r="L206" s="392">
        <v>11.7893858</v>
      </c>
      <c r="M206" s="392">
        <v>6</v>
      </c>
      <c r="N206" s="392">
        <v>5.9061693399999999</v>
      </c>
      <c r="O206" s="393">
        <v>0.96259932000000004</v>
      </c>
      <c r="P206" s="392">
        <v>2.3578771700000001</v>
      </c>
      <c r="Q206" s="392">
        <v>6</v>
      </c>
      <c r="R206" s="392">
        <v>-1.39682145</v>
      </c>
      <c r="S206" s="392">
        <v>6.7203315E-2</v>
      </c>
      <c r="T206" s="392">
        <f t="shared" si="3"/>
        <v>-0.60335803123940357</v>
      </c>
      <c r="U206" s="392" t="s">
        <v>100</v>
      </c>
    </row>
    <row r="207" spans="1:21">
      <c r="A207" s="392" t="s">
        <v>2055</v>
      </c>
      <c r="B207" s="392" t="s">
        <v>44</v>
      </c>
      <c r="C207" s="392" t="s">
        <v>73</v>
      </c>
      <c r="D207" s="393">
        <v>37</v>
      </c>
      <c r="E207" s="393">
        <v>1</v>
      </c>
      <c r="F207" s="394"/>
      <c r="G207" s="394"/>
      <c r="H207" s="394" t="s">
        <v>100</v>
      </c>
      <c r="I207" s="394" t="s">
        <v>100</v>
      </c>
      <c r="J207" s="392">
        <v>48.501442400000002</v>
      </c>
      <c r="K207" s="392">
        <v>11.2303254</v>
      </c>
      <c r="L207" s="392">
        <v>27.508566900000002</v>
      </c>
      <c r="M207" s="392">
        <v>6</v>
      </c>
      <c r="N207" s="392">
        <v>45.934510899999999</v>
      </c>
      <c r="O207" s="393">
        <v>8.6633939000000009</v>
      </c>
      <c r="P207" s="392">
        <v>21.2208945</v>
      </c>
      <c r="Q207" s="392">
        <v>6</v>
      </c>
      <c r="R207" s="392">
        <v>-5.4376830000000001E-2</v>
      </c>
      <c r="S207" s="392">
        <v>8.9184801999999994E-2</v>
      </c>
      <c r="T207" s="392">
        <f t="shared" si="3"/>
        <v>-2.7181718511862608E-2</v>
      </c>
      <c r="U207" s="392" t="s">
        <v>100</v>
      </c>
    </row>
    <row r="208" spans="1:21">
      <c r="A208" s="392" t="s">
        <v>543</v>
      </c>
      <c r="B208" s="392" t="s">
        <v>44</v>
      </c>
      <c r="C208" s="392" t="s">
        <v>72</v>
      </c>
      <c r="D208" s="395">
        <v>122</v>
      </c>
      <c r="E208" s="392">
        <v>0.1429</v>
      </c>
      <c r="F208" s="394"/>
      <c r="G208" s="394" t="s">
        <v>100</v>
      </c>
      <c r="H208" s="394" t="s">
        <v>100</v>
      </c>
      <c r="I208" s="394"/>
      <c r="J208" s="392">
        <v>74.413407800000002</v>
      </c>
      <c r="K208" s="393">
        <v>5.5307262599999998</v>
      </c>
      <c r="L208" s="392">
        <v>19.158997800000002</v>
      </c>
      <c r="M208" s="392">
        <v>12</v>
      </c>
      <c r="N208" s="392">
        <v>7.0391061500000003</v>
      </c>
      <c r="O208" s="393">
        <v>1.5083798900000001</v>
      </c>
      <c r="P208" s="392">
        <v>4.7699160200000001</v>
      </c>
      <c r="Q208" s="392">
        <v>10</v>
      </c>
      <c r="R208" s="392">
        <v>-2.3581549399999999</v>
      </c>
      <c r="S208" s="392">
        <v>5.1442473000000002E-2</v>
      </c>
      <c r="T208" s="392">
        <f t="shared" si="3"/>
        <v>-0.82716049367559152</v>
      </c>
      <c r="U208" s="392"/>
    </row>
    <row r="209" spans="1:21">
      <c r="A209" s="392" t="s">
        <v>543</v>
      </c>
      <c r="B209" s="392" t="s">
        <v>44</v>
      </c>
      <c r="C209" s="392" t="s">
        <v>72</v>
      </c>
      <c r="D209" s="395">
        <v>153</v>
      </c>
      <c r="E209" s="392">
        <v>0.17860000000000001</v>
      </c>
      <c r="F209" s="394"/>
      <c r="G209" s="394"/>
      <c r="H209" s="394" t="s">
        <v>100</v>
      </c>
      <c r="I209" s="394"/>
      <c r="J209" s="392">
        <v>78.938547499999999</v>
      </c>
      <c r="K209" s="393">
        <v>8.0446927400000003</v>
      </c>
      <c r="L209" s="392">
        <v>27.867633099999999</v>
      </c>
      <c r="M209" s="392">
        <v>12</v>
      </c>
      <c r="N209" s="392">
        <v>8.0446927400000003</v>
      </c>
      <c r="O209" s="393">
        <v>1.5083798900000001</v>
      </c>
      <c r="P209" s="392">
        <v>4.7699160200000001</v>
      </c>
      <c r="Q209" s="392">
        <v>10</v>
      </c>
      <c r="R209" s="392">
        <v>-2.2836570799999998</v>
      </c>
      <c r="S209" s="392">
        <v>4.5542066999999999E-2</v>
      </c>
      <c r="T209" s="392">
        <f t="shared" si="3"/>
        <v>-0.81502890171018072</v>
      </c>
      <c r="U209" s="392"/>
    </row>
    <row r="210" spans="1:21">
      <c r="A210" s="392" t="s">
        <v>543</v>
      </c>
      <c r="B210" s="392" t="s">
        <v>44</v>
      </c>
      <c r="C210" s="392" t="s">
        <v>72</v>
      </c>
      <c r="D210" s="395">
        <v>183</v>
      </c>
      <c r="E210" s="392">
        <v>0.21429999999999999</v>
      </c>
      <c r="F210" s="394"/>
      <c r="G210" s="394"/>
      <c r="H210" s="394" t="s">
        <v>100</v>
      </c>
      <c r="I210" s="394"/>
      <c r="J210" s="392">
        <v>67.374301700000004</v>
      </c>
      <c r="K210" s="393">
        <v>7.0391061500000003</v>
      </c>
      <c r="L210" s="392">
        <v>24.384179</v>
      </c>
      <c r="M210" s="392">
        <v>12</v>
      </c>
      <c r="N210" s="392">
        <v>10.558659199999999</v>
      </c>
      <c r="O210" s="393">
        <v>3.0167597800000001</v>
      </c>
      <c r="P210" s="392">
        <v>9.5398320499999993</v>
      </c>
      <c r="Q210" s="392">
        <v>10</v>
      </c>
      <c r="R210" s="392">
        <v>-1.8533173599999999</v>
      </c>
      <c r="S210" s="392">
        <v>9.2548223999999998E-2</v>
      </c>
      <c r="T210" s="392">
        <f t="shared" si="3"/>
        <v>-0.72903225854466414</v>
      </c>
      <c r="U210" s="392"/>
    </row>
    <row r="211" spans="1:21">
      <c r="A211" s="392" t="s">
        <v>543</v>
      </c>
      <c r="B211" s="392" t="s">
        <v>44</v>
      </c>
      <c r="C211" s="392" t="s">
        <v>72</v>
      </c>
      <c r="D211" s="395">
        <v>214</v>
      </c>
      <c r="E211" s="392">
        <v>0.25</v>
      </c>
      <c r="F211" s="394"/>
      <c r="G211" s="394"/>
      <c r="H211" s="394" t="s">
        <v>100</v>
      </c>
      <c r="I211" s="394"/>
      <c r="J211" s="392">
        <v>66.368715100000003</v>
      </c>
      <c r="K211" s="393">
        <v>6.5363128499999998</v>
      </c>
      <c r="L211" s="392">
        <v>22.642451900000001</v>
      </c>
      <c r="M211" s="392">
        <v>12</v>
      </c>
      <c r="N211" s="392">
        <v>14.078212300000001</v>
      </c>
      <c r="O211" s="393">
        <v>6.0335195500000003</v>
      </c>
      <c r="P211" s="392">
        <v>19.079664099999999</v>
      </c>
      <c r="Q211" s="392">
        <v>10</v>
      </c>
      <c r="R211" s="392">
        <v>-1.55059741</v>
      </c>
      <c r="S211" s="392">
        <v>0.19337273499999999</v>
      </c>
      <c r="T211" s="392">
        <f t="shared" si="3"/>
        <v>-0.64999999987569435</v>
      </c>
      <c r="U211" s="392"/>
    </row>
    <row r="212" spans="1:21">
      <c r="A212" s="392" t="s">
        <v>543</v>
      </c>
      <c r="B212" s="392" t="s">
        <v>44</v>
      </c>
      <c r="C212" s="392" t="s">
        <v>72</v>
      </c>
      <c r="D212" s="395">
        <v>244</v>
      </c>
      <c r="E212" s="392">
        <v>0.28570000000000001</v>
      </c>
      <c r="F212" s="394"/>
      <c r="G212" s="394"/>
      <c r="H212" s="394" t="s">
        <v>100</v>
      </c>
      <c r="I212" s="394"/>
      <c r="J212" s="392">
        <v>72.4022346</v>
      </c>
      <c r="K212" s="393">
        <v>7.5418994399999999</v>
      </c>
      <c r="L212" s="392">
        <v>26.125906000000001</v>
      </c>
      <c r="M212" s="392">
        <v>12</v>
      </c>
      <c r="N212" s="392">
        <v>18.100558700000001</v>
      </c>
      <c r="O212" s="393">
        <v>7.0391061500000003</v>
      </c>
      <c r="P212" s="392">
        <v>22.259608100000001</v>
      </c>
      <c r="Q212" s="392">
        <v>10</v>
      </c>
      <c r="R212" s="392">
        <v>-1.3862943599999999</v>
      </c>
      <c r="S212" s="392">
        <v>0.16208526200000001</v>
      </c>
      <c r="T212" s="392">
        <f t="shared" si="3"/>
        <v>-0.59999999911604929</v>
      </c>
      <c r="U212" s="392"/>
    </row>
    <row r="213" spans="1:21">
      <c r="A213" s="392" t="s">
        <v>543</v>
      </c>
      <c r="B213" s="392" t="s">
        <v>44</v>
      </c>
      <c r="C213" s="392" t="s">
        <v>72</v>
      </c>
      <c r="D213" s="395">
        <v>275</v>
      </c>
      <c r="E213" s="392">
        <v>0.32140000000000002</v>
      </c>
      <c r="F213" s="394"/>
      <c r="G213" s="394"/>
      <c r="H213" s="394" t="s">
        <v>100</v>
      </c>
      <c r="I213" s="394"/>
      <c r="J213" s="392">
        <v>57.821229099999996</v>
      </c>
      <c r="K213" s="393">
        <v>5.0279329600000002</v>
      </c>
      <c r="L213" s="392">
        <v>17.4172707</v>
      </c>
      <c r="M213" s="392">
        <v>12</v>
      </c>
      <c r="N213" s="392">
        <v>21.620111699999999</v>
      </c>
      <c r="O213" s="393">
        <v>6.0335195500000003</v>
      </c>
      <c r="P213" s="392">
        <v>19.079664099999999</v>
      </c>
      <c r="Q213" s="392">
        <v>10</v>
      </c>
      <c r="R213" s="392">
        <v>-0.98373200999999999</v>
      </c>
      <c r="S213" s="392">
        <v>8.5441372000000002E-2</v>
      </c>
      <c r="T213" s="392">
        <f t="shared" si="3"/>
        <v>-0.4556962034558209</v>
      </c>
      <c r="U213" s="392"/>
    </row>
    <row r="214" spans="1:21">
      <c r="A214" s="392" t="s">
        <v>543</v>
      </c>
      <c r="B214" s="392" t="s">
        <v>44</v>
      </c>
      <c r="C214" s="392" t="s">
        <v>72</v>
      </c>
      <c r="D214" s="395">
        <v>305</v>
      </c>
      <c r="E214" s="392">
        <v>0.35709999999999997</v>
      </c>
      <c r="F214" s="394"/>
      <c r="G214" s="394"/>
      <c r="H214" s="394" t="s">
        <v>100</v>
      </c>
      <c r="I214" s="394"/>
      <c r="J214" s="392">
        <v>65.865921799999995</v>
      </c>
      <c r="K214" s="393">
        <v>5.0279329600000002</v>
      </c>
      <c r="L214" s="392">
        <v>17.4172707</v>
      </c>
      <c r="M214" s="392">
        <v>12</v>
      </c>
      <c r="N214" s="392">
        <v>23.631284900000001</v>
      </c>
      <c r="O214" s="393">
        <v>4.5251396699999997</v>
      </c>
      <c r="P214" s="392">
        <v>14.3097481</v>
      </c>
      <c r="Q214" s="392">
        <v>10</v>
      </c>
      <c r="R214" s="392">
        <v>-1.0250497199999999</v>
      </c>
      <c r="S214" s="392">
        <v>4.2495341999999998E-2</v>
      </c>
      <c r="T214" s="392">
        <f t="shared" si="3"/>
        <v>-0.47191011269852295</v>
      </c>
      <c r="U214" s="392"/>
    </row>
    <row r="215" spans="1:21">
      <c r="A215" s="392" t="s">
        <v>543</v>
      </c>
      <c r="B215" s="392" t="s">
        <v>44</v>
      </c>
      <c r="C215" s="392" t="s">
        <v>72</v>
      </c>
      <c r="D215" s="395">
        <v>336</v>
      </c>
      <c r="E215" s="392">
        <v>0.39290000000000003</v>
      </c>
      <c r="F215" s="394"/>
      <c r="G215" s="394"/>
      <c r="H215" s="394" t="s">
        <v>100</v>
      </c>
      <c r="I215" s="394"/>
      <c r="J215" s="392">
        <v>71.396647999999999</v>
      </c>
      <c r="K215" s="393">
        <v>6.5363128499999998</v>
      </c>
      <c r="L215" s="392">
        <v>22.642451900000001</v>
      </c>
      <c r="M215" s="392">
        <v>12</v>
      </c>
      <c r="N215" s="392">
        <v>25.642458099999999</v>
      </c>
      <c r="O215" s="393">
        <v>6.0335195500000003</v>
      </c>
      <c r="P215" s="392">
        <v>19.079664099999999</v>
      </c>
      <c r="Q215" s="392">
        <v>10</v>
      </c>
      <c r="R215" s="392">
        <v>-1.0240014200000001</v>
      </c>
      <c r="S215" s="392">
        <v>6.3744595000000001E-2</v>
      </c>
      <c r="T215" s="392">
        <f t="shared" si="3"/>
        <v>-0.47150259043863968</v>
      </c>
      <c r="U215" s="392"/>
    </row>
    <row r="216" spans="1:21">
      <c r="A216" s="392" t="s">
        <v>543</v>
      </c>
      <c r="B216" s="392" t="s">
        <v>44</v>
      </c>
      <c r="C216" s="392" t="s">
        <v>72</v>
      </c>
      <c r="D216" s="395">
        <v>366</v>
      </c>
      <c r="E216" s="392">
        <v>0.42859999999999998</v>
      </c>
      <c r="F216" s="394"/>
      <c r="G216" s="394"/>
      <c r="H216" s="394" t="s">
        <v>100</v>
      </c>
      <c r="I216" s="394"/>
      <c r="J216" s="392">
        <v>63.854748600000001</v>
      </c>
      <c r="K216" s="393">
        <v>6.0335195500000003</v>
      </c>
      <c r="L216" s="392">
        <v>20.900724799999999</v>
      </c>
      <c r="M216" s="392">
        <v>12</v>
      </c>
      <c r="N216" s="392">
        <v>26.145251399999999</v>
      </c>
      <c r="O216" s="393">
        <v>6.0335195500000003</v>
      </c>
      <c r="P216" s="392">
        <v>19.079664099999999</v>
      </c>
      <c r="Q216" s="392">
        <v>10</v>
      </c>
      <c r="R216" s="392">
        <v>-0.89294337000000001</v>
      </c>
      <c r="S216" s="392">
        <v>6.2182455999999997E-2</v>
      </c>
      <c r="T216" s="392">
        <f t="shared" si="3"/>
        <v>-0.41899441333333337</v>
      </c>
      <c r="U216" s="392"/>
    </row>
    <row r="217" spans="1:21">
      <c r="A217" s="392" t="s">
        <v>543</v>
      </c>
      <c r="B217" s="392" t="s">
        <v>44</v>
      </c>
      <c r="C217" s="392" t="s">
        <v>72</v>
      </c>
      <c r="D217" s="395">
        <v>397</v>
      </c>
      <c r="E217" s="392">
        <v>0.46429999999999999</v>
      </c>
      <c r="F217" s="394"/>
      <c r="G217" s="394"/>
      <c r="H217" s="394" t="s">
        <v>100</v>
      </c>
      <c r="I217" s="394"/>
      <c r="J217" s="392">
        <v>69.888268199999999</v>
      </c>
      <c r="K217" s="393">
        <v>3.5195530700000002</v>
      </c>
      <c r="L217" s="392">
        <v>12.1920895</v>
      </c>
      <c r="M217" s="392">
        <v>12</v>
      </c>
      <c r="N217" s="392">
        <v>26.6480447</v>
      </c>
      <c r="O217" s="393">
        <v>6.0335195500000003</v>
      </c>
      <c r="P217" s="392">
        <v>19.079664099999999</v>
      </c>
      <c r="Q217" s="392">
        <v>10</v>
      </c>
      <c r="R217" s="392">
        <v>-0.96418201999999997</v>
      </c>
      <c r="S217" s="392">
        <v>5.3799896E-2</v>
      </c>
      <c r="T217" s="392">
        <f t="shared" si="3"/>
        <v>-0.44791666680694203</v>
      </c>
      <c r="U217" s="392"/>
    </row>
    <row r="218" spans="1:21">
      <c r="A218" s="392" t="s">
        <v>543</v>
      </c>
      <c r="B218" s="392" t="s">
        <v>44</v>
      </c>
      <c r="C218" s="392" t="s">
        <v>72</v>
      </c>
      <c r="D218" s="395">
        <v>427</v>
      </c>
      <c r="E218" s="392">
        <v>0.5</v>
      </c>
      <c r="F218" s="394"/>
      <c r="G218" s="394"/>
      <c r="H218" s="394" t="s">
        <v>100</v>
      </c>
      <c r="I218" s="394"/>
      <c r="J218" s="392">
        <v>64.860335199999994</v>
      </c>
      <c r="K218" s="393">
        <v>7.0391061500000003</v>
      </c>
      <c r="L218" s="392">
        <v>24.384179</v>
      </c>
      <c r="M218" s="392">
        <v>12</v>
      </c>
      <c r="N218" s="392">
        <v>30.167597799999999</v>
      </c>
      <c r="O218" s="393">
        <v>7.5418994399999999</v>
      </c>
      <c r="P218" s="392">
        <v>23.849580100000001</v>
      </c>
      <c r="Q218" s="392">
        <v>10</v>
      </c>
      <c r="R218" s="392">
        <v>-0.76546784000000001</v>
      </c>
      <c r="S218" s="392">
        <v>7.4278137999999994E-2</v>
      </c>
      <c r="T218" s="392">
        <f t="shared" si="3"/>
        <v>-0.36507936461166635</v>
      </c>
      <c r="U218" s="392"/>
    </row>
    <row r="219" spans="1:21">
      <c r="A219" s="392" t="s">
        <v>543</v>
      </c>
      <c r="B219" s="392" t="s">
        <v>44</v>
      </c>
      <c r="C219" s="392" t="s">
        <v>72</v>
      </c>
      <c r="D219" s="395">
        <v>458</v>
      </c>
      <c r="E219" s="392">
        <v>0.53569999999999995</v>
      </c>
      <c r="F219" s="394"/>
      <c r="G219" s="394"/>
      <c r="H219" s="394" t="s">
        <v>100</v>
      </c>
      <c r="I219" s="394"/>
      <c r="J219" s="392">
        <v>60.335195499999998</v>
      </c>
      <c r="K219" s="393">
        <v>7.5418994399999999</v>
      </c>
      <c r="L219" s="392">
        <v>26.125906000000001</v>
      </c>
      <c r="M219" s="392">
        <v>12</v>
      </c>
      <c r="N219" s="392">
        <v>37.206703900000001</v>
      </c>
      <c r="O219" s="393">
        <v>8.0446927400000003</v>
      </c>
      <c r="P219" s="392">
        <v>25.4395521</v>
      </c>
      <c r="Q219" s="392">
        <v>10</v>
      </c>
      <c r="R219" s="392">
        <v>-0.48342665000000001</v>
      </c>
      <c r="S219" s="392">
        <v>6.2374451999999997E-2</v>
      </c>
      <c r="T219" s="392">
        <f t="shared" si="3"/>
        <v>-0.23711340195616484</v>
      </c>
      <c r="U219" s="392"/>
    </row>
    <row r="220" spans="1:21">
      <c r="A220" s="392" t="s">
        <v>543</v>
      </c>
      <c r="B220" s="392" t="s">
        <v>44</v>
      </c>
      <c r="C220" s="392" t="s">
        <v>72</v>
      </c>
      <c r="D220" s="395">
        <v>488</v>
      </c>
      <c r="E220" s="392">
        <v>0.57140000000000002</v>
      </c>
      <c r="F220" s="394"/>
      <c r="G220" s="394"/>
      <c r="H220" s="394" t="s">
        <v>100</v>
      </c>
      <c r="I220" s="394"/>
      <c r="J220" s="392">
        <v>52.290502799999999</v>
      </c>
      <c r="K220" s="393">
        <v>4.0223463700000002</v>
      </c>
      <c r="L220" s="392">
        <v>13.9338166</v>
      </c>
      <c r="M220" s="392">
        <v>12</v>
      </c>
      <c r="N220" s="392">
        <v>34.189944099999998</v>
      </c>
      <c r="O220" s="393">
        <v>7.5418994399999999</v>
      </c>
      <c r="P220" s="392">
        <v>23.849580100000001</v>
      </c>
      <c r="Q220" s="392">
        <v>10</v>
      </c>
      <c r="R220" s="392">
        <v>-0.42488319000000002</v>
      </c>
      <c r="S220" s="392">
        <v>5.4576329E-2</v>
      </c>
      <c r="T220" s="392">
        <f t="shared" si="3"/>
        <v>-0.20930232611922361</v>
      </c>
      <c r="U220" s="392"/>
    </row>
    <row r="221" spans="1:21">
      <c r="A221" s="392" t="s">
        <v>543</v>
      </c>
      <c r="B221" s="392" t="s">
        <v>44</v>
      </c>
      <c r="C221" s="392" t="s">
        <v>72</v>
      </c>
      <c r="D221" s="395">
        <v>519</v>
      </c>
      <c r="E221" s="392">
        <v>0.60709999999999997</v>
      </c>
      <c r="F221" s="394"/>
      <c r="G221" s="394"/>
      <c r="H221" s="394" t="s">
        <v>100</v>
      </c>
      <c r="I221" s="394"/>
      <c r="J221" s="392">
        <v>45.7541899</v>
      </c>
      <c r="K221" s="393">
        <v>9.5530726300000008</v>
      </c>
      <c r="L221" s="392">
        <v>33.092814300000001</v>
      </c>
      <c r="M221" s="392">
        <v>12</v>
      </c>
      <c r="N221" s="392">
        <v>37.206703900000001</v>
      </c>
      <c r="O221" s="393">
        <v>1.5083798900000001</v>
      </c>
      <c r="P221" s="392">
        <v>4.7699160200000001</v>
      </c>
      <c r="Q221" s="392">
        <v>10</v>
      </c>
      <c r="R221" s="392">
        <v>-0.20679441000000001</v>
      </c>
      <c r="S221" s="392">
        <v>4.5237303999999999E-2</v>
      </c>
      <c r="T221" s="392">
        <f t="shared" si="3"/>
        <v>-0.10303030269425567</v>
      </c>
      <c r="U221" s="392"/>
    </row>
    <row r="222" spans="1:21">
      <c r="A222" s="392" t="s">
        <v>543</v>
      </c>
      <c r="B222" s="392" t="s">
        <v>44</v>
      </c>
      <c r="C222" s="392" t="s">
        <v>72</v>
      </c>
      <c r="D222" s="395">
        <v>549</v>
      </c>
      <c r="E222" s="392">
        <v>0.64290000000000003</v>
      </c>
      <c r="F222" s="394"/>
      <c r="G222" s="394"/>
      <c r="H222" s="394" t="s">
        <v>100</v>
      </c>
      <c r="I222" s="394"/>
      <c r="J222" s="392">
        <v>54.804469300000001</v>
      </c>
      <c r="K222" s="393">
        <v>8.0446927400000003</v>
      </c>
      <c r="L222" s="392">
        <v>27.867633099999999</v>
      </c>
      <c r="M222" s="392">
        <v>12</v>
      </c>
      <c r="N222" s="392">
        <v>39.720670400000003</v>
      </c>
      <c r="O222" s="393">
        <v>10.055865900000001</v>
      </c>
      <c r="P222" s="392">
        <v>31.799440199999999</v>
      </c>
      <c r="Q222" s="392">
        <v>10</v>
      </c>
      <c r="R222" s="392">
        <v>-0.32190003</v>
      </c>
      <c r="S222" s="392">
        <v>8.5639301000000001E-2</v>
      </c>
      <c r="T222" s="392">
        <f t="shared" si="3"/>
        <v>-0.15957446820890545</v>
      </c>
      <c r="U222" s="392"/>
    </row>
    <row r="223" spans="1:21">
      <c r="A223" s="392" t="s">
        <v>543</v>
      </c>
      <c r="B223" s="392" t="s">
        <v>44</v>
      </c>
      <c r="C223" s="392" t="s">
        <v>72</v>
      </c>
      <c r="D223" s="395">
        <v>580</v>
      </c>
      <c r="E223" s="392">
        <v>0.67859999999999998</v>
      </c>
      <c r="F223" s="394"/>
      <c r="G223" s="394"/>
      <c r="H223" s="394" t="s">
        <v>100</v>
      </c>
      <c r="I223" s="394"/>
      <c r="J223" s="392">
        <v>47.765363100000002</v>
      </c>
      <c r="K223" s="393">
        <v>6.5363128499999998</v>
      </c>
      <c r="L223" s="392">
        <v>22.642451900000001</v>
      </c>
      <c r="M223" s="392">
        <v>12</v>
      </c>
      <c r="N223" s="392">
        <v>55.307262600000001</v>
      </c>
      <c r="O223" s="393">
        <v>11.0614525</v>
      </c>
      <c r="P223" s="392">
        <v>34.979384199999998</v>
      </c>
      <c r="Q223" s="392">
        <v>10</v>
      </c>
      <c r="R223" s="392">
        <v>0.14660347000000001</v>
      </c>
      <c r="S223" s="392">
        <v>5.8725762000000001E-2</v>
      </c>
      <c r="T223" s="392">
        <f t="shared" si="3"/>
        <v>7.3170732275232991E-2</v>
      </c>
      <c r="U223" s="392"/>
    </row>
    <row r="224" spans="1:21">
      <c r="A224" s="392" t="s">
        <v>543</v>
      </c>
      <c r="B224" s="392" t="s">
        <v>44</v>
      </c>
      <c r="C224" s="392" t="s">
        <v>72</v>
      </c>
      <c r="D224" s="395">
        <v>610</v>
      </c>
      <c r="E224" s="392">
        <v>0.71430000000000005</v>
      </c>
      <c r="F224" s="394"/>
      <c r="G224" s="394"/>
      <c r="H224" s="394" t="s">
        <v>100</v>
      </c>
      <c r="I224" s="394"/>
      <c r="J224" s="392">
        <v>58.324022399999997</v>
      </c>
      <c r="K224" s="393">
        <v>6.5363128499999998</v>
      </c>
      <c r="L224" s="392">
        <v>22.642451900000001</v>
      </c>
      <c r="M224" s="392">
        <v>12</v>
      </c>
      <c r="N224" s="392">
        <v>51.284916199999998</v>
      </c>
      <c r="O224" s="393">
        <v>10.055865900000001</v>
      </c>
      <c r="P224" s="392">
        <v>31.799440199999999</v>
      </c>
      <c r="Q224" s="392">
        <v>10</v>
      </c>
      <c r="R224" s="392">
        <v>-0.12861738</v>
      </c>
      <c r="S224" s="392">
        <v>5.1006203999999999E-2</v>
      </c>
      <c r="T224" s="392">
        <f t="shared" si="3"/>
        <v>-6.4220183954960763E-2</v>
      </c>
      <c r="U224" s="392"/>
    </row>
    <row r="225" spans="1:21">
      <c r="A225" s="392" t="s">
        <v>543</v>
      </c>
      <c r="B225" s="392" t="s">
        <v>44</v>
      </c>
      <c r="C225" s="392" t="s">
        <v>72</v>
      </c>
      <c r="D225" s="395">
        <v>641</v>
      </c>
      <c r="E225" s="392">
        <v>0.75</v>
      </c>
      <c r="F225" s="394"/>
      <c r="G225" s="394"/>
      <c r="H225" s="394" t="s">
        <v>100</v>
      </c>
      <c r="I225" s="394"/>
      <c r="J225" s="392">
        <v>56.815642500000003</v>
      </c>
      <c r="K225" s="393">
        <v>6.0335195500000003</v>
      </c>
      <c r="L225" s="392">
        <v>20.900724799999999</v>
      </c>
      <c r="M225" s="392">
        <v>12</v>
      </c>
      <c r="N225" s="392">
        <v>53.2960894</v>
      </c>
      <c r="O225" s="393">
        <v>10.055865900000001</v>
      </c>
      <c r="P225" s="392">
        <v>31.799440199999999</v>
      </c>
      <c r="Q225" s="392">
        <v>10</v>
      </c>
      <c r="R225" s="392">
        <v>-6.3948720000000001E-2</v>
      </c>
      <c r="S225" s="392">
        <v>4.6877170000000003E-2</v>
      </c>
      <c r="T225" s="392">
        <f t="shared" si="3"/>
        <v>-3.1963470551860454E-2</v>
      </c>
      <c r="U225" s="392"/>
    </row>
    <row r="226" spans="1:21">
      <c r="A226" s="392" t="s">
        <v>543</v>
      </c>
      <c r="B226" s="392" t="s">
        <v>44</v>
      </c>
      <c r="C226" s="392" t="s">
        <v>72</v>
      </c>
      <c r="D226" s="395">
        <v>671</v>
      </c>
      <c r="E226" s="392">
        <v>0.78569999999999995</v>
      </c>
      <c r="F226" s="394"/>
      <c r="G226" s="394"/>
      <c r="H226" s="394" t="s">
        <v>100</v>
      </c>
      <c r="I226" s="394"/>
      <c r="J226" s="392">
        <v>50.782122899999997</v>
      </c>
      <c r="K226" s="393">
        <v>6.0335195500000003</v>
      </c>
      <c r="L226" s="392">
        <v>20.900724799999999</v>
      </c>
      <c r="M226" s="392">
        <v>12</v>
      </c>
      <c r="N226" s="392">
        <v>47.262569800000001</v>
      </c>
      <c r="O226" s="393">
        <v>8.54748603</v>
      </c>
      <c r="P226" s="392">
        <v>27.0295241</v>
      </c>
      <c r="Q226" s="392">
        <v>10</v>
      </c>
      <c r="R226" s="392">
        <v>-7.1825730000000004E-2</v>
      </c>
      <c r="S226" s="392">
        <v>4.6823370000000003E-2</v>
      </c>
      <c r="T226" s="392">
        <f t="shared" si="3"/>
        <v>-3.5897436190342573E-2</v>
      </c>
      <c r="U226" s="392"/>
    </row>
    <row r="227" spans="1:21">
      <c r="A227" s="392" t="s">
        <v>543</v>
      </c>
      <c r="B227" s="392" t="s">
        <v>44</v>
      </c>
      <c r="C227" s="392" t="s">
        <v>72</v>
      </c>
      <c r="D227" s="395">
        <v>702</v>
      </c>
      <c r="E227" s="392">
        <v>0.82140000000000002</v>
      </c>
      <c r="F227" s="394"/>
      <c r="G227" s="394"/>
      <c r="H227" s="394" t="s">
        <v>100</v>
      </c>
      <c r="I227" s="394"/>
      <c r="J227" s="392">
        <v>54.804469300000001</v>
      </c>
      <c r="K227" s="393">
        <v>4.5251396699999997</v>
      </c>
      <c r="L227" s="392">
        <v>15.675543599999999</v>
      </c>
      <c r="M227" s="392">
        <v>12</v>
      </c>
      <c r="N227" s="392">
        <v>44.7486034</v>
      </c>
      <c r="O227" s="393">
        <v>6.5363128499999998</v>
      </c>
      <c r="P227" s="392">
        <v>20.669636100000002</v>
      </c>
      <c r="Q227" s="392">
        <v>10</v>
      </c>
      <c r="R227" s="392">
        <v>-0.20271151000000001</v>
      </c>
      <c r="S227" s="392">
        <v>2.8153298E-2</v>
      </c>
      <c r="T227" s="392">
        <f t="shared" si="3"/>
        <v>-0.10101010071585666</v>
      </c>
      <c r="U227" s="392"/>
    </row>
    <row r="228" spans="1:21">
      <c r="A228" s="392" t="s">
        <v>543</v>
      </c>
      <c r="B228" s="392" t="s">
        <v>44</v>
      </c>
      <c r="C228" s="392" t="s">
        <v>72</v>
      </c>
      <c r="D228" s="395">
        <v>732</v>
      </c>
      <c r="E228" s="392">
        <v>0.85709999999999997</v>
      </c>
      <c r="F228" s="394"/>
      <c r="G228" s="394"/>
      <c r="H228" s="394" t="s">
        <v>100</v>
      </c>
      <c r="I228" s="394"/>
      <c r="J228" s="392">
        <v>65.865921799999995</v>
      </c>
      <c r="K228" s="393">
        <v>5.5307262599999998</v>
      </c>
      <c r="L228" s="392">
        <v>19.158997800000002</v>
      </c>
      <c r="M228" s="392">
        <v>12</v>
      </c>
      <c r="N228" s="392">
        <v>44.7486034</v>
      </c>
      <c r="O228" s="393">
        <v>7.5418994399999999</v>
      </c>
      <c r="P228" s="392">
        <v>23.849580100000001</v>
      </c>
      <c r="Q228" s="392">
        <v>10</v>
      </c>
      <c r="R228" s="392">
        <v>-0.38656095000000001</v>
      </c>
      <c r="S228" s="392">
        <v>3.5456375999999998E-2</v>
      </c>
      <c r="T228" s="392">
        <f t="shared" si="3"/>
        <v>-0.1909090904817263</v>
      </c>
      <c r="U228" s="392"/>
    </row>
    <row r="229" spans="1:21">
      <c r="A229" s="392" t="s">
        <v>543</v>
      </c>
      <c r="B229" s="392" t="s">
        <v>44</v>
      </c>
      <c r="C229" s="392" t="s">
        <v>72</v>
      </c>
      <c r="D229" s="395">
        <v>763</v>
      </c>
      <c r="E229" s="392">
        <v>0.89290000000000003</v>
      </c>
      <c r="F229" s="394"/>
      <c r="G229" s="394"/>
      <c r="H229" s="394" t="s">
        <v>100</v>
      </c>
      <c r="I229" s="394"/>
      <c r="J229" s="392">
        <v>79.441340800000006</v>
      </c>
      <c r="K229" s="393">
        <v>7.0391061500000003</v>
      </c>
      <c r="L229" s="392">
        <v>24.384179</v>
      </c>
      <c r="M229" s="392">
        <v>12</v>
      </c>
      <c r="N229" s="392">
        <v>40.726256999999997</v>
      </c>
      <c r="O229" s="393">
        <v>6.5363128499999998</v>
      </c>
      <c r="P229" s="392">
        <v>20.669636100000002</v>
      </c>
      <c r="Q229" s="392">
        <v>10</v>
      </c>
      <c r="R229" s="392">
        <v>-0.66814587999999997</v>
      </c>
      <c r="S229" s="392">
        <v>3.3609574000000003E-2</v>
      </c>
      <c r="T229" s="392">
        <f t="shared" si="3"/>
        <v>-0.32217573213400796</v>
      </c>
      <c r="U229" s="392"/>
    </row>
    <row r="230" spans="1:21">
      <c r="A230" s="392" t="s">
        <v>543</v>
      </c>
      <c r="B230" s="392" t="s">
        <v>44</v>
      </c>
      <c r="C230" s="392" t="s">
        <v>72</v>
      </c>
      <c r="D230" s="395">
        <v>793</v>
      </c>
      <c r="E230" s="392">
        <v>0.92859999999999998</v>
      </c>
      <c r="F230" s="394"/>
      <c r="G230" s="394"/>
      <c r="H230" s="394" t="s">
        <v>100</v>
      </c>
      <c r="I230" s="394"/>
      <c r="J230" s="392">
        <v>71.899441300000007</v>
      </c>
      <c r="K230" s="393">
        <v>6.0335195500000003</v>
      </c>
      <c r="L230" s="392">
        <v>20.900724799999999</v>
      </c>
      <c r="M230" s="392">
        <v>12</v>
      </c>
      <c r="N230" s="392">
        <v>44.2458101</v>
      </c>
      <c r="O230" s="393">
        <v>8.0446927400000003</v>
      </c>
      <c r="P230" s="392">
        <v>25.4395521</v>
      </c>
      <c r="Q230" s="392">
        <v>10</v>
      </c>
      <c r="R230" s="392">
        <v>-0.48550781999999998</v>
      </c>
      <c r="S230" s="392">
        <v>4.0099759999999998E-2</v>
      </c>
      <c r="T230" s="392">
        <f t="shared" si="3"/>
        <v>-0.23809523735724597</v>
      </c>
      <c r="U230" s="392"/>
    </row>
    <row r="231" spans="1:21">
      <c r="A231" s="392" t="s">
        <v>543</v>
      </c>
      <c r="B231" s="392" t="s">
        <v>44</v>
      </c>
      <c r="C231" s="392" t="s">
        <v>72</v>
      </c>
      <c r="D231" s="395">
        <v>824</v>
      </c>
      <c r="E231" s="392">
        <v>0.96430000000000005</v>
      </c>
      <c r="F231" s="394"/>
      <c r="G231" s="394"/>
      <c r="H231" s="394" t="s">
        <v>100</v>
      </c>
      <c r="I231" s="394"/>
      <c r="J231" s="392">
        <v>64.860335199999994</v>
      </c>
      <c r="K231" s="393">
        <v>5.5307262599999998</v>
      </c>
      <c r="L231" s="392">
        <v>19.158997800000002</v>
      </c>
      <c r="M231" s="392">
        <v>12</v>
      </c>
      <c r="N231" s="392">
        <v>42.234636899999998</v>
      </c>
      <c r="O231" s="393">
        <v>7.0391061500000003</v>
      </c>
      <c r="P231" s="392">
        <v>22.259608100000001</v>
      </c>
      <c r="Q231" s="392">
        <v>10</v>
      </c>
      <c r="R231" s="392">
        <v>-0.42899561000000003</v>
      </c>
      <c r="S231" s="392">
        <v>3.5048975000000003E-2</v>
      </c>
      <c r="T231" s="392">
        <f t="shared" si="3"/>
        <v>-0.21126760534447162</v>
      </c>
      <c r="U231" s="392"/>
    </row>
    <row r="232" spans="1:21">
      <c r="A232" s="392" t="s">
        <v>543</v>
      </c>
      <c r="B232" s="392" t="s">
        <v>44</v>
      </c>
      <c r="C232" s="392" t="s">
        <v>72</v>
      </c>
      <c r="D232" s="395">
        <v>854</v>
      </c>
      <c r="E232" s="392">
        <v>1</v>
      </c>
      <c r="F232" s="394"/>
      <c r="G232" s="394"/>
      <c r="H232" s="394" t="s">
        <v>100</v>
      </c>
      <c r="I232" s="394" t="s">
        <v>100</v>
      </c>
      <c r="J232" s="392">
        <v>72.4022346</v>
      </c>
      <c r="K232" s="393">
        <v>6.5363128499999998</v>
      </c>
      <c r="L232" s="392">
        <v>22.642451900000001</v>
      </c>
      <c r="M232" s="392">
        <v>12</v>
      </c>
      <c r="N232" s="392">
        <v>57.318435800000003</v>
      </c>
      <c r="O232" s="393">
        <v>9.0502793300000004</v>
      </c>
      <c r="P232" s="392">
        <v>28.619496099999999</v>
      </c>
      <c r="Q232" s="392">
        <v>10</v>
      </c>
      <c r="R232" s="392">
        <v>-0.23361485000000001</v>
      </c>
      <c r="S232" s="392">
        <v>3.3080825000000001E-2</v>
      </c>
      <c r="T232" s="392">
        <f t="shared" si="3"/>
        <v>-0.11627906912204791</v>
      </c>
      <c r="U232" s="392"/>
    </row>
    <row r="233" spans="1:21">
      <c r="A233" s="392" t="s">
        <v>553</v>
      </c>
      <c r="B233" s="392" t="s">
        <v>44</v>
      </c>
      <c r="C233" s="392" t="s">
        <v>72</v>
      </c>
      <c r="D233" s="395">
        <v>183</v>
      </c>
      <c r="E233" s="392">
        <v>0.21429999999999999</v>
      </c>
      <c r="F233" s="394"/>
      <c r="G233" s="394"/>
      <c r="H233" s="394" t="s">
        <v>100</v>
      </c>
      <c r="I233" s="394"/>
      <c r="J233" s="392">
        <v>67.374301700000004</v>
      </c>
      <c r="K233" s="393">
        <v>7.0391061500000003</v>
      </c>
      <c r="L233" s="392">
        <v>24.384179</v>
      </c>
      <c r="M233" s="392">
        <v>12</v>
      </c>
      <c r="N233" s="392">
        <v>5.0279329600000002</v>
      </c>
      <c r="O233" s="393">
        <v>3.0167597800000001</v>
      </c>
      <c r="P233" s="392">
        <v>9.5398320499999993</v>
      </c>
      <c r="Q233" s="392">
        <v>10</v>
      </c>
      <c r="R233" s="392">
        <v>-2.5952547099999999</v>
      </c>
      <c r="S233" s="392">
        <v>0.370915571</v>
      </c>
      <c r="T233" s="392">
        <f t="shared" si="3"/>
        <v>-0.8611111111801697</v>
      </c>
      <c r="U233" s="392"/>
    </row>
    <row r="234" spans="1:21">
      <c r="A234" s="392" t="s">
        <v>553</v>
      </c>
      <c r="B234" s="392" t="s">
        <v>44</v>
      </c>
      <c r="C234" s="392" t="s">
        <v>72</v>
      </c>
      <c r="D234" s="395">
        <v>214</v>
      </c>
      <c r="E234" s="392">
        <v>0.25</v>
      </c>
      <c r="F234" s="394"/>
      <c r="G234" s="394"/>
      <c r="H234" s="394" t="s">
        <v>100</v>
      </c>
      <c r="I234" s="394"/>
      <c r="J234" s="392">
        <v>66.368715100000003</v>
      </c>
      <c r="K234" s="393">
        <v>6.5363128499999998</v>
      </c>
      <c r="L234" s="392">
        <v>22.642451900000001</v>
      </c>
      <c r="M234" s="392">
        <v>12</v>
      </c>
      <c r="N234" s="392">
        <v>6.5363128499999998</v>
      </c>
      <c r="O234" s="393">
        <v>4.0223463700000002</v>
      </c>
      <c r="P234" s="392">
        <v>12.719776100000001</v>
      </c>
      <c r="Q234" s="392">
        <v>10</v>
      </c>
      <c r="R234" s="392">
        <v>-2.3178525699999999</v>
      </c>
      <c r="S234" s="392">
        <v>0.38839749000000001</v>
      </c>
      <c r="T234" s="392">
        <f t="shared" si="3"/>
        <v>-0.82068965519133308</v>
      </c>
      <c r="U234" s="392"/>
    </row>
    <row r="235" spans="1:21">
      <c r="A235" s="392" t="s">
        <v>553</v>
      </c>
      <c r="B235" s="392" t="s">
        <v>44</v>
      </c>
      <c r="C235" s="392" t="s">
        <v>72</v>
      </c>
      <c r="D235" s="395">
        <v>244</v>
      </c>
      <c r="E235" s="392">
        <v>0.28570000000000001</v>
      </c>
      <c r="F235" s="394"/>
      <c r="G235" s="394"/>
      <c r="H235" s="394" t="s">
        <v>100</v>
      </c>
      <c r="I235" s="394"/>
      <c r="J235" s="392">
        <v>72.4022346</v>
      </c>
      <c r="K235" s="393">
        <v>7.5418994399999999</v>
      </c>
      <c r="L235" s="392">
        <v>26.125906000000001</v>
      </c>
      <c r="M235" s="392">
        <v>12</v>
      </c>
      <c r="N235" s="392">
        <v>10.558659199999999</v>
      </c>
      <c r="O235" s="393">
        <v>4.0223463700000002</v>
      </c>
      <c r="P235" s="392">
        <v>12.719776100000001</v>
      </c>
      <c r="Q235" s="392">
        <v>10</v>
      </c>
      <c r="R235" s="392">
        <v>-1.92529086</v>
      </c>
      <c r="S235" s="392">
        <v>0.15597541100000001</v>
      </c>
      <c r="T235" s="392">
        <f t="shared" si="3"/>
        <v>-0.74545454571753911</v>
      </c>
      <c r="U235" s="392"/>
    </row>
    <row r="236" spans="1:21">
      <c r="A236" s="392" t="s">
        <v>553</v>
      </c>
      <c r="B236" s="392" t="s">
        <v>44</v>
      </c>
      <c r="C236" s="392" t="s">
        <v>72</v>
      </c>
      <c r="D236" s="395">
        <v>275</v>
      </c>
      <c r="E236" s="392">
        <v>0.32140000000000002</v>
      </c>
      <c r="F236" s="394"/>
      <c r="G236" s="394"/>
      <c r="H236" s="394" t="s">
        <v>100</v>
      </c>
      <c r="I236" s="394"/>
      <c r="J236" s="392">
        <v>57.821229099999996</v>
      </c>
      <c r="K236" s="393">
        <v>5.0279329600000002</v>
      </c>
      <c r="L236" s="392">
        <v>17.4172707</v>
      </c>
      <c r="M236" s="392">
        <v>12</v>
      </c>
      <c r="N236" s="392">
        <v>10.055865900000001</v>
      </c>
      <c r="O236" s="393">
        <v>5.0279329600000002</v>
      </c>
      <c r="P236" s="392">
        <v>15.8997201</v>
      </c>
      <c r="Q236" s="392">
        <v>10</v>
      </c>
      <c r="R236" s="392">
        <v>-1.7491998499999999</v>
      </c>
      <c r="S236" s="392">
        <v>0.257561437</v>
      </c>
      <c r="T236" s="392">
        <f t="shared" si="3"/>
        <v>-0.70370370446761166</v>
      </c>
      <c r="U236" s="392"/>
    </row>
    <row r="237" spans="1:21">
      <c r="A237" s="392" t="s">
        <v>553</v>
      </c>
      <c r="B237" s="392" t="s">
        <v>44</v>
      </c>
      <c r="C237" s="392" t="s">
        <v>72</v>
      </c>
      <c r="D237" s="395">
        <v>305</v>
      </c>
      <c r="E237" s="392">
        <v>0.35709999999999997</v>
      </c>
      <c r="F237" s="394"/>
      <c r="G237" s="394"/>
      <c r="H237" s="394" t="s">
        <v>100</v>
      </c>
      <c r="I237" s="394"/>
      <c r="J237" s="392">
        <v>65.865921799999995</v>
      </c>
      <c r="K237" s="393">
        <v>5.0279329600000002</v>
      </c>
      <c r="L237" s="392">
        <v>17.4172707</v>
      </c>
      <c r="M237" s="392">
        <v>12</v>
      </c>
      <c r="N237" s="392">
        <v>13.0726257</v>
      </c>
      <c r="O237" s="393">
        <v>2.5139664800000001</v>
      </c>
      <c r="P237" s="392">
        <v>7.9498600399999999</v>
      </c>
      <c r="Q237" s="392">
        <v>10</v>
      </c>
      <c r="R237" s="392">
        <v>-1.6171007900000001</v>
      </c>
      <c r="S237" s="392">
        <v>4.2809415000000003E-2</v>
      </c>
      <c r="T237" s="392">
        <f t="shared" si="3"/>
        <v>-0.66878980893333506</v>
      </c>
      <c r="U237" s="392"/>
    </row>
    <row r="238" spans="1:21">
      <c r="A238" s="392" t="s">
        <v>553</v>
      </c>
      <c r="B238" s="392" t="s">
        <v>44</v>
      </c>
      <c r="C238" s="392" t="s">
        <v>72</v>
      </c>
      <c r="D238" s="395">
        <v>336</v>
      </c>
      <c r="E238" s="392">
        <v>0.39290000000000003</v>
      </c>
      <c r="F238" s="394"/>
      <c r="G238" s="394"/>
      <c r="H238" s="394" t="s">
        <v>100</v>
      </c>
      <c r="I238" s="394"/>
      <c r="J238" s="392">
        <v>71.396647999999999</v>
      </c>
      <c r="K238" s="393">
        <v>6.5363128499999998</v>
      </c>
      <c r="L238" s="392">
        <v>22.642451900000001</v>
      </c>
      <c r="M238" s="392">
        <v>12</v>
      </c>
      <c r="N238" s="392">
        <v>11.5642458</v>
      </c>
      <c r="O238" s="393">
        <v>3.0167597800000001</v>
      </c>
      <c r="P238" s="392">
        <v>9.5398320499999993</v>
      </c>
      <c r="Q238" s="392">
        <v>10</v>
      </c>
      <c r="R238" s="392">
        <v>-1.8203328400000001</v>
      </c>
      <c r="S238" s="392">
        <v>7.6434204000000006E-2</v>
      </c>
      <c r="T238" s="392">
        <f t="shared" si="3"/>
        <v>-0.72121212127056422</v>
      </c>
      <c r="U238" s="392"/>
    </row>
    <row r="239" spans="1:21">
      <c r="A239" s="392" t="s">
        <v>553</v>
      </c>
      <c r="B239" s="392" t="s">
        <v>44</v>
      </c>
      <c r="C239" s="392" t="s">
        <v>72</v>
      </c>
      <c r="D239" s="395">
        <v>366</v>
      </c>
      <c r="E239" s="392">
        <v>0.42859999999999998</v>
      </c>
      <c r="F239" s="394"/>
      <c r="G239" s="394"/>
      <c r="H239" s="394" t="s">
        <v>100</v>
      </c>
      <c r="I239" s="394"/>
      <c r="J239" s="392">
        <v>63.854748600000001</v>
      </c>
      <c r="K239" s="393">
        <v>6.0335195500000003</v>
      </c>
      <c r="L239" s="392">
        <v>20.900724799999999</v>
      </c>
      <c r="M239" s="392">
        <v>12</v>
      </c>
      <c r="N239" s="392">
        <v>13.575419</v>
      </c>
      <c r="O239" s="393">
        <v>1.5083798900000001</v>
      </c>
      <c r="P239" s="392">
        <v>4.7699160200000001</v>
      </c>
      <c r="Q239" s="392">
        <v>10</v>
      </c>
      <c r="R239" s="392">
        <v>-1.5483502200000001</v>
      </c>
      <c r="S239" s="392">
        <v>2.1273697000000001E-2</v>
      </c>
      <c r="T239" s="392">
        <f t="shared" si="3"/>
        <v>-0.6493506492164689</v>
      </c>
      <c r="U239" s="392"/>
    </row>
    <row r="240" spans="1:21">
      <c r="A240" s="392" t="s">
        <v>553</v>
      </c>
      <c r="B240" s="392" t="s">
        <v>44</v>
      </c>
      <c r="C240" s="392" t="s">
        <v>72</v>
      </c>
      <c r="D240" s="395">
        <v>397</v>
      </c>
      <c r="E240" s="392">
        <v>0.46429999999999999</v>
      </c>
      <c r="F240" s="394"/>
      <c r="G240" s="394"/>
      <c r="H240" s="394" t="s">
        <v>100</v>
      </c>
      <c r="I240" s="394"/>
      <c r="J240" s="392">
        <v>69.888268199999999</v>
      </c>
      <c r="K240" s="393">
        <v>3.5195530700000002</v>
      </c>
      <c r="L240" s="392">
        <v>12.1920895</v>
      </c>
      <c r="M240" s="392">
        <v>12</v>
      </c>
      <c r="N240" s="392">
        <v>16.592178799999999</v>
      </c>
      <c r="O240" s="393">
        <v>0.5027933</v>
      </c>
      <c r="P240" s="392">
        <v>1.5899720100000001</v>
      </c>
      <c r="Q240" s="392">
        <v>10</v>
      </c>
      <c r="R240" s="392">
        <v>-1.43796637</v>
      </c>
      <c r="S240" s="392">
        <v>3.4543740000000001E-3</v>
      </c>
      <c r="T240" s="392">
        <f t="shared" si="3"/>
        <v>-0.61627906941785349</v>
      </c>
      <c r="U240" s="392"/>
    </row>
    <row r="241" spans="1:21">
      <c r="A241" s="392" t="s">
        <v>553</v>
      </c>
      <c r="B241" s="392" t="s">
        <v>44</v>
      </c>
      <c r="C241" s="392" t="s">
        <v>72</v>
      </c>
      <c r="D241" s="395">
        <v>427</v>
      </c>
      <c r="E241" s="392">
        <v>0.5</v>
      </c>
      <c r="F241" s="394"/>
      <c r="G241" s="394"/>
      <c r="H241" s="394" t="s">
        <v>100</v>
      </c>
      <c r="I241" s="394"/>
      <c r="J241" s="392">
        <v>64.860335199999994</v>
      </c>
      <c r="K241" s="393">
        <v>7.0391061500000003</v>
      </c>
      <c r="L241" s="392">
        <v>24.384179</v>
      </c>
      <c r="M241" s="392">
        <v>12</v>
      </c>
      <c r="N241" s="392">
        <v>20.111731800000001</v>
      </c>
      <c r="O241" s="393">
        <v>2.0111731800000001</v>
      </c>
      <c r="P241" s="392">
        <v>6.3598880299999996</v>
      </c>
      <c r="Q241" s="392">
        <v>10</v>
      </c>
      <c r="R241" s="392">
        <v>-1.1709329500000001</v>
      </c>
      <c r="S241" s="392">
        <v>2.1778137999999999E-2</v>
      </c>
      <c r="T241" s="392">
        <f t="shared" si="3"/>
        <v>-0.52662721974269489</v>
      </c>
      <c r="U241" s="392"/>
    </row>
    <row r="242" spans="1:21">
      <c r="A242" s="392" t="s">
        <v>553</v>
      </c>
      <c r="B242" s="392" t="s">
        <v>44</v>
      </c>
      <c r="C242" s="392" t="s">
        <v>72</v>
      </c>
      <c r="D242" s="395">
        <v>458</v>
      </c>
      <c r="E242" s="392">
        <v>0.53569999999999995</v>
      </c>
      <c r="F242" s="394"/>
      <c r="G242" s="394"/>
      <c r="H242" s="394" t="s">
        <v>100</v>
      </c>
      <c r="I242" s="394"/>
      <c r="J242" s="392">
        <v>60.335195499999998</v>
      </c>
      <c r="K242" s="393">
        <v>7.5418994399999999</v>
      </c>
      <c r="L242" s="392">
        <v>26.125906000000001</v>
      </c>
      <c r="M242" s="392">
        <v>12</v>
      </c>
      <c r="N242" s="392">
        <v>24.134078200000001</v>
      </c>
      <c r="O242" s="393">
        <v>5.0279329600000002</v>
      </c>
      <c r="P242" s="392">
        <v>15.8997201</v>
      </c>
      <c r="Q242" s="392">
        <v>10</v>
      </c>
      <c r="R242" s="392">
        <v>-0.91629073000000005</v>
      </c>
      <c r="S242" s="392">
        <v>5.9027778000000003E-2</v>
      </c>
      <c r="T242" s="392">
        <f t="shared" si="3"/>
        <v>-0.42857142857142849</v>
      </c>
      <c r="U242" s="392"/>
    </row>
    <row r="243" spans="1:21">
      <c r="A243" s="392" t="s">
        <v>553</v>
      </c>
      <c r="B243" s="392" t="s">
        <v>44</v>
      </c>
      <c r="C243" s="392" t="s">
        <v>72</v>
      </c>
      <c r="D243" s="395">
        <v>488</v>
      </c>
      <c r="E243" s="392">
        <v>0.57140000000000002</v>
      </c>
      <c r="F243" s="394"/>
      <c r="G243" s="394"/>
      <c r="H243" s="394" t="s">
        <v>100</v>
      </c>
      <c r="I243" s="394"/>
      <c r="J243" s="392">
        <v>52.290502799999999</v>
      </c>
      <c r="K243" s="393">
        <v>4.0223463700000002</v>
      </c>
      <c r="L243" s="392">
        <v>13.9338166</v>
      </c>
      <c r="M243" s="392">
        <v>12</v>
      </c>
      <c r="N243" s="392">
        <v>28.659217900000002</v>
      </c>
      <c r="O243" s="393">
        <v>10.558659199999999</v>
      </c>
      <c r="P243" s="392">
        <v>33.389412200000002</v>
      </c>
      <c r="Q243" s="392">
        <v>10</v>
      </c>
      <c r="R243" s="392">
        <v>-0.60133963000000001</v>
      </c>
      <c r="S243" s="392">
        <v>0.14165123199999999</v>
      </c>
      <c r="T243" s="392">
        <f t="shared" si="3"/>
        <v>-0.29192546553159382</v>
      </c>
      <c r="U243" s="392"/>
    </row>
    <row r="244" spans="1:21">
      <c r="A244" s="392" t="s">
        <v>553</v>
      </c>
      <c r="B244" s="392" t="s">
        <v>44</v>
      </c>
      <c r="C244" s="392" t="s">
        <v>72</v>
      </c>
      <c r="D244" s="395">
        <v>519</v>
      </c>
      <c r="E244" s="392">
        <v>0.60709999999999997</v>
      </c>
      <c r="F244" s="394"/>
      <c r="G244" s="394"/>
      <c r="H244" s="394" t="s">
        <v>100</v>
      </c>
      <c r="I244" s="394"/>
      <c r="J244" s="392">
        <v>45.7541899</v>
      </c>
      <c r="K244" s="393">
        <v>9.5530726300000008</v>
      </c>
      <c r="L244" s="392">
        <v>33.092814300000001</v>
      </c>
      <c r="M244" s="392">
        <v>12</v>
      </c>
      <c r="N244" s="392">
        <v>27.150838</v>
      </c>
      <c r="O244" s="393">
        <v>8.54748603</v>
      </c>
      <c r="P244" s="392">
        <v>27.0295241</v>
      </c>
      <c r="Q244" s="392">
        <v>10</v>
      </c>
      <c r="R244" s="392">
        <v>-0.52187545999999996</v>
      </c>
      <c r="S244" s="392">
        <v>0.14270213700000001</v>
      </c>
      <c r="T244" s="392">
        <f t="shared" si="3"/>
        <v>-0.25517241314984807</v>
      </c>
      <c r="U244" s="392"/>
    </row>
    <row r="245" spans="1:21">
      <c r="A245" s="392" t="s">
        <v>553</v>
      </c>
      <c r="B245" s="392" t="s">
        <v>44</v>
      </c>
      <c r="C245" s="392" t="s">
        <v>72</v>
      </c>
      <c r="D245" s="395">
        <v>549</v>
      </c>
      <c r="E245" s="392">
        <v>0.64290000000000003</v>
      </c>
      <c r="F245" s="394"/>
      <c r="G245" s="394"/>
      <c r="H245" s="394" t="s">
        <v>100</v>
      </c>
      <c r="I245" s="394"/>
      <c r="J245" s="392">
        <v>54.804469300000001</v>
      </c>
      <c r="K245" s="393">
        <v>8.0446927400000003</v>
      </c>
      <c r="L245" s="392">
        <v>27.867633099999999</v>
      </c>
      <c r="M245" s="392">
        <v>12</v>
      </c>
      <c r="N245" s="392">
        <v>28.659217900000002</v>
      </c>
      <c r="O245" s="393">
        <v>16.592178799999999</v>
      </c>
      <c r="P245" s="392">
        <v>52.469076299999998</v>
      </c>
      <c r="Q245" s="392">
        <v>10</v>
      </c>
      <c r="R245" s="392">
        <v>-0.64829661000000005</v>
      </c>
      <c r="S245" s="392">
        <v>0.35672706300000001</v>
      </c>
      <c r="T245" s="392">
        <f t="shared" si="3"/>
        <v>-0.3132530119038402</v>
      </c>
      <c r="U245" s="392"/>
    </row>
    <row r="246" spans="1:21">
      <c r="A246" s="392" t="s">
        <v>553</v>
      </c>
      <c r="B246" s="392" t="s">
        <v>44</v>
      </c>
      <c r="C246" s="392" t="s">
        <v>72</v>
      </c>
      <c r="D246" s="395">
        <v>580</v>
      </c>
      <c r="E246" s="392">
        <v>0.67859999999999998</v>
      </c>
      <c r="F246" s="394"/>
      <c r="G246" s="394"/>
      <c r="H246" s="394" t="s">
        <v>100</v>
      </c>
      <c r="I246" s="394"/>
      <c r="J246" s="392">
        <v>47.765363100000002</v>
      </c>
      <c r="K246" s="393">
        <v>6.5363128499999998</v>
      </c>
      <c r="L246" s="392">
        <v>22.642451900000001</v>
      </c>
      <c r="M246" s="392">
        <v>12</v>
      </c>
      <c r="N246" s="392">
        <v>31.675977700000001</v>
      </c>
      <c r="O246" s="393">
        <v>8.0446927400000003</v>
      </c>
      <c r="P246" s="392">
        <v>25.4395521</v>
      </c>
      <c r="Q246" s="392">
        <v>10</v>
      </c>
      <c r="R246" s="392">
        <v>-0.41074217000000002</v>
      </c>
      <c r="S246" s="392">
        <v>8.3225636000000006E-2</v>
      </c>
      <c r="T246" s="392">
        <f t="shared" si="3"/>
        <v>-0.20253164458170878</v>
      </c>
      <c r="U246" s="392"/>
    </row>
    <row r="247" spans="1:21">
      <c r="A247" s="392" t="s">
        <v>553</v>
      </c>
      <c r="B247" s="392" t="s">
        <v>44</v>
      </c>
      <c r="C247" s="392" t="s">
        <v>72</v>
      </c>
      <c r="D247" s="395">
        <v>610</v>
      </c>
      <c r="E247" s="392">
        <v>0.71430000000000005</v>
      </c>
      <c r="F247" s="394"/>
      <c r="G247" s="394"/>
      <c r="H247" s="394" t="s">
        <v>100</v>
      </c>
      <c r="I247" s="394"/>
      <c r="J247" s="392">
        <v>58.324022399999997</v>
      </c>
      <c r="K247" s="393">
        <v>6.5363128499999998</v>
      </c>
      <c r="L247" s="392">
        <v>22.642451900000001</v>
      </c>
      <c r="M247" s="392">
        <v>12</v>
      </c>
      <c r="N247" s="392">
        <v>30.6703911</v>
      </c>
      <c r="O247" s="393">
        <v>12.067039100000001</v>
      </c>
      <c r="P247" s="392">
        <v>38.159328199999997</v>
      </c>
      <c r="Q247" s="392">
        <v>10</v>
      </c>
      <c r="R247" s="392">
        <v>-0.64271632999999995</v>
      </c>
      <c r="S247" s="392">
        <v>0.16735655099999999</v>
      </c>
      <c r="T247" s="392">
        <f t="shared" si="3"/>
        <v>-0.31073446312447467</v>
      </c>
      <c r="U247" s="392"/>
    </row>
    <row r="248" spans="1:21">
      <c r="A248" s="392" t="s">
        <v>553</v>
      </c>
      <c r="B248" s="392" t="s">
        <v>44</v>
      </c>
      <c r="C248" s="392" t="s">
        <v>72</v>
      </c>
      <c r="D248" s="395">
        <v>641</v>
      </c>
      <c r="E248" s="392">
        <v>0.75</v>
      </c>
      <c r="F248" s="394"/>
      <c r="G248" s="394"/>
      <c r="H248" s="394" t="s">
        <v>100</v>
      </c>
      <c r="I248" s="394"/>
      <c r="J248" s="392">
        <v>56.815642500000003</v>
      </c>
      <c r="K248" s="393">
        <v>6.0335195500000003</v>
      </c>
      <c r="L248" s="392">
        <v>20.900724799999999</v>
      </c>
      <c r="M248" s="392">
        <v>12</v>
      </c>
      <c r="N248" s="392">
        <v>32.681564299999998</v>
      </c>
      <c r="O248" s="393">
        <v>10.558659199999999</v>
      </c>
      <c r="P248" s="392">
        <v>33.389412200000002</v>
      </c>
      <c r="Q248" s="392">
        <v>10</v>
      </c>
      <c r="R248" s="392">
        <v>-0.55300055000000004</v>
      </c>
      <c r="S248" s="392">
        <v>0.11565601</v>
      </c>
      <c r="T248" s="392">
        <f t="shared" si="3"/>
        <v>-0.2696629209214606</v>
      </c>
      <c r="U248" s="392"/>
    </row>
    <row r="249" spans="1:21">
      <c r="A249" s="392" t="s">
        <v>553</v>
      </c>
      <c r="B249" s="392" t="s">
        <v>44</v>
      </c>
      <c r="C249" s="392" t="s">
        <v>72</v>
      </c>
      <c r="D249" s="395">
        <v>671</v>
      </c>
      <c r="E249" s="392">
        <v>0.78569999999999995</v>
      </c>
      <c r="F249" s="394"/>
      <c r="G249" s="394"/>
      <c r="H249" s="394" t="s">
        <v>100</v>
      </c>
      <c r="I249" s="394"/>
      <c r="J249" s="392">
        <v>50.782122899999997</v>
      </c>
      <c r="K249" s="393">
        <v>6.0335195500000003</v>
      </c>
      <c r="L249" s="392">
        <v>20.900724799999999</v>
      </c>
      <c r="M249" s="392">
        <v>12</v>
      </c>
      <c r="N249" s="392">
        <v>33.687150799999998</v>
      </c>
      <c r="O249" s="393">
        <v>9.0502793300000004</v>
      </c>
      <c r="P249" s="392">
        <v>28.619496099999999</v>
      </c>
      <c r="Q249" s="392">
        <v>10</v>
      </c>
      <c r="R249" s="392">
        <v>-0.41042790000000001</v>
      </c>
      <c r="S249" s="392">
        <v>8.6292694000000003E-2</v>
      </c>
      <c r="T249" s="392">
        <f t="shared" si="3"/>
        <v>-0.20238095287422839</v>
      </c>
      <c r="U249" s="392"/>
    </row>
    <row r="250" spans="1:21">
      <c r="A250" s="392" t="s">
        <v>553</v>
      </c>
      <c r="B250" s="392" t="s">
        <v>44</v>
      </c>
      <c r="C250" s="392" t="s">
        <v>72</v>
      </c>
      <c r="D250" s="395">
        <v>702</v>
      </c>
      <c r="E250" s="392">
        <v>0.82140000000000002</v>
      </c>
      <c r="F250" s="394"/>
      <c r="G250" s="394"/>
      <c r="H250" s="394" t="s">
        <v>100</v>
      </c>
      <c r="I250" s="394"/>
      <c r="J250" s="392">
        <v>54.804469300000001</v>
      </c>
      <c r="K250" s="393">
        <v>4.5251396699999997</v>
      </c>
      <c r="L250" s="392">
        <v>15.675543599999999</v>
      </c>
      <c r="M250" s="392">
        <v>12</v>
      </c>
      <c r="N250" s="392">
        <v>30.167597799999999</v>
      </c>
      <c r="O250" s="393">
        <v>19.106145300000001</v>
      </c>
      <c r="P250" s="392">
        <v>60.418936299999999</v>
      </c>
      <c r="Q250" s="392">
        <v>10</v>
      </c>
      <c r="R250" s="392">
        <v>-0.59700332</v>
      </c>
      <c r="S250" s="392">
        <v>0.407928719</v>
      </c>
      <c r="T250" s="392">
        <f t="shared" si="3"/>
        <v>-0.28994082809596616</v>
      </c>
      <c r="U250" s="392"/>
    </row>
    <row r="251" spans="1:21">
      <c r="A251" s="392" t="s">
        <v>553</v>
      </c>
      <c r="B251" s="392" t="s">
        <v>44</v>
      </c>
      <c r="C251" s="392" t="s">
        <v>72</v>
      </c>
      <c r="D251" s="395">
        <v>732</v>
      </c>
      <c r="E251" s="392">
        <v>0.85709999999999997</v>
      </c>
      <c r="F251" s="394"/>
      <c r="G251" s="394"/>
      <c r="H251" s="394" t="s">
        <v>100</v>
      </c>
      <c r="I251" s="394"/>
      <c r="J251" s="392">
        <v>65.865921799999995</v>
      </c>
      <c r="K251" s="393">
        <v>5.5307262599999998</v>
      </c>
      <c r="L251" s="392">
        <v>19.158997800000002</v>
      </c>
      <c r="M251" s="392">
        <v>12</v>
      </c>
      <c r="N251" s="392">
        <v>38.212290500000002</v>
      </c>
      <c r="O251" s="393">
        <v>9.0502793300000004</v>
      </c>
      <c r="P251" s="392">
        <v>28.619496099999999</v>
      </c>
      <c r="Q251" s="392">
        <v>10</v>
      </c>
      <c r="R251" s="392">
        <v>-0.54446397999999996</v>
      </c>
      <c r="S251" s="392">
        <v>6.3145054000000006E-2</v>
      </c>
      <c r="T251" s="392">
        <f t="shared" si="3"/>
        <v>-0.26570048321246958</v>
      </c>
      <c r="U251" s="392"/>
    </row>
    <row r="252" spans="1:21">
      <c r="A252" s="392" t="s">
        <v>553</v>
      </c>
      <c r="B252" s="392" t="s">
        <v>44</v>
      </c>
      <c r="C252" s="392" t="s">
        <v>72</v>
      </c>
      <c r="D252" s="395">
        <v>763</v>
      </c>
      <c r="E252" s="392">
        <v>0.89290000000000003</v>
      </c>
      <c r="F252" s="394"/>
      <c r="G252" s="394"/>
      <c r="H252" s="394" t="s">
        <v>100</v>
      </c>
      <c r="I252" s="394"/>
      <c r="J252" s="392">
        <v>79.441340800000006</v>
      </c>
      <c r="K252" s="393">
        <v>7.0391061500000003</v>
      </c>
      <c r="L252" s="392">
        <v>24.384179</v>
      </c>
      <c r="M252" s="392">
        <v>12</v>
      </c>
      <c r="N252" s="392">
        <v>35.195530699999999</v>
      </c>
      <c r="O252" s="393">
        <v>3.5195530700000002</v>
      </c>
      <c r="P252" s="392">
        <v>11.129804099999999</v>
      </c>
      <c r="Q252" s="392">
        <v>10</v>
      </c>
      <c r="R252" s="392">
        <v>-0.81409978999999999</v>
      </c>
      <c r="S252" s="392">
        <v>1.7851306000000001E-2</v>
      </c>
      <c r="T252" s="392">
        <f t="shared" si="3"/>
        <v>-0.38596491269390582</v>
      </c>
      <c r="U252" s="392"/>
    </row>
    <row r="253" spans="1:21">
      <c r="A253" s="392" t="s">
        <v>553</v>
      </c>
      <c r="B253" s="392" t="s">
        <v>44</v>
      </c>
      <c r="C253" s="392" t="s">
        <v>72</v>
      </c>
      <c r="D253" s="395">
        <v>793</v>
      </c>
      <c r="E253" s="392">
        <v>0.92859999999999998</v>
      </c>
      <c r="F253" s="394"/>
      <c r="G253" s="394"/>
      <c r="H253" s="394" t="s">
        <v>100</v>
      </c>
      <c r="I253" s="394"/>
      <c r="J253" s="392">
        <v>71.899441300000007</v>
      </c>
      <c r="K253" s="393">
        <v>6.0335195500000003</v>
      </c>
      <c r="L253" s="392">
        <v>20.900724799999999</v>
      </c>
      <c r="M253" s="392">
        <v>12</v>
      </c>
      <c r="N253" s="392">
        <v>39.217877100000003</v>
      </c>
      <c r="O253" s="393">
        <v>6.5363128499999998</v>
      </c>
      <c r="P253" s="392">
        <v>20.669636100000002</v>
      </c>
      <c r="Q253" s="392">
        <v>10</v>
      </c>
      <c r="R253" s="392">
        <v>-0.6061358</v>
      </c>
      <c r="S253" s="392">
        <v>3.4819687000000002E-2</v>
      </c>
      <c r="T253" s="392">
        <f t="shared" si="3"/>
        <v>-0.29411764674119423</v>
      </c>
      <c r="U253" s="392"/>
    </row>
    <row r="254" spans="1:21">
      <c r="A254" s="392" t="s">
        <v>553</v>
      </c>
      <c r="B254" s="392" t="s">
        <v>44</v>
      </c>
      <c r="C254" s="392" t="s">
        <v>72</v>
      </c>
      <c r="D254" s="395">
        <v>824</v>
      </c>
      <c r="E254" s="392">
        <v>0.96430000000000005</v>
      </c>
      <c r="F254" s="394"/>
      <c r="G254" s="394"/>
      <c r="H254" s="394" t="s">
        <v>100</v>
      </c>
      <c r="I254" s="394"/>
      <c r="J254" s="392">
        <v>64.860335199999994</v>
      </c>
      <c r="K254" s="393">
        <v>5.5307262599999998</v>
      </c>
      <c r="L254" s="392">
        <v>19.158997800000002</v>
      </c>
      <c r="M254" s="392">
        <v>12</v>
      </c>
      <c r="N254" s="392">
        <v>42.737430199999999</v>
      </c>
      <c r="O254" s="393">
        <v>8.54748603</v>
      </c>
      <c r="P254" s="392">
        <v>27.0295241</v>
      </c>
      <c r="Q254" s="392">
        <v>10</v>
      </c>
      <c r="R254" s="392">
        <v>-0.41716114999999998</v>
      </c>
      <c r="S254" s="392">
        <v>4.7271198E-2</v>
      </c>
      <c r="T254" s="392">
        <f t="shared" si="3"/>
        <v>-0.2056074763054512</v>
      </c>
      <c r="U254" s="392"/>
    </row>
    <row r="255" spans="1:21">
      <c r="A255" s="392" t="s">
        <v>553</v>
      </c>
      <c r="B255" s="392" t="s">
        <v>44</v>
      </c>
      <c r="C255" s="392" t="s">
        <v>72</v>
      </c>
      <c r="D255" s="395">
        <v>854</v>
      </c>
      <c r="E255" s="392">
        <v>1</v>
      </c>
      <c r="F255" s="394"/>
      <c r="G255" s="394"/>
      <c r="H255" s="394" t="s">
        <v>100</v>
      </c>
      <c r="I255" s="394" t="s">
        <v>100</v>
      </c>
      <c r="J255" s="392">
        <v>72.4022346</v>
      </c>
      <c r="K255" s="393">
        <v>6.5363128499999998</v>
      </c>
      <c r="L255" s="392">
        <v>22.642451900000001</v>
      </c>
      <c r="M255" s="392">
        <v>12</v>
      </c>
      <c r="N255" s="392">
        <v>43.743016799999999</v>
      </c>
      <c r="O255" s="393">
        <v>9.0502793300000004</v>
      </c>
      <c r="P255" s="392">
        <v>28.619496099999999</v>
      </c>
      <c r="Q255" s="392">
        <v>10</v>
      </c>
      <c r="R255" s="392">
        <v>-0.50390517999999995</v>
      </c>
      <c r="S255" s="392">
        <v>5.0956260000000003E-2</v>
      </c>
      <c r="T255" s="392">
        <f t="shared" ref="T255:T318" si="4">(N255-J255)/(J255+N255)</f>
        <v>-0.24675324608234478</v>
      </c>
      <c r="U255" s="392"/>
    </row>
    <row r="256" spans="1:21">
      <c r="A256" s="392" t="s">
        <v>2056</v>
      </c>
      <c r="B256" s="392" t="s">
        <v>44</v>
      </c>
      <c r="C256" s="395" t="s">
        <v>73</v>
      </c>
      <c r="D256" s="395">
        <v>0</v>
      </c>
      <c r="E256" s="395">
        <v>0</v>
      </c>
      <c r="F256" s="394" t="s">
        <v>100</v>
      </c>
      <c r="G256" s="394"/>
      <c r="H256" s="394"/>
      <c r="I256" s="394"/>
      <c r="J256" s="392">
        <v>5.4642857100000004</v>
      </c>
      <c r="K256" s="392">
        <v>0.10714286000000001</v>
      </c>
      <c r="L256" s="392">
        <v>0.23957871</v>
      </c>
      <c r="M256" s="393">
        <v>5</v>
      </c>
      <c r="N256" s="392">
        <v>5.0714285700000001</v>
      </c>
      <c r="O256" s="392">
        <v>0.17857143</v>
      </c>
      <c r="P256" s="392">
        <v>0.39929785000000001</v>
      </c>
      <c r="Q256" s="392">
        <v>5</v>
      </c>
      <c r="R256" s="392">
        <v>-7.4610860000000001E-2</v>
      </c>
      <c r="S256" s="392">
        <v>1.6243010000000001E-3</v>
      </c>
      <c r="T256" s="392">
        <f t="shared" si="4"/>
        <v>-3.7288135342257993E-2</v>
      </c>
      <c r="U256" s="392"/>
    </row>
    <row r="257" spans="1:21">
      <c r="A257" s="392" t="s">
        <v>2056</v>
      </c>
      <c r="B257" s="392" t="s">
        <v>44</v>
      </c>
      <c r="C257" s="395" t="s">
        <v>73</v>
      </c>
      <c r="D257" s="395">
        <v>14</v>
      </c>
      <c r="E257" s="395">
        <v>0.25</v>
      </c>
      <c r="F257" s="394"/>
      <c r="G257" s="394"/>
      <c r="H257" s="394" t="s">
        <v>100</v>
      </c>
      <c r="I257" s="394"/>
      <c r="J257" s="392">
        <v>3.8214285700000001</v>
      </c>
      <c r="K257" s="392">
        <v>0.28571428999999998</v>
      </c>
      <c r="L257" s="392">
        <v>0.63887656000000004</v>
      </c>
      <c r="M257" s="393">
        <v>5</v>
      </c>
      <c r="N257" s="392">
        <v>4.6785714299999999</v>
      </c>
      <c r="O257" s="392">
        <v>0.57142857000000002</v>
      </c>
      <c r="P257" s="392">
        <v>1.27775313</v>
      </c>
      <c r="Q257" s="392">
        <v>5</v>
      </c>
      <c r="R257" s="392">
        <v>0.20236849000000001</v>
      </c>
      <c r="S257" s="392">
        <v>2.0507553000000001E-2</v>
      </c>
      <c r="T257" s="392">
        <f t="shared" si="4"/>
        <v>0.10084033647058821</v>
      </c>
      <c r="U257" s="392"/>
    </row>
    <row r="258" spans="1:21">
      <c r="A258" s="392" t="s">
        <v>2056</v>
      </c>
      <c r="B258" s="392" t="s">
        <v>44</v>
      </c>
      <c r="C258" s="395" t="s">
        <v>73</v>
      </c>
      <c r="D258" s="395">
        <v>56</v>
      </c>
      <c r="E258" s="395">
        <v>1</v>
      </c>
      <c r="F258" s="394"/>
      <c r="G258" s="394"/>
      <c r="H258" s="394" t="s">
        <v>100</v>
      </c>
      <c r="I258" s="394" t="s">
        <v>100</v>
      </c>
      <c r="J258" s="392">
        <v>5.1428571400000003</v>
      </c>
      <c r="K258" s="392">
        <v>0.46428571000000002</v>
      </c>
      <c r="L258" s="392">
        <v>1.03817442</v>
      </c>
      <c r="M258" s="393">
        <v>5</v>
      </c>
      <c r="N258" s="392">
        <v>3.9285714299999999</v>
      </c>
      <c r="O258" s="392">
        <v>0.14285713999999999</v>
      </c>
      <c r="P258" s="392">
        <v>0.31943828000000002</v>
      </c>
      <c r="Q258" s="392">
        <v>5</v>
      </c>
      <c r="R258" s="392">
        <v>-0.26933293000000003</v>
      </c>
      <c r="S258" s="392">
        <v>9.4723910000000001E-3</v>
      </c>
      <c r="T258" s="392">
        <f t="shared" si="4"/>
        <v>-0.13385826726517458</v>
      </c>
      <c r="U258" s="392"/>
    </row>
    <row r="259" spans="1:21">
      <c r="A259" s="392" t="s">
        <v>2057</v>
      </c>
      <c r="B259" s="392" t="s">
        <v>44</v>
      </c>
      <c r="C259" s="395" t="s">
        <v>60</v>
      </c>
      <c r="D259" s="395">
        <v>15</v>
      </c>
      <c r="E259" s="392">
        <v>0.21429999999999999</v>
      </c>
      <c r="F259" s="394"/>
      <c r="G259" s="394" t="s">
        <v>100</v>
      </c>
      <c r="H259" s="394" t="s">
        <v>100</v>
      </c>
      <c r="I259" s="394"/>
      <c r="J259" s="392">
        <v>3.0172413800000002</v>
      </c>
      <c r="K259" s="392">
        <v>1.0862069000000001</v>
      </c>
      <c r="L259" s="392">
        <v>2.4288324600000002</v>
      </c>
      <c r="M259" s="393">
        <v>5</v>
      </c>
      <c r="N259" s="392">
        <v>0.48275862000000003</v>
      </c>
      <c r="O259" s="392">
        <v>0.24137931000000001</v>
      </c>
      <c r="P259" s="392">
        <v>0.53974054999999999</v>
      </c>
      <c r="Q259" s="392">
        <v>5</v>
      </c>
      <c r="R259" s="392">
        <v>-1.8325814600000001</v>
      </c>
      <c r="S259" s="392">
        <v>0.37959999999999999</v>
      </c>
      <c r="T259" s="392">
        <f t="shared" si="4"/>
        <v>-0.72413793142857152</v>
      </c>
      <c r="U259" s="392"/>
    </row>
    <row r="260" spans="1:21">
      <c r="A260" s="392" t="s">
        <v>2057</v>
      </c>
      <c r="B260" s="392" t="s">
        <v>44</v>
      </c>
      <c r="C260" s="395" t="s">
        <v>60</v>
      </c>
      <c r="D260" s="395">
        <v>29</v>
      </c>
      <c r="E260" s="392">
        <v>0.4143</v>
      </c>
      <c r="F260" s="394"/>
      <c r="G260" s="394"/>
      <c r="H260" s="394" t="s">
        <v>100</v>
      </c>
      <c r="I260" s="394"/>
      <c r="J260" s="392">
        <v>12.431034500000001</v>
      </c>
      <c r="K260" s="393">
        <v>6.3965517199999997</v>
      </c>
      <c r="L260" s="392">
        <v>14.303124499999999</v>
      </c>
      <c r="M260" s="393">
        <v>5</v>
      </c>
      <c r="N260" s="392">
        <v>6.6379310299999998</v>
      </c>
      <c r="O260" s="393">
        <v>2.2931034499999998</v>
      </c>
      <c r="P260" s="392">
        <v>5.1275351899999997</v>
      </c>
      <c r="Q260" s="392">
        <v>5</v>
      </c>
      <c r="R260" s="392">
        <v>-0.62739579999999995</v>
      </c>
      <c r="S260" s="392">
        <v>0.38411403399999999</v>
      </c>
      <c r="T260" s="392">
        <f t="shared" si="4"/>
        <v>-0.3037974692904068</v>
      </c>
      <c r="U260" s="392"/>
    </row>
    <row r="261" spans="1:21">
      <c r="A261" s="392" t="s">
        <v>2057</v>
      </c>
      <c r="B261" s="392" t="s">
        <v>44</v>
      </c>
      <c r="C261" s="395" t="s">
        <v>60</v>
      </c>
      <c r="D261" s="395">
        <v>43</v>
      </c>
      <c r="E261" s="392">
        <v>0.61429999999999996</v>
      </c>
      <c r="F261" s="394"/>
      <c r="G261" s="394"/>
      <c r="H261" s="394" t="s">
        <v>100</v>
      </c>
      <c r="I261" s="394"/>
      <c r="J261" s="392">
        <v>7.8448275900000004</v>
      </c>
      <c r="K261" s="393">
        <v>3.62068966</v>
      </c>
      <c r="L261" s="392">
        <v>8.0961081900000007</v>
      </c>
      <c r="M261" s="393">
        <v>5</v>
      </c>
      <c r="N261" s="392">
        <v>8.81034483</v>
      </c>
      <c r="O261" s="393">
        <v>2.5344827599999999</v>
      </c>
      <c r="P261" s="392">
        <v>5.66727574</v>
      </c>
      <c r="Q261" s="392">
        <v>5</v>
      </c>
      <c r="R261" s="392">
        <v>0.11607217</v>
      </c>
      <c r="S261" s="392">
        <v>0.29577249</v>
      </c>
      <c r="T261" s="392">
        <f t="shared" si="4"/>
        <v>5.7971014388333762E-2</v>
      </c>
      <c r="U261" s="392"/>
    </row>
    <row r="262" spans="1:21">
      <c r="A262" s="392" t="s">
        <v>2057</v>
      </c>
      <c r="B262" s="392" t="s">
        <v>44</v>
      </c>
      <c r="C262" s="395" t="s">
        <v>60</v>
      </c>
      <c r="D262" s="395">
        <v>56</v>
      </c>
      <c r="E262" s="392">
        <v>0.8</v>
      </c>
      <c r="F262" s="394"/>
      <c r="G262" s="394"/>
      <c r="H262" s="394" t="s">
        <v>100</v>
      </c>
      <c r="I262" s="394"/>
      <c r="J262" s="392">
        <v>12.672413799999999</v>
      </c>
      <c r="K262" s="393">
        <v>4.5862068999999996</v>
      </c>
      <c r="L262" s="392">
        <v>10.255070399999999</v>
      </c>
      <c r="M262" s="393">
        <v>5</v>
      </c>
      <c r="N262" s="392">
        <v>10.3793103</v>
      </c>
      <c r="O262" s="393">
        <v>4.3448275900000004</v>
      </c>
      <c r="P262" s="392">
        <v>9.7153298299999999</v>
      </c>
      <c r="Q262" s="392">
        <v>5</v>
      </c>
      <c r="R262" s="392">
        <v>-0.19961304999999999</v>
      </c>
      <c r="S262" s="392">
        <v>0.30620491100000002</v>
      </c>
      <c r="T262" s="392">
        <f t="shared" si="4"/>
        <v>-9.9476442198091333E-2</v>
      </c>
      <c r="U262" s="392"/>
    </row>
    <row r="263" spans="1:21">
      <c r="A263" s="392" t="s">
        <v>2057</v>
      </c>
      <c r="B263" s="392" t="s">
        <v>44</v>
      </c>
      <c r="C263" s="395" t="s">
        <v>60</v>
      </c>
      <c r="D263" s="395">
        <v>70</v>
      </c>
      <c r="E263" s="392">
        <v>1</v>
      </c>
      <c r="F263" s="394"/>
      <c r="G263" s="394"/>
      <c r="H263" s="394" t="s">
        <v>100</v>
      </c>
      <c r="I263" s="394" t="s">
        <v>100</v>
      </c>
      <c r="J263" s="392">
        <v>14.724137900000001</v>
      </c>
      <c r="K263" s="393">
        <v>4.5862068999999996</v>
      </c>
      <c r="L263" s="392">
        <v>10.255070399999999</v>
      </c>
      <c r="M263" s="393">
        <v>5</v>
      </c>
      <c r="N263" s="392">
        <v>19.189655200000001</v>
      </c>
      <c r="O263" s="393">
        <v>6.0344827600000004</v>
      </c>
      <c r="P263" s="392">
        <v>13.493513699999999</v>
      </c>
      <c r="Q263" s="392">
        <v>5</v>
      </c>
      <c r="R263" s="392">
        <v>0.26488316000000001</v>
      </c>
      <c r="S263" s="392">
        <v>0.19590542399999999</v>
      </c>
      <c r="T263" s="392">
        <f t="shared" si="4"/>
        <v>0.13167259960667743</v>
      </c>
      <c r="U263" s="392"/>
    </row>
    <row r="264" spans="1:21">
      <c r="A264" s="392" t="s">
        <v>2058</v>
      </c>
      <c r="B264" s="392" t="s">
        <v>44</v>
      </c>
      <c r="C264" s="395" t="s">
        <v>60</v>
      </c>
      <c r="D264" s="395">
        <v>15</v>
      </c>
      <c r="E264" s="392">
        <v>0.21429999999999999</v>
      </c>
      <c r="F264" s="394"/>
      <c r="G264" s="394" t="s">
        <v>100</v>
      </c>
      <c r="H264" s="394" t="s">
        <v>100</v>
      </c>
      <c r="I264" s="394"/>
      <c r="J264" s="392">
        <v>2.9868995599999999</v>
      </c>
      <c r="K264" s="393">
        <v>1.5196506599999999</v>
      </c>
      <c r="L264" s="392">
        <v>3.3980421700000001</v>
      </c>
      <c r="M264" s="393">
        <v>5</v>
      </c>
      <c r="N264" s="392">
        <v>0.3</v>
      </c>
      <c r="O264" s="393">
        <v>0.10480349</v>
      </c>
      <c r="P264" s="392">
        <v>0.23434774</v>
      </c>
      <c r="Q264" s="392">
        <v>5</v>
      </c>
      <c r="R264" s="392">
        <v>-2.2982087199999999</v>
      </c>
      <c r="S264" s="392">
        <v>0.38089078999999998</v>
      </c>
      <c r="T264" s="392">
        <f t="shared" si="4"/>
        <v>-0.81745715406040587</v>
      </c>
      <c r="U264" s="392"/>
    </row>
    <row r="265" spans="1:21">
      <c r="A265" s="392" t="s">
        <v>2058</v>
      </c>
      <c r="B265" s="392" t="s">
        <v>44</v>
      </c>
      <c r="C265" s="395" t="s">
        <v>60</v>
      </c>
      <c r="D265" s="395">
        <v>29</v>
      </c>
      <c r="E265" s="392">
        <v>0.4143</v>
      </c>
      <c r="F265" s="394"/>
      <c r="G265" s="394"/>
      <c r="H265" s="394" t="s">
        <v>100</v>
      </c>
      <c r="I265" s="394"/>
      <c r="J265" s="392">
        <v>8.0698690000000006</v>
      </c>
      <c r="K265" s="393">
        <v>2.62008734</v>
      </c>
      <c r="L265" s="392">
        <v>5.85869339</v>
      </c>
      <c r="M265" s="393">
        <v>5</v>
      </c>
      <c r="N265" s="392">
        <v>1.62445415</v>
      </c>
      <c r="O265" s="393">
        <v>0.52401746999999999</v>
      </c>
      <c r="P265" s="392">
        <v>1.17173868</v>
      </c>
      <c r="Q265" s="392">
        <v>5</v>
      </c>
      <c r="R265" s="392">
        <v>-1.6029654</v>
      </c>
      <c r="S265" s="392">
        <v>0.20947233900000001</v>
      </c>
      <c r="T265" s="392">
        <f t="shared" si="4"/>
        <v>-0.66486486475334794</v>
      </c>
      <c r="U265" s="392"/>
    </row>
    <row r="266" spans="1:21">
      <c r="A266" s="392" t="s">
        <v>2058</v>
      </c>
      <c r="B266" s="392" t="s">
        <v>44</v>
      </c>
      <c r="C266" s="395" t="s">
        <v>60</v>
      </c>
      <c r="D266" s="395">
        <v>43</v>
      </c>
      <c r="E266" s="392">
        <v>0.61429999999999996</v>
      </c>
      <c r="F266" s="394"/>
      <c r="G266" s="394"/>
      <c r="H266" s="394" t="s">
        <v>100</v>
      </c>
      <c r="I266" s="394"/>
      <c r="J266" s="392">
        <v>4.66375546</v>
      </c>
      <c r="K266" s="393">
        <v>1.4148471600000001</v>
      </c>
      <c r="L266" s="392">
        <v>3.1636944300000001</v>
      </c>
      <c r="M266" s="393">
        <v>5</v>
      </c>
      <c r="N266" s="392">
        <v>2.09606987</v>
      </c>
      <c r="O266" s="393">
        <v>0.62882095999999998</v>
      </c>
      <c r="P266" s="392">
        <v>1.4060864099999999</v>
      </c>
      <c r="Q266" s="392">
        <v>5</v>
      </c>
      <c r="R266" s="392">
        <v>-0.79975691999999998</v>
      </c>
      <c r="S266" s="392">
        <v>0.18203383400000001</v>
      </c>
      <c r="T266" s="392">
        <f t="shared" si="4"/>
        <v>-0.37984496117150413</v>
      </c>
      <c r="U266" s="392"/>
    </row>
    <row r="267" spans="1:21">
      <c r="A267" s="392" t="s">
        <v>2058</v>
      </c>
      <c r="B267" s="392" t="s">
        <v>44</v>
      </c>
      <c r="C267" s="395" t="s">
        <v>60</v>
      </c>
      <c r="D267" s="395">
        <v>56</v>
      </c>
      <c r="E267" s="392">
        <v>0.8</v>
      </c>
      <c r="F267" s="394"/>
      <c r="G267" s="394"/>
      <c r="H267" s="394" t="s">
        <v>100</v>
      </c>
      <c r="I267" s="394"/>
      <c r="J267" s="392">
        <v>8.0174672499999993</v>
      </c>
      <c r="K267" s="393">
        <v>1.9388646300000001</v>
      </c>
      <c r="L267" s="392">
        <v>4.3354331100000003</v>
      </c>
      <c r="M267" s="393">
        <v>5</v>
      </c>
      <c r="N267" s="392">
        <v>6.2358078600000004</v>
      </c>
      <c r="O267" s="393">
        <v>1.62445415</v>
      </c>
      <c r="P267" s="392">
        <v>3.6323899000000002</v>
      </c>
      <c r="Q267" s="392">
        <v>5</v>
      </c>
      <c r="R267" s="392">
        <v>-0.25131442999999998</v>
      </c>
      <c r="S267" s="392">
        <v>0.12634422000000001</v>
      </c>
      <c r="T267" s="392">
        <f t="shared" si="4"/>
        <v>-0.12500000008769904</v>
      </c>
      <c r="U267" s="392"/>
    </row>
    <row r="268" spans="1:21">
      <c r="A268" s="392" t="s">
        <v>2058</v>
      </c>
      <c r="B268" s="392" t="s">
        <v>44</v>
      </c>
      <c r="C268" s="395" t="s">
        <v>60</v>
      </c>
      <c r="D268" s="395">
        <v>70</v>
      </c>
      <c r="E268" s="392">
        <v>1</v>
      </c>
      <c r="F268" s="394"/>
      <c r="G268" s="394"/>
      <c r="H268" s="394" t="s">
        <v>100</v>
      </c>
      <c r="I268" s="394" t="s">
        <v>100</v>
      </c>
      <c r="J268" s="392">
        <v>8.3318777300000004</v>
      </c>
      <c r="K268" s="393">
        <v>3.3013100400000002</v>
      </c>
      <c r="L268" s="392">
        <v>7.3819536699999997</v>
      </c>
      <c r="M268" s="393">
        <v>5</v>
      </c>
      <c r="N268" s="392">
        <v>6.3930131000000001</v>
      </c>
      <c r="O268" s="393">
        <v>1.04803493</v>
      </c>
      <c r="P268" s="392">
        <v>2.3434773600000001</v>
      </c>
      <c r="Q268" s="392">
        <v>5</v>
      </c>
      <c r="R268" s="392">
        <v>-0.26488316000000001</v>
      </c>
      <c r="S268" s="392">
        <v>0.18386986799999999</v>
      </c>
      <c r="T268" s="392">
        <f t="shared" si="4"/>
        <v>-0.13167259794210648</v>
      </c>
      <c r="U268" s="392"/>
    </row>
    <row r="269" spans="1:21">
      <c r="A269" s="392" t="s">
        <v>2059</v>
      </c>
      <c r="B269" s="392" t="s">
        <v>44</v>
      </c>
      <c r="C269" s="392" t="s">
        <v>2060</v>
      </c>
      <c r="D269" s="392">
        <v>183</v>
      </c>
      <c r="E269" s="392">
        <v>7.6899999999999996E-2</v>
      </c>
      <c r="F269" s="394"/>
      <c r="G269" s="394" t="s">
        <v>100</v>
      </c>
      <c r="H269" s="394"/>
      <c r="I269" s="394"/>
      <c r="J269" s="392">
        <v>0.15016479999999999</v>
      </c>
      <c r="K269" s="392">
        <v>1.95122E-2</v>
      </c>
      <c r="L269" s="392">
        <v>7.3007950000000002E-2</v>
      </c>
      <c r="M269" s="393">
        <v>14</v>
      </c>
      <c r="N269" s="392">
        <v>0.10623599</v>
      </c>
      <c r="O269" s="392">
        <v>3.9050759999999997E-2</v>
      </c>
      <c r="P269" s="392">
        <v>0.14611456</v>
      </c>
      <c r="Q269" s="393">
        <v>14</v>
      </c>
      <c r="R269" s="392">
        <v>-0.34607039000000001</v>
      </c>
      <c r="S269" s="392">
        <v>0.15200276300000001</v>
      </c>
      <c r="T269" s="392">
        <f t="shared" si="4"/>
        <v>-0.17132868428369502</v>
      </c>
      <c r="U269" s="392"/>
    </row>
    <row r="270" spans="1:21">
      <c r="A270" s="392" t="s">
        <v>2059</v>
      </c>
      <c r="B270" s="392" t="s">
        <v>44</v>
      </c>
      <c r="C270" s="392" t="s">
        <v>2060</v>
      </c>
      <c r="D270" s="392">
        <v>548</v>
      </c>
      <c r="E270" s="392">
        <v>0.23069999999999999</v>
      </c>
      <c r="F270" s="394"/>
      <c r="G270" s="394"/>
      <c r="H270" s="394" t="s">
        <v>100</v>
      </c>
      <c r="I270" s="394"/>
      <c r="J270" s="392">
        <v>0.25671720999999997</v>
      </c>
      <c r="K270" s="392">
        <v>2.9215560000000002E-2</v>
      </c>
      <c r="L270" s="392">
        <v>0.1093146</v>
      </c>
      <c r="M270" s="393">
        <v>14</v>
      </c>
      <c r="N270" s="392">
        <v>0.20791034999999999</v>
      </c>
      <c r="O270" s="392">
        <v>2.9241920000000001E-2</v>
      </c>
      <c r="P270" s="392">
        <v>0.10941326</v>
      </c>
      <c r="Q270" s="393">
        <v>14</v>
      </c>
      <c r="R270" s="392">
        <v>-0.21086814000000001</v>
      </c>
      <c r="S270" s="392">
        <v>3.2732971999999999E-2</v>
      </c>
      <c r="T270" s="392">
        <f t="shared" si="4"/>
        <v>-0.1050451247446449</v>
      </c>
      <c r="U270" s="392"/>
    </row>
    <row r="271" spans="1:21">
      <c r="A271" s="392" t="s">
        <v>2059</v>
      </c>
      <c r="B271" s="392" t="s">
        <v>44</v>
      </c>
      <c r="C271" s="392" t="s">
        <v>2060</v>
      </c>
      <c r="D271" s="392">
        <v>913</v>
      </c>
      <c r="E271" s="392">
        <v>0.38450000000000001</v>
      </c>
      <c r="F271" s="394"/>
      <c r="G271" s="394"/>
      <c r="H271" s="394" t="s">
        <v>100</v>
      </c>
      <c r="I271" s="394"/>
      <c r="J271" s="392">
        <v>0.19243242999999999</v>
      </c>
      <c r="K271" s="392">
        <v>3.4172710000000002E-2</v>
      </c>
      <c r="L271" s="392">
        <v>0.12786257000000001</v>
      </c>
      <c r="M271" s="393">
        <v>14</v>
      </c>
      <c r="N271" s="392">
        <v>0.10460119</v>
      </c>
      <c r="O271" s="392">
        <v>3.4172710000000002E-2</v>
      </c>
      <c r="P271" s="392">
        <v>0.12786257000000001</v>
      </c>
      <c r="Q271" s="393">
        <v>14</v>
      </c>
      <c r="R271" s="392">
        <v>-0.60959019999999997</v>
      </c>
      <c r="S271" s="392">
        <v>0.13826546300000001</v>
      </c>
      <c r="T271" s="392">
        <f t="shared" si="4"/>
        <v>-0.29569460857663182</v>
      </c>
      <c r="U271" s="392"/>
    </row>
    <row r="272" spans="1:21">
      <c r="A272" s="392" t="s">
        <v>2059</v>
      </c>
      <c r="B272" s="392" t="s">
        <v>44</v>
      </c>
      <c r="C272" s="392" t="s">
        <v>2060</v>
      </c>
      <c r="D272" s="392">
        <v>1278</v>
      </c>
      <c r="E272" s="392">
        <v>0.5383</v>
      </c>
      <c r="F272" s="394"/>
      <c r="G272" s="394"/>
      <c r="H272" s="394" t="s">
        <v>100</v>
      </c>
      <c r="I272" s="394"/>
      <c r="J272" s="392">
        <v>0.19649307999999999</v>
      </c>
      <c r="K272" s="392">
        <v>3.9024389999999999E-2</v>
      </c>
      <c r="L272" s="392">
        <v>0.1460159</v>
      </c>
      <c r="M272" s="393">
        <v>14</v>
      </c>
      <c r="N272" s="392">
        <v>0.15749505999999999</v>
      </c>
      <c r="O272" s="392">
        <v>4.3928809999999999E-2</v>
      </c>
      <c r="P272" s="392">
        <v>0.16436654000000001</v>
      </c>
      <c r="Q272" s="393">
        <v>14</v>
      </c>
      <c r="R272" s="392">
        <v>-0.22123313999999999</v>
      </c>
      <c r="S272" s="392">
        <v>0.11724108699999999</v>
      </c>
      <c r="T272" s="392">
        <f t="shared" si="4"/>
        <v>-0.11016758923053183</v>
      </c>
      <c r="U272" s="392"/>
    </row>
    <row r="273" spans="1:21">
      <c r="A273" s="392" t="s">
        <v>2059</v>
      </c>
      <c r="B273" s="392" t="s">
        <v>44</v>
      </c>
      <c r="C273" s="392" t="s">
        <v>2060</v>
      </c>
      <c r="D273" s="392">
        <v>1643</v>
      </c>
      <c r="E273" s="392">
        <v>0.69220000000000004</v>
      </c>
      <c r="F273" s="394"/>
      <c r="G273" s="394"/>
      <c r="H273" s="394" t="s">
        <v>100</v>
      </c>
      <c r="I273" s="394"/>
      <c r="J273" s="392">
        <v>0.23960448000000001</v>
      </c>
      <c r="K273" s="392">
        <v>1.95122E-2</v>
      </c>
      <c r="L273" s="392">
        <v>7.3007950000000002E-2</v>
      </c>
      <c r="M273" s="393">
        <v>14</v>
      </c>
      <c r="N273" s="392">
        <v>0.16638101999999999</v>
      </c>
      <c r="O273" s="392">
        <v>2.9321030000000001E-2</v>
      </c>
      <c r="P273" s="392">
        <v>0.10970924</v>
      </c>
      <c r="Q273" s="393">
        <v>14</v>
      </c>
      <c r="R273" s="392">
        <v>-0.36470913999999999</v>
      </c>
      <c r="S273" s="392">
        <v>3.7688043999999997E-2</v>
      </c>
      <c r="T273" s="392">
        <f t="shared" si="4"/>
        <v>-0.18035979117480802</v>
      </c>
      <c r="U273" s="392"/>
    </row>
    <row r="274" spans="1:21">
      <c r="A274" s="392" t="s">
        <v>2059</v>
      </c>
      <c r="B274" s="392" t="s">
        <v>44</v>
      </c>
      <c r="C274" s="392" t="s">
        <v>2060</v>
      </c>
      <c r="D274" s="392">
        <v>2008</v>
      </c>
      <c r="E274" s="392">
        <v>0.84599999999999997</v>
      </c>
      <c r="F274" s="394"/>
      <c r="G274" s="394"/>
      <c r="H274" s="394" t="s">
        <v>100</v>
      </c>
      <c r="I274" s="394"/>
      <c r="J274" s="392">
        <v>0.1607383</v>
      </c>
      <c r="K274" s="392">
        <v>2.9268289999999999E-2</v>
      </c>
      <c r="L274" s="392">
        <v>0.10951192</v>
      </c>
      <c r="M274" s="393">
        <v>14</v>
      </c>
      <c r="N274" s="392">
        <v>0.13629532</v>
      </c>
      <c r="O274" s="392">
        <v>2.444298E-2</v>
      </c>
      <c r="P274" s="392">
        <v>9.1457259999999999E-2</v>
      </c>
      <c r="Q274" s="393">
        <v>14</v>
      </c>
      <c r="R274" s="392">
        <v>-0.16495356999999999</v>
      </c>
      <c r="S274" s="392">
        <v>6.5317784000000004E-2</v>
      </c>
      <c r="T274" s="392">
        <f t="shared" si="4"/>
        <v>-8.2290280810636871E-2</v>
      </c>
      <c r="U274" s="392"/>
    </row>
    <row r="275" spans="1:21">
      <c r="A275" s="392" t="s">
        <v>2059</v>
      </c>
      <c r="B275" s="392" t="s">
        <v>44</v>
      </c>
      <c r="C275" s="392" t="s">
        <v>2060</v>
      </c>
      <c r="D275" s="392">
        <v>2373</v>
      </c>
      <c r="E275" s="392">
        <v>1</v>
      </c>
      <c r="F275" s="394"/>
      <c r="G275" s="394"/>
      <c r="H275" s="394" t="s">
        <v>100</v>
      </c>
      <c r="I275" s="394" t="s">
        <v>100</v>
      </c>
      <c r="J275" s="392">
        <v>0.25748187</v>
      </c>
      <c r="K275" s="392">
        <v>2.9268289999999999E-2</v>
      </c>
      <c r="L275" s="392">
        <v>0.10951192</v>
      </c>
      <c r="M275" s="393">
        <v>14</v>
      </c>
      <c r="N275" s="392">
        <v>0.25263018999999998</v>
      </c>
      <c r="O275" s="392">
        <v>2.9241920000000001E-2</v>
      </c>
      <c r="P275" s="392">
        <v>0.10941326</v>
      </c>
      <c r="Q275" s="393">
        <v>14</v>
      </c>
      <c r="R275" s="392">
        <v>-1.9022589999999999E-2</v>
      </c>
      <c r="S275" s="392">
        <v>2.6319202999999999E-2</v>
      </c>
      <c r="T275" s="392">
        <f t="shared" si="4"/>
        <v>-9.5110082282705202E-3</v>
      </c>
      <c r="U275" s="392"/>
    </row>
    <row r="276" spans="1:21">
      <c r="A276" s="392" t="s">
        <v>2061</v>
      </c>
      <c r="B276" s="392" t="s">
        <v>44</v>
      </c>
      <c r="C276" s="392" t="s">
        <v>60</v>
      </c>
      <c r="D276" s="392">
        <v>14</v>
      </c>
      <c r="E276" s="392">
        <v>0.1111</v>
      </c>
      <c r="F276" s="394"/>
      <c r="G276" s="394"/>
      <c r="H276" s="394" t="s">
        <v>100</v>
      </c>
      <c r="I276" s="394"/>
      <c r="J276" s="392">
        <v>1.2783783799999999</v>
      </c>
      <c r="K276" s="393">
        <v>0.11891892</v>
      </c>
      <c r="L276" s="392">
        <v>0.23783783999999999</v>
      </c>
      <c r="M276" s="393">
        <v>4</v>
      </c>
      <c r="N276" s="392">
        <v>1.12972973</v>
      </c>
      <c r="O276" s="393">
        <v>8.9189190000000002E-2</v>
      </c>
      <c r="P276" s="392">
        <v>0.17837838</v>
      </c>
      <c r="Q276" s="393">
        <v>4</v>
      </c>
      <c r="R276" s="392">
        <v>-0.12361395999999999</v>
      </c>
      <c r="S276" s="392">
        <v>1.4886013E-2</v>
      </c>
      <c r="T276" s="392">
        <f t="shared" si="4"/>
        <v>-6.1728395574399672E-2</v>
      </c>
      <c r="U276" s="392"/>
    </row>
    <row r="277" spans="1:21">
      <c r="A277" s="392" t="s">
        <v>2061</v>
      </c>
      <c r="B277" s="392" t="s">
        <v>44</v>
      </c>
      <c r="C277" s="392" t="s">
        <v>60</v>
      </c>
      <c r="D277" s="392">
        <v>28</v>
      </c>
      <c r="E277" s="392">
        <v>0.22220000000000001</v>
      </c>
      <c r="F277" s="394"/>
      <c r="G277" s="394"/>
      <c r="H277" s="394" t="s">
        <v>100</v>
      </c>
      <c r="I277" s="394"/>
      <c r="J277" s="392">
        <v>1.3229729699999999</v>
      </c>
      <c r="K277" s="393">
        <v>7.4324319999999999E-2</v>
      </c>
      <c r="L277" s="392">
        <v>0.14864864999999999</v>
      </c>
      <c r="M277" s="393">
        <v>4</v>
      </c>
      <c r="N277" s="392">
        <v>1.51621622</v>
      </c>
      <c r="O277" s="393">
        <v>0.13378377999999999</v>
      </c>
      <c r="P277" s="392">
        <v>0.26756756999999998</v>
      </c>
      <c r="Q277" s="393">
        <v>4</v>
      </c>
      <c r="R277" s="392">
        <v>0.13633644</v>
      </c>
      <c r="S277" s="392">
        <v>1.0941634E-2</v>
      </c>
      <c r="T277" s="392">
        <f t="shared" si="4"/>
        <v>6.8062829585512796E-2</v>
      </c>
      <c r="U277" s="392"/>
    </row>
    <row r="278" spans="1:21">
      <c r="A278" s="392" t="s">
        <v>2061</v>
      </c>
      <c r="B278" s="392" t="s">
        <v>44</v>
      </c>
      <c r="C278" s="392" t="s">
        <v>60</v>
      </c>
      <c r="D278" s="392">
        <v>63</v>
      </c>
      <c r="E278" s="392">
        <v>0.5</v>
      </c>
      <c r="F278" s="394"/>
      <c r="G278" s="394"/>
      <c r="H278" s="394" t="s">
        <v>100</v>
      </c>
      <c r="I278" s="394"/>
      <c r="J278" s="392">
        <v>1.17432432</v>
      </c>
      <c r="K278" s="393">
        <v>7.4324319999999999E-2</v>
      </c>
      <c r="L278" s="392">
        <v>0.14864864999999999</v>
      </c>
      <c r="M278" s="393">
        <v>4</v>
      </c>
      <c r="N278" s="392">
        <v>1.3972973</v>
      </c>
      <c r="O278" s="393">
        <v>0.11891892</v>
      </c>
      <c r="P278" s="392">
        <v>0.23783783999999999</v>
      </c>
      <c r="Q278" s="393">
        <v>4</v>
      </c>
      <c r="R278" s="392">
        <v>0.17384693000000001</v>
      </c>
      <c r="S278" s="392">
        <v>1.1248865E-2</v>
      </c>
      <c r="T278" s="392">
        <f t="shared" si="4"/>
        <v>8.6705205099341154E-2</v>
      </c>
      <c r="U278" s="392"/>
    </row>
    <row r="279" spans="1:21">
      <c r="A279" s="392" t="s">
        <v>2061</v>
      </c>
      <c r="B279" s="392" t="s">
        <v>44</v>
      </c>
      <c r="C279" s="392" t="s">
        <v>60</v>
      </c>
      <c r="D279" s="392">
        <v>126</v>
      </c>
      <c r="E279" s="392">
        <v>1</v>
      </c>
      <c r="F279" s="394"/>
      <c r="G279" s="394"/>
      <c r="H279" s="394" t="s">
        <v>100</v>
      </c>
      <c r="I279" s="394" t="s">
        <v>100</v>
      </c>
      <c r="J279" s="392">
        <v>1.0554054100000001</v>
      </c>
      <c r="K279" s="393">
        <v>0.10405405</v>
      </c>
      <c r="L279" s="392">
        <v>0.20810811000000001</v>
      </c>
      <c r="M279" s="393">
        <v>4</v>
      </c>
      <c r="N279" s="392">
        <v>1.66486486</v>
      </c>
      <c r="O279" s="393">
        <v>8.9189190000000002E-2</v>
      </c>
      <c r="P279" s="392">
        <v>0.17837838</v>
      </c>
      <c r="Q279" s="393">
        <v>4</v>
      </c>
      <c r="R279" s="392">
        <v>0.45581898999999998</v>
      </c>
      <c r="S279" s="392">
        <v>1.2590192E-2</v>
      </c>
      <c r="T279" s="392">
        <f t="shared" si="4"/>
        <v>0.22404371239185725</v>
      </c>
      <c r="U279" s="392"/>
    </row>
    <row r="280" spans="1:21">
      <c r="A280" s="392" t="s">
        <v>2019</v>
      </c>
      <c r="B280" s="392" t="s">
        <v>44</v>
      </c>
      <c r="C280" s="392" t="s">
        <v>60</v>
      </c>
      <c r="D280" s="392">
        <v>14</v>
      </c>
      <c r="E280" s="392">
        <v>0.1111</v>
      </c>
      <c r="F280" s="394"/>
      <c r="G280" s="394"/>
      <c r="H280" s="394" t="s">
        <v>100</v>
      </c>
      <c r="I280" s="394"/>
      <c r="J280" s="392">
        <v>1.32631579</v>
      </c>
      <c r="K280" s="393">
        <v>6.6315789999999999E-2</v>
      </c>
      <c r="L280" s="392">
        <v>0.13263158</v>
      </c>
      <c r="M280" s="393">
        <v>4</v>
      </c>
      <c r="N280" s="392">
        <v>0.75157894999999997</v>
      </c>
      <c r="O280" s="393">
        <v>0.11052632</v>
      </c>
      <c r="P280" s="392">
        <v>0.22105263</v>
      </c>
      <c r="Q280" s="393">
        <v>4</v>
      </c>
      <c r="R280" s="392">
        <v>-0.56798404000000002</v>
      </c>
      <c r="S280" s="392">
        <v>2.4126297000000001E-2</v>
      </c>
      <c r="T280" s="392">
        <f t="shared" si="4"/>
        <v>-0.27659574324732156</v>
      </c>
      <c r="U280" s="392"/>
    </row>
    <row r="281" spans="1:21">
      <c r="A281" s="392" t="s">
        <v>2019</v>
      </c>
      <c r="B281" s="392" t="s">
        <v>44</v>
      </c>
      <c r="C281" s="392" t="s">
        <v>60</v>
      </c>
      <c r="D281" s="392">
        <v>28</v>
      </c>
      <c r="E281" s="392">
        <v>0.22220000000000001</v>
      </c>
      <c r="F281" s="394"/>
      <c r="G281" s="394"/>
      <c r="H281" s="394" t="s">
        <v>100</v>
      </c>
      <c r="I281" s="394"/>
      <c r="J281" s="392">
        <v>1.61368421</v>
      </c>
      <c r="K281" s="393">
        <v>8.8421050000000001E-2</v>
      </c>
      <c r="L281" s="392">
        <v>0.1768421</v>
      </c>
      <c r="M281" s="393">
        <v>4</v>
      </c>
      <c r="N281" s="392">
        <v>6.6315789999999999E-2</v>
      </c>
      <c r="O281" s="393">
        <v>6.6315789999999999E-2</v>
      </c>
      <c r="P281" s="392">
        <v>0.13263158</v>
      </c>
      <c r="Q281" s="393">
        <v>4</v>
      </c>
      <c r="R281" s="392">
        <v>-3.19184716</v>
      </c>
      <c r="S281" s="392">
        <v>1.0030024390000001</v>
      </c>
      <c r="T281" s="392">
        <f t="shared" si="4"/>
        <v>-0.92105263095238099</v>
      </c>
      <c r="U281" s="392"/>
    </row>
    <row r="282" spans="1:21">
      <c r="A282" s="392" t="s">
        <v>2019</v>
      </c>
      <c r="B282" s="392" t="s">
        <v>44</v>
      </c>
      <c r="C282" s="392" t="s">
        <v>60</v>
      </c>
      <c r="D282" s="392">
        <v>63</v>
      </c>
      <c r="E282" s="392">
        <v>0.5</v>
      </c>
      <c r="F282" s="394"/>
      <c r="G282" s="394"/>
      <c r="H282" s="394" t="s">
        <v>100</v>
      </c>
      <c r="I282" s="394"/>
      <c r="J282" s="392">
        <v>1.63578947</v>
      </c>
      <c r="K282" s="393">
        <v>0.13263158</v>
      </c>
      <c r="L282" s="392">
        <v>0.26526316</v>
      </c>
      <c r="M282" s="393">
        <v>4</v>
      </c>
      <c r="N282" s="392">
        <v>0.15473683999999999</v>
      </c>
      <c r="O282" s="393">
        <v>0.15473683999999999</v>
      </c>
      <c r="P282" s="392">
        <v>0.30947367999999997</v>
      </c>
      <c r="Q282" s="393">
        <v>4</v>
      </c>
      <c r="R282" s="392">
        <v>-2.3581549499999999</v>
      </c>
      <c r="S282" s="392">
        <v>1.0065741420000001</v>
      </c>
      <c r="T282" s="392">
        <f t="shared" si="4"/>
        <v>-0.82716049561986049</v>
      </c>
      <c r="U282" s="392"/>
    </row>
    <row r="283" spans="1:21">
      <c r="A283" s="392" t="s">
        <v>2019</v>
      </c>
      <c r="B283" s="392" t="s">
        <v>44</v>
      </c>
      <c r="C283" s="392" t="s">
        <v>60</v>
      </c>
      <c r="D283" s="392">
        <v>126</v>
      </c>
      <c r="E283" s="392">
        <v>1</v>
      </c>
      <c r="F283" s="394"/>
      <c r="G283" s="394"/>
      <c r="H283" s="394" t="s">
        <v>100</v>
      </c>
      <c r="I283" s="394" t="s">
        <v>100</v>
      </c>
      <c r="J283" s="392">
        <v>1.34842105</v>
      </c>
      <c r="K283" s="393">
        <v>0.15473683999999999</v>
      </c>
      <c r="L283" s="392">
        <v>0.30947367999999997</v>
      </c>
      <c r="M283" s="393">
        <v>4</v>
      </c>
      <c r="N283" s="392">
        <v>6.6315789999999999E-2</v>
      </c>
      <c r="O283" s="393">
        <v>6.6315789999999999E-2</v>
      </c>
      <c r="P283" s="392">
        <v>0.13263158</v>
      </c>
      <c r="Q283" s="393">
        <v>4</v>
      </c>
      <c r="R283" s="392">
        <v>-3.0122615800000001</v>
      </c>
      <c r="S283" s="392">
        <v>1.0131685029999999</v>
      </c>
      <c r="T283" s="392">
        <f t="shared" si="4"/>
        <v>-0.90624999911644344</v>
      </c>
      <c r="U283" s="392"/>
    </row>
    <row r="284" spans="1:21">
      <c r="A284" s="392" t="s">
        <v>2021</v>
      </c>
      <c r="B284" s="392" t="s">
        <v>44</v>
      </c>
      <c r="C284" s="392" t="s">
        <v>60</v>
      </c>
      <c r="D284" s="392">
        <v>14</v>
      </c>
      <c r="E284" s="392">
        <v>0.1111</v>
      </c>
      <c r="F284" s="394"/>
      <c r="G284" s="394"/>
      <c r="H284" s="394" t="s">
        <v>100</v>
      </c>
      <c r="I284" s="394"/>
      <c r="J284" s="392">
        <v>0.84</v>
      </c>
      <c r="K284" s="393">
        <v>0.11052632</v>
      </c>
      <c r="L284" s="392">
        <v>0.22105263</v>
      </c>
      <c r="M284" s="393">
        <v>4</v>
      </c>
      <c r="N284" s="392">
        <v>8.8421050000000001E-2</v>
      </c>
      <c r="O284" s="393">
        <v>8.8421050000000001E-2</v>
      </c>
      <c r="P284" s="392">
        <v>0.17684211</v>
      </c>
      <c r="Q284" s="393">
        <v>4</v>
      </c>
      <c r="R284" s="392">
        <v>-2.2512917899999998</v>
      </c>
      <c r="S284" s="392">
        <v>1.0173130189999999</v>
      </c>
      <c r="T284" s="392">
        <f t="shared" si="4"/>
        <v>-0.80952381465284529</v>
      </c>
      <c r="U284" s="392"/>
    </row>
    <row r="285" spans="1:21">
      <c r="A285" s="392" t="s">
        <v>2021</v>
      </c>
      <c r="B285" s="392" t="s">
        <v>44</v>
      </c>
      <c r="C285" s="392" t="s">
        <v>60</v>
      </c>
      <c r="D285" s="392">
        <v>28</v>
      </c>
      <c r="E285" s="392">
        <v>0.22220000000000001</v>
      </c>
      <c r="F285" s="394"/>
      <c r="G285" s="394"/>
      <c r="H285" s="394" t="s">
        <v>100</v>
      </c>
      <c r="I285" s="394"/>
      <c r="J285" s="392">
        <v>0.88421053000000005</v>
      </c>
      <c r="K285" s="393">
        <v>0.35368421</v>
      </c>
      <c r="L285" s="392">
        <v>0.70736842</v>
      </c>
      <c r="M285" s="393">
        <v>4</v>
      </c>
      <c r="N285" s="392">
        <v>0.1</v>
      </c>
      <c r="O285" s="393">
        <v>0.1</v>
      </c>
      <c r="P285" s="392">
        <v>0.2</v>
      </c>
      <c r="Q285" s="393">
        <v>4</v>
      </c>
      <c r="R285" s="392">
        <v>-2.1795249999999999</v>
      </c>
      <c r="S285" s="392">
        <v>1.160000001</v>
      </c>
      <c r="T285" s="392">
        <f t="shared" si="4"/>
        <v>-0.7967914446109412</v>
      </c>
      <c r="U285" s="392"/>
    </row>
    <row r="286" spans="1:21">
      <c r="A286" s="392" t="s">
        <v>2021</v>
      </c>
      <c r="B286" s="392" t="s">
        <v>44</v>
      </c>
      <c r="C286" s="392" t="s">
        <v>60</v>
      </c>
      <c r="D286" s="392">
        <v>63</v>
      </c>
      <c r="E286" s="392">
        <v>0.5</v>
      </c>
      <c r="F286" s="394"/>
      <c r="G286" s="394"/>
      <c r="H286" s="394" t="s">
        <v>100</v>
      </c>
      <c r="I286" s="394"/>
      <c r="J286" s="392">
        <v>0.88421053000000005</v>
      </c>
      <c r="K286" s="393">
        <v>0.22105263</v>
      </c>
      <c r="L286" s="392">
        <v>0.44210526</v>
      </c>
      <c r="M286" s="393">
        <v>4</v>
      </c>
      <c r="N286" s="392">
        <v>0.11052632</v>
      </c>
      <c r="O286" s="393">
        <v>0.11052632</v>
      </c>
      <c r="P286" s="392">
        <v>0.22105263</v>
      </c>
      <c r="Q286" s="393">
        <v>4</v>
      </c>
      <c r="R286" s="392">
        <v>-2.0794415399999999</v>
      </c>
      <c r="S286" s="392">
        <v>1.0625</v>
      </c>
      <c r="T286" s="392">
        <f t="shared" si="4"/>
        <v>-0.7777777710758379</v>
      </c>
      <c r="U286" s="392"/>
    </row>
    <row r="287" spans="1:21">
      <c r="A287" s="392" t="s">
        <v>2021</v>
      </c>
      <c r="B287" s="392" t="s">
        <v>44</v>
      </c>
      <c r="C287" s="392" t="s">
        <v>60</v>
      </c>
      <c r="D287" s="392">
        <v>126</v>
      </c>
      <c r="E287" s="392">
        <v>1</v>
      </c>
      <c r="F287" s="394"/>
      <c r="G287" s="394"/>
      <c r="H287" s="394" t="s">
        <v>100</v>
      </c>
      <c r="I287" s="394" t="s">
        <v>100</v>
      </c>
      <c r="J287" s="392">
        <v>0.72947368000000001</v>
      </c>
      <c r="K287" s="393">
        <v>0.35368421</v>
      </c>
      <c r="L287" s="392">
        <v>0.70736842</v>
      </c>
      <c r="M287" s="393">
        <v>4</v>
      </c>
      <c r="N287" s="392">
        <v>0.1</v>
      </c>
      <c r="O287" s="393">
        <v>0.1</v>
      </c>
      <c r="P287" s="392">
        <v>0.2</v>
      </c>
      <c r="Q287" s="393">
        <v>4</v>
      </c>
      <c r="R287" s="392">
        <v>-1.9871531099999999</v>
      </c>
      <c r="S287" s="392">
        <v>1.2350780539999999</v>
      </c>
      <c r="T287" s="392">
        <f t="shared" si="4"/>
        <v>-0.75888324750702163</v>
      </c>
      <c r="U287" s="392"/>
    </row>
    <row r="288" spans="1:21">
      <c r="A288" s="392" t="s">
        <v>2022</v>
      </c>
      <c r="B288" s="392" t="s">
        <v>44</v>
      </c>
      <c r="C288" s="392" t="s">
        <v>60</v>
      </c>
      <c r="D288" s="392">
        <v>14</v>
      </c>
      <c r="E288" s="392">
        <v>0.1111</v>
      </c>
      <c r="F288" s="394"/>
      <c r="G288" s="394"/>
      <c r="H288" s="394" t="s">
        <v>100</v>
      </c>
      <c r="I288" s="394"/>
      <c r="J288" s="392">
        <v>0.80240566999999996</v>
      </c>
      <c r="K288" s="393">
        <v>0.11112468</v>
      </c>
      <c r="L288" s="392">
        <v>0.22224936000000001</v>
      </c>
      <c r="M288" s="393">
        <v>4</v>
      </c>
      <c r="N288" s="392">
        <v>0.71350592000000002</v>
      </c>
      <c r="O288" s="393">
        <v>0.11112468</v>
      </c>
      <c r="P288" s="392">
        <v>0.22224936000000001</v>
      </c>
      <c r="Q288" s="393">
        <v>4</v>
      </c>
      <c r="R288" s="392">
        <v>-0.11742356</v>
      </c>
      <c r="S288" s="392">
        <v>4.3435688E-2</v>
      </c>
      <c r="T288" s="392">
        <f t="shared" si="4"/>
        <v>-5.8644416063868172E-2</v>
      </c>
      <c r="U288" s="392"/>
    </row>
    <row r="289" spans="1:21">
      <c r="A289" s="392" t="s">
        <v>2022</v>
      </c>
      <c r="B289" s="392" t="s">
        <v>44</v>
      </c>
      <c r="C289" s="392" t="s">
        <v>60</v>
      </c>
      <c r="D289" s="392">
        <v>28</v>
      </c>
      <c r="E289" s="392">
        <v>0.22220000000000001</v>
      </c>
      <c r="F289" s="394"/>
      <c r="G289" s="394"/>
      <c r="H289" s="394" t="s">
        <v>100</v>
      </c>
      <c r="I289" s="394"/>
      <c r="J289" s="392">
        <v>0.83950420999999997</v>
      </c>
      <c r="K289" s="393">
        <v>0.33337403999999998</v>
      </c>
      <c r="L289" s="392">
        <v>0.66674807999999997</v>
      </c>
      <c r="M289" s="393">
        <v>4</v>
      </c>
      <c r="N289" s="392">
        <v>0.43945537000000001</v>
      </c>
      <c r="O289" s="393">
        <v>0.15540359000000001</v>
      </c>
      <c r="P289" s="392">
        <v>0.31080718000000002</v>
      </c>
      <c r="Q289" s="393">
        <v>4</v>
      </c>
      <c r="R289" s="392">
        <v>-0.64727533999999998</v>
      </c>
      <c r="S289" s="392">
        <v>0.28274750100000001</v>
      </c>
      <c r="T289" s="392">
        <f t="shared" si="4"/>
        <v>-0.31279240271221076</v>
      </c>
      <c r="U289" s="392"/>
    </row>
    <row r="290" spans="1:21">
      <c r="A290" s="392" t="s">
        <v>2022</v>
      </c>
      <c r="B290" s="392" t="s">
        <v>44</v>
      </c>
      <c r="C290" s="392" t="s">
        <v>60</v>
      </c>
      <c r="D290" s="392">
        <v>63</v>
      </c>
      <c r="E290" s="392">
        <v>0.5</v>
      </c>
      <c r="F290" s="394"/>
      <c r="G290" s="394"/>
      <c r="H290" s="394" t="s">
        <v>100</v>
      </c>
      <c r="I290" s="394"/>
      <c r="J290" s="392">
        <v>0.83232384999999998</v>
      </c>
      <c r="K290" s="393">
        <v>0.20002442000000001</v>
      </c>
      <c r="L290" s="392">
        <v>0.40004885000000001</v>
      </c>
      <c r="M290" s="393">
        <v>4</v>
      </c>
      <c r="N290" s="392">
        <v>1.3434973800000001</v>
      </c>
      <c r="O290" s="393">
        <v>0.17797045</v>
      </c>
      <c r="P290" s="392">
        <v>0.3559409</v>
      </c>
      <c r="Q290" s="393">
        <v>4</v>
      </c>
      <c r="R290" s="392">
        <v>0.47880987000000003</v>
      </c>
      <c r="S290" s="392">
        <v>7.5301686000000007E-2</v>
      </c>
      <c r="T290" s="392">
        <f t="shared" si="4"/>
        <v>0.23493360711440439</v>
      </c>
      <c r="U290" s="392"/>
    </row>
    <row r="291" spans="1:21">
      <c r="A291" s="392" t="s">
        <v>2022</v>
      </c>
      <c r="B291" s="392" t="s">
        <v>44</v>
      </c>
      <c r="C291" s="392" t="s">
        <v>60</v>
      </c>
      <c r="D291" s="392">
        <v>126</v>
      </c>
      <c r="E291" s="392">
        <v>1</v>
      </c>
      <c r="F291" s="394"/>
      <c r="G291" s="394"/>
      <c r="H291" s="394" t="s">
        <v>100</v>
      </c>
      <c r="I291" s="394" t="s">
        <v>100</v>
      </c>
      <c r="J291" s="392">
        <v>0.66939797000000001</v>
      </c>
      <c r="K291" s="393">
        <v>0.35559897000000001</v>
      </c>
      <c r="L291" s="392">
        <v>0.71119794999999997</v>
      </c>
      <c r="M291" s="393">
        <v>4</v>
      </c>
      <c r="N291" s="392">
        <v>1.4028208600000001</v>
      </c>
      <c r="O291" s="393">
        <v>0.44449872000000001</v>
      </c>
      <c r="P291" s="392">
        <v>0.88899744000000003</v>
      </c>
      <c r="Q291" s="393">
        <v>4</v>
      </c>
      <c r="R291" s="392">
        <v>0.73986163000000005</v>
      </c>
      <c r="S291" s="392">
        <v>0.38259755000000001</v>
      </c>
      <c r="T291" s="392">
        <f t="shared" si="4"/>
        <v>0.3539311965425968</v>
      </c>
      <c r="U291" s="392"/>
    </row>
    <row r="292" spans="1:21">
      <c r="A292" s="392" t="s">
        <v>2023</v>
      </c>
      <c r="B292" s="392" t="s">
        <v>44</v>
      </c>
      <c r="C292" s="392" t="s">
        <v>60</v>
      </c>
      <c r="D292" s="392">
        <v>14</v>
      </c>
      <c r="E292" s="392">
        <v>0.1111</v>
      </c>
      <c r="F292" s="394"/>
      <c r="G292" s="394"/>
      <c r="H292" s="394" t="s">
        <v>100</v>
      </c>
      <c r="I292" s="394"/>
      <c r="J292" s="392">
        <v>0.85835205999999997</v>
      </c>
      <c r="K292" s="393">
        <v>0.13123596000000001</v>
      </c>
      <c r="L292" s="392">
        <v>0.26247190999999997</v>
      </c>
      <c r="M292" s="393">
        <v>4</v>
      </c>
      <c r="N292" s="392">
        <v>4.8913860000000003E-2</v>
      </c>
      <c r="O292" s="393" t="s">
        <v>16</v>
      </c>
      <c r="P292" s="392" t="e">
        <v>#VALUE!</v>
      </c>
      <c r="Q292" s="393">
        <v>4</v>
      </c>
      <c r="R292" s="392">
        <v>-2.8649535899999998</v>
      </c>
      <c r="S292" s="392" t="e">
        <v>#VALUE!</v>
      </c>
      <c r="T292" s="392">
        <f t="shared" si="4"/>
        <v>-0.89217304668514397</v>
      </c>
      <c r="U292" s="392"/>
    </row>
    <row r="293" spans="1:21">
      <c r="A293" s="392" t="s">
        <v>2023</v>
      </c>
      <c r="B293" s="392" t="s">
        <v>44</v>
      </c>
      <c r="C293" s="392" t="s">
        <v>60</v>
      </c>
      <c r="D293" s="392">
        <v>28</v>
      </c>
      <c r="E293" s="392">
        <v>0.22220000000000001</v>
      </c>
      <c r="F293" s="394"/>
      <c r="G293" s="394"/>
      <c r="H293" s="394" t="s">
        <v>100</v>
      </c>
      <c r="I293" s="394"/>
      <c r="J293" s="392">
        <v>0.90838951000000001</v>
      </c>
      <c r="K293" s="393">
        <v>0.37183521000000003</v>
      </c>
      <c r="L293" s="392">
        <v>0.74367041</v>
      </c>
      <c r="M293" s="393">
        <v>4</v>
      </c>
      <c r="N293" s="392">
        <v>0.38344569000000001</v>
      </c>
      <c r="O293" s="392">
        <v>0.15295880000000001</v>
      </c>
      <c r="P293" s="392">
        <v>0.30591760000000001</v>
      </c>
      <c r="Q293" s="393">
        <v>4</v>
      </c>
      <c r="R293" s="392">
        <v>-0.86247525999999997</v>
      </c>
      <c r="S293" s="392">
        <v>0.32668079500000002</v>
      </c>
      <c r="T293" s="392">
        <f t="shared" si="4"/>
        <v>-0.40635509854507762</v>
      </c>
      <c r="U293" s="392"/>
    </row>
    <row r="294" spans="1:21">
      <c r="A294" s="392" t="s">
        <v>2023</v>
      </c>
      <c r="B294" s="392" t="s">
        <v>44</v>
      </c>
      <c r="C294" s="392" t="s">
        <v>60</v>
      </c>
      <c r="D294" s="392">
        <v>63</v>
      </c>
      <c r="E294" s="392">
        <v>0.5</v>
      </c>
      <c r="F294" s="394"/>
      <c r="G294" s="394"/>
      <c r="H294" s="394" t="s">
        <v>100</v>
      </c>
      <c r="I294" s="394"/>
      <c r="J294" s="392">
        <v>0.93670412000000003</v>
      </c>
      <c r="K294" s="393">
        <v>0.19685393000000001</v>
      </c>
      <c r="L294" s="392">
        <v>0.39370786000000002</v>
      </c>
      <c r="M294" s="393">
        <v>4</v>
      </c>
      <c r="N294" s="392">
        <v>0.21505618000000001</v>
      </c>
      <c r="O294" s="392">
        <v>0.15325843</v>
      </c>
      <c r="P294" s="392">
        <v>0.30651685000000001</v>
      </c>
      <c r="Q294" s="393">
        <v>4</v>
      </c>
      <c r="R294" s="392">
        <v>-1.4714681599999999</v>
      </c>
      <c r="S294" s="392">
        <v>0.55202652900000004</v>
      </c>
      <c r="T294" s="392">
        <f t="shared" si="4"/>
        <v>-0.62656087382070724</v>
      </c>
      <c r="U294" s="392"/>
    </row>
    <row r="295" spans="1:21">
      <c r="A295" s="392" t="s">
        <v>2023</v>
      </c>
      <c r="B295" s="392" t="s">
        <v>44</v>
      </c>
      <c r="C295" s="392" t="s">
        <v>60</v>
      </c>
      <c r="D295" s="392">
        <v>126</v>
      </c>
      <c r="E295" s="392">
        <v>1</v>
      </c>
      <c r="F295" s="394"/>
      <c r="G295" s="394"/>
      <c r="H295" s="394" t="s">
        <v>100</v>
      </c>
      <c r="I295" s="394" t="s">
        <v>100</v>
      </c>
      <c r="J295" s="392">
        <v>0.79003745000000003</v>
      </c>
      <c r="K295" s="393">
        <v>0.34996254999999998</v>
      </c>
      <c r="L295" s="392">
        <v>0.69992509000000003</v>
      </c>
      <c r="M295" s="393">
        <v>4</v>
      </c>
      <c r="N295" s="392">
        <v>4.6217229999999998E-2</v>
      </c>
      <c r="O295" s="393" t="s">
        <v>16</v>
      </c>
      <c r="P295" s="392" t="e">
        <v>#VALUE!</v>
      </c>
      <c r="Q295" s="393">
        <v>4</v>
      </c>
      <c r="R295" s="392">
        <v>-2.8387277200000001</v>
      </c>
      <c r="S295" s="392" t="e">
        <v>#VALUE!</v>
      </c>
      <c r="T295" s="392">
        <f t="shared" si="4"/>
        <v>-0.88946613727770107</v>
      </c>
      <c r="U295" s="392"/>
    </row>
    <row r="296" spans="1:21">
      <c r="A296" s="392" t="s">
        <v>2024</v>
      </c>
      <c r="B296" s="392" t="s">
        <v>44</v>
      </c>
      <c r="C296" s="392" t="s">
        <v>60</v>
      </c>
      <c r="D296" s="392">
        <v>14</v>
      </c>
      <c r="E296" s="392">
        <v>0.1111</v>
      </c>
      <c r="F296" s="394"/>
      <c r="G296" s="394"/>
      <c r="H296" s="394" t="s">
        <v>100</v>
      </c>
      <c r="I296" s="394"/>
      <c r="J296" s="392">
        <v>0.86151904999999995</v>
      </c>
      <c r="K296" s="393">
        <v>0.13123423000000001</v>
      </c>
      <c r="L296" s="392">
        <v>0.26246845000000002</v>
      </c>
      <c r="M296" s="393">
        <v>4</v>
      </c>
      <c r="N296" s="392">
        <v>0.33675039000000001</v>
      </c>
      <c r="O296" s="393">
        <v>0.17514721999999999</v>
      </c>
      <c r="P296" s="392">
        <v>0.35029443999999998</v>
      </c>
      <c r="Q296" s="393">
        <v>4</v>
      </c>
      <c r="R296" s="392">
        <v>-0.93935519000000001</v>
      </c>
      <c r="S296" s="392">
        <v>0.29371841199999998</v>
      </c>
      <c r="T296" s="392">
        <f t="shared" si="4"/>
        <v>-0.43793878278327775</v>
      </c>
      <c r="U296" s="392"/>
    </row>
    <row r="297" spans="1:21">
      <c r="A297" s="392" t="s">
        <v>2024</v>
      </c>
      <c r="B297" s="392" t="s">
        <v>44</v>
      </c>
      <c r="C297" s="392" t="s">
        <v>60</v>
      </c>
      <c r="D297" s="392">
        <v>28</v>
      </c>
      <c r="E297" s="392">
        <v>0.22220000000000001</v>
      </c>
      <c r="F297" s="394"/>
      <c r="G297" s="394"/>
      <c r="H297" s="394" t="s">
        <v>100</v>
      </c>
      <c r="I297" s="394"/>
      <c r="J297" s="392">
        <v>0.93437086999999996</v>
      </c>
      <c r="K297" s="393">
        <v>0.30621320000000002</v>
      </c>
      <c r="L297" s="392">
        <v>0.61242638999999999</v>
      </c>
      <c r="M297" s="393">
        <v>4</v>
      </c>
      <c r="N297" s="392">
        <v>1.5905419999999999</v>
      </c>
      <c r="O297" s="393">
        <v>0.17481072</v>
      </c>
      <c r="P297" s="392">
        <v>0.34962144000000001</v>
      </c>
      <c r="Q297" s="393">
        <v>4</v>
      </c>
      <c r="R297" s="392">
        <v>0.53195667999999996</v>
      </c>
      <c r="S297" s="392">
        <v>0.119480635</v>
      </c>
      <c r="T297" s="392">
        <f t="shared" si="4"/>
        <v>0.25987872207249674</v>
      </c>
      <c r="U297" s="392"/>
    </row>
    <row r="298" spans="1:21">
      <c r="A298" s="392" t="s">
        <v>2024</v>
      </c>
      <c r="B298" s="392" t="s">
        <v>44</v>
      </c>
      <c r="C298" s="392" t="s">
        <v>60</v>
      </c>
      <c r="D298" s="392">
        <v>63</v>
      </c>
      <c r="E298" s="392">
        <v>0.5</v>
      </c>
      <c r="F298" s="394"/>
      <c r="G298" s="394"/>
      <c r="H298" s="394" t="s">
        <v>100</v>
      </c>
      <c r="I298" s="394"/>
      <c r="J298" s="392">
        <v>0.94160558000000005</v>
      </c>
      <c r="K298" s="393">
        <v>0.21872370999999999</v>
      </c>
      <c r="L298" s="392">
        <v>0.43744741999999998</v>
      </c>
      <c r="M298" s="393">
        <v>4</v>
      </c>
      <c r="N298" s="392">
        <v>0.87598845999999997</v>
      </c>
      <c r="O298" s="393">
        <v>0.24059607999999999</v>
      </c>
      <c r="P298" s="392">
        <v>0.48119215999999998</v>
      </c>
      <c r="Q298" s="393">
        <v>4</v>
      </c>
      <c r="R298" s="392">
        <v>-7.2233560000000002E-2</v>
      </c>
      <c r="S298" s="392">
        <v>0.129394024</v>
      </c>
      <c r="T298" s="392">
        <f t="shared" si="4"/>
        <v>-3.6101086687102081E-2</v>
      </c>
      <c r="U298" s="392"/>
    </row>
    <row r="299" spans="1:21">
      <c r="A299" s="392" t="s">
        <v>2024</v>
      </c>
      <c r="B299" s="392" t="s">
        <v>44</v>
      </c>
      <c r="C299" s="392" t="s">
        <v>60</v>
      </c>
      <c r="D299" s="392">
        <v>126</v>
      </c>
      <c r="E299" s="392">
        <v>1</v>
      </c>
      <c r="F299" s="394"/>
      <c r="G299" s="394"/>
      <c r="H299" s="394" t="s">
        <v>100</v>
      </c>
      <c r="I299" s="394" t="s">
        <v>100</v>
      </c>
      <c r="J299" s="392">
        <v>0.79573369000000005</v>
      </c>
      <c r="K299" s="393">
        <v>0.32825381999999997</v>
      </c>
      <c r="L299" s="392">
        <v>0.65650763000000001</v>
      </c>
      <c r="M299" s="393">
        <v>4</v>
      </c>
      <c r="N299" s="392">
        <v>0.66449946000000004</v>
      </c>
      <c r="O299" s="393">
        <v>0.21872370999999999</v>
      </c>
      <c r="P299" s="392">
        <v>0.43744741999999998</v>
      </c>
      <c r="Q299" s="393">
        <v>4</v>
      </c>
      <c r="R299" s="392">
        <v>-0.18023049999999999</v>
      </c>
      <c r="S299" s="392">
        <v>0.27851382499999999</v>
      </c>
      <c r="T299" s="392">
        <f t="shared" si="4"/>
        <v>-8.9872107067285795E-2</v>
      </c>
      <c r="U299" s="392"/>
    </row>
    <row r="300" spans="1:21">
      <c r="A300" s="392" t="s">
        <v>2025</v>
      </c>
      <c r="B300" s="392" t="s">
        <v>44</v>
      </c>
      <c r="C300" s="392" t="s">
        <v>60</v>
      </c>
      <c r="D300" s="392">
        <v>14</v>
      </c>
      <c r="E300" s="392">
        <v>0.1111</v>
      </c>
      <c r="F300" s="394"/>
      <c r="G300" s="394"/>
      <c r="H300" s="394" t="s">
        <v>100</v>
      </c>
      <c r="I300" s="394"/>
      <c r="J300" s="392">
        <v>0.84</v>
      </c>
      <c r="K300" s="393">
        <v>0.11052632</v>
      </c>
      <c r="L300" s="392">
        <v>0.22105263</v>
      </c>
      <c r="M300" s="393">
        <v>4</v>
      </c>
      <c r="N300" s="392">
        <v>8.8421050000000001E-2</v>
      </c>
      <c r="O300" s="393">
        <v>8.8421050000000001E-2</v>
      </c>
      <c r="P300" s="392">
        <v>0.17684211</v>
      </c>
      <c r="Q300" s="393">
        <v>4</v>
      </c>
      <c r="R300" s="392">
        <v>-2.2512917899999998</v>
      </c>
      <c r="S300" s="392">
        <v>1.0173130189999999</v>
      </c>
      <c r="T300" s="392">
        <f t="shared" si="4"/>
        <v>-0.80952381465284529</v>
      </c>
      <c r="U300" s="392"/>
    </row>
    <row r="301" spans="1:21">
      <c r="A301" s="392" t="s">
        <v>2025</v>
      </c>
      <c r="B301" s="392" t="s">
        <v>44</v>
      </c>
      <c r="C301" s="392" t="s">
        <v>60</v>
      </c>
      <c r="D301" s="392">
        <v>28</v>
      </c>
      <c r="E301" s="392">
        <v>0.22220000000000001</v>
      </c>
      <c r="F301" s="394"/>
      <c r="G301" s="394"/>
      <c r="H301" s="394" t="s">
        <v>100</v>
      </c>
      <c r="I301" s="394"/>
      <c r="J301" s="392">
        <v>0.90631578999999995</v>
      </c>
      <c r="K301" s="393">
        <v>0.33157894999999998</v>
      </c>
      <c r="L301" s="392">
        <v>0.66315789999999997</v>
      </c>
      <c r="M301" s="393">
        <v>4</v>
      </c>
      <c r="N301" s="392">
        <v>2.2105260000000002E-2</v>
      </c>
      <c r="O301" s="393">
        <v>0.5</v>
      </c>
      <c r="P301" s="392">
        <v>1</v>
      </c>
      <c r="Q301" s="393">
        <v>4</v>
      </c>
      <c r="R301" s="392">
        <v>-3.7135720700000001</v>
      </c>
      <c r="S301" s="392">
        <v>511.75517139999999</v>
      </c>
      <c r="T301" s="392">
        <f t="shared" si="4"/>
        <v>-0.95238095904869879</v>
      </c>
      <c r="U301" s="392"/>
    </row>
    <row r="302" spans="1:21">
      <c r="A302" s="392" t="s">
        <v>2025</v>
      </c>
      <c r="B302" s="392" t="s">
        <v>44</v>
      </c>
      <c r="C302" s="392" t="s">
        <v>60</v>
      </c>
      <c r="D302" s="392">
        <v>63</v>
      </c>
      <c r="E302" s="392">
        <v>0.5</v>
      </c>
      <c r="F302" s="394"/>
      <c r="G302" s="394"/>
      <c r="H302" s="394" t="s">
        <v>100</v>
      </c>
      <c r="I302" s="394"/>
      <c r="J302" s="392">
        <v>0.90631578999999995</v>
      </c>
      <c r="K302" s="393">
        <v>0.19894737000000001</v>
      </c>
      <c r="L302" s="392">
        <v>0.39789474000000002</v>
      </c>
      <c r="M302" s="393">
        <v>4</v>
      </c>
      <c r="N302" s="392">
        <v>0.13263158</v>
      </c>
      <c r="O302" s="393">
        <v>0.13263158</v>
      </c>
      <c r="P302" s="392">
        <v>0.26526316</v>
      </c>
      <c r="Q302" s="393">
        <v>4</v>
      </c>
      <c r="R302" s="392">
        <v>-1.9218126</v>
      </c>
      <c r="S302" s="392">
        <v>1.0481856039999999</v>
      </c>
      <c r="T302" s="392">
        <f t="shared" si="4"/>
        <v>-0.74468084942551027</v>
      </c>
      <c r="U302" s="392"/>
    </row>
    <row r="303" spans="1:21">
      <c r="A303" s="392" t="s">
        <v>2025</v>
      </c>
      <c r="B303" s="392" t="s">
        <v>44</v>
      </c>
      <c r="C303" s="392" t="s">
        <v>60</v>
      </c>
      <c r="D303" s="392">
        <v>126</v>
      </c>
      <c r="E303" s="392">
        <v>1</v>
      </c>
      <c r="F303" s="394"/>
      <c r="G303" s="394"/>
      <c r="H303" s="394" t="s">
        <v>100</v>
      </c>
      <c r="I303" s="394" t="s">
        <v>100</v>
      </c>
      <c r="J303" s="392">
        <v>0.72947368000000001</v>
      </c>
      <c r="K303" s="393">
        <v>0.35368421</v>
      </c>
      <c r="L303" s="392">
        <v>0.70736842</v>
      </c>
      <c r="M303" s="393">
        <v>4</v>
      </c>
      <c r="N303" s="392">
        <v>0.75157894999999997</v>
      </c>
      <c r="O303" s="393">
        <v>0.35368421</v>
      </c>
      <c r="P303" s="392">
        <v>0.70736842</v>
      </c>
      <c r="Q303" s="393">
        <v>4</v>
      </c>
      <c r="R303" s="392">
        <v>2.9852960000000001E-2</v>
      </c>
      <c r="S303" s="392">
        <v>0.45653134099999998</v>
      </c>
      <c r="T303" s="392">
        <f t="shared" si="4"/>
        <v>1.4925377769998596E-2</v>
      </c>
      <c r="U303" s="392"/>
    </row>
    <row r="304" spans="1:21">
      <c r="A304" s="392" t="s">
        <v>2062</v>
      </c>
      <c r="B304" s="392" t="s">
        <v>44</v>
      </c>
      <c r="C304" s="392" t="s">
        <v>60</v>
      </c>
      <c r="D304" s="392">
        <v>14</v>
      </c>
      <c r="E304" s="392">
        <v>0.1111</v>
      </c>
      <c r="F304" s="394"/>
      <c r="G304" s="394"/>
      <c r="H304" s="394" t="s">
        <v>100</v>
      </c>
      <c r="I304" s="394"/>
      <c r="J304" s="392">
        <v>1.2783783799999999</v>
      </c>
      <c r="K304" s="393">
        <v>0.11891892</v>
      </c>
      <c r="L304" s="392">
        <v>0.23783783999999999</v>
      </c>
      <c r="M304" s="393">
        <v>4</v>
      </c>
      <c r="N304" s="392">
        <v>1.3229729699999999</v>
      </c>
      <c r="O304" s="393">
        <v>0.13378377999999999</v>
      </c>
      <c r="P304" s="392">
        <v>0.26756756999999998</v>
      </c>
      <c r="Q304" s="393">
        <v>4</v>
      </c>
      <c r="R304" s="392">
        <v>3.4289069999999998E-2</v>
      </c>
      <c r="S304" s="392">
        <v>1.8879308000000001E-2</v>
      </c>
      <c r="T304" s="392">
        <f t="shared" si="4"/>
        <v>1.7142855385528753E-2</v>
      </c>
      <c r="U304" s="392"/>
    </row>
    <row r="305" spans="1:21">
      <c r="A305" s="392" t="s">
        <v>2062</v>
      </c>
      <c r="B305" s="392" t="s">
        <v>44</v>
      </c>
      <c r="C305" s="392" t="s">
        <v>60</v>
      </c>
      <c r="D305" s="392">
        <v>28</v>
      </c>
      <c r="E305" s="392">
        <v>0.22220000000000001</v>
      </c>
      <c r="F305" s="394"/>
      <c r="G305" s="394"/>
      <c r="H305" s="394" t="s">
        <v>100</v>
      </c>
      <c r="I305" s="394"/>
      <c r="J305" s="392">
        <v>1.3229729699999999</v>
      </c>
      <c r="K305" s="393">
        <v>7.4324319999999999E-2</v>
      </c>
      <c r="L305" s="392">
        <v>0.14864864999999999</v>
      </c>
      <c r="M305" s="393">
        <v>4</v>
      </c>
      <c r="N305" s="392">
        <v>1.5905405399999999</v>
      </c>
      <c r="O305" s="393">
        <v>7.4324319999999999E-2</v>
      </c>
      <c r="P305" s="392">
        <v>0.14864864999999999</v>
      </c>
      <c r="Q305" s="393">
        <v>4</v>
      </c>
      <c r="R305" s="392">
        <v>0.18419246</v>
      </c>
      <c r="S305" s="392">
        <v>5.3397640000000003E-3</v>
      </c>
      <c r="T305" s="392">
        <f t="shared" si="4"/>
        <v>9.183673563950627E-2</v>
      </c>
      <c r="U305" s="392"/>
    </row>
    <row r="306" spans="1:21">
      <c r="A306" s="392" t="s">
        <v>2062</v>
      </c>
      <c r="B306" s="392" t="s">
        <v>44</v>
      </c>
      <c r="C306" s="392" t="s">
        <v>60</v>
      </c>
      <c r="D306" s="392">
        <v>63</v>
      </c>
      <c r="E306" s="392">
        <v>0.5</v>
      </c>
      <c r="F306" s="394"/>
      <c r="G306" s="394"/>
      <c r="H306" s="394" t="s">
        <v>100</v>
      </c>
      <c r="I306" s="394"/>
      <c r="J306" s="392">
        <v>1.17432432</v>
      </c>
      <c r="K306" s="393">
        <v>7.4324319999999999E-2</v>
      </c>
      <c r="L306" s="392">
        <v>0.14864864999999999</v>
      </c>
      <c r="M306" s="393">
        <v>4</v>
      </c>
      <c r="N306" s="392">
        <v>1.7391891900000001</v>
      </c>
      <c r="O306" s="393">
        <v>0.16351351</v>
      </c>
      <c r="P306" s="392">
        <v>0.32702703</v>
      </c>
      <c r="Q306" s="393">
        <v>4</v>
      </c>
      <c r="R306" s="392">
        <v>0.39272607999999998</v>
      </c>
      <c r="S306" s="392">
        <v>1.2844982E-2</v>
      </c>
      <c r="T306" s="392">
        <f t="shared" si="4"/>
        <v>0.19387755301673548</v>
      </c>
      <c r="U306" s="392"/>
    </row>
    <row r="307" spans="1:21">
      <c r="A307" s="392" t="s">
        <v>2062</v>
      </c>
      <c r="B307" s="392" t="s">
        <v>44</v>
      </c>
      <c r="C307" s="392" t="s">
        <v>60</v>
      </c>
      <c r="D307" s="392">
        <v>126</v>
      </c>
      <c r="E307" s="392">
        <v>1</v>
      </c>
      <c r="F307" s="394"/>
      <c r="G307" s="394"/>
      <c r="H307" s="394" t="s">
        <v>100</v>
      </c>
      <c r="I307" s="394" t="s">
        <v>100</v>
      </c>
      <c r="J307" s="392">
        <v>1.0554054100000001</v>
      </c>
      <c r="K307" s="393">
        <v>0.10405405</v>
      </c>
      <c r="L307" s="392">
        <v>0.20810811000000001</v>
      </c>
      <c r="M307" s="393">
        <v>4</v>
      </c>
      <c r="N307" s="392">
        <v>1.2189189199999999</v>
      </c>
      <c r="O307" s="393">
        <v>0.10405405</v>
      </c>
      <c r="P307" s="392">
        <v>0.20810811000000001</v>
      </c>
      <c r="Q307" s="393">
        <v>4</v>
      </c>
      <c r="R307" s="392">
        <v>0.14403937</v>
      </c>
      <c r="S307" s="392">
        <v>1.7007622999999999E-2</v>
      </c>
      <c r="T307" s="392">
        <f t="shared" si="4"/>
        <v>7.1895423112322693E-2</v>
      </c>
      <c r="U307" s="392"/>
    </row>
    <row r="308" spans="1:21">
      <c r="A308" s="392" t="s">
        <v>2063</v>
      </c>
      <c r="B308" s="392" t="s">
        <v>44</v>
      </c>
      <c r="C308" s="392" t="s">
        <v>60</v>
      </c>
      <c r="D308" s="392">
        <v>14</v>
      </c>
      <c r="E308" s="392">
        <v>0.1111</v>
      </c>
      <c r="F308" s="394"/>
      <c r="G308" s="394"/>
      <c r="H308" s="394" t="s">
        <v>100</v>
      </c>
      <c r="I308" s="394"/>
      <c r="J308" s="392">
        <v>1.2808219199999999</v>
      </c>
      <c r="K308" s="393">
        <v>0.10547945</v>
      </c>
      <c r="L308" s="392">
        <v>0.2109589</v>
      </c>
      <c r="M308" s="393">
        <v>4</v>
      </c>
      <c r="N308" s="392">
        <v>1.1150684900000001</v>
      </c>
      <c r="O308" s="393">
        <v>0.15068492999999999</v>
      </c>
      <c r="P308" s="392">
        <v>0.30136985999999999</v>
      </c>
      <c r="Q308" s="393">
        <v>4</v>
      </c>
      <c r="R308" s="392">
        <v>-0.13858616000000001</v>
      </c>
      <c r="S308" s="392">
        <v>2.5043512E-2</v>
      </c>
      <c r="T308" s="392">
        <f t="shared" si="4"/>
        <v>-6.9182392194641271E-2</v>
      </c>
      <c r="U308" s="392"/>
    </row>
    <row r="309" spans="1:21">
      <c r="A309" s="392" t="s">
        <v>2063</v>
      </c>
      <c r="B309" s="392" t="s">
        <v>44</v>
      </c>
      <c r="C309" s="392" t="s">
        <v>60</v>
      </c>
      <c r="D309" s="392">
        <v>28</v>
      </c>
      <c r="E309" s="392">
        <v>0.22220000000000001</v>
      </c>
      <c r="F309" s="394"/>
      <c r="G309" s="394"/>
      <c r="H309" s="394" t="s">
        <v>100</v>
      </c>
      <c r="I309" s="394"/>
      <c r="J309" s="392">
        <v>1.3260274000000001</v>
      </c>
      <c r="K309" s="393">
        <v>9.0410959999999999E-2</v>
      </c>
      <c r="L309" s="392">
        <v>0.18082192</v>
      </c>
      <c r="M309" s="393">
        <v>4</v>
      </c>
      <c r="N309" s="392">
        <v>1.71780822</v>
      </c>
      <c r="O309" s="393">
        <v>6.0273970000000003E-2</v>
      </c>
      <c r="P309" s="392">
        <v>0.12054795</v>
      </c>
      <c r="Q309" s="393">
        <v>4</v>
      </c>
      <c r="R309" s="392">
        <v>0.25886163000000001</v>
      </c>
      <c r="S309" s="392">
        <v>5.8799079999999997E-3</v>
      </c>
      <c r="T309" s="392">
        <f t="shared" si="4"/>
        <v>0.12871287050645655</v>
      </c>
      <c r="U309" s="392"/>
    </row>
    <row r="310" spans="1:21">
      <c r="A310" s="392" t="s">
        <v>2063</v>
      </c>
      <c r="B310" s="392" t="s">
        <v>44</v>
      </c>
      <c r="C310" s="392" t="s">
        <v>60</v>
      </c>
      <c r="D310" s="392">
        <v>63</v>
      </c>
      <c r="E310" s="392">
        <v>0.5</v>
      </c>
      <c r="F310" s="394"/>
      <c r="G310" s="394"/>
      <c r="H310" s="394" t="s">
        <v>100</v>
      </c>
      <c r="I310" s="394"/>
      <c r="J310" s="392">
        <v>1.1904109599999999</v>
      </c>
      <c r="K310" s="393">
        <v>7.5342469999999995E-2</v>
      </c>
      <c r="L310" s="392">
        <v>0.15068492999999999</v>
      </c>
      <c r="M310" s="393">
        <v>4</v>
      </c>
      <c r="N310" s="392">
        <v>1.80821918</v>
      </c>
      <c r="O310" s="393">
        <v>0.16575343000000001</v>
      </c>
      <c r="P310" s="392">
        <v>0.33150685000000002</v>
      </c>
      <c r="Q310" s="393">
        <v>4</v>
      </c>
      <c r="R310" s="392">
        <v>0.41804388999999997</v>
      </c>
      <c r="S310" s="392">
        <v>1.2408545999999999E-2</v>
      </c>
      <c r="T310" s="392">
        <f t="shared" si="4"/>
        <v>0.20603015082080117</v>
      </c>
      <c r="U310" s="392"/>
    </row>
    <row r="311" spans="1:21">
      <c r="A311" s="392" t="s">
        <v>2063</v>
      </c>
      <c r="B311" s="392" t="s">
        <v>44</v>
      </c>
      <c r="C311" s="392" t="s">
        <v>60</v>
      </c>
      <c r="D311" s="392">
        <v>126</v>
      </c>
      <c r="E311" s="392">
        <v>1</v>
      </c>
      <c r="F311" s="394"/>
      <c r="G311" s="394"/>
      <c r="H311" s="394" t="s">
        <v>100</v>
      </c>
      <c r="I311" s="394" t="s">
        <v>100</v>
      </c>
      <c r="J311" s="392">
        <v>1.05479452</v>
      </c>
      <c r="K311" s="393">
        <v>0.10547945</v>
      </c>
      <c r="L311" s="392">
        <v>0.2109589</v>
      </c>
      <c r="M311" s="393">
        <v>4</v>
      </c>
      <c r="N311" s="392">
        <v>0.88904110000000003</v>
      </c>
      <c r="O311" s="393">
        <v>9.0410959999999999E-2</v>
      </c>
      <c r="P311" s="392">
        <v>0.18082192</v>
      </c>
      <c r="Q311" s="393">
        <v>4</v>
      </c>
      <c r="R311" s="392">
        <v>-0.17095779999999999</v>
      </c>
      <c r="S311" s="392">
        <v>2.0341855999999998E-2</v>
      </c>
      <c r="T311" s="392">
        <f t="shared" si="4"/>
        <v>-8.5271315277163168E-2</v>
      </c>
      <c r="U311" s="392"/>
    </row>
    <row r="312" spans="1:21">
      <c r="A312" s="392" t="s">
        <v>2064</v>
      </c>
      <c r="B312" s="392" t="s">
        <v>44</v>
      </c>
      <c r="C312" s="392" t="s">
        <v>60</v>
      </c>
      <c r="D312" s="392">
        <v>14</v>
      </c>
      <c r="E312" s="392">
        <v>0.1111</v>
      </c>
      <c r="F312" s="394"/>
      <c r="G312" s="394"/>
      <c r="H312" s="394" t="s">
        <v>100</v>
      </c>
      <c r="I312" s="394"/>
      <c r="J312" s="392">
        <v>1.2958904099999999</v>
      </c>
      <c r="K312" s="393">
        <v>0.10547945</v>
      </c>
      <c r="L312" s="392">
        <v>0.2109589</v>
      </c>
      <c r="M312" s="393">
        <v>4</v>
      </c>
      <c r="N312" s="392">
        <v>1.38630137</v>
      </c>
      <c r="O312" s="393">
        <v>7.5342469999999995E-2</v>
      </c>
      <c r="P312" s="392">
        <v>0.15068492999999999</v>
      </c>
      <c r="Q312" s="393">
        <v>4</v>
      </c>
      <c r="R312" s="392">
        <v>6.7441280000000006E-2</v>
      </c>
      <c r="S312" s="392">
        <v>9.5788890000000002E-3</v>
      </c>
      <c r="T312" s="392">
        <f t="shared" si="4"/>
        <v>3.3707865587448795E-2</v>
      </c>
      <c r="U312" s="392"/>
    </row>
    <row r="313" spans="1:21">
      <c r="A313" s="392" t="s">
        <v>2064</v>
      </c>
      <c r="B313" s="392" t="s">
        <v>44</v>
      </c>
      <c r="C313" s="392" t="s">
        <v>60</v>
      </c>
      <c r="D313" s="392">
        <v>28</v>
      </c>
      <c r="E313" s="392">
        <v>0.22220000000000001</v>
      </c>
      <c r="F313" s="394"/>
      <c r="G313" s="394"/>
      <c r="H313" s="394" t="s">
        <v>100</v>
      </c>
      <c r="I313" s="394"/>
      <c r="J313" s="392">
        <v>1.3260274000000001</v>
      </c>
      <c r="K313" s="393">
        <v>9.0410959999999999E-2</v>
      </c>
      <c r="L313" s="392">
        <v>0.18082192</v>
      </c>
      <c r="M313" s="393">
        <v>4</v>
      </c>
      <c r="N313" s="392">
        <v>1.23561644</v>
      </c>
      <c r="O313" s="393">
        <v>9.0410959999999999E-2</v>
      </c>
      <c r="P313" s="392">
        <v>0.18082192</v>
      </c>
      <c r="Q313" s="393">
        <v>4</v>
      </c>
      <c r="R313" s="392">
        <v>-7.0617570000000005E-2</v>
      </c>
      <c r="S313" s="392">
        <v>1.0002716E-2</v>
      </c>
      <c r="T313" s="392">
        <f t="shared" si="4"/>
        <v>-3.5294118014469966E-2</v>
      </c>
      <c r="U313" s="392"/>
    </row>
    <row r="314" spans="1:21">
      <c r="A314" s="392" t="s">
        <v>2064</v>
      </c>
      <c r="B314" s="392" t="s">
        <v>44</v>
      </c>
      <c r="C314" s="392" t="s">
        <v>60</v>
      </c>
      <c r="D314" s="392">
        <v>63</v>
      </c>
      <c r="E314" s="392">
        <v>0.5</v>
      </c>
      <c r="F314" s="394"/>
      <c r="G314" s="394"/>
      <c r="H314" s="394" t="s">
        <v>100</v>
      </c>
      <c r="I314" s="394"/>
      <c r="J314" s="392">
        <v>1.1753424699999999</v>
      </c>
      <c r="K314" s="393">
        <v>7.5342469999999995E-2</v>
      </c>
      <c r="L314" s="392">
        <v>0.15068492999999999</v>
      </c>
      <c r="M314" s="393">
        <v>4</v>
      </c>
      <c r="N314" s="392">
        <v>0.96438356000000003</v>
      </c>
      <c r="O314" s="393">
        <v>0.22602739999999999</v>
      </c>
      <c r="P314" s="392">
        <v>0.45205478999999998</v>
      </c>
      <c r="Q314" s="393">
        <v>4</v>
      </c>
      <c r="R314" s="392">
        <v>-0.19782574</v>
      </c>
      <c r="S314" s="392">
        <v>5.9040779000000002E-2</v>
      </c>
      <c r="T314" s="392">
        <f t="shared" si="4"/>
        <v>-9.8591551928729829E-2</v>
      </c>
      <c r="U314" s="392"/>
    </row>
    <row r="315" spans="1:21">
      <c r="A315" s="392" t="s">
        <v>2064</v>
      </c>
      <c r="B315" s="392" t="s">
        <v>44</v>
      </c>
      <c r="C315" s="392" t="s">
        <v>60</v>
      </c>
      <c r="D315" s="392">
        <v>126</v>
      </c>
      <c r="E315" s="392">
        <v>1</v>
      </c>
      <c r="F315" s="394"/>
      <c r="G315" s="394"/>
      <c r="H315" s="394" t="s">
        <v>100</v>
      </c>
      <c r="I315" s="394" t="s">
        <v>100</v>
      </c>
      <c r="J315" s="392">
        <v>1.05479452</v>
      </c>
      <c r="K315" s="393">
        <v>9.0410959999999999E-2</v>
      </c>
      <c r="L315" s="392">
        <v>0.18082192</v>
      </c>
      <c r="M315" s="393">
        <v>4</v>
      </c>
      <c r="N315" s="392">
        <v>1.25068493</v>
      </c>
      <c r="O315" s="393">
        <v>4.5205479999999999E-2</v>
      </c>
      <c r="P315" s="392">
        <v>9.0410959999999999E-2</v>
      </c>
      <c r="Q315" s="393">
        <v>4</v>
      </c>
      <c r="R315" s="392">
        <v>0.17034537</v>
      </c>
      <c r="S315" s="392">
        <v>8.6533689999999993E-3</v>
      </c>
      <c r="T315" s="392">
        <f t="shared" si="4"/>
        <v>8.4967319921242443E-2</v>
      </c>
      <c r="U315" s="392"/>
    </row>
    <row r="316" spans="1:21">
      <c r="A316" s="392" t="s">
        <v>2065</v>
      </c>
      <c r="B316" s="392" t="s">
        <v>44</v>
      </c>
      <c r="C316" s="392" t="s">
        <v>60</v>
      </c>
      <c r="D316" s="392">
        <v>14</v>
      </c>
      <c r="E316" s="392">
        <v>0.1111</v>
      </c>
      <c r="F316" s="394"/>
      <c r="G316" s="394"/>
      <c r="H316" s="394" t="s">
        <v>100</v>
      </c>
      <c r="I316" s="394"/>
      <c r="J316" s="392">
        <v>1.3101393299999999</v>
      </c>
      <c r="K316" s="393">
        <v>0.13406077</v>
      </c>
      <c r="L316" s="392">
        <v>0.26812153999999999</v>
      </c>
      <c r="M316" s="393">
        <v>4</v>
      </c>
      <c r="N316" s="392">
        <v>1.2952744700000001</v>
      </c>
      <c r="O316" s="393">
        <v>0.13378377999999999</v>
      </c>
      <c r="P316" s="392">
        <v>0.26756756999999998</v>
      </c>
      <c r="Q316" s="393">
        <v>4</v>
      </c>
      <c r="R316" s="392">
        <v>-1.141088E-2</v>
      </c>
      <c r="S316" s="392">
        <v>2.1138533000000001E-2</v>
      </c>
      <c r="T316" s="392">
        <f t="shared" si="4"/>
        <v>-5.7053739409839111E-3</v>
      </c>
      <c r="U316" s="392"/>
    </row>
    <row r="317" spans="1:21">
      <c r="A317" s="392" t="s">
        <v>2065</v>
      </c>
      <c r="B317" s="392" t="s">
        <v>44</v>
      </c>
      <c r="C317" s="392" t="s">
        <v>60</v>
      </c>
      <c r="D317" s="392">
        <v>28</v>
      </c>
      <c r="E317" s="392">
        <v>0.22220000000000001</v>
      </c>
      <c r="F317" s="394"/>
      <c r="G317" s="394"/>
      <c r="H317" s="394" t="s">
        <v>100</v>
      </c>
      <c r="I317" s="394"/>
      <c r="J317" s="392">
        <v>1.3150327399999999</v>
      </c>
      <c r="K317" s="393">
        <v>7.4324319999999999E-2</v>
      </c>
      <c r="L317" s="392">
        <v>0.14864864999999999</v>
      </c>
      <c r="M317" s="393">
        <v>4</v>
      </c>
      <c r="N317" s="392">
        <v>1.12188182</v>
      </c>
      <c r="O317" s="393">
        <v>8.9189190000000002E-2</v>
      </c>
      <c r="P317" s="392">
        <v>0.17837838</v>
      </c>
      <c r="Q317" s="393">
        <v>4</v>
      </c>
      <c r="R317" s="392">
        <v>-0.15885409</v>
      </c>
      <c r="S317" s="392">
        <v>9.5145879999999992E-3</v>
      </c>
      <c r="T317" s="392">
        <f t="shared" si="4"/>
        <v>-7.9260439890022197E-2</v>
      </c>
      <c r="U317" s="392"/>
    </row>
    <row r="318" spans="1:21">
      <c r="A318" s="392" t="s">
        <v>2065</v>
      </c>
      <c r="B318" s="392" t="s">
        <v>44</v>
      </c>
      <c r="C318" s="392" t="s">
        <v>60</v>
      </c>
      <c r="D318" s="392">
        <v>63</v>
      </c>
      <c r="E318" s="392">
        <v>0.5</v>
      </c>
      <c r="F318" s="394"/>
      <c r="G318" s="394"/>
      <c r="H318" s="394" t="s">
        <v>100</v>
      </c>
      <c r="I318" s="394"/>
      <c r="J318" s="392">
        <v>1.17146215</v>
      </c>
      <c r="K318" s="393">
        <v>7.4601310000000004E-2</v>
      </c>
      <c r="L318" s="392">
        <v>0.14920262000000001</v>
      </c>
      <c r="M318" s="393">
        <v>4</v>
      </c>
      <c r="N318" s="392">
        <v>1.4092999799999999</v>
      </c>
      <c r="O318" s="393">
        <v>0.19324324000000001</v>
      </c>
      <c r="P318" s="392">
        <v>0.38648649000000002</v>
      </c>
      <c r="Q318" s="393">
        <v>4</v>
      </c>
      <c r="R318" s="392">
        <v>0.18484044999999999</v>
      </c>
      <c r="S318" s="392">
        <v>2.2857325000000001E-2</v>
      </c>
      <c r="T318" s="392">
        <f t="shared" si="4"/>
        <v>9.2157982029905217E-2</v>
      </c>
      <c r="U318" s="392"/>
    </row>
    <row r="319" spans="1:21">
      <c r="A319" s="392" t="s">
        <v>2065</v>
      </c>
      <c r="B319" s="392" t="s">
        <v>44</v>
      </c>
      <c r="C319" s="392" t="s">
        <v>60</v>
      </c>
      <c r="D319" s="392">
        <v>126</v>
      </c>
      <c r="E319" s="392">
        <v>1</v>
      </c>
      <c r="F319" s="394"/>
      <c r="G319" s="394"/>
      <c r="H319" s="394" t="s">
        <v>100</v>
      </c>
      <c r="I319" s="394" t="s">
        <v>100</v>
      </c>
      <c r="J319" s="392">
        <v>1.07248615</v>
      </c>
      <c r="K319" s="393">
        <v>0.10414638</v>
      </c>
      <c r="L319" s="392">
        <v>0.20829276999999999</v>
      </c>
      <c r="M319" s="393">
        <v>4</v>
      </c>
      <c r="N319" s="392">
        <v>1.17654021</v>
      </c>
      <c r="O319" s="393">
        <v>7.4232000000000006E-2</v>
      </c>
      <c r="P319" s="392">
        <v>0.14846398999999999</v>
      </c>
      <c r="Q319" s="393">
        <v>4</v>
      </c>
      <c r="R319" s="392">
        <v>9.2598639999999996E-2</v>
      </c>
      <c r="S319" s="392">
        <v>1.341064E-2</v>
      </c>
      <c r="T319" s="392">
        <f t="shared" ref="T319:T382" si="5">(N319-J319)/(J319+N319)</f>
        <v>4.626626964034336E-2</v>
      </c>
      <c r="U319" s="392"/>
    </row>
    <row r="320" spans="1:21">
      <c r="A320" s="392" t="s">
        <v>2066</v>
      </c>
      <c r="B320" s="392" t="s">
        <v>44</v>
      </c>
      <c r="C320" s="392" t="s">
        <v>60</v>
      </c>
      <c r="D320" s="392">
        <v>14</v>
      </c>
      <c r="E320" s="392">
        <v>0.1111</v>
      </c>
      <c r="F320" s="394"/>
      <c r="G320" s="394"/>
      <c r="H320" s="394" t="s">
        <v>100</v>
      </c>
      <c r="I320" s="394"/>
      <c r="J320" s="392">
        <v>1.2808219199999999</v>
      </c>
      <c r="K320" s="393">
        <v>0.10547945</v>
      </c>
      <c r="L320" s="392">
        <v>0.2109589</v>
      </c>
      <c r="M320" s="393">
        <v>4</v>
      </c>
      <c r="N320" s="392">
        <v>1.2808219199999999</v>
      </c>
      <c r="O320" s="393">
        <v>0.13561644</v>
      </c>
      <c r="P320" s="392">
        <v>0.27123288000000001</v>
      </c>
      <c r="Q320" s="393">
        <v>4</v>
      </c>
      <c r="R320" s="392">
        <v>0</v>
      </c>
      <c r="S320" s="392">
        <v>1.7993080000000002E-2</v>
      </c>
      <c r="T320" s="392">
        <f t="shared" si="5"/>
        <v>0</v>
      </c>
      <c r="U320" s="392"/>
    </row>
    <row r="321" spans="1:21">
      <c r="A321" s="392" t="s">
        <v>2066</v>
      </c>
      <c r="B321" s="392" t="s">
        <v>44</v>
      </c>
      <c r="C321" s="392" t="s">
        <v>60</v>
      </c>
      <c r="D321" s="392">
        <v>28</v>
      </c>
      <c r="E321" s="392">
        <v>0.22220000000000001</v>
      </c>
      <c r="F321" s="394"/>
      <c r="G321" s="394"/>
      <c r="H321" s="394" t="s">
        <v>100</v>
      </c>
      <c r="I321" s="394"/>
      <c r="J321" s="392">
        <v>1.3260274000000001</v>
      </c>
      <c r="K321" s="393">
        <v>9.0410959999999999E-2</v>
      </c>
      <c r="L321" s="392">
        <v>0.18082192</v>
      </c>
      <c r="M321" s="393">
        <v>4</v>
      </c>
      <c r="N321" s="392">
        <v>1.5671232900000001</v>
      </c>
      <c r="O321" s="393">
        <v>9.0410959999999999E-2</v>
      </c>
      <c r="P321" s="392">
        <v>0.18082192</v>
      </c>
      <c r="Q321" s="393">
        <v>4</v>
      </c>
      <c r="R321" s="392">
        <v>0.16705408999999999</v>
      </c>
      <c r="S321" s="392">
        <v>7.9771630000000007E-3</v>
      </c>
      <c r="T321" s="392">
        <f t="shared" si="5"/>
        <v>8.3333333045296706E-2</v>
      </c>
      <c r="U321" s="392"/>
    </row>
    <row r="322" spans="1:21">
      <c r="A322" s="392" t="s">
        <v>2066</v>
      </c>
      <c r="B322" s="392" t="s">
        <v>44</v>
      </c>
      <c r="C322" s="392" t="s">
        <v>60</v>
      </c>
      <c r="D322" s="392">
        <v>63</v>
      </c>
      <c r="E322" s="392">
        <v>0.5</v>
      </c>
      <c r="F322" s="394"/>
      <c r="G322" s="394"/>
      <c r="H322" s="394" t="s">
        <v>100</v>
      </c>
      <c r="I322" s="394"/>
      <c r="J322" s="392">
        <v>1.1904109599999999</v>
      </c>
      <c r="K322" s="393">
        <v>7.5342469999999995E-2</v>
      </c>
      <c r="L322" s="392">
        <v>0.15068492999999999</v>
      </c>
      <c r="M322" s="393">
        <v>4</v>
      </c>
      <c r="N322" s="392">
        <v>1.6726027400000001</v>
      </c>
      <c r="O322" s="393">
        <v>0.12054795</v>
      </c>
      <c r="P322" s="392">
        <v>0.24109589000000001</v>
      </c>
      <c r="Q322" s="393">
        <v>4</v>
      </c>
      <c r="R322" s="392">
        <v>0.34008234999999998</v>
      </c>
      <c r="S322" s="392">
        <v>9.2001519999999996E-3</v>
      </c>
      <c r="T322" s="392">
        <f t="shared" si="5"/>
        <v>0.16842105226391346</v>
      </c>
      <c r="U322" s="392"/>
    </row>
    <row r="323" spans="1:21">
      <c r="A323" s="392" t="s">
        <v>2066</v>
      </c>
      <c r="B323" s="392" t="s">
        <v>44</v>
      </c>
      <c r="C323" s="392" t="s">
        <v>60</v>
      </c>
      <c r="D323" s="392">
        <v>126</v>
      </c>
      <c r="E323" s="392">
        <v>1</v>
      </c>
      <c r="F323" s="394"/>
      <c r="G323" s="394"/>
      <c r="H323" s="394" t="s">
        <v>100</v>
      </c>
      <c r="I323" s="394" t="s">
        <v>100</v>
      </c>
      <c r="J323" s="392">
        <v>1.05479452</v>
      </c>
      <c r="K323" s="393">
        <v>0.10547945</v>
      </c>
      <c r="L323" s="392">
        <v>0.2109589</v>
      </c>
      <c r="M323" s="393">
        <v>4</v>
      </c>
      <c r="N323" s="392">
        <v>1.5068493199999999</v>
      </c>
      <c r="O323" s="393">
        <v>9.0410959999999999E-2</v>
      </c>
      <c r="P323" s="392">
        <v>0.18082192</v>
      </c>
      <c r="Q323" s="393">
        <v>4</v>
      </c>
      <c r="R323" s="392">
        <v>0.35667494</v>
      </c>
      <c r="S323" s="392">
        <v>1.3599999999999999E-2</v>
      </c>
      <c r="T323" s="392">
        <f t="shared" si="5"/>
        <v>0.1764705900723498</v>
      </c>
      <c r="U323" s="392"/>
    </row>
    <row r="324" spans="1:21">
      <c r="A324" s="392" t="s">
        <v>2026</v>
      </c>
      <c r="B324" s="392" t="s">
        <v>44</v>
      </c>
      <c r="C324" s="392" t="s">
        <v>60</v>
      </c>
      <c r="D324" s="392">
        <v>14</v>
      </c>
      <c r="E324" s="392">
        <v>0.1111</v>
      </c>
      <c r="F324" s="394"/>
      <c r="G324" s="394"/>
      <c r="H324" s="394" t="s">
        <v>100</v>
      </c>
      <c r="I324" s="394"/>
      <c r="J324" s="392">
        <v>1.32631579</v>
      </c>
      <c r="K324" s="392">
        <v>4.4210529999999998E-2</v>
      </c>
      <c r="L324" s="392">
        <v>8.8421050000000001E-2</v>
      </c>
      <c r="M324" s="393">
        <v>4</v>
      </c>
      <c r="N324" s="392">
        <v>0.1</v>
      </c>
      <c r="O324" s="393">
        <v>0.1</v>
      </c>
      <c r="P324" s="392">
        <v>0.2</v>
      </c>
      <c r="Q324" s="393">
        <v>4</v>
      </c>
      <c r="R324" s="392">
        <v>-2.5849901100000001</v>
      </c>
      <c r="S324" s="392">
        <v>1.0011111109999999</v>
      </c>
      <c r="T324" s="392">
        <f t="shared" si="5"/>
        <v>-0.85977859783771993</v>
      </c>
      <c r="U324" s="392"/>
    </row>
    <row r="325" spans="1:21">
      <c r="A325" s="392" t="s">
        <v>2026</v>
      </c>
      <c r="B325" s="392" t="s">
        <v>44</v>
      </c>
      <c r="C325" s="392" t="s">
        <v>60</v>
      </c>
      <c r="D325" s="392">
        <v>28</v>
      </c>
      <c r="E325" s="392">
        <v>0.22220000000000001</v>
      </c>
      <c r="F325" s="394"/>
      <c r="G325" s="394"/>
      <c r="H325" s="394" t="s">
        <v>100</v>
      </c>
      <c r="I325" s="394"/>
      <c r="J325" s="392">
        <v>1.61368421</v>
      </c>
      <c r="K325" s="392">
        <v>6.6315789999999999E-2</v>
      </c>
      <c r="L325" s="392">
        <v>0.13263158</v>
      </c>
      <c r="M325" s="393">
        <v>4</v>
      </c>
      <c r="N325" s="392">
        <v>0.64105263000000001</v>
      </c>
      <c r="O325" s="393">
        <v>0.39789474000000002</v>
      </c>
      <c r="P325" s="392">
        <v>0.79578947</v>
      </c>
      <c r="Q325" s="393">
        <v>4</v>
      </c>
      <c r="R325" s="392">
        <v>-0.92316361000000002</v>
      </c>
      <c r="S325" s="392">
        <v>0.38694452000000001</v>
      </c>
      <c r="T325" s="392">
        <f t="shared" si="5"/>
        <v>-0.43137254988923668</v>
      </c>
      <c r="U325" s="392"/>
    </row>
    <row r="326" spans="1:21">
      <c r="A326" s="392" t="s">
        <v>2026</v>
      </c>
      <c r="B326" s="392" t="s">
        <v>44</v>
      </c>
      <c r="C326" s="392" t="s">
        <v>60</v>
      </c>
      <c r="D326" s="392">
        <v>63</v>
      </c>
      <c r="E326" s="392">
        <v>0.5</v>
      </c>
      <c r="F326" s="394"/>
      <c r="G326" s="394"/>
      <c r="H326" s="394" t="s">
        <v>100</v>
      </c>
      <c r="I326" s="394"/>
      <c r="J326" s="392">
        <v>1.63578947</v>
      </c>
      <c r="K326" s="392">
        <v>0.11052632</v>
      </c>
      <c r="L326" s="392">
        <v>0.22105263</v>
      </c>
      <c r="M326" s="393">
        <v>4</v>
      </c>
      <c r="N326" s="392">
        <v>0.77368420999999998</v>
      </c>
      <c r="O326" s="393">
        <v>0.22105263</v>
      </c>
      <c r="P326" s="392">
        <v>0.44210526</v>
      </c>
      <c r="Q326" s="393">
        <v>4</v>
      </c>
      <c r="R326" s="392">
        <v>-0.74871703000000001</v>
      </c>
      <c r="S326" s="392">
        <v>8.6198028999999995E-2</v>
      </c>
      <c r="T326" s="392">
        <f t="shared" si="5"/>
        <v>-0.35779816445224666</v>
      </c>
      <c r="U326" s="392"/>
    </row>
    <row r="327" spans="1:21">
      <c r="A327" s="392" t="s">
        <v>2026</v>
      </c>
      <c r="B327" s="392" t="s">
        <v>44</v>
      </c>
      <c r="C327" s="392" t="s">
        <v>60</v>
      </c>
      <c r="D327" s="392">
        <v>126</v>
      </c>
      <c r="E327" s="392">
        <v>1</v>
      </c>
      <c r="F327" s="394"/>
      <c r="G327" s="394"/>
      <c r="H327" s="394" t="s">
        <v>100</v>
      </c>
      <c r="I327" s="394" t="s">
        <v>100</v>
      </c>
      <c r="J327" s="392">
        <v>1.34842105</v>
      </c>
      <c r="K327" s="392">
        <v>0.15473683999999999</v>
      </c>
      <c r="L327" s="392">
        <v>0.30947367999999997</v>
      </c>
      <c r="M327" s="393">
        <v>4</v>
      </c>
      <c r="N327" s="392">
        <v>1.26</v>
      </c>
      <c r="O327" s="393">
        <v>0.15473683999999999</v>
      </c>
      <c r="P327" s="392">
        <v>0.30947367999999997</v>
      </c>
      <c r="Q327" s="393">
        <v>4</v>
      </c>
      <c r="R327" s="392">
        <v>-6.7822599999999997E-2</v>
      </c>
      <c r="S327" s="392">
        <v>2.8250067E-2</v>
      </c>
      <c r="T327" s="392">
        <f t="shared" si="5"/>
        <v>-3.389830411006689E-2</v>
      </c>
      <c r="U327" s="392"/>
    </row>
    <row r="328" spans="1:21">
      <c r="A328" s="392" t="s">
        <v>2027</v>
      </c>
      <c r="B328" s="392" t="s">
        <v>44</v>
      </c>
      <c r="C328" s="392" t="s">
        <v>60</v>
      </c>
      <c r="D328" s="392">
        <v>14</v>
      </c>
      <c r="E328" s="392">
        <v>0.1111</v>
      </c>
      <c r="F328" s="394"/>
      <c r="G328" s="394"/>
      <c r="H328" s="394" t="s">
        <v>100</v>
      </c>
      <c r="I328" s="394"/>
      <c r="J328" s="392">
        <v>1.3192209100000001</v>
      </c>
      <c r="K328" s="393">
        <v>6.6674810000000001E-2</v>
      </c>
      <c r="L328" s="392">
        <v>0.13334962</v>
      </c>
      <c r="M328" s="393">
        <v>4</v>
      </c>
      <c r="N328" s="392">
        <v>0.27464892000000002</v>
      </c>
      <c r="O328" s="393">
        <v>0.17779949</v>
      </c>
      <c r="P328" s="392">
        <v>0.35559897000000001</v>
      </c>
      <c r="Q328" s="393">
        <v>4</v>
      </c>
      <c r="R328" s="392">
        <v>-1.56930299</v>
      </c>
      <c r="S328" s="392">
        <v>0.42164239100000001</v>
      </c>
      <c r="T328" s="392">
        <f t="shared" si="5"/>
        <v>-0.65536844373294911</v>
      </c>
      <c r="U328" s="392"/>
    </row>
    <row r="329" spans="1:21">
      <c r="A329" s="392" t="s">
        <v>2027</v>
      </c>
      <c r="B329" s="392" t="s">
        <v>44</v>
      </c>
      <c r="C329" s="392" t="s">
        <v>60</v>
      </c>
      <c r="D329" s="392">
        <v>28</v>
      </c>
      <c r="E329" s="392">
        <v>0.22220000000000001</v>
      </c>
      <c r="F329" s="394"/>
      <c r="G329" s="394"/>
      <c r="H329" s="394" t="s">
        <v>100</v>
      </c>
      <c r="I329" s="394"/>
      <c r="J329" s="392">
        <v>1.60079375</v>
      </c>
      <c r="K329" s="393">
        <v>6.6674810000000001E-2</v>
      </c>
      <c r="L329" s="392">
        <v>0.13334961000000001</v>
      </c>
      <c r="M329" s="393">
        <v>4</v>
      </c>
      <c r="N329" s="392">
        <v>4.5048240000000003E-2</v>
      </c>
      <c r="O329" s="393">
        <v>6.6503850000000003E-2</v>
      </c>
      <c r="P329" s="392">
        <v>0.13300769000000001</v>
      </c>
      <c r="Q329" s="393">
        <v>4</v>
      </c>
      <c r="R329" s="392">
        <v>-3.5705210699999999</v>
      </c>
      <c r="S329" s="392">
        <v>2.181139918</v>
      </c>
      <c r="T329" s="392">
        <f t="shared" si="5"/>
        <v>-0.94525812286512378</v>
      </c>
      <c r="U329" s="392"/>
    </row>
    <row r="330" spans="1:21">
      <c r="A330" s="392" t="s">
        <v>2027</v>
      </c>
      <c r="B330" s="392" t="s">
        <v>44</v>
      </c>
      <c r="C330" s="392" t="s">
        <v>60</v>
      </c>
      <c r="D330" s="392">
        <v>63</v>
      </c>
      <c r="E330" s="392">
        <v>0.5</v>
      </c>
      <c r="F330" s="394"/>
      <c r="G330" s="394"/>
      <c r="H330" s="394" t="s">
        <v>100</v>
      </c>
      <c r="I330" s="394"/>
      <c r="J330" s="392">
        <v>1.6158383199999999</v>
      </c>
      <c r="K330" s="393">
        <v>0.13334962</v>
      </c>
      <c r="L330" s="392">
        <v>0.26669923000000001</v>
      </c>
      <c r="M330" s="393">
        <v>4</v>
      </c>
      <c r="N330" s="392">
        <v>0.10454268</v>
      </c>
      <c r="O330" s="393">
        <v>0.13334962</v>
      </c>
      <c r="P330" s="392">
        <v>0.26669923000000001</v>
      </c>
      <c r="Q330" s="393">
        <v>4</v>
      </c>
      <c r="R330" s="392">
        <v>-2.7380137900000001</v>
      </c>
      <c r="S330" s="392">
        <v>1.633843339</v>
      </c>
      <c r="T330" s="392">
        <f t="shared" si="5"/>
        <v>-0.87846566545433835</v>
      </c>
      <c r="U330" s="392"/>
    </row>
    <row r="331" spans="1:21">
      <c r="A331" s="392" t="s">
        <v>2027</v>
      </c>
      <c r="B331" s="392" t="s">
        <v>44</v>
      </c>
      <c r="C331" s="392" t="s">
        <v>60</v>
      </c>
      <c r="D331" s="392">
        <v>126</v>
      </c>
      <c r="E331" s="392">
        <v>1</v>
      </c>
      <c r="F331" s="394"/>
      <c r="G331" s="394"/>
      <c r="H331" s="394" t="s">
        <v>100</v>
      </c>
      <c r="I331" s="394" t="s">
        <v>100</v>
      </c>
      <c r="J331" s="392">
        <v>1.2971669299999999</v>
      </c>
      <c r="K331" s="393">
        <v>0.15574551</v>
      </c>
      <c r="L331" s="392">
        <v>0.31149103</v>
      </c>
      <c r="M331" s="393">
        <v>4</v>
      </c>
      <c r="N331" s="392">
        <v>1.6527659100000001</v>
      </c>
      <c r="O331" s="393">
        <v>0.15540359000000001</v>
      </c>
      <c r="P331" s="392">
        <v>0.31080718000000002</v>
      </c>
      <c r="Q331" s="393">
        <v>4</v>
      </c>
      <c r="R331" s="392">
        <v>0.24226759</v>
      </c>
      <c r="S331" s="392">
        <v>2.3256780000000001E-2</v>
      </c>
      <c r="T331" s="392">
        <f t="shared" si="5"/>
        <v>0.12054477145316982</v>
      </c>
      <c r="U331" s="392"/>
    </row>
    <row r="332" spans="1:21">
      <c r="A332" s="392" t="s">
        <v>2028</v>
      </c>
      <c r="B332" s="392" t="s">
        <v>44</v>
      </c>
      <c r="C332" s="392" t="s">
        <v>60</v>
      </c>
      <c r="D332" s="392">
        <v>14</v>
      </c>
      <c r="E332" s="392">
        <v>0.1111</v>
      </c>
      <c r="F332" s="394"/>
      <c r="G332" s="394"/>
      <c r="H332" s="394" t="s">
        <v>100</v>
      </c>
      <c r="I332" s="394"/>
      <c r="J332" s="392">
        <v>1.3151310899999999</v>
      </c>
      <c r="K332" s="393">
        <v>8.7490639999999995E-2</v>
      </c>
      <c r="L332" s="392">
        <v>0.17498126999999999</v>
      </c>
      <c r="M332" s="393">
        <v>4</v>
      </c>
      <c r="N332" s="392">
        <v>1.7744569299999999</v>
      </c>
      <c r="O332" s="393">
        <v>6.5617980000000006E-2</v>
      </c>
      <c r="P332" s="392">
        <v>0.13123596000000001</v>
      </c>
      <c r="Q332" s="393">
        <v>4</v>
      </c>
      <c r="R332" s="392">
        <v>0.29955807000000001</v>
      </c>
      <c r="S332" s="392">
        <v>5.793192E-3</v>
      </c>
      <c r="T332" s="392">
        <f t="shared" si="5"/>
        <v>0.14866896072441399</v>
      </c>
      <c r="U332" s="392"/>
    </row>
    <row r="333" spans="1:21">
      <c r="A333" s="392" t="s">
        <v>2028</v>
      </c>
      <c r="B333" s="392" t="s">
        <v>44</v>
      </c>
      <c r="C333" s="392" t="s">
        <v>60</v>
      </c>
      <c r="D333" s="392">
        <v>28</v>
      </c>
      <c r="E333" s="392">
        <v>0.22220000000000001</v>
      </c>
      <c r="F333" s="394"/>
      <c r="G333" s="394"/>
      <c r="H333" s="394" t="s">
        <v>100</v>
      </c>
      <c r="I333" s="394"/>
      <c r="J333" s="392">
        <v>1.60576779</v>
      </c>
      <c r="K333" s="393">
        <v>8.7490639999999995E-2</v>
      </c>
      <c r="L333" s="392">
        <v>0.17498126999999999</v>
      </c>
      <c r="M333" s="393">
        <v>4</v>
      </c>
      <c r="N333" s="392">
        <v>1.64951311</v>
      </c>
      <c r="O333" s="393">
        <v>4.4044939999999998E-2</v>
      </c>
      <c r="P333" s="392">
        <v>8.8089890000000004E-2</v>
      </c>
      <c r="Q333" s="393">
        <v>4</v>
      </c>
      <c r="R333" s="392">
        <v>2.6878139999999998E-2</v>
      </c>
      <c r="S333" s="392">
        <v>3.6816259999999999E-3</v>
      </c>
      <c r="T333" s="392">
        <f t="shared" si="5"/>
        <v>1.343826273179681E-2</v>
      </c>
      <c r="U333" s="392"/>
    </row>
    <row r="334" spans="1:21">
      <c r="A334" s="392" t="s">
        <v>2028</v>
      </c>
      <c r="B334" s="392" t="s">
        <v>44</v>
      </c>
      <c r="C334" s="392" t="s">
        <v>60</v>
      </c>
      <c r="D334" s="392">
        <v>63</v>
      </c>
      <c r="E334" s="392">
        <v>0.5</v>
      </c>
      <c r="F334" s="394"/>
      <c r="G334" s="394"/>
      <c r="H334" s="394" t="s">
        <v>100</v>
      </c>
      <c r="I334" s="394"/>
      <c r="J334" s="392">
        <v>1.6559550599999999</v>
      </c>
      <c r="K334" s="393">
        <v>0.1093633</v>
      </c>
      <c r="L334" s="392">
        <v>0.21872659</v>
      </c>
      <c r="M334" s="393">
        <v>4</v>
      </c>
      <c r="N334" s="392">
        <v>1.5903370800000001</v>
      </c>
      <c r="O334" s="393">
        <v>4.3595509999999997E-2</v>
      </c>
      <c r="P334" s="392">
        <v>8.7191009999999999E-2</v>
      </c>
      <c r="Q334" s="393">
        <v>4</v>
      </c>
      <c r="R334" s="392">
        <v>-4.0431920000000003E-2</v>
      </c>
      <c r="S334" s="392">
        <v>5.1130610000000003E-3</v>
      </c>
      <c r="T334" s="392">
        <f t="shared" si="5"/>
        <v>-2.0213208537664097E-2</v>
      </c>
      <c r="U334" s="392"/>
    </row>
    <row r="335" spans="1:21">
      <c r="A335" s="392" t="s">
        <v>2028</v>
      </c>
      <c r="B335" s="392" t="s">
        <v>44</v>
      </c>
      <c r="C335" s="392" t="s">
        <v>60</v>
      </c>
      <c r="D335" s="392">
        <v>126</v>
      </c>
      <c r="E335" s="392">
        <v>1</v>
      </c>
      <c r="F335" s="394"/>
      <c r="G335" s="394"/>
      <c r="H335" s="394" t="s">
        <v>100</v>
      </c>
      <c r="I335" s="394" t="s">
        <v>100</v>
      </c>
      <c r="J335" s="392">
        <v>1.33445693</v>
      </c>
      <c r="K335" s="393">
        <v>0.10906367</v>
      </c>
      <c r="L335" s="392">
        <v>0.21812734</v>
      </c>
      <c r="M335" s="393">
        <v>4</v>
      </c>
      <c r="N335" s="392">
        <v>1.4217977500000001</v>
      </c>
      <c r="O335" s="393">
        <v>8.7490639999999995E-2</v>
      </c>
      <c r="P335" s="392">
        <v>0.17498126999999999</v>
      </c>
      <c r="Q335" s="393">
        <v>4</v>
      </c>
      <c r="R335" s="392">
        <v>6.3397679999999998E-2</v>
      </c>
      <c r="S335" s="392">
        <v>1.0466193E-2</v>
      </c>
      <c r="T335" s="392">
        <f t="shared" si="5"/>
        <v>3.1688225559765797E-2</v>
      </c>
      <c r="U335" s="392"/>
    </row>
    <row r="336" spans="1:21">
      <c r="A336" s="392" t="s">
        <v>2029</v>
      </c>
      <c r="B336" s="392" t="s">
        <v>44</v>
      </c>
      <c r="C336" s="392" t="s">
        <v>60</v>
      </c>
      <c r="D336" s="392">
        <v>14</v>
      </c>
      <c r="E336" s="392">
        <v>0.1111</v>
      </c>
      <c r="F336" s="394"/>
      <c r="G336" s="394"/>
      <c r="H336" s="394" t="s">
        <v>100</v>
      </c>
      <c r="I336" s="394"/>
      <c r="J336" s="392">
        <v>1.3154548699999999</v>
      </c>
      <c r="K336" s="393">
        <v>6.5617110000000006E-2</v>
      </c>
      <c r="L336" s="392">
        <v>0.13123423000000001</v>
      </c>
      <c r="M336" s="393">
        <v>4</v>
      </c>
      <c r="N336" s="392">
        <v>1.51230621</v>
      </c>
      <c r="O336" s="393">
        <v>6.5785360000000001E-2</v>
      </c>
      <c r="P336" s="392">
        <v>0.13157072</v>
      </c>
      <c r="Q336" s="393">
        <v>4</v>
      </c>
      <c r="R336" s="392">
        <v>0.13945326</v>
      </c>
      <c r="S336" s="392">
        <v>4.3804359999999997E-3</v>
      </c>
      <c r="T336" s="392">
        <f t="shared" si="5"/>
        <v>6.9613851535151636E-2</v>
      </c>
      <c r="U336" s="392"/>
    </row>
    <row r="337" spans="1:21">
      <c r="A337" s="392" t="s">
        <v>2029</v>
      </c>
      <c r="B337" s="392" t="s">
        <v>44</v>
      </c>
      <c r="C337" s="392" t="s">
        <v>60</v>
      </c>
      <c r="D337" s="392">
        <v>28</v>
      </c>
      <c r="E337" s="392">
        <v>0.22220000000000001</v>
      </c>
      <c r="F337" s="394"/>
      <c r="G337" s="394"/>
      <c r="H337" s="394" t="s">
        <v>100</v>
      </c>
      <c r="I337" s="394"/>
      <c r="J337" s="392">
        <v>1.62890278</v>
      </c>
      <c r="K337" s="393">
        <v>6.5617110000000006E-2</v>
      </c>
      <c r="L337" s="392">
        <v>0.13123423000000001</v>
      </c>
      <c r="M337" s="393">
        <v>4</v>
      </c>
      <c r="N337" s="392">
        <v>1.4756279299999999</v>
      </c>
      <c r="O337" s="393">
        <v>0.13123423000000001</v>
      </c>
      <c r="P337" s="392">
        <v>0.26246845000000002</v>
      </c>
      <c r="Q337" s="393">
        <v>4</v>
      </c>
      <c r="R337" s="392">
        <v>-9.8823030000000006E-2</v>
      </c>
      <c r="S337" s="392">
        <v>9.5320660000000005E-3</v>
      </c>
      <c r="T337" s="392">
        <f t="shared" si="5"/>
        <v>-4.9371342826884157E-2</v>
      </c>
      <c r="U337" s="392"/>
    </row>
    <row r="338" spans="1:21">
      <c r="A338" s="392" t="s">
        <v>2029</v>
      </c>
      <c r="B338" s="392" t="s">
        <v>44</v>
      </c>
      <c r="C338" s="392" t="s">
        <v>60</v>
      </c>
      <c r="D338" s="392">
        <v>63</v>
      </c>
      <c r="E338" s="392">
        <v>0.5</v>
      </c>
      <c r="F338" s="394"/>
      <c r="G338" s="394"/>
      <c r="H338" s="394" t="s">
        <v>100</v>
      </c>
      <c r="I338" s="394"/>
      <c r="J338" s="392">
        <v>1.65784161</v>
      </c>
      <c r="K338" s="393">
        <v>8.7657730000000003E-2</v>
      </c>
      <c r="L338" s="392">
        <v>0.17531547</v>
      </c>
      <c r="M338" s="393">
        <v>4</v>
      </c>
      <c r="N338" s="392">
        <v>1.3955413999999999</v>
      </c>
      <c r="O338" s="393">
        <v>0.15310660000000001</v>
      </c>
      <c r="P338" s="392">
        <v>0.30621320000000002</v>
      </c>
      <c r="Q338" s="393">
        <v>4</v>
      </c>
      <c r="R338" s="392">
        <v>-0.17223408000000001</v>
      </c>
      <c r="S338" s="392">
        <v>1.4832283999999999E-2</v>
      </c>
      <c r="T338" s="392">
        <f t="shared" si="5"/>
        <v>-8.590478467357425E-2</v>
      </c>
      <c r="U338" s="392"/>
    </row>
    <row r="339" spans="1:21">
      <c r="A339" s="392" t="s">
        <v>2029</v>
      </c>
      <c r="B339" s="392" t="s">
        <v>44</v>
      </c>
      <c r="C339" s="392" t="s">
        <v>60</v>
      </c>
      <c r="D339" s="392">
        <v>126</v>
      </c>
      <c r="E339" s="392">
        <v>1</v>
      </c>
      <c r="F339" s="394"/>
      <c r="G339" s="394"/>
      <c r="H339" s="394" t="s">
        <v>100</v>
      </c>
      <c r="I339" s="394" t="s">
        <v>100</v>
      </c>
      <c r="J339" s="392">
        <v>1.3809037399999999</v>
      </c>
      <c r="K339" s="393">
        <v>0.15293835</v>
      </c>
      <c r="L339" s="392">
        <v>0.3058767</v>
      </c>
      <c r="M339" s="393">
        <v>4</v>
      </c>
      <c r="N339" s="392">
        <v>1.31528662</v>
      </c>
      <c r="O339" s="393">
        <v>0.10953010000000001</v>
      </c>
      <c r="P339" s="392">
        <v>0.21906021000000001</v>
      </c>
      <c r="Q339" s="393">
        <v>4</v>
      </c>
      <c r="R339" s="392">
        <v>-4.8683560000000001E-2</v>
      </c>
      <c r="S339" s="392">
        <v>1.9200762E-2</v>
      </c>
      <c r="T339" s="392">
        <f t="shared" si="5"/>
        <v>-2.433697596930803E-2</v>
      </c>
      <c r="U339" s="392"/>
    </row>
    <row r="340" spans="1:21">
      <c r="A340" s="392" t="s">
        <v>2030</v>
      </c>
      <c r="B340" s="392" t="s">
        <v>44</v>
      </c>
      <c r="C340" s="392" t="s">
        <v>60</v>
      </c>
      <c r="D340" s="392">
        <v>14</v>
      </c>
      <c r="E340" s="392">
        <v>0.1111</v>
      </c>
      <c r="F340" s="394"/>
      <c r="G340" s="394"/>
      <c r="H340" s="394" t="s">
        <v>100</v>
      </c>
      <c r="I340" s="394"/>
      <c r="J340" s="392">
        <v>0.84</v>
      </c>
      <c r="K340" s="393">
        <v>0.11052632</v>
      </c>
      <c r="L340" s="392">
        <v>0.22105263</v>
      </c>
      <c r="M340" s="393">
        <v>4</v>
      </c>
      <c r="N340" s="392">
        <v>0.11052632</v>
      </c>
      <c r="O340" s="393">
        <v>0.11052632</v>
      </c>
      <c r="P340" s="392">
        <v>0.22105263</v>
      </c>
      <c r="Q340" s="393">
        <v>4</v>
      </c>
      <c r="R340" s="392">
        <v>-2.0281482500000001</v>
      </c>
      <c r="S340" s="392">
        <v>1.0173130189999999</v>
      </c>
      <c r="T340" s="392">
        <f t="shared" si="5"/>
        <v>-0.76744185263591658</v>
      </c>
      <c r="U340" s="392"/>
    </row>
    <row r="341" spans="1:21">
      <c r="A341" s="392" t="s">
        <v>2030</v>
      </c>
      <c r="B341" s="392" t="s">
        <v>44</v>
      </c>
      <c r="C341" s="392" t="s">
        <v>60</v>
      </c>
      <c r="D341" s="392">
        <v>28</v>
      </c>
      <c r="E341" s="392">
        <v>0.22220000000000001</v>
      </c>
      <c r="F341" s="394"/>
      <c r="G341" s="394"/>
      <c r="H341" s="394" t="s">
        <v>100</v>
      </c>
      <c r="I341" s="394"/>
      <c r="J341" s="392">
        <v>0.88421053000000005</v>
      </c>
      <c r="K341" s="393">
        <v>0.35368421</v>
      </c>
      <c r="L341" s="392">
        <v>0.70736842</v>
      </c>
      <c r="M341" s="393">
        <v>4</v>
      </c>
      <c r="N341" s="392">
        <v>0.11052632</v>
      </c>
      <c r="O341" s="393">
        <v>0.11052632</v>
      </c>
      <c r="P341" s="392">
        <v>0.22105263</v>
      </c>
      <c r="Q341" s="393">
        <v>4</v>
      </c>
      <c r="R341" s="392">
        <v>-2.0794415399999999</v>
      </c>
      <c r="S341" s="392">
        <v>1.160000001</v>
      </c>
      <c r="T341" s="392">
        <f t="shared" si="5"/>
        <v>-0.7777777710758379</v>
      </c>
      <c r="U341" s="392"/>
    </row>
    <row r="342" spans="1:21">
      <c r="A342" s="392" t="s">
        <v>2030</v>
      </c>
      <c r="B342" s="392" t="s">
        <v>44</v>
      </c>
      <c r="C342" s="392" t="s">
        <v>60</v>
      </c>
      <c r="D342" s="392">
        <v>63</v>
      </c>
      <c r="E342" s="392">
        <v>0.5</v>
      </c>
      <c r="F342" s="394"/>
      <c r="G342" s="394"/>
      <c r="H342" s="394" t="s">
        <v>100</v>
      </c>
      <c r="I342" s="394"/>
      <c r="J342" s="392">
        <v>0.88421053000000005</v>
      </c>
      <c r="K342" s="393">
        <v>0.22105263</v>
      </c>
      <c r="L342" s="392">
        <v>0.44210526</v>
      </c>
      <c r="M342" s="393">
        <v>4</v>
      </c>
      <c r="N342" s="392">
        <v>0.53052632</v>
      </c>
      <c r="O342" s="393">
        <v>0.17684211</v>
      </c>
      <c r="P342" s="392">
        <v>0.35368421</v>
      </c>
      <c r="Q342" s="393">
        <v>4</v>
      </c>
      <c r="R342" s="392">
        <v>-0.51082561999999998</v>
      </c>
      <c r="S342" s="392">
        <v>0.17361111100000001</v>
      </c>
      <c r="T342" s="392">
        <f t="shared" si="5"/>
        <v>-0.24999999823288693</v>
      </c>
      <c r="U342" s="392"/>
    </row>
    <row r="343" spans="1:21">
      <c r="A343" s="392" t="s">
        <v>2030</v>
      </c>
      <c r="B343" s="392" t="s">
        <v>44</v>
      </c>
      <c r="C343" s="392" t="s">
        <v>60</v>
      </c>
      <c r="D343" s="392">
        <v>126</v>
      </c>
      <c r="E343" s="392">
        <v>1</v>
      </c>
      <c r="F343" s="394"/>
      <c r="G343" s="394"/>
      <c r="H343" s="394" t="s">
        <v>100</v>
      </c>
      <c r="I343" s="394" t="s">
        <v>100</v>
      </c>
      <c r="J343" s="392">
        <v>0.72947368000000001</v>
      </c>
      <c r="K343" s="393">
        <v>0.35368421</v>
      </c>
      <c r="L343" s="392">
        <v>0.70736842</v>
      </c>
      <c r="M343" s="393">
        <v>4</v>
      </c>
      <c r="N343" s="392">
        <v>0.1</v>
      </c>
      <c r="O343" s="393">
        <v>0.1</v>
      </c>
      <c r="P343" s="392">
        <v>0.2</v>
      </c>
      <c r="Q343" s="393">
        <v>4</v>
      </c>
      <c r="R343" s="392">
        <v>-1.9871531099999999</v>
      </c>
      <c r="S343" s="392">
        <v>1.2350780539999999</v>
      </c>
      <c r="T343" s="392">
        <f t="shared" si="5"/>
        <v>-0.75888324750702163</v>
      </c>
      <c r="U343" s="392"/>
    </row>
    <row r="344" spans="1:21">
      <c r="A344" s="392" t="s">
        <v>2031</v>
      </c>
      <c r="B344" s="392" t="s">
        <v>44</v>
      </c>
      <c r="C344" s="392" t="s">
        <v>60</v>
      </c>
      <c r="D344" s="392">
        <v>14</v>
      </c>
      <c r="E344" s="392">
        <v>0.1111</v>
      </c>
      <c r="F344" s="394"/>
      <c r="G344" s="394"/>
      <c r="H344" s="394" t="s">
        <v>100</v>
      </c>
      <c r="I344" s="394"/>
      <c r="J344" s="392">
        <v>0.80240566999999996</v>
      </c>
      <c r="K344" s="393">
        <v>0.11112468</v>
      </c>
      <c r="L344" s="392">
        <v>0.22224936000000001</v>
      </c>
      <c r="M344" s="393">
        <v>4</v>
      </c>
      <c r="N344" s="392">
        <v>0.15788252999999999</v>
      </c>
      <c r="O344" s="393">
        <v>0.22224936000000001</v>
      </c>
      <c r="P344" s="392">
        <v>0.44449872000000001</v>
      </c>
      <c r="Q344" s="393">
        <v>4</v>
      </c>
      <c r="R344" s="392">
        <v>-1.62576305</v>
      </c>
      <c r="S344" s="392">
        <v>2.000765232</v>
      </c>
      <c r="T344" s="392">
        <f t="shared" si="5"/>
        <v>-0.67117677797144648</v>
      </c>
      <c r="U344" s="392"/>
    </row>
    <row r="345" spans="1:21">
      <c r="A345" s="392" t="s">
        <v>2031</v>
      </c>
      <c r="B345" s="392" t="s">
        <v>44</v>
      </c>
      <c r="C345" s="392" t="s">
        <v>60</v>
      </c>
      <c r="D345" s="392">
        <v>28</v>
      </c>
      <c r="E345" s="392">
        <v>0.22220000000000001</v>
      </c>
      <c r="F345" s="394"/>
      <c r="G345" s="394"/>
      <c r="H345" s="394" t="s">
        <v>100</v>
      </c>
      <c r="I345" s="394"/>
      <c r="J345" s="392">
        <v>0.83950420999999997</v>
      </c>
      <c r="K345" s="393">
        <v>0.33337403999999998</v>
      </c>
      <c r="L345" s="392">
        <v>0.66674807999999997</v>
      </c>
      <c r="M345" s="393">
        <v>4</v>
      </c>
      <c r="N345" s="392">
        <v>1.4173525499999999</v>
      </c>
      <c r="O345" s="393">
        <v>0.24430333000000001</v>
      </c>
      <c r="P345" s="392">
        <v>0.48860667000000002</v>
      </c>
      <c r="Q345" s="393">
        <v>4</v>
      </c>
      <c r="R345" s="392">
        <v>0.52373451000000004</v>
      </c>
      <c r="S345" s="392">
        <v>0.187404977</v>
      </c>
      <c r="T345" s="392">
        <f t="shared" si="5"/>
        <v>0.25604121193761542</v>
      </c>
      <c r="U345" s="392"/>
    </row>
    <row r="346" spans="1:21">
      <c r="A346" s="392" t="s">
        <v>2031</v>
      </c>
      <c r="B346" s="392" t="s">
        <v>44</v>
      </c>
      <c r="C346" s="392" t="s">
        <v>60</v>
      </c>
      <c r="D346" s="392">
        <v>63</v>
      </c>
      <c r="E346" s="392">
        <v>0.5</v>
      </c>
      <c r="F346" s="394"/>
      <c r="G346" s="394"/>
      <c r="H346" s="394" t="s">
        <v>100</v>
      </c>
      <c r="I346" s="394"/>
      <c r="J346" s="392">
        <v>0.83232384999999998</v>
      </c>
      <c r="K346" s="393">
        <v>0.20002442000000001</v>
      </c>
      <c r="L346" s="392">
        <v>0.40004885000000001</v>
      </c>
      <c r="M346" s="393">
        <v>4</v>
      </c>
      <c r="N346" s="392">
        <v>1.4768469900000001</v>
      </c>
      <c r="O346" s="393">
        <v>0.22224936000000001</v>
      </c>
      <c r="P346" s="392">
        <v>0.44449872000000001</v>
      </c>
      <c r="Q346" s="393">
        <v>4</v>
      </c>
      <c r="R346" s="392">
        <v>0.57344307999999999</v>
      </c>
      <c r="S346" s="392">
        <v>8.0400873999999997E-2</v>
      </c>
      <c r="T346" s="392">
        <f t="shared" si="5"/>
        <v>0.27911453272985209</v>
      </c>
      <c r="U346" s="392"/>
    </row>
    <row r="347" spans="1:21">
      <c r="A347" s="392" t="s">
        <v>2031</v>
      </c>
      <c r="B347" s="392" t="s">
        <v>44</v>
      </c>
      <c r="C347" s="392" t="s">
        <v>60</v>
      </c>
      <c r="D347" s="392">
        <v>126</v>
      </c>
      <c r="E347" s="392">
        <v>1</v>
      </c>
      <c r="F347" s="394"/>
      <c r="G347" s="394"/>
      <c r="H347" s="394" t="s">
        <v>100</v>
      </c>
      <c r="I347" s="394" t="s">
        <v>100</v>
      </c>
      <c r="J347" s="392">
        <v>0.66939797000000001</v>
      </c>
      <c r="K347" s="393">
        <v>0.35559897000000001</v>
      </c>
      <c r="L347" s="392">
        <v>0.71119794999999997</v>
      </c>
      <c r="M347" s="393">
        <v>4</v>
      </c>
      <c r="N347" s="392">
        <v>0.80274758999999996</v>
      </c>
      <c r="O347" s="393">
        <v>0.33337403999999998</v>
      </c>
      <c r="P347" s="392">
        <v>0.66674807999999997</v>
      </c>
      <c r="Q347" s="393">
        <v>4</v>
      </c>
      <c r="R347" s="392">
        <v>0.18166156999999999</v>
      </c>
      <c r="S347" s="392">
        <v>0.45466369400000001</v>
      </c>
      <c r="T347" s="392">
        <f t="shared" si="5"/>
        <v>9.0581817194761605E-2</v>
      </c>
      <c r="U347" s="392"/>
    </row>
    <row r="348" spans="1:21">
      <c r="A348" s="392" t="s">
        <v>2032</v>
      </c>
      <c r="B348" s="392" t="s">
        <v>44</v>
      </c>
      <c r="C348" s="392" t="s">
        <v>60</v>
      </c>
      <c r="D348" s="392">
        <v>14</v>
      </c>
      <c r="E348" s="392">
        <v>0.1111</v>
      </c>
      <c r="F348" s="394"/>
      <c r="G348" s="394"/>
      <c r="H348" s="394" t="s">
        <v>100</v>
      </c>
      <c r="I348" s="394"/>
      <c r="J348" s="392">
        <v>0.85835205999999997</v>
      </c>
      <c r="K348" s="393">
        <v>0.13123596000000001</v>
      </c>
      <c r="L348" s="392">
        <v>0.26247190999999997</v>
      </c>
      <c r="M348" s="393">
        <v>4</v>
      </c>
      <c r="N348" s="392">
        <v>0.28951311000000002</v>
      </c>
      <c r="O348" s="393">
        <v>0.17483145999999999</v>
      </c>
      <c r="P348" s="392">
        <v>0.34966291999999999</v>
      </c>
      <c r="Q348" s="393">
        <v>4</v>
      </c>
      <c r="R348" s="392">
        <v>-1.0868137600000001</v>
      </c>
      <c r="S348" s="392">
        <v>0.38804848800000002</v>
      </c>
      <c r="T348" s="392">
        <f t="shared" si="5"/>
        <v>-0.49556251454166866</v>
      </c>
      <c r="U348" s="392"/>
    </row>
    <row r="349" spans="1:21">
      <c r="A349" s="392" t="s">
        <v>2032</v>
      </c>
      <c r="B349" s="392" t="s">
        <v>44</v>
      </c>
      <c r="C349" s="392" t="s">
        <v>60</v>
      </c>
      <c r="D349" s="392">
        <v>28</v>
      </c>
      <c r="E349" s="392">
        <v>0.22220000000000001</v>
      </c>
      <c r="F349" s="394"/>
      <c r="G349" s="394"/>
      <c r="H349" s="394" t="s">
        <v>100</v>
      </c>
      <c r="I349" s="394"/>
      <c r="J349" s="392">
        <v>0.90838951000000001</v>
      </c>
      <c r="K349" s="393">
        <v>0.37183521000000003</v>
      </c>
      <c r="L349" s="392">
        <v>0.74367041</v>
      </c>
      <c r="M349" s="393">
        <v>4</v>
      </c>
      <c r="N349" s="392">
        <v>0.29595505999999999</v>
      </c>
      <c r="O349" s="393">
        <v>8.734082E-2</v>
      </c>
      <c r="P349" s="392">
        <v>0.17468164999999999</v>
      </c>
      <c r="Q349" s="393">
        <v>4</v>
      </c>
      <c r="R349" s="392">
        <v>-1.1214656599999999</v>
      </c>
      <c r="S349" s="392">
        <v>0.25464772600000002</v>
      </c>
      <c r="T349" s="392">
        <f t="shared" si="5"/>
        <v>-0.50852095426477495</v>
      </c>
      <c r="U349" s="392"/>
    </row>
    <row r="350" spans="1:21">
      <c r="A350" s="392" t="s">
        <v>2032</v>
      </c>
      <c r="B350" s="392" t="s">
        <v>44</v>
      </c>
      <c r="C350" s="392" t="s">
        <v>60</v>
      </c>
      <c r="D350" s="392">
        <v>63</v>
      </c>
      <c r="E350" s="392">
        <v>0.5</v>
      </c>
      <c r="F350" s="394"/>
      <c r="G350" s="394"/>
      <c r="H350" s="394" t="s">
        <v>100</v>
      </c>
      <c r="I350" s="394"/>
      <c r="J350" s="392">
        <v>0.93670412000000003</v>
      </c>
      <c r="K350" s="393">
        <v>0.19685393000000001</v>
      </c>
      <c r="L350" s="392">
        <v>0.39370786000000002</v>
      </c>
      <c r="M350" s="393">
        <v>4</v>
      </c>
      <c r="N350" s="392">
        <v>0.91483146000000004</v>
      </c>
      <c r="O350" s="393">
        <v>0.15310862</v>
      </c>
      <c r="P350" s="392">
        <v>0.30621723000000001</v>
      </c>
      <c r="Q350" s="393">
        <v>4</v>
      </c>
      <c r="R350" s="392">
        <v>-2.362761E-2</v>
      </c>
      <c r="S350" s="392">
        <v>7.2175773999999998E-2</v>
      </c>
      <c r="T350" s="392">
        <f t="shared" si="5"/>
        <v>-1.1813253947839331E-2</v>
      </c>
      <c r="U350" s="392"/>
    </row>
    <row r="351" spans="1:21">
      <c r="A351" s="392" t="s">
        <v>2032</v>
      </c>
      <c r="B351" s="392" t="s">
        <v>44</v>
      </c>
      <c r="C351" s="392" t="s">
        <v>60</v>
      </c>
      <c r="D351" s="392">
        <v>126</v>
      </c>
      <c r="E351" s="392">
        <v>1</v>
      </c>
      <c r="F351" s="394"/>
      <c r="G351" s="394"/>
      <c r="H351" s="394" t="s">
        <v>100</v>
      </c>
      <c r="I351" s="394" t="s">
        <v>100</v>
      </c>
      <c r="J351" s="392">
        <v>0.79003745000000003</v>
      </c>
      <c r="K351" s="393">
        <v>0.34996254999999998</v>
      </c>
      <c r="L351" s="392">
        <v>0.69992509000000003</v>
      </c>
      <c r="M351" s="393">
        <v>4</v>
      </c>
      <c r="N351" s="392">
        <v>0.41820225</v>
      </c>
      <c r="O351" s="393">
        <v>0.17498126999999999</v>
      </c>
      <c r="P351" s="392">
        <v>0.34996254999999998</v>
      </c>
      <c r="Q351" s="393">
        <v>4</v>
      </c>
      <c r="R351" s="392">
        <v>-0.63611519000000005</v>
      </c>
      <c r="S351" s="392">
        <v>0.37129150700000002</v>
      </c>
      <c r="T351" s="392">
        <f t="shared" si="5"/>
        <v>-0.30774953016359258</v>
      </c>
      <c r="U351" s="392"/>
    </row>
    <row r="352" spans="1:21">
      <c r="A352" s="392" t="s">
        <v>2033</v>
      </c>
      <c r="B352" s="392" t="s">
        <v>44</v>
      </c>
      <c r="C352" s="392" t="s">
        <v>60</v>
      </c>
      <c r="D352" s="392">
        <v>14</v>
      </c>
      <c r="E352" s="392">
        <v>0.1111</v>
      </c>
      <c r="F352" s="394"/>
      <c r="G352" s="394"/>
      <c r="H352" s="394" t="s">
        <v>100</v>
      </c>
      <c r="I352" s="394"/>
      <c r="J352" s="392">
        <v>0.86151904999999995</v>
      </c>
      <c r="K352" s="393">
        <v>0.13123423000000001</v>
      </c>
      <c r="L352" s="392">
        <v>0.26246845000000002</v>
      </c>
      <c r="M352" s="393">
        <v>4</v>
      </c>
      <c r="N352" s="392">
        <v>0.90526379000000001</v>
      </c>
      <c r="O352" s="393">
        <v>0.32808556999999999</v>
      </c>
      <c r="P352" s="392">
        <v>0.65617113000000005</v>
      </c>
      <c r="Q352" s="393">
        <v>4</v>
      </c>
      <c r="R352" s="392">
        <v>4.9529219999999999E-2</v>
      </c>
      <c r="S352" s="392">
        <v>0.15455223300000001</v>
      </c>
      <c r="T352" s="392">
        <f t="shared" si="5"/>
        <v>2.4759545434570818E-2</v>
      </c>
      <c r="U352" s="392"/>
    </row>
    <row r="353" spans="1:21">
      <c r="A353" s="392" t="s">
        <v>2033</v>
      </c>
      <c r="B353" s="392" t="s">
        <v>44</v>
      </c>
      <c r="C353" s="392" t="s">
        <v>60</v>
      </c>
      <c r="D353" s="392">
        <v>28</v>
      </c>
      <c r="E353" s="392">
        <v>0.22220000000000001</v>
      </c>
      <c r="F353" s="394"/>
      <c r="G353" s="394"/>
      <c r="H353" s="394" t="s">
        <v>100</v>
      </c>
      <c r="I353" s="394"/>
      <c r="J353" s="392">
        <v>0.93437086999999996</v>
      </c>
      <c r="K353" s="393">
        <v>0.30621320000000002</v>
      </c>
      <c r="L353" s="392">
        <v>0.61242638999999999</v>
      </c>
      <c r="M353" s="393">
        <v>4</v>
      </c>
      <c r="N353" s="392">
        <v>0.47505108000000001</v>
      </c>
      <c r="O353" s="393">
        <v>0.41557505</v>
      </c>
      <c r="P353" s="392">
        <v>0.8311501</v>
      </c>
      <c r="Q353" s="393">
        <v>4</v>
      </c>
      <c r="R353" s="392">
        <v>-0.67645111000000002</v>
      </c>
      <c r="S353" s="392">
        <v>0.87267762500000001</v>
      </c>
      <c r="T353" s="392">
        <f t="shared" si="5"/>
        <v>-0.32589232060704032</v>
      </c>
      <c r="U353" s="392"/>
    </row>
    <row r="354" spans="1:21">
      <c r="A354" s="392" t="s">
        <v>2033</v>
      </c>
      <c r="B354" s="392" t="s">
        <v>44</v>
      </c>
      <c r="C354" s="392" t="s">
        <v>60</v>
      </c>
      <c r="D354" s="392">
        <v>63</v>
      </c>
      <c r="E354" s="392">
        <v>0.5</v>
      </c>
      <c r="F354" s="394"/>
      <c r="G354" s="394"/>
      <c r="H354" s="394" t="s">
        <v>100</v>
      </c>
      <c r="I354" s="394"/>
      <c r="J354" s="392">
        <v>0.94160558000000005</v>
      </c>
      <c r="K354" s="393">
        <v>0.21872370999999999</v>
      </c>
      <c r="L354" s="392">
        <v>0.43744741999999998</v>
      </c>
      <c r="M354" s="393">
        <v>4</v>
      </c>
      <c r="N354" s="392">
        <v>0.74475424000000001</v>
      </c>
      <c r="O354" s="393">
        <v>0.37183031</v>
      </c>
      <c r="P354" s="392">
        <v>0.74366061999999999</v>
      </c>
      <c r="Q354" s="393">
        <v>4</v>
      </c>
      <c r="R354" s="392">
        <v>-0.2345322</v>
      </c>
      <c r="S354" s="392">
        <v>0.30322405699999999</v>
      </c>
      <c r="T354" s="392">
        <f t="shared" si="5"/>
        <v>-0.11673151700210696</v>
      </c>
      <c r="U354" s="392"/>
    </row>
    <row r="355" spans="1:21">
      <c r="A355" s="392" t="s">
        <v>2033</v>
      </c>
      <c r="B355" s="392" t="s">
        <v>44</v>
      </c>
      <c r="C355" s="392" t="s">
        <v>60</v>
      </c>
      <c r="D355" s="392">
        <v>126</v>
      </c>
      <c r="E355" s="392">
        <v>1</v>
      </c>
      <c r="F355" s="394"/>
      <c r="G355" s="394"/>
      <c r="H355" s="394" t="s">
        <v>100</v>
      </c>
      <c r="I355" s="394" t="s">
        <v>100</v>
      </c>
      <c r="J355" s="392">
        <v>0.79573369000000005</v>
      </c>
      <c r="K355" s="393">
        <v>0.32825381999999997</v>
      </c>
      <c r="L355" s="392">
        <v>0.65650763000000001</v>
      </c>
      <c r="M355" s="393">
        <v>4</v>
      </c>
      <c r="N355" s="392">
        <v>0.73011656999999996</v>
      </c>
      <c r="O355" s="393">
        <v>0.24059607999999999</v>
      </c>
      <c r="P355" s="392">
        <v>0.48119215999999998</v>
      </c>
      <c r="Q355" s="393">
        <v>4</v>
      </c>
      <c r="R355" s="392">
        <v>-8.6060349999999994E-2</v>
      </c>
      <c r="S355" s="392">
        <v>0.27876113800000002</v>
      </c>
      <c r="T355" s="392">
        <f t="shared" si="5"/>
        <v>-4.300364309666932E-2</v>
      </c>
      <c r="U355" s="392"/>
    </row>
    <row r="356" spans="1:21">
      <c r="A356" s="392" t="s">
        <v>2067</v>
      </c>
      <c r="B356" s="392" t="s">
        <v>44</v>
      </c>
      <c r="C356" s="392" t="s">
        <v>60</v>
      </c>
      <c r="D356" s="392">
        <v>14</v>
      </c>
      <c r="E356" s="392">
        <v>0.1111</v>
      </c>
      <c r="F356" s="394"/>
      <c r="G356" s="394"/>
      <c r="H356" s="394" t="s">
        <v>100</v>
      </c>
      <c r="I356" s="394"/>
      <c r="J356" s="392">
        <v>1.2958904099999999</v>
      </c>
      <c r="K356" s="393">
        <v>0.10547945</v>
      </c>
      <c r="L356" s="392">
        <v>0.2109589</v>
      </c>
      <c r="M356" s="393">
        <v>4</v>
      </c>
      <c r="N356" s="392">
        <v>1.1150684900000001</v>
      </c>
      <c r="O356" s="393">
        <v>7.5342469999999995E-2</v>
      </c>
      <c r="P356" s="392">
        <v>0.15068492999999999</v>
      </c>
      <c r="Q356" s="393">
        <v>4</v>
      </c>
      <c r="R356" s="392">
        <v>-0.1502822</v>
      </c>
      <c r="S356" s="392">
        <v>1.1190579000000001E-2</v>
      </c>
      <c r="T356" s="392">
        <f t="shared" si="5"/>
        <v>-7.5000001036931774E-2</v>
      </c>
      <c r="U356" s="392"/>
    </row>
    <row r="357" spans="1:21">
      <c r="A357" s="392" t="s">
        <v>2067</v>
      </c>
      <c r="B357" s="392" t="s">
        <v>44</v>
      </c>
      <c r="C357" s="392" t="s">
        <v>60</v>
      </c>
      <c r="D357" s="392">
        <v>28</v>
      </c>
      <c r="E357" s="392">
        <v>0.22220000000000001</v>
      </c>
      <c r="F357" s="394"/>
      <c r="G357" s="394"/>
      <c r="H357" s="394" t="s">
        <v>100</v>
      </c>
      <c r="I357" s="394"/>
      <c r="J357" s="392">
        <v>1.3260274000000001</v>
      </c>
      <c r="K357" s="393">
        <v>9.0410959999999999E-2</v>
      </c>
      <c r="L357" s="392">
        <v>0.18082192</v>
      </c>
      <c r="M357" s="393">
        <v>4</v>
      </c>
      <c r="N357" s="392">
        <v>0.69315068999999996</v>
      </c>
      <c r="O357" s="393">
        <v>0.13561644</v>
      </c>
      <c r="P357" s="392">
        <v>0.27123288000000001</v>
      </c>
      <c r="Q357" s="393">
        <v>4</v>
      </c>
      <c r="R357" s="392">
        <v>-0.64869542000000002</v>
      </c>
      <c r="S357" s="392">
        <v>4.2928532999999998E-2</v>
      </c>
      <c r="T357" s="392">
        <f t="shared" si="5"/>
        <v>-0.31343283345551759</v>
      </c>
      <c r="U357" s="392"/>
    </row>
    <row r="358" spans="1:21">
      <c r="A358" s="392" t="s">
        <v>2067</v>
      </c>
      <c r="B358" s="392" t="s">
        <v>44</v>
      </c>
      <c r="C358" s="392" t="s">
        <v>60</v>
      </c>
      <c r="D358" s="392">
        <v>63</v>
      </c>
      <c r="E358" s="392">
        <v>0.5</v>
      </c>
      <c r="F358" s="394"/>
      <c r="G358" s="394"/>
      <c r="H358" s="394" t="s">
        <v>100</v>
      </c>
      <c r="I358" s="394"/>
      <c r="J358" s="392">
        <v>1.1753424699999999</v>
      </c>
      <c r="K358" s="393">
        <v>7.5342469999999995E-2</v>
      </c>
      <c r="L358" s="392">
        <v>0.15068492999999999</v>
      </c>
      <c r="M358" s="393">
        <v>4</v>
      </c>
      <c r="N358" s="392">
        <v>0.58767122999999999</v>
      </c>
      <c r="O358" s="393">
        <v>0.45205478999999998</v>
      </c>
      <c r="P358" s="392">
        <v>0.90410959000000002</v>
      </c>
      <c r="Q358" s="393">
        <v>4</v>
      </c>
      <c r="R358" s="392">
        <v>-0.69314717999999997</v>
      </c>
      <c r="S358" s="392">
        <v>0.59582511299999996</v>
      </c>
      <c r="T358" s="392">
        <f t="shared" si="5"/>
        <v>-0.33333333711473712</v>
      </c>
      <c r="U358" s="392"/>
    </row>
    <row r="359" spans="1:21">
      <c r="A359" s="392" t="s">
        <v>2067</v>
      </c>
      <c r="B359" s="392" t="s">
        <v>44</v>
      </c>
      <c r="C359" s="392" t="s">
        <v>60</v>
      </c>
      <c r="D359" s="392">
        <v>126</v>
      </c>
      <c r="E359" s="392">
        <v>1</v>
      </c>
      <c r="F359" s="394"/>
      <c r="G359" s="394"/>
      <c r="H359" s="394" t="s">
        <v>100</v>
      </c>
      <c r="I359" s="394" t="s">
        <v>100</v>
      </c>
      <c r="J359" s="392">
        <v>1.05479452</v>
      </c>
      <c r="K359" s="393">
        <v>9.0410959999999999E-2</v>
      </c>
      <c r="L359" s="392">
        <v>0.18082192</v>
      </c>
      <c r="M359" s="393">
        <v>4</v>
      </c>
      <c r="N359" s="392">
        <v>0.96438356000000003</v>
      </c>
      <c r="O359" s="393">
        <v>7.5342469999999995E-2</v>
      </c>
      <c r="P359" s="392">
        <v>0.15068492999999999</v>
      </c>
      <c r="Q359" s="393">
        <v>4</v>
      </c>
      <c r="R359" s="392">
        <v>-8.9612159999999996E-2</v>
      </c>
      <c r="S359" s="392">
        <v>1.3450454000000001E-2</v>
      </c>
      <c r="T359" s="392">
        <f t="shared" si="5"/>
        <v>-4.4776119994329538E-2</v>
      </c>
      <c r="U359" s="392"/>
    </row>
    <row r="360" spans="1:21">
      <c r="A360" s="392" t="s">
        <v>2068</v>
      </c>
      <c r="B360" s="392" t="s">
        <v>44</v>
      </c>
      <c r="C360" s="392" t="s">
        <v>60</v>
      </c>
      <c r="D360" s="392">
        <v>14</v>
      </c>
      <c r="E360" s="392">
        <v>0.1111</v>
      </c>
      <c r="F360" s="394"/>
      <c r="G360" s="394"/>
      <c r="H360" s="394" t="s">
        <v>100</v>
      </c>
      <c r="I360" s="394"/>
      <c r="J360" s="392">
        <v>1.3101393299999999</v>
      </c>
      <c r="K360" s="393">
        <v>0.13406077</v>
      </c>
      <c r="L360" s="392">
        <v>0.26812153999999999</v>
      </c>
      <c r="M360" s="393">
        <v>4</v>
      </c>
      <c r="N360" s="392">
        <v>1.17635555</v>
      </c>
      <c r="O360" s="393">
        <v>0.20810811000000001</v>
      </c>
      <c r="P360" s="392">
        <v>0.41621622000000003</v>
      </c>
      <c r="Q360" s="393">
        <v>4</v>
      </c>
      <c r="R360" s="392">
        <v>-0.10771235</v>
      </c>
      <c r="S360" s="392">
        <v>4.1767385999999997E-2</v>
      </c>
      <c r="T360" s="392">
        <f t="shared" si="5"/>
        <v>-5.380416468020232E-2</v>
      </c>
      <c r="U360" s="392"/>
    </row>
    <row r="361" spans="1:21">
      <c r="A361" s="392" t="s">
        <v>2068</v>
      </c>
      <c r="B361" s="392" t="s">
        <v>44</v>
      </c>
      <c r="C361" s="392" t="s">
        <v>60</v>
      </c>
      <c r="D361" s="392">
        <v>28</v>
      </c>
      <c r="E361" s="392">
        <v>0.22220000000000001</v>
      </c>
      <c r="F361" s="394"/>
      <c r="G361" s="394"/>
      <c r="H361" s="394" t="s">
        <v>100</v>
      </c>
      <c r="I361" s="394"/>
      <c r="J361" s="392">
        <v>1.3150327399999999</v>
      </c>
      <c r="K361" s="393">
        <v>7.4324319999999999E-2</v>
      </c>
      <c r="L361" s="392">
        <v>0.14864864999999999</v>
      </c>
      <c r="M361" s="393">
        <v>4</v>
      </c>
      <c r="N361" s="392">
        <v>1.3152173899999999</v>
      </c>
      <c r="O361" s="393">
        <v>0.11882659</v>
      </c>
      <c r="P361" s="392">
        <v>0.23765317999999999</v>
      </c>
      <c r="Q361" s="393">
        <v>4</v>
      </c>
      <c r="R361" s="392">
        <v>1.4040999999999999E-4</v>
      </c>
      <c r="S361" s="392">
        <v>1.1357066000000001E-2</v>
      </c>
      <c r="T361" s="392">
        <f t="shared" si="5"/>
        <v>7.0202448768630387E-5</v>
      </c>
      <c r="U361" s="392"/>
    </row>
    <row r="362" spans="1:21">
      <c r="A362" s="392" t="s">
        <v>2068</v>
      </c>
      <c r="B362" s="392" t="s">
        <v>44</v>
      </c>
      <c r="C362" s="392" t="s">
        <v>60</v>
      </c>
      <c r="D362" s="392">
        <v>63</v>
      </c>
      <c r="E362" s="392">
        <v>0.5</v>
      </c>
      <c r="F362" s="394"/>
      <c r="G362" s="394"/>
      <c r="H362" s="394" t="s">
        <v>100</v>
      </c>
      <c r="I362" s="394"/>
      <c r="J362" s="392">
        <v>1.17146215</v>
      </c>
      <c r="K362" s="393">
        <v>7.4601310000000004E-2</v>
      </c>
      <c r="L362" s="392">
        <v>0.14920262000000001</v>
      </c>
      <c r="M362" s="393">
        <v>4</v>
      </c>
      <c r="N362" s="392">
        <v>1.11200269</v>
      </c>
      <c r="O362" s="393">
        <v>0.14864864999999999</v>
      </c>
      <c r="P362" s="392">
        <v>0.29729729999999999</v>
      </c>
      <c r="Q362" s="393">
        <v>4</v>
      </c>
      <c r="R362" s="392">
        <v>-5.2090049999999999E-2</v>
      </c>
      <c r="S362" s="392">
        <v>2.1924836999999999E-2</v>
      </c>
      <c r="T362" s="392">
        <f t="shared" si="5"/>
        <v>-2.6039139713664269E-2</v>
      </c>
      <c r="U362" s="392"/>
    </row>
    <row r="363" spans="1:21">
      <c r="A363" s="392" t="s">
        <v>2068</v>
      </c>
      <c r="B363" s="392" t="s">
        <v>44</v>
      </c>
      <c r="C363" s="392" t="s">
        <v>60</v>
      </c>
      <c r="D363" s="392">
        <v>126</v>
      </c>
      <c r="E363" s="392">
        <v>1</v>
      </c>
      <c r="F363" s="394"/>
      <c r="G363" s="394"/>
      <c r="H363" s="394" t="s">
        <v>100</v>
      </c>
      <c r="I363" s="394" t="s">
        <v>100</v>
      </c>
      <c r="J363" s="392">
        <v>1.07248615</v>
      </c>
      <c r="K363" s="393">
        <v>0.10414638</v>
      </c>
      <c r="L363" s="392">
        <v>0.20829276999999999</v>
      </c>
      <c r="M363" s="393">
        <v>4</v>
      </c>
      <c r="N363" s="392">
        <v>1.0723014900000001</v>
      </c>
      <c r="O363" s="393">
        <v>0.10405405</v>
      </c>
      <c r="P363" s="392">
        <v>0.20810811000000001</v>
      </c>
      <c r="Q363" s="393">
        <v>4</v>
      </c>
      <c r="R363" s="392">
        <v>-1.7218999999999999E-4</v>
      </c>
      <c r="S363" s="392">
        <v>1.8846239000000001E-2</v>
      </c>
      <c r="T363" s="392">
        <f t="shared" si="5"/>
        <v>-8.6097101902334551E-5</v>
      </c>
      <c r="U363" s="392"/>
    </row>
    <row r="364" spans="1:21">
      <c r="A364" s="392" t="s">
        <v>2069</v>
      </c>
      <c r="B364" s="392" t="s">
        <v>44</v>
      </c>
      <c r="C364" s="392" t="s">
        <v>60</v>
      </c>
      <c r="D364" s="392">
        <v>14</v>
      </c>
      <c r="E364" s="392">
        <v>0.1111</v>
      </c>
      <c r="F364" s="394"/>
      <c r="G364" s="394"/>
      <c r="H364" s="394" t="s">
        <v>100</v>
      </c>
      <c r="I364" s="394"/>
      <c r="J364" s="392">
        <v>1.29942924</v>
      </c>
      <c r="K364" s="392">
        <v>0.11891892</v>
      </c>
      <c r="L364" s="392">
        <v>0.23783783999999999</v>
      </c>
      <c r="M364" s="393">
        <v>4</v>
      </c>
      <c r="N364" s="392">
        <v>1.1507805900000001</v>
      </c>
      <c r="O364" s="393">
        <v>0.14846398999999999</v>
      </c>
      <c r="P364" s="392">
        <v>0.29692797999999998</v>
      </c>
      <c r="Q364" s="393">
        <v>4</v>
      </c>
      <c r="R364" s="392">
        <v>-0.12148463</v>
      </c>
      <c r="S364" s="392">
        <v>2.5019209000000001E-2</v>
      </c>
      <c r="T364" s="392">
        <f t="shared" si="5"/>
        <v>-6.0667722486445134E-2</v>
      </c>
      <c r="U364" s="392"/>
    </row>
    <row r="365" spans="1:21">
      <c r="A365" s="392" t="s">
        <v>2069</v>
      </c>
      <c r="B365" s="392" t="s">
        <v>44</v>
      </c>
      <c r="C365" s="392" t="s">
        <v>60</v>
      </c>
      <c r="D365" s="392">
        <v>28</v>
      </c>
      <c r="E365" s="392">
        <v>0.22220000000000001</v>
      </c>
      <c r="F365" s="394"/>
      <c r="G365" s="394"/>
      <c r="H365" s="394" t="s">
        <v>100</v>
      </c>
      <c r="I365" s="394"/>
      <c r="J365" s="392">
        <v>1.34900957</v>
      </c>
      <c r="K365" s="392">
        <v>8.9189190000000002E-2</v>
      </c>
      <c r="L365" s="392">
        <v>0.17837838</v>
      </c>
      <c r="M365" s="393">
        <v>4</v>
      </c>
      <c r="N365" s="392">
        <v>1.3787392999999999</v>
      </c>
      <c r="O365" s="393">
        <v>4.4594599999999998E-2</v>
      </c>
      <c r="P365" s="392">
        <v>8.9189190000000002E-2</v>
      </c>
      <c r="Q365" s="393">
        <v>4</v>
      </c>
      <c r="R365" s="392">
        <v>2.179886E-2</v>
      </c>
      <c r="S365" s="392">
        <v>5.4173010000000002E-3</v>
      </c>
      <c r="T365" s="392">
        <f t="shared" si="5"/>
        <v>1.0898998191134764E-2</v>
      </c>
      <c r="U365" s="392"/>
    </row>
    <row r="366" spans="1:21">
      <c r="A366" s="392" t="s">
        <v>2069</v>
      </c>
      <c r="B366" s="392" t="s">
        <v>44</v>
      </c>
      <c r="C366" s="392" t="s">
        <v>60</v>
      </c>
      <c r="D366" s="392">
        <v>63</v>
      </c>
      <c r="E366" s="392">
        <v>0.5</v>
      </c>
      <c r="F366" s="394"/>
      <c r="G366" s="394"/>
      <c r="H366" s="394" t="s">
        <v>100</v>
      </c>
      <c r="I366" s="394"/>
      <c r="J366" s="392">
        <v>1.2053466500000001</v>
      </c>
      <c r="K366" s="392">
        <v>7.4324319999999999E-2</v>
      </c>
      <c r="L366" s="392">
        <v>0.14864864999999999</v>
      </c>
      <c r="M366" s="393">
        <v>4</v>
      </c>
      <c r="N366" s="392">
        <v>0.96741648999999996</v>
      </c>
      <c r="O366" s="393">
        <v>0.14874097999999999</v>
      </c>
      <c r="P366" s="392">
        <v>0.29748194999999999</v>
      </c>
      <c r="Q366" s="393">
        <v>4</v>
      </c>
      <c r="R366" s="392">
        <v>-0.21989338</v>
      </c>
      <c r="S366" s="392">
        <v>2.7441508999999999E-2</v>
      </c>
      <c r="T366" s="392">
        <f t="shared" si="5"/>
        <v>-0.10950579730471685</v>
      </c>
      <c r="U366" s="392"/>
    </row>
    <row r="367" spans="1:21">
      <c r="A367" s="392" t="s">
        <v>2069</v>
      </c>
      <c r="B367" s="392" t="s">
        <v>44</v>
      </c>
      <c r="C367" s="392" t="s">
        <v>60</v>
      </c>
      <c r="D367" s="392">
        <v>126</v>
      </c>
      <c r="E367" s="392">
        <v>1</v>
      </c>
      <c r="F367" s="394"/>
      <c r="G367" s="394"/>
      <c r="H367" s="394" t="s">
        <v>100</v>
      </c>
      <c r="I367" s="394" t="s">
        <v>100</v>
      </c>
      <c r="J367" s="392">
        <v>1.0914134600000001</v>
      </c>
      <c r="K367" s="392">
        <v>0.10405405</v>
      </c>
      <c r="L367" s="392">
        <v>0.20810811000000001</v>
      </c>
      <c r="M367" s="393">
        <v>4</v>
      </c>
      <c r="N367" s="392">
        <v>1.44817022</v>
      </c>
      <c r="O367" s="393">
        <v>8.9189190000000002E-2</v>
      </c>
      <c r="P367" s="392">
        <v>0.17837838</v>
      </c>
      <c r="Q367" s="393">
        <v>4</v>
      </c>
      <c r="R367" s="392">
        <v>0.28282722999999999</v>
      </c>
      <c r="S367" s="392">
        <v>1.2882508000000001E-2</v>
      </c>
      <c r="T367" s="392">
        <f t="shared" si="5"/>
        <v>0.14047844251385327</v>
      </c>
      <c r="U367" s="392"/>
    </row>
    <row r="368" spans="1:21">
      <c r="A368" s="392" t="s">
        <v>2012</v>
      </c>
      <c r="B368" s="392" t="s">
        <v>44</v>
      </c>
      <c r="C368" s="392" t="s">
        <v>60</v>
      </c>
      <c r="D368" s="392">
        <v>14</v>
      </c>
      <c r="E368" s="392">
        <v>0.1111</v>
      </c>
      <c r="F368" s="394"/>
      <c r="G368" s="394"/>
      <c r="H368" s="394" t="s">
        <v>100</v>
      </c>
      <c r="I368" s="394"/>
      <c r="J368" s="392">
        <v>1.32631579</v>
      </c>
      <c r="K368" s="392">
        <v>4.4210529999999998E-2</v>
      </c>
      <c r="L368" s="392">
        <v>8.8421050000000001E-2</v>
      </c>
      <c r="M368" s="393">
        <v>4</v>
      </c>
      <c r="N368" s="392">
        <v>0.1</v>
      </c>
      <c r="O368" s="392">
        <v>0.1</v>
      </c>
      <c r="P368" s="392">
        <v>0.2</v>
      </c>
      <c r="Q368" s="393">
        <v>4</v>
      </c>
      <c r="R368" s="392">
        <v>-2.5849901100000001</v>
      </c>
      <c r="S368" s="392">
        <v>1.0011111109999999</v>
      </c>
      <c r="T368" s="392">
        <f t="shared" si="5"/>
        <v>-0.85977859783771993</v>
      </c>
      <c r="U368" s="392"/>
    </row>
    <row r="369" spans="1:21">
      <c r="A369" s="392" t="s">
        <v>2012</v>
      </c>
      <c r="B369" s="392" t="s">
        <v>44</v>
      </c>
      <c r="C369" s="392" t="s">
        <v>60</v>
      </c>
      <c r="D369" s="392">
        <v>28</v>
      </c>
      <c r="E369" s="392">
        <v>0.22220000000000001</v>
      </c>
      <c r="F369" s="394"/>
      <c r="G369" s="394"/>
      <c r="H369" s="394" t="s">
        <v>100</v>
      </c>
      <c r="I369" s="394"/>
      <c r="J369" s="392">
        <v>1.61368421</v>
      </c>
      <c r="K369" s="392">
        <v>6.6315789999999999E-2</v>
      </c>
      <c r="L369" s="392">
        <v>0.13263158</v>
      </c>
      <c r="M369" s="393">
        <v>4</v>
      </c>
      <c r="N369" s="392">
        <v>0.22105263</v>
      </c>
      <c r="O369" s="392">
        <v>0.13263158</v>
      </c>
      <c r="P369" s="392">
        <v>0.26526316</v>
      </c>
      <c r="Q369" s="393">
        <v>4</v>
      </c>
      <c r="R369" s="392">
        <v>-1.98787435</v>
      </c>
      <c r="S369" s="392">
        <v>0.36168887100000002</v>
      </c>
      <c r="T369" s="392">
        <f t="shared" si="5"/>
        <v>-0.75903614602299041</v>
      </c>
      <c r="U369" s="392"/>
    </row>
    <row r="370" spans="1:21">
      <c r="A370" s="392" t="s">
        <v>2012</v>
      </c>
      <c r="B370" s="392" t="s">
        <v>44</v>
      </c>
      <c r="C370" s="392" t="s">
        <v>60</v>
      </c>
      <c r="D370" s="392">
        <v>63</v>
      </c>
      <c r="E370" s="392">
        <v>0.5</v>
      </c>
      <c r="F370" s="394"/>
      <c r="G370" s="394"/>
      <c r="H370" s="394" t="s">
        <v>100</v>
      </c>
      <c r="I370" s="394"/>
      <c r="J370" s="392">
        <v>1.63578947</v>
      </c>
      <c r="K370" s="392">
        <v>0.11052632</v>
      </c>
      <c r="L370" s="392">
        <v>0.22105263</v>
      </c>
      <c r="M370" s="393">
        <v>4</v>
      </c>
      <c r="N370" s="392">
        <v>0.22105263</v>
      </c>
      <c r="O370" s="392">
        <v>0.22105263</v>
      </c>
      <c r="P370" s="392">
        <v>0.44210526</v>
      </c>
      <c r="Q370" s="393">
        <v>4</v>
      </c>
      <c r="R370" s="392">
        <v>-2.0014799999999999</v>
      </c>
      <c r="S370" s="392">
        <v>1.004565376</v>
      </c>
      <c r="T370" s="392">
        <f t="shared" si="5"/>
        <v>-0.76190476293056908</v>
      </c>
      <c r="U370" s="392"/>
    </row>
    <row r="371" spans="1:21">
      <c r="A371" s="392" t="s">
        <v>2012</v>
      </c>
      <c r="B371" s="392" t="s">
        <v>44</v>
      </c>
      <c r="C371" s="392" t="s">
        <v>60</v>
      </c>
      <c r="D371" s="392">
        <v>126</v>
      </c>
      <c r="E371" s="392">
        <v>1</v>
      </c>
      <c r="F371" s="394"/>
      <c r="G371" s="394"/>
      <c r="H371" s="394" t="s">
        <v>100</v>
      </c>
      <c r="I371" s="394" t="s">
        <v>100</v>
      </c>
      <c r="J371" s="392">
        <v>1.34842105</v>
      </c>
      <c r="K371" s="392">
        <v>0.15473683999999999</v>
      </c>
      <c r="L371" s="392">
        <v>0.30947367999999997</v>
      </c>
      <c r="M371" s="393">
        <v>4</v>
      </c>
      <c r="N371" s="392">
        <v>6.6315789999999999E-2</v>
      </c>
      <c r="O371" s="392">
        <v>6.6315789999999999E-2</v>
      </c>
      <c r="P371" s="392">
        <v>0.13263158</v>
      </c>
      <c r="Q371" s="393">
        <v>4</v>
      </c>
      <c r="R371" s="392">
        <v>-3.0122615800000001</v>
      </c>
      <c r="S371" s="392">
        <v>1.0131685029999999</v>
      </c>
      <c r="T371" s="392">
        <f t="shared" si="5"/>
        <v>-0.90624999911644344</v>
      </c>
      <c r="U371" s="392"/>
    </row>
    <row r="372" spans="1:21">
      <c r="A372" s="392" t="s">
        <v>2014</v>
      </c>
      <c r="B372" s="392" t="s">
        <v>44</v>
      </c>
      <c r="C372" s="392" t="s">
        <v>60</v>
      </c>
      <c r="D372" s="392">
        <v>14</v>
      </c>
      <c r="E372" s="392">
        <v>0.1111</v>
      </c>
      <c r="F372" s="394"/>
      <c r="G372" s="394"/>
      <c r="H372" s="394" t="s">
        <v>100</v>
      </c>
      <c r="I372" s="394"/>
      <c r="J372" s="392">
        <v>1.3192209100000001</v>
      </c>
      <c r="K372" s="393">
        <v>6.6674810000000001E-2</v>
      </c>
      <c r="L372" s="392">
        <v>0.13334962</v>
      </c>
      <c r="M372" s="393">
        <v>4</v>
      </c>
      <c r="N372" s="392">
        <v>0.65247283</v>
      </c>
      <c r="O372" s="393">
        <v>0.13334962</v>
      </c>
      <c r="P372" s="392">
        <v>0.26669923000000001</v>
      </c>
      <c r="Q372" s="393">
        <v>4</v>
      </c>
      <c r="R372" s="392">
        <v>-0.70402712000000001</v>
      </c>
      <c r="S372" s="392">
        <v>4.4323838999999997E-2</v>
      </c>
      <c r="T372" s="392">
        <f t="shared" si="5"/>
        <v>-0.33816006333721993</v>
      </c>
      <c r="U372" s="392"/>
    </row>
    <row r="373" spans="1:21">
      <c r="A373" s="392" t="s">
        <v>2014</v>
      </c>
      <c r="B373" s="392" t="s">
        <v>44</v>
      </c>
      <c r="C373" s="392" t="s">
        <v>60</v>
      </c>
      <c r="D373" s="392">
        <v>28</v>
      </c>
      <c r="E373" s="392">
        <v>0.22220000000000001</v>
      </c>
      <c r="F373" s="394"/>
      <c r="G373" s="394"/>
      <c r="H373" s="394" t="s">
        <v>100</v>
      </c>
      <c r="I373" s="394"/>
      <c r="J373" s="392">
        <v>1.60079375</v>
      </c>
      <c r="K373" s="393">
        <v>6.6674810000000001E-2</v>
      </c>
      <c r="L373" s="392">
        <v>0.13334961000000001</v>
      </c>
      <c r="M373" s="393">
        <v>4</v>
      </c>
      <c r="N373" s="392">
        <v>0.20062279</v>
      </c>
      <c r="O373" s="393">
        <v>0.13317866</v>
      </c>
      <c r="P373" s="392">
        <v>0.26635731000000001</v>
      </c>
      <c r="Q373" s="393">
        <v>4</v>
      </c>
      <c r="R373" s="392">
        <v>-2.0768284100000001</v>
      </c>
      <c r="S373" s="392">
        <v>0.44239998899999999</v>
      </c>
      <c r="T373" s="392">
        <f t="shared" si="5"/>
        <v>-0.7772610769966618</v>
      </c>
      <c r="U373" s="392"/>
    </row>
    <row r="374" spans="1:21">
      <c r="A374" s="392" t="s">
        <v>2014</v>
      </c>
      <c r="B374" s="392" t="s">
        <v>44</v>
      </c>
      <c r="C374" s="392" t="s">
        <v>60</v>
      </c>
      <c r="D374" s="392">
        <v>63</v>
      </c>
      <c r="E374" s="392">
        <v>0.5</v>
      </c>
      <c r="F374" s="394"/>
      <c r="G374" s="394"/>
      <c r="H374" s="394" t="s">
        <v>100</v>
      </c>
      <c r="I374" s="394"/>
      <c r="J374" s="392">
        <v>1.6158383199999999</v>
      </c>
      <c r="K374" s="393">
        <v>0.13334962</v>
      </c>
      <c r="L374" s="392">
        <v>0.26669923000000001</v>
      </c>
      <c r="M374" s="393">
        <v>4</v>
      </c>
      <c r="N374" s="392">
        <v>0.2154964</v>
      </c>
      <c r="O374" s="393">
        <v>0.17779949</v>
      </c>
      <c r="P374" s="392">
        <v>0.35559898000000001</v>
      </c>
      <c r="Q374" s="393">
        <v>4</v>
      </c>
      <c r="R374" s="392">
        <v>-2.01466499</v>
      </c>
      <c r="S374" s="392">
        <v>0.68755018400000001</v>
      </c>
      <c r="T374" s="392">
        <f t="shared" si="5"/>
        <v>-0.76465645777741831</v>
      </c>
      <c r="U374" s="392"/>
    </row>
    <row r="375" spans="1:21">
      <c r="A375" s="392" t="s">
        <v>2014</v>
      </c>
      <c r="B375" s="392" t="s">
        <v>44</v>
      </c>
      <c r="C375" s="392" t="s">
        <v>60</v>
      </c>
      <c r="D375" s="392">
        <v>126</v>
      </c>
      <c r="E375" s="392">
        <v>1</v>
      </c>
      <c r="F375" s="394"/>
      <c r="G375" s="394"/>
      <c r="H375" s="394" t="s">
        <v>100</v>
      </c>
      <c r="I375" s="394" t="s">
        <v>100</v>
      </c>
      <c r="J375" s="392">
        <v>1.2971669299999999</v>
      </c>
      <c r="K375" s="393">
        <v>0.15574551</v>
      </c>
      <c r="L375" s="392">
        <v>0.31149103</v>
      </c>
      <c r="M375" s="393">
        <v>4</v>
      </c>
      <c r="N375" s="392">
        <v>0.43039442999999999</v>
      </c>
      <c r="O375" s="393">
        <v>0.46672364999999999</v>
      </c>
      <c r="P375" s="392">
        <v>0.93344731000000003</v>
      </c>
      <c r="Q375" s="393">
        <v>4</v>
      </c>
      <c r="R375" s="392">
        <v>-1.1032358099999999</v>
      </c>
      <c r="S375" s="392">
        <v>1.190358993</v>
      </c>
      <c r="T375" s="392">
        <f t="shared" si="5"/>
        <v>-0.5017318169237126</v>
      </c>
      <c r="U375" s="392"/>
    </row>
    <row r="376" spans="1:21">
      <c r="A376" s="392" t="s">
        <v>2015</v>
      </c>
      <c r="B376" s="392" t="s">
        <v>44</v>
      </c>
      <c r="C376" s="392" t="s">
        <v>60</v>
      </c>
      <c r="D376" s="392">
        <v>14</v>
      </c>
      <c r="E376" s="392">
        <v>0.1111</v>
      </c>
      <c r="F376" s="394"/>
      <c r="G376" s="394"/>
      <c r="H376" s="394" t="s">
        <v>100</v>
      </c>
      <c r="I376" s="394"/>
      <c r="J376" s="392">
        <v>1.3151310899999999</v>
      </c>
      <c r="K376" s="393">
        <v>8.7490639999999995E-2</v>
      </c>
      <c r="L376" s="392">
        <v>0.17498126999999999</v>
      </c>
      <c r="M376" s="393">
        <v>4</v>
      </c>
      <c r="N376" s="392">
        <v>1.5338576799999999</v>
      </c>
      <c r="O376" s="393">
        <v>0.13138577000000001</v>
      </c>
      <c r="P376" s="392">
        <v>0.26277154000000003</v>
      </c>
      <c r="Q376" s="393">
        <v>4</v>
      </c>
      <c r="R376" s="392">
        <v>0.15384956999999999</v>
      </c>
      <c r="S376" s="392">
        <v>1.1762867E-2</v>
      </c>
      <c r="T376" s="392">
        <f t="shared" si="5"/>
        <v>7.6773412483475648E-2</v>
      </c>
      <c r="U376" s="392"/>
    </row>
    <row r="377" spans="1:21">
      <c r="A377" s="392" t="s">
        <v>2015</v>
      </c>
      <c r="B377" s="392" t="s">
        <v>44</v>
      </c>
      <c r="C377" s="392" t="s">
        <v>60</v>
      </c>
      <c r="D377" s="392">
        <v>28</v>
      </c>
      <c r="E377" s="392">
        <v>0.22220000000000001</v>
      </c>
      <c r="F377" s="394"/>
      <c r="G377" s="394"/>
      <c r="H377" s="394" t="s">
        <v>100</v>
      </c>
      <c r="I377" s="394"/>
      <c r="J377" s="392">
        <v>1.60576779</v>
      </c>
      <c r="K377" s="393">
        <v>8.7490639999999995E-2</v>
      </c>
      <c r="L377" s="392">
        <v>0.17498126999999999</v>
      </c>
      <c r="M377" s="393">
        <v>4</v>
      </c>
      <c r="N377" s="392">
        <v>1.4090636700000001</v>
      </c>
      <c r="O377" s="393">
        <v>0.13138577000000001</v>
      </c>
      <c r="P377" s="392">
        <v>0.26277152999999998</v>
      </c>
      <c r="Q377" s="393">
        <v>4</v>
      </c>
      <c r="R377" s="392">
        <v>-0.1306766</v>
      </c>
      <c r="S377" s="392">
        <v>1.1662957E-2</v>
      </c>
      <c r="T377" s="392">
        <f t="shared" si="5"/>
        <v>-6.5245478100457374E-2</v>
      </c>
      <c r="U377" s="392"/>
    </row>
    <row r="378" spans="1:21">
      <c r="A378" s="392" t="s">
        <v>2015</v>
      </c>
      <c r="B378" s="392" t="s">
        <v>44</v>
      </c>
      <c r="C378" s="392" t="s">
        <v>60</v>
      </c>
      <c r="D378" s="392">
        <v>63</v>
      </c>
      <c r="E378" s="392">
        <v>0.5</v>
      </c>
      <c r="F378" s="394"/>
      <c r="G378" s="394"/>
      <c r="H378" s="394" t="s">
        <v>100</v>
      </c>
      <c r="I378" s="394"/>
      <c r="J378" s="392">
        <v>1.6559550599999999</v>
      </c>
      <c r="K378" s="393">
        <v>0.1093633</v>
      </c>
      <c r="L378" s="392">
        <v>0.21872659</v>
      </c>
      <c r="M378" s="393">
        <v>4</v>
      </c>
      <c r="N378" s="392">
        <v>1.08741573</v>
      </c>
      <c r="O378" s="393">
        <v>8.7640449999999995E-2</v>
      </c>
      <c r="P378" s="392">
        <v>0.17528089999999999</v>
      </c>
      <c r="Q378" s="393">
        <v>4</v>
      </c>
      <c r="R378" s="392">
        <v>-0.42057391999999999</v>
      </c>
      <c r="S378" s="392">
        <v>1.0857182999999999E-2</v>
      </c>
      <c r="T378" s="392">
        <f t="shared" si="5"/>
        <v>-0.20724115459434481</v>
      </c>
      <c r="U378" s="392"/>
    </row>
    <row r="379" spans="1:21">
      <c r="A379" s="392" t="s">
        <v>2015</v>
      </c>
      <c r="B379" s="392" t="s">
        <v>44</v>
      </c>
      <c r="C379" s="392" t="s">
        <v>60</v>
      </c>
      <c r="D379" s="392">
        <v>126</v>
      </c>
      <c r="E379" s="392">
        <v>1</v>
      </c>
      <c r="F379" s="394"/>
      <c r="G379" s="394"/>
      <c r="H379" s="394" t="s">
        <v>100</v>
      </c>
      <c r="I379" s="394" t="s">
        <v>100</v>
      </c>
      <c r="J379" s="392">
        <v>1.33445693</v>
      </c>
      <c r="K379" s="393">
        <v>0.10906367</v>
      </c>
      <c r="L379" s="392">
        <v>0.21812734</v>
      </c>
      <c r="M379" s="393">
        <v>4</v>
      </c>
      <c r="N379" s="392">
        <v>1.0938576799999999</v>
      </c>
      <c r="O379" s="393">
        <v>0.37198502</v>
      </c>
      <c r="P379" s="392">
        <v>0.74397004</v>
      </c>
      <c r="Q379" s="393">
        <v>4</v>
      </c>
      <c r="R379" s="392">
        <v>-0.19881381000000001</v>
      </c>
      <c r="S379" s="392">
        <v>0.122325249</v>
      </c>
      <c r="T379" s="392">
        <f t="shared" si="5"/>
        <v>-9.9080757085260887E-2</v>
      </c>
      <c r="U379" s="392"/>
    </row>
    <row r="380" spans="1:21">
      <c r="A380" s="392" t="s">
        <v>2017</v>
      </c>
      <c r="B380" s="392" t="s">
        <v>44</v>
      </c>
      <c r="C380" s="392" t="s">
        <v>60</v>
      </c>
      <c r="D380" s="392">
        <v>14</v>
      </c>
      <c r="E380" s="392">
        <v>0.1111</v>
      </c>
      <c r="F380" s="394"/>
      <c r="G380" s="394"/>
      <c r="H380" s="394" t="s">
        <v>100</v>
      </c>
      <c r="I380" s="394"/>
      <c r="J380" s="392">
        <v>1.3154548699999999</v>
      </c>
      <c r="K380" s="393">
        <v>6.5617110000000006E-2</v>
      </c>
      <c r="L380" s="392">
        <v>0.13123423000000001</v>
      </c>
      <c r="M380" s="393">
        <v>4</v>
      </c>
      <c r="N380" s="392">
        <v>0.54975364000000004</v>
      </c>
      <c r="O380" s="393">
        <v>0.32791732000000001</v>
      </c>
      <c r="P380" s="392">
        <v>0.65583464000000002</v>
      </c>
      <c r="Q380" s="393">
        <v>4</v>
      </c>
      <c r="R380" s="392">
        <v>-0.87246754999999998</v>
      </c>
      <c r="S380" s="392">
        <v>0.35827715799999998</v>
      </c>
      <c r="T380" s="392">
        <f t="shared" si="5"/>
        <v>-0.41051776565184123</v>
      </c>
      <c r="U380" s="392"/>
    </row>
    <row r="381" spans="1:21">
      <c r="A381" s="392" t="s">
        <v>2017</v>
      </c>
      <c r="B381" s="392" t="s">
        <v>44</v>
      </c>
      <c r="C381" s="392" t="s">
        <v>60</v>
      </c>
      <c r="D381" s="392">
        <v>28</v>
      </c>
      <c r="E381" s="392">
        <v>0.22220000000000001</v>
      </c>
      <c r="F381" s="394"/>
      <c r="G381" s="394"/>
      <c r="H381" s="394" t="s">
        <v>100</v>
      </c>
      <c r="I381" s="394"/>
      <c r="J381" s="392">
        <v>1.62890278</v>
      </c>
      <c r="K381" s="393">
        <v>6.5617110000000006E-2</v>
      </c>
      <c r="L381" s="392">
        <v>0.13123423000000001</v>
      </c>
      <c r="M381" s="393">
        <v>4</v>
      </c>
      <c r="N381" s="392">
        <v>0.49153947999999997</v>
      </c>
      <c r="O381" s="393">
        <v>0.26246845000000002</v>
      </c>
      <c r="P381" s="392">
        <v>0.52493690999999998</v>
      </c>
      <c r="Q381" s="393">
        <v>4</v>
      </c>
      <c r="R381" s="392">
        <v>-1.1981196599999999</v>
      </c>
      <c r="S381" s="392">
        <v>0.286749111</v>
      </c>
      <c r="T381" s="392">
        <f t="shared" si="5"/>
        <v>-0.53638022664196483</v>
      </c>
      <c r="U381" s="392"/>
    </row>
    <row r="382" spans="1:21">
      <c r="A382" s="392" t="s">
        <v>2017</v>
      </c>
      <c r="B382" s="392" t="s">
        <v>44</v>
      </c>
      <c r="C382" s="392" t="s">
        <v>60</v>
      </c>
      <c r="D382" s="392">
        <v>63</v>
      </c>
      <c r="E382" s="392">
        <v>0.5</v>
      </c>
      <c r="F382" s="394"/>
      <c r="G382" s="394"/>
      <c r="H382" s="394" t="s">
        <v>100</v>
      </c>
      <c r="I382" s="394"/>
      <c r="J382" s="392">
        <v>1.65784161</v>
      </c>
      <c r="K382" s="393">
        <v>8.7657730000000003E-2</v>
      </c>
      <c r="L382" s="392">
        <v>0.17531547</v>
      </c>
      <c r="M382" s="393">
        <v>4</v>
      </c>
      <c r="N382" s="392">
        <v>1.7672034599999999</v>
      </c>
      <c r="O382" s="393">
        <v>0.10919361</v>
      </c>
      <c r="P382" s="392">
        <v>0.21838721</v>
      </c>
      <c r="Q382" s="393">
        <v>4</v>
      </c>
      <c r="R382" s="392">
        <v>6.3881809999999997E-2</v>
      </c>
      <c r="S382" s="392">
        <v>6.6135960000000002E-3</v>
      </c>
      <c r="T382" s="392">
        <f t="shared" si="5"/>
        <v>3.1930046981834312E-2</v>
      </c>
      <c r="U382" s="392"/>
    </row>
    <row r="383" spans="1:21">
      <c r="A383" s="392" t="s">
        <v>2017</v>
      </c>
      <c r="B383" s="392" t="s">
        <v>44</v>
      </c>
      <c r="C383" s="392" t="s">
        <v>60</v>
      </c>
      <c r="D383" s="392">
        <v>126</v>
      </c>
      <c r="E383" s="392">
        <v>1</v>
      </c>
      <c r="F383" s="394"/>
      <c r="G383" s="394"/>
      <c r="H383" s="394" t="s">
        <v>100</v>
      </c>
      <c r="I383" s="394" t="s">
        <v>100</v>
      </c>
      <c r="J383" s="392">
        <v>1.3809037399999999</v>
      </c>
      <c r="K383" s="393">
        <v>0.15293835</v>
      </c>
      <c r="L383" s="392">
        <v>0.3058767</v>
      </c>
      <c r="M383" s="393">
        <v>4</v>
      </c>
      <c r="N383" s="392">
        <v>1.1403076599999999</v>
      </c>
      <c r="O383" s="393">
        <v>8.7657730000000003E-2</v>
      </c>
      <c r="P383" s="392">
        <v>0.17531547</v>
      </c>
      <c r="Q383" s="393">
        <v>4</v>
      </c>
      <c r="R383" s="392">
        <v>-0.19144006999999999</v>
      </c>
      <c r="S383" s="392">
        <v>1.817539E-2</v>
      </c>
      <c r="T383" s="392">
        <f t="shared" ref="T383:T446" si="6">(N383-J383)/(J383+N383)</f>
        <v>-9.542876095197729E-2</v>
      </c>
      <c r="U383" s="392"/>
    </row>
    <row r="384" spans="1:21">
      <c r="A384" s="392" t="s">
        <v>2070</v>
      </c>
      <c r="B384" s="392" t="s">
        <v>44</v>
      </c>
      <c r="C384" s="392" t="s">
        <v>60</v>
      </c>
      <c r="D384" s="392">
        <v>0</v>
      </c>
      <c r="E384" s="392">
        <v>0</v>
      </c>
      <c r="F384" s="394" t="s">
        <v>100</v>
      </c>
      <c r="G384" s="394"/>
      <c r="H384" s="394"/>
      <c r="I384" s="394"/>
      <c r="J384" s="392">
        <v>58.757882500000001</v>
      </c>
      <c r="K384" s="393">
        <v>5.3891892199999996</v>
      </c>
      <c r="L384" s="392">
        <v>9.3343495399999998</v>
      </c>
      <c r="M384" s="393">
        <v>3</v>
      </c>
      <c r="N384" s="392">
        <v>171.93445600000001</v>
      </c>
      <c r="O384" s="393">
        <v>28.742342499999999</v>
      </c>
      <c r="P384" s="392">
        <v>49.783197600000001</v>
      </c>
      <c r="Q384" s="393">
        <v>3</v>
      </c>
      <c r="R384" s="392">
        <v>1.0736880200000001</v>
      </c>
      <c r="S384" s="392">
        <v>3.6358221000000003E-2</v>
      </c>
      <c r="T384" s="392">
        <f t="shared" si="6"/>
        <v>0.49059528476711861</v>
      </c>
      <c r="U384" s="392"/>
    </row>
    <row r="385" spans="1:21">
      <c r="A385" s="392" t="s">
        <v>2070</v>
      </c>
      <c r="B385" s="392" t="s">
        <v>44</v>
      </c>
      <c r="C385" s="392" t="s">
        <v>60</v>
      </c>
      <c r="D385" s="392">
        <v>365</v>
      </c>
      <c r="E385" s="392">
        <v>0.25</v>
      </c>
      <c r="F385" s="394"/>
      <c r="G385" s="394" t="s">
        <v>100</v>
      </c>
      <c r="H385" s="394"/>
      <c r="I385" s="394"/>
      <c r="J385" s="392">
        <v>102.170196</v>
      </c>
      <c r="K385" s="393">
        <v>7.1855856300000003</v>
      </c>
      <c r="L385" s="392">
        <v>12.4457994</v>
      </c>
      <c r="M385" s="393">
        <v>3</v>
      </c>
      <c r="N385" s="392">
        <v>15.943168099999999</v>
      </c>
      <c r="O385" s="393">
        <v>3.5963928100000002</v>
      </c>
      <c r="P385" s="392">
        <v>6.2291350699999999</v>
      </c>
      <c r="Q385" s="393">
        <v>3</v>
      </c>
      <c r="R385" s="392">
        <v>-1.8576096</v>
      </c>
      <c r="S385" s="392">
        <v>5.5830686999999997E-2</v>
      </c>
      <c r="T385" s="392">
        <f t="shared" si="6"/>
        <v>-0.73003616954806561</v>
      </c>
      <c r="U385" s="392"/>
    </row>
    <row r="386" spans="1:21">
      <c r="A386" s="392" t="s">
        <v>2070</v>
      </c>
      <c r="B386" s="392" t="s">
        <v>44</v>
      </c>
      <c r="C386" s="392" t="s">
        <v>60</v>
      </c>
      <c r="D386" s="392">
        <v>730</v>
      </c>
      <c r="E386" s="392">
        <v>0.5</v>
      </c>
      <c r="F386" s="394"/>
      <c r="G386" s="394"/>
      <c r="H386" s="394" t="s">
        <v>100</v>
      </c>
      <c r="I386" s="394"/>
      <c r="J386" s="392">
        <v>199.474401</v>
      </c>
      <c r="K386" s="393">
        <v>14.3711713</v>
      </c>
      <c r="L386" s="392">
        <v>24.891598800000001</v>
      </c>
      <c r="M386" s="393">
        <v>3</v>
      </c>
      <c r="N386" s="392">
        <v>71.9338561</v>
      </c>
      <c r="O386" s="393">
        <v>14.3675713</v>
      </c>
      <c r="P386" s="392">
        <v>24.885363399999999</v>
      </c>
      <c r="Q386" s="393">
        <v>3</v>
      </c>
      <c r="R386" s="392">
        <v>-1.01993888</v>
      </c>
      <c r="S386" s="392">
        <v>4.5083815999999999E-2</v>
      </c>
      <c r="T386" s="392">
        <f t="shared" si="6"/>
        <v>-0.46992138803281824</v>
      </c>
      <c r="U386" s="392"/>
    </row>
    <row r="387" spans="1:21">
      <c r="A387" s="392" t="s">
        <v>2070</v>
      </c>
      <c r="B387" s="392" t="s">
        <v>44</v>
      </c>
      <c r="C387" s="392" t="s">
        <v>60</v>
      </c>
      <c r="D387" s="392">
        <v>1095</v>
      </c>
      <c r="E387" s="392">
        <v>0.75</v>
      </c>
      <c r="F387" s="394"/>
      <c r="G387" s="394"/>
      <c r="H387" s="394" t="s">
        <v>100</v>
      </c>
      <c r="I387" s="394"/>
      <c r="J387" s="392">
        <v>253.66869299999999</v>
      </c>
      <c r="K387" s="393">
        <v>19.760360500000001</v>
      </c>
      <c r="L387" s="392">
        <v>34.225948299999999</v>
      </c>
      <c r="M387" s="393">
        <v>3</v>
      </c>
      <c r="N387" s="392">
        <v>454.86509000000001</v>
      </c>
      <c r="O387" s="393">
        <v>61.073877899999999</v>
      </c>
      <c r="P387" s="392">
        <v>105.78305899999999</v>
      </c>
      <c r="Q387" s="393">
        <v>3</v>
      </c>
      <c r="R387" s="392">
        <v>0.58397180999999998</v>
      </c>
      <c r="S387" s="392">
        <v>2.4096072E-2</v>
      </c>
      <c r="T387" s="392">
        <f t="shared" si="6"/>
        <v>0.28396161457272395</v>
      </c>
      <c r="U387" s="392"/>
    </row>
    <row r="388" spans="1:21">
      <c r="A388" s="392" t="s">
        <v>2070</v>
      </c>
      <c r="B388" s="392" t="s">
        <v>44</v>
      </c>
      <c r="C388" s="392" t="s">
        <v>60</v>
      </c>
      <c r="D388" s="392">
        <v>1460</v>
      </c>
      <c r="E388" s="392">
        <v>1</v>
      </c>
      <c r="F388" s="394"/>
      <c r="G388" s="394"/>
      <c r="H388" s="394" t="s">
        <v>100</v>
      </c>
      <c r="I388" s="394" t="s">
        <v>100</v>
      </c>
      <c r="J388" s="392">
        <v>158.75488200000001</v>
      </c>
      <c r="K388" s="393">
        <v>21.560356899999999</v>
      </c>
      <c r="L388" s="392">
        <v>37.343633500000003</v>
      </c>
      <c r="M388" s="393">
        <v>3</v>
      </c>
      <c r="N388" s="392">
        <v>216.23956799999999</v>
      </c>
      <c r="O388" s="393">
        <v>62.877474200000002</v>
      </c>
      <c r="P388" s="392">
        <v>108.90698</v>
      </c>
      <c r="Q388" s="393">
        <v>3</v>
      </c>
      <c r="R388" s="392">
        <v>0.30902551</v>
      </c>
      <c r="S388" s="392">
        <v>0.102995324</v>
      </c>
      <c r="T388" s="392">
        <f t="shared" si="6"/>
        <v>0.15329476476251844</v>
      </c>
      <c r="U388" s="392"/>
    </row>
    <row r="389" spans="1:21">
      <c r="A389" s="392" t="s">
        <v>2071</v>
      </c>
      <c r="B389" s="392" t="s">
        <v>44</v>
      </c>
      <c r="C389" s="392" t="s">
        <v>60</v>
      </c>
      <c r="D389" s="392">
        <v>0</v>
      </c>
      <c r="E389" s="392">
        <v>0</v>
      </c>
      <c r="F389" s="394" t="s">
        <v>100</v>
      </c>
      <c r="G389" s="394"/>
      <c r="H389" s="394"/>
      <c r="I389" s="394"/>
      <c r="J389" s="392">
        <v>58.757882500000001</v>
      </c>
      <c r="K389" s="393">
        <v>5.3891892199999996</v>
      </c>
      <c r="L389" s="392">
        <v>9.3343495399999998</v>
      </c>
      <c r="M389" s="393">
        <v>3</v>
      </c>
      <c r="N389" s="392">
        <v>98.278603399999994</v>
      </c>
      <c r="O389" s="393">
        <v>16.167567699999999</v>
      </c>
      <c r="P389" s="392">
        <v>28.0030486</v>
      </c>
      <c r="Q389" s="393">
        <v>3</v>
      </c>
      <c r="R389" s="392">
        <v>0.51438101999999997</v>
      </c>
      <c r="S389" s="392">
        <v>3.5475014999999999E-2</v>
      </c>
      <c r="T389" s="392">
        <f t="shared" si="6"/>
        <v>0.25166585124151708</v>
      </c>
      <c r="U389" s="392"/>
    </row>
    <row r="390" spans="1:21">
      <c r="A390" s="392" t="s">
        <v>2071</v>
      </c>
      <c r="B390" s="392" t="s">
        <v>44</v>
      </c>
      <c r="C390" s="392" t="s">
        <v>60</v>
      </c>
      <c r="D390" s="392">
        <v>365</v>
      </c>
      <c r="E390" s="392">
        <v>0.25</v>
      </c>
      <c r="F390" s="394"/>
      <c r="G390" s="394" t="s">
        <v>100</v>
      </c>
      <c r="H390" s="394"/>
      <c r="I390" s="394"/>
      <c r="J390" s="392">
        <v>102.170196</v>
      </c>
      <c r="K390" s="393">
        <v>7.1855856300000003</v>
      </c>
      <c r="L390" s="392">
        <v>12.4457994</v>
      </c>
      <c r="M390" s="393">
        <v>3</v>
      </c>
      <c r="N390" s="392">
        <v>8.7575824799999999</v>
      </c>
      <c r="O390" s="393">
        <v>7.1855856300000003</v>
      </c>
      <c r="P390" s="392">
        <v>12.4457994</v>
      </c>
      <c r="Q390" s="393">
        <v>3</v>
      </c>
      <c r="R390" s="392">
        <v>-2.45672011</v>
      </c>
      <c r="S390" s="392">
        <v>0.67816447400000002</v>
      </c>
      <c r="T390" s="392">
        <f t="shared" si="6"/>
        <v>-0.84210298628527991</v>
      </c>
      <c r="U390" s="392"/>
    </row>
    <row r="391" spans="1:21">
      <c r="A391" s="392" t="s">
        <v>2071</v>
      </c>
      <c r="B391" s="392" t="s">
        <v>44</v>
      </c>
      <c r="C391" s="392" t="s">
        <v>60</v>
      </c>
      <c r="D391" s="392">
        <v>730</v>
      </c>
      <c r="E391" s="392">
        <v>0.5</v>
      </c>
      <c r="F391" s="394"/>
      <c r="G391" s="394"/>
      <c r="H391" s="394" t="s">
        <v>100</v>
      </c>
      <c r="I391" s="394"/>
      <c r="J391" s="392">
        <v>199.474401</v>
      </c>
      <c r="K391" s="393">
        <v>14.3711713</v>
      </c>
      <c r="L391" s="392">
        <v>24.891598800000001</v>
      </c>
      <c r="M391" s="393">
        <v>3</v>
      </c>
      <c r="N391" s="392">
        <v>107.85818399999999</v>
      </c>
      <c r="O391" s="393">
        <v>35.927928100000003</v>
      </c>
      <c r="P391" s="392">
        <v>62.228997</v>
      </c>
      <c r="Q391" s="393">
        <v>3</v>
      </c>
      <c r="R391" s="392">
        <v>-0.61486865999999996</v>
      </c>
      <c r="S391" s="392">
        <v>0.11614838600000001</v>
      </c>
      <c r="T391" s="392">
        <f t="shared" si="6"/>
        <v>-0.29810121500783915</v>
      </c>
      <c r="U391" s="392"/>
    </row>
    <row r="392" spans="1:21">
      <c r="A392" s="392" t="s">
        <v>2071</v>
      </c>
      <c r="B392" s="392" t="s">
        <v>44</v>
      </c>
      <c r="C392" s="392" t="s">
        <v>60</v>
      </c>
      <c r="D392" s="392">
        <v>1095</v>
      </c>
      <c r="E392" s="392">
        <v>0.75</v>
      </c>
      <c r="F392" s="394"/>
      <c r="G392" s="394"/>
      <c r="H392" s="394" t="s">
        <v>100</v>
      </c>
      <c r="I392" s="394"/>
      <c r="J392" s="392">
        <v>253.66869299999999</v>
      </c>
      <c r="K392" s="393">
        <v>19.760360500000001</v>
      </c>
      <c r="L392" s="392">
        <v>34.225948299999999</v>
      </c>
      <c r="M392" s="393">
        <v>3</v>
      </c>
      <c r="N392" s="392">
        <v>553.66689299999996</v>
      </c>
      <c r="O392" s="393">
        <v>136.526127</v>
      </c>
      <c r="P392" s="392">
        <v>236.47018800000001</v>
      </c>
      <c r="Q392" s="393">
        <v>3</v>
      </c>
      <c r="R392" s="392">
        <v>0.78053417000000003</v>
      </c>
      <c r="S392" s="392">
        <v>6.6872465000000006E-2</v>
      </c>
      <c r="T392" s="392">
        <f t="shared" si="6"/>
        <v>0.37159045780003563</v>
      </c>
      <c r="U392" s="392"/>
    </row>
    <row r="393" spans="1:21">
      <c r="A393" s="392" t="s">
        <v>2071</v>
      </c>
      <c r="B393" s="392" t="s">
        <v>44</v>
      </c>
      <c r="C393" s="392" t="s">
        <v>60</v>
      </c>
      <c r="D393" s="392">
        <v>1460</v>
      </c>
      <c r="E393" s="392">
        <v>1</v>
      </c>
      <c r="F393" s="394"/>
      <c r="G393" s="394"/>
      <c r="H393" s="394" t="s">
        <v>100</v>
      </c>
      <c r="I393" s="394" t="s">
        <v>100</v>
      </c>
      <c r="J393" s="392">
        <v>158.75488200000001</v>
      </c>
      <c r="K393" s="393">
        <v>21.560356899999999</v>
      </c>
      <c r="L393" s="392">
        <v>37.343633500000003</v>
      </c>
      <c r="M393" s="393">
        <v>3</v>
      </c>
      <c r="N393" s="392">
        <v>205.464789</v>
      </c>
      <c r="O393" s="393">
        <v>62.870274299999998</v>
      </c>
      <c r="P393" s="392">
        <v>108.894509</v>
      </c>
      <c r="Q393" s="393">
        <v>3</v>
      </c>
      <c r="R393" s="392">
        <v>0.25791328000000002</v>
      </c>
      <c r="S393" s="392">
        <v>0.112074298</v>
      </c>
      <c r="T393" s="392">
        <f t="shared" si="6"/>
        <v>0.12824652460904559</v>
      </c>
      <c r="U393" s="392"/>
    </row>
    <row r="394" spans="1:21">
      <c r="A394" s="392" t="s">
        <v>2072</v>
      </c>
      <c r="B394" s="392" t="s">
        <v>44</v>
      </c>
      <c r="C394" s="392" t="s">
        <v>60</v>
      </c>
      <c r="D394" s="392">
        <v>152</v>
      </c>
      <c r="E394" s="392">
        <v>1</v>
      </c>
      <c r="F394" s="394"/>
      <c r="G394" s="394"/>
      <c r="H394" s="394"/>
      <c r="I394" s="394" t="s">
        <v>100</v>
      </c>
      <c r="J394" s="392">
        <v>12.121212099999999</v>
      </c>
      <c r="K394" s="393">
        <v>6.0606060599999996</v>
      </c>
      <c r="L394" s="392">
        <v>10.4972776</v>
      </c>
      <c r="M394" s="393">
        <v>3</v>
      </c>
      <c r="N394" s="392">
        <v>24.242424199999999</v>
      </c>
      <c r="O394" s="393">
        <v>6.0606060599999996</v>
      </c>
      <c r="P394" s="392">
        <v>10.4972776</v>
      </c>
      <c r="Q394" s="393">
        <v>3</v>
      </c>
      <c r="R394" s="392">
        <v>0.69314717999999997</v>
      </c>
      <c r="S394" s="392">
        <v>0.3125</v>
      </c>
      <c r="T394" s="392">
        <f t="shared" si="6"/>
        <v>0.33333333333333337</v>
      </c>
      <c r="U394" s="392"/>
    </row>
    <row r="395" spans="1:21">
      <c r="A395" s="392" t="s">
        <v>2073</v>
      </c>
      <c r="B395" s="392" t="s">
        <v>44</v>
      </c>
      <c r="C395" s="392" t="s">
        <v>60</v>
      </c>
      <c r="D395" s="392">
        <v>152</v>
      </c>
      <c r="E395" s="392">
        <v>1</v>
      </c>
      <c r="F395" s="394"/>
      <c r="G395" s="394"/>
      <c r="H395" s="394"/>
      <c r="I395" s="394" t="s">
        <v>100</v>
      </c>
      <c r="J395" s="392">
        <v>96.969696999999996</v>
      </c>
      <c r="K395" s="393">
        <v>9.0909090900000002</v>
      </c>
      <c r="L395" s="392">
        <v>15.7459164</v>
      </c>
      <c r="M395" s="393">
        <v>3</v>
      </c>
      <c r="N395" s="392">
        <v>54.545454499999998</v>
      </c>
      <c r="O395" s="393">
        <v>12.121212099999999</v>
      </c>
      <c r="P395" s="392">
        <v>20.994555200000001</v>
      </c>
      <c r="Q395" s="393">
        <v>3</v>
      </c>
      <c r="R395" s="392">
        <v>-0.57536414000000002</v>
      </c>
      <c r="S395" s="392">
        <v>5.8171779E-2</v>
      </c>
      <c r="T395" s="392">
        <f t="shared" si="6"/>
        <v>-0.280000000528</v>
      </c>
      <c r="U395" s="392"/>
    </row>
    <row r="396" spans="1:21">
      <c r="A396" s="392" t="s">
        <v>2074</v>
      </c>
      <c r="B396" s="392" t="s">
        <v>44</v>
      </c>
      <c r="C396" s="392" t="s">
        <v>60</v>
      </c>
      <c r="D396" s="392">
        <v>152</v>
      </c>
      <c r="E396" s="392">
        <v>1</v>
      </c>
      <c r="F396" s="394"/>
      <c r="G396" s="394"/>
      <c r="H396" s="394"/>
      <c r="I396" s="394" t="s">
        <v>100</v>
      </c>
      <c r="J396" s="392">
        <v>139.39393899999999</v>
      </c>
      <c r="K396" s="393">
        <v>30.3030303</v>
      </c>
      <c r="L396" s="392">
        <v>52.486388099999999</v>
      </c>
      <c r="M396" s="393">
        <v>3</v>
      </c>
      <c r="N396" s="392">
        <v>51.515151500000002</v>
      </c>
      <c r="O396" s="393">
        <v>6.0606060599999996</v>
      </c>
      <c r="P396" s="392">
        <v>10.4972776</v>
      </c>
      <c r="Q396" s="393">
        <v>3</v>
      </c>
      <c r="R396" s="392">
        <v>-0.99542805000000001</v>
      </c>
      <c r="S396" s="392">
        <v>6.1099809999999997E-2</v>
      </c>
      <c r="T396" s="392">
        <f t="shared" si="6"/>
        <v>-0.46031745931972784</v>
      </c>
      <c r="U396" s="392"/>
    </row>
    <row r="397" spans="1:21">
      <c r="A397" s="392" t="s">
        <v>2075</v>
      </c>
      <c r="B397" s="392" t="s">
        <v>44</v>
      </c>
      <c r="C397" s="392" t="s">
        <v>60</v>
      </c>
      <c r="D397" s="392">
        <v>152</v>
      </c>
      <c r="E397" s="392">
        <v>1</v>
      </c>
      <c r="F397" s="394"/>
      <c r="G397" s="394"/>
      <c r="H397" s="394"/>
      <c r="I397" s="394" t="s">
        <v>100</v>
      </c>
      <c r="J397" s="392">
        <v>487.87878799999999</v>
      </c>
      <c r="K397" s="393">
        <v>63.636363600000003</v>
      </c>
      <c r="L397" s="392">
        <v>110.22141499999999</v>
      </c>
      <c r="M397" s="393">
        <v>3</v>
      </c>
      <c r="N397" s="392">
        <v>378.78787899999998</v>
      </c>
      <c r="O397" s="393">
        <v>75.757575799999998</v>
      </c>
      <c r="P397" s="392">
        <v>131.21597</v>
      </c>
      <c r="Q397" s="393">
        <v>3</v>
      </c>
      <c r="R397" s="392">
        <v>-0.25309062999999998</v>
      </c>
      <c r="S397" s="392">
        <v>5.7013233000000003E-2</v>
      </c>
      <c r="T397" s="392">
        <f t="shared" si="6"/>
        <v>-0.12587412572081766</v>
      </c>
      <c r="U397" s="392"/>
    </row>
    <row r="398" spans="1:21">
      <c r="A398" s="392" t="s">
        <v>2076</v>
      </c>
      <c r="B398" s="392" t="s">
        <v>44</v>
      </c>
      <c r="C398" s="392" t="s">
        <v>60</v>
      </c>
      <c r="D398" s="392">
        <v>152</v>
      </c>
      <c r="E398" s="392">
        <v>1</v>
      </c>
      <c r="F398" s="394"/>
      <c r="G398" s="394"/>
      <c r="H398" s="394"/>
      <c r="I398" s="394" t="s">
        <v>100</v>
      </c>
      <c r="J398" s="392">
        <v>12.121212099999999</v>
      </c>
      <c r="K398" s="393">
        <v>6.0606060599999996</v>
      </c>
      <c r="L398" s="392">
        <v>10.4972776</v>
      </c>
      <c r="M398" s="393">
        <v>3</v>
      </c>
      <c r="N398" s="392">
        <v>15.1515152</v>
      </c>
      <c r="O398" s="393">
        <v>6.0606060599999996</v>
      </c>
      <c r="P398" s="392">
        <v>10.4972776</v>
      </c>
      <c r="Q398" s="393">
        <v>3</v>
      </c>
      <c r="R398" s="392">
        <v>0.22314355</v>
      </c>
      <c r="S398" s="392">
        <v>0.41</v>
      </c>
      <c r="T398" s="392">
        <f t="shared" si="6"/>
        <v>0.1111111135555556</v>
      </c>
      <c r="U398" s="392"/>
    </row>
    <row r="399" spans="1:21">
      <c r="A399" s="392" t="s">
        <v>2077</v>
      </c>
      <c r="B399" s="392" t="s">
        <v>44</v>
      </c>
      <c r="C399" s="392" t="s">
        <v>60</v>
      </c>
      <c r="D399" s="392">
        <v>152</v>
      </c>
      <c r="E399" s="392">
        <v>1</v>
      </c>
      <c r="F399" s="394"/>
      <c r="G399" s="394"/>
      <c r="H399" s="394"/>
      <c r="I399" s="394" t="s">
        <v>100</v>
      </c>
      <c r="J399" s="392">
        <v>130.30303000000001</v>
      </c>
      <c r="K399" s="393">
        <v>24.242424199999999</v>
      </c>
      <c r="L399" s="392">
        <v>41.989110500000002</v>
      </c>
      <c r="M399" s="393">
        <v>3</v>
      </c>
      <c r="N399" s="392">
        <v>93.939393899999999</v>
      </c>
      <c r="O399" s="393">
        <v>15.1515152</v>
      </c>
      <c r="P399" s="392">
        <v>26.2431941</v>
      </c>
      <c r="Q399" s="393">
        <v>3</v>
      </c>
      <c r="R399" s="392">
        <v>-0.32721291000000002</v>
      </c>
      <c r="S399" s="392">
        <v>6.0627872999999999E-2</v>
      </c>
      <c r="T399" s="392">
        <f t="shared" si="6"/>
        <v>-0.16216216123411253</v>
      </c>
      <c r="U399" s="392"/>
    </row>
    <row r="400" spans="1:21">
      <c r="A400" s="392" t="s">
        <v>2078</v>
      </c>
      <c r="B400" s="392" t="s">
        <v>44</v>
      </c>
      <c r="C400" s="392" t="s">
        <v>60</v>
      </c>
      <c r="D400" s="392">
        <v>152</v>
      </c>
      <c r="E400" s="392">
        <v>1</v>
      </c>
      <c r="F400" s="394"/>
      <c r="G400" s="394"/>
      <c r="H400" s="394"/>
      <c r="I400" s="394" t="s">
        <v>100</v>
      </c>
      <c r="J400" s="392">
        <v>100</v>
      </c>
      <c r="K400" s="393">
        <v>18.181818199999999</v>
      </c>
      <c r="L400" s="392">
        <v>31.491832899999999</v>
      </c>
      <c r="M400" s="393">
        <v>3</v>
      </c>
      <c r="N400" s="392">
        <v>154.545455</v>
      </c>
      <c r="O400" s="393">
        <v>36.363636399999997</v>
      </c>
      <c r="P400" s="392">
        <v>62.983665700000003</v>
      </c>
      <c r="Q400" s="393">
        <v>3</v>
      </c>
      <c r="R400" s="392">
        <v>0.43531807</v>
      </c>
      <c r="S400" s="392">
        <v>8.8421173000000006E-2</v>
      </c>
      <c r="T400" s="392">
        <f t="shared" si="6"/>
        <v>0.21428571568877552</v>
      </c>
      <c r="U400" s="392"/>
    </row>
    <row r="401" spans="1:21">
      <c r="A401" s="392" t="s">
        <v>2079</v>
      </c>
      <c r="B401" s="392" t="s">
        <v>44</v>
      </c>
      <c r="C401" s="392" t="s">
        <v>60</v>
      </c>
      <c r="D401" s="392">
        <v>152</v>
      </c>
      <c r="E401" s="392">
        <v>1</v>
      </c>
      <c r="F401" s="394"/>
      <c r="G401" s="394"/>
      <c r="H401" s="394"/>
      <c r="I401" s="394" t="s">
        <v>100</v>
      </c>
      <c r="J401" s="392">
        <v>530.30303000000004</v>
      </c>
      <c r="K401" s="393">
        <v>78.787878800000001</v>
      </c>
      <c r="L401" s="392">
        <v>136.464609</v>
      </c>
      <c r="M401" s="393">
        <v>3</v>
      </c>
      <c r="N401" s="392">
        <v>351.515152</v>
      </c>
      <c r="O401" s="393">
        <v>27.2727273</v>
      </c>
      <c r="P401" s="392">
        <v>47.237749299999997</v>
      </c>
      <c r="Q401" s="393">
        <v>3</v>
      </c>
      <c r="R401" s="392">
        <v>-0.41119578000000001</v>
      </c>
      <c r="S401" s="392">
        <v>2.8093089000000002E-2</v>
      </c>
      <c r="T401" s="392">
        <f t="shared" si="6"/>
        <v>-0.2027491399581961</v>
      </c>
      <c r="U401" s="392"/>
    </row>
    <row r="402" spans="1:21">
      <c r="A402" s="392" t="s">
        <v>2080</v>
      </c>
      <c r="B402" s="392" t="s">
        <v>44</v>
      </c>
      <c r="C402" s="392" t="s">
        <v>60</v>
      </c>
      <c r="D402" s="392">
        <v>152</v>
      </c>
      <c r="E402" s="392">
        <v>1</v>
      </c>
      <c r="F402" s="394"/>
      <c r="G402" s="394"/>
      <c r="H402" s="394"/>
      <c r="I402" s="394" t="s">
        <v>100</v>
      </c>
      <c r="J402" s="392">
        <v>57.575757600000003</v>
      </c>
      <c r="K402" s="393">
        <v>24.242424199999999</v>
      </c>
      <c r="L402" s="392">
        <v>41.989110500000002</v>
      </c>
      <c r="M402" s="393">
        <v>3</v>
      </c>
      <c r="N402" s="392">
        <v>33.3333333</v>
      </c>
      <c r="O402" s="393">
        <v>9.0909090900000002</v>
      </c>
      <c r="P402" s="392">
        <v>15.7459164</v>
      </c>
      <c r="Q402" s="393">
        <v>3</v>
      </c>
      <c r="R402" s="392">
        <v>-0.54654371000000002</v>
      </c>
      <c r="S402" s="392">
        <v>0.25166548399999999</v>
      </c>
      <c r="T402" s="392">
        <f t="shared" si="6"/>
        <v>-0.26666666732666672</v>
      </c>
      <c r="U402" s="392"/>
    </row>
    <row r="403" spans="1:21">
      <c r="A403" s="392" t="s">
        <v>2081</v>
      </c>
      <c r="B403" s="392" t="s">
        <v>44</v>
      </c>
      <c r="C403" s="392" t="s">
        <v>60</v>
      </c>
      <c r="D403" s="392">
        <v>152</v>
      </c>
      <c r="E403" s="392">
        <v>1</v>
      </c>
      <c r="F403" s="394"/>
      <c r="G403" s="394"/>
      <c r="H403" s="394"/>
      <c r="I403" s="394" t="s">
        <v>100</v>
      </c>
      <c r="J403" s="392">
        <v>69.696969699999997</v>
      </c>
      <c r="K403" s="393">
        <v>30.3030303</v>
      </c>
      <c r="L403" s="392">
        <v>52.486388099999999</v>
      </c>
      <c r="M403" s="393">
        <v>3</v>
      </c>
      <c r="N403" s="392">
        <v>30.3030303</v>
      </c>
      <c r="O403" s="393">
        <v>9.0909090900000002</v>
      </c>
      <c r="P403" s="392">
        <v>15.7459164</v>
      </c>
      <c r="Q403" s="393">
        <v>3</v>
      </c>
      <c r="R403" s="392">
        <v>-0.83290911999999995</v>
      </c>
      <c r="S403" s="392">
        <v>0.27903591700000002</v>
      </c>
      <c r="T403" s="392">
        <f t="shared" si="6"/>
        <v>-0.39393939399999994</v>
      </c>
      <c r="U403" s="392"/>
    </row>
    <row r="404" spans="1:21">
      <c r="A404" s="392" t="s">
        <v>2082</v>
      </c>
      <c r="B404" s="392" t="s">
        <v>44</v>
      </c>
      <c r="C404" s="392" t="s">
        <v>60</v>
      </c>
      <c r="D404" s="392">
        <v>152</v>
      </c>
      <c r="E404" s="392">
        <v>1</v>
      </c>
      <c r="F404" s="394"/>
      <c r="G404" s="394"/>
      <c r="H404" s="394"/>
      <c r="I404" s="394" t="s">
        <v>100</v>
      </c>
      <c r="J404" s="392">
        <v>148.484848</v>
      </c>
      <c r="K404" s="393">
        <v>33.3333333</v>
      </c>
      <c r="L404" s="392">
        <v>57.735026900000001</v>
      </c>
      <c r="M404" s="393">
        <v>3</v>
      </c>
      <c r="N404" s="392">
        <v>121.212121</v>
      </c>
      <c r="O404" s="393">
        <v>54.545454499999998</v>
      </c>
      <c r="P404" s="392">
        <v>94.475498599999995</v>
      </c>
      <c r="Q404" s="393">
        <v>3</v>
      </c>
      <c r="R404" s="392">
        <v>-0.20294084000000001</v>
      </c>
      <c r="S404" s="392">
        <v>0.25289566800000002</v>
      </c>
      <c r="T404" s="392">
        <f t="shared" si="6"/>
        <v>-0.10112359475571268</v>
      </c>
      <c r="U404" s="392"/>
    </row>
    <row r="405" spans="1:21">
      <c r="A405" s="392" t="s">
        <v>2083</v>
      </c>
      <c r="B405" s="392" t="s">
        <v>44</v>
      </c>
      <c r="C405" s="392" t="s">
        <v>60</v>
      </c>
      <c r="D405" s="392">
        <v>152</v>
      </c>
      <c r="E405" s="392">
        <v>1</v>
      </c>
      <c r="F405" s="394"/>
      <c r="G405" s="394"/>
      <c r="H405" s="394"/>
      <c r="I405" s="394" t="s">
        <v>100</v>
      </c>
      <c r="J405" s="392">
        <v>12.121212099999999</v>
      </c>
      <c r="K405" s="393">
        <v>6.0606060599999996</v>
      </c>
      <c r="L405" s="392">
        <v>10.4972776</v>
      </c>
      <c r="M405" s="393">
        <v>3</v>
      </c>
      <c r="N405" s="392">
        <v>9.0909090900000002</v>
      </c>
      <c r="O405" s="393">
        <v>12.121212099999999</v>
      </c>
      <c r="P405" s="392">
        <v>20.994555200000001</v>
      </c>
      <c r="Q405" s="393">
        <v>3</v>
      </c>
      <c r="R405" s="392">
        <v>-0.28768207000000001</v>
      </c>
      <c r="S405" s="392">
        <v>2.0277777779999999</v>
      </c>
      <c r="T405" s="392">
        <f t="shared" si="6"/>
        <v>-0.14285714204897956</v>
      </c>
      <c r="U405" s="392"/>
    </row>
    <row r="406" spans="1:21">
      <c r="A406" s="392" t="s">
        <v>2084</v>
      </c>
      <c r="B406" s="392" t="s">
        <v>44</v>
      </c>
      <c r="C406" s="392" t="s">
        <v>60</v>
      </c>
      <c r="D406" s="392">
        <v>152</v>
      </c>
      <c r="E406" s="392">
        <v>1</v>
      </c>
      <c r="F406" s="394"/>
      <c r="G406" s="394"/>
      <c r="H406" s="394"/>
      <c r="I406" s="394" t="s">
        <v>100</v>
      </c>
      <c r="J406" s="392">
        <v>130.30303000000001</v>
      </c>
      <c r="K406" s="393">
        <v>18.181818199999999</v>
      </c>
      <c r="L406" s="392">
        <v>31.491832899999999</v>
      </c>
      <c r="M406" s="393">
        <v>3</v>
      </c>
      <c r="N406" s="392">
        <v>30.3030303</v>
      </c>
      <c r="O406" s="393">
        <v>12.121212099999999</v>
      </c>
      <c r="P406" s="392">
        <v>20.994555200000001</v>
      </c>
      <c r="Q406" s="393">
        <v>3</v>
      </c>
      <c r="R406" s="392">
        <v>-1.4586150200000001</v>
      </c>
      <c r="S406" s="392">
        <v>0.179469984</v>
      </c>
      <c r="T406" s="392">
        <f t="shared" si="6"/>
        <v>-0.62264150875258106</v>
      </c>
      <c r="U406" s="392"/>
    </row>
    <row r="407" spans="1:21">
      <c r="A407" s="392" t="s">
        <v>2085</v>
      </c>
      <c r="B407" s="392" t="s">
        <v>44</v>
      </c>
      <c r="C407" s="392" t="s">
        <v>60</v>
      </c>
      <c r="D407" s="392">
        <v>152</v>
      </c>
      <c r="E407" s="392">
        <v>1</v>
      </c>
      <c r="F407" s="394"/>
      <c r="G407" s="394"/>
      <c r="H407" s="394"/>
      <c r="I407" s="394" t="s">
        <v>100</v>
      </c>
      <c r="J407" s="392">
        <v>118.18181800000001</v>
      </c>
      <c r="K407" s="393">
        <v>18.181818199999999</v>
      </c>
      <c r="L407" s="392">
        <v>31.491832899999999</v>
      </c>
      <c r="M407" s="393">
        <v>3</v>
      </c>
      <c r="N407" s="392">
        <v>69.696969699999997</v>
      </c>
      <c r="O407" s="393">
        <v>12.121212099999999</v>
      </c>
      <c r="P407" s="392">
        <v>20.994555200000001</v>
      </c>
      <c r="Q407" s="393">
        <v>3</v>
      </c>
      <c r="R407" s="392">
        <v>-0.52806743</v>
      </c>
      <c r="S407" s="392">
        <v>5.3914386000000002E-2</v>
      </c>
      <c r="T407" s="392">
        <f t="shared" si="6"/>
        <v>-0.25806451539073888</v>
      </c>
      <c r="U407" s="392"/>
    </row>
    <row r="408" spans="1:21">
      <c r="A408" s="392" t="s">
        <v>2086</v>
      </c>
      <c r="B408" s="392" t="s">
        <v>44</v>
      </c>
      <c r="C408" s="392" t="s">
        <v>60</v>
      </c>
      <c r="D408" s="392">
        <v>152</v>
      </c>
      <c r="E408" s="392">
        <v>1</v>
      </c>
      <c r="F408" s="394"/>
      <c r="G408" s="394"/>
      <c r="H408" s="394"/>
      <c r="I408" s="394" t="s">
        <v>100</v>
      </c>
      <c r="J408" s="392">
        <v>175.757576</v>
      </c>
      <c r="K408" s="393">
        <v>93.939393899999999</v>
      </c>
      <c r="L408" s="392">
        <v>162.70780300000001</v>
      </c>
      <c r="M408" s="393">
        <v>3</v>
      </c>
      <c r="N408" s="392">
        <v>45.454545500000002</v>
      </c>
      <c r="O408" s="393">
        <v>6.0606060599999996</v>
      </c>
      <c r="P408" s="392">
        <v>10.4972776</v>
      </c>
      <c r="Q408" s="393">
        <v>3</v>
      </c>
      <c r="R408" s="392">
        <v>-1.35239281</v>
      </c>
      <c r="S408" s="392">
        <v>0.30344959700000002</v>
      </c>
      <c r="T408" s="392">
        <f t="shared" si="6"/>
        <v>-0.58904109601426158</v>
      </c>
      <c r="U408" s="392"/>
    </row>
    <row r="409" spans="1:21">
      <c r="A409" s="392" t="s">
        <v>2087</v>
      </c>
      <c r="B409" s="392" t="s">
        <v>44</v>
      </c>
      <c r="C409" s="392" t="s">
        <v>60</v>
      </c>
      <c r="D409" s="392">
        <v>152</v>
      </c>
      <c r="E409" s="392">
        <v>1</v>
      </c>
      <c r="F409" s="394"/>
      <c r="G409" s="394"/>
      <c r="H409" s="394"/>
      <c r="I409" s="394" t="s">
        <v>100</v>
      </c>
      <c r="J409" s="392">
        <v>18.181818199999999</v>
      </c>
      <c r="K409" s="393">
        <v>6.0606060599999996</v>
      </c>
      <c r="L409" s="392">
        <v>10.4972776</v>
      </c>
      <c r="M409" s="393">
        <v>3</v>
      </c>
      <c r="N409" s="392">
        <v>81.818181800000005</v>
      </c>
      <c r="O409" s="393">
        <v>15.1515152</v>
      </c>
      <c r="P409" s="392">
        <v>26.2431941</v>
      </c>
      <c r="Q409" s="393">
        <v>3</v>
      </c>
      <c r="R409" s="392">
        <v>1.5040773999999999</v>
      </c>
      <c r="S409" s="392">
        <v>0.14540466399999999</v>
      </c>
      <c r="T409" s="392">
        <f t="shared" si="6"/>
        <v>0.63636363600000012</v>
      </c>
      <c r="U409" s="392"/>
    </row>
    <row r="410" spans="1:21">
      <c r="A410" s="392" t="s">
        <v>2088</v>
      </c>
      <c r="B410" s="392" t="s">
        <v>44</v>
      </c>
      <c r="C410" s="392" t="s">
        <v>73</v>
      </c>
      <c r="D410" s="392">
        <v>1</v>
      </c>
      <c r="E410" s="392">
        <v>0.1</v>
      </c>
      <c r="F410" s="394"/>
      <c r="G410" s="394" t="s">
        <v>100</v>
      </c>
      <c r="H410" s="394" t="s">
        <v>100</v>
      </c>
      <c r="I410" s="394"/>
      <c r="J410" s="392">
        <v>952894528</v>
      </c>
      <c r="K410" s="392"/>
      <c r="L410" s="392">
        <v>74419572</v>
      </c>
      <c r="M410" s="393">
        <v>4</v>
      </c>
      <c r="N410" s="392">
        <v>604522001</v>
      </c>
      <c r="O410" s="392"/>
      <c r="P410" s="392">
        <v>85564683</v>
      </c>
      <c r="Q410" s="393">
        <v>4</v>
      </c>
      <c r="R410" s="392">
        <v>-0.45506616</v>
      </c>
      <c r="S410" s="392">
        <v>6.5333090000000002E-3</v>
      </c>
      <c r="T410" s="392">
        <f t="shared" si="6"/>
        <v>-0.22368616263735569</v>
      </c>
      <c r="U410" s="392"/>
    </row>
    <row r="411" spans="1:21">
      <c r="A411" s="392" t="s">
        <v>2088</v>
      </c>
      <c r="B411" s="392" t="s">
        <v>44</v>
      </c>
      <c r="C411" s="392" t="s">
        <v>73</v>
      </c>
      <c r="D411" s="392">
        <v>10</v>
      </c>
      <c r="E411" s="392">
        <v>1</v>
      </c>
      <c r="F411" s="394"/>
      <c r="G411" s="394"/>
      <c r="H411" s="394" t="s">
        <v>100</v>
      </c>
      <c r="I411" s="394" t="s">
        <v>100</v>
      </c>
      <c r="J411" s="392">
        <v>1200936878</v>
      </c>
      <c r="K411" s="392"/>
      <c r="L411" s="392">
        <v>241009007</v>
      </c>
      <c r="M411" s="393">
        <v>4</v>
      </c>
      <c r="N411" s="392">
        <v>754555638</v>
      </c>
      <c r="O411" s="392"/>
      <c r="P411" s="392">
        <v>132607316</v>
      </c>
      <c r="Q411" s="393">
        <v>4</v>
      </c>
      <c r="R411" s="392">
        <v>-0.46472825000000001</v>
      </c>
      <c r="S411" s="392">
        <v>1.7789869E-2</v>
      </c>
      <c r="T411" s="392">
        <f t="shared" si="6"/>
        <v>-0.22827049264963795</v>
      </c>
      <c r="U411" s="392"/>
    </row>
    <row r="412" spans="1:21">
      <c r="A412" s="392" t="s">
        <v>2089</v>
      </c>
      <c r="B412" s="392" t="s">
        <v>44</v>
      </c>
      <c r="C412" s="392" t="s">
        <v>73</v>
      </c>
      <c r="D412" s="392">
        <v>1</v>
      </c>
      <c r="E412" s="392">
        <v>0.1</v>
      </c>
      <c r="F412" s="394"/>
      <c r="G412" s="394" t="s">
        <v>100</v>
      </c>
      <c r="H412" s="394" t="s">
        <v>100</v>
      </c>
      <c r="I412" s="394"/>
      <c r="J412" s="392">
        <v>655855858</v>
      </c>
      <c r="K412" s="392"/>
      <c r="L412" s="392">
        <v>39537517</v>
      </c>
      <c r="M412" s="393">
        <v>4</v>
      </c>
      <c r="N412" s="392">
        <v>640652229</v>
      </c>
      <c r="O412" s="392"/>
      <c r="P412" s="392">
        <v>104067523</v>
      </c>
      <c r="Q412" s="393">
        <v>4</v>
      </c>
      <c r="R412" s="392">
        <v>-2.3454269999999999E-2</v>
      </c>
      <c r="S412" s="392">
        <v>7.5052210000000003E-3</v>
      </c>
      <c r="T412" s="392">
        <f t="shared" si="6"/>
        <v>-1.1726597892019165E-2</v>
      </c>
      <c r="U412" s="392"/>
    </row>
    <row r="413" spans="1:21">
      <c r="A413" s="392" t="s">
        <v>2089</v>
      </c>
      <c r="B413" s="392" t="s">
        <v>44</v>
      </c>
      <c r="C413" s="392" t="s">
        <v>73</v>
      </c>
      <c r="D413" s="392">
        <v>10</v>
      </c>
      <c r="E413" s="392">
        <v>1</v>
      </c>
      <c r="F413" s="394"/>
      <c r="G413" s="394"/>
      <c r="H413" s="394" t="s">
        <v>100</v>
      </c>
      <c r="I413" s="394" t="s">
        <v>100</v>
      </c>
      <c r="J413" s="392">
        <v>871526474</v>
      </c>
      <c r="K413" s="392"/>
      <c r="L413" s="392">
        <v>103139279</v>
      </c>
      <c r="M413" s="393">
        <v>4</v>
      </c>
      <c r="N413" s="392">
        <v>747024821</v>
      </c>
      <c r="O413" s="392"/>
      <c r="P413" s="392">
        <v>165320920</v>
      </c>
      <c r="Q413" s="393">
        <v>4</v>
      </c>
      <c r="R413" s="392">
        <v>-0.15414783000000001</v>
      </c>
      <c r="S413" s="392">
        <v>1.5745345000000001E-2</v>
      </c>
      <c r="T413" s="392">
        <f t="shared" si="6"/>
        <v>-7.6921660366655237E-2</v>
      </c>
      <c r="U413" s="392"/>
    </row>
    <row r="414" spans="1:21">
      <c r="A414" s="392" t="s">
        <v>2090</v>
      </c>
      <c r="B414" s="392" t="s">
        <v>44</v>
      </c>
      <c r="C414" s="392" t="s">
        <v>73</v>
      </c>
      <c r="D414" s="392">
        <v>1</v>
      </c>
      <c r="E414" s="392">
        <v>0.1</v>
      </c>
      <c r="F414" s="394"/>
      <c r="G414" s="394" t="s">
        <v>100</v>
      </c>
      <c r="H414" s="394" t="s">
        <v>100</v>
      </c>
      <c r="I414" s="394"/>
      <c r="J414" s="392">
        <v>812242813</v>
      </c>
      <c r="K414" s="392"/>
      <c r="L414" s="392">
        <v>84307561</v>
      </c>
      <c r="M414" s="393">
        <v>4</v>
      </c>
      <c r="N414" s="392">
        <v>664938465</v>
      </c>
      <c r="O414" s="392"/>
      <c r="P414" s="392">
        <v>143034472</v>
      </c>
      <c r="Q414" s="393">
        <v>4</v>
      </c>
      <c r="R414" s="392">
        <v>-0.20010481999999999</v>
      </c>
      <c r="S414" s="392">
        <v>1.4261408999999999E-2</v>
      </c>
      <c r="T414" s="392">
        <f t="shared" si="6"/>
        <v>-9.9719885564376887E-2</v>
      </c>
      <c r="U414" s="392"/>
    </row>
    <row r="415" spans="1:21">
      <c r="A415" s="392" t="s">
        <v>2090</v>
      </c>
      <c r="B415" s="392" t="s">
        <v>44</v>
      </c>
      <c r="C415" s="392" t="s">
        <v>73</v>
      </c>
      <c r="D415" s="392">
        <v>10</v>
      </c>
      <c r="E415" s="392">
        <v>1</v>
      </c>
      <c r="F415" s="394"/>
      <c r="G415" s="394"/>
      <c r="H415" s="394" t="s">
        <v>100</v>
      </c>
      <c r="I415" s="394" t="s">
        <v>100</v>
      </c>
      <c r="J415" s="392">
        <v>1102753435</v>
      </c>
      <c r="K415" s="392"/>
      <c r="L415" s="392">
        <v>260216742</v>
      </c>
      <c r="M415" s="393">
        <v>4</v>
      </c>
      <c r="N415" s="392">
        <v>784131118</v>
      </c>
      <c r="O415" s="392"/>
      <c r="P415" s="392">
        <v>181782114</v>
      </c>
      <c r="Q415" s="393">
        <v>4</v>
      </c>
      <c r="R415" s="392">
        <v>-0.34098920999999999</v>
      </c>
      <c r="S415" s="392">
        <v>2.7356305000000001E-2</v>
      </c>
      <c r="T415" s="392">
        <f t="shared" si="6"/>
        <v>-0.16886158535423657</v>
      </c>
      <c r="U415" s="392"/>
    </row>
    <row r="416" spans="1:21">
      <c r="A416" s="392" t="s">
        <v>2091</v>
      </c>
      <c r="B416" s="392" t="s">
        <v>44</v>
      </c>
      <c r="C416" s="392" t="s">
        <v>73</v>
      </c>
      <c r="D416" s="392">
        <v>1</v>
      </c>
      <c r="E416" s="392">
        <v>0.1</v>
      </c>
      <c r="F416" s="394"/>
      <c r="G416" s="394" t="s">
        <v>100</v>
      </c>
      <c r="H416" s="394" t="s">
        <v>100</v>
      </c>
      <c r="I416" s="394"/>
      <c r="J416" s="392">
        <v>1054060115</v>
      </c>
      <c r="K416" s="392"/>
      <c r="L416" s="392">
        <v>60544492</v>
      </c>
      <c r="M416" s="393">
        <v>4</v>
      </c>
      <c r="N416" s="392">
        <v>757116713</v>
      </c>
      <c r="O416" s="392"/>
      <c r="P416" s="392">
        <v>42656425</v>
      </c>
      <c r="Q416" s="393">
        <v>4</v>
      </c>
      <c r="R416" s="392">
        <v>-0.33088733999999997</v>
      </c>
      <c r="S416" s="392">
        <v>1.618385E-3</v>
      </c>
      <c r="T416" s="392">
        <f t="shared" si="6"/>
        <v>-0.16395053062151918</v>
      </c>
      <c r="U416" s="392"/>
    </row>
    <row r="417" spans="1:21">
      <c r="A417" s="392" t="s">
        <v>2091</v>
      </c>
      <c r="B417" s="392" t="s">
        <v>44</v>
      </c>
      <c r="C417" s="392" t="s">
        <v>73</v>
      </c>
      <c r="D417" s="392">
        <v>10</v>
      </c>
      <c r="E417" s="392">
        <v>1</v>
      </c>
      <c r="F417" s="394"/>
      <c r="G417" s="394"/>
      <c r="H417" s="394" t="s">
        <v>100</v>
      </c>
      <c r="I417" s="394" t="s">
        <v>100</v>
      </c>
      <c r="J417" s="392">
        <v>1190568313</v>
      </c>
      <c r="K417" s="392"/>
      <c r="L417" s="392">
        <v>188882087</v>
      </c>
      <c r="M417" s="393">
        <v>4</v>
      </c>
      <c r="N417" s="392">
        <v>902004063</v>
      </c>
      <c r="O417" s="392"/>
      <c r="P417" s="392">
        <v>254578053</v>
      </c>
      <c r="Q417" s="393">
        <v>4</v>
      </c>
      <c r="R417" s="392">
        <v>-0.27756702</v>
      </c>
      <c r="S417" s="392">
        <v>2.6206646E-2</v>
      </c>
      <c r="T417" s="392">
        <f t="shared" si="6"/>
        <v>-0.13789929242571633</v>
      </c>
      <c r="U417" s="392"/>
    </row>
    <row r="418" spans="1:21">
      <c r="A418" s="392" t="s">
        <v>2092</v>
      </c>
      <c r="B418" s="392" t="s">
        <v>44</v>
      </c>
      <c r="C418" s="392" t="s">
        <v>73</v>
      </c>
      <c r="D418" s="392">
        <v>1</v>
      </c>
      <c r="E418" s="392">
        <v>0.1</v>
      </c>
      <c r="F418" s="394"/>
      <c r="G418" s="394" t="s">
        <v>100</v>
      </c>
      <c r="H418" s="394" t="s">
        <v>100</v>
      </c>
      <c r="I418" s="394"/>
      <c r="J418" s="392">
        <v>1167446172</v>
      </c>
      <c r="K418" s="392"/>
      <c r="L418" s="392">
        <v>124596707</v>
      </c>
      <c r="M418" s="393">
        <v>4</v>
      </c>
      <c r="N418" s="392">
        <v>660214476</v>
      </c>
      <c r="O418" s="392"/>
      <c r="P418" s="392">
        <v>82069970</v>
      </c>
      <c r="Q418" s="393">
        <v>4</v>
      </c>
      <c r="R418" s="392">
        <v>-0.57000914000000003</v>
      </c>
      <c r="S418" s="392">
        <v>6.7107249999999998E-3</v>
      </c>
      <c r="T418" s="392">
        <f t="shared" si="6"/>
        <v>-0.27753056704211537</v>
      </c>
      <c r="U418" s="392"/>
    </row>
    <row r="419" spans="1:21">
      <c r="A419" s="392" t="s">
        <v>2092</v>
      </c>
      <c r="B419" s="392" t="s">
        <v>44</v>
      </c>
      <c r="C419" s="392" t="s">
        <v>73</v>
      </c>
      <c r="D419" s="392">
        <v>10</v>
      </c>
      <c r="E419" s="392">
        <v>1</v>
      </c>
      <c r="F419" s="394"/>
      <c r="G419" s="394"/>
      <c r="H419" s="394" t="s">
        <v>100</v>
      </c>
      <c r="I419" s="394" t="s">
        <v>100</v>
      </c>
      <c r="J419" s="392">
        <v>1478743908</v>
      </c>
      <c r="K419" s="392"/>
      <c r="L419" s="392">
        <v>197642394</v>
      </c>
      <c r="M419" s="393">
        <v>4</v>
      </c>
      <c r="N419" s="392">
        <v>981630485</v>
      </c>
      <c r="O419" s="392"/>
      <c r="P419" s="392">
        <v>198156152</v>
      </c>
      <c r="Q419" s="393">
        <v>4</v>
      </c>
      <c r="R419" s="392">
        <v>-0.40973335</v>
      </c>
      <c r="S419" s="392">
        <v>1.4653253E-2</v>
      </c>
      <c r="T419" s="392">
        <f t="shared" si="6"/>
        <v>-0.20204787710940869</v>
      </c>
      <c r="U419" s="392"/>
    </row>
    <row r="420" spans="1:21">
      <c r="A420" s="392" t="s">
        <v>2093</v>
      </c>
      <c r="B420" s="392" t="s">
        <v>44</v>
      </c>
      <c r="C420" s="392" t="s">
        <v>73</v>
      </c>
      <c r="D420" s="392">
        <v>1</v>
      </c>
      <c r="E420" s="392">
        <v>0.1</v>
      </c>
      <c r="F420" s="394"/>
      <c r="G420" s="394" t="s">
        <v>100</v>
      </c>
      <c r="H420" s="394" t="s">
        <v>100</v>
      </c>
      <c r="I420" s="394"/>
      <c r="J420" s="392">
        <v>1550594347</v>
      </c>
      <c r="K420" s="392"/>
      <c r="L420" s="392">
        <v>104203929</v>
      </c>
      <c r="M420" s="393">
        <v>4</v>
      </c>
      <c r="N420" s="392">
        <v>879527597</v>
      </c>
      <c r="O420" s="392"/>
      <c r="P420" s="392">
        <v>132206392</v>
      </c>
      <c r="Q420" s="393">
        <v>4</v>
      </c>
      <c r="R420" s="392">
        <v>-0.56700863999999995</v>
      </c>
      <c r="S420" s="392">
        <v>6.7777130000000003E-3</v>
      </c>
      <c r="T420" s="392">
        <f t="shared" si="6"/>
        <v>-0.27614529865748993</v>
      </c>
      <c r="U420" s="392"/>
    </row>
    <row r="421" spans="1:21">
      <c r="A421" s="392" t="s">
        <v>2093</v>
      </c>
      <c r="B421" s="392" t="s">
        <v>44</v>
      </c>
      <c r="C421" s="392" t="s">
        <v>73</v>
      </c>
      <c r="D421" s="392">
        <v>10</v>
      </c>
      <c r="E421" s="392">
        <v>1</v>
      </c>
      <c r="F421" s="394"/>
      <c r="G421" s="394"/>
      <c r="H421" s="394" t="s">
        <v>100</v>
      </c>
      <c r="I421" s="394" t="s">
        <v>100</v>
      </c>
      <c r="J421" s="392">
        <v>1686178862</v>
      </c>
      <c r="K421" s="392"/>
      <c r="L421" s="392">
        <v>128101016</v>
      </c>
      <c r="M421" s="393">
        <v>4</v>
      </c>
      <c r="N421" s="392">
        <v>1030568864</v>
      </c>
      <c r="O421" s="392"/>
      <c r="P421" s="392">
        <v>191307889</v>
      </c>
      <c r="Q421" s="393">
        <v>4</v>
      </c>
      <c r="R421" s="392">
        <v>-0.49235400000000001</v>
      </c>
      <c r="S421" s="392">
        <v>1.0057834999999999E-2</v>
      </c>
      <c r="T421" s="392">
        <f t="shared" si="6"/>
        <v>-0.24132163311508004</v>
      </c>
      <c r="U421" s="392"/>
    </row>
    <row r="422" spans="1:21">
      <c r="A422" s="392" t="s">
        <v>2094</v>
      </c>
      <c r="B422" s="392" t="s">
        <v>44</v>
      </c>
      <c r="C422" s="392" t="s">
        <v>73</v>
      </c>
      <c r="D422" s="392">
        <v>1</v>
      </c>
      <c r="E422" s="392">
        <v>0.1</v>
      </c>
      <c r="F422" s="394"/>
      <c r="G422" s="394" t="s">
        <v>100</v>
      </c>
      <c r="H422" s="394" t="s">
        <v>100</v>
      </c>
      <c r="I422" s="394"/>
      <c r="J422" s="392">
        <v>847922119</v>
      </c>
      <c r="K422" s="392"/>
      <c r="L422" s="392">
        <v>237207969</v>
      </c>
      <c r="M422" s="393">
        <v>4</v>
      </c>
      <c r="N422" s="392">
        <v>643945489</v>
      </c>
      <c r="O422" s="392"/>
      <c r="P422" s="392">
        <v>98055479</v>
      </c>
      <c r="Q422" s="393">
        <v>4</v>
      </c>
      <c r="R422" s="392">
        <v>-0.27517470999999999</v>
      </c>
      <c r="S422" s="392">
        <v>2.5362068000000001E-2</v>
      </c>
      <c r="T422" s="392">
        <f t="shared" si="6"/>
        <v>-0.13672569127863254</v>
      </c>
      <c r="U422" s="392"/>
    </row>
    <row r="423" spans="1:21">
      <c r="A423" s="392" t="s">
        <v>2094</v>
      </c>
      <c r="B423" s="392" t="s">
        <v>44</v>
      </c>
      <c r="C423" s="392" t="s">
        <v>73</v>
      </c>
      <c r="D423" s="392">
        <v>10</v>
      </c>
      <c r="E423" s="392">
        <v>1</v>
      </c>
      <c r="F423" s="394"/>
      <c r="G423" s="394"/>
      <c r="H423" s="394" t="s">
        <v>100</v>
      </c>
      <c r="I423" s="394" t="s">
        <v>100</v>
      </c>
      <c r="J423" s="392">
        <v>1113684049</v>
      </c>
      <c r="K423" s="392"/>
      <c r="L423" s="392">
        <v>150848618</v>
      </c>
      <c r="M423" s="393">
        <v>4</v>
      </c>
      <c r="N423" s="392">
        <v>752438061</v>
      </c>
      <c r="O423" s="392"/>
      <c r="P423" s="392">
        <v>28877636</v>
      </c>
      <c r="Q423" s="393">
        <v>4</v>
      </c>
      <c r="R423" s="392">
        <v>-0.39211008000000003</v>
      </c>
      <c r="S423" s="392">
        <v>4.9549149999999998E-3</v>
      </c>
      <c r="T423" s="392">
        <f t="shared" si="6"/>
        <v>-0.19358110922334015</v>
      </c>
      <c r="U423" s="392"/>
    </row>
    <row r="424" spans="1:21">
      <c r="A424" s="392" t="s">
        <v>2095</v>
      </c>
      <c r="B424" s="392" t="s">
        <v>44</v>
      </c>
      <c r="C424" s="392" t="s">
        <v>73</v>
      </c>
      <c r="D424" s="392">
        <v>1</v>
      </c>
      <c r="E424" s="392">
        <v>0.1</v>
      </c>
      <c r="F424" s="394"/>
      <c r="G424" s="394" t="s">
        <v>100</v>
      </c>
      <c r="H424" s="394" t="s">
        <v>100</v>
      </c>
      <c r="I424" s="394"/>
      <c r="J424" s="392">
        <v>934633244</v>
      </c>
      <c r="K424" s="392"/>
      <c r="L424" s="392">
        <v>29091873</v>
      </c>
      <c r="M424" s="393">
        <v>4</v>
      </c>
      <c r="N424" s="392">
        <v>655724170</v>
      </c>
      <c r="O424" s="392"/>
      <c r="P424" s="392">
        <v>85661184</v>
      </c>
      <c r="Q424" s="393">
        <v>4</v>
      </c>
      <c r="R424" s="392">
        <v>-0.35441397000000002</v>
      </c>
      <c r="S424" s="392">
        <v>4.5086559999999998E-3</v>
      </c>
      <c r="T424" s="392">
        <f t="shared" si="6"/>
        <v>-0.17537508961491846</v>
      </c>
      <c r="U424" s="392"/>
    </row>
    <row r="425" spans="1:21">
      <c r="A425" s="392" t="s">
        <v>2095</v>
      </c>
      <c r="B425" s="392" t="s">
        <v>44</v>
      </c>
      <c r="C425" s="392" t="s">
        <v>73</v>
      </c>
      <c r="D425" s="392">
        <v>10</v>
      </c>
      <c r="E425" s="392">
        <v>1</v>
      </c>
      <c r="F425" s="394"/>
      <c r="G425" s="394"/>
      <c r="H425" s="394" t="s">
        <v>100</v>
      </c>
      <c r="I425" s="394" t="s">
        <v>100</v>
      </c>
      <c r="J425" s="392">
        <v>1184129019</v>
      </c>
      <c r="K425" s="392"/>
      <c r="L425" s="392">
        <v>96821219</v>
      </c>
      <c r="M425" s="393">
        <v>4</v>
      </c>
      <c r="N425" s="392">
        <v>715925747</v>
      </c>
      <c r="O425" s="392"/>
      <c r="P425" s="392">
        <v>32367336</v>
      </c>
      <c r="Q425" s="393">
        <v>4</v>
      </c>
      <c r="R425" s="392">
        <v>-0.50318631999999996</v>
      </c>
      <c r="S425" s="392">
        <v>2.1824069999999999E-3</v>
      </c>
      <c r="T425" s="392">
        <f t="shared" si="6"/>
        <v>-0.24641567199963541</v>
      </c>
      <c r="U425" s="392"/>
    </row>
    <row r="426" spans="1:21">
      <c r="A426" s="392" t="s">
        <v>2096</v>
      </c>
      <c r="B426" s="392" t="s">
        <v>44</v>
      </c>
      <c r="C426" s="392" t="s">
        <v>73</v>
      </c>
      <c r="D426" s="392">
        <v>1</v>
      </c>
      <c r="E426" s="392">
        <v>0.1</v>
      </c>
      <c r="F426" s="394"/>
      <c r="G426" s="394" t="s">
        <v>100</v>
      </c>
      <c r="H426" s="394" t="s">
        <v>100</v>
      </c>
      <c r="I426" s="394"/>
      <c r="J426" s="392">
        <v>1078164573</v>
      </c>
      <c r="K426" s="392"/>
      <c r="L426" s="392">
        <v>121861558</v>
      </c>
      <c r="M426" s="393">
        <v>4</v>
      </c>
      <c r="N426" s="392">
        <v>726652582</v>
      </c>
      <c r="O426" s="392"/>
      <c r="P426" s="392">
        <v>108689664</v>
      </c>
      <c r="Q426" s="393">
        <v>4</v>
      </c>
      <c r="R426" s="392">
        <v>-0.39456691999999999</v>
      </c>
      <c r="S426" s="392">
        <v>8.7869999999999997E-3</v>
      </c>
      <c r="T426" s="392">
        <f t="shared" si="6"/>
        <v>-0.19476321467035257</v>
      </c>
      <c r="U426" s="392"/>
    </row>
    <row r="427" spans="1:21">
      <c r="A427" s="392" t="s">
        <v>2096</v>
      </c>
      <c r="B427" s="392" t="s">
        <v>44</v>
      </c>
      <c r="C427" s="392" t="s">
        <v>73</v>
      </c>
      <c r="D427" s="392">
        <v>10</v>
      </c>
      <c r="E427" s="392">
        <v>1</v>
      </c>
      <c r="F427" s="394"/>
      <c r="G427" s="394"/>
      <c r="H427" s="394" t="s">
        <v>100</v>
      </c>
      <c r="I427" s="394" t="s">
        <v>100</v>
      </c>
      <c r="J427" s="392">
        <v>1276954651</v>
      </c>
      <c r="K427" s="392"/>
      <c r="L427" s="392">
        <v>151706168</v>
      </c>
      <c r="M427" s="393">
        <v>4</v>
      </c>
      <c r="N427" s="392">
        <v>840839926</v>
      </c>
      <c r="O427" s="392"/>
      <c r="P427" s="392">
        <v>68092995</v>
      </c>
      <c r="Q427" s="393">
        <v>4</v>
      </c>
      <c r="R427" s="392">
        <v>-0.41783204000000002</v>
      </c>
      <c r="S427" s="392">
        <v>5.1680700000000003E-3</v>
      </c>
      <c r="T427" s="392">
        <f t="shared" si="6"/>
        <v>-0.20592871930845444</v>
      </c>
      <c r="U427" s="392"/>
    </row>
    <row r="428" spans="1:21">
      <c r="A428" s="392" t="s">
        <v>2097</v>
      </c>
      <c r="B428" s="392" t="s">
        <v>44</v>
      </c>
      <c r="C428" s="392" t="s">
        <v>73</v>
      </c>
      <c r="D428" s="392">
        <v>1</v>
      </c>
      <c r="E428" s="392">
        <v>0.1</v>
      </c>
      <c r="F428" s="394"/>
      <c r="G428" s="394" t="s">
        <v>100</v>
      </c>
      <c r="H428" s="394" t="s">
        <v>100</v>
      </c>
      <c r="I428" s="394"/>
      <c r="J428" s="392">
        <v>764078966</v>
      </c>
      <c r="K428" s="392"/>
      <c r="L428" s="392">
        <v>216502098</v>
      </c>
      <c r="M428" s="393">
        <v>4</v>
      </c>
      <c r="N428" s="392">
        <v>638264921</v>
      </c>
      <c r="O428" s="392"/>
      <c r="P428" s="392">
        <v>93511170</v>
      </c>
      <c r="Q428" s="393">
        <v>4</v>
      </c>
      <c r="R428" s="392">
        <v>-0.17991771000000001</v>
      </c>
      <c r="S428" s="392">
        <v>2.5438043E-2</v>
      </c>
      <c r="T428" s="392">
        <f t="shared" si="6"/>
        <v>-8.9716970399572188E-2</v>
      </c>
      <c r="U428" s="392"/>
    </row>
    <row r="429" spans="1:21">
      <c r="A429" s="392" t="s">
        <v>2097</v>
      </c>
      <c r="B429" s="392" t="s">
        <v>44</v>
      </c>
      <c r="C429" s="392" t="s">
        <v>73</v>
      </c>
      <c r="D429" s="392">
        <v>10</v>
      </c>
      <c r="E429" s="392">
        <v>1</v>
      </c>
      <c r="F429" s="394"/>
      <c r="G429" s="394"/>
      <c r="H429" s="394" t="s">
        <v>100</v>
      </c>
      <c r="I429" s="394" t="s">
        <v>100</v>
      </c>
      <c r="J429" s="392">
        <v>1029795345</v>
      </c>
      <c r="K429" s="392"/>
      <c r="L429" s="392">
        <v>93082696</v>
      </c>
      <c r="M429" s="393">
        <v>4</v>
      </c>
      <c r="N429" s="392">
        <v>690143846</v>
      </c>
      <c r="O429" s="392"/>
      <c r="P429" s="392">
        <v>163782192</v>
      </c>
      <c r="Q429" s="393">
        <v>4</v>
      </c>
      <c r="R429" s="392">
        <v>-0.40021531999999999</v>
      </c>
      <c r="S429" s="392">
        <v>1.6122289000000001E-2</v>
      </c>
      <c r="T429" s="392">
        <f t="shared" si="6"/>
        <v>-0.19747878342287276</v>
      </c>
      <c r="U429" s="392"/>
    </row>
    <row r="430" spans="1:21">
      <c r="A430" s="392" t="s">
        <v>2098</v>
      </c>
      <c r="B430" s="392" t="s">
        <v>44</v>
      </c>
      <c r="C430" s="392" t="s">
        <v>73</v>
      </c>
      <c r="D430" s="392">
        <v>1</v>
      </c>
      <c r="E430" s="392">
        <v>0.1</v>
      </c>
      <c r="F430" s="394"/>
      <c r="G430" s="394" t="s">
        <v>100</v>
      </c>
      <c r="H430" s="394" t="s">
        <v>100</v>
      </c>
      <c r="I430" s="394"/>
      <c r="J430" s="392">
        <v>992748217</v>
      </c>
      <c r="K430" s="392"/>
      <c r="L430" s="392">
        <v>135017951</v>
      </c>
      <c r="M430" s="393">
        <v>4</v>
      </c>
      <c r="N430" s="392">
        <v>695776246</v>
      </c>
      <c r="O430" s="392"/>
      <c r="P430" s="392">
        <v>97544949</v>
      </c>
      <c r="Q430" s="393">
        <v>4</v>
      </c>
      <c r="R430" s="392">
        <v>-0.35544894999999999</v>
      </c>
      <c r="S430" s="392">
        <v>9.5380069999999994E-3</v>
      </c>
      <c r="T430" s="392">
        <f t="shared" si="6"/>
        <v>-0.17587661742985361</v>
      </c>
      <c r="U430" s="392"/>
    </row>
    <row r="431" spans="1:21">
      <c r="A431" s="392" t="s">
        <v>2098</v>
      </c>
      <c r="B431" s="392" t="s">
        <v>44</v>
      </c>
      <c r="C431" s="392" t="s">
        <v>73</v>
      </c>
      <c r="D431" s="392">
        <v>10</v>
      </c>
      <c r="E431" s="392">
        <v>1</v>
      </c>
      <c r="F431" s="394"/>
      <c r="G431" s="394"/>
      <c r="H431" s="394" t="s">
        <v>100</v>
      </c>
      <c r="I431" s="394" t="s">
        <v>100</v>
      </c>
      <c r="J431" s="392">
        <v>1228658583</v>
      </c>
      <c r="K431" s="392"/>
      <c r="L431" s="392">
        <v>183081239</v>
      </c>
      <c r="M431" s="393">
        <v>4</v>
      </c>
      <c r="N431" s="392">
        <v>725566505</v>
      </c>
      <c r="O431" s="392"/>
      <c r="P431" s="392">
        <v>103089149</v>
      </c>
      <c r="Q431" s="393">
        <v>4</v>
      </c>
      <c r="R431" s="392">
        <v>-0.52672553</v>
      </c>
      <c r="S431" s="392">
        <v>1.059767E-2</v>
      </c>
      <c r="T431" s="392">
        <f t="shared" si="6"/>
        <v>-0.2574381431746311</v>
      </c>
      <c r="U431" s="392"/>
    </row>
    <row r="432" spans="1:21">
      <c r="A432" s="392" t="s">
        <v>2099</v>
      </c>
      <c r="B432" s="392" t="s">
        <v>44</v>
      </c>
      <c r="C432" s="392" t="s">
        <v>73</v>
      </c>
      <c r="D432" s="392">
        <v>1</v>
      </c>
      <c r="E432" s="392">
        <v>0.1</v>
      </c>
      <c r="F432" s="394"/>
      <c r="G432" s="394" t="s">
        <v>100</v>
      </c>
      <c r="H432" s="394" t="s">
        <v>100</v>
      </c>
      <c r="I432" s="394"/>
      <c r="J432" s="392">
        <v>1257483346</v>
      </c>
      <c r="K432" s="392"/>
      <c r="L432" s="392">
        <v>104401088</v>
      </c>
      <c r="M432" s="393">
        <v>4</v>
      </c>
      <c r="N432" s="392">
        <v>769101950</v>
      </c>
      <c r="O432" s="392"/>
      <c r="P432" s="392">
        <v>13079032</v>
      </c>
      <c r="Q432" s="393">
        <v>4</v>
      </c>
      <c r="R432" s="392">
        <v>-0.49164412000000002</v>
      </c>
      <c r="S432" s="392">
        <v>1.795537E-3</v>
      </c>
      <c r="T432" s="392">
        <f t="shared" si="6"/>
        <v>-0.24098733814162637</v>
      </c>
      <c r="U432" s="392"/>
    </row>
    <row r="433" spans="1:21">
      <c r="A433" s="392" t="s">
        <v>2099</v>
      </c>
      <c r="B433" s="392" t="s">
        <v>44</v>
      </c>
      <c r="C433" s="392" t="s">
        <v>73</v>
      </c>
      <c r="D433" s="392">
        <v>10</v>
      </c>
      <c r="E433" s="392">
        <v>1</v>
      </c>
      <c r="F433" s="394"/>
      <c r="G433" s="394"/>
      <c r="H433" s="394" t="s">
        <v>100</v>
      </c>
      <c r="I433" s="394" t="s">
        <v>100</v>
      </c>
      <c r="J433" s="392">
        <v>1640010037</v>
      </c>
      <c r="K433" s="392"/>
      <c r="L433" s="392">
        <v>63018008</v>
      </c>
      <c r="M433" s="393">
        <v>4</v>
      </c>
      <c r="N433" s="392">
        <v>863519263</v>
      </c>
      <c r="O433" s="392"/>
      <c r="P433" s="392">
        <v>98476835</v>
      </c>
      <c r="Q433" s="393">
        <v>4</v>
      </c>
      <c r="R433" s="392">
        <v>-0.64144144000000003</v>
      </c>
      <c r="S433" s="392">
        <v>3.6204800000000001E-3</v>
      </c>
      <c r="T433" s="392">
        <f t="shared" si="6"/>
        <v>-0.31015845270914144</v>
      </c>
      <c r="U433" s="392"/>
    </row>
    <row r="434" spans="1:21">
      <c r="A434" s="392" t="s">
        <v>614</v>
      </c>
      <c r="B434" s="392" t="s">
        <v>44</v>
      </c>
      <c r="C434" s="392" t="s">
        <v>60</v>
      </c>
      <c r="D434" s="392">
        <v>0</v>
      </c>
      <c r="E434" s="392">
        <v>0</v>
      </c>
      <c r="F434" s="394" t="s">
        <v>100</v>
      </c>
      <c r="G434" s="394"/>
      <c r="H434" s="394"/>
      <c r="I434" s="394"/>
      <c r="J434" s="392">
        <v>108.82352899999999</v>
      </c>
      <c r="K434" s="393">
        <v>17.6470588</v>
      </c>
      <c r="L434" s="392">
        <v>30.565602500000001</v>
      </c>
      <c r="M434" s="393">
        <v>3</v>
      </c>
      <c r="N434" s="392">
        <v>50</v>
      </c>
      <c r="O434" s="393">
        <v>9.8684210500000002</v>
      </c>
      <c r="P434" s="392">
        <v>17.092606700000001</v>
      </c>
      <c r="Q434" s="393">
        <v>3</v>
      </c>
      <c r="R434" s="392">
        <v>-0.77770457000000004</v>
      </c>
      <c r="S434" s="392">
        <v>6.5250859999999994E-2</v>
      </c>
      <c r="T434" s="392">
        <f t="shared" si="6"/>
        <v>-0.37037036873799717</v>
      </c>
      <c r="U434" s="392"/>
    </row>
    <row r="435" spans="1:21">
      <c r="A435" s="392" t="s">
        <v>614</v>
      </c>
      <c r="B435" s="392" t="s">
        <v>44</v>
      </c>
      <c r="C435" s="392" t="s">
        <v>60</v>
      </c>
      <c r="D435" s="392">
        <v>1</v>
      </c>
      <c r="E435" s="392">
        <v>1.37E-2</v>
      </c>
      <c r="F435" s="394"/>
      <c r="G435" s="394" t="s">
        <v>100</v>
      </c>
      <c r="H435" s="394" t="s">
        <v>100</v>
      </c>
      <c r="I435" s="394"/>
      <c r="J435" s="392">
        <v>185.294118</v>
      </c>
      <c r="K435" s="393">
        <v>24.509803900000001</v>
      </c>
      <c r="L435" s="392">
        <v>42.4522257</v>
      </c>
      <c r="M435" s="393">
        <v>3</v>
      </c>
      <c r="N435" s="392">
        <v>8.5526315799999999</v>
      </c>
      <c r="O435" s="392">
        <v>2.96052632</v>
      </c>
      <c r="P435" s="392">
        <v>5.1277819999999998</v>
      </c>
      <c r="Q435" s="393">
        <v>3</v>
      </c>
      <c r="R435" s="392">
        <v>-3.0757053700000001</v>
      </c>
      <c r="S435" s="392">
        <v>0.137319196</v>
      </c>
      <c r="T435" s="392">
        <f t="shared" si="6"/>
        <v>-0.91175883424890392</v>
      </c>
      <c r="U435" s="392"/>
    </row>
    <row r="436" spans="1:21">
      <c r="A436" s="392" t="s">
        <v>614</v>
      </c>
      <c r="B436" s="392" t="s">
        <v>44</v>
      </c>
      <c r="C436" s="392" t="s">
        <v>60</v>
      </c>
      <c r="D436" s="392">
        <v>2</v>
      </c>
      <c r="E436" s="392">
        <v>2.7400000000000001E-2</v>
      </c>
      <c r="F436" s="394"/>
      <c r="G436" s="394"/>
      <c r="H436" s="394" t="s">
        <v>100</v>
      </c>
      <c r="I436" s="394"/>
      <c r="J436" s="392">
        <v>134.31372500000001</v>
      </c>
      <c r="K436" s="393">
        <v>21.568627500000002</v>
      </c>
      <c r="L436" s="392">
        <v>37.357958600000003</v>
      </c>
      <c r="M436" s="393">
        <v>3</v>
      </c>
      <c r="N436" s="392">
        <v>123.02631599999999</v>
      </c>
      <c r="O436" s="393">
        <v>12.828947400000001</v>
      </c>
      <c r="P436" s="392">
        <v>22.2203886</v>
      </c>
      <c r="Q436" s="393">
        <v>3</v>
      </c>
      <c r="R436" s="392">
        <v>-8.778002E-2</v>
      </c>
      <c r="S436" s="392">
        <v>3.6661118999999999E-2</v>
      </c>
      <c r="T436" s="392">
        <f t="shared" si="6"/>
        <v>-4.3861845036389076E-2</v>
      </c>
      <c r="U436" s="392"/>
    </row>
    <row r="437" spans="1:21">
      <c r="A437" s="392" t="s">
        <v>614</v>
      </c>
      <c r="B437" s="392" t="s">
        <v>44</v>
      </c>
      <c r="C437" s="392" t="s">
        <v>60</v>
      </c>
      <c r="D437" s="392">
        <v>3</v>
      </c>
      <c r="E437" s="392">
        <v>4.1099999999999998E-2</v>
      </c>
      <c r="F437" s="394"/>
      <c r="G437" s="394"/>
      <c r="H437" s="394" t="s">
        <v>100</v>
      </c>
      <c r="I437" s="394"/>
      <c r="J437" s="392">
        <v>135.294118</v>
      </c>
      <c r="K437" s="393">
        <v>16.6666667</v>
      </c>
      <c r="L437" s="392">
        <v>28.867513500000001</v>
      </c>
      <c r="M437" s="393">
        <v>3</v>
      </c>
      <c r="N437" s="392">
        <v>90.460526299999998</v>
      </c>
      <c r="O437" s="393">
        <v>21.710526300000001</v>
      </c>
      <c r="P437" s="392">
        <v>37.603734600000003</v>
      </c>
      <c r="Q437" s="393">
        <v>3</v>
      </c>
      <c r="R437" s="392">
        <v>-0.40253748</v>
      </c>
      <c r="S437" s="392">
        <v>7.2775382999999999E-2</v>
      </c>
      <c r="T437" s="392">
        <f t="shared" si="6"/>
        <v>-0.19859432721313897</v>
      </c>
      <c r="U437" s="392"/>
    </row>
    <row r="438" spans="1:21">
      <c r="A438" s="392" t="s">
        <v>614</v>
      </c>
      <c r="B438" s="392" t="s">
        <v>44</v>
      </c>
      <c r="C438" s="392" t="s">
        <v>60</v>
      </c>
      <c r="D438" s="392">
        <v>15</v>
      </c>
      <c r="E438" s="392">
        <v>0.20549999999999999</v>
      </c>
      <c r="F438" s="394"/>
      <c r="G438" s="394"/>
      <c r="H438" s="394" t="s">
        <v>100</v>
      </c>
      <c r="I438" s="394"/>
      <c r="J438" s="392">
        <v>151.96078399999999</v>
      </c>
      <c r="K438" s="393">
        <v>25.490196099999999</v>
      </c>
      <c r="L438" s="392">
        <v>44.150314700000003</v>
      </c>
      <c r="M438" s="393">
        <v>3</v>
      </c>
      <c r="N438" s="392">
        <v>131.907895</v>
      </c>
      <c r="O438" s="393">
        <v>25.6578947</v>
      </c>
      <c r="P438" s="392">
        <v>44.440777300000001</v>
      </c>
      <c r="Q438" s="393">
        <v>3</v>
      </c>
      <c r="R438" s="392">
        <v>-0.14151858</v>
      </c>
      <c r="S438" s="392">
        <v>6.5972943000000006E-2</v>
      </c>
      <c r="T438" s="392">
        <f t="shared" si="6"/>
        <v>-7.0641428531817679E-2</v>
      </c>
      <c r="U438" s="392"/>
    </row>
    <row r="439" spans="1:21">
      <c r="A439" s="392" t="s">
        <v>614</v>
      </c>
      <c r="B439" s="392" t="s">
        <v>44</v>
      </c>
      <c r="C439" s="392" t="s">
        <v>60</v>
      </c>
      <c r="D439" s="392">
        <v>32</v>
      </c>
      <c r="E439" s="392">
        <v>0.43840000000000001</v>
      </c>
      <c r="F439" s="394"/>
      <c r="G439" s="394"/>
      <c r="H439" s="394" t="s">
        <v>100</v>
      </c>
      <c r="I439" s="394"/>
      <c r="J439" s="392">
        <v>127.45098</v>
      </c>
      <c r="K439" s="393">
        <v>19.6078431</v>
      </c>
      <c r="L439" s="392">
        <v>33.961780500000003</v>
      </c>
      <c r="M439" s="393">
        <v>3</v>
      </c>
      <c r="N439" s="392">
        <v>88.486842100000004</v>
      </c>
      <c r="O439" s="393">
        <v>25.6578947</v>
      </c>
      <c r="P439" s="392">
        <v>44.440777300000001</v>
      </c>
      <c r="Q439" s="393">
        <v>3</v>
      </c>
      <c r="R439" s="392">
        <v>-0.36487796</v>
      </c>
      <c r="S439" s="392">
        <v>0.107747079</v>
      </c>
      <c r="T439" s="392">
        <f t="shared" si="6"/>
        <v>-0.18044146931312408</v>
      </c>
      <c r="U439" s="392"/>
    </row>
    <row r="440" spans="1:21">
      <c r="A440" s="392" t="s">
        <v>614</v>
      </c>
      <c r="B440" s="392" t="s">
        <v>44</v>
      </c>
      <c r="C440" s="392" t="s">
        <v>60</v>
      </c>
      <c r="D440" s="392">
        <v>45</v>
      </c>
      <c r="E440" s="392">
        <v>0.61639999999999995</v>
      </c>
      <c r="F440" s="394"/>
      <c r="G440" s="394"/>
      <c r="H440" s="394" t="s">
        <v>100</v>
      </c>
      <c r="I440" s="394"/>
      <c r="J440" s="392">
        <v>167.64705900000001</v>
      </c>
      <c r="K440" s="393">
        <v>22.549019600000001</v>
      </c>
      <c r="L440" s="392">
        <v>39.056047599999999</v>
      </c>
      <c r="M440" s="393">
        <v>3</v>
      </c>
      <c r="N440" s="392">
        <v>182.236842</v>
      </c>
      <c r="O440" s="393">
        <v>41.447368400000002</v>
      </c>
      <c r="P440" s="392">
        <v>71.788947899999997</v>
      </c>
      <c r="Q440" s="393">
        <v>3</v>
      </c>
      <c r="R440" s="392">
        <v>8.3446240000000005E-2</v>
      </c>
      <c r="S440" s="392">
        <v>6.9818544999999996E-2</v>
      </c>
      <c r="T440" s="392">
        <f t="shared" si="6"/>
        <v>4.1698926296125816E-2</v>
      </c>
      <c r="U440" s="392"/>
    </row>
    <row r="441" spans="1:21">
      <c r="A441" s="392" t="s">
        <v>614</v>
      </c>
      <c r="B441" s="392" t="s">
        <v>44</v>
      </c>
      <c r="C441" s="392" t="s">
        <v>60</v>
      </c>
      <c r="D441" s="392">
        <v>73</v>
      </c>
      <c r="E441" s="392">
        <v>1</v>
      </c>
      <c r="F441" s="394"/>
      <c r="G441" s="394"/>
      <c r="H441" s="394" t="s">
        <v>100</v>
      </c>
      <c r="I441" s="394" t="s">
        <v>100</v>
      </c>
      <c r="J441" s="392">
        <v>240.196078</v>
      </c>
      <c r="K441" s="393">
        <v>22.549019600000001</v>
      </c>
      <c r="L441" s="392">
        <v>39.056047599999999</v>
      </c>
      <c r="M441" s="393">
        <v>3</v>
      </c>
      <c r="N441" s="392">
        <v>181.25</v>
      </c>
      <c r="O441" s="393">
        <v>14.8026316</v>
      </c>
      <c r="P441" s="392">
        <v>25.638909999999999</v>
      </c>
      <c r="Q441" s="393">
        <v>3</v>
      </c>
      <c r="R441" s="392">
        <v>-0.28157829000000001</v>
      </c>
      <c r="S441" s="392">
        <v>1.5482933000000001E-2</v>
      </c>
      <c r="T441" s="392">
        <f t="shared" si="6"/>
        <v>-0.13986623930570782</v>
      </c>
      <c r="U441" s="392"/>
    </row>
    <row r="442" spans="1:21">
      <c r="A442" s="392" t="s">
        <v>615</v>
      </c>
      <c r="B442" s="392" t="s">
        <v>44</v>
      </c>
      <c r="C442" s="392" t="s">
        <v>60</v>
      </c>
      <c r="D442" s="392">
        <v>0</v>
      </c>
      <c r="E442" s="392">
        <v>0</v>
      </c>
      <c r="F442" s="394" t="s">
        <v>100</v>
      </c>
      <c r="G442" s="394"/>
      <c r="H442" s="394"/>
      <c r="I442" s="394"/>
      <c r="J442" s="392">
        <v>52.941176499999997</v>
      </c>
      <c r="K442" s="393">
        <v>4.9019607799999996</v>
      </c>
      <c r="L442" s="392">
        <v>8.4904451400000003</v>
      </c>
      <c r="M442" s="393">
        <v>3</v>
      </c>
      <c r="N442" s="392">
        <v>50</v>
      </c>
      <c r="O442" s="393">
        <v>18.75</v>
      </c>
      <c r="P442" s="392">
        <v>32.475952599999999</v>
      </c>
      <c r="Q442" s="393">
        <v>3</v>
      </c>
      <c r="R442" s="392">
        <v>-5.715841E-2</v>
      </c>
      <c r="S442" s="392">
        <v>0.14919838799999999</v>
      </c>
      <c r="T442" s="392">
        <f t="shared" si="6"/>
        <v>-2.8571428848979567E-2</v>
      </c>
      <c r="U442" s="392"/>
    </row>
    <row r="443" spans="1:21">
      <c r="A443" s="392" t="s">
        <v>615</v>
      </c>
      <c r="B443" s="392" t="s">
        <v>44</v>
      </c>
      <c r="C443" s="392" t="s">
        <v>60</v>
      </c>
      <c r="D443" s="392">
        <v>1</v>
      </c>
      <c r="E443" s="392">
        <v>1.37E-2</v>
      </c>
      <c r="F443" s="394"/>
      <c r="G443" s="394" t="s">
        <v>100</v>
      </c>
      <c r="H443" s="394" t="s">
        <v>100</v>
      </c>
      <c r="I443" s="394"/>
      <c r="J443" s="392">
        <v>100.98039199999999</v>
      </c>
      <c r="K443" s="393">
        <v>15.6862745</v>
      </c>
      <c r="L443" s="392">
        <v>27.1694244</v>
      </c>
      <c r="M443" s="393">
        <v>3</v>
      </c>
      <c r="N443" s="392">
        <v>6.5789473699999999</v>
      </c>
      <c r="O443" s="393">
        <v>2.96052632</v>
      </c>
      <c r="P443" s="392">
        <v>5.1277819999999998</v>
      </c>
      <c r="Q443" s="393">
        <v>3</v>
      </c>
      <c r="R443" s="392">
        <v>-2.7310515999999998</v>
      </c>
      <c r="S443" s="392">
        <v>0.22663045500000001</v>
      </c>
      <c r="T443" s="392">
        <f t="shared" si="6"/>
        <v>-0.87766850543087349</v>
      </c>
      <c r="U443" s="392"/>
    </row>
    <row r="444" spans="1:21">
      <c r="A444" s="392" t="s">
        <v>615</v>
      </c>
      <c r="B444" s="392" t="s">
        <v>44</v>
      </c>
      <c r="C444" s="392" t="s">
        <v>60</v>
      </c>
      <c r="D444" s="392">
        <v>2</v>
      </c>
      <c r="E444" s="392">
        <v>2.7400000000000001E-2</v>
      </c>
      <c r="F444" s="394"/>
      <c r="G444" s="394"/>
      <c r="H444" s="394" t="s">
        <v>100</v>
      </c>
      <c r="I444" s="394"/>
      <c r="J444" s="392">
        <v>102.941176</v>
      </c>
      <c r="K444" s="393">
        <v>9.80392157</v>
      </c>
      <c r="L444" s="392">
        <v>16.980890299999999</v>
      </c>
      <c r="M444" s="393">
        <v>3</v>
      </c>
      <c r="N444" s="392">
        <v>111.184211</v>
      </c>
      <c r="O444" s="393">
        <v>31.578947400000001</v>
      </c>
      <c r="P444" s="392">
        <v>54.6963413</v>
      </c>
      <c r="Q444" s="393">
        <v>3</v>
      </c>
      <c r="R444" s="392">
        <v>7.7030660000000001E-2</v>
      </c>
      <c r="S444" s="392">
        <v>8.9739738999999999E-2</v>
      </c>
      <c r="T444" s="392">
        <f t="shared" si="6"/>
        <v>3.8496299366875195E-2</v>
      </c>
      <c r="U444" s="392"/>
    </row>
    <row r="445" spans="1:21">
      <c r="A445" s="392" t="s">
        <v>615</v>
      </c>
      <c r="B445" s="392" t="s">
        <v>44</v>
      </c>
      <c r="C445" s="392" t="s">
        <v>60</v>
      </c>
      <c r="D445" s="392">
        <v>3</v>
      </c>
      <c r="E445" s="392">
        <v>4.1099999999999998E-2</v>
      </c>
      <c r="F445" s="394"/>
      <c r="G445" s="394"/>
      <c r="H445" s="394" t="s">
        <v>100</v>
      </c>
      <c r="I445" s="394"/>
      <c r="J445" s="392">
        <v>95.098039200000002</v>
      </c>
      <c r="K445" s="393">
        <v>33.3333333</v>
      </c>
      <c r="L445" s="392">
        <v>57.735026900000001</v>
      </c>
      <c r="M445" s="393">
        <v>3</v>
      </c>
      <c r="N445" s="392">
        <v>81.578947400000004</v>
      </c>
      <c r="O445" s="393">
        <v>12.828947400000001</v>
      </c>
      <c r="P445" s="392">
        <v>22.2203886</v>
      </c>
      <c r="Q445" s="393">
        <v>3</v>
      </c>
      <c r="R445" s="392">
        <v>-0.15333711999999999</v>
      </c>
      <c r="S445" s="392">
        <v>0.14759118900000001</v>
      </c>
      <c r="T445" s="392">
        <f t="shared" si="6"/>
        <v>-7.6518691314378551E-2</v>
      </c>
      <c r="U445" s="392"/>
    </row>
    <row r="446" spans="1:21">
      <c r="A446" s="392" t="s">
        <v>615</v>
      </c>
      <c r="B446" s="392" t="s">
        <v>44</v>
      </c>
      <c r="C446" s="392" t="s">
        <v>60</v>
      </c>
      <c r="D446" s="392">
        <v>15</v>
      </c>
      <c r="E446" s="392">
        <v>0.20549999999999999</v>
      </c>
      <c r="F446" s="394"/>
      <c r="G446" s="394"/>
      <c r="H446" s="394" t="s">
        <v>100</v>
      </c>
      <c r="I446" s="394"/>
      <c r="J446" s="392">
        <v>113.72548999999999</v>
      </c>
      <c r="K446" s="393">
        <v>9.80392157</v>
      </c>
      <c r="L446" s="392">
        <v>16.980890299999999</v>
      </c>
      <c r="M446" s="393">
        <v>3</v>
      </c>
      <c r="N446" s="392">
        <v>89.473684199999994</v>
      </c>
      <c r="O446" s="393">
        <v>8.8815789499999998</v>
      </c>
      <c r="P446" s="392">
        <v>15.383346</v>
      </c>
      <c r="Q446" s="393">
        <v>3</v>
      </c>
      <c r="R446" s="392">
        <v>-0.23984301</v>
      </c>
      <c r="S446" s="392">
        <v>1.7285110999999999E-2</v>
      </c>
      <c r="T446" s="392">
        <f t="shared" si="6"/>
        <v>-0.11934992302739389</v>
      </c>
      <c r="U446" s="392"/>
    </row>
    <row r="447" spans="1:21">
      <c r="A447" s="392" t="s">
        <v>615</v>
      </c>
      <c r="B447" s="392" t="s">
        <v>44</v>
      </c>
      <c r="C447" s="392" t="s">
        <v>60</v>
      </c>
      <c r="D447" s="392">
        <v>32</v>
      </c>
      <c r="E447" s="392">
        <v>0.43840000000000001</v>
      </c>
      <c r="F447" s="394"/>
      <c r="G447" s="394"/>
      <c r="H447" s="394" t="s">
        <v>100</v>
      </c>
      <c r="I447" s="394"/>
      <c r="J447" s="392">
        <v>156.86274499999999</v>
      </c>
      <c r="K447" s="393">
        <v>10.7843137</v>
      </c>
      <c r="L447" s="392">
        <v>18.678979300000002</v>
      </c>
      <c r="M447" s="393">
        <v>3</v>
      </c>
      <c r="N447" s="392">
        <v>97.368421100000006</v>
      </c>
      <c r="O447" s="393">
        <v>31.578947400000001</v>
      </c>
      <c r="P447" s="392">
        <v>54.6963413</v>
      </c>
      <c r="Q447" s="393">
        <v>3</v>
      </c>
      <c r="R447" s="392">
        <v>-0.47686925000000002</v>
      </c>
      <c r="S447" s="392">
        <v>0.10991283</v>
      </c>
      <c r="T447" s="392">
        <f t="shared" ref="T447:T510" si="7">(N447-J447)/(J447+N447)</f>
        <v>-0.23401664246231055</v>
      </c>
      <c r="U447" s="392"/>
    </row>
    <row r="448" spans="1:21">
      <c r="A448" s="392" t="s">
        <v>615</v>
      </c>
      <c r="B448" s="392" t="s">
        <v>44</v>
      </c>
      <c r="C448" s="392" t="s">
        <v>60</v>
      </c>
      <c r="D448" s="392">
        <v>45</v>
      </c>
      <c r="E448" s="392">
        <v>0.61639999999999995</v>
      </c>
      <c r="F448" s="394"/>
      <c r="G448" s="394"/>
      <c r="H448" s="394" t="s">
        <v>100</v>
      </c>
      <c r="I448" s="394"/>
      <c r="J448" s="392">
        <v>156.86274499999999</v>
      </c>
      <c r="K448" s="393">
        <v>7.8431372499999998</v>
      </c>
      <c r="L448" s="392">
        <v>13.5847122</v>
      </c>
      <c r="M448" s="393">
        <v>3</v>
      </c>
      <c r="N448" s="392">
        <v>149.671053</v>
      </c>
      <c r="O448" s="393">
        <v>32.565789500000001</v>
      </c>
      <c r="P448" s="392">
        <v>56.405602000000002</v>
      </c>
      <c r="Q448" s="393">
        <v>3</v>
      </c>
      <c r="R448" s="392">
        <v>-4.6931279999999999E-2</v>
      </c>
      <c r="S448" s="392">
        <v>4.9842108000000003E-2</v>
      </c>
      <c r="T448" s="392">
        <f t="shared" si="7"/>
        <v>-2.346133459645448E-2</v>
      </c>
      <c r="U448" s="392"/>
    </row>
    <row r="449" spans="1:21">
      <c r="A449" s="392" t="s">
        <v>615</v>
      </c>
      <c r="B449" s="392" t="s">
        <v>44</v>
      </c>
      <c r="C449" s="392" t="s">
        <v>60</v>
      </c>
      <c r="D449" s="392">
        <v>73</v>
      </c>
      <c r="E449" s="392">
        <v>1</v>
      </c>
      <c r="F449" s="394"/>
      <c r="G449" s="394"/>
      <c r="H449" s="394" t="s">
        <v>100</v>
      </c>
      <c r="I449" s="394" t="s">
        <v>100</v>
      </c>
      <c r="J449" s="392">
        <v>183.33333300000001</v>
      </c>
      <c r="K449" s="393">
        <v>13.725490199999999</v>
      </c>
      <c r="L449" s="392">
        <v>23.773246400000001</v>
      </c>
      <c r="M449" s="393">
        <v>3</v>
      </c>
      <c r="N449" s="392">
        <v>167.434211</v>
      </c>
      <c r="O449" s="393">
        <v>22.697368399999998</v>
      </c>
      <c r="P449" s="392">
        <v>39.312995299999997</v>
      </c>
      <c r="Q449" s="393">
        <v>3</v>
      </c>
      <c r="R449" s="392">
        <v>-9.0715489999999996E-2</v>
      </c>
      <c r="S449" s="392">
        <v>2.3981457000000001E-2</v>
      </c>
      <c r="T449" s="392">
        <f t="shared" si="7"/>
        <v>-4.532666226382679E-2</v>
      </c>
      <c r="U449" s="392"/>
    </row>
    <row r="450" spans="1:21">
      <c r="A450" s="392" t="s">
        <v>616</v>
      </c>
      <c r="B450" s="392" t="s">
        <v>44</v>
      </c>
      <c r="C450" s="392" t="s">
        <v>60</v>
      </c>
      <c r="D450" s="392">
        <v>0</v>
      </c>
      <c r="E450" s="392">
        <v>0</v>
      </c>
      <c r="F450" s="394" t="s">
        <v>100</v>
      </c>
      <c r="G450" s="394"/>
      <c r="H450" s="394"/>
      <c r="I450" s="394"/>
      <c r="J450" s="392">
        <v>66.666666699999993</v>
      </c>
      <c r="K450" s="393">
        <v>7.8431372499999998</v>
      </c>
      <c r="L450" s="392">
        <v>13.5847122</v>
      </c>
      <c r="M450" s="393">
        <v>3</v>
      </c>
      <c r="N450" s="392">
        <v>45.065789500000001</v>
      </c>
      <c r="O450" s="393">
        <v>11.8421053</v>
      </c>
      <c r="P450" s="392">
        <v>20.511127999999999</v>
      </c>
      <c r="Q450" s="393">
        <v>3</v>
      </c>
      <c r="R450" s="392">
        <v>-0.39158166999999999</v>
      </c>
      <c r="S450" s="392">
        <v>8.2890859999999997E-2</v>
      </c>
      <c r="T450" s="392">
        <f t="shared" si="7"/>
        <v>-0.19332679093113853</v>
      </c>
      <c r="U450" s="392"/>
    </row>
    <row r="451" spans="1:21">
      <c r="A451" s="392" t="s">
        <v>616</v>
      </c>
      <c r="B451" s="392" t="s">
        <v>44</v>
      </c>
      <c r="C451" s="392" t="s">
        <v>60</v>
      </c>
      <c r="D451" s="392">
        <v>1</v>
      </c>
      <c r="E451" s="392">
        <v>1.37E-2</v>
      </c>
      <c r="F451" s="394"/>
      <c r="G451" s="394" t="s">
        <v>100</v>
      </c>
      <c r="H451" s="394" t="s">
        <v>100</v>
      </c>
      <c r="I451" s="394"/>
      <c r="J451" s="392">
        <v>121.56862700000001</v>
      </c>
      <c r="K451" s="393">
        <v>51.9607843</v>
      </c>
      <c r="L451" s="392">
        <v>89.998718400000001</v>
      </c>
      <c r="M451" s="393">
        <v>3</v>
      </c>
      <c r="N451" s="392">
        <v>3.6184210499999998</v>
      </c>
      <c r="O451" s="393">
        <v>2.96052632</v>
      </c>
      <c r="P451" s="392">
        <v>5.1277819999999998</v>
      </c>
      <c r="Q451" s="393">
        <v>3</v>
      </c>
      <c r="R451" s="392">
        <v>-3.5144411799999999</v>
      </c>
      <c r="S451" s="392">
        <v>0.852108792</v>
      </c>
      <c r="T451" s="392">
        <f t="shared" si="7"/>
        <v>-0.94219176653874304</v>
      </c>
      <c r="U451" s="392"/>
    </row>
    <row r="452" spans="1:21">
      <c r="A452" s="392" t="s">
        <v>616</v>
      </c>
      <c r="B452" s="392" t="s">
        <v>44</v>
      </c>
      <c r="C452" s="392" t="s">
        <v>60</v>
      </c>
      <c r="D452" s="392">
        <v>2</v>
      </c>
      <c r="E452" s="392">
        <v>2.7400000000000001E-2</v>
      </c>
      <c r="F452" s="394"/>
      <c r="G452" s="394"/>
      <c r="H452" s="394" t="s">
        <v>100</v>
      </c>
      <c r="I452" s="394"/>
      <c r="J452" s="392">
        <v>110.78431399999999</v>
      </c>
      <c r="K452" s="393">
        <v>34.313725499999997</v>
      </c>
      <c r="L452" s="392">
        <v>59.433115899999997</v>
      </c>
      <c r="M452" s="393">
        <v>3</v>
      </c>
      <c r="N452" s="392">
        <v>100.328947</v>
      </c>
      <c r="O452" s="393">
        <v>22.697368399999998</v>
      </c>
      <c r="P452" s="392">
        <v>39.312995299999997</v>
      </c>
      <c r="Q452" s="393">
        <v>3</v>
      </c>
      <c r="R452" s="392">
        <v>-9.9130930000000006E-2</v>
      </c>
      <c r="S452" s="392">
        <v>0.147115259</v>
      </c>
      <c r="T452" s="392">
        <f t="shared" si="7"/>
        <v>-4.9524918285450553E-2</v>
      </c>
      <c r="U452" s="392"/>
    </row>
    <row r="453" spans="1:21">
      <c r="A453" s="392" t="s">
        <v>616</v>
      </c>
      <c r="B453" s="392" t="s">
        <v>44</v>
      </c>
      <c r="C453" s="392" t="s">
        <v>60</v>
      </c>
      <c r="D453" s="392">
        <v>3</v>
      </c>
      <c r="E453" s="392">
        <v>4.1099999999999998E-2</v>
      </c>
      <c r="F453" s="394"/>
      <c r="G453" s="394"/>
      <c r="H453" s="394" t="s">
        <v>100</v>
      </c>
      <c r="I453" s="394"/>
      <c r="J453" s="392">
        <v>72.549019599999994</v>
      </c>
      <c r="K453" s="393">
        <v>15.6862745</v>
      </c>
      <c r="L453" s="392">
        <v>27.1694244</v>
      </c>
      <c r="M453" s="393">
        <v>3</v>
      </c>
      <c r="N453" s="392">
        <v>35.197368400000002</v>
      </c>
      <c r="O453" s="393">
        <v>7.8947368400000002</v>
      </c>
      <c r="P453" s="392">
        <v>13.6740853</v>
      </c>
      <c r="Q453" s="393">
        <v>3</v>
      </c>
      <c r="R453" s="392">
        <v>-0.72329114999999999</v>
      </c>
      <c r="S453" s="392">
        <v>9.7059522999999995E-2</v>
      </c>
      <c r="T453" s="392">
        <f t="shared" si="7"/>
        <v>-0.34666267606112228</v>
      </c>
      <c r="U453" s="392"/>
    </row>
    <row r="454" spans="1:21">
      <c r="A454" s="392" t="s">
        <v>616</v>
      </c>
      <c r="B454" s="392" t="s">
        <v>44</v>
      </c>
      <c r="C454" s="392" t="s">
        <v>60</v>
      </c>
      <c r="D454" s="392">
        <v>15</v>
      </c>
      <c r="E454" s="392">
        <v>0.20549999999999999</v>
      </c>
      <c r="F454" s="394"/>
      <c r="G454" s="394"/>
      <c r="H454" s="394" t="s">
        <v>100</v>
      </c>
      <c r="I454" s="394"/>
      <c r="J454" s="392">
        <v>171.56862699999999</v>
      </c>
      <c r="K454" s="393">
        <v>13.725490199999999</v>
      </c>
      <c r="L454" s="392">
        <v>23.773246400000001</v>
      </c>
      <c r="M454" s="393">
        <v>3</v>
      </c>
      <c r="N454" s="392">
        <v>63.815789500000001</v>
      </c>
      <c r="O454" s="393">
        <v>10.8552632</v>
      </c>
      <c r="P454" s="392">
        <v>18.801867300000001</v>
      </c>
      <c r="Q454" s="393">
        <v>3</v>
      </c>
      <c r="R454" s="392">
        <v>-0.98898269999999999</v>
      </c>
      <c r="S454" s="392">
        <v>3.5335062E-2</v>
      </c>
      <c r="T454" s="392">
        <f t="shared" si="7"/>
        <v>-0.45777387943606712</v>
      </c>
      <c r="U454" s="392"/>
    </row>
    <row r="455" spans="1:21">
      <c r="A455" s="392" t="s">
        <v>616</v>
      </c>
      <c r="B455" s="392" t="s">
        <v>44</v>
      </c>
      <c r="C455" s="392" t="s">
        <v>60</v>
      </c>
      <c r="D455" s="392">
        <v>32</v>
      </c>
      <c r="E455" s="392">
        <v>0.43840000000000001</v>
      </c>
      <c r="F455" s="394"/>
      <c r="G455" s="394"/>
      <c r="H455" s="394" t="s">
        <v>100</v>
      </c>
      <c r="I455" s="394"/>
      <c r="J455" s="392">
        <v>121.56862700000001</v>
      </c>
      <c r="K455" s="393">
        <v>38.235294099999997</v>
      </c>
      <c r="L455" s="392">
        <v>66.225472100000005</v>
      </c>
      <c r="M455" s="393">
        <v>3</v>
      </c>
      <c r="N455" s="392">
        <v>45.065789500000001</v>
      </c>
      <c r="O455" s="393">
        <v>13.815789499999999</v>
      </c>
      <c r="P455" s="392">
        <v>23.929649300000001</v>
      </c>
      <c r="Q455" s="393">
        <v>3</v>
      </c>
      <c r="R455" s="392">
        <v>-0.99235552999999999</v>
      </c>
      <c r="S455" s="392">
        <v>0.19290515799999999</v>
      </c>
      <c r="T455" s="392">
        <f t="shared" si="7"/>
        <v>-0.45910586244348861</v>
      </c>
      <c r="U455" s="392"/>
    </row>
    <row r="456" spans="1:21">
      <c r="A456" s="392" t="s">
        <v>616</v>
      </c>
      <c r="B456" s="392" t="s">
        <v>44</v>
      </c>
      <c r="C456" s="392" t="s">
        <v>60</v>
      </c>
      <c r="D456" s="392">
        <v>45</v>
      </c>
      <c r="E456" s="392">
        <v>0.61639999999999995</v>
      </c>
      <c r="F456" s="394"/>
      <c r="G456" s="394"/>
      <c r="H456" s="394" t="s">
        <v>100</v>
      </c>
      <c r="I456" s="394"/>
      <c r="J456" s="392">
        <v>99.019607800000003</v>
      </c>
      <c r="K456" s="393">
        <v>17.6470588</v>
      </c>
      <c r="L456" s="392">
        <v>30.565602500000001</v>
      </c>
      <c r="M456" s="393">
        <v>3</v>
      </c>
      <c r="N456" s="392">
        <v>81.578947400000004</v>
      </c>
      <c r="O456" s="393">
        <v>13.815789499999999</v>
      </c>
      <c r="P456" s="392">
        <v>23.929649300000001</v>
      </c>
      <c r="Q456" s="393">
        <v>3</v>
      </c>
      <c r="R456" s="392">
        <v>-0.19374665999999999</v>
      </c>
      <c r="S456" s="392">
        <v>6.0442652999999999E-2</v>
      </c>
      <c r="T456" s="392">
        <f t="shared" si="7"/>
        <v>-9.6571428163894843E-2</v>
      </c>
      <c r="U456" s="392"/>
    </row>
    <row r="457" spans="1:21">
      <c r="A457" s="392" t="s">
        <v>616</v>
      </c>
      <c r="B457" s="392" t="s">
        <v>44</v>
      </c>
      <c r="C457" s="392" t="s">
        <v>60</v>
      </c>
      <c r="D457" s="392">
        <v>73</v>
      </c>
      <c r="E457" s="392">
        <v>1</v>
      </c>
      <c r="F457" s="394"/>
      <c r="G457" s="394"/>
      <c r="H457" s="394" t="s">
        <v>100</v>
      </c>
      <c r="I457" s="394" t="s">
        <v>100</v>
      </c>
      <c r="J457" s="392">
        <v>134.31372500000001</v>
      </c>
      <c r="K457" s="393">
        <v>39.215686300000002</v>
      </c>
      <c r="L457" s="392">
        <v>67.923561100000001</v>
      </c>
      <c r="M457" s="393">
        <v>3</v>
      </c>
      <c r="N457" s="392">
        <v>91.447368400000002</v>
      </c>
      <c r="O457" s="393">
        <v>31.578947400000001</v>
      </c>
      <c r="P457" s="392">
        <v>54.6963413</v>
      </c>
      <c r="Q457" s="393">
        <v>3</v>
      </c>
      <c r="R457" s="392">
        <v>-0.3844147</v>
      </c>
      <c r="S457" s="392">
        <v>0.204495436</v>
      </c>
      <c r="T457" s="392">
        <f t="shared" si="7"/>
        <v>-0.1898748626453986</v>
      </c>
      <c r="U457" s="392"/>
    </row>
    <row r="458" spans="1:21">
      <c r="A458" s="392" t="s">
        <v>2100</v>
      </c>
      <c r="B458" s="392" t="s">
        <v>44</v>
      </c>
      <c r="C458" s="392" t="s">
        <v>72</v>
      </c>
      <c r="D458" s="392">
        <v>2920</v>
      </c>
      <c r="E458" s="392">
        <v>1</v>
      </c>
      <c r="F458" s="394"/>
      <c r="G458" s="394"/>
      <c r="H458" s="394"/>
      <c r="I458" s="394" t="s">
        <v>100</v>
      </c>
      <c r="J458" s="392">
        <v>48.880597000000002</v>
      </c>
      <c r="K458" s="393">
        <v>6.3432835799999996</v>
      </c>
      <c r="L458" s="392">
        <v>10.9868895</v>
      </c>
      <c r="M458" s="393">
        <v>3</v>
      </c>
      <c r="N458" s="392">
        <v>54.104477600000003</v>
      </c>
      <c r="O458" s="393">
        <v>7.4626865699999998</v>
      </c>
      <c r="P458" s="392">
        <v>12.925752299999999</v>
      </c>
      <c r="Q458" s="393">
        <v>3</v>
      </c>
      <c r="R458" s="392">
        <v>0.10153642</v>
      </c>
      <c r="S458" s="392">
        <v>3.5865480999999998E-2</v>
      </c>
      <c r="T458" s="392">
        <f t="shared" si="7"/>
        <v>5.0724637723377451E-2</v>
      </c>
      <c r="U458" s="392"/>
    </row>
    <row r="459" spans="1:21">
      <c r="A459" s="392" t="s">
        <v>2101</v>
      </c>
      <c r="B459" s="392" t="s">
        <v>44</v>
      </c>
      <c r="C459" s="392" t="s">
        <v>72</v>
      </c>
      <c r="D459" s="392">
        <v>2920</v>
      </c>
      <c r="E459" s="392">
        <v>1</v>
      </c>
      <c r="F459" s="394"/>
      <c r="G459" s="394"/>
      <c r="H459" s="394"/>
      <c r="I459" s="394" t="s">
        <v>100</v>
      </c>
      <c r="J459" s="392">
        <v>58.9552239</v>
      </c>
      <c r="K459" s="393">
        <v>16.0447761</v>
      </c>
      <c r="L459" s="392">
        <v>27.790367400000001</v>
      </c>
      <c r="M459" s="393">
        <v>3</v>
      </c>
      <c r="N459" s="392">
        <v>85.447761200000002</v>
      </c>
      <c r="O459" s="393">
        <v>3.3582089599999998</v>
      </c>
      <c r="P459" s="392">
        <v>5.8165885299999998</v>
      </c>
      <c r="Q459" s="393">
        <v>3</v>
      </c>
      <c r="R459" s="392">
        <v>0.37112697</v>
      </c>
      <c r="S459" s="392">
        <v>7.5611249000000005E-2</v>
      </c>
      <c r="T459" s="392">
        <f t="shared" si="7"/>
        <v>0.18346253217448205</v>
      </c>
      <c r="U459" s="392"/>
    </row>
    <row r="460" spans="1:21">
      <c r="A460" s="392" t="s">
        <v>2102</v>
      </c>
      <c r="B460" s="392" t="s">
        <v>44</v>
      </c>
      <c r="C460" s="392" t="s">
        <v>72</v>
      </c>
      <c r="D460" s="392">
        <v>2920</v>
      </c>
      <c r="E460" s="392">
        <v>1</v>
      </c>
      <c r="F460" s="394"/>
      <c r="G460" s="394"/>
      <c r="H460" s="394"/>
      <c r="I460" s="394" t="s">
        <v>100</v>
      </c>
      <c r="J460" s="392">
        <v>27.9104478</v>
      </c>
      <c r="K460" s="393">
        <v>4.1791044800000003</v>
      </c>
      <c r="L460" s="392">
        <v>7.2384212899999998</v>
      </c>
      <c r="M460" s="393">
        <v>3</v>
      </c>
      <c r="N460" s="392">
        <v>20.895522400000001</v>
      </c>
      <c r="O460" s="393">
        <v>4.6268656699999999</v>
      </c>
      <c r="P460" s="392">
        <v>8.0139664199999991</v>
      </c>
      <c r="Q460" s="393">
        <v>3</v>
      </c>
      <c r="R460" s="392">
        <v>-0.28946619000000001</v>
      </c>
      <c r="S460" s="392">
        <v>7.1450470000000002E-2</v>
      </c>
      <c r="T460" s="392">
        <f t="shared" si="7"/>
        <v>-0.14373088725116664</v>
      </c>
      <c r="U460" s="392"/>
    </row>
    <row r="461" spans="1:21">
      <c r="A461" s="392" t="s">
        <v>2103</v>
      </c>
      <c r="B461" s="392" t="s">
        <v>44</v>
      </c>
      <c r="C461" s="392" t="s">
        <v>72</v>
      </c>
      <c r="D461" s="392">
        <v>2920</v>
      </c>
      <c r="E461" s="392">
        <v>1</v>
      </c>
      <c r="F461" s="394"/>
      <c r="G461" s="394"/>
      <c r="H461" s="394"/>
      <c r="I461" s="394" t="s">
        <v>100</v>
      </c>
      <c r="J461" s="392">
        <v>6.5671641799999998</v>
      </c>
      <c r="K461" s="393">
        <v>1.9402985100000001</v>
      </c>
      <c r="L461" s="392">
        <v>3.3606956000000001</v>
      </c>
      <c r="M461" s="393">
        <v>3</v>
      </c>
      <c r="N461" s="392">
        <v>3.5820895500000001</v>
      </c>
      <c r="O461" s="393">
        <v>1.34328358</v>
      </c>
      <c r="P461" s="392">
        <v>2.3266354100000002</v>
      </c>
      <c r="Q461" s="393">
        <v>3</v>
      </c>
      <c r="R461" s="392">
        <v>-0.6061358</v>
      </c>
      <c r="S461" s="392">
        <v>0.227918388</v>
      </c>
      <c r="T461" s="392">
        <f t="shared" si="7"/>
        <v>-0.29411764740657437</v>
      </c>
      <c r="U461" s="392"/>
    </row>
    <row r="462" spans="1:21">
      <c r="A462" s="392" t="s">
        <v>624</v>
      </c>
      <c r="B462" s="392" t="s">
        <v>44</v>
      </c>
      <c r="C462" s="392" t="s">
        <v>60</v>
      </c>
      <c r="D462" s="392">
        <v>1</v>
      </c>
      <c r="E462" s="392">
        <v>6.4999999999999997E-3</v>
      </c>
      <c r="F462" s="394"/>
      <c r="G462" s="394" t="s">
        <v>100</v>
      </c>
      <c r="H462" s="394" t="s">
        <v>100</v>
      </c>
      <c r="I462" s="394"/>
      <c r="J462" s="392">
        <v>944.23076900000001</v>
      </c>
      <c r="K462" s="393">
        <v>60.576923100000002</v>
      </c>
      <c r="L462" s="392">
        <v>121.153846</v>
      </c>
      <c r="M462" s="393">
        <v>4</v>
      </c>
      <c r="N462" s="392">
        <v>0.1</v>
      </c>
      <c r="O462" s="393">
        <v>0.1</v>
      </c>
      <c r="P462" s="392">
        <v>0.2</v>
      </c>
      <c r="Q462" s="393">
        <v>4</v>
      </c>
      <c r="R462" s="392">
        <v>-9.1529556900000006</v>
      </c>
      <c r="S462" s="392">
        <v>1.0041158370000001</v>
      </c>
      <c r="T462" s="392">
        <f t="shared" si="7"/>
        <v>-0.99978820980257599</v>
      </c>
      <c r="U462" s="392"/>
    </row>
    <row r="463" spans="1:21">
      <c r="A463" s="392" t="s">
        <v>624</v>
      </c>
      <c r="B463" s="392" t="s">
        <v>44</v>
      </c>
      <c r="C463" s="392" t="s">
        <v>60</v>
      </c>
      <c r="D463" s="392">
        <v>2</v>
      </c>
      <c r="E463" s="392">
        <v>1.2999999999999999E-2</v>
      </c>
      <c r="F463" s="394"/>
      <c r="G463" s="394"/>
      <c r="H463" s="394" t="s">
        <v>100</v>
      </c>
      <c r="I463" s="394"/>
      <c r="J463" s="392">
        <v>580.76923099999999</v>
      </c>
      <c r="K463" s="393">
        <v>302.884615</v>
      </c>
      <c r="L463" s="392">
        <v>605.76923099999999</v>
      </c>
      <c r="M463" s="393">
        <v>4</v>
      </c>
      <c r="N463" s="392">
        <v>0.96153845999999998</v>
      </c>
      <c r="O463" s="393">
        <v>11.5384615</v>
      </c>
      <c r="P463" s="392">
        <v>23.076923099999998</v>
      </c>
      <c r="Q463" s="393">
        <v>4</v>
      </c>
      <c r="R463" s="392">
        <v>-6.4035742000000004</v>
      </c>
      <c r="S463" s="392">
        <v>144.2719864</v>
      </c>
      <c r="T463" s="392">
        <f t="shared" si="7"/>
        <v>-0.99669421488262477</v>
      </c>
      <c r="U463" s="392"/>
    </row>
    <row r="464" spans="1:21">
      <c r="A464" s="392" t="s">
        <v>624</v>
      </c>
      <c r="B464" s="392" t="s">
        <v>44</v>
      </c>
      <c r="C464" s="392" t="s">
        <v>60</v>
      </c>
      <c r="D464" s="392">
        <v>4</v>
      </c>
      <c r="E464" s="392">
        <v>2.5999999999999999E-2</v>
      </c>
      <c r="F464" s="394"/>
      <c r="G464" s="394"/>
      <c r="H464" s="394" t="s">
        <v>100</v>
      </c>
      <c r="I464" s="394"/>
      <c r="J464" s="392">
        <v>326.92307699999998</v>
      </c>
      <c r="K464" s="393">
        <v>43.269230800000003</v>
      </c>
      <c r="L464" s="392">
        <v>86.538461499999997</v>
      </c>
      <c r="M464" s="393">
        <v>4</v>
      </c>
      <c r="N464" s="392">
        <v>1</v>
      </c>
      <c r="O464" s="393">
        <v>4.8076923100000002</v>
      </c>
      <c r="P464" s="392">
        <v>9.6153846200000004</v>
      </c>
      <c r="Q464" s="393">
        <v>4</v>
      </c>
      <c r="R464" s="392">
        <v>-5.7897249000000004</v>
      </c>
      <c r="S464" s="392">
        <v>23.131422629999999</v>
      </c>
      <c r="T464" s="392">
        <f t="shared" si="7"/>
        <v>-0.99390100868076448</v>
      </c>
      <c r="U464" s="392"/>
    </row>
    <row r="465" spans="1:21">
      <c r="A465" s="392" t="s">
        <v>624</v>
      </c>
      <c r="B465" s="392" t="s">
        <v>44</v>
      </c>
      <c r="C465" s="392" t="s">
        <v>60</v>
      </c>
      <c r="D465" s="392">
        <v>6</v>
      </c>
      <c r="E465" s="392">
        <v>3.9E-2</v>
      </c>
      <c r="F465" s="394"/>
      <c r="G465" s="394"/>
      <c r="H465" s="394" t="s">
        <v>100</v>
      </c>
      <c r="I465" s="394"/>
      <c r="J465" s="392">
        <v>615.38461500000005</v>
      </c>
      <c r="K465" s="393">
        <v>250.96153799999999</v>
      </c>
      <c r="L465" s="392">
        <v>501.92307699999998</v>
      </c>
      <c r="M465" s="393">
        <v>4</v>
      </c>
      <c r="N465" s="392">
        <v>29.807692299999999</v>
      </c>
      <c r="O465" s="393">
        <v>14.4230769</v>
      </c>
      <c r="P465" s="392">
        <v>28.8461538</v>
      </c>
      <c r="Q465" s="393">
        <v>4</v>
      </c>
      <c r="R465" s="392">
        <v>-3.02748097</v>
      </c>
      <c r="S465" s="392">
        <v>0.40044214900000002</v>
      </c>
      <c r="T465" s="392">
        <f t="shared" si="7"/>
        <v>-0.90760059609284816</v>
      </c>
      <c r="U465" s="392"/>
    </row>
    <row r="466" spans="1:21">
      <c r="A466" s="392" t="s">
        <v>624</v>
      </c>
      <c r="B466" s="392" t="s">
        <v>44</v>
      </c>
      <c r="C466" s="392" t="s">
        <v>60</v>
      </c>
      <c r="D466" s="392">
        <v>19</v>
      </c>
      <c r="E466" s="392">
        <v>0.1234</v>
      </c>
      <c r="F466" s="394"/>
      <c r="G466" s="394"/>
      <c r="H466" s="394" t="s">
        <v>100</v>
      </c>
      <c r="I466" s="394"/>
      <c r="J466" s="392">
        <v>407.69230800000003</v>
      </c>
      <c r="K466" s="393">
        <v>141.34615400000001</v>
      </c>
      <c r="L466" s="392">
        <v>282.69230800000003</v>
      </c>
      <c r="M466" s="393">
        <v>4</v>
      </c>
      <c r="N466" s="392">
        <v>96.153846200000004</v>
      </c>
      <c r="O466" s="393">
        <v>34.615384599999999</v>
      </c>
      <c r="P466" s="392">
        <v>69.230769199999997</v>
      </c>
      <c r="Q466" s="393">
        <v>4</v>
      </c>
      <c r="R466" s="392">
        <v>-1.44456327</v>
      </c>
      <c r="S466" s="392">
        <v>0.24979958199999999</v>
      </c>
      <c r="T466" s="392">
        <f t="shared" si="7"/>
        <v>-0.61832061077186651</v>
      </c>
      <c r="U466" s="392"/>
    </row>
    <row r="467" spans="1:21">
      <c r="A467" s="392" t="s">
        <v>624</v>
      </c>
      <c r="B467" s="392" t="s">
        <v>44</v>
      </c>
      <c r="C467" s="392" t="s">
        <v>60</v>
      </c>
      <c r="D467" s="392">
        <v>36</v>
      </c>
      <c r="E467" s="392">
        <v>0.23380000000000001</v>
      </c>
      <c r="F467" s="394"/>
      <c r="G467" s="394"/>
      <c r="H467" s="394" t="s">
        <v>100</v>
      </c>
      <c r="I467" s="394"/>
      <c r="J467" s="392">
        <v>225.96153799999999</v>
      </c>
      <c r="K467" s="393">
        <v>37.5</v>
      </c>
      <c r="L467" s="392">
        <v>75</v>
      </c>
      <c r="M467" s="393">
        <v>4</v>
      </c>
      <c r="N467" s="392">
        <v>61.538461499999997</v>
      </c>
      <c r="O467" s="393">
        <v>17.307692299999999</v>
      </c>
      <c r="P467" s="392">
        <v>34.615384599999999</v>
      </c>
      <c r="Q467" s="393">
        <v>4</v>
      </c>
      <c r="R467" s="392">
        <v>-1.3007024300000001</v>
      </c>
      <c r="S467" s="392">
        <v>0.10664343699999999</v>
      </c>
      <c r="T467" s="392">
        <f t="shared" si="7"/>
        <v>-0.57190635403809797</v>
      </c>
      <c r="U467" s="392"/>
    </row>
    <row r="468" spans="1:21">
      <c r="A468" s="392" t="s">
        <v>624</v>
      </c>
      <c r="B468" s="392" t="s">
        <v>44</v>
      </c>
      <c r="C468" s="392" t="s">
        <v>60</v>
      </c>
      <c r="D468" s="392">
        <v>94</v>
      </c>
      <c r="E468" s="392">
        <v>0.61040000000000005</v>
      </c>
      <c r="F468" s="394"/>
      <c r="G468" s="394"/>
      <c r="H468" s="394" t="s">
        <v>100</v>
      </c>
      <c r="I468" s="394"/>
      <c r="J468" s="392">
        <v>300.96153800000002</v>
      </c>
      <c r="K468" s="393">
        <v>72.115384599999999</v>
      </c>
      <c r="L468" s="392">
        <v>144.23076900000001</v>
      </c>
      <c r="M468" s="393">
        <v>4</v>
      </c>
      <c r="N468" s="392">
        <v>275</v>
      </c>
      <c r="O468" s="393">
        <v>72.115384599999999</v>
      </c>
      <c r="P468" s="392">
        <v>144.23076900000001</v>
      </c>
      <c r="Q468" s="393">
        <v>4</v>
      </c>
      <c r="R468" s="392">
        <v>-9.0211379999999994E-2</v>
      </c>
      <c r="S468" s="392">
        <v>0.126184765</v>
      </c>
      <c r="T468" s="392">
        <f t="shared" si="7"/>
        <v>-4.5075124443465904E-2</v>
      </c>
      <c r="U468" s="392"/>
    </row>
    <row r="469" spans="1:21">
      <c r="A469" s="392" t="s">
        <v>624</v>
      </c>
      <c r="B469" s="392" t="s">
        <v>44</v>
      </c>
      <c r="C469" s="392" t="s">
        <v>60</v>
      </c>
      <c r="D469" s="392">
        <v>154</v>
      </c>
      <c r="E469" s="392">
        <v>1</v>
      </c>
      <c r="F469" s="394"/>
      <c r="G469" s="394"/>
      <c r="H469" s="394" t="s">
        <v>100</v>
      </c>
      <c r="I469" s="394" t="s">
        <v>100</v>
      </c>
      <c r="J469" s="392">
        <v>476.92307699999998</v>
      </c>
      <c r="K469" s="393">
        <v>129.807692</v>
      </c>
      <c r="L469" s="392">
        <v>259.615385</v>
      </c>
      <c r="M469" s="393">
        <v>4</v>
      </c>
      <c r="N469" s="392">
        <v>300.96153800000002</v>
      </c>
      <c r="O469" s="393">
        <v>28.8461538</v>
      </c>
      <c r="P469" s="392">
        <v>57.692307700000001</v>
      </c>
      <c r="Q469" s="393">
        <v>4</v>
      </c>
      <c r="R469" s="392">
        <v>-0.46037274</v>
      </c>
      <c r="S469" s="392">
        <v>8.3267126999999996E-2</v>
      </c>
      <c r="T469" s="392">
        <f t="shared" si="7"/>
        <v>-0.22620519239861811</v>
      </c>
      <c r="U469" s="392"/>
    </row>
    <row r="470" spans="1:21">
      <c r="A470" s="392" t="s">
        <v>2104</v>
      </c>
      <c r="B470" s="392" t="s">
        <v>44</v>
      </c>
      <c r="C470" s="392" t="s">
        <v>60</v>
      </c>
      <c r="D470" s="392">
        <v>14</v>
      </c>
      <c r="E470" s="392">
        <v>0.33329999999999999</v>
      </c>
      <c r="F470" s="394"/>
      <c r="G470" s="394"/>
      <c r="H470" s="394" t="s">
        <v>100</v>
      </c>
      <c r="I470" s="394"/>
      <c r="J470" s="392">
        <v>57.9039</v>
      </c>
      <c r="K470" s="392">
        <v>3.4251</v>
      </c>
      <c r="L470" s="392">
        <v>5.9324472200000002</v>
      </c>
      <c r="M470" s="393">
        <v>3</v>
      </c>
      <c r="N470" s="392">
        <v>47.144500000000001</v>
      </c>
      <c r="O470" s="392">
        <v>3.7159</v>
      </c>
      <c r="P470" s="392">
        <v>6.4361275999999998</v>
      </c>
      <c r="Q470" s="393">
        <v>3</v>
      </c>
      <c r="R470" s="392">
        <v>-0.20556738999999999</v>
      </c>
      <c r="S470" s="392">
        <v>9.7113890000000008E-3</v>
      </c>
      <c r="T470" s="392">
        <f t="shared" si="7"/>
        <v>-0.1024232639430967</v>
      </c>
      <c r="U470" s="392"/>
    </row>
    <row r="471" spans="1:21">
      <c r="A471" s="392" t="s">
        <v>2104</v>
      </c>
      <c r="B471" s="392" t="s">
        <v>44</v>
      </c>
      <c r="C471" s="392" t="s">
        <v>60</v>
      </c>
      <c r="D471" s="392">
        <v>42</v>
      </c>
      <c r="E471" s="392">
        <v>1</v>
      </c>
      <c r="F471" s="394"/>
      <c r="G471" s="394"/>
      <c r="H471" s="394" t="s">
        <v>100</v>
      </c>
      <c r="I471" s="394" t="s">
        <v>100</v>
      </c>
      <c r="J471" s="392">
        <v>51.966700000000003</v>
      </c>
      <c r="K471" s="392">
        <v>1.8507</v>
      </c>
      <c r="L471" s="392">
        <v>3.2055064299999998</v>
      </c>
      <c r="M471" s="393">
        <v>3</v>
      </c>
      <c r="N471" s="392">
        <v>46.808860000000003</v>
      </c>
      <c r="O471" s="392">
        <v>1.17696</v>
      </c>
      <c r="P471" s="392">
        <v>2.0385545199999999</v>
      </c>
      <c r="Q471" s="393">
        <v>3</v>
      </c>
      <c r="R471" s="392">
        <v>-0.10453063</v>
      </c>
      <c r="S471" s="392">
        <v>1.9005179999999999E-3</v>
      </c>
      <c r="T471" s="392">
        <f t="shared" si="7"/>
        <v>-5.2217775328228959E-2</v>
      </c>
      <c r="U471" s="392"/>
    </row>
    <row r="472" spans="1:21">
      <c r="A472" s="392" t="s">
        <v>2105</v>
      </c>
      <c r="B472" s="392" t="s">
        <v>44</v>
      </c>
      <c r="C472" s="392" t="s">
        <v>60</v>
      </c>
      <c r="D472" s="392">
        <v>14</v>
      </c>
      <c r="E472" s="392">
        <v>0.33329999999999999</v>
      </c>
      <c r="F472" s="394"/>
      <c r="G472" s="394"/>
      <c r="H472" s="394" t="s">
        <v>100</v>
      </c>
      <c r="I472" s="394"/>
      <c r="J472" s="392">
        <v>57.9039</v>
      </c>
      <c r="K472" s="392">
        <v>3.4251</v>
      </c>
      <c r="L472" s="392">
        <v>5.9324472200000002</v>
      </c>
      <c r="M472" s="393">
        <v>3</v>
      </c>
      <c r="N472" s="392">
        <v>39.241</v>
      </c>
      <c r="O472" s="392">
        <v>3.7170000000000001</v>
      </c>
      <c r="P472" s="392">
        <v>6.4380328499999999</v>
      </c>
      <c r="Q472" s="393">
        <v>3</v>
      </c>
      <c r="R472" s="392">
        <v>-0.38906262000000003</v>
      </c>
      <c r="S472" s="392">
        <v>1.247122E-2</v>
      </c>
      <c r="T472" s="392">
        <f t="shared" si="7"/>
        <v>-0.19211404818986894</v>
      </c>
      <c r="U472" s="392"/>
    </row>
    <row r="473" spans="1:21">
      <c r="A473" s="392" t="s">
        <v>2105</v>
      </c>
      <c r="B473" s="392" t="s">
        <v>44</v>
      </c>
      <c r="C473" s="392" t="s">
        <v>60</v>
      </c>
      <c r="D473" s="392">
        <v>42</v>
      </c>
      <c r="E473" s="392">
        <v>1</v>
      </c>
      <c r="F473" s="394"/>
      <c r="G473" s="394"/>
      <c r="H473" s="394" t="s">
        <v>100</v>
      </c>
      <c r="I473" s="394" t="s">
        <v>100</v>
      </c>
      <c r="J473" s="392">
        <v>51.966700000000003</v>
      </c>
      <c r="K473" s="392">
        <v>1.8507</v>
      </c>
      <c r="L473" s="392">
        <v>3.2055064299999998</v>
      </c>
      <c r="M473" s="393">
        <v>3</v>
      </c>
      <c r="N473" s="392">
        <v>44.0047</v>
      </c>
      <c r="O473" s="392">
        <v>2.0177999999999998</v>
      </c>
      <c r="P473" s="392">
        <v>3.4949321200000001</v>
      </c>
      <c r="Q473" s="393">
        <v>3</v>
      </c>
      <c r="R473" s="392">
        <v>-0.16630668000000001</v>
      </c>
      <c r="S473" s="392">
        <v>3.3709059999999999E-3</v>
      </c>
      <c r="T473" s="392">
        <f t="shared" si="7"/>
        <v>-8.2962215826798427E-2</v>
      </c>
      <c r="U473" s="392"/>
    </row>
    <row r="474" spans="1:21">
      <c r="A474" s="392" t="s">
        <v>640</v>
      </c>
      <c r="B474" s="392" t="s">
        <v>44</v>
      </c>
      <c r="C474" s="392" t="s">
        <v>60</v>
      </c>
      <c r="D474" s="392">
        <v>730</v>
      </c>
      <c r="E474" s="392">
        <v>1</v>
      </c>
      <c r="F474" s="394"/>
      <c r="G474" s="394"/>
      <c r="H474" s="394"/>
      <c r="I474" s="394" t="s">
        <v>100</v>
      </c>
      <c r="J474" s="392">
        <v>6525.2525299999998</v>
      </c>
      <c r="K474" s="393">
        <v>363.63636400000001</v>
      </c>
      <c r="L474" s="392">
        <v>813.11562800000002</v>
      </c>
      <c r="M474" s="393">
        <v>5</v>
      </c>
      <c r="N474" s="392">
        <v>3979.7979799999998</v>
      </c>
      <c r="O474" s="393">
        <v>565.656566</v>
      </c>
      <c r="P474" s="392">
        <v>1131.31313</v>
      </c>
      <c r="Q474" s="393">
        <v>4</v>
      </c>
      <c r="R474" s="392">
        <v>-0.49444859000000002</v>
      </c>
      <c r="S474" s="392">
        <v>2.3307060000000001E-2</v>
      </c>
      <c r="T474" s="392">
        <f t="shared" si="7"/>
        <v>-0.24230769262622043</v>
      </c>
      <c r="U474" s="392"/>
    </row>
    <row r="475" spans="1:21">
      <c r="A475" s="392" t="s">
        <v>657</v>
      </c>
      <c r="B475" s="392" t="s">
        <v>44</v>
      </c>
      <c r="C475" s="392" t="s">
        <v>60</v>
      </c>
      <c r="D475" s="392">
        <v>730</v>
      </c>
      <c r="E475" s="392">
        <v>1</v>
      </c>
      <c r="F475" s="394"/>
      <c r="G475" s="394"/>
      <c r="H475" s="394"/>
      <c r="I475" s="394" t="s">
        <v>100</v>
      </c>
      <c r="J475" s="392">
        <v>5717.1717200000003</v>
      </c>
      <c r="K475" s="393">
        <v>1212.12121</v>
      </c>
      <c r="L475" s="392">
        <v>2710.3854299999998</v>
      </c>
      <c r="M475" s="393">
        <v>5</v>
      </c>
      <c r="N475" s="392">
        <v>909.09090900000001</v>
      </c>
      <c r="O475" s="393">
        <v>161.616162</v>
      </c>
      <c r="P475" s="392">
        <v>361.38472400000001</v>
      </c>
      <c r="Q475" s="393">
        <v>5</v>
      </c>
      <c r="R475" s="392">
        <v>-1.8387844099999999</v>
      </c>
      <c r="S475" s="392">
        <v>7.6554931000000007E-2</v>
      </c>
      <c r="T475" s="392">
        <f t="shared" si="7"/>
        <v>-0.72560975623835322</v>
      </c>
      <c r="U475" s="392"/>
    </row>
    <row r="476" spans="1:21">
      <c r="A476" s="392" t="s">
        <v>659</v>
      </c>
      <c r="B476" s="392" t="s">
        <v>44</v>
      </c>
      <c r="C476" s="392" t="s">
        <v>60</v>
      </c>
      <c r="D476" s="392">
        <v>730</v>
      </c>
      <c r="E476" s="392">
        <v>1</v>
      </c>
      <c r="F476" s="394"/>
      <c r="G476" s="394"/>
      <c r="H476" s="394"/>
      <c r="I476" s="394" t="s">
        <v>100</v>
      </c>
      <c r="J476" s="392">
        <v>5151.5151500000002</v>
      </c>
      <c r="K476" s="393">
        <v>646.46464600000002</v>
      </c>
      <c r="L476" s="392">
        <v>1445.53889</v>
      </c>
      <c r="M476" s="393">
        <v>5</v>
      </c>
      <c r="N476" s="392">
        <v>1797.9798000000001</v>
      </c>
      <c r="O476" s="393">
        <v>404.04040400000002</v>
      </c>
      <c r="P476" s="392">
        <v>903.46180900000002</v>
      </c>
      <c r="Q476" s="393">
        <v>5</v>
      </c>
      <c r="R476" s="392">
        <v>-1.05262718</v>
      </c>
      <c r="S476" s="392">
        <v>6.6246464000000005E-2</v>
      </c>
      <c r="T476" s="392">
        <f t="shared" si="7"/>
        <v>-0.48255813899109318</v>
      </c>
      <c r="U476" s="392"/>
    </row>
    <row r="477" spans="1:21">
      <c r="A477" s="392" t="s">
        <v>661</v>
      </c>
      <c r="B477" s="392" t="s">
        <v>44</v>
      </c>
      <c r="C477" s="392" t="s">
        <v>60</v>
      </c>
      <c r="D477" s="392">
        <v>730</v>
      </c>
      <c r="E477" s="392">
        <v>1</v>
      </c>
      <c r="F477" s="394"/>
      <c r="G477" s="394"/>
      <c r="H477" s="394"/>
      <c r="I477" s="394" t="s">
        <v>100</v>
      </c>
      <c r="J477" s="392">
        <v>5393.9393899999995</v>
      </c>
      <c r="K477" s="393">
        <v>444.44444399999998</v>
      </c>
      <c r="L477" s="392">
        <v>993.80799000000002</v>
      </c>
      <c r="M477" s="393">
        <v>5</v>
      </c>
      <c r="N477" s="392">
        <v>2727.2727300000001</v>
      </c>
      <c r="O477" s="393">
        <v>202.02020200000001</v>
      </c>
      <c r="P477" s="392">
        <v>451.73090500000001</v>
      </c>
      <c r="Q477" s="393">
        <v>5</v>
      </c>
      <c r="R477" s="392">
        <v>-0.68197388000000003</v>
      </c>
      <c r="S477" s="392">
        <v>1.2276235E-2</v>
      </c>
      <c r="T477" s="392">
        <f t="shared" si="7"/>
        <v>-0.32835820818333694</v>
      </c>
      <c r="U477" s="392"/>
    </row>
    <row r="478" spans="1:21">
      <c r="A478" s="392" t="s">
        <v>663</v>
      </c>
      <c r="B478" s="392" t="s">
        <v>44</v>
      </c>
      <c r="C478" s="392" t="s">
        <v>60</v>
      </c>
      <c r="D478" s="392">
        <v>730</v>
      </c>
      <c r="E478" s="392">
        <v>1</v>
      </c>
      <c r="F478" s="394"/>
      <c r="G478" s="394"/>
      <c r="H478" s="394"/>
      <c r="I478" s="394" t="s">
        <v>100</v>
      </c>
      <c r="J478" s="392">
        <v>1515.1515199999999</v>
      </c>
      <c r="K478" s="393">
        <v>363.63636400000001</v>
      </c>
      <c r="L478" s="392">
        <v>813.11562800000002</v>
      </c>
      <c r="M478" s="393">
        <v>5</v>
      </c>
      <c r="N478" s="392">
        <v>1313.13131</v>
      </c>
      <c r="O478" s="393">
        <v>444.44444399999998</v>
      </c>
      <c r="P478" s="392">
        <v>993.80799000000002</v>
      </c>
      <c r="Q478" s="393">
        <v>5</v>
      </c>
      <c r="R478" s="392">
        <v>-0.14310084000000001</v>
      </c>
      <c r="S478" s="392">
        <v>0.172156213</v>
      </c>
      <c r="T478" s="392">
        <f t="shared" si="7"/>
        <v>-7.1428574206632622E-2</v>
      </c>
      <c r="U478" s="392"/>
    </row>
    <row r="479" spans="1:21">
      <c r="A479" s="392" t="s">
        <v>665</v>
      </c>
      <c r="B479" s="392" t="s">
        <v>44</v>
      </c>
      <c r="C479" s="392" t="s">
        <v>60</v>
      </c>
      <c r="D479" s="392">
        <v>730</v>
      </c>
      <c r="E479" s="392">
        <v>1</v>
      </c>
      <c r="F479" s="394"/>
      <c r="G479" s="394"/>
      <c r="H479" s="394"/>
      <c r="I479" s="394" t="s">
        <v>100</v>
      </c>
      <c r="J479" s="392">
        <v>6444.4444400000002</v>
      </c>
      <c r="K479" s="393">
        <v>1252.5252499999999</v>
      </c>
      <c r="L479" s="392">
        <v>2800.7316099999998</v>
      </c>
      <c r="M479" s="393">
        <v>5</v>
      </c>
      <c r="N479" s="392">
        <v>505.05050499999999</v>
      </c>
      <c r="O479" s="393">
        <v>161.616162</v>
      </c>
      <c r="P479" s="392">
        <v>361.38472400000001</v>
      </c>
      <c r="Q479" s="393">
        <v>5</v>
      </c>
      <c r="R479" s="392">
        <v>-2.54631528</v>
      </c>
      <c r="S479" s="392">
        <v>0.140174786</v>
      </c>
      <c r="T479" s="392">
        <f t="shared" si="7"/>
        <v>-0.85465116271122055</v>
      </c>
      <c r="U479" s="392"/>
    </row>
    <row r="480" spans="1:21">
      <c r="A480" s="392" t="s">
        <v>667</v>
      </c>
      <c r="B480" s="392" t="s">
        <v>44</v>
      </c>
      <c r="C480" s="392" t="s">
        <v>60</v>
      </c>
      <c r="D480" s="392">
        <v>730</v>
      </c>
      <c r="E480" s="392">
        <v>1</v>
      </c>
      <c r="F480" s="394"/>
      <c r="G480" s="394"/>
      <c r="H480" s="394"/>
      <c r="I480" s="394" t="s">
        <v>100</v>
      </c>
      <c r="J480" s="392">
        <v>6525.2525299999998</v>
      </c>
      <c r="K480" s="393">
        <v>363.63636400000001</v>
      </c>
      <c r="L480" s="392">
        <v>813.11562800000002</v>
      </c>
      <c r="M480" s="393">
        <v>5</v>
      </c>
      <c r="N480" s="392">
        <v>505.05050499999999</v>
      </c>
      <c r="O480" s="393">
        <v>282.828283</v>
      </c>
      <c r="P480" s="392">
        <v>565.656566</v>
      </c>
      <c r="Q480" s="393">
        <v>4</v>
      </c>
      <c r="R480" s="392">
        <v>-2.5587765</v>
      </c>
      <c r="S480" s="392">
        <v>0.31670556</v>
      </c>
      <c r="T480" s="392">
        <f t="shared" si="7"/>
        <v>-0.85632183919081939</v>
      </c>
      <c r="U480" s="392"/>
    </row>
    <row r="481" spans="1:21">
      <c r="A481" s="392" t="s">
        <v>669</v>
      </c>
      <c r="B481" s="392" t="s">
        <v>44</v>
      </c>
      <c r="C481" s="392" t="s">
        <v>60</v>
      </c>
      <c r="D481" s="392">
        <v>730</v>
      </c>
      <c r="E481" s="392">
        <v>1</v>
      </c>
      <c r="F481" s="394"/>
      <c r="G481" s="394"/>
      <c r="H481" s="394"/>
      <c r="I481" s="394" t="s">
        <v>100</v>
      </c>
      <c r="J481" s="392">
        <v>5959.5959599999996</v>
      </c>
      <c r="K481" s="393">
        <v>282.828283</v>
      </c>
      <c r="L481" s="392">
        <v>632.42326600000001</v>
      </c>
      <c r="M481" s="393">
        <v>5</v>
      </c>
      <c r="N481" s="392">
        <v>707.07070699999997</v>
      </c>
      <c r="O481" s="393">
        <v>202.02020200000001</v>
      </c>
      <c r="P481" s="392">
        <v>451.73090500000001</v>
      </c>
      <c r="Q481" s="393">
        <v>5</v>
      </c>
      <c r="R481" s="392">
        <v>-2.13162729</v>
      </c>
      <c r="S481" s="392">
        <v>8.3884878999999996E-2</v>
      </c>
      <c r="T481" s="392">
        <f t="shared" si="7"/>
        <v>-0.78787878791060606</v>
      </c>
      <c r="U481" s="392"/>
    </row>
    <row r="482" spans="1:21">
      <c r="A482" s="392" t="s">
        <v>671</v>
      </c>
      <c r="B482" s="392" t="s">
        <v>44</v>
      </c>
      <c r="C482" s="392" t="s">
        <v>60</v>
      </c>
      <c r="D482" s="392">
        <v>730</v>
      </c>
      <c r="E482" s="392">
        <v>1</v>
      </c>
      <c r="F482" s="394"/>
      <c r="G482" s="394"/>
      <c r="H482" s="394"/>
      <c r="I482" s="394" t="s">
        <v>100</v>
      </c>
      <c r="J482" s="392">
        <v>5717.1717200000003</v>
      </c>
      <c r="K482" s="393">
        <v>1212.12121</v>
      </c>
      <c r="L482" s="392">
        <v>2710.3854299999998</v>
      </c>
      <c r="M482" s="393">
        <v>5</v>
      </c>
      <c r="N482" s="392">
        <v>989.89899000000003</v>
      </c>
      <c r="O482" s="393">
        <v>323.23232300000001</v>
      </c>
      <c r="P482" s="392">
        <v>722.76944700000001</v>
      </c>
      <c r="Q482" s="393">
        <v>5</v>
      </c>
      <c r="R482" s="392">
        <v>-1.7536266</v>
      </c>
      <c r="S482" s="392">
        <v>0.151572234</v>
      </c>
      <c r="T482" s="392">
        <f t="shared" si="7"/>
        <v>-0.70481927720723259</v>
      </c>
      <c r="U482" s="392"/>
    </row>
    <row r="483" spans="1:21">
      <c r="A483" s="392" t="s">
        <v>673</v>
      </c>
      <c r="B483" s="392" t="s">
        <v>44</v>
      </c>
      <c r="C483" s="392" t="s">
        <v>60</v>
      </c>
      <c r="D483" s="392">
        <v>730</v>
      </c>
      <c r="E483" s="392">
        <v>1</v>
      </c>
      <c r="F483" s="394"/>
      <c r="G483" s="394"/>
      <c r="H483" s="394"/>
      <c r="I483" s="394" t="s">
        <v>100</v>
      </c>
      <c r="J483" s="392">
        <v>5151.5151500000002</v>
      </c>
      <c r="K483" s="393">
        <v>646.46464600000002</v>
      </c>
      <c r="L483" s="392">
        <v>1445.53889</v>
      </c>
      <c r="M483" s="393">
        <v>5</v>
      </c>
      <c r="N483" s="392">
        <v>1797.9798000000001</v>
      </c>
      <c r="O483" s="393">
        <v>161.616162</v>
      </c>
      <c r="P483" s="392">
        <v>361.38472400000001</v>
      </c>
      <c r="Q483" s="393">
        <v>5</v>
      </c>
      <c r="R483" s="392">
        <v>-1.05262718</v>
      </c>
      <c r="S483" s="392">
        <v>2.3827576999999999E-2</v>
      </c>
      <c r="T483" s="392">
        <f t="shared" si="7"/>
        <v>-0.48255813899109318</v>
      </c>
      <c r="U483" s="392"/>
    </row>
    <row r="484" spans="1:21">
      <c r="A484" s="392" t="s">
        <v>675</v>
      </c>
      <c r="B484" s="392" t="s">
        <v>44</v>
      </c>
      <c r="C484" s="392" t="s">
        <v>60</v>
      </c>
      <c r="D484" s="392">
        <v>730</v>
      </c>
      <c r="E484" s="392">
        <v>1</v>
      </c>
      <c r="F484" s="394"/>
      <c r="G484" s="394"/>
      <c r="H484" s="394"/>
      <c r="I484" s="394" t="s">
        <v>100</v>
      </c>
      <c r="J484" s="392">
        <v>5393.9393899999995</v>
      </c>
      <c r="K484" s="393">
        <v>444.44444399999998</v>
      </c>
      <c r="L484" s="392">
        <v>993.80799000000002</v>
      </c>
      <c r="M484" s="393">
        <v>5</v>
      </c>
      <c r="N484" s="392">
        <v>1797.9798000000001</v>
      </c>
      <c r="O484" s="393">
        <v>202.02020200000001</v>
      </c>
      <c r="P484" s="392">
        <v>451.73090500000001</v>
      </c>
      <c r="Q484" s="393">
        <v>5</v>
      </c>
      <c r="R484" s="392">
        <v>-1.0986122899999999</v>
      </c>
      <c r="S484" s="392">
        <v>1.9413935E-2</v>
      </c>
      <c r="T484" s="392">
        <f t="shared" si="7"/>
        <v>-0.49999999930477523</v>
      </c>
      <c r="U484" s="392"/>
    </row>
    <row r="485" spans="1:21">
      <c r="A485" s="392" t="s">
        <v>642</v>
      </c>
      <c r="B485" s="392" t="s">
        <v>44</v>
      </c>
      <c r="C485" s="392" t="s">
        <v>60</v>
      </c>
      <c r="D485" s="392">
        <v>730</v>
      </c>
      <c r="E485" s="392">
        <v>1</v>
      </c>
      <c r="F485" s="394"/>
      <c r="G485" s="394"/>
      <c r="H485" s="394"/>
      <c r="I485" s="394" t="s">
        <v>100</v>
      </c>
      <c r="J485" s="392">
        <v>5959.5959599999996</v>
      </c>
      <c r="K485" s="393">
        <v>282.828283</v>
      </c>
      <c r="L485" s="392">
        <v>632.42326600000001</v>
      </c>
      <c r="M485" s="393">
        <v>5</v>
      </c>
      <c r="N485" s="392">
        <v>2242.4242399999998</v>
      </c>
      <c r="O485" s="393">
        <v>404.04040400000002</v>
      </c>
      <c r="P485" s="392">
        <v>903.46180900000002</v>
      </c>
      <c r="Q485" s="393">
        <v>5</v>
      </c>
      <c r="R485" s="392">
        <v>-0.97744516000000004</v>
      </c>
      <c r="S485" s="392">
        <v>3.4717124000000002E-2</v>
      </c>
      <c r="T485" s="392">
        <f t="shared" si="7"/>
        <v>-0.45320197089980346</v>
      </c>
      <c r="U485" s="392"/>
    </row>
    <row r="486" spans="1:21">
      <c r="A486" s="392" t="s">
        <v>677</v>
      </c>
      <c r="B486" s="392" t="s">
        <v>44</v>
      </c>
      <c r="C486" s="392" t="s">
        <v>60</v>
      </c>
      <c r="D486" s="392">
        <v>730</v>
      </c>
      <c r="E486" s="392">
        <v>1</v>
      </c>
      <c r="F486" s="394"/>
      <c r="G486" s="394"/>
      <c r="H486" s="394"/>
      <c r="I486" s="394" t="s">
        <v>100</v>
      </c>
      <c r="J486" s="392">
        <v>1515.1515199999999</v>
      </c>
      <c r="K486" s="393">
        <v>363.63636400000001</v>
      </c>
      <c r="L486" s="392">
        <v>813.11562800000002</v>
      </c>
      <c r="M486" s="393">
        <v>5</v>
      </c>
      <c r="N486" s="392">
        <v>1030.30303</v>
      </c>
      <c r="O486" s="393">
        <v>363.63636400000001</v>
      </c>
      <c r="P486" s="392">
        <v>813.11562800000002</v>
      </c>
      <c r="Q486" s="393">
        <v>5</v>
      </c>
      <c r="R486" s="392">
        <v>-0.38566247999999997</v>
      </c>
      <c r="S486" s="392">
        <v>0.182167474</v>
      </c>
      <c r="T486" s="392">
        <f t="shared" si="7"/>
        <v>-0.19047619215986389</v>
      </c>
      <c r="U486" s="392"/>
    </row>
    <row r="487" spans="1:21">
      <c r="A487" s="392" t="s">
        <v>679</v>
      </c>
      <c r="B487" s="392" t="s">
        <v>44</v>
      </c>
      <c r="C487" s="392" t="s">
        <v>60</v>
      </c>
      <c r="D487" s="392">
        <v>730</v>
      </c>
      <c r="E487" s="392">
        <v>1</v>
      </c>
      <c r="F487" s="394"/>
      <c r="G487" s="394"/>
      <c r="H487" s="394"/>
      <c r="I487" s="394" t="s">
        <v>100</v>
      </c>
      <c r="J487" s="392">
        <v>6444.4444400000002</v>
      </c>
      <c r="K487" s="393">
        <v>1252.5252499999999</v>
      </c>
      <c r="L487" s="392">
        <v>2800.7316099999998</v>
      </c>
      <c r="M487" s="393">
        <v>5</v>
      </c>
      <c r="N487" s="392">
        <v>303.030303</v>
      </c>
      <c r="O487" s="393">
        <v>80.808080799999999</v>
      </c>
      <c r="P487" s="392">
        <v>180.692362</v>
      </c>
      <c r="Q487" s="393">
        <v>5</v>
      </c>
      <c r="R487" s="392">
        <v>-3.0571408999999998</v>
      </c>
      <c r="S487" s="392">
        <v>0.108885897</v>
      </c>
      <c r="T487" s="392">
        <f t="shared" si="7"/>
        <v>-0.9101796406679783</v>
      </c>
      <c r="U487" s="392"/>
    </row>
    <row r="488" spans="1:21">
      <c r="A488" s="392" t="s">
        <v>644</v>
      </c>
      <c r="B488" s="392" t="s">
        <v>44</v>
      </c>
      <c r="C488" s="392" t="s">
        <v>60</v>
      </c>
      <c r="D488" s="392">
        <v>730</v>
      </c>
      <c r="E488" s="392">
        <v>1</v>
      </c>
      <c r="F488" s="394"/>
      <c r="G488" s="394"/>
      <c r="H488" s="394"/>
      <c r="I488" s="394" t="s">
        <v>100</v>
      </c>
      <c r="J488" s="392">
        <v>5717.1717200000003</v>
      </c>
      <c r="K488" s="393">
        <v>1212.12121</v>
      </c>
      <c r="L488" s="392">
        <v>2710.3854299999998</v>
      </c>
      <c r="M488" s="393">
        <v>5</v>
      </c>
      <c r="N488" s="392">
        <v>3010.1010099999999</v>
      </c>
      <c r="O488" s="393">
        <v>202.02020200000001</v>
      </c>
      <c r="P488" s="392">
        <v>451.73090500000001</v>
      </c>
      <c r="Q488" s="393">
        <v>5</v>
      </c>
      <c r="R488" s="392">
        <v>-0.64150059000000004</v>
      </c>
      <c r="S488" s="392">
        <v>4.9454295000000002E-2</v>
      </c>
      <c r="T488" s="392">
        <f t="shared" si="7"/>
        <v>-0.3101851854239005</v>
      </c>
      <c r="U488" s="392"/>
    </row>
    <row r="489" spans="1:21">
      <c r="A489" s="392" t="s">
        <v>645</v>
      </c>
      <c r="B489" s="392" t="s">
        <v>44</v>
      </c>
      <c r="C489" s="392" t="s">
        <v>60</v>
      </c>
      <c r="D489" s="392">
        <v>730</v>
      </c>
      <c r="E489" s="392">
        <v>1</v>
      </c>
      <c r="F489" s="394"/>
      <c r="G489" s="394"/>
      <c r="H489" s="394"/>
      <c r="I489" s="394" t="s">
        <v>100</v>
      </c>
      <c r="J489" s="392">
        <v>5151.5151500000002</v>
      </c>
      <c r="K489" s="393">
        <v>646.46464600000002</v>
      </c>
      <c r="L489" s="392">
        <v>1445.53889</v>
      </c>
      <c r="M489" s="393">
        <v>5</v>
      </c>
      <c r="N489" s="392">
        <v>3656.5656600000002</v>
      </c>
      <c r="O489" s="393">
        <v>525.25252499999999</v>
      </c>
      <c r="P489" s="392">
        <v>1174.50035</v>
      </c>
      <c r="Q489" s="393">
        <v>5</v>
      </c>
      <c r="R489" s="392">
        <v>-0.34276651000000002</v>
      </c>
      <c r="S489" s="392">
        <v>3.6382079999999997E-2</v>
      </c>
      <c r="T489" s="392">
        <f t="shared" si="7"/>
        <v>-0.16972477004329392</v>
      </c>
      <c r="U489" s="392"/>
    </row>
    <row r="490" spans="1:21">
      <c r="A490" s="392" t="s">
        <v>647</v>
      </c>
      <c r="B490" s="392" t="s">
        <v>44</v>
      </c>
      <c r="C490" s="392" t="s">
        <v>60</v>
      </c>
      <c r="D490" s="392">
        <v>730</v>
      </c>
      <c r="E490" s="392">
        <v>1</v>
      </c>
      <c r="F490" s="394"/>
      <c r="G490" s="394"/>
      <c r="H490" s="394"/>
      <c r="I490" s="394" t="s">
        <v>100</v>
      </c>
      <c r="J490" s="392">
        <v>5393.9393899999995</v>
      </c>
      <c r="K490" s="393">
        <v>444.44444399999998</v>
      </c>
      <c r="L490" s="392">
        <v>993.80799000000002</v>
      </c>
      <c r="M490" s="393">
        <v>5</v>
      </c>
      <c r="N490" s="392">
        <v>4545.4545500000004</v>
      </c>
      <c r="O490" s="393">
        <v>242.42424199999999</v>
      </c>
      <c r="P490" s="392">
        <v>542.07708500000001</v>
      </c>
      <c r="Q490" s="393">
        <v>5</v>
      </c>
      <c r="R490" s="392">
        <v>-0.17114826</v>
      </c>
      <c r="S490" s="392">
        <v>9.6337109999999997E-3</v>
      </c>
      <c r="T490" s="392">
        <f t="shared" si="7"/>
        <v>-8.5365852799672737E-2</v>
      </c>
      <c r="U490" s="392"/>
    </row>
    <row r="491" spans="1:21">
      <c r="A491" s="392" t="s">
        <v>649</v>
      </c>
      <c r="B491" s="392" t="s">
        <v>44</v>
      </c>
      <c r="C491" s="392" t="s">
        <v>60</v>
      </c>
      <c r="D491" s="392">
        <v>730</v>
      </c>
      <c r="E491" s="392">
        <v>1</v>
      </c>
      <c r="F491" s="394"/>
      <c r="G491" s="394"/>
      <c r="H491" s="394"/>
      <c r="I491" s="394" t="s">
        <v>100</v>
      </c>
      <c r="J491" s="392">
        <v>1515.1515199999999</v>
      </c>
      <c r="K491" s="393">
        <v>363.63636400000001</v>
      </c>
      <c r="L491" s="392">
        <v>813.11562800000002</v>
      </c>
      <c r="M491" s="393">
        <v>5</v>
      </c>
      <c r="N491" s="392">
        <v>1434.3434299999999</v>
      </c>
      <c r="O491" s="393">
        <v>565.656566</v>
      </c>
      <c r="P491" s="392">
        <v>1264.84653</v>
      </c>
      <c r="Q491" s="393">
        <v>5</v>
      </c>
      <c r="R491" s="392">
        <v>-5.4808240000000001E-2</v>
      </c>
      <c r="S491" s="392">
        <v>0.213124697</v>
      </c>
      <c r="T491" s="392">
        <f t="shared" si="7"/>
        <v>-2.7397263385719645E-2</v>
      </c>
      <c r="U491" s="392"/>
    </row>
    <row r="492" spans="1:21">
      <c r="A492" s="392" t="s">
        <v>651</v>
      </c>
      <c r="B492" s="392" t="s">
        <v>44</v>
      </c>
      <c r="C492" s="392" t="s">
        <v>60</v>
      </c>
      <c r="D492" s="392">
        <v>730</v>
      </c>
      <c r="E492" s="392">
        <v>1</v>
      </c>
      <c r="F492" s="394"/>
      <c r="G492" s="394"/>
      <c r="H492" s="394"/>
      <c r="I492" s="394" t="s">
        <v>100</v>
      </c>
      <c r="J492" s="392">
        <v>6444.4444400000002</v>
      </c>
      <c r="K492" s="393">
        <v>1252.5252499999999</v>
      </c>
      <c r="L492" s="392">
        <v>2800.7316099999998</v>
      </c>
      <c r="M492" s="393">
        <v>5</v>
      </c>
      <c r="N492" s="392">
        <v>4383.8383800000001</v>
      </c>
      <c r="O492" s="393">
        <v>686.86868700000002</v>
      </c>
      <c r="P492" s="392">
        <v>1535.88508</v>
      </c>
      <c r="Q492" s="393">
        <v>5</v>
      </c>
      <c r="R492" s="392">
        <v>-0.38529374999999999</v>
      </c>
      <c r="S492" s="392">
        <v>6.2324044000000002E-2</v>
      </c>
      <c r="T492" s="392">
        <f t="shared" si="7"/>
        <v>-0.19029850755228059</v>
      </c>
      <c r="U492" s="392"/>
    </row>
    <row r="493" spans="1:21">
      <c r="A493" s="392" t="s">
        <v>653</v>
      </c>
      <c r="B493" s="392" t="s">
        <v>44</v>
      </c>
      <c r="C493" s="392" t="s">
        <v>60</v>
      </c>
      <c r="D493" s="392">
        <v>730</v>
      </c>
      <c r="E493" s="392">
        <v>1</v>
      </c>
      <c r="F493" s="394"/>
      <c r="G493" s="394"/>
      <c r="H493" s="394"/>
      <c r="I493" s="394" t="s">
        <v>100</v>
      </c>
      <c r="J493" s="392">
        <v>6525.2525299999998</v>
      </c>
      <c r="K493" s="393">
        <v>363.63636400000001</v>
      </c>
      <c r="L493" s="392">
        <v>813.11562800000002</v>
      </c>
      <c r="M493" s="393">
        <v>5</v>
      </c>
      <c r="N493" s="392">
        <v>666.66666699999996</v>
      </c>
      <c r="O493" s="393">
        <v>202.02020200000001</v>
      </c>
      <c r="P493" s="392">
        <v>404.04040400000002</v>
      </c>
      <c r="Q493" s="393">
        <v>4</v>
      </c>
      <c r="R493" s="392">
        <v>-2.2811447600000001</v>
      </c>
      <c r="S493" s="392">
        <v>9.4932925000000001E-2</v>
      </c>
      <c r="T493" s="392">
        <f t="shared" si="7"/>
        <v>-0.81460674161131019</v>
      </c>
      <c r="U493" s="392"/>
    </row>
    <row r="494" spans="1:21">
      <c r="A494" s="392" t="s">
        <v>655</v>
      </c>
      <c r="B494" s="392" t="s">
        <v>44</v>
      </c>
      <c r="C494" s="392" t="s">
        <v>60</v>
      </c>
      <c r="D494" s="392">
        <v>730</v>
      </c>
      <c r="E494" s="392">
        <v>1</v>
      </c>
      <c r="F494" s="394"/>
      <c r="G494" s="394"/>
      <c r="H494" s="394"/>
      <c r="I494" s="394" t="s">
        <v>100</v>
      </c>
      <c r="J494" s="392">
        <v>5959.5959599999996</v>
      </c>
      <c r="K494" s="393">
        <v>282.828283</v>
      </c>
      <c r="L494" s="392">
        <v>632.42326600000001</v>
      </c>
      <c r="M494" s="393">
        <v>5</v>
      </c>
      <c r="N494" s="392">
        <v>545.45454500000005</v>
      </c>
      <c r="O494" s="393">
        <v>161.616162</v>
      </c>
      <c r="P494" s="392">
        <v>361.38472400000001</v>
      </c>
      <c r="Q494" s="393">
        <v>5</v>
      </c>
      <c r="R494" s="392">
        <v>-2.3911384899999999</v>
      </c>
      <c r="S494" s="392">
        <v>9.0043722000000007E-2</v>
      </c>
      <c r="T494" s="392">
        <f t="shared" si="7"/>
        <v>-0.83229813678441233</v>
      </c>
      <c r="U494" s="392"/>
    </row>
    <row r="495" spans="1:21">
      <c r="A495" s="392" t="s">
        <v>2106</v>
      </c>
      <c r="B495" s="392" t="s">
        <v>44</v>
      </c>
      <c r="C495" s="392" t="s">
        <v>73</v>
      </c>
      <c r="D495" s="392">
        <v>1</v>
      </c>
      <c r="E495" s="392">
        <v>2.5999999999999999E-3</v>
      </c>
      <c r="F495" s="394"/>
      <c r="G495" s="394" t="s">
        <v>100</v>
      </c>
      <c r="H495" s="394" t="s">
        <v>100</v>
      </c>
      <c r="I495" s="394"/>
      <c r="J495" s="392">
        <v>8.6428571400000003</v>
      </c>
      <c r="K495" s="393">
        <v>1.30952381</v>
      </c>
      <c r="L495" s="392">
        <v>2.2681617699999999</v>
      </c>
      <c r="M495" s="393">
        <v>3</v>
      </c>
      <c r="N495" s="392">
        <v>7.2142857100000004</v>
      </c>
      <c r="O495" s="393">
        <v>1.30952381</v>
      </c>
      <c r="P495" s="392">
        <v>2.2681617699999999</v>
      </c>
      <c r="Q495" s="393">
        <v>3</v>
      </c>
      <c r="R495" s="392">
        <v>-0.18067003000000001</v>
      </c>
      <c r="S495" s="392">
        <v>5.5905680999999999E-2</v>
      </c>
      <c r="T495" s="392">
        <f t="shared" si="7"/>
        <v>-9.0090090220761296E-2</v>
      </c>
      <c r="U495" s="392"/>
    </row>
    <row r="496" spans="1:21">
      <c r="A496" s="392" t="s">
        <v>2106</v>
      </c>
      <c r="B496" s="392" t="s">
        <v>44</v>
      </c>
      <c r="C496" s="392" t="s">
        <v>73</v>
      </c>
      <c r="D496" s="392">
        <v>14</v>
      </c>
      <c r="E496" s="392">
        <v>3.5700000000000003E-2</v>
      </c>
      <c r="F496" s="394"/>
      <c r="G496" s="394"/>
      <c r="H496" s="394" t="s">
        <v>100</v>
      </c>
      <c r="I496" s="394"/>
      <c r="J496" s="392">
        <v>8.7619047600000002</v>
      </c>
      <c r="K496" s="393">
        <v>0.95238095</v>
      </c>
      <c r="L496" s="392">
        <v>1.6495721999999999</v>
      </c>
      <c r="M496" s="393">
        <v>3</v>
      </c>
      <c r="N496" s="392">
        <v>9.1190476199999999</v>
      </c>
      <c r="O496" s="393">
        <v>0.95238095</v>
      </c>
      <c r="P496" s="392">
        <v>1.6495721999999999</v>
      </c>
      <c r="Q496" s="393">
        <v>3</v>
      </c>
      <c r="R496" s="392">
        <v>3.9952050000000003E-2</v>
      </c>
      <c r="S496" s="392">
        <v>2.2722175000000001E-2</v>
      </c>
      <c r="T496" s="392">
        <f t="shared" si="7"/>
        <v>1.997336900239537E-2</v>
      </c>
      <c r="U496" s="392"/>
    </row>
    <row r="497" spans="1:21">
      <c r="A497" s="392" t="s">
        <v>2106</v>
      </c>
      <c r="B497" s="392" t="s">
        <v>44</v>
      </c>
      <c r="C497" s="392" t="s">
        <v>73</v>
      </c>
      <c r="D497" s="392">
        <v>23</v>
      </c>
      <c r="E497" s="392">
        <v>5.8700000000000002E-2</v>
      </c>
      <c r="F497" s="394"/>
      <c r="G497" s="394"/>
      <c r="H497" s="394" t="s">
        <v>100</v>
      </c>
      <c r="I497" s="394"/>
      <c r="J497" s="392">
        <v>7.69047619</v>
      </c>
      <c r="K497" s="393">
        <v>1.0714285699999999</v>
      </c>
      <c r="L497" s="392">
        <v>1.8557687199999999</v>
      </c>
      <c r="M497" s="393">
        <v>3</v>
      </c>
      <c r="N497" s="392">
        <v>7.3333333300000003</v>
      </c>
      <c r="O497" s="393">
        <v>0.59523809999999999</v>
      </c>
      <c r="P497" s="392">
        <v>1.0309826200000001</v>
      </c>
      <c r="Q497" s="393">
        <v>3</v>
      </c>
      <c r="R497" s="392">
        <v>-4.7552539999999997E-2</v>
      </c>
      <c r="S497" s="392">
        <v>2.5998131000000001E-2</v>
      </c>
      <c r="T497" s="392">
        <f t="shared" si="7"/>
        <v>-2.3771791004442908E-2</v>
      </c>
      <c r="U497" s="392"/>
    </row>
    <row r="498" spans="1:21">
      <c r="A498" s="392" t="s">
        <v>2106</v>
      </c>
      <c r="B498" s="392" t="s">
        <v>44</v>
      </c>
      <c r="C498" s="392" t="s">
        <v>73</v>
      </c>
      <c r="D498" s="392">
        <v>85</v>
      </c>
      <c r="E498" s="392">
        <v>0.21679999999999999</v>
      </c>
      <c r="F498" s="394"/>
      <c r="G498" s="394"/>
      <c r="H498" s="394" t="s">
        <v>100</v>
      </c>
      <c r="I498" s="394"/>
      <c r="J498" s="392">
        <v>5.0714285700000001</v>
      </c>
      <c r="K498" s="393">
        <v>0.47619048000000003</v>
      </c>
      <c r="L498" s="392">
        <v>0.82478609999999997</v>
      </c>
      <c r="M498" s="393">
        <v>3</v>
      </c>
      <c r="N498" s="392">
        <v>5.7857142899999996</v>
      </c>
      <c r="O498" s="393">
        <v>0.59523809999999999</v>
      </c>
      <c r="P498" s="392">
        <v>1.0309826200000001</v>
      </c>
      <c r="Q498" s="393">
        <v>3</v>
      </c>
      <c r="R498" s="392">
        <v>0.13176927999999999</v>
      </c>
      <c r="S498" s="392">
        <v>1.9401023E-2</v>
      </c>
      <c r="T498" s="392">
        <f t="shared" si="7"/>
        <v>6.5789474193213252E-2</v>
      </c>
      <c r="U498" s="392"/>
    </row>
    <row r="499" spans="1:21">
      <c r="A499" s="392" t="s">
        <v>2106</v>
      </c>
      <c r="B499" s="392" t="s">
        <v>44</v>
      </c>
      <c r="C499" s="392" t="s">
        <v>73</v>
      </c>
      <c r="D499" s="392">
        <v>146</v>
      </c>
      <c r="E499" s="392">
        <v>0.37240000000000001</v>
      </c>
      <c r="F499" s="394"/>
      <c r="G499" s="394"/>
      <c r="H499" s="394" t="s">
        <v>100</v>
      </c>
      <c r="I499" s="394"/>
      <c r="J499" s="392">
        <v>6.2619047600000002</v>
      </c>
      <c r="K499" s="393">
        <v>0.83333332999999998</v>
      </c>
      <c r="L499" s="392">
        <v>1.44337567</v>
      </c>
      <c r="M499" s="393">
        <v>3</v>
      </c>
      <c r="N499" s="392">
        <v>3.8809523800000001</v>
      </c>
      <c r="O499" s="393">
        <v>0.71428570999999996</v>
      </c>
      <c r="P499" s="392">
        <v>1.23717915</v>
      </c>
      <c r="Q499" s="393">
        <v>3</v>
      </c>
      <c r="R499" s="392">
        <v>-0.47840382999999997</v>
      </c>
      <c r="S499" s="392">
        <v>5.1584310000000001E-2</v>
      </c>
      <c r="T499" s="392">
        <f t="shared" si="7"/>
        <v>-0.23474178400978643</v>
      </c>
      <c r="U499" s="392"/>
    </row>
    <row r="500" spans="1:21">
      <c r="A500" s="392" t="s">
        <v>2106</v>
      </c>
      <c r="B500" s="392" t="s">
        <v>44</v>
      </c>
      <c r="C500" s="392" t="s">
        <v>73</v>
      </c>
      <c r="D500" s="392">
        <v>202</v>
      </c>
      <c r="E500" s="392">
        <v>0.51529999999999998</v>
      </c>
      <c r="F500" s="394"/>
      <c r="G500" s="394"/>
      <c r="H500" s="394" t="s">
        <v>100</v>
      </c>
      <c r="I500" s="394"/>
      <c r="J500" s="392">
        <v>6.3809523800000001</v>
      </c>
      <c r="K500" s="393">
        <v>0.35714286000000001</v>
      </c>
      <c r="L500" s="392">
        <v>0.61858957000000003</v>
      </c>
      <c r="M500" s="393">
        <v>3</v>
      </c>
      <c r="N500" s="392">
        <v>5.5476190499999998</v>
      </c>
      <c r="O500" s="393">
        <v>0.83333332999999998</v>
      </c>
      <c r="P500" s="392">
        <v>1.44337567</v>
      </c>
      <c r="Q500" s="393">
        <v>3</v>
      </c>
      <c r="R500" s="392">
        <v>-0.13994852999999999</v>
      </c>
      <c r="S500" s="392">
        <v>2.5697081E-2</v>
      </c>
      <c r="T500" s="392">
        <f t="shared" si="7"/>
        <v>-6.9860279153310167E-2</v>
      </c>
      <c r="U500" s="392"/>
    </row>
    <row r="501" spans="1:21">
      <c r="A501" s="392" t="s">
        <v>2106</v>
      </c>
      <c r="B501" s="392" t="s">
        <v>44</v>
      </c>
      <c r="C501" s="392" t="s">
        <v>73</v>
      </c>
      <c r="D501" s="392">
        <v>267</v>
      </c>
      <c r="E501" s="392">
        <v>0.68110000000000004</v>
      </c>
      <c r="F501" s="394"/>
      <c r="G501" s="394"/>
      <c r="H501" s="394" t="s">
        <v>100</v>
      </c>
      <c r="I501" s="394"/>
      <c r="J501" s="392">
        <v>6.1428571400000003</v>
      </c>
      <c r="K501" s="393">
        <v>0.47619048000000003</v>
      </c>
      <c r="L501" s="392">
        <v>0.82478609999999997</v>
      </c>
      <c r="M501" s="393">
        <v>3</v>
      </c>
      <c r="N501" s="392">
        <v>5.0714285700000001</v>
      </c>
      <c r="O501" s="393">
        <v>0.47619048000000003</v>
      </c>
      <c r="P501" s="392">
        <v>0.82478609999999997</v>
      </c>
      <c r="Q501" s="393">
        <v>3</v>
      </c>
      <c r="R501" s="392">
        <v>-0.19166742000000001</v>
      </c>
      <c r="S501" s="392">
        <v>1.4825847E-2</v>
      </c>
      <c r="T501" s="392">
        <f t="shared" si="7"/>
        <v>-9.5541401183009467E-2</v>
      </c>
      <c r="U501" s="392"/>
    </row>
    <row r="502" spans="1:21">
      <c r="A502" s="392" t="s">
        <v>2106</v>
      </c>
      <c r="B502" s="392" t="s">
        <v>44</v>
      </c>
      <c r="C502" s="392" t="s">
        <v>73</v>
      </c>
      <c r="D502" s="392">
        <v>336</v>
      </c>
      <c r="E502" s="392">
        <v>0.85709999999999997</v>
      </c>
      <c r="F502" s="394"/>
      <c r="G502" s="394"/>
      <c r="H502" s="394" t="s">
        <v>100</v>
      </c>
      <c r="I502" s="394"/>
      <c r="J502" s="392">
        <v>4.1190476199999999</v>
      </c>
      <c r="K502" s="393">
        <v>0.83333332999999998</v>
      </c>
      <c r="L502" s="392">
        <v>1.44337567</v>
      </c>
      <c r="M502" s="393">
        <v>3</v>
      </c>
      <c r="N502" s="392">
        <v>3.6428571399999998</v>
      </c>
      <c r="O502" s="393">
        <v>1.19047619</v>
      </c>
      <c r="P502" s="392">
        <v>2.0619652500000001</v>
      </c>
      <c r="Q502" s="393">
        <v>3</v>
      </c>
      <c r="R502" s="392">
        <v>-0.12285367</v>
      </c>
      <c r="S502" s="392">
        <v>0.147726733</v>
      </c>
      <c r="T502" s="392">
        <f t="shared" si="7"/>
        <v>-6.1349693757386435E-2</v>
      </c>
      <c r="U502" s="392"/>
    </row>
    <row r="503" spans="1:21">
      <c r="A503" s="392" t="s">
        <v>2106</v>
      </c>
      <c r="B503" s="392" t="s">
        <v>44</v>
      </c>
      <c r="C503" s="392" t="s">
        <v>73</v>
      </c>
      <c r="D503" s="392">
        <v>392</v>
      </c>
      <c r="E503" s="392">
        <v>1</v>
      </c>
      <c r="F503" s="394"/>
      <c r="G503" s="394"/>
      <c r="H503" s="394" t="s">
        <v>100</v>
      </c>
      <c r="I503" s="394" t="s">
        <v>100</v>
      </c>
      <c r="J503" s="392">
        <v>2.80952381</v>
      </c>
      <c r="K503" s="393">
        <v>0.59523809999999999</v>
      </c>
      <c r="L503" s="392">
        <v>1.0309826200000001</v>
      </c>
      <c r="M503" s="393">
        <v>3</v>
      </c>
      <c r="N503" s="392">
        <v>3.8809523800000001</v>
      </c>
      <c r="O503" s="393">
        <v>0.59523809999999999</v>
      </c>
      <c r="P503" s="392">
        <v>1.0309826200000001</v>
      </c>
      <c r="Q503" s="393">
        <v>3</v>
      </c>
      <c r="R503" s="392">
        <v>0.32306558000000002</v>
      </c>
      <c r="S503" s="392">
        <v>6.8410182E-2</v>
      </c>
      <c r="T503" s="392">
        <f t="shared" si="7"/>
        <v>0.16014234855232332</v>
      </c>
      <c r="U503" s="392"/>
    </row>
    <row r="504" spans="1:21">
      <c r="A504" s="392" t="s">
        <v>2107</v>
      </c>
      <c r="B504" s="392" t="s">
        <v>44</v>
      </c>
      <c r="C504" s="392" t="s">
        <v>73</v>
      </c>
      <c r="D504" s="392">
        <v>1</v>
      </c>
      <c r="E504" s="392">
        <v>2.5999999999999999E-3</v>
      </c>
      <c r="F504" s="394"/>
      <c r="G504" s="394" t="s">
        <v>100</v>
      </c>
      <c r="H504" s="394" t="s">
        <v>100</v>
      </c>
      <c r="I504" s="394"/>
      <c r="J504" s="392">
        <v>8.6428571400000003</v>
      </c>
      <c r="K504" s="393">
        <v>1.4285714300000001</v>
      </c>
      <c r="L504" s="392">
        <v>2.4743583</v>
      </c>
      <c r="M504" s="393">
        <v>3</v>
      </c>
      <c r="N504" s="392">
        <v>6.0238095200000004</v>
      </c>
      <c r="O504" s="393">
        <v>0.95238095</v>
      </c>
      <c r="P504" s="392">
        <v>1.6495721999999999</v>
      </c>
      <c r="Q504" s="393">
        <v>3</v>
      </c>
      <c r="R504" s="392">
        <v>-0.36101335000000001</v>
      </c>
      <c r="S504" s="392">
        <v>5.2317022999999997E-2</v>
      </c>
      <c r="T504" s="392">
        <f t="shared" si="7"/>
        <v>-0.17857142871753245</v>
      </c>
      <c r="U504" s="392"/>
    </row>
    <row r="505" spans="1:21">
      <c r="A505" s="392" t="s">
        <v>2107</v>
      </c>
      <c r="B505" s="392" t="s">
        <v>44</v>
      </c>
      <c r="C505" s="392" t="s">
        <v>73</v>
      </c>
      <c r="D505" s="392">
        <v>14</v>
      </c>
      <c r="E505" s="392">
        <v>3.5700000000000003E-2</v>
      </c>
      <c r="F505" s="394"/>
      <c r="G505" s="394"/>
      <c r="H505" s="394" t="s">
        <v>100</v>
      </c>
      <c r="I505" s="394"/>
      <c r="J505" s="392">
        <v>12.3333333</v>
      </c>
      <c r="K505" s="393">
        <v>1.4285714300000001</v>
      </c>
      <c r="L505" s="392">
        <v>2.4743583</v>
      </c>
      <c r="M505" s="393">
        <v>3</v>
      </c>
      <c r="N505" s="392">
        <v>12.0952381</v>
      </c>
      <c r="O505" s="393">
        <v>0.71428570999999996</v>
      </c>
      <c r="P505" s="392">
        <v>1.23717915</v>
      </c>
      <c r="Q505" s="393">
        <v>3</v>
      </c>
      <c r="R505" s="392">
        <v>-1.949379E-2</v>
      </c>
      <c r="S505" s="392">
        <v>1.6904123E-2</v>
      </c>
      <c r="T505" s="392">
        <f t="shared" si="7"/>
        <v>-9.7465871459024439E-3</v>
      </c>
      <c r="U505" s="392"/>
    </row>
    <row r="506" spans="1:21">
      <c r="A506" s="392" t="s">
        <v>2107</v>
      </c>
      <c r="B506" s="392" t="s">
        <v>44</v>
      </c>
      <c r="C506" s="392" t="s">
        <v>73</v>
      </c>
      <c r="D506" s="392">
        <v>23</v>
      </c>
      <c r="E506" s="392">
        <v>5.8700000000000002E-2</v>
      </c>
      <c r="F506" s="394"/>
      <c r="G506" s="394"/>
      <c r="H506" s="394" t="s">
        <v>100</v>
      </c>
      <c r="I506" s="394"/>
      <c r="J506" s="392">
        <v>11.9761905</v>
      </c>
      <c r="K506" s="393">
        <v>0.83333332999999998</v>
      </c>
      <c r="L506" s="392">
        <v>1.44337567</v>
      </c>
      <c r="M506" s="393">
        <v>3</v>
      </c>
      <c r="N506" s="392">
        <v>11.6190476</v>
      </c>
      <c r="O506" s="393">
        <v>0.71428570999999996</v>
      </c>
      <c r="P506" s="392">
        <v>1.23717915</v>
      </c>
      <c r="Q506" s="393">
        <v>3</v>
      </c>
      <c r="R506" s="392">
        <v>-3.0274760000000001E-2</v>
      </c>
      <c r="S506" s="392">
        <v>8.620951E-3</v>
      </c>
      <c r="T506" s="392">
        <f t="shared" si="7"/>
        <v>-1.5136227847601144E-2</v>
      </c>
      <c r="U506" s="392"/>
    </row>
    <row r="507" spans="1:21">
      <c r="A507" s="392" t="s">
        <v>2107</v>
      </c>
      <c r="B507" s="392" t="s">
        <v>44</v>
      </c>
      <c r="C507" s="392" t="s">
        <v>73</v>
      </c>
      <c r="D507" s="392">
        <v>85</v>
      </c>
      <c r="E507" s="392">
        <v>0.21679999999999999</v>
      </c>
      <c r="F507" s="394"/>
      <c r="G507" s="394"/>
      <c r="H507" s="394" t="s">
        <v>100</v>
      </c>
      <c r="I507" s="394"/>
      <c r="J507" s="392">
        <v>6.8571428599999997</v>
      </c>
      <c r="K507" s="393">
        <v>0.95238095</v>
      </c>
      <c r="L507" s="392">
        <v>1.6495721999999999</v>
      </c>
      <c r="M507" s="393">
        <v>3</v>
      </c>
      <c r="N507" s="392">
        <v>8.2857142899999996</v>
      </c>
      <c r="O507" s="393">
        <v>0.47619048000000003</v>
      </c>
      <c r="P507" s="392">
        <v>0.82478609999999997</v>
      </c>
      <c r="Q507" s="393">
        <v>3</v>
      </c>
      <c r="R507" s="392">
        <v>0.18924199999999999</v>
      </c>
      <c r="S507" s="392">
        <v>2.259307E-2</v>
      </c>
      <c r="T507" s="392">
        <f t="shared" si="7"/>
        <v>9.4339622691349226E-2</v>
      </c>
      <c r="U507" s="392"/>
    </row>
    <row r="508" spans="1:21">
      <c r="A508" s="392" t="s">
        <v>2107</v>
      </c>
      <c r="B508" s="392" t="s">
        <v>44</v>
      </c>
      <c r="C508" s="392" t="s">
        <v>73</v>
      </c>
      <c r="D508" s="392">
        <v>146</v>
      </c>
      <c r="E508" s="392">
        <v>0.37240000000000001</v>
      </c>
      <c r="F508" s="394"/>
      <c r="G508" s="394"/>
      <c r="H508" s="394" t="s">
        <v>100</v>
      </c>
      <c r="I508" s="394"/>
      <c r="J508" s="392">
        <v>9</v>
      </c>
      <c r="K508" s="393">
        <v>0.83333332999999998</v>
      </c>
      <c r="L508" s="392">
        <v>1.44337567</v>
      </c>
      <c r="M508" s="393">
        <v>3</v>
      </c>
      <c r="N508" s="392">
        <v>10.428571399999999</v>
      </c>
      <c r="O508" s="393">
        <v>0.59523809999999999</v>
      </c>
      <c r="P508" s="392">
        <v>1.0309826200000001</v>
      </c>
      <c r="Q508" s="393">
        <v>3</v>
      </c>
      <c r="R508" s="392">
        <v>0.14732471</v>
      </c>
      <c r="S508" s="392">
        <v>1.1831243999999999E-2</v>
      </c>
      <c r="T508" s="392">
        <f t="shared" si="7"/>
        <v>7.3529410402249099E-2</v>
      </c>
      <c r="U508" s="392"/>
    </row>
    <row r="509" spans="1:21">
      <c r="A509" s="392" t="s">
        <v>2107</v>
      </c>
      <c r="B509" s="392" t="s">
        <v>44</v>
      </c>
      <c r="C509" s="392" t="s">
        <v>73</v>
      </c>
      <c r="D509" s="392">
        <v>202</v>
      </c>
      <c r="E509" s="392">
        <v>0.51529999999999998</v>
      </c>
      <c r="F509" s="394"/>
      <c r="G509" s="394"/>
      <c r="H509" s="394" t="s">
        <v>100</v>
      </c>
      <c r="I509" s="394"/>
      <c r="J509" s="392">
        <v>10.9047619</v>
      </c>
      <c r="K509" s="393">
        <v>0.35714286000000001</v>
      </c>
      <c r="L509" s="392">
        <v>0.61858957000000003</v>
      </c>
      <c r="M509" s="393">
        <v>3</v>
      </c>
      <c r="N509" s="392">
        <v>7.9285714299999999</v>
      </c>
      <c r="O509" s="393">
        <v>0.59523809999999999</v>
      </c>
      <c r="P509" s="392">
        <v>1.0309826200000001</v>
      </c>
      <c r="Q509" s="393">
        <v>3</v>
      </c>
      <c r="R509" s="392">
        <v>-0.31872668999999998</v>
      </c>
      <c r="S509" s="392">
        <v>6.7089009999999998E-3</v>
      </c>
      <c r="T509" s="392">
        <f t="shared" si="7"/>
        <v>-0.15802781259434123</v>
      </c>
      <c r="U509" s="392"/>
    </row>
    <row r="510" spans="1:21">
      <c r="A510" s="392" t="s">
        <v>2107</v>
      </c>
      <c r="B510" s="392" t="s">
        <v>44</v>
      </c>
      <c r="C510" s="392" t="s">
        <v>73</v>
      </c>
      <c r="D510" s="392">
        <v>267</v>
      </c>
      <c r="E510" s="392">
        <v>0.68110000000000004</v>
      </c>
      <c r="F510" s="394"/>
      <c r="G510" s="394"/>
      <c r="H510" s="394" t="s">
        <v>100</v>
      </c>
      <c r="I510" s="394"/>
      <c r="J510" s="392">
        <v>12.571428600000001</v>
      </c>
      <c r="K510" s="393">
        <v>0.47619048000000003</v>
      </c>
      <c r="L510" s="392">
        <v>0.82478609999999997</v>
      </c>
      <c r="M510" s="393">
        <v>3</v>
      </c>
      <c r="N510" s="392">
        <v>9.3571428599999997</v>
      </c>
      <c r="O510" s="393">
        <v>1.30952381</v>
      </c>
      <c r="P510" s="392">
        <v>2.2681617699999999</v>
      </c>
      <c r="Q510" s="393">
        <v>3</v>
      </c>
      <c r="R510" s="392">
        <v>-0.29528666999999997</v>
      </c>
      <c r="S510" s="392">
        <v>2.1020555999999999E-2</v>
      </c>
      <c r="T510" s="392">
        <f t="shared" si="7"/>
        <v>-0.14657980552281727</v>
      </c>
      <c r="U510" s="392"/>
    </row>
    <row r="511" spans="1:21">
      <c r="A511" s="392" t="s">
        <v>2107</v>
      </c>
      <c r="B511" s="392" t="s">
        <v>44</v>
      </c>
      <c r="C511" s="392" t="s">
        <v>73</v>
      </c>
      <c r="D511" s="392">
        <v>336</v>
      </c>
      <c r="E511" s="392">
        <v>0.85709999999999997</v>
      </c>
      <c r="F511" s="394"/>
      <c r="G511" s="394"/>
      <c r="H511" s="394" t="s">
        <v>100</v>
      </c>
      <c r="I511" s="394"/>
      <c r="J511" s="392">
        <v>12.2142857</v>
      </c>
      <c r="K511" s="393">
        <v>0.23809524000000001</v>
      </c>
      <c r="L511" s="392">
        <v>0.41239304999999998</v>
      </c>
      <c r="M511" s="393">
        <v>3</v>
      </c>
      <c r="N511" s="392">
        <v>9.3571428599999997</v>
      </c>
      <c r="O511" s="393">
        <v>0.47619048000000003</v>
      </c>
      <c r="P511" s="392">
        <v>0.82478609999999997</v>
      </c>
      <c r="Q511" s="393">
        <v>3</v>
      </c>
      <c r="R511" s="392">
        <v>-0.26646623000000003</v>
      </c>
      <c r="S511" s="392">
        <v>2.969836E-3</v>
      </c>
      <c r="T511" s="392">
        <f t="shared" ref="T511:T574" si="8">(N511-J511)/(J511+N511)</f>
        <v>-0.13245033040129817</v>
      </c>
      <c r="U511" s="392"/>
    </row>
    <row r="512" spans="1:21">
      <c r="A512" s="392" t="s">
        <v>2107</v>
      </c>
      <c r="B512" s="392" t="s">
        <v>44</v>
      </c>
      <c r="C512" s="392" t="s">
        <v>73</v>
      </c>
      <c r="D512" s="392">
        <v>392</v>
      </c>
      <c r="E512" s="392">
        <v>1</v>
      </c>
      <c r="F512" s="394"/>
      <c r="G512" s="394"/>
      <c r="H512" s="394" t="s">
        <v>100</v>
      </c>
      <c r="I512" s="394" t="s">
        <v>100</v>
      </c>
      <c r="J512" s="392">
        <v>9</v>
      </c>
      <c r="K512" s="393">
        <v>0.59523809999999999</v>
      </c>
      <c r="L512" s="392">
        <v>1.0309826200000001</v>
      </c>
      <c r="M512" s="393">
        <v>3</v>
      </c>
      <c r="N512" s="392">
        <v>8.6428571400000003</v>
      </c>
      <c r="O512" s="393">
        <v>0.83333332999999998</v>
      </c>
      <c r="P512" s="392">
        <v>1.44337567</v>
      </c>
      <c r="Q512" s="393">
        <v>3</v>
      </c>
      <c r="R512" s="392">
        <v>-4.0491359999999997E-2</v>
      </c>
      <c r="S512" s="392">
        <v>1.3670750000000001E-2</v>
      </c>
      <c r="T512" s="392">
        <f t="shared" si="8"/>
        <v>-2.0242915144978595E-2</v>
      </c>
      <c r="U512" s="392"/>
    </row>
    <row r="513" spans="1:21">
      <c r="A513" s="392" t="s">
        <v>2108</v>
      </c>
      <c r="B513" s="392" t="s">
        <v>44</v>
      </c>
      <c r="C513" s="392" t="s">
        <v>73</v>
      </c>
      <c r="D513" s="392">
        <v>1</v>
      </c>
      <c r="E513" s="392">
        <v>2.5999999999999999E-3</v>
      </c>
      <c r="F513" s="394"/>
      <c r="G513" s="394" t="s">
        <v>100</v>
      </c>
      <c r="H513" s="394" t="s">
        <v>100</v>
      </c>
      <c r="I513" s="394"/>
      <c r="J513" s="392">
        <v>7.80952381</v>
      </c>
      <c r="K513" s="393">
        <v>0.71428570999999996</v>
      </c>
      <c r="L513" s="392">
        <v>1.23717915</v>
      </c>
      <c r="M513" s="393">
        <v>3</v>
      </c>
      <c r="N513" s="392">
        <v>7.4523809500000002</v>
      </c>
      <c r="O513" s="393">
        <v>1.0714285699999999</v>
      </c>
      <c r="P513" s="392">
        <v>1.8557687199999999</v>
      </c>
      <c r="Q513" s="393">
        <v>3</v>
      </c>
      <c r="R513" s="392">
        <v>-4.6810419999999998E-2</v>
      </c>
      <c r="S513" s="392">
        <v>2.903536E-2</v>
      </c>
      <c r="T513" s="392">
        <f t="shared" si="8"/>
        <v>-2.3400936227569523E-2</v>
      </c>
      <c r="U513" s="392"/>
    </row>
    <row r="514" spans="1:21">
      <c r="A514" s="392" t="s">
        <v>2108</v>
      </c>
      <c r="B514" s="392" t="s">
        <v>44</v>
      </c>
      <c r="C514" s="392" t="s">
        <v>73</v>
      </c>
      <c r="D514" s="392">
        <v>14</v>
      </c>
      <c r="E514" s="392">
        <v>3.5700000000000003E-2</v>
      </c>
      <c r="F514" s="394"/>
      <c r="G514" s="394"/>
      <c r="H514" s="394" t="s">
        <v>100</v>
      </c>
      <c r="I514" s="394"/>
      <c r="J514" s="392">
        <v>7.0952381000000004</v>
      </c>
      <c r="K514" s="393">
        <v>0.59523809999999999</v>
      </c>
      <c r="L514" s="392">
        <v>1.0309826200000001</v>
      </c>
      <c r="M514" s="393">
        <v>3</v>
      </c>
      <c r="N514" s="392">
        <v>5.4285714299999999</v>
      </c>
      <c r="O514" s="393">
        <v>0.47619048000000003</v>
      </c>
      <c r="P514" s="392">
        <v>0.82478609999999997</v>
      </c>
      <c r="Q514" s="393">
        <v>3</v>
      </c>
      <c r="R514" s="392">
        <v>-0.26774786</v>
      </c>
      <c r="S514" s="392">
        <v>1.4732647E-2</v>
      </c>
      <c r="T514" s="392">
        <f t="shared" si="8"/>
        <v>-0.13307984810912407</v>
      </c>
      <c r="U514" s="392"/>
    </row>
    <row r="515" spans="1:21">
      <c r="A515" s="392" t="s">
        <v>2108</v>
      </c>
      <c r="B515" s="392" t="s">
        <v>44</v>
      </c>
      <c r="C515" s="392" t="s">
        <v>73</v>
      </c>
      <c r="D515" s="392">
        <v>23</v>
      </c>
      <c r="E515" s="392">
        <v>5.8700000000000002E-2</v>
      </c>
      <c r="F515" s="394"/>
      <c r="G515" s="394"/>
      <c r="H515" s="394" t="s">
        <v>100</v>
      </c>
      <c r="I515" s="394"/>
      <c r="J515" s="392">
        <v>7.80952381</v>
      </c>
      <c r="K515" s="393">
        <v>0.35714286000000001</v>
      </c>
      <c r="L515" s="392">
        <v>0.61858957000000003</v>
      </c>
      <c r="M515" s="393">
        <v>3</v>
      </c>
      <c r="N515" s="392">
        <v>7.80952381</v>
      </c>
      <c r="O515" s="393">
        <v>0.35714286000000001</v>
      </c>
      <c r="P515" s="392">
        <v>0.61858957000000003</v>
      </c>
      <c r="Q515" s="393">
        <v>3</v>
      </c>
      <c r="R515" s="392">
        <v>0</v>
      </c>
      <c r="S515" s="392">
        <v>4.1827779999999998E-3</v>
      </c>
      <c r="T515" s="392">
        <f t="shared" si="8"/>
        <v>0</v>
      </c>
      <c r="U515" s="392"/>
    </row>
    <row r="516" spans="1:21">
      <c r="A516" s="392" t="s">
        <v>2108</v>
      </c>
      <c r="B516" s="392" t="s">
        <v>44</v>
      </c>
      <c r="C516" s="392" t="s">
        <v>73</v>
      </c>
      <c r="D516" s="392">
        <v>85</v>
      </c>
      <c r="E516" s="392">
        <v>0.21679999999999999</v>
      </c>
      <c r="F516" s="394"/>
      <c r="G516" s="394"/>
      <c r="H516" s="394" t="s">
        <v>100</v>
      </c>
      <c r="I516" s="394"/>
      <c r="J516" s="392">
        <v>7.69047619</v>
      </c>
      <c r="K516" s="393">
        <v>0.59523809999999999</v>
      </c>
      <c r="L516" s="392">
        <v>1.0309826200000001</v>
      </c>
      <c r="M516" s="393">
        <v>3</v>
      </c>
      <c r="N516" s="392">
        <v>6.7380952399999998</v>
      </c>
      <c r="O516" s="393">
        <v>0.35714286000000001</v>
      </c>
      <c r="P516" s="392">
        <v>0.61858957000000003</v>
      </c>
      <c r="Q516" s="393">
        <v>3</v>
      </c>
      <c r="R516" s="392">
        <v>-0.13220543000000001</v>
      </c>
      <c r="S516" s="392">
        <v>8.8000390000000008E-3</v>
      </c>
      <c r="T516" s="392">
        <f t="shared" si="8"/>
        <v>-6.6006600488514214E-2</v>
      </c>
      <c r="U516" s="392"/>
    </row>
    <row r="517" spans="1:21">
      <c r="A517" s="392" t="s">
        <v>2108</v>
      </c>
      <c r="B517" s="392" t="s">
        <v>44</v>
      </c>
      <c r="C517" s="392" t="s">
        <v>73</v>
      </c>
      <c r="D517" s="392">
        <v>146</v>
      </c>
      <c r="E517" s="392">
        <v>0.37240000000000001</v>
      </c>
      <c r="F517" s="394"/>
      <c r="G517" s="394"/>
      <c r="H517" s="394" t="s">
        <v>100</v>
      </c>
      <c r="I517" s="394"/>
      <c r="J517" s="392">
        <v>6.8571428599999997</v>
      </c>
      <c r="K517" s="393">
        <v>0.59523809999999999</v>
      </c>
      <c r="L517" s="392">
        <v>1.0309826200000001</v>
      </c>
      <c r="M517" s="393">
        <v>3</v>
      </c>
      <c r="N517" s="392">
        <v>5.4285714299999999</v>
      </c>
      <c r="O517" s="393">
        <v>0.83333332999999998</v>
      </c>
      <c r="P517" s="392">
        <v>1.44337567</v>
      </c>
      <c r="Q517" s="393">
        <v>3</v>
      </c>
      <c r="R517" s="392">
        <v>-0.23361485000000001</v>
      </c>
      <c r="S517" s="392">
        <v>3.1100148000000001E-2</v>
      </c>
      <c r="T517" s="392">
        <f t="shared" si="8"/>
        <v>-0.11627906984315846</v>
      </c>
      <c r="U517" s="392"/>
    </row>
    <row r="518" spans="1:21">
      <c r="A518" s="392" t="s">
        <v>2108</v>
      </c>
      <c r="B518" s="392" t="s">
        <v>44</v>
      </c>
      <c r="C518" s="392" t="s">
        <v>73</v>
      </c>
      <c r="D518" s="392">
        <v>202</v>
      </c>
      <c r="E518" s="392">
        <v>0.51529999999999998</v>
      </c>
      <c r="F518" s="394"/>
      <c r="G518" s="394"/>
      <c r="H518" s="394" t="s">
        <v>100</v>
      </c>
      <c r="I518" s="394"/>
      <c r="J518" s="392">
        <v>8.1666666699999997</v>
      </c>
      <c r="K518" s="393">
        <v>0.83333332999999998</v>
      </c>
      <c r="L518" s="392">
        <v>1.44337567</v>
      </c>
      <c r="M518" s="393">
        <v>3</v>
      </c>
      <c r="N518" s="392">
        <v>8.6428571400000003</v>
      </c>
      <c r="O518" s="393">
        <v>0.83333332999999998</v>
      </c>
      <c r="P518" s="392">
        <v>1.44337567</v>
      </c>
      <c r="Q518" s="393">
        <v>3</v>
      </c>
      <c r="R518" s="392">
        <v>5.6672390000000003E-2</v>
      </c>
      <c r="S518" s="392">
        <v>1.9708900000000001E-2</v>
      </c>
      <c r="T518" s="392">
        <f t="shared" si="8"/>
        <v>2.8328611528942563E-2</v>
      </c>
      <c r="U518" s="392"/>
    </row>
    <row r="519" spans="1:21">
      <c r="A519" s="392" t="s">
        <v>2108</v>
      </c>
      <c r="B519" s="392" t="s">
        <v>44</v>
      </c>
      <c r="C519" s="392" t="s">
        <v>73</v>
      </c>
      <c r="D519" s="392">
        <v>267</v>
      </c>
      <c r="E519" s="392">
        <v>0.68110000000000004</v>
      </c>
      <c r="F519" s="394"/>
      <c r="G519" s="394"/>
      <c r="H519" s="394" t="s">
        <v>100</v>
      </c>
      <c r="I519" s="394"/>
      <c r="J519" s="392">
        <v>8.7619047600000002</v>
      </c>
      <c r="K519" s="393">
        <v>0.47619048000000003</v>
      </c>
      <c r="L519" s="392">
        <v>0.82478609999999997</v>
      </c>
      <c r="M519" s="393">
        <v>3</v>
      </c>
      <c r="N519" s="392">
        <v>7.0952381000000004</v>
      </c>
      <c r="O519" s="393">
        <v>0.23809524000000001</v>
      </c>
      <c r="P519" s="392">
        <v>0.41239304999999998</v>
      </c>
      <c r="Q519" s="393">
        <v>3</v>
      </c>
      <c r="R519" s="392">
        <v>-0.21098945</v>
      </c>
      <c r="S519" s="392">
        <v>4.0797619999999998E-3</v>
      </c>
      <c r="T519" s="392">
        <f t="shared" si="8"/>
        <v>-0.10510510466574681</v>
      </c>
      <c r="U519" s="392"/>
    </row>
    <row r="520" spans="1:21">
      <c r="A520" s="392" t="s">
        <v>2108</v>
      </c>
      <c r="B520" s="392" t="s">
        <v>44</v>
      </c>
      <c r="C520" s="392" t="s">
        <v>73</v>
      </c>
      <c r="D520" s="392">
        <v>336</v>
      </c>
      <c r="E520" s="392">
        <v>0.85709999999999997</v>
      </c>
      <c r="F520" s="394"/>
      <c r="G520" s="394"/>
      <c r="H520" s="394" t="s">
        <v>100</v>
      </c>
      <c r="I520" s="394"/>
      <c r="J520" s="392">
        <v>7.9285714299999999</v>
      </c>
      <c r="K520" s="393">
        <v>0.95238095</v>
      </c>
      <c r="L520" s="392">
        <v>1.6495721999999999</v>
      </c>
      <c r="M520" s="393">
        <v>3</v>
      </c>
      <c r="N520" s="392">
        <v>6.3809523800000001</v>
      </c>
      <c r="O520" s="393">
        <v>0.35714286000000001</v>
      </c>
      <c r="P520" s="392">
        <v>0.61858957000000003</v>
      </c>
      <c r="Q520" s="393">
        <v>3</v>
      </c>
      <c r="R520" s="392">
        <v>-0.21715551</v>
      </c>
      <c r="S520" s="392">
        <v>1.7561501E-2</v>
      </c>
      <c r="T520" s="392">
        <f t="shared" si="8"/>
        <v>-0.10815307836578524</v>
      </c>
      <c r="U520" s="392"/>
    </row>
    <row r="521" spans="1:21">
      <c r="A521" s="392" t="s">
        <v>2108</v>
      </c>
      <c r="B521" s="392" t="s">
        <v>44</v>
      </c>
      <c r="C521" s="392" t="s">
        <v>73</v>
      </c>
      <c r="D521" s="392">
        <v>392</v>
      </c>
      <c r="E521" s="392">
        <v>1</v>
      </c>
      <c r="F521" s="394"/>
      <c r="G521" s="394"/>
      <c r="H521" s="394" t="s">
        <v>100</v>
      </c>
      <c r="I521" s="394" t="s">
        <v>100</v>
      </c>
      <c r="J521" s="392">
        <v>7.0952381000000004</v>
      </c>
      <c r="K521" s="393">
        <v>0.71428570999999996</v>
      </c>
      <c r="L521" s="392">
        <v>1.23717915</v>
      </c>
      <c r="M521" s="393">
        <v>3</v>
      </c>
      <c r="N521" s="392">
        <v>7.0952381000000004</v>
      </c>
      <c r="O521" s="393">
        <v>0.83333332999999998</v>
      </c>
      <c r="P521" s="392">
        <v>1.44337567</v>
      </c>
      <c r="Q521" s="393">
        <v>3</v>
      </c>
      <c r="R521" s="392">
        <v>0</v>
      </c>
      <c r="S521" s="392">
        <v>2.3929102000000001E-2</v>
      </c>
      <c r="T521" s="392">
        <f t="shared" si="8"/>
        <v>0</v>
      </c>
      <c r="U521" s="392"/>
    </row>
    <row r="522" spans="1:21">
      <c r="A522" s="392" t="s">
        <v>2109</v>
      </c>
      <c r="B522" s="392" t="s">
        <v>44</v>
      </c>
      <c r="C522" s="392" t="s">
        <v>60</v>
      </c>
      <c r="D522" s="392">
        <v>0</v>
      </c>
      <c r="E522" s="392">
        <v>0</v>
      </c>
      <c r="F522" s="394" t="s">
        <v>100</v>
      </c>
      <c r="G522" s="394"/>
      <c r="H522" s="394"/>
      <c r="I522" s="394"/>
      <c r="J522" s="392">
        <v>11.6593407</v>
      </c>
      <c r="K522" s="393">
        <v>9.8901100000000006E-2</v>
      </c>
      <c r="L522" s="392">
        <v>0.19780220000000001</v>
      </c>
      <c r="M522" s="393">
        <v>4</v>
      </c>
      <c r="N522" s="392">
        <v>11.4065934</v>
      </c>
      <c r="O522" s="393">
        <v>0.21978022</v>
      </c>
      <c r="P522" s="392">
        <v>0.43956044</v>
      </c>
      <c r="Q522" s="393">
        <v>4</v>
      </c>
      <c r="R522" s="392">
        <v>-2.1916069999999999E-2</v>
      </c>
      <c r="S522" s="392">
        <v>4.4320299999999998E-4</v>
      </c>
      <c r="T522" s="392">
        <f t="shared" si="8"/>
        <v>-1.0957600889009707E-2</v>
      </c>
      <c r="U522" s="392"/>
    </row>
    <row r="523" spans="1:21">
      <c r="A523" s="392" t="s">
        <v>2109</v>
      </c>
      <c r="B523" s="392" t="s">
        <v>44</v>
      </c>
      <c r="C523" s="392" t="s">
        <v>60</v>
      </c>
      <c r="D523" s="392">
        <v>2</v>
      </c>
      <c r="E523" s="392">
        <v>0.1333</v>
      </c>
      <c r="F523" s="394"/>
      <c r="G523" s="394" t="s">
        <v>100</v>
      </c>
      <c r="H523" s="394" t="s">
        <v>100</v>
      </c>
      <c r="I523" s="394"/>
      <c r="J523" s="392">
        <v>11.8791209</v>
      </c>
      <c r="K523" s="393">
        <v>0.15384614999999999</v>
      </c>
      <c r="L523" s="392">
        <v>0.30769231000000002</v>
      </c>
      <c r="M523" s="393">
        <v>4</v>
      </c>
      <c r="N523" s="392">
        <v>11.505494499999999</v>
      </c>
      <c r="O523" s="393">
        <v>0.15384614999999999</v>
      </c>
      <c r="P523" s="392">
        <v>0.30769231000000002</v>
      </c>
      <c r="Q523" s="393">
        <v>4</v>
      </c>
      <c r="R523" s="392">
        <v>-3.1957609999999997E-2</v>
      </c>
      <c r="S523" s="392">
        <v>3.46526E-4</v>
      </c>
      <c r="T523" s="392">
        <f t="shared" si="8"/>
        <v>-1.5977444726330666E-2</v>
      </c>
      <c r="U523" s="392"/>
    </row>
    <row r="524" spans="1:21">
      <c r="A524" s="392" t="s">
        <v>2109</v>
      </c>
      <c r="B524" s="392" t="s">
        <v>44</v>
      </c>
      <c r="C524" s="392" t="s">
        <v>60</v>
      </c>
      <c r="D524" s="392">
        <v>9</v>
      </c>
      <c r="E524" s="392">
        <v>0.6</v>
      </c>
      <c r="F524" s="394"/>
      <c r="G524" s="394"/>
      <c r="H524" s="394" t="s">
        <v>100</v>
      </c>
      <c r="I524" s="394"/>
      <c r="J524" s="392">
        <v>12.2747253</v>
      </c>
      <c r="K524" s="393">
        <v>0.10989011</v>
      </c>
      <c r="L524" s="392">
        <v>0.21978022</v>
      </c>
      <c r="M524" s="393">
        <v>4</v>
      </c>
      <c r="N524" s="392">
        <v>11.571428600000001</v>
      </c>
      <c r="O524" s="393">
        <v>0.16483516000000001</v>
      </c>
      <c r="P524" s="392">
        <v>0.32967033000000001</v>
      </c>
      <c r="Q524" s="393">
        <v>4</v>
      </c>
      <c r="R524" s="392">
        <v>-5.900329E-2</v>
      </c>
      <c r="S524" s="392">
        <v>2.83069E-4</v>
      </c>
      <c r="T524" s="392">
        <f t="shared" si="8"/>
        <v>-2.9493087352757512E-2</v>
      </c>
      <c r="U524" s="392"/>
    </row>
    <row r="525" spans="1:21">
      <c r="A525" s="392" t="s">
        <v>2109</v>
      </c>
      <c r="B525" s="392" t="s">
        <v>44</v>
      </c>
      <c r="C525" s="392" t="s">
        <v>60</v>
      </c>
      <c r="D525" s="392">
        <v>15</v>
      </c>
      <c r="E525" s="392">
        <v>1</v>
      </c>
      <c r="F525" s="394"/>
      <c r="G525" s="394"/>
      <c r="H525" s="394" t="s">
        <v>100</v>
      </c>
      <c r="I525" s="394" t="s">
        <v>100</v>
      </c>
      <c r="J525" s="392">
        <v>13.428571399999999</v>
      </c>
      <c r="K525" s="393">
        <v>0.10989011</v>
      </c>
      <c r="L525" s="392">
        <v>0.21978022</v>
      </c>
      <c r="M525" s="393">
        <v>4</v>
      </c>
      <c r="N525" s="392">
        <v>12.956044</v>
      </c>
      <c r="O525" s="393">
        <v>9.8901100000000006E-2</v>
      </c>
      <c r="P525" s="392">
        <v>0.19780220000000001</v>
      </c>
      <c r="Q525" s="393">
        <v>4</v>
      </c>
      <c r="R525" s="392">
        <v>-3.5822239999999998E-2</v>
      </c>
      <c r="S525" s="392">
        <v>1.2523800000000001E-4</v>
      </c>
      <c r="T525" s="392">
        <f t="shared" si="8"/>
        <v>-1.7909201738828408E-2</v>
      </c>
      <c r="U525" s="392"/>
    </row>
    <row r="526" spans="1:21">
      <c r="A526" s="392" t="s">
        <v>2110</v>
      </c>
      <c r="B526" s="392" t="s">
        <v>44</v>
      </c>
      <c r="C526" s="392" t="s">
        <v>73</v>
      </c>
      <c r="D526" s="392">
        <v>30</v>
      </c>
      <c r="E526" s="392">
        <v>8.2199999999999995E-2</v>
      </c>
      <c r="F526" s="394"/>
      <c r="G526" s="394" t="s">
        <v>100</v>
      </c>
      <c r="H526" s="394" t="s">
        <v>100</v>
      </c>
      <c r="I526" s="394"/>
      <c r="J526" s="392">
        <v>225.91</v>
      </c>
      <c r="K526" s="392">
        <v>7.79</v>
      </c>
      <c r="L526" s="392">
        <v>13.492675800000001</v>
      </c>
      <c r="M526" s="393">
        <v>3</v>
      </c>
      <c r="N526" s="392">
        <v>179.15600000000001</v>
      </c>
      <c r="O526" s="392">
        <v>17.533000000000001</v>
      </c>
      <c r="P526" s="392">
        <v>30.368046799999998</v>
      </c>
      <c r="Q526" s="393">
        <v>3</v>
      </c>
      <c r="R526" s="392">
        <v>-0.23187975999999999</v>
      </c>
      <c r="S526" s="392">
        <v>1.0766507E-2</v>
      </c>
      <c r="T526" s="392">
        <f t="shared" si="8"/>
        <v>-0.11542316560757997</v>
      </c>
      <c r="U526" s="392"/>
    </row>
    <row r="527" spans="1:21">
      <c r="A527" s="392" t="s">
        <v>2110</v>
      </c>
      <c r="B527" s="392" t="s">
        <v>44</v>
      </c>
      <c r="C527" s="392" t="s">
        <v>73</v>
      </c>
      <c r="D527" s="392">
        <v>60</v>
      </c>
      <c r="E527" s="392">
        <v>0.16439999999999999</v>
      </c>
      <c r="F527" s="394"/>
      <c r="G527" s="394"/>
      <c r="H527" s="394" t="s">
        <v>100</v>
      </c>
      <c r="I527" s="394"/>
      <c r="J527" s="392">
        <v>196.49</v>
      </c>
      <c r="K527" s="392">
        <v>7.79</v>
      </c>
      <c r="L527" s="392">
        <v>13.492675800000001</v>
      </c>
      <c r="M527" s="393">
        <v>3</v>
      </c>
      <c r="N527" s="392">
        <v>173.11500000000001</v>
      </c>
      <c r="O527" s="392">
        <v>3.8959999999999999</v>
      </c>
      <c r="P527" s="392">
        <v>6.7480699499999997</v>
      </c>
      <c r="Q527" s="393">
        <v>3</v>
      </c>
      <c r="R527" s="392">
        <v>-0.12665543000000001</v>
      </c>
      <c r="S527" s="392">
        <v>2.0782750000000001E-3</v>
      </c>
      <c r="T527" s="392">
        <f t="shared" si="8"/>
        <v>-6.3243192056384512E-2</v>
      </c>
      <c r="U527" s="392"/>
    </row>
    <row r="528" spans="1:21">
      <c r="A528" s="392" t="s">
        <v>2110</v>
      </c>
      <c r="B528" s="392" t="s">
        <v>44</v>
      </c>
      <c r="C528" s="392" t="s">
        <v>73</v>
      </c>
      <c r="D528" s="392">
        <v>90</v>
      </c>
      <c r="E528" s="392">
        <v>0.24660000000000001</v>
      </c>
      <c r="F528" s="394"/>
      <c r="G528" s="394"/>
      <c r="H528" s="394" t="s">
        <v>100</v>
      </c>
      <c r="I528" s="394"/>
      <c r="J528" s="392">
        <v>174.87</v>
      </c>
      <c r="K528" s="392">
        <v>38.96</v>
      </c>
      <c r="L528" s="392">
        <v>67.4806995</v>
      </c>
      <c r="M528" s="393">
        <v>3</v>
      </c>
      <c r="N528" s="392">
        <v>112.53</v>
      </c>
      <c r="O528" s="392">
        <v>11.69</v>
      </c>
      <c r="P528" s="392">
        <v>20.247673899999999</v>
      </c>
      <c r="Q528" s="393">
        <v>3</v>
      </c>
      <c r="R528" s="392">
        <v>-0.44082299000000003</v>
      </c>
      <c r="S528" s="392">
        <v>6.0428963000000002E-2</v>
      </c>
      <c r="T528" s="392">
        <f t="shared" si="8"/>
        <v>-0.21691022964509399</v>
      </c>
      <c r="U528" s="392"/>
    </row>
    <row r="529" spans="1:21">
      <c r="A529" s="392" t="s">
        <v>2110</v>
      </c>
      <c r="B529" s="392" t="s">
        <v>44</v>
      </c>
      <c r="C529" s="392" t="s">
        <v>73</v>
      </c>
      <c r="D529" s="392">
        <v>120</v>
      </c>
      <c r="E529" s="392">
        <v>0.32879999999999998</v>
      </c>
      <c r="F529" s="394"/>
      <c r="G529" s="394"/>
      <c r="H529" s="394" t="s">
        <v>100</v>
      </c>
      <c r="I529" s="394"/>
      <c r="J529" s="392">
        <v>57.781999999999996</v>
      </c>
      <c r="K529" s="392">
        <v>1.948</v>
      </c>
      <c r="L529" s="392">
        <v>3.3740349699999999</v>
      </c>
      <c r="M529" s="393">
        <v>3</v>
      </c>
      <c r="N529" s="392">
        <v>12.98</v>
      </c>
      <c r="O529" s="392">
        <v>3.9</v>
      </c>
      <c r="P529" s="392">
        <v>6.7549981499999996</v>
      </c>
      <c r="Q529" s="393">
        <v>3</v>
      </c>
      <c r="R529" s="392">
        <v>-1.4932676</v>
      </c>
      <c r="S529" s="392">
        <v>9.1414123999999999E-2</v>
      </c>
      <c r="T529" s="392">
        <f t="shared" si="8"/>
        <v>-0.63313642915689206</v>
      </c>
      <c r="U529" s="392"/>
    </row>
    <row r="530" spans="1:21">
      <c r="A530" s="392" t="s">
        <v>2110</v>
      </c>
      <c r="B530" s="392" t="s">
        <v>44</v>
      </c>
      <c r="C530" s="392" t="s">
        <v>73</v>
      </c>
      <c r="D530" s="392">
        <v>365</v>
      </c>
      <c r="E530" s="392">
        <v>1</v>
      </c>
      <c r="F530" s="394"/>
      <c r="G530" s="394"/>
      <c r="H530" s="394" t="s">
        <v>100</v>
      </c>
      <c r="I530" s="394" t="s">
        <v>100</v>
      </c>
      <c r="J530" s="392">
        <v>139.41</v>
      </c>
      <c r="K530" s="392">
        <v>17.53</v>
      </c>
      <c r="L530" s="392">
        <v>30.362850699999999</v>
      </c>
      <c r="M530" s="393">
        <v>3</v>
      </c>
      <c r="N530" s="392">
        <v>170.571</v>
      </c>
      <c r="O530" s="392">
        <v>13.638999999999999</v>
      </c>
      <c r="P530" s="392">
        <v>23.623441</v>
      </c>
      <c r="Q530" s="393">
        <v>3</v>
      </c>
      <c r="R530" s="392">
        <v>0.20173240000000001</v>
      </c>
      <c r="S530" s="392">
        <v>2.2205341E-2</v>
      </c>
      <c r="T530" s="392">
        <f t="shared" si="8"/>
        <v>0.10052551608001781</v>
      </c>
      <c r="U530" s="392"/>
    </row>
    <row r="531" spans="1:21">
      <c r="A531" s="392" t="s">
        <v>2111</v>
      </c>
      <c r="B531" s="392" t="s">
        <v>44</v>
      </c>
      <c r="C531" s="392" t="s">
        <v>73</v>
      </c>
      <c r="D531" s="392">
        <v>30</v>
      </c>
      <c r="E531" s="392">
        <v>8.9599999999999999E-2</v>
      </c>
      <c r="F531" s="394"/>
      <c r="G531" s="394"/>
      <c r="H531" s="394" t="s">
        <v>100</v>
      </c>
      <c r="I531" s="394"/>
      <c r="J531" s="392">
        <v>168.25</v>
      </c>
      <c r="K531" s="392">
        <v>3.9</v>
      </c>
      <c r="L531" s="392">
        <v>6.7549981499999996</v>
      </c>
      <c r="M531" s="393">
        <v>3</v>
      </c>
      <c r="N531" s="392">
        <v>121.5</v>
      </c>
      <c r="O531" s="392">
        <v>17.53</v>
      </c>
      <c r="P531" s="392">
        <v>30.362850699999999</v>
      </c>
      <c r="Q531" s="393">
        <v>3</v>
      </c>
      <c r="R531" s="392">
        <v>-0.32553671000000001</v>
      </c>
      <c r="S531" s="392">
        <v>2.1353974000000001E-2</v>
      </c>
      <c r="T531" s="392">
        <f t="shared" si="8"/>
        <v>-0.16134598792062121</v>
      </c>
      <c r="U531" s="392"/>
    </row>
    <row r="532" spans="1:21">
      <c r="A532" s="392" t="s">
        <v>2111</v>
      </c>
      <c r="B532" s="392" t="s">
        <v>44</v>
      </c>
      <c r="C532" s="392" t="s">
        <v>73</v>
      </c>
      <c r="D532" s="392">
        <v>60</v>
      </c>
      <c r="E532" s="392">
        <v>0.17910000000000001</v>
      </c>
      <c r="F532" s="394"/>
      <c r="G532" s="394"/>
      <c r="H532" s="394" t="s">
        <v>100</v>
      </c>
      <c r="I532" s="394"/>
      <c r="J532" s="392">
        <v>72.587999999999994</v>
      </c>
      <c r="K532" s="392">
        <v>31.172000000000001</v>
      </c>
      <c r="L532" s="392">
        <v>53.991487800000002</v>
      </c>
      <c r="M532" s="393">
        <v>3</v>
      </c>
      <c r="N532" s="392">
        <v>47.27</v>
      </c>
      <c r="O532" s="392">
        <v>21.43</v>
      </c>
      <c r="P532" s="392">
        <v>37.117848799999997</v>
      </c>
      <c r="Q532" s="393">
        <v>3</v>
      </c>
      <c r="R532" s="392">
        <v>-0.42892376999999998</v>
      </c>
      <c r="S532" s="392">
        <v>0.38994547000000002</v>
      </c>
      <c r="T532" s="392">
        <f t="shared" si="8"/>
        <v>-0.2112332927297301</v>
      </c>
      <c r="U532" s="392"/>
    </row>
    <row r="533" spans="1:21">
      <c r="A533" s="392" t="s">
        <v>2111</v>
      </c>
      <c r="B533" s="392" t="s">
        <v>44</v>
      </c>
      <c r="C533" s="392" t="s">
        <v>73</v>
      </c>
      <c r="D533" s="392">
        <v>90</v>
      </c>
      <c r="E533" s="392">
        <v>0.26869999999999999</v>
      </c>
      <c r="F533" s="394"/>
      <c r="G533" s="394"/>
      <c r="H533" s="394" t="s">
        <v>100</v>
      </c>
      <c r="I533" s="394"/>
      <c r="J533" s="392">
        <v>10.058999999999999</v>
      </c>
      <c r="K533" s="392">
        <v>1.948</v>
      </c>
      <c r="L533" s="392">
        <v>3.3740349699999999</v>
      </c>
      <c r="M533" s="393">
        <v>3</v>
      </c>
      <c r="N533" s="392">
        <v>2.27</v>
      </c>
      <c r="O533" s="392">
        <v>1.94</v>
      </c>
      <c r="P533" s="392">
        <v>3.36017857</v>
      </c>
      <c r="Q533" s="393">
        <v>3</v>
      </c>
      <c r="R533" s="392">
        <v>-1.4886879200000001</v>
      </c>
      <c r="S533" s="392">
        <v>0.76788802899999997</v>
      </c>
      <c r="T533" s="392">
        <f t="shared" si="8"/>
        <v>-0.63176251115256721</v>
      </c>
      <c r="U533" s="392"/>
    </row>
    <row r="534" spans="1:21">
      <c r="A534" s="392" t="s">
        <v>2111</v>
      </c>
      <c r="B534" s="392" t="s">
        <v>44</v>
      </c>
      <c r="C534" s="392" t="s">
        <v>73</v>
      </c>
      <c r="D534" s="392">
        <v>335</v>
      </c>
      <c r="E534" s="392">
        <v>1</v>
      </c>
      <c r="F534" s="394"/>
      <c r="G534" s="394"/>
      <c r="H534" s="394" t="s">
        <v>100</v>
      </c>
      <c r="I534" s="394" t="s">
        <v>100</v>
      </c>
      <c r="J534" s="392">
        <v>150.12</v>
      </c>
      <c r="K534" s="392">
        <v>19.48</v>
      </c>
      <c r="L534" s="392">
        <v>33.740349700000003</v>
      </c>
      <c r="M534" s="393">
        <v>3</v>
      </c>
      <c r="N534" s="392">
        <v>101.42</v>
      </c>
      <c r="O534" s="392">
        <v>13.64</v>
      </c>
      <c r="P534" s="392">
        <v>23.625173</v>
      </c>
      <c r="Q534" s="393">
        <v>3</v>
      </c>
      <c r="R534" s="392">
        <v>-0.39216466</v>
      </c>
      <c r="S534" s="392">
        <v>3.4926023E-2</v>
      </c>
      <c r="T534" s="392">
        <f t="shared" si="8"/>
        <v>-0.19360737854814344</v>
      </c>
      <c r="U534" s="392"/>
    </row>
    <row r="535" spans="1:21">
      <c r="A535" s="392" t="s">
        <v>2112</v>
      </c>
      <c r="B535" s="392" t="s">
        <v>44</v>
      </c>
      <c r="C535" s="392" t="s">
        <v>73</v>
      </c>
      <c r="D535" s="392">
        <v>30</v>
      </c>
      <c r="E535" s="392">
        <v>8.2199999999999995E-2</v>
      </c>
      <c r="F535" s="394"/>
      <c r="G535" s="394" t="s">
        <v>100</v>
      </c>
      <c r="H535" s="394" t="s">
        <v>100</v>
      </c>
      <c r="I535" s="394"/>
      <c r="J535" s="392">
        <v>225.91</v>
      </c>
      <c r="K535" s="392">
        <v>7.79</v>
      </c>
      <c r="L535" s="392">
        <v>13.492675800000001</v>
      </c>
      <c r="M535" s="393">
        <v>3</v>
      </c>
      <c r="N535" s="392">
        <v>5.78</v>
      </c>
      <c r="O535" s="392">
        <v>3.89</v>
      </c>
      <c r="P535" s="392">
        <v>6.7376776400000002</v>
      </c>
      <c r="Q535" s="393">
        <v>3</v>
      </c>
      <c r="R535" s="392">
        <v>-3.6657330099999998</v>
      </c>
      <c r="S535" s="392">
        <v>0.45413203299999999</v>
      </c>
      <c r="T535" s="392">
        <f t="shared" si="8"/>
        <v>-0.95010574474513354</v>
      </c>
      <c r="U535" s="392"/>
    </row>
    <row r="536" spans="1:21">
      <c r="A536" s="392" t="s">
        <v>2112</v>
      </c>
      <c r="B536" s="392" t="s">
        <v>44</v>
      </c>
      <c r="C536" s="392" t="s">
        <v>73</v>
      </c>
      <c r="D536" s="392">
        <v>60</v>
      </c>
      <c r="E536" s="392">
        <v>0.16439999999999999</v>
      </c>
      <c r="F536" s="394"/>
      <c r="G536" s="394"/>
      <c r="H536" s="394" t="s">
        <v>100</v>
      </c>
      <c r="I536" s="394"/>
      <c r="J536" s="392">
        <v>196.49</v>
      </c>
      <c r="K536" s="392">
        <v>7.79</v>
      </c>
      <c r="L536" s="392">
        <v>13.492675800000001</v>
      </c>
      <c r="M536" s="393">
        <v>3</v>
      </c>
      <c r="N536" s="392">
        <v>52.34</v>
      </c>
      <c r="O536" s="392">
        <v>9.74</v>
      </c>
      <c r="P536" s="392">
        <v>16.870174899999999</v>
      </c>
      <c r="Q536" s="393">
        <v>3</v>
      </c>
      <c r="R536" s="392">
        <v>-1.32285064</v>
      </c>
      <c r="S536" s="392">
        <v>3.6201628E-2</v>
      </c>
      <c r="T536" s="392">
        <f t="shared" si="8"/>
        <v>-0.57931117630510787</v>
      </c>
      <c r="U536" s="392"/>
    </row>
    <row r="537" spans="1:21">
      <c r="A537" s="392" t="s">
        <v>2112</v>
      </c>
      <c r="B537" s="392" t="s">
        <v>44</v>
      </c>
      <c r="C537" s="392" t="s">
        <v>73</v>
      </c>
      <c r="D537" s="392">
        <v>90</v>
      </c>
      <c r="E537" s="392">
        <v>0.24660000000000001</v>
      </c>
      <c r="F537" s="394"/>
      <c r="G537" s="394"/>
      <c r="H537" s="394" t="s">
        <v>100</v>
      </c>
      <c r="I537" s="394"/>
      <c r="J537" s="392">
        <v>174.87</v>
      </c>
      <c r="K537" s="392">
        <v>38.96</v>
      </c>
      <c r="L537" s="392">
        <v>67.4806995</v>
      </c>
      <c r="M537" s="393">
        <v>3</v>
      </c>
      <c r="N537" s="392">
        <v>5.39</v>
      </c>
      <c r="O537" s="392">
        <v>1.94</v>
      </c>
      <c r="P537" s="392">
        <v>3.36017857</v>
      </c>
      <c r="Q537" s="393">
        <v>3</v>
      </c>
      <c r="R537" s="392">
        <v>-3.4794974600000002</v>
      </c>
      <c r="S537" s="392">
        <v>0.17918377299999999</v>
      </c>
      <c r="T537" s="392">
        <f t="shared" si="8"/>
        <v>-0.94019749251081786</v>
      </c>
      <c r="U537" s="392"/>
    </row>
    <row r="538" spans="1:21">
      <c r="A538" s="392" t="s">
        <v>2112</v>
      </c>
      <c r="B538" s="392" t="s">
        <v>44</v>
      </c>
      <c r="C538" s="392" t="s">
        <v>73</v>
      </c>
      <c r="D538" s="392">
        <v>120</v>
      </c>
      <c r="E538" s="392">
        <v>0.32879999999999998</v>
      </c>
      <c r="F538" s="394"/>
      <c r="G538" s="394"/>
      <c r="H538" s="394" t="s">
        <v>100</v>
      </c>
      <c r="I538" s="394"/>
      <c r="J538" s="392">
        <v>57.781999999999996</v>
      </c>
      <c r="K538" s="392">
        <v>1.948</v>
      </c>
      <c r="L538" s="392">
        <v>3.3740349699999999</v>
      </c>
      <c r="M538" s="393">
        <v>3</v>
      </c>
      <c r="N538" s="392">
        <v>3.24</v>
      </c>
      <c r="O538" s="392">
        <v>3.89</v>
      </c>
      <c r="P538" s="392">
        <v>6.7376776400000002</v>
      </c>
      <c r="Q538" s="393">
        <v>3</v>
      </c>
      <c r="R538" s="392">
        <v>-2.8811039799999998</v>
      </c>
      <c r="S538" s="392">
        <v>1.442618424</v>
      </c>
      <c r="T538" s="392">
        <f t="shared" si="8"/>
        <v>-0.89380879027236071</v>
      </c>
      <c r="U538" s="392"/>
    </row>
    <row r="539" spans="1:21">
      <c r="A539" s="392" t="s">
        <v>2112</v>
      </c>
      <c r="B539" s="392" t="s">
        <v>44</v>
      </c>
      <c r="C539" s="392" t="s">
        <v>73</v>
      </c>
      <c r="D539" s="392">
        <v>365</v>
      </c>
      <c r="E539" s="392">
        <v>1</v>
      </c>
      <c r="F539" s="394"/>
      <c r="G539" s="394"/>
      <c r="H539" s="394" t="s">
        <v>100</v>
      </c>
      <c r="I539" s="394" t="s">
        <v>100</v>
      </c>
      <c r="J539" s="392">
        <v>139.41</v>
      </c>
      <c r="K539" s="392">
        <v>17.53</v>
      </c>
      <c r="L539" s="392">
        <v>30.362850699999999</v>
      </c>
      <c r="M539" s="393">
        <v>3</v>
      </c>
      <c r="N539" s="392">
        <v>65.38</v>
      </c>
      <c r="O539" s="392">
        <v>25.32</v>
      </c>
      <c r="P539" s="392">
        <v>43.855526400000002</v>
      </c>
      <c r="Q539" s="393">
        <v>3</v>
      </c>
      <c r="R539" s="392">
        <v>-0.75720282999999999</v>
      </c>
      <c r="S539" s="392">
        <v>0.16579306299999999</v>
      </c>
      <c r="T539" s="392">
        <f t="shared" si="8"/>
        <v>-0.36149226036427562</v>
      </c>
      <c r="U539" s="392"/>
    </row>
    <row r="540" spans="1:21">
      <c r="A540" s="392" t="s">
        <v>2113</v>
      </c>
      <c r="B540" s="392" t="s">
        <v>44</v>
      </c>
      <c r="C540" s="392" t="s">
        <v>73</v>
      </c>
      <c r="D540" s="392">
        <v>30</v>
      </c>
      <c r="E540" s="392">
        <v>8.9599999999999999E-2</v>
      </c>
      <c r="F540" s="394"/>
      <c r="G540" s="394"/>
      <c r="H540" s="394" t="s">
        <v>100</v>
      </c>
      <c r="I540" s="394"/>
      <c r="J540" s="392">
        <v>168.25</v>
      </c>
      <c r="K540" s="392">
        <v>3.9</v>
      </c>
      <c r="L540" s="392">
        <v>6.7549981499999996</v>
      </c>
      <c r="M540" s="393">
        <v>3</v>
      </c>
      <c r="N540" s="392">
        <v>0.72</v>
      </c>
      <c r="O540" s="392">
        <v>1.94</v>
      </c>
      <c r="P540" s="392">
        <v>3.36017857</v>
      </c>
      <c r="Q540" s="393">
        <v>3</v>
      </c>
      <c r="R540" s="392">
        <v>-5.4539550400000003</v>
      </c>
      <c r="S540" s="392">
        <v>7.2605681669999997</v>
      </c>
      <c r="T540" s="392">
        <f t="shared" si="8"/>
        <v>-0.99147777712019891</v>
      </c>
      <c r="U540" s="392"/>
    </row>
    <row r="541" spans="1:21">
      <c r="A541" s="392" t="s">
        <v>2113</v>
      </c>
      <c r="B541" s="392" t="s">
        <v>44</v>
      </c>
      <c r="C541" s="392" t="s">
        <v>73</v>
      </c>
      <c r="D541" s="392">
        <v>60</v>
      </c>
      <c r="E541" s="392">
        <v>0.17910000000000001</v>
      </c>
      <c r="F541" s="394"/>
      <c r="G541" s="394"/>
      <c r="H541" s="394" t="s">
        <v>100</v>
      </c>
      <c r="I541" s="394"/>
      <c r="J541" s="392">
        <v>72.587999999999994</v>
      </c>
      <c r="K541" s="392">
        <v>31.172000000000001</v>
      </c>
      <c r="L541" s="392">
        <v>53.991487800000002</v>
      </c>
      <c r="M541" s="393">
        <v>3</v>
      </c>
      <c r="N541" s="392">
        <v>2.4900000000000002</v>
      </c>
      <c r="O541" s="392">
        <v>1.92</v>
      </c>
      <c r="P541" s="392">
        <v>3.32553755</v>
      </c>
      <c r="Q541" s="393">
        <v>3</v>
      </c>
      <c r="R541" s="392">
        <v>-3.3725169099999999</v>
      </c>
      <c r="S541" s="392">
        <v>0.77898751200000005</v>
      </c>
      <c r="T541" s="392">
        <f t="shared" si="8"/>
        <v>-0.93366898425637346</v>
      </c>
      <c r="U541" s="392"/>
    </row>
    <row r="542" spans="1:21">
      <c r="A542" s="392" t="s">
        <v>2113</v>
      </c>
      <c r="B542" s="392" t="s">
        <v>44</v>
      </c>
      <c r="C542" s="392" t="s">
        <v>73</v>
      </c>
      <c r="D542" s="392">
        <v>90</v>
      </c>
      <c r="E542" s="392">
        <v>0.26869999999999999</v>
      </c>
      <c r="F542" s="394"/>
      <c r="G542" s="394"/>
      <c r="H542" s="394" t="s">
        <v>100</v>
      </c>
      <c r="I542" s="394"/>
      <c r="J542" s="392">
        <v>10.058999999999999</v>
      </c>
      <c r="K542" s="392">
        <v>1.948</v>
      </c>
      <c r="L542" s="392">
        <v>3.3740349699999999</v>
      </c>
      <c r="M542" s="393">
        <v>3</v>
      </c>
      <c r="N542" s="392">
        <v>0.33</v>
      </c>
      <c r="O542" s="392">
        <v>1.95</v>
      </c>
      <c r="P542" s="392">
        <v>3.3774990699999998</v>
      </c>
      <c r="Q542" s="393">
        <v>3</v>
      </c>
      <c r="R542" s="392">
        <v>-3.4171303800000001</v>
      </c>
      <c r="S542" s="392">
        <v>34.954858569999999</v>
      </c>
      <c r="T542" s="392">
        <f t="shared" si="8"/>
        <v>-0.93647126768697664</v>
      </c>
      <c r="U542" s="392"/>
    </row>
    <row r="543" spans="1:21">
      <c r="A543" s="392" t="s">
        <v>2113</v>
      </c>
      <c r="B543" s="392" t="s">
        <v>44</v>
      </c>
      <c r="C543" s="392" t="s">
        <v>73</v>
      </c>
      <c r="D543" s="392">
        <v>335</v>
      </c>
      <c r="E543" s="392">
        <v>1</v>
      </c>
      <c r="F543" s="394"/>
      <c r="G543" s="394"/>
      <c r="H543" s="394" t="s">
        <v>100</v>
      </c>
      <c r="I543" s="394" t="s">
        <v>100</v>
      </c>
      <c r="J543" s="392">
        <v>150.12</v>
      </c>
      <c r="K543" s="392">
        <v>19.48</v>
      </c>
      <c r="L543" s="392">
        <v>33.740349700000003</v>
      </c>
      <c r="M543" s="393">
        <v>3</v>
      </c>
      <c r="N543" s="392">
        <v>115.06</v>
      </c>
      <c r="O543" s="392">
        <v>29.22</v>
      </c>
      <c r="P543" s="392">
        <v>50.610524599999998</v>
      </c>
      <c r="Q543" s="393">
        <v>3</v>
      </c>
      <c r="R543" s="392">
        <v>-0.26598124000000001</v>
      </c>
      <c r="S543" s="392">
        <v>8.1331265999999999E-2</v>
      </c>
      <c r="T543" s="392">
        <f t="shared" si="8"/>
        <v>-0.13221208235915227</v>
      </c>
      <c r="U543" s="392"/>
    </row>
    <row r="544" spans="1:21">
      <c r="A544" s="392" t="s">
        <v>2114</v>
      </c>
      <c r="B544" s="392" t="s">
        <v>44</v>
      </c>
      <c r="C544" s="392" t="s">
        <v>73</v>
      </c>
      <c r="D544" s="392">
        <v>30</v>
      </c>
      <c r="E544" s="392">
        <v>8.2199999999999995E-2</v>
      </c>
      <c r="F544" s="394"/>
      <c r="G544" s="394" t="s">
        <v>100</v>
      </c>
      <c r="H544" s="394" t="s">
        <v>100</v>
      </c>
      <c r="I544" s="394"/>
      <c r="J544" s="392">
        <v>225.91</v>
      </c>
      <c r="K544" s="392">
        <v>7.79</v>
      </c>
      <c r="L544" s="392">
        <v>13.492675800000001</v>
      </c>
      <c r="M544" s="393">
        <v>3</v>
      </c>
      <c r="N544" s="392">
        <v>48.65</v>
      </c>
      <c r="O544" s="392">
        <v>3.88</v>
      </c>
      <c r="P544" s="392">
        <v>6.72035713</v>
      </c>
      <c r="Q544" s="393">
        <v>3</v>
      </c>
      <c r="R544" s="392">
        <v>-1.5354848800000001</v>
      </c>
      <c r="S544" s="392">
        <v>7.5496560000000001E-3</v>
      </c>
      <c r="T544" s="392">
        <f t="shared" si="8"/>
        <v>-0.6456148018648018</v>
      </c>
      <c r="U544" s="392"/>
    </row>
    <row r="545" spans="1:21">
      <c r="A545" s="392" t="s">
        <v>2114</v>
      </c>
      <c r="B545" s="392" t="s">
        <v>44</v>
      </c>
      <c r="C545" s="392" t="s">
        <v>73</v>
      </c>
      <c r="D545" s="392">
        <v>60</v>
      </c>
      <c r="E545" s="392">
        <v>0.16439999999999999</v>
      </c>
      <c r="F545" s="394"/>
      <c r="G545" s="394"/>
      <c r="H545" s="394" t="s">
        <v>100</v>
      </c>
      <c r="I545" s="394"/>
      <c r="J545" s="392">
        <v>196.49</v>
      </c>
      <c r="K545" s="392">
        <v>7.79</v>
      </c>
      <c r="L545" s="392">
        <v>13.492675800000001</v>
      </c>
      <c r="M545" s="393">
        <v>3</v>
      </c>
      <c r="N545" s="392">
        <v>89.37</v>
      </c>
      <c r="O545" s="392">
        <v>0</v>
      </c>
      <c r="P545" s="392">
        <v>0</v>
      </c>
      <c r="Q545" s="393">
        <v>3</v>
      </c>
      <c r="R545" s="392">
        <v>-0.78782648</v>
      </c>
      <c r="S545" s="392">
        <v>1.571788E-3</v>
      </c>
      <c r="T545" s="392">
        <f t="shared" si="8"/>
        <v>-0.37472888826698386</v>
      </c>
      <c r="U545" s="392"/>
    </row>
    <row r="546" spans="1:21">
      <c r="A546" s="392" t="s">
        <v>2114</v>
      </c>
      <c r="B546" s="392" t="s">
        <v>44</v>
      </c>
      <c r="C546" s="392" t="s">
        <v>73</v>
      </c>
      <c r="D546" s="392">
        <v>90</v>
      </c>
      <c r="E546" s="392">
        <v>0.24660000000000001</v>
      </c>
      <c r="F546" s="394"/>
      <c r="G546" s="394"/>
      <c r="H546" s="394" t="s">
        <v>100</v>
      </c>
      <c r="I546" s="394"/>
      <c r="J546" s="392">
        <v>174.87</v>
      </c>
      <c r="K546" s="392">
        <v>38.96</v>
      </c>
      <c r="L546" s="392">
        <v>67.4806995</v>
      </c>
      <c r="M546" s="393">
        <v>3</v>
      </c>
      <c r="N546" s="392">
        <v>36.56</v>
      </c>
      <c r="O546" s="392">
        <v>15.58</v>
      </c>
      <c r="P546" s="392">
        <v>26.985351600000001</v>
      </c>
      <c r="Q546" s="393">
        <v>3</v>
      </c>
      <c r="R546" s="392">
        <v>-1.5650880899999999</v>
      </c>
      <c r="S546" s="392">
        <v>0.231239997</v>
      </c>
      <c r="T546" s="392">
        <f t="shared" si="8"/>
        <v>-0.65416449888852102</v>
      </c>
      <c r="U546" s="392"/>
    </row>
    <row r="547" spans="1:21">
      <c r="A547" s="392" t="s">
        <v>2114</v>
      </c>
      <c r="B547" s="392" t="s">
        <v>44</v>
      </c>
      <c r="C547" s="392" t="s">
        <v>73</v>
      </c>
      <c r="D547" s="392">
        <v>120</v>
      </c>
      <c r="E547" s="392">
        <v>0.32879999999999998</v>
      </c>
      <c r="F547" s="394"/>
      <c r="G547" s="394"/>
      <c r="H547" s="394" t="s">
        <v>100</v>
      </c>
      <c r="I547" s="394"/>
      <c r="J547" s="392">
        <v>57.781999999999996</v>
      </c>
      <c r="K547" s="392">
        <v>1.948</v>
      </c>
      <c r="L547" s="392">
        <v>3.3740349699999999</v>
      </c>
      <c r="M547" s="393">
        <v>3</v>
      </c>
      <c r="N547" s="392">
        <v>18.84</v>
      </c>
      <c r="O547" s="392">
        <v>5.83</v>
      </c>
      <c r="P547" s="392">
        <v>10.097856200000001</v>
      </c>
      <c r="Q547" s="393">
        <v>3</v>
      </c>
      <c r="R547" s="392">
        <v>-1.12069504</v>
      </c>
      <c r="S547" s="392">
        <v>9.6894615000000003E-2</v>
      </c>
      <c r="T547" s="392">
        <f t="shared" si="8"/>
        <v>-0.50823523270079085</v>
      </c>
      <c r="U547" s="392"/>
    </row>
    <row r="548" spans="1:21">
      <c r="A548" s="392" t="s">
        <v>2114</v>
      </c>
      <c r="B548" s="392" t="s">
        <v>44</v>
      </c>
      <c r="C548" s="392" t="s">
        <v>73</v>
      </c>
      <c r="D548" s="392">
        <v>365</v>
      </c>
      <c r="E548" s="392">
        <v>1</v>
      </c>
      <c r="F548" s="394"/>
      <c r="G548" s="394"/>
      <c r="H548" s="394" t="s">
        <v>100</v>
      </c>
      <c r="I548" s="394" t="s">
        <v>100</v>
      </c>
      <c r="J548" s="392">
        <v>139.41</v>
      </c>
      <c r="K548" s="392">
        <v>17.53</v>
      </c>
      <c r="L548" s="392">
        <v>30.362850699999999</v>
      </c>
      <c r="M548" s="393">
        <v>3</v>
      </c>
      <c r="N548" s="392">
        <v>166.7</v>
      </c>
      <c r="O548" s="392">
        <v>9.7200000000000006</v>
      </c>
      <c r="P548" s="392">
        <v>16.8355338</v>
      </c>
      <c r="Q548" s="393">
        <v>3</v>
      </c>
      <c r="R548" s="392">
        <v>0.17877656</v>
      </c>
      <c r="S548" s="392">
        <v>1.9211467999999999E-2</v>
      </c>
      <c r="T548" s="392">
        <f t="shared" si="8"/>
        <v>8.915095880565807E-2</v>
      </c>
      <c r="U548" s="392"/>
    </row>
    <row r="549" spans="1:21">
      <c r="A549" s="392" t="s">
        <v>2115</v>
      </c>
      <c r="B549" s="392" t="s">
        <v>44</v>
      </c>
      <c r="C549" s="392" t="s">
        <v>73</v>
      </c>
      <c r="D549" s="392">
        <v>30</v>
      </c>
      <c r="E549" s="392">
        <v>8.9599999999999999E-2</v>
      </c>
      <c r="F549" s="394"/>
      <c r="G549" s="394"/>
      <c r="H549" s="394" t="s">
        <v>100</v>
      </c>
      <c r="I549" s="394"/>
      <c r="J549" s="392">
        <v>168.25</v>
      </c>
      <c r="K549" s="392">
        <v>3.9</v>
      </c>
      <c r="L549" s="392">
        <v>6.7549981499999996</v>
      </c>
      <c r="M549" s="393">
        <v>3</v>
      </c>
      <c r="N549" s="392">
        <v>39.700000000000003</v>
      </c>
      <c r="O549" s="392">
        <v>7.77</v>
      </c>
      <c r="P549" s="392">
        <v>13.4580348</v>
      </c>
      <c r="Q549" s="393">
        <v>3</v>
      </c>
      <c r="R549" s="392">
        <v>-1.4440997799999999</v>
      </c>
      <c r="S549" s="392">
        <v>3.8842793E-2</v>
      </c>
      <c r="T549" s="392">
        <f t="shared" si="8"/>
        <v>-0.61817744650156292</v>
      </c>
      <c r="U549" s="392"/>
    </row>
    <row r="550" spans="1:21">
      <c r="A550" s="392" t="s">
        <v>2115</v>
      </c>
      <c r="B550" s="392" t="s">
        <v>44</v>
      </c>
      <c r="C550" s="392" t="s">
        <v>73</v>
      </c>
      <c r="D550" s="392">
        <v>60</v>
      </c>
      <c r="E550" s="392">
        <v>0.17910000000000001</v>
      </c>
      <c r="F550" s="394"/>
      <c r="G550" s="394"/>
      <c r="H550" s="394" t="s">
        <v>100</v>
      </c>
      <c r="I550" s="394"/>
      <c r="J550" s="392">
        <v>72.587999999999994</v>
      </c>
      <c r="K550" s="392">
        <v>31.172000000000001</v>
      </c>
      <c r="L550" s="392">
        <v>53.991487800000002</v>
      </c>
      <c r="M550" s="393">
        <v>3</v>
      </c>
      <c r="N550" s="392">
        <v>14.17</v>
      </c>
      <c r="O550" s="392">
        <v>9.7200000000000006</v>
      </c>
      <c r="P550" s="392">
        <v>16.8355338</v>
      </c>
      <c r="Q550" s="393">
        <v>3</v>
      </c>
      <c r="R550" s="392">
        <v>-1.6336725700000001</v>
      </c>
      <c r="S550" s="392">
        <v>0.65495242799999998</v>
      </c>
      <c r="T550" s="392">
        <f t="shared" si="8"/>
        <v>-0.67334424491113209</v>
      </c>
      <c r="U550" s="392"/>
    </row>
    <row r="551" spans="1:21">
      <c r="A551" s="392" t="s">
        <v>2115</v>
      </c>
      <c r="B551" s="392" t="s">
        <v>44</v>
      </c>
      <c r="C551" s="392" t="s">
        <v>73</v>
      </c>
      <c r="D551" s="392">
        <v>90</v>
      </c>
      <c r="E551" s="392">
        <v>0.26869999999999999</v>
      </c>
      <c r="F551" s="394"/>
      <c r="G551" s="394"/>
      <c r="H551" s="394" t="s">
        <v>100</v>
      </c>
      <c r="I551" s="394"/>
      <c r="J551" s="392">
        <v>10.058999999999999</v>
      </c>
      <c r="K551" s="392">
        <v>1.948</v>
      </c>
      <c r="L551" s="392">
        <v>3.3740349699999999</v>
      </c>
      <c r="M551" s="393">
        <v>3</v>
      </c>
      <c r="N551" s="392">
        <v>4.22</v>
      </c>
      <c r="O551" s="392">
        <v>1.94</v>
      </c>
      <c r="P551" s="392">
        <v>3.36017857</v>
      </c>
      <c r="Q551" s="393">
        <v>3</v>
      </c>
      <c r="R551" s="392">
        <v>-0.86863263000000002</v>
      </c>
      <c r="S551" s="392">
        <v>0.24884166599999999</v>
      </c>
      <c r="T551" s="392">
        <f t="shared" si="8"/>
        <v>-0.40892219343091252</v>
      </c>
      <c r="U551" s="392"/>
    </row>
    <row r="552" spans="1:21">
      <c r="A552" s="392" t="s">
        <v>2115</v>
      </c>
      <c r="B552" s="392" t="s">
        <v>44</v>
      </c>
      <c r="C552" s="392" t="s">
        <v>73</v>
      </c>
      <c r="D552" s="392">
        <v>335</v>
      </c>
      <c r="E552" s="392">
        <v>1</v>
      </c>
      <c r="F552" s="394"/>
      <c r="G552" s="394"/>
      <c r="H552" s="394" t="s">
        <v>100</v>
      </c>
      <c r="I552" s="394" t="s">
        <v>100</v>
      </c>
      <c r="J552" s="392">
        <v>150.12</v>
      </c>
      <c r="K552" s="392">
        <v>19.48</v>
      </c>
      <c r="L552" s="392">
        <v>33.740349700000003</v>
      </c>
      <c r="M552" s="393">
        <v>3</v>
      </c>
      <c r="N552" s="392">
        <v>99.48</v>
      </c>
      <c r="O552" s="392">
        <v>9.73</v>
      </c>
      <c r="P552" s="392">
        <v>16.852854399999998</v>
      </c>
      <c r="Q552" s="393">
        <v>3</v>
      </c>
      <c r="R552" s="392">
        <v>-0.41147835999999999</v>
      </c>
      <c r="S552" s="392">
        <v>2.6404922000000001E-2</v>
      </c>
      <c r="T552" s="392">
        <f t="shared" si="8"/>
        <v>-0.20288461538461536</v>
      </c>
      <c r="U552" s="392"/>
    </row>
    <row r="553" spans="1:21">
      <c r="A553" s="392" t="s">
        <v>2116</v>
      </c>
      <c r="B553" s="392" t="s">
        <v>44</v>
      </c>
      <c r="C553" s="392" t="s">
        <v>73</v>
      </c>
      <c r="D553" s="392">
        <v>30</v>
      </c>
      <c r="E553" s="392">
        <v>8.2199999999999995E-2</v>
      </c>
      <c r="F553" s="394"/>
      <c r="G553" s="394" t="s">
        <v>100</v>
      </c>
      <c r="H553" s="394" t="s">
        <v>100</v>
      </c>
      <c r="I553" s="394"/>
      <c r="J553" s="392">
        <v>225.91</v>
      </c>
      <c r="K553" s="392">
        <v>7.79</v>
      </c>
      <c r="L553" s="392">
        <v>13.492675800000001</v>
      </c>
      <c r="M553" s="393">
        <v>3</v>
      </c>
      <c r="N553" s="392">
        <v>0.2</v>
      </c>
      <c r="O553" s="392">
        <v>2</v>
      </c>
      <c r="P553" s="392">
        <v>3.4641016200000001</v>
      </c>
      <c r="Q553" s="393">
        <v>3</v>
      </c>
      <c r="R553" s="392">
        <v>-7.0295746000000001</v>
      </c>
      <c r="S553" s="392">
        <v>100.0011891</v>
      </c>
      <c r="T553" s="392">
        <f t="shared" si="8"/>
        <v>-0.99823094953783564</v>
      </c>
      <c r="U553" s="392"/>
    </row>
    <row r="554" spans="1:21">
      <c r="A554" s="392" t="s">
        <v>2116</v>
      </c>
      <c r="B554" s="392" t="s">
        <v>44</v>
      </c>
      <c r="C554" s="392" t="s">
        <v>73</v>
      </c>
      <c r="D554" s="392">
        <v>60</v>
      </c>
      <c r="E554" s="392">
        <v>0.16439999999999999</v>
      </c>
      <c r="F554" s="394"/>
      <c r="G554" s="394"/>
      <c r="H554" s="394" t="s">
        <v>100</v>
      </c>
      <c r="I554" s="394"/>
      <c r="J554" s="392">
        <v>196.49</v>
      </c>
      <c r="K554" s="392">
        <v>7.79</v>
      </c>
      <c r="L554" s="392">
        <v>13.492675800000001</v>
      </c>
      <c r="M554" s="393">
        <v>3</v>
      </c>
      <c r="N554" s="392">
        <v>1.6</v>
      </c>
      <c r="O554" s="392">
        <v>1.99</v>
      </c>
      <c r="P554" s="392">
        <v>3.4467811099999999</v>
      </c>
      <c r="Q554" s="393">
        <v>3</v>
      </c>
      <c r="R554" s="392">
        <v>-4.8106079099999999</v>
      </c>
      <c r="S554" s="392">
        <v>1.5484858509999999</v>
      </c>
      <c r="T554" s="392">
        <f t="shared" si="8"/>
        <v>-0.98384572668988846</v>
      </c>
      <c r="U554" s="392"/>
    </row>
    <row r="555" spans="1:21">
      <c r="A555" s="392" t="s">
        <v>2116</v>
      </c>
      <c r="B555" s="392" t="s">
        <v>44</v>
      </c>
      <c r="C555" s="392" t="s">
        <v>73</v>
      </c>
      <c r="D555" s="392">
        <v>90</v>
      </c>
      <c r="E555" s="392">
        <v>0.24660000000000001</v>
      </c>
      <c r="F555" s="394"/>
      <c r="G555" s="394"/>
      <c r="H555" s="394" t="s">
        <v>100</v>
      </c>
      <c r="I555" s="394"/>
      <c r="J555" s="392">
        <v>174.87</v>
      </c>
      <c r="K555" s="392">
        <v>38.96</v>
      </c>
      <c r="L555" s="392">
        <v>67.4806995</v>
      </c>
      <c r="M555" s="393">
        <v>3</v>
      </c>
      <c r="N555" s="392">
        <v>3.38</v>
      </c>
      <c r="O555" s="392">
        <v>1.96</v>
      </c>
      <c r="P555" s="392">
        <v>3.3948195800000001</v>
      </c>
      <c r="Q555" s="393">
        <v>3</v>
      </c>
      <c r="R555" s="392">
        <v>-3.9461671300000001</v>
      </c>
      <c r="S555" s="392">
        <v>0.385899936</v>
      </c>
      <c r="T555" s="392">
        <f t="shared" si="8"/>
        <v>-0.96207573632538579</v>
      </c>
      <c r="U555" s="392"/>
    </row>
    <row r="556" spans="1:21">
      <c r="A556" s="392" t="s">
        <v>2116</v>
      </c>
      <c r="B556" s="392" t="s">
        <v>44</v>
      </c>
      <c r="C556" s="392" t="s">
        <v>73</v>
      </c>
      <c r="D556" s="392">
        <v>120</v>
      </c>
      <c r="E556" s="392">
        <v>0.32879999999999998</v>
      </c>
      <c r="F556" s="394"/>
      <c r="G556" s="394"/>
      <c r="H556" s="394" t="s">
        <v>100</v>
      </c>
      <c r="I556" s="394"/>
      <c r="J556" s="392">
        <v>57.781999999999996</v>
      </c>
      <c r="K556" s="392">
        <v>1.948</v>
      </c>
      <c r="L556" s="392">
        <v>3.3740349699999999</v>
      </c>
      <c r="M556" s="393">
        <v>3</v>
      </c>
      <c r="N556" s="392">
        <v>5.14</v>
      </c>
      <c r="O556" s="392">
        <v>0</v>
      </c>
      <c r="P556" s="392">
        <v>0</v>
      </c>
      <c r="Q556" s="393">
        <v>3</v>
      </c>
      <c r="R556" s="392">
        <v>-2.4196242300000002</v>
      </c>
      <c r="S556" s="392">
        <v>1.1365609999999999E-3</v>
      </c>
      <c r="T556" s="392">
        <f t="shared" si="8"/>
        <v>-0.83662312068910716</v>
      </c>
      <c r="U556" s="392"/>
    </row>
    <row r="557" spans="1:21">
      <c r="A557" s="392" t="s">
        <v>2116</v>
      </c>
      <c r="B557" s="392" t="s">
        <v>44</v>
      </c>
      <c r="C557" s="392" t="s">
        <v>73</v>
      </c>
      <c r="D557" s="392">
        <v>365</v>
      </c>
      <c r="E557" s="392">
        <v>1</v>
      </c>
      <c r="F557" s="394"/>
      <c r="G557" s="394"/>
      <c r="H557" s="394" t="s">
        <v>100</v>
      </c>
      <c r="I557" s="394" t="s">
        <v>100</v>
      </c>
      <c r="J557" s="392">
        <v>139.41</v>
      </c>
      <c r="K557" s="392">
        <v>17.53</v>
      </c>
      <c r="L557" s="392">
        <v>30.362850699999999</v>
      </c>
      <c r="M557" s="393">
        <v>3</v>
      </c>
      <c r="N557" s="392">
        <v>84.83</v>
      </c>
      <c r="O557" s="392">
        <v>15.57</v>
      </c>
      <c r="P557" s="392">
        <v>26.968031100000001</v>
      </c>
      <c r="Q557" s="393">
        <v>3</v>
      </c>
      <c r="R557" s="392">
        <v>-0.49676998</v>
      </c>
      <c r="S557" s="392">
        <v>4.9499843000000002E-2</v>
      </c>
      <c r="T557" s="392">
        <f t="shared" si="8"/>
        <v>-0.24339992864787727</v>
      </c>
      <c r="U557" s="392"/>
    </row>
    <row r="558" spans="1:21">
      <c r="A558" s="392" t="s">
        <v>2117</v>
      </c>
      <c r="B558" s="392" t="s">
        <v>44</v>
      </c>
      <c r="C558" s="392" t="s">
        <v>73</v>
      </c>
      <c r="D558" s="392">
        <v>30</v>
      </c>
      <c r="E558" s="392">
        <v>8.9599999999999999E-2</v>
      </c>
      <c r="F558" s="394"/>
      <c r="G558" s="394"/>
      <c r="H558" s="394" t="s">
        <v>100</v>
      </c>
      <c r="I558" s="394"/>
      <c r="J558" s="392">
        <v>168.25</v>
      </c>
      <c r="K558" s="392">
        <v>3.9</v>
      </c>
      <c r="L558" s="392">
        <v>6.7549981499999996</v>
      </c>
      <c r="M558" s="393">
        <v>3</v>
      </c>
      <c r="N558" s="392">
        <v>2.6</v>
      </c>
      <c r="O558" s="392">
        <v>0</v>
      </c>
      <c r="P558" s="392">
        <v>0</v>
      </c>
      <c r="Q558" s="393">
        <v>3</v>
      </c>
      <c r="R558" s="392">
        <v>-4.1699395199999998</v>
      </c>
      <c r="S558" s="392">
        <v>5.3730300000000004E-4</v>
      </c>
      <c r="T558" s="392">
        <f t="shared" si="8"/>
        <v>-0.96956394498097753</v>
      </c>
      <c r="U558" s="392"/>
    </row>
    <row r="559" spans="1:21">
      <c r="A559" s="392" t="s">
        <v>2117</v>
      </c>
      <c r="B559" s="392" t="s">
        <v>44</v>
      </c>
      <c r="C559" s="392" t="s">
        <v>73</v>
      </c>
      <c r="D559" s="392">
        <v>60</v>
      </c>
      <c r="E559" s="392">
        <v>0.17910000000000001</v>
      </c>
      <c r="F559" s="394"/>
      <c r="G559" s="394"/>
      <c r="H559" s="394" t="s">
        <v>100</v>
      </c>
      <c r="I559" s="394"/>
      <c r="J559" s="392">
        <v>72.587999999999994</v>
      </c>
      <c r="K559" s="392">
        <v>31.172000000000001</v>
      </c>
      <c r="L559" s="392">
        <v>53.991487800000002</v>
      </c>
      <c r="M559" s="393">
        <v>3</v>
      </c>
      <c r="N559" s="392">
        <v>2.4</v>
      </c>
      <c r="O559" s="392">
        <v>1.97</v>
      </c>
      <c r="P559" s="392">
        <v>3.4121400899999998</v>
      </c>
      <c r="Q559" s="393">
        <v>3</v>
      </c>
      <c r="R559" s="392">
        <v>-3.4093308800000002</v>
      </c>
      <c r="S559" s="392">
        <v>0.85818381799999999</v>
      </c>
      <c r="T559" s="392">
        <f t="shared" si="8"/>
        <v>-0.93598975836133769</v>
      </c>
      <c r="U559" s="392"/>
    </row>
    <row r="560" spans="1:21">
      <c r="A560" s="392" t="s">
        <v>2117</v>
      </c>
      <c r="B560" s="392" t="s">
        <v>44</v>
      </c>
      <c r="C560" s="392" t="s">
        <v>73</v>
      </c>
      <c r="D560" s="392">
        <v>90</v>
      </c>
      <c r="E560" s="392">
        <v>0.26869999999999999</v>
      </c>
      <c r="F560" s="394"/>
      <c r="G560" s="394"/>
      <c r="H560" s="394" t="s">
        <v>100</v>
      </c>
      <c r="I560" s="394"/>
      <c r="J560" s="392">
        <v>10.058999999999999</v>
      </c>
      <c r="K560" s="392">
        <v>1.948</v>
      </c>
      <c r="L560" s="392">
        <v>3.3740349699999999</v>
      </c>
      <c r="M560" s="393">
        <v>3</v>
      </c>
      <c r="N560" s="392">
        <v>4.2</v>
      </c>
      <c r="O560" s="392">
        <v>1.92</v>
      </c>
      <c r="P560" s="392">
        <v>3.32553755</v>
      </c>
      <c r="Q560" s="393">
        <v>3</v>
      </c>
      <c r="R560" s="392">
        <v>-0.87338322999999995</v>
      </c>
      <c r="S560" s="392">
        <v>0.24648278900000001</v>
      </c>
      <c r="T560" s="392">
        <f t="shared" si="8"/>
        <v>-0.41089837997054485</v>
      </c>
      <c r="U560" s="392"/>
    </row>
    <row r="561" spans="1:21">
      <c r="A561" s="392" t="s">
        <v>2117</v>
      </c>
      <c r="B561" s="392" t="s">
        <v>44</v>
      </c>
      <c r="C561" s="392" t="s">
        <v>73</v>
      </c>
      <c r="D561" s="392">
        <v>335</v>
      </c>
      <c r="E561" s="392">
        <v>1</v>
      </c>
      <c r="F561" s="394"/>
      <c r="G561" s="394"/>
      <c r="H561" s="394" t="s">
        <v>100</v>
      </c>
      <c r="I561" s="394" t="s">
        <v>100</v>
      </c>
      <c r="J561" s="392">
        <v>150.12</v>
      </c>
      <c r="K561" s="392">
        <v>19.48</v>
      </c>
      <c r="L561" s="392">
        <v>33.740349700000003</v>
      </c>
      <c r="M561" s="393">
        <v>3</v>
      </c>
      <c r="N561" s="392">
        <v>124.77</v>
      </c>
      <c r="O561" s="392">
        <v>40.89</v>
      </c>
      <c r="P561" s="392">
        <v>70.823557500000007</v>
      </c>
      <c r="Q561" s="393">
        <v>3</v>
      </c>
      <c r="R561" s="392">
        <v>-0.18496293</v>
      </c>
      <c r="S561" s="392">
        <v>0.12424077</v>
      </c>
      <c r="T561" s="392">
        <f t="shared" si="8"/>
        <v>-9.2218705664083855E-2</v>
      </c>
      <c r="U561" s="392"/>
    </row>
    <row r="562" spans="1:21">
      <c r="A562" s="392" t="s">
        <v>1419</v>
      </c>
      <c r="B562" s="392" t="s">
        <v>44</v>
      </c>
      <c r="C562" s="392" t="s">
        <v>73</v>
      </c>
      <c r="D562" s="393">
        <v>61</v>
      </c>
      <c r="E562" s="392">
        <v>0.1052</v>
      </c>
      <c r="F562" s="394"/>
      <c r="G562" s="394"/>
      <c r="H562" s="394" t="s">
        <v>100</v>
      </c>
      <c r="I562" s="394"/>
      <c r="J562" s="392">
        <v>1.2148903600000001</v>
      </c>
      <c r="K562" s="392">
        <v>0.30927834999999998</v>
      </c>
      <c r="L562" s="392">
        <v>0.53568581999999998</v>
      </c>
      <c r="M562" s="393">
        <v>3</v>
      </c>
      <c r="N562" s="392">
        <v>2.5138594300000001</v>
      </c>
      <c r="O562" s="392">
        <v>0.30927834999999998</v>
      </c>
      <c r="P562" s="392">
        <v>0.53568581999999998</v>
      </c>
      <c r="Q562" s="393">
        <v>3</v>
      </c>
      <c r="R562" s="392">
        <v>0.72716535999999998</v>
      </c>
      <c r="S562" s="392">
        <v>7.9943647000000007E-2</v>
      </c>
      <c r="T562" s="392">
        <f t="shared" si="8"/>
        <v>0.34836584462804621</v>
      </c>
      <c r="U562" s="392"/>
    </row>
    <row r="563" spans="1:21">
      <c r="A563" s="392" t="s">
        <v>1419</v>
      </c>
      <c r="B563" s="392" t="s">
        <v>44</v>
      </c>
      <c r="C563" s="392" t="s">
        <v>73</v>
      </c>
      <c r="D563" s="393">
        <v>122</v>
      </c>
      <c r="E563" s="392">
        <v>0.21029999999999999</v>
      </c>
      <c r="F563" s="394"/>
      <c r="G563" s="394"/>
      <c r="H563" s="394" t="s">
        <v>100</v>
      </c>
      <c r="I563" s="394"/>
      <c r="J563" s="392">
        <v>0.85758811000000001</v>
      </c>
      <c r="K563" s="392">
        <v>0.23195876000000001</v>
      </c>
      <c r="L563" s="392">
        <v>0.40176435999999999</v>
      </c>
      <c r="M563" s="393">
        <v>3</v>
      </c>
      <c r="N563" s="392">
        <v>1.9709901700000001</v>
      </c>
      <c r="O563" s="392">
        <v>0.18556701</v>
      </c>
      <c r="P563" s="392">
        <v>0.32141149000000002</v>
      </c>
      <c r="Q563" s="393">
        <v>3</v>
      </c>
      <c r="R563" s="392">
        <v>0.8321674</v>
      </c>
      <c r="S563" s="392">
        <v>8.2022437000000004E-2</v>
      </c>
      <c r="T563" s="392">
        <f t="shared" si="8"/>
        <v>0.3936260374593557</v>
      </c>
      <c r="U563" s="392"/>
    </row>
    <row r="564" spans="1:21">
      <c r="A564" s="392" t="s">
        <v>1419</v>
      </c>
      <c r="B564" s="392" t="s">
        <v>44</v>
      </c>
      <c r="C564" s="392" t="s">
        <v>73</v>
      </c>
      <c r="D564" s="393">
        <v>214</v>
      </c>
      <c r="E564" s="392">
        <v>0.36809999999999998</v>
      </c>
      <c r="F564" s="394"/>
      <c r="G564" s="394"/>
      <c r="H564" s="394" t="s">
        <v>100</v>
      </c>
      <c r="I564" s="394"/>
      <c r="J564" s="392">
        <v>1.67471368</v>
      </c>
      <c r="K564" s="392">
        <v>0.29381443000000002</v>
      </c>
      <c r="L564" s="392">
        <v>0.50890153000000005</v>
      </c>
      <c r="M564" s="393">
        <v>3</v>
      </c>
      <c r="N564" s="392">
        <v>0.91700939000000004</v>
      </c>
      <c r="O564" s="392">
        <v>0.41752577000000002</v>
      </c>
      <c r="P564" s="392">
        <v>0.72317584999999995</v>
      </c>
      <c r="Q564" s="393">
        <v>3</v>
      </c>
      <c r="R564" s="392">
        <v>-0.60227978000000004</v>
      </c>
      <c r="S564" s="392">
        <v>0.23808916199999999</v>
      </c>
      <c r="T564" s="392">
        <f t="shared" si="8"/>
        <v>-0.29235542129121067</v>
      </c>
      <c r="U564" s="392"/>
    </row>
    <row r="565" spans="1:21">
      <c r="A565" s="392" t="s">
        <v>1419</v>
      </c>
      <c r="B565" s="392" t="s">
        <v>44</v>
      </c>
      <c r="C565" s="392" t="s">
        <v>73</v>
      </c>
      <c r="D565" s="393">
        <v>305</v>
      </c>
      <c r="E565" s="392">
        <v>0.52590000000000003</v>
      </c>
      <c r="F565" s="394"/>
      <c r="G565" s="394"/>
      <c r="H565" s="394" t="s">
        <v>100</v>
      </c>
      <c r="I565" s="394"/>
      <c r="J565" s="392">
        <v>3.2186710399999998</v>
      </c>
      <c r="K565" s="393">
        <v>0.69587628999999995</v>
      </c>
      <c r="L565" s="392">
        <v>1.2052930900000001</v>
      </c>
      <c r="M565" s="393">
        <v>3</v>
      </c>
      <c r="N565" s="392">
        <v>1.05369493</v>
      </c>
      <c r="O565" s="393">
        <v>0.46394519000000001</v>
      </c>
      <c r="P565" s="392">
        <v>0.80357663999999995</v>
      </c>
      <c r="Q565" s="393">
        <v>3</v>
      </c>
      <c r="R565" s="392">
        <v>-1.11666559</v>
      </c>
      <c r="S565" s="392">
        <v>0.240609246</v>
      </c>
      <c r="T565" s="392">
        <f t="shared" si="8"/>
        <v>-0.50673938637330718</v>
      </c>
      <c r="U565" s="392"/>
    </row>
    <row r="566" spans="1:21">
      <c r="A566" s="392" t="s">
        <v>1419</v>
      </c>
      <c r="B566" s="392" t="s">
        <v>44</v>
      </c>
      <c r="C566" s="392" t="s">
        <v>73</v>
      </c>
      <c r="D566" s="393">
        <v>397</v>
      </c>
      <c r="E566" s="392">
        <v>0.68359999999999999</v>
      </c>
      <c r="F566" s="394"/>
      <c r="G566" s="394"/>
      <c r="H566" s="394" t="s">
        <v>100</v>
      </c>
      <c r="I566" s="394"/>
      <c r="J566" s="392">
        <v>1.4224498800000001</v>
      </c>
      <c r="K566" s="393">
        <v>0.32471460000000002</v>
      </c>
      <c r="L566" s="392">
        <v>0.56242219000000004</v>
      </c>
      <c r="M566" s="393">
        <v>3</v>
      </c>
      <c r="N566" s="392">
        <v>1.11314387</v>
      </c>
      <c r="O566" s="393">
        <v>0.15463917999999999</v>
      </c>
      <c r="P566" s="392">
        <v>0.26784290999999999</v>
      </c>
      <c r="Q566" s="393">
        <v>3</v>
      </c>
      <c r="R566" s="392">
        <v>-0.24519233000000001</v>
      </c>
      <c r="S566" s="392">
        <v>7.1410108E-2</v>
      </c>
      <c r="T566" s="392">
        <f t="shared" si="8"/>
        <v>-0.12198563354243951</v>
      </c>
      <c r="U566" s="392"/>
    </row>
    <row r="567" spans="1:21">
      <c r="A567" s="392" t="s">
        <v>1419</v>
      </c>
      <c r="B567" s="392" t="s">
        <v>44</v>
      </c>
      <c r="C567" s="392" t="s">
        <v>73</v>
      </c>
      <c r="D567" s="393">
        <v>488</v>
      </c>
      <c r="E567" s="392">
        <v>0.84140000000000004</v>
      </c>
      <c r="F567" s="394"/>
      <c r="G567" s="394"/>
      <c r="H567" s="394" t="s">
        <v>100</v>
      </c>
      <c r="I567" s="394"/>
      <c r="J567" s="392">
        <v>2.8426682400000001</v>
      </c>
      <c r="K567" s="393">
        <v>0.86597937999999997</v>
      </c>
      <c r="L567" s="392">
        <v>1.4999202899999999</v>
      </c>
      <c r="M567" s="393">
        <v>3</v>
      </c>
      <c r="N567" s="392">
        <v>2.3323589600000001</v>
      </c>
      <c r="O567" s="393">
        <v>0.86597937999999997</v>
      </c>
      <c r="P567" s="392">
        <v>1.4999202899999999</v>
      </c>
      <c r="Q567" s="393">
        <v>3</v>
      </c>
      <c r="R567" s="392">
        <v>-0.19786295000000001</v>
      </c>
      <c r="S567" s="392">
        <v>0.23065872700000001</v>
      </c>
      <c r="T567" s="392">
        <f t="shared" si="8"/>
        <v>-9.8609970591072432E-2</v>
      </c>
      <c r="U567" s="392"/>
    </row>
    <row r="568" spans="1:21">
      <c r="A568" s="392" t="s">
        <v>1419</v>
      </c>
      <c r="B568" s="392" t="s">
        <v>44</v>
      </c>
      <c r="C568" s="392" t="s">
        <v>73</v>
      </c>
      <c r="D568" s="393">
        <v>580</v>
      </c>
      <c r="E568" s="392">
        <v>1</v>
      </c>
      <c r="F568" s="394"/>
      <c r="G568" s="394"/>
      <c r="H568" s="394" t="s">
        <v>100</v>
      </c>
      <c r="I568" s="394" t="s">
        <v>100</v>
      </c>
      <c r="J568" s="392">
        <v>0.62886598000000005</v>
      </c>
      <c r="K568" s="393">
        <v>0.91239879999999995</v>
      </c>
      <c r="L568" s="392">
        <v>1.5803210700000001</v>
      </c>
      <c r="M568" s="393">
        <v>3</v>
      </c>
      <c r="N568" s="392">
        <v>3.9690721600000001</v>
      </c>
      <c r="O568" s="393">
        <v>0.91239879999999995</v>
      </c>
      <c r="P568" s="392">
        <v>1.5803210700000001</v>
      </c>
      <c r="Q568" s="393">
        <v>3</v>
      </c>
      <c r="R568" s="392">
        <v>1.84236947</v>
      </c>
      <c r="S568" s="392">
        <v>2.1578488459999998</v>
      </c>
      <c r="T568" s="392">
        <f t="shared" si="8"/>
        <v>0.7264573985764845</v>
      </c>
      <c r="U568" s="392"/>
    </row>
    <row r="569" spans="1:21">
      <c r="A569" s="392" t="s">
        <v>1420</v>
      </c>
      <c r="B569" s="392" t="s">
        <v>44</v>
      </c>
      <c r="C569" s="392" t="s">
        <v>73</v>
      </c>
      <c r="D569" s="393">
        <v>61</v>
      </c>
      <c r="E569" s="392">
        <v>0.1052</v>
      </c>
      <c r="F569" s="394"/>
      <c r="G569" s="394"/>
      <c r="H569" s="394" t="s">
        <v>100</v>
      </c>
      <c r="I569" s="394"/>
      <c r="J569" s="392">
        <v>1.2148903600000001</v>
      </c>
      <c r="K569" s="392">
        <v>0.30927834999999998</v>
      </c>
      <c r="L569" s="392">
        <v>0.53568581999999998</v>
      </c>
      <c r="M569" s="393">
        <v>3</v>
      </c>
      <c r="N569" s="392">
        <v>0.64272541000000005</v>
      </c>
      <c r="O569" s="393">
        <v>0.30930601000000002</v>
      </c>
      <c r="P569" s="392">
        <v>0.53573373000000002</v>
      </c>
      <c r="Q569" s="393">
        <v>3</v>
      </c>
      <c r="R569" s="392">
        <v>-0.63669151999999996</v>
      </c>
      <c r="S569" s="392">
        <v>0.29640063100000003</v>
      </c>
      <c r="T569" s="392">
        <f t="shared" si="8"/>
        <v>-0.3080103858076097</v>
      </c>
      <c r="U569" s="392"/>
    </row>
    <row r="570" spans="1:21">
      <c r="A570" s="392" t="s">
        <v>1420</v>
      </c>
      <c r="B570" s="392" t="s">
        <v>44</v>
      </c>
      <c r="C570" s="392" t="s">
        <v>73</v>
      </c>
      <c r="D570" s="393">
        <v>122</v>
      </c>
      <c r="E570" s="392">
        <v>0.21029999999999999</v>
      </c>
      <c r="F570" s="394"/>
      <c r="G570" s="394"/>
      <c r="H570" s="394" t="s">
        <v>100</v>
      </c>
      <c r="I570" s="394"/>
      <c r="J570" s="392">
        <v>0.85758811000000001</v>
      </c>
      <c r="K570" s="392">
        <v>0.23195876000000001</v>
      </c>
      <c r="L570" s="392">
        <v>0.40176435999999999</v>
      </c>
      <c r="M570" s="393">
        <v>3</v>
      </c>
      <c r="N570" s="392">
        <v>0.67199343</v>
      </c>
      <c r="O570" s="393">
        <v>0.18553934999999999</v>
      </c>
      <c r="P570" s="392">
        <v>0.32136357999999998</v>
      </c>
      <c r="Q570" s="393">
        <v>3</v>
      </c>
      <c r="R570" s="392">
        <v>-0.24387534999999999</v>
      </c>
      <c r="S570" s="392">
        <v>0.149391198</v>
      </c>
      <c r="T570" s="392">
        <f t="shared" si="8"/>
        <v>-0.12133689845655433</v>
      </c>
      <c r="U570" s="392"/>
    </row>
    <row r="571" spans="1:21">
      <c r="A571" s="392" t="s">
        <v>1420</v>
      </c>
      <c r="B571" s="392" t="s">
        <v>44</v>
      </c>
      <c r="C571" s="392" t="s">
        <v>73</v>
      </c>
      <c r="D571" s="393">
        <v>214</v>
      </c>
      <c r="E571" s="392">
        <v>0.36809999999999998</v>
      </c>
      <c r="F571" s="394"/>
      <c r="G571" s="394"/>
      <c r="H571" s="394" t="s">
        <v>100</v>
      </c>
      <c r="I571" s="394"/>
      <c r="J571" s="392">
        <v>1.67471368</v>
      </c>
      <c r="K571" s="392">
        <v>0.29381443000000002</v>
      </c>
      <c r="L571" s="392">
        <v>0.50890153000000005</v>
      </c>
      <c r="M571" s="393">
        <v>3</v>
      </c>
      <c r="N571" s="392">
        <v>0.99432896999999998</v>
      </c>
      <c r="O571" s="393">
        <v>0.27835051999999999</v>
      </c>
      <c r="P571" s="392">
        <v>0.48211724</v>
      </c>
      <c r="Q571" s="393">
        <v>3</v>
      </c>
      <c r="R571" s="392">
        <v>-0.52132937999999995</v>
      </c>
      <c r="S571" s="392">
        <v>0.109145064</v>
      </c>
      <c r="T571" s="392">
        <f t="shared" si="8"/>
        <v>-0.2549171366744552</v>
      </c>
      <c r="U571" s="392"/>
    </row>
    <row r="572" spans="1:21">
      <c r="A572" s="392" t="s">
        <v>1420</v>
      </c>
      <c r="B572" s="392" t="s">
        <v>44</v>
      </c>
      <c r="C572" s="392" t="s">
        <v>73</v>
      </c>
      <c r="D572" s="393">
        <v>305</v>
      </c>
      <c r="E572" s="392">
        <v>0.52590000000000003</v>
      </c>
      <c r="F572" s="394"/>
      <c r="G572" s="394"/>
      <c r="H572" s="394" t="s">
        <v>100</v>
      </c>
      <c r="I572" s="394"/>
      <c r="J572" s="392">
        <v>3.2186710399999998</v>
      </c>
      <c r="K572" s="393">
        <v>0.69587628999999995</v>
      </c>
      <c r="L572" s="392">
        <v>1.2052930900000001</v>
      </c>
      <c r="M572" s="393">
        <v>3</v>
      </c>
      <c r="N572" s="392">
        <v>0.82179148999999996</v>
      </c>
      <c r="O572" s="393">
        <v>0.46394519000000001</v>
      </c>
      <c r="P572" s="392">
        <v>0.80357663999999995</v>
      </c>
      <c r="Q572" s="393">
        <v>3</v>
      </c>
      <c r="R572" s="392">
        <v>-1.3652371299999999</v>
      </c>
      <c r="S572" s="392">
        <v>0.36546294099999999</v>
      </c>
      <c r="T572" s="392">
        <f t="shared" si="8"/>
        <v>-0.59321910108147935</v>
      </c>
      <c r="U572" s="392"/>
    </row>
    <row r="573" spans="1:21">
      <c r="A573" s="392" t="s">
        <v>1420</v>
      </c>
      <c r="B573" s="392" t="s">
        <v>44</v>
      </c>
      <c r="C573" s="392" t="s">
        <v>73</v>
      </c>
      <c r="D573" s="393">
        <v>397</v>
      </c>
      <c r="E573" s="392">
        <v>0.68359999999999999</v>
      </c>
      <c r="F573" s="394"/>
      <c r="G573" s="394"/>
      <c r="H573" s="394" t="s">
        <v>100</v>
      </c>
      <c r="I573" s="394"/>
      <c r="J573" s="392">
        <v>1.4224498800000001</v>
      </c>
      <c r="K573" s="393">
        <v>0.32471460000000002</v>
      </c>
      <c r="L573" s="392">
        <v>0.56242219000000004</v>
      </c>
      <c r="M573" s="393">
        <v>3</v>
      </c>
      <c r="N573" s="392">
        <v>0.74200984999999997</v>
      </c>
      <c r="O573" s="393">
        <v>0.34020619000000002</v>
      </c>
      <c r="P573" s="392">
        <v>0.58925439999999996</v>
      </c>
      <c r="Q573" s="393">
        <v>3</v>
      </c>
      <c r="R573" s="392">
        <v>-0.65077342000000005</v>
      </c>
      <c r="S573" s="392">
        <v>0.26232669800000002</v>
      </c>
      <c r="T573" s="392">
        <f t="shared" si="8"/>
        <v>-0.31436945699146829</v>
      </c>
      <c r="U573" s="392"/>
    </row>
    <row r="574" spans="1:21">
      <c r="A574" s="392" t="s">
        <v>1420</v>
      </c>
      <c r="B574" s="392" t="s">
        <v>44</v>
      </c>
      <c r="C574" s="392" t="s">
        <v>73</v>
      </c>
      <c r="D574" s="393">
        <v>488</v>
      </c>
      <c r="E574" s="392">
        <v>0.84140000000000004</v>
      </c>
      <c r="F574" s="394"/>
      <c r="G574" s="394"/>
      <c r="H574" s="394" t="s">
        <v>100</v>
      </c>
      <c r="I574" s="394"/>
      <c r="J574" s="392">
        <v>2.8426682400000001</v>
      </c>
      <c r="K574" s="393">
        <v>0.86597937999999997</v>
      </c>
      <c r="L574" s="392">
        <v>1.4999202899999999</v>
      </c>
      <c r="M574" s="393">
        <v>3</v>
      </c>
      <c r="N574" s="392">
        <v>0.80140345999999996</v>
      </c>
      <c r="O574" s="393">
        <v>0.86600703999999995</v>
      </c>
      <c r="P574" s="392">
        <v>1.4999682000000001</v>
      </c>
      <c r="Q574" s="393">
        <v>3</v>
      </c>
      <c r="R574" s="392">
        <v>-1.2661338900000001</v>
      </c>
      <c r="S574" s="392">
        <v>1.260527731</v>
      </c>
      <c r="T574" s="392">
        <f t="shared" si="8"/>
        <v>-0.56016043262815052</v>
      </c>
      <c r="U574" s="392"/>
    </row>
    <row r="575" spans="1:21">
      <c r="A575" s="392" t="s">
        <v>1420</v>
      </c>
      <c r="B575" s="392" t="s">
        <v>44</v>
      </c>
      <c r="C575" s="392" t="s">
        <v>73</v>
      </c>
      <c r="D575" s="393">
        <v>580</v>
      </c>
      <c r="E575" s="392">
        <v>1</v>
      </c>
      <c r="F575" s="394"/>
      <c r="G575" s="394"/>
      <c r="H575" s="394" t="s">
        <v>100</v>
      </c>
      <c r="I575" s="394" t="s">
        <v>100</v>
      </c>
      <c r="J575" s="392">
        <v>0.62886598000000005</v>
      </c>
      <c r="K575" s="393">
        <v>0.91239879999999995</v>
      </c>
      <c r="L575" s="392">
        <v>1.5803210700000001</v>
      </c>
      <c r="M575" s="393">
        <v>3</v>
      </c>
      <c r="N575" s="392">
        <v>1.3402615099999999</v>
      </c>
      <c r="O575" s="393">
        <v>0.34017851999999998</v>
      </c>
      <c r="P575" s="392">
        <v>0.58920647999999998</v>
      </c>
      <c r="Q575" s="393">
        <v>3</v>
      </c>
      <c r="R575" s="392">
        <v>0.75670187</v>
      </c>
      <c r="S575" s="392">
        <v>2.169427437</v>
      </c>
      <c r="T575" s="392">
        <f t="shared" ref="T575:T638" si="9">(N575-J575)/(J575+N575)</f>
        <v>0.36127449015502794</v>
      </c>
      <c r="U575" s="392"/>
    </row>
    <row r="576" spans="1:21">
      <c r="A576" s="392" t="s">
        <v>1421</v>
      </c>
      <c r="B576" s="392" t="s">
        <v>44</v>
      </c>
      <c r="C576" s="392" t="s">
        <v>73</v>
      </c>
      <c r="D576" s="393">
        <v>61</v>
      </c>
      <c r="E576" s="392">
        <v>0.1052</v>
      </c>
      <c r="F576" s="394"/>
      <c r="G576" s="394"/>
      <c r="H576" s="394" t="s">
        <v>100</v>
      </c>
      <c r="I576" s="394"/>
      <c r="J576" s="392">
        <v>1.2148903600000001</v>
      </c>
      <c r="K576" s="392">
        <v>0.30927834999999998</v>
      </c>
      <c r="L576" s="392">
        <v>0.53568581999999998</v>
      </c>
      <c r="M576" s="393">
        <v>3</v>
      </c>
      <c r="N576" s="392">
        <v>1.0292956900000001</v>
      </c>
      <c r="O576" s="393">
        <v>0.30930601000000002</v>
      </c>
      <c r="P576" s="392">
        <v>0.53573373000000002</v>
      </c>
      <c r="Q576" s="393">
        <v>3</v>
      </c>
      <c r="R576" s="392">
        <v>-0.16577907</v>
      </c>
      <c r="S576" s="392">
        <v>0.15510924400000001</v>
      </c>
      <c r="T576" s="392">
        <f t="shared" si="9"/>
        <v>-8.2700215519118811E-2</v>
      </c>
      <c r="U576" s="392"/>
    </row>
    <row r="577" spans="1:21">
      <c r="A577" s="392" t="s">
        <v>1421</v>
      </c>
      <c r="B577" s="392" t="s">
        <v>44</v>
      </c>
      <c r="C577" s="392" t="s">
        <v>73</v>
      </c>
      <c r="D577" s="393">
        <v>122</v>
      </c>
      <c r="E577" s="392">
        <v>0.21029999999999999</v>
      </c>
      <c r="F577" s="394"/>
      <c r="G577" s="394"/>
      <c r="H577" s="394" t="s">
        <v>100</v>
      </c>
      <c r="I577" s="394"/>
      <c r="J577" s="392">
        <v>0.85758811000000001</v>
      </c>
      <c r="K577" s="392">
        <v>0.23195876000000001</v>
      </c>
      <c r="L577" s="392">
        <v>0.40176435999999999</v>
      </c>
      <c r="M577" s="393">
        <v>3</v>
      </c>
      <c r="N577" s="392">
        <v>0.74934069000000003</v>
      </c>
      <c r="O577" s="393">
        <v>0.21652251</v>
      </c>
      <c r="P577" s="392">
        <v>0.37502798999999998</v>
      </c>
      <c r="Q577" s="393">
        <v>3</v>
      </c>
      <c r="R577" s="392">
        <v>-0.13493019000000001</v>
      </c>
      <c r="S577" s="392">
        <v>0.15665087999999999</v>
      </c>
      <c r="T577" s="392">
        <f t="shared" si="9"/>
        <v>-6.7362922364699665E-2</v>
      </c>
      <c r="U577" s="392"/>
    </row>
    <row r="578" spans="1:21">
      <c r="A578" s="392" t="s">
        <v>1421</v>
      </c>
      <c r="B578" s="392" t="s">
        <v>44</v>
      </c>
      <c r="C578" s="392" t="s">
        <v>73</v>
      </c>
      <c r="D578" s="393">
        <v>214</v>
      </c>
      <c r="E578" s="392">
        <v>0.36809999999999998</v>
      </c>
      <c r="F578" s="394"/>
      <c r="G578" s="394"/>
      <c r="H578" s="394" t="s">
        <v>100</v>
      </c>
      <c r="I578" s="394"/>
      <c r="J578" s="392">
        <v>1.67471368</v>
      </c>
      <c r="K578" s="392">
        <v>0.29381443000000002</v>
      </c>
      <c r="L578" s="392">
        <v>0.50890153000000005</v>
      </c>
      <c r="M578" s="393">
        <v>3</v>
      </c>
      <c r="N578" s="392">
        <v>1.2571879100000001</v>
      </c>
      <c r="O578" s="393">
        <v>0.27837817999999998</v>
      </c>
      <c r="P578" s="392">
        <v>0.48216514999999999</v>
      </c>
      <c r="Q578" s="393">
        <v>3</v>
      </c>
      <c r="R578" s="392">
        <v>-0.28676480999999998</v>
      </c>
      <c r="S578" s="392">
        <v>7.9810666000000002E-2</v>
      </c>
      <c r="T578" s="392">
        <f t="shared" si="9"/>
        <v>-0.14240783913896643</v>
      </c>
      <c r="U578" s="392"/>
    </row>
    <row r="579" spans="1:21">
      <c r="A579" s="392" t="s">
        <v>1421</v>
      </c>
      <c r="B579" s="392" t="s">
        <v>44</v>
      </c>
      <c r="C579" s="392" t="s">
        <v>73</v>
      </c>
      <c r="D579" s="393">
        <v>305</v>
      </c>
      <c r="E579" s="392">
        <v>0.52590000000000003</v>
      </c>
      <c r="F579" s="394"/>
      <c r="G579" s="394"/>
      <c r="H579" s="394" t="s">
        <v>100</v>
      </c>
      <c r="I579" s="394"/>
      <c r="J579" s="392">
        <v>3.2186710399999998</v>
      </c>
      <c r="K579" s="393">
        <v>0.69587628999999995</v>
      </c>
      <c r="L579" s="392">
        <v>1.2052930900000001</v>
      </c>
      <c r="M579" s="393">
        <v>3</v>
      </c>
      <c r="N579" s="392">
        <v>0.79083599000000004</v>
      </c>
      <c r="O579" s="393">
        <v>0.66497611999999995</v>
      </c>
      <c r="P579" s="392">
        <v>1.1517724199999999</v>
      </c>
      <c r="Q579" s="393">
        <v>3</v>
      </c>
      <c r="R579" s="392">
        <v>-1.4036332300000001</v>
      </c>
      <c r="S579" s="392">
        <v>0.75377466800000004</v>
      </c>
      <c r="T579" s="392">
        <f t="shared" si="9"/>
        <v>-0.6055195892747941</v>
      </c>
      <c r="U579" s="392"/>
    </row>
    <row r="580" spans="1:21">
      <c r="A580" s="392" t="s">
        <v>1421</v>
      </c>
      <c r="B580" s="392" t="s">
        <v>44</v>
      </c>
      <c r="C580" s="392" t="s">
        <v>73</v>
      </c>
      <c r="D580" s="393">
        <v>397</v>
      </c>
      <c r="E580" s="392">
        <v>0.68359999999999999</v>
      </c>
      <c r="F580" s="394"/>
      <c r="G580" s="394"/>
      <c r="H580" s="394" t="s">
        <v>100</v>
      </c>
      <c r="I580" s="394"/>
      <c r="J580" s="392">
        <v>1.4224498800000001</v>
      </c>
      <c r="K580" s="393">
        <v>0.32471460000000002</v>
      </c>
      <c r="L580" s="392">
        <v>0.56242219000000004</v>
      </c>
      <c r="M580" s="393">
        <v>3</v>
      </c>
      <c r="N580" s="392">
        <v>1.29868322</v>
      </c>
      <c r="O580" s="393">
        <v>0.35569777000000002</v>
      </c>
      <c r="P580" s="392">
        <v>0.61608660000000004</v>
      </c>
      <c r="Q580" s="393">
        <v>3</v>
      </c>
      <c r="R580" s="392">
        <v>-9.1029810000000003E-2</v>
      </c>
      <c r="S580" s="392">
        <v>0.12712736599999999</v>
      </c>
      <c r="T580" s="392">
        <f t="shared" si="9"/>
        <v>-4.548350097244417E-2</v>
      </c>
      <c r="U580" s="392"/>
    </row>
    <row r="581" spans="1:21">
      <c r="A581" s="392" t="s">
        <v>1421</v>
      </c>
      <c r="B581" s="392" t="s">
        <v>44</v>
      </c>
      <c r="C581" s="392" t="s">
        <v>73</v>
      </c>
      <c r="D581" s="393">
        <v>488</v>
      </c>
      <c r="E581" s="392">
        <v>0.84140000000000004</v>
      </c>
      <c r="F581" s="394"/>
      <c r="G581" s="394"/>
      <c r="H581" s="394" t="s">
        <v>100</v>
      </c>
      <c r="I581" s="394"/>
      <c r="J581" s="392">
        <v>2.8426682400000001</v>
      </c>
      <c r="K581" s="393">
        <v>0.86597937999999997</v>
      </c>
      <c r="L581" s="392">
        <v>1.4999202899999999</v>
      </c>
      <c r="M581" s="393">
        <v>3</v>
      </c>
      <c r="N581" s="392">
        <v>1.2498847399999999</v>
      </c>
      <c r="O581" s="393">
        <v>0.72680412000000005</v>
      </c>
      <c r="P581" s="392">
        <v>1.2588616699999999</v>
      </c>
      <c r="Q581" s="393">
        <v>3</v>
      </c>
      <c r="R581" s="392">
        <v>-0.82169179999999997</v>
      </c>
      <c r="S581" s="392">
        <v>0.43094182399999997</v>
      </c>
      <c r="T581" s="392">
        <f t="shared" si="9"/>
        <v>-0.38919068556566377</v>
      </c>
      <c r="U581" s="392"/>
    </row>
    <row r="582" spans="1:21">
      <c r="A582" s="392" t="s">
        <v>1421</v>
      </c>
      <c r="B582" s="392" t="s">
        <v>44</v>
      </c>
      <c r="C582" s="392" t="s">
        <v>73</v>
      </c>
      <c r="D582" s="393">
        <v>580</v>
      </c>
      <c r="E582" s="392">
        <v>1</v>
      </c>
      <c r="F582" s="394"/>
      <c r="G582" s="394"/>
      <c r="H582" s="394" t="s">
        <v>100</v>
      </c>
      <c r="I582" s="394" t="s">
        <v>100</v>
      </c>
      <c r="J582" s="392">
        <v>0.62886598000000005</v>
      </c>
      <c r="K582" s="393">
        <v>0.91239879999999995</v>
      </c>
      <c r="L582" s="392">
        <v>1.5803210700000001</v>
      </c>
      <c r="M582" s="393">
        <v>3</v>
      </c>
      <c r="N582" s="392">
        <v>0.76806890000000005</v>
      </c>
      <c r="O582" s="393">
        <v>0.32476992999999998</v>
      </c>
      <c r="P582" s="392">
        <v>0.56251801999999995</v>
      </c>
      <c r="Q582" s="393">
        <v>3</v>
      </c>
      <c r="R582" s="392">
        <v>0.19996127999999999</v>
      </c>
      <c r="S582" s="392">
        <v>2.2837986749999999</v>
      </c>
      <c r="T582" s="392">
        <f t="shared" si="9"/>
        <v>9.9648825434153376E-2</v>
      </c>
      <c r="U582" s="392"/>
    </row>
    <row r="583" spans="1:21">
      <c r="A583" s="392" t="s">
        <v>714</v>
      </c>
      <c r="B583" s="392" t="s">
        <v>44</v>
      </c>
      <c r="C583" s="392" t="s">
        <v>72</v>
      </c>
      <c r="D583" s="393">
        <v>365</v>
      </c>
      <c r="E583" s="392">
        <v>1</v>
      </c>
      <c r="F583" s="394"/>
      <c r="G583" s="394"/>
      <c r="H583" s="394"/>
      <c r="I583" s="394" t="s">
        <v>100</v>
      </c>
      <c r="J583" s="392">
        <v>10.982723500000001</v>
      </c>
      <c r="K583" s="396">
        <v>7.50303817</v>
      </c>
      <c r="L583" s="392">
        <v>12.995643299999999</v>
      </c>
      <c r="M583" s="393">
        <v>3</v>
      </c>
      <c r="N583" s="392">
        <v>7.3730539300000002</v>
      </c>
      <c r="O583" s="396">
        <v>11.695912399999999</v>
      </c>
      <c r="P583" s="392">
        <v>20.257914599999999</v>
      </c>
      <c r="Q583" s="393">
        <v>3</v>
      </c>
      <c r="R583" s="392">
        <v>-0.39849145000000002</v>
      </c>
      <c r="S583" s="392">
        <v>2.9830812390000001</v>
      </c>
      <c r="T583" s="392">
        <f t="shared" si="9"/>
        <v>-0.19665032351615305</v>
      </c>
      <c r="U583" s="392" t="s">
        <v>100</v>
      </c>
    </row>
    <row r="584" spans="1:21">
      <c r="A584" s="392" t="s">
        <v>2118</v>
      </c>
      <c r="B584" s="392" t="s">
        <v>44</v>
      </c>
      <c r="C584" s="392" t="s">
        <v>2119</v>
      </c>
      <c r="D584" s="392">
        <v>0</v>
      </c>
      <c r="E584" s="392">
        <v>0</v>
      </c>
      <c r="F584" s="394" t="s">
        <v>100</v>
      </c>
      <c r="G584" s="394"/>
      <c r="H584" s="394"/>
      <c r="I584" s="394"/>
      <c r="J584" s="392">
        <v>0.23042156999999999</v>
      </c>
      <c r="K584" s="392">
        <v>8.0049000000000006E-3</v>
      </c>
      <c r="L584" s="392">
        <v>1.6009800000000001E-2</v>
      </c>
      <c r="M584" s="393">
        <v>4</v>
      </c>
      <c r="N584" s="392">
        <v>0.22142157000000001</v>
      </c>
      <c r="O584" s="393">
        <v>7.0048999999999997E-3</v>
      </c>
      <c r="P584" s="392">
        <v>1.4009799999999999E-2</v>
      </c>
      <c r="Q584" s="393">
        <v>4</v>
      </c>
      <c r="R584" s="392">
        <v>-3.9842099999999998E-2</v>
      </c>
      <c r="S584" s="392">
        <v>2.2077239999999999E-3</v>
      </c>
      <c r="T584" s="392">
        <f t="shared" si="9"/>
        <v>-1.9918416820492127E-2</v>
      </c>
      <c r="U584" s="392"/>
    </row>
    <row r="585" spans="1:21">
      <c r="A585" s="392" t="s">
        <v>2118</v>
      </c>
      <c r="B585" s="392" t="s">
        <v>44</v>
      </c>
      <c r="C585" s="392" t="s">
        <v>2119</v>
      </c>
      <c r="D585" s="392">
        <v>5</v>
      </c>
      <c r="E585" s="392">
        <v>0.13159999999999999</v>
      </c>
      <c r="F585" s="394"/>
      <c r="G585" s="394" t="s">
        <v>100</v>
      </c>
      <c r="H585" s="394" t="s">
        <v>100</v>
      </c>
      <c r="I585" s="394"/>
      <c r="J585" s="392">
        <v>0.21559803999999999</v>
      </c>
      <c r="K585" s="392">
        <v>8.9999999999999993E-3</v>
      </c>
      <c r="L585" s="392">
        <v>1.7999999999999999E-2</v>
      </c>
      <c r="M585" s="393">
        <v>4</v>
      </c>
      <c r="N585" s="392">
        <v>0.16159314</v>
      </c>
      <c r="O585" s="393">
        <v>5.0048999999999996E-3</v>
      </c>
      <c r="P585" s="392">
        <v>1.0009799999999999E-2</v>
      </c>
      <c r="Q585" s="393">
        <v>4</v>
      </c>
      <c r="R585" s="392">
        <v>-0.28833407</v>
      </c>
      <c r="S585" s="392">
        <v>2.7018709999999998E-3</v>
      </c>
      <c r="T585" s="392">
        <f t="shared" si="9"/>
        <v>-0.14317646557907318</v>
      </c>
      <c r="U585" s="392"/>
    </row>
    <row r="586" spans="1:21">
      <c r="A586" s="392" t="s">
        <v>2118</v>
      </c>
      <c r="B586" s="392" t="s">
        <v>44</v>
      </c>
      <c r="C586" s="392" t="s">
        <v>2119</v>
      </c>
      <c r="D586" s="392">
        <v>14</v>
      </c>
      <c r="E586" s="392">
        <v>0.36840000000000001</v>
      </c>
      <c r="F586" s="394"/>
      <c r="G586" s="394"/>
      <c r="H586" s="394" t="s">
        <v>100</v>
      </c>
      <c r="I586" s="394"/>
      <c r="J586" s="392">
        <v>0.16671569</v>
      </c>
      <c r="K586" s="392">
        <v>1.0004900000000001E-2</v>
      </c>
      <c r="L586" s="392">
        <v>2.0009800000000001E-2</v>
      </c>
      <c r="M586" s="393">
        <v>4</v>
      </c>
      <c r="N586" s="392">
        <v>0.14372059000000001</v>
      </c>
      <c r="O586" s="393">
        <v>4.0000000000000001E-3</v>
      </c>
      <c r="P586" s="392">
        <v>8.0000000000000002E-3</v>
      </c>
      <c r="Q586" s="393">
        <v>4</v>
      </c>
      <c r="R586" s="392">
        <v>-0.14841883</v>
      </c>
      <c r="S586" s="392">
        <v>4.3760200000000004E-3</v>
      </c>
      <c r="T586" s="392">
        <f t="shared" si="9"/>
        <v>-7.4073494244938087E-2</v>
      </c>
      <c r="U586" s="392"/>
    </row>
    <row r="587" spans="1:21">
      <c r="A587" s="392" t="s">
        <v>2118</v>
      </c>
      <c r="B587" s="392" t="s">
        <v>44</v>
      </c>
      <c r="C587" s="392" t="s">
        <v>2119</v>
      </c>
      <c r="D587" s="392">
        <v>24</v>
      </c>
      <c r="E587" s="392">
        <v>0.63160000000000005</v>
      </c>
      <c r="F587" s="394"/>
      <c r="G587" s="394"/>
      <c r="H587" s="394" t="s">
        <v>100</v>
      </c>
      <c r="I587" s="394"/>
      <c r="J587" s="392">
        <v>0.15983333</v>
      </c>
      <c r="K587" s="393">
        <v>6.0048999999999996E-3</v>
      </c>
      <c r="L587" s="392">
        <v>1.2009799999999999E-2</v>
      </c>
      <c r="M587" s="393">
        <v>4</v>
      </c>
      <c r="N587" s="392">
        <v>0.13583333</v>
      </c>
      <c r="O587" s="393">
        <v>4.0000000000000001E-3</v>
      </c>
      <c r="P587" s="392">
        <v>8.0000000000000002E-3</v>
      </c>
      <c r="Q587" s="393">
        <v>4</v>
      </c>
      <c r="R587" s="392">
        <v>-0.16270296000000001</v>
      </c>
      <c r="S587" s="392">
        <v>2.2786640000000001E-3</v>
      </c>
      <c r="T587" s="392">
        <f t="shared" si="9"/>
        <v>-8.1172493374802548E-2</v>
      </c>
      <c r="U587" s="392"/>
    </row>
    <row r="588" spans="1:21">
      <c r="A588" s="392" t="s">
        <v>2118</v>
      </c>
      <c r="B588" s="392" t="s">
        <v>44</v>
      </c>
      <c r="C588" s="392" t="s">
        <v>2119</v>
      </c>
      <c r="D588" s="392">
        <v>38</v>
      </c>
      <c r="E588" s="392">
        <v>1</v>
      </c>
      <c r="F588" s="394"/>
      <c r="G588" s="394"/>
      <c r="H588" s="394" t="s">
        <v>100</v>
      </c>
      <c r="I588" s="394" t="s">
        <v>100</v>
      </c>
      <c r="J588" s="392">
        <v>0.1490098</v>
      </c>
      <c r="K588" s="393">
        <v>7.0000000000000001E-3</v>
      </c>
      <c r="L588" s="392">
        <v>1.4E-2</v>
      </c>
      <c r="M588" s="393">
        <v>4</v>
      </c>
      <c r="N588" s="392">
        <v>0.1250049</v>
      </c>
      <c r="O588" s="393">
        <v>8.0049000000000006E-3</v>
      </c>
      <c r="P588" s="392">
        <v>1.6009800000000001E-2</v>
      </c>
      <c r="Q588" s="393">
        <v>4</v>
      </c>
      <c r="R588" s="392">
        <v>-0.17565914999999999</v>
      </c>
      <c r="S588" s="392">
        <v>6.3075170000000003E-3</v>
      </c>
      <c r="T588" s="392">
        <f t="shared" si="9"/>
        <v>-8.7604424142208412E-2</v>
      </c>
      <c r="U588" s="392"/>
    </row>
    <row r="589" spans="1:21">
      <c r="A589" s="392" t="s">
        <v>2120</v>
      </c>
      <c r="B589" s="392" t="s">
        <v>44</v>
      </c>
      <c r="C589" s="392" t="s">
        <v>2119</v>
      </c>
      <c r="D589" s="392">
        <v>0</v>
      </c>
      <c r="E589" s="392">
        <v>0</v>
      </c>
      <c r="F589" s="394" t="s">
        <v>100</v>
      </c>
      <c r="G589" s="394"/>
      <c r="H589" s="394"/>
      <c r="I589" s="394"/>
      <c r="J589" s="392">
        <v>0.13742156999999999</v>
      </c>
      <c r="K589" s="393">
        <v>1.201961E-2</v>
      </c>
      <c r="L589" s="392">
        <v>2.403922E-2</v>
      </c>
      <c r="M589" s="393">
        <v>4</v>
      </c>
      <c r="N589" s="392">
        <v>0.14442647</v>
      </c>
      <c r="O589" s="393">
        <v>2E-3</v>
      </c>
      <c r="P589" s="392">
        <v>4.0000000000000001E-3</v>
      </c>
      <c r="Q589" s="393">
        <v>4</v>
      </c>
      <c r="R589" s="392">
        <v>4.971718E-2</v>
      </c>
      <c r="S589" s="392">
        <v>7.8419289999999992E-3</v>
      </c>
      <c r="T589" s="392">
        <f t="shared" si="9"/>
        <v>2.4853463589812472E-2</v>
      </c>
      <c r="U589" s="392"/>
    </row>
    <row r="590" spans="1:21">
      <c r="A590" s="392" t="s">
        <v>2120</v>
      </c>
      <c r="B590" s="392" t="s">
        <v>44</v>
      </c>
      <c r="C590" s="392" t="s">
        <v>2119</v>
      </c>
      <c r="D590" s="392">
        <v>5</v>
      </c>
      <c r="E590" s="392">
        <v>0.13159999999999999</v>
      </c>
      <c r="F590" s="394"/>
      <c r="G590" s="394" t="s">
        <v>100</v>
      </c>
      <c r="H590" s="394" t="s">
        <v>100</v>
      </c>
      <c r="I590" s="394"/>
      <c r="J590" s="392">
        <v>0.12460784</v>
      </c>
      <c r="K590" s="393">
        <v>8.9951000000000007E-3</v>
      </c>
      <c r="L590" s="392">
        <v>1.7990200000000001E-2</v>
      </c>
      <c r="M590" s="393">
        <v>4</v>
      </c>
      <c r="N590" s="392">
        <v>8.260294E-2</v>
      </c>
      <c r="O590" s="393">
        <v>4.0000000000000001E-3</v>
      </c>
      <c r="P590" s="392">
        <v>8.0000000000000002E-3</v>
      </c>
      <c r="Q590" s="393">
        <v>4</v>
      </c>
      <c r="R590" s="392">
        <v>-0.41112626000000002</v>
      </c>
      <c r="S590" s="392">
        <v>7.5559249999999998E-3</v>
      </c>
      <c r="T590" s="392">
        <f t="shared" si="9"/>
        <v>-0.20271580465070399</v>
      </c>
      <c r="U590" s="392"/>
    </row>
    <row r="591" spans="1:21">
      <c r="A591" s="392" t="s">
        <v>2120</v>
      </c>
      <c r="B591" s="392" t="s">
        <v>44</v>
      </c>
      <c r="C591" s="392" t="s">
        <v>2119</v>
      </c>
      <c r="D591" s="392">
        <v>14</v>
      </c>
      <c r="E591" s="392">
        <v>0.36840000000000001</v>
      </c>
      <c r="F591" s="394"/>
      <c r="G591" s="394"/>
      <c r="H591" s="394" t="s">
        <v>100</v>
      </c>
      <c r="I591" s="394"/>
      <c r="J591" s="392">
        <v>8.0730389999999999E-2</v>
      </c>
      <c r="K591" s="393">
        <v>2.9951000000000001E-3</v>
      </c>
      <c r="L591" s="392">
        <v>5.9902000000000002E-3</v>
      </c>
      <c r="M591" s="393">
        <v>4</v>
      </c>
      <c r="N591" s="392">
        <v>4.472549E-2</v>
      </c>
      <c r="O591" s="393">
        <v>1.0004900000000001E-2</v>
      </c>
      <c r="P591" s="392">
        <v>2.0009800000000001E-2</v>
      </c>
      <c r="Q591" s="393">
        <v>4</v>
      </c>
      <c r="R591" s="392">
        <v>-0.59057152000000002</v>
      </c>
      <c r="S591" s="392">
        <v>5.1416198000000003E-2</v>
      </c>
      <c r="T591" s="392">
        <f t="shared" si="9"/>
        <v>-0.28699252677514997</v>
      </c>
      <c r="U591" s="392"/>
    </row>
    <row r="592" spans="1:21">
      <c r="A592" s="392" t="s">
        <v>2120</v>
      </c>
      <c r="B592" s="392" t="s">
        <v>44</v>
      </c>
      <c r="C592" s="392" t="s">
        <v>2119</v>
      </c>
      <c r="D592" s="392">
        <v>24</v>
      </c>
      <c r="E592" s="392">
        <v>0.63160000000000005</v>
      </c>
      <c r="F592" s="394"/>
      <c r="G592" s="394"/>
      <c r="H592" s="394" t="s">
        <v>100</v>
      </c>
      <c r="I592" s="394"/>
      <c r="J592" s="392">
        <v>6.2833330000000007E-2</v>
      </c>
      <c r="K592" s="393">
        <v>7.0048999999999997E-3</v>
      </c>
      <c r="L592" s="392">
        <v>1.4009799999999999E-2</v>
      </c>
      <c r="M592" s="393">
        <v>4</v>
      </c>
      <c r="N592" s="392">
        <v>3.583824E-2</v>
      </c>
      <c r="O592" s="393">
        <v>8.0000000000000002E-3</v>
      </c>
      <c r="P592" s="392">
        <v>1.6E-2</v>
      </c>
      <c r="Q592" s="393">
        <v>4</v>
      </c>
      <c r="R592" s="392">
        <v>-0.56147037</v>
      </c>
      <c r="S592" s="392">
        <v>6.2258173E-2</v>
      </c>
      <c r="T592" s="392">
        <f t="shared" si="9"/>
        <v>-0.27358528905539864</v>
      </c>
      <c r="U592" s="392"/>
    </row>
    <row r="593" spans="1:21">
      <c r="A593" s="392" t="s">
        <v>2120</v>
      </c>
      <c r="B593" s="392" t="s">
        <v>44</v>
      </c>
      <c r="C593" s="392" t="s">
        <v>2119</v>
      </c>
      <c r="D593" s="392">
        <v>38</v>
      </c>
      <c r="E593" s="392">
        <v>1</v>
      </c>
      <c r="F593" s="394"/>
      <c r="G593" s="394"/>
      <c r="H593" s="394" t="s">
        <v>100</v>
      </c>
      <c r="I593" s="394" t="s">
        <v>100</v>
      </c>
      <c r="J593" s="392">
        <v>5.4019610000000003E-2</v>
      </c>
      <c r="K593" s="392">
        <v>8.0000000000000002E-3</v>
      </c>
      <c r="L593" s="392">
        <v>1.6E-2</v>
      </c>
      <c r="M593" s="393">
        <v>4</v>
      </c>
      <c r="N593" s="392">
        <v>3.0024510000000001E-2</v>
      </c>
      <c r="O593" s="393">
        <v>1.2E-2</v>
      </c>
      <c r="P593" s="392">
        <v>2.4E-2</v>
      </c>
      <c r="Q593" s="393">
        <v>4</v>
      </c>
      <c r="R593" s="392">
        <v>-0.58733305000000002</v>
      </c>
      <c r="S593" s="392">
        <v>0.18167082600000001</v>
      </c>
      <c r="T593" s="392">
        <f t="shared" si="9"/>
        <v>-0.28550599375661262</v>
      </c>
      <c r="U593" s="392"/>
    </row>
    <row r="594" spans="1:21">
      <c r="A594" s="392" t="s">
        <v>2121</v>
      </c>
      <c r="B594" s="392" t="s">
        <v>44</v>
      </c>
      <c r="C594" s="392" t="s">
        <v>2119</v>
      </c>
      <c r="D594" s="392">
        <v>0</v>
      </c>
      <c r="E594" s="392">
        <v>0</v>
      </c>
      <c r="F594" s="394" t="s">
        <v>100</v>
      </c>
      <c r="G594" s="394"/>
      <c r="H594" s="394"/>
      <c r="I594" s="394"/>
      <c r="J594" s="392">
        <v>0.16042157000000001</v>
      </c>
      <c r="K594" s="392">
        <v>6.0048999999999996E-3</v>
      </c>
      <c r="L594" s="392">
        <v>1.2009799999999999E-2</v>
      </c>
      <c r="M594" s="393">
        <v>4</v>
      </c>
      <c r="N594" s="392">
        <v>0.15642157000000001</v>
      </c>
      <c r="O594" s="393">
        <v>4.0048999999999996E-3</v>
      </c>
      <c r="P594" s="392">
        <v>8.0097999999999992E-3</v>
      </c>
      <c r="Q594" s="393">
        <v>4</v>
      </c>
      <c r="R594" s="392">
        <v>-2.5250430000000001E-2</v>
      </c>
      <c r="S594" s="392">
        <v>2.0566820000000002E-3</v>
      </c>
      <c r="T594" s="392">
        <f t="shared" si="9"/>
        <v>-1.2624543488617123E-2</v>
      </c>
      <c r="U594" s="392"/>
    </row>
    <row r="595" spans="1:21">
      <c r="A595" s="392" t="s">
        <v>2121</v>
      </c>
      <c r="B595" s="392" t="s">
        <v>44</v>
      </c>
      <c r="C595" s="392" t="s">
        <v>2119</v>
      </c>
      <c r="D595" s="392">
        <v>5</v>
      </c>
      <c r="E595" s="392">
        <v>0.13159999999999999</v>
      </c>
      <c r="F595" s="394"/>
      <c r="G595" s="394" t="s">
        <v>100</v>
      </c>
      <c r="H595" s="394" t="s">
        <v>100</v>
      </c>
      <c r="I595" s="394"/>
      <c r="J595" s="392">
        <v>0.15459803999999999</v>
      </c>
      <c r="K595" s="392">
        <v>4.9950999999999997E-3</v>
      </c>
      <c r="L595" s="392">
        <v>9.9901999999999994E-3</v>
      </c>
      <c r="M595" s="393">
        <v>4</v>
      </c>
      <c r="N595" s="392">
        <v>8.0598039999999996E-2</v>
      </c>
      <c r="O595" s="393">
        <v>8.9999999999999993E-3</v>
      </c>
      <c r="P595" s="392">
        <v>1.7999999999999999E-2</v>
      </c>
      <c r="Q595" s="393">
        <v>4</v>
      </c>
      <c r="R595" s="392">
        <v>-0.65135412999999998</v>
      </c>
      <c r="S595" s="392">
        <v>1.3513078E-2</v>
      </c>
      <c r="T595" s="392">
        <f t="shared" si="9"/>
        <v>-0.31463109419170593</v>
      </c>
      <c r="U595" s="392"/>
    </row>
    <row r="596" spans="1:21">
      <c r="A596" s="392" t="s">
        <v>2121</v>
      </c>
      <c r="B596" s="392" t="s">
        <v>44</v>
      </c>
      <c r="C596" s="392" t="s">
        <v>2119</v>
      </c>
      <c r="D596" s="392">
        <v>14</v>
      </c>
      <c r="E596" s="392">
        <v>0.36840000000000001</v>
      </c>
      <c r="F596" s="394"/>
      <c r="G596" s="394"/>
      <c r="H596" s="394" t="s">
        <v>100</v>
      </c>
      <c r="I596" s="394"/>
      <c r="J596" s="392">
        <v>8.6725490000000002E-2</v>
      </c>
      <c r="K596" s="393">
        <v>7.0000000000000001E-3</v>
      </c>
      <c r="L596" s="392">
        <v>1.4E-2</v>
      </c>
      <c r="M596" s="393">
        <v>4</v>
      </c>
      <c r="N596" s="392">
        <v>6.4715690000000006E-2</v>
      </c>
      <c r="O596" s="393">
        <v>4.0098E-3</v>
      </c>
      <c r="P596" s="392">
        <v>8.0196099999999999E-3</v>
      </c>
      <c r="Q596" s="393">
        <v>4</v>
      </c>
      <c r="R596" s="392">
        <v>-0.29274422999999999</v>
      </c>
      <c r="S596" s="392">
        <v>1.0353902E-2</v>
      </c>
      <c r="T596" s="392">
        <f t="shared" si="9"/>
        <v>-0.1453356346008397</v>
      </c>
      <c r="U596" s="392"/>
    </row>
    <row r="597" spans="1:21">
      <c r="A597" s="392" t="s">
        <v>2121</v>
      </c>
      <c r="B597" s="392" t="s">
        <v>44</v>
      </c>
      <c r="C597" s="392" t="s">
        <v>2119</v>
      </c>
      <c r="D597" s="392">
        <v>24</v>
      </c>
      <c r="E597" s="392">
        <v>0.63160000000000005</v>
      </c>
      <c r="F597" s="394"/>
      <c r="G597" s="394"/>
      <c r="H597" s="394" t="s">
        <v>100</v>
      </c>
      <c r="I597" s="394"/>
      <c r="J597" s="392">
        <v>7.0838239999999997E-2</v>
      </c>
      <c r="K597" s="393">
        <v>4.0000000000000001E-3</v>
      </c>
      <c r="L597" s="392">
        <v>8.0000000000000002E-3</v>
      </c>
      <c r="M597" s="393">
        <v>4</v>
      </c>
      <c r="N597" s="392">
        <v>5.4838240000000003E-2</v>
      </c>
      <c r="O597" s="393">
        <v>3.0000000000000001E-3</v>
      </c>
      <c r="P597" s="392">
        <v>6.0000000000000001E-3</v>
      </c>
      <c r="Q597" s="393">
        <v>4</v>
      </c>
      <c r="R597" s="392">
        <v>-0.25601122999999998</v>
      </c>
      <c r="S597" s="392">
        <v>6.1812710000000003E-3</v>
      </c>
      <c r="T597" s="392">
        <f t="shared" si="9"/>
        <v>-0.12731101316650492</v>
      </c>
      <c r="U597" s="392"/>
    </row>
    <row r="598" spans="1:21">
      <c r="A598" s="392" t="s">
        <v>2121</v>
      </c>
      <c r="B598" s="392" t="s">
        <v>44</v>
      </c>
      <c r="C598" s="392" t="s">
        <v>2119</v>
      </c>
      <c r="D598" s="392">
        <v>38</v>
      </c>
      <c r="E598" s="392">
        <v>1</v>
      </c>
      <c r="F598" s="394"/>
      <c r="G598" s="394"/>
      <c r="H598" s="394" t="s">
        <v>100</v>
      </c>
      <c r="I598" s="394" t="s">
        <v>100</v>
      </c>
      <c r="J598" s="392">
        <v>5.7019609999999998E-2</v>
      </c>
      <c r="K598" s="393">
        <v>3.9950999999999997E-3</v>
      </c>
      <c r="L598" s="392">
        <v>7.9901999999999994E-3</v>
      </c>
      <c r="M598" s="393">
        <v>4</v>
      </c>
      <c r="N598" s="392">
        <v>5.1009800000000001E-2</v>
      </c>
      <c r="O598" s="393">
        <v>5.0000000000000001E-3</v>
      </c>
      <c r="P598" s="392">
        <v>0.01</v>
      </c>
      <c r="Q598" s="393">
        <v>4</v>
      </c>
      <c r="R598" s="392">
        <v>-0.11137735999999999</v>
      </c>
      <c r="S598" s="392">
        <v>1.4517145E-2</v>
      </c>
      <c r="T598" s="392">
        <f t="shared" si="9"/>
        <v>-5.5631239678157994E-2</v>
      </c>
      <c r="U598" s="392"/>
    </row>
    <row r="599" spans="1:21">
      <c r="A599" s="392" t="s">
        <v>2122</v>
      </c>
      <c r="B599" s="392" t="s">
        <v>44</v>
      </c>
      <c r="C599" s="392" t="s">
        <v>73</v>
      </c>
      <c r="D599" s="393">
        <v>0</v>
      </c>
      <c r="E599" s="392">
        <v>0</v>
      </c>
      <c r="F599" s="394" t="s">
        <v>100</v>
      </c>
      <c r="G599" s="394"/>
      <c r="H599" s="394"/>
      <c r="I599" s="394"/>
      <c r="J599" s="392">
        <v>1.18372093</v>
      </c>
      <c r="K599" s="393">
        <v>0.21627906999999999</v>
      </c>
      <c r="L599" s="392">
        <v>0.43255813999999998</v>
      </c>
      <c r="M599" s="393">
        <v>4</v>
      </c>
      <c r="N599" s="392">
        <v>1.0860465100000001</v>
      </c>
      <c r="O599" s="393">
        <v>0.17441860000000001</v>
      </c>
      <c r="P599" s="392">
        <v>0.34883721000000001</v>
      </c>
      <c r="Q599" s="393">
        <v>4</v>
      </c>
      <c r="R599" s="392">
        <v>-8.6118760000000003E-2</v>
      </c>
      <c r="S599" s="392">
        <v>5.9175604E-2</v>
      </c>
      <c r="T599" s="392">
        <f t="shared" si="9"/>
        <v>-4.3032787535272746E-2</v>
      </c>
      <c r="U599" s="392"/>
    </row>
    <row r="600" spans="1:21">
      <c r="A600" s="392" t="s">
        <v>2122</v>
      </c>
      <c r="B600" s="392" t="s">
        <v>44</v>
      </c>
      <c r="C600" s="392" t="s">
        <v>73</v>
      </c>
      <c r="D600" s="393">
        <v>1</v>
      </c>
      <c r="E600" s="392">
        <v>2.86E-2</v>
      </c>
      <c r="F600" s="394"/>
      <c r="G600" s="394" t="s">
        <v>100</v>
      </c>
      <c r="H600" s="394" t="s">
        <v>100</v>
      </c>
      <c r="I600" s="394"/>
      <c r="J600" s="392">
        <v>0.77209302000000002</v>
      </c>
      <c r="K600" s="393">
        <v>0.11162791</v>
      </c>
      <c r="L600" s="392">
        <v>0.22325581</v>
      </c>
      <c r="M600" s="393">
        <v>4</v>
      </c>
      <c r="N600" s="392">
        <v>1.05116279</v>
      </c>
      <c r="O600" s="393">
        <v>0.30697674000000003</v>
      </c>
      <c r="P600" s="392">
        <v>0.61395348999999999</v>
      </c>
      <c r="Q600" s="393">
        <v>4</v>
      </c>
      <c r="R600" s="392">
        <v>0.30854721000000002</v>
      </c>
      <c r="S600" s="392">
        <v>0.106187562</v>
      </c>
      <c r="T600" s="392">
        <f t="shared" si="9"/>
        <v>0.1530612262247501</v>
      </c>
      <c r="U600" s="392"/>
    </row>
    <row r="601" spans="1:21">
      <c r="A601" s="392" t="s">
        <v>2122</v>
      </c>
      <c r="B601" s="392" t="s">
        <v>44</v>
      </c>
      <c r="C601" s="392" t="s">
        <v>73</v>
      </c>
      <c r="D601" s="393">
        <v>4</v>
      </c>
      <c r="E601" s="392">
        <v>0.1143</v>
      </c>
      <c r="F601" s="394"/>
      <c r="G601" s="394"/>
      <c r="H601" s="394" t="s">
        <v>100</v>
      </c>
      <c r="I601" s="394"/>
      <c r="J601" s="392">
        <v>0.56976744000000001</v>
      </c>
      <c r="K601" s="393">
        <v>9.0697669999999994E-2</v>
      </c>
      <c r="L601" s="392">
        <v>0.18139535000000001</v>
      </c>
      <c r="M601" s="393">
        <v>4</v>
      </c>
      <c r="N601" s="392">
        <v>0.70930232999999998</v>
      </c>
      <c r="O601" s="393">
        <v>0.11860465000000001</v>
      </c>
      <c r="P601" s="392">
        <v>0.23720930000000001</v>
      </c>
      <c r="Q601" s="393">
        <v>4</v>
      </c>
      <c r="R601" s="392">
        <v>0.21905357</v>
      </c>
      <c r="S601" s="392">
        <v>5.3299668000000001E-2</v>
      </c>
      <c r="T601" s="392">
        <f t="shared" si="9"/>
        <v>0.10909091378181815</v>
      </c>
      <c r="U601" s="392"/>
    </row>
    <row r="602" spans="1:21">
      <c r="A602" s="392" t="s">
        <v>2122</v>
      </c>
      <c r="B602" s="392" t="s">
        <v>44</v>
      </c>
      <c r="C602" s="392" t="s">
        <v>73</v>
      </c>
      <c r="D602" s="393">
        <v>7</v>
      </c>
      <c r="E602" s="392">
        <v>0.2</v>
      </c>
      <c r="F602" s="394"/>
      <c r="G602" s="394"/>
      <c r="H602" s="394" t="s">
        <v>100</v>
      </c>
      <c r="I602" s="394"/>
      <c r="J602" s="392">
        <v>0.44418605</v>
      </c>
      <c r="K602" s="393">
        <v>9.0697669999999994E-2</v>
      </c>
      <c r="L602" s="392">
        <v>0.18139535000000001</v>
      </c>
      <c r="M602" s="393">
        <v>4</v>
      </c>
      <c r="N602" s="392">
        <v>0.62558139999999995</v>
      </c>
      <c r="O602" s="393">
        <v>0.16744186</v>
      </c>
      <c r="P602" s="392">
        <v>0.33488372</v>
      </c>
      <c r="Q602" s="393">
        <v>4</v>
      </c>
      <c r="R602" s="392">
        <v>0.34243794999999999</v>
      </c>
      <c r="S602" s="392">
        <v>0.113333737</v>
      </c>
      <c r="T602" s="392">
        <f t="shared" si="9"/>
        <v>0.1695652171880907</v>
      </c>
      <c r="U602" s="392"/>
    </row>
    <row r="603" spans="1:21">
      <c r="A603" s="392" t="s">
        <v>2122</v>
      </c>
      <c r="B603" s="392" t="s">
        <v>44</v>
      </c>
      <c r="C603" s="392" t="s">
        <v>73</v>
      </c>
      <c r="D603" s="393">
        <v>9</v>
      </c>
      <c r="E603" s="392">
        <v>0.2571</v>
      </c>
      <c r="F603" s="394"/>
      <c r="G603" s="394"/>
      <c r="H603" s="394" t="s">
        <v>100</v>
      </c>
      <c r="I603" s="394"/>
      <c r="J603" s="392">
        <v>0.17209302000000001</v>
      </c>
      <c r="K603" s="393">
        <v>4.1860469999999997E-2</v>
      </c>
      <c r="L603" s="392">
        <v>8.3720929999999999E-2</v>
      </c>
      <c r="M603" s="393">
        <v>4</v>
      </c>
      <c r="N603" s="392">
        <v>0.28372092999999998</v>
      </c>
      <c r="O603" s="393">
        <v>3.488372E-2</v>
      </c>
      <c r="P603" s="392">
        <v>6.976744E-2</v>
      </c>
      <c r="Q603" s="393">
        <v>4</v>
      </c>
      <c r="R603" s="392">
        <v>0.49995594999999998</v>
      </c>
      <c r="S603" s="392">
        <v>7.4284179000000006E-2</v>
      </c>
      <c r="T603" s="392">
        <f t="shared" si="9"/>
        <v>0.24489796769054559</v>
      </c>
      <c r="U603" s="392"/>
    </row>
    <row r="604" spans="1:21">
      <c r="A604" s="392" t="s">
        <v>2122</v>
      </c>
      <c r="B604" s="392" t="s">
        <v>44</v>
      </c>
      <c r="C604" s="392" t="s">
        <v>73</v>
      </c>
      <c r="D604" s="393">
        <v>19</v>
      </c>
      <c r="E604" s="392">
        <v>0.54290000000000005</v>
      </c>
      <c r="F604" s="394"/>
      <c r="G604" s="394"/>
      <c r="H604" s="394" t="s">
        <v>100</v>
      </c>
      <c r="I604" s="394"/>
      <c r="J604" s="392">
        <v>0.28372092999999998</v>
      </c>
      <c r="K604" s="393">
        <v>8.3720929999999999E-2</v>
      </c>
      <c r="L604" s="392">
        <v>0.16744186</v>
      </c>
      <c r="M604" s="393">
        <v>4</v>
      </c>
      <c r="N604" s="392">
        <v>0.42325581000000001</v>
      </c>
      <c r="O604" s="393">
        <v>0.13255813999999999</v>
      </c>
      <c r="P604" s="392">
        <v>0.26511627999999998</v>
      </c>
      <c r="Q604" s="393">
        <v>4</v>
      </c>
      <c r="R604" s="392">
        <v>0.39998563999999998</v>
      </c>
      <c r="S604" s="392">
        <v>0.185159347</v>
      </c>
      <c r="T604" s="392">
        <f t="shared" si="9"/>
        <v>0.1973684169581025</v>
      </c>
      <c r="U604" s="392"/>
    </row>
    <row r="605" spans="1:21">
      <c r="A605" s="392" t="s">
        <v>2122</v>
      </c>
      <c r="B605" s="392" t="s">
        <v>44</v>
      </c>
      <c r="C605" s="392" t="s">
        <v>73</v>
      </c>
      <c r="D605" s="393">
        <v>35</v>
      </c>
      <c r="E605" s="392">
        <v>1</v>
      </c>
      <c r="F605" s="394"/>
      <c r="G605" s="394"/>
      <c r="H605" s="394" t="s">
        <v>100</v>
      </c>
      <c r="I605" s="394" t="s">
        <v>100</v>
      </c>
      <c r="J605" s="392">
        <v>0.20697673999999999</v>
      </c>
      <c r="K605" s="393">
        <v>2.7906980000000001E-2</v>
      </c>
      <c r="L605" s="392">
        <v>5.5813950000000001E-2</v>
      </c>
      <c r="M605" s="393">
        <v>4</v>
      </c>
      <c r="N605" s="392">
        <v>0.28372092999999998</v>
      </c>
      <c r="O605" s="393">
        <v>7.6744190000000004E-2</v>
      </c>
      <c r="P605" s="392">
        <v>0.15348837000000001</v>
      </c>
      <c r="Q605" s="393">
        <v>4</v>
      </c>
      <c r="R605" s="392">
        <v>0.31538467999999997</v>
      </c>
      <c r="S605" s="392">
        <v>9.1345337999999998E-2</v>
      </c>
      <c r="T605" s="392">
        <f t="shared" si="9"/>
        <v>0.15639811373059911</v>
      </c>
      <c r="U605" s="392"/>
    </row>
    <row r="606" spans="1:21">
      <c r="A606" s="392" t="s">
        <v>2123</v>
      </c>
      <c r="B606" s="392" t="s">
        <v>44</v>
      </c>
      <c r="C606" s="392" t="s">
        <v>73</v>
      </c>
      <c r="D606" s="393">
        <v>0</v>
      </c>
      <c r="E606" s="392">
        <v>0</v>
      </c>
      <c r="F606" s="394" t="s">
        <v>100</v>
      </c>
      <c r="G606" s="394"/>
      <c r="H606" s="394"/>
      <c r="I606" s="394"/>
      <c r="J606" s="392">
        <v>1.18372093</v>
      </c>
      <c r="K606" s="393">
        <v>0.21627906999999999</v>
      </c>
      <c r="L606" s="392">
        <v>0.43255813999999998</v>
      </c>
      <c r="M606" s="393">
        <v>4</v>
      </c>
      <c r="N606" s="392">
        <v>0.9255814</v>
      </c>
      <c r="O606" s="393">
        <v>8.3720929999999999E-2</v>
      </c>
      <c r="P606" s="392">
        <v>0.16744186</v>
      </c>
      <c r="Q606" s="393">
        <v>4</v>
      </c>
      <c r="R606" s="392">
        <v>-0.24599600999999999</v>
      </c>
      <c r="S606" s="392">
        <v>4.1564994000000001E-2</v>
      </c>
      <c r="T606" s="392">
        <f t="shared" si="9"/>
        <v>-0.12238147482632325</v>
      </c>
      <c r="U606" s="392"/>
    </row>
    <row r="607" spans="1:21">
      <c r="A607" s="392" t="s">
        <v>2123</v>
      </c>
      <c r="B607" s="392" t="s">
        <v>44</v>
      </c>
      <c r="C607" s="392" t="s">
        <v>73</v>
      </c>
      <c r="D607" s="393">
        <v>1</v>
      </c>
      <c r="E607" s="392">
        <v>2.86E-2</v>
      </c>
      <c r="F607" s="394"/>
      <c r="G607" s="394" t="s">
        <v>100</v>
      </c>
      <c r="H607" s="394" t="s">
        <v>100</v>
      </c>
      <c r="I607" s="394"/>
      <c r="J607" s="392">
        <v>0.77209302000000002</v>
      </c>
      <c r="K607" s="393">
        <v>0.11162791</v>
      </c>
      <c r="L607" s="392">
        <v>0.22325581</v>
      </c>
      <c r="M607" s="393">
        <v>4</v>
      </c>
      <c r="N607" s="392">
        <v>0.54186047000000004</v>
      </c>
      <c r="O607" s="393">
        <v>4.8837209999999999E-2</v>
      </c>
      <c r="P607" s="392">
        <v>9.7674419999999998E-2</v>
      </c>
      <c r="Q607" s="393">
        <v>4</v>
      </c>
      <c r="R607" s="392">
        <v>-0.35409652000000003</v>
      </c>
      <c r="S607" s="392">
        <v>2.9026080999999999E-2</v>
      </c>
      <c r="T607" s="392">
        <f t="shared" si="9"/>
        <v>-0.17522123252627456</v>
      </c>
      <c r="U607" s="392"/>
    </row>
    <row r="608" spans="1:21">
      <c r="A608" s="392" t="s">
        <v>2123</v>
      </c>
      <c r="B608" s="392" t="s">
        <v>44</v>
      </c>
      <c r="C608" s="392" t="s">
        <v>73</v>
      </c>
      <c r="D608" s="393">
        <v>4</v>
      </c>
      <c r="E608" s="392">
        <v>0.1143</v>
      </c>
      <c r="F608" s="394"/>
      <c r="G608" s="394"/>
      <c r="H608" s="394" t="s">
        <v>100</v>
      </c>
      <c r="I608" s="394"/>
      <c r="J608" s="392">
        <v>0.56976744000000001</v>
      </c>
      <c r="K608" s="393">
        <v>9.0697669999999994E-2</v>
      </c>
      <c r="L608" s="392">
        <v>0.18139535000000001</v>
      </c>
      <c r="M608" s="393">
        <v>4</v>
      </c>
      <c r="N608" s="392">
        <v>0.56976744000000001</v>
      </c>
      <c r="O608" s="393">
        <v>0.15348837000000001</v>
      </c>
      <c r="P608" s="392">
        <v>0.30697674000000003</v>
      </c>
      <c r="Q608" s="393">
        <v>4</v>
      </c>
      <c r="R608" s="392">
        <v>0</v>
      </c>
      <c r="S608" s="392">
        <v>9.7909204E-2</v>
      </c>
      <c r="T608" s="392">
        <f t="shared" si="9"/>
        <v>0</v>
      </c>
      <c r="U608" s="392"/>
    </row>
    <row r="609" spans="1:21">
      <c r="A609" s="392" t="s">
        <v>2123</v>
      </c>
      <c r="B609" s="392" t="s">
        <v>44</v>
      </c>
      <c r="C609" s="392" t="s">
        <v>73</v>
      </c>
      <c r="D609" s="393">
        <v>7</v>
      </c>
      <c r="E609" s="392">
        <v>0.2</v>
      </c>
      <c r="F609" s="394"/>
      <c r="G609" s="394"/>
      <c r="H609" s="394" t="s">
        <v>100</v>
      </c>
      <c r="I609" s="394"/>
      <c r="J609" s="392">
        <v>0.44418605</v>
      </c>
      <c r="K609" s="393">
        <v>9.0697669999999994E-2</v>
      </c>
      <c r="L609" s="392">
        <v>0.18139535000000001</v>
      </c>
      <c r="M609" s="393">
        <v>4</v>
      </c>
      <c r="N609" s="392">
        <v>0.44418605</v>
      </c>
      <c r="O609" s="393">
        <v>4.8837209999999999E-2</v>
      </c>
      <c r="P609" s="392">
        <v>9.7674419999999998E-2</v>
      </c>
      <c r="Q609" s="393">
        <v>4</v>
      </c>
      <c r="R609" s="392">
        <v>0</v>
      </c>
      <c r="S609" s="392">
        <v>5.3781420000000003E-2</v>
      </c>
      <c r="T609" s="392">
        <f t="shared" si="9"/>
        <v>0</v>
      </c>
      <c r="U609" s="392"/>
    </row>
    <row r="610" spans="1:21">
      <c r="A610" s="392" t="s">
        <v>2123</v>
      </c>
      <c r="B610" s="392" t="s">
        <v>44</v>
      </c>
      <c r="C610" s="392" t="s">
        <v>73</v>
      </c>
      <c r="D610" s="393">
        <v>9</v>
      </c>
      <c r="E610" s="392">
        <v>0.2571</v>
      </c>
      <c r="F610" s="394"/>
      <c r="G610" s="394"/>
      <c r="H610" s="394" t="s">
        <v>100</v>
      </c>
      <c r="I610" s="394"/>
      <c r="J610" s="392">
        <v>0.17209302000000001</v>
      </c>
      <c r="K610" s="393">
        <v>4.1860469999999997E-2</v>
      </c>
      <c r="L610" s="392">
        <v>8.3720929999999999E-2</v>
      </c>
      <c r="M610" s="393">
        <v>4</v>
      </c>
      <c r="N610" s="392">
        <v>0.15813953</v>
      </c>
      <c r="O610" s="393">
        <v>5.5813950000000001E-2</v>
      </c>
      <c r="P610" s="392">
        <v>0.11162791</v>
      </c>
      <c r="Q610" s="393">
        <v>4</v>
      </c>
      <c r="R610" s="392">
        <v>-8.4557389999999996E-2</v>
      </c>
      <c r="S610" s="392">
        <v>0.183734749</v>
      </c>
      <c r="T610" s="392">
        <f t="shared" si="9"/>
        <v>-4.2253527097798241E-2</v>
      </c>
      <c r="U610" s="392"/>
    </row>
    <row r="611" spans="1:21">
      <c r="A611" s="392" t="s">
        <v>2123</v>
      </c>
      <c r="B611" s="392" t="s">
        <v>44</v>
      </c>
      <c r="C611" s="392" t="s">
        <v>73</v>
      </c>
      <c r="D611" s="393">
        <v>19</v>
      </c>
      <c r="E611" s="392">
        <v>0.54290000000000005</v>
      </c>
      <c r="F611" s="394"/>
      <c r="G611" s="394"/>
      <c r="H611" s="394" t="s">
        <v>100</v>
      </c>
      <c r="I611" s="394"/>
      <c r="J611" s="392">
        <v>0.28372092999999998</v>
      </c>
      <c r="K611" s="393">
        <v>8.3720929999999999E-2</v>
      </c>
      <c r="L611" s="392">
        <v>0.16744186</v>
      </c>
      <c r="M611" s="393">
        <v>4</v>
      </c>
      <c r="N611" s="392">
        <v>0.32558140000000002</v>
      </c>
      <c r="O611" s="393">
        <v>1.3953490000000001E-2</v>
      </c>
      <c r="P611" s="392">
        <v>2.7906980000000001E-2</v>
      </c>
      <c r="Q611" s="393">
        <v>4</v>
      </c>
      <c r="R611" s="392">
        <v>0.13762137999999999</v>
      </c>
      <c r="S611" s="392">
        <v>8.8910102000000005E-2</v>
      </c>
      <c r="T611" s="392">
        <f t="shared" si="9"/>
        <v>6.8702297593380354E-2</v>
      </c>
      <c r="U611" s="392"/>
    </row>
    <row r="612" spans="1:21">
      <c r="A612" s="392" t="s">
        <v>2123</v>
      </c>
      <c r="B612" s="392" t="s">
        <v>44</v>
      </c>
      <c r="C612" s="392" t="s">
        <v>73</v>
      </c>
      <c r="D612" s="393">
        <v>35</v>
      </c>
      <c r="E612" s="392">
        <v>1</v>
      </c>
      <c r="F612" s="394"/>
      <c r="G612" s="394"/>
      <c r="H612" s="394" t="s">
        <v>100</v>
      </c>
      <c r="I612" s="394" t="s">
        <v>100</v>
      </c>
      <c r="J612" s="392">
        <v>0.20697673999999999</v>
      </c>
      <c r="K612" s="393">
        <v>2.7906980000000001E-2</v>
      </c>
      <c r="L612" s="392">
        <v>5.5813950000000001E-2</v>
      </c>
      <c r="M612" s="393">
        <v>4</v>
      </c>
      <c r="N612" s="392">
        <v>0.22790698000000001</v>
      </c>
      <c r="O612" s="393">
        <v>4.1860469999999997E-2</v>
      </c>
      <c r="P612" s="392">
        <v>8.3720929999999999E-2</v>
      </c>
      <c r="Q612" s="393">
        <v>4</v>
      </c>
      <c r="R612" s="392">
        <v>9.6331109999999998E-2</v>
      </c>
      <c r="S612" s="392">
        <v>5.1915466E-2</v>
      </c>
      <c r="T612" s="392">
        <f t="shared" si="9"/>
        <v>4.8128359461237176E-2</v>
      </c>
      <c r="U612" s="392"/>
    </row>
    <row r="613" spans="1:21">
      <c r="A613" s="392" t="s">
        <v>2124</v>
      </c>
      <c r="B613" s="392" t="s">
        <v>44</v>
      </c>
      <c r="C613" s="392" t="s">
        <v>73</v>
      </c>
      <c r="D613" s="393">
        <v>0</v>
      </c>
      <c r="E613" s="392">
        <v>0</v>
      </c>
      <c r="F613" s="394" t="s">
        <v>100</v>
      </c>
      <c r="G613" s="394"/>
      <c r="H613" s="394"/>
      <c r="I613" s="394"/>
      <c r="J613" s="392">
        <v>1.18372093</v>
      </c>
      <c r="K613" s="393">
        <v>0.21627906999999999</v>
      </c>
      <c r="L613" s="392">
        <v>0.43255813999999998</v>
      </c>
      <c r="M613" s="393">
        <v>4</v>
      </c>
      <c r="N613" s="392">
        <v>1.07906977</v>
      </c>
      <c r="O613" s="392">
        <v>0.15348837000000001</v>
      </c>
      <c r="P613" s="392">
        <v>0.30697674000000003</v>
      </c>
      <c r="Q613" s="393">
        <v>4</v>
      </c>
      <c r="R613" s="392">
        <v>-9.256346E-2</v>
      </c>
      <c r="S613" s="392">
        <v>5.3615992000000001E-2</v>
      </c>
      <c r="T613" s="392">
        <f t="shared" si="9"/>
        <v>-4.6248714032632345E-2</v>
      </c>
      <c r="U613" s="392"/>
    </row>
    <row r="614" spans="1:21">
      <c r="A614" s="392" t="s">
        <v>2124</v>
      </c>
      <c r="B614" s="392" t="s">
        <v>44</v>
      </c>
      <c r="C614" s="392" t="s">
        <v>73</v>
      </c>
      <c r="D614" s="393">
        <v>1</v>
      </c>
      <c r="E614" s="392">
        <v>2.86E-2</v>
      </c>
      <c r="F614" s="394"/>
      <c r="G614" s="394" t="s">
        <v>100</v>
      </c>
      <c r="H614" s="394" t="s">
        <v>100</v>
      </c>
      <c r="I614" s="394"/>
      <c r="J614" s="392">
        <v>0.77209302000000002</v>
      </c>
      <c r="K614" s="393">
        <v>0.11162791</v>
      </c>
      <c r="L614" s="392">
        <v>0.22325581</v>
      </c>
      <c r="M614" s="393">
        <v>4</v>
      </c>
      <c r="N614" s="392">
        <v>0.96046511999999995</v>
      </c>
      <c r="O614" s="392">
        <v>0.41860465000000002</v>
      </c>
      <c r="P614" s="392">
        <v>0.83720930000000005</v>
      </c>
      <c r="Q614" s="393">
        <v>4</v>
      </c>
      <c r="R614" s="392">
        <v>0.21831262000000001</v>
      </c>
      <c r="S614" s="392">
        <v>0.210855342</v>
      </c>
      <c r="T614" s="392">
        <f t="shared" si="9"/>
        <v>0.10872483621242282</v>
      </c>
      <c r="U614" s="392"/>
    </row>
    <row r="615" spans="1:21">
      <c r="A615" s="392" t="s">
        <v>2124</v>
      </c>
      <c r="B615" s="392" t="s">
        <v>44</v>
      </c>
      <c r="C615" s="392" t="s">
        <v>73</v>
      </c>
      <c r="D615" s="393">
        <v>4</v>
      </c>
      <c r="E615" s="392">
        <v>0.1143</v>
      </c>
      <c r="F615" s="394"/>
      <c r="G615" s="394"/>
      <c r="H615" s="394" t="s">
        <v>100</v>
      </c>
      <c r="I615" s="394"/>
      <c r="J615" s="392">
        <v>0.56976744000000001</v>
      </c>
      <c r="K615" s="393">
        <v>9.0697669999999994E-2</v>
      </c>
      <c r="L615" s="392">
        <v>0.18139535000000001</v>
      </c>
      <c r="M615" s="393">
        <v>4</v>
      </c>
      <c r="N615" s="392">
        <v>1.07906977</v>
      </c>
      <c r="O615" s="392">
        <v>0.50930233000000003</v>
      </c>
      <c r="P615" s="392">
        <v>1.0186046499999999</v>
      </c>
      <c r="Q615" s="393">
        <v>4</v>
      </c>
      <c r="R615" s="392">
        <v>0.63862633999999996</v>
      </c>
      <c r="S615" s="392">
        <v>0.24810716599999999</v>
      </c>
      <c r="T615" s="392">
        <f t="shared" si="9"/>
        <v>0.30888575713305261</v>
      </c>
      <c r="U615" s="392"/>
    </row>
    <row r="616" spans="1:21">
      <c r="A616" s="392" t="s">
        <v>2124</v>
      </c>
      <c r="B616" s="392" t="s">
        <v>44</v>
      </c>
      <c r="C616" s="392" t="s">
        <v>73</v>
      </c>
      <c r="D616" s="393">
        <v>7</v>
      </c>
      <c r="E616" s="392">
        <v>0.2</v>
      </c>
      <c r="F616" s="394"/>
      <c r="G616" s="394"/>
      <c r="H616" s="394" t="s">
        <v>100</v>
      </c>
      <c r="I616" s="394"/>
      <c r="J616" s="392">
        <v>0.44418605</v>
      </c>
      <c r="K616" s="393">
        <v>9.0697669999999994E-2</v>
      </c>
      <c r="L616" s="392">
        <v>0.18139535000000001</v>
      </c>
      <c r="M616" s="393">
        <v>4</v>
      </c>
      <c r="N616" s="392">
        <v>0.87674419000000003</v>
      </c>
      <c r="O616" s="392">
        <v>0.43255813999999998</v>
      </c>
      <c r="P616" s="392">
        <v>0.86511627999999996</v>
      </c>
      <c r="Q616" s="393">
        <v>4</v>
      </c>
      <c r="R616" s="392">
        <v>0.67997176000000004</v>
      </c>
      <c r="S616" s="392">
        <v>0.28510561000000001</v>
      </c>
      <c r="T616" s="392">
        <f t="shared" si="9"/>
        <v>0.32746478723963501</v>
      </c>
      <c r="U616" s="392"/>
    </row>
    <row r="617" spans="1:21">
      <c r="A617" s="392" t="s">
        <v>2124</v>
      </c>
      <c r="B617" s="392" t="s">
        <v>44</v>
      </c>
      <c r="C617" s="392" t="s">
        <v>73</v>
      </c>
      <c r="D617" s="393">
        <v>9</v>
      </c>
      <c r="E617" s="392">
        <v>0.2571</v>
      </c>
      <c r="F617" s="394"/>
      <c r="G617" s="394"/>
      <c r="H617" s="394" t="s">
        <v>100</v>
      </c>
      <c r="I617" s="394"/>
      <c r="J617" s="392">
        <v>0.17209302000000001</v>
      </c>
      <c r="K617" s="393">
        <v>4.1860469999999997E-2</v>
      </c>
      <c r="L617" s="392">
        <v>8.3720929999999999E-2</v>
      </c>
      <c r="M617" s="393">
        <v>4</v>
      </c>
      <c r="N617" s="392">
        <v>0.40930232999999999</v>
      </c>
      <c r="O617" s="392">
        <v>0.25116279000000002</v>
      </c>
      <c r="P617" s="392">
        <v>0.50232558000000005</v>
      </c>
      <c r="Q617" s="393">
        <v>4</v>
      </c>
      <c r="R617" s="392">
        <v>0.86641889999999999</v>
      </c>
      <c r="S617" s="392">
        <v>0.43571686199999998</v>
      </c>
      <c r="T617" s="392">
        <f t="shared" si="9"/>
        <v>0.40800001238399997</v>
      </c>
      <c r="U617" s="392"/>
    </row>
    <row r="618" spans="1:21">
      <c r="A618" s="392" t="s">
        <v>2124</v>
      </c>
      <c r="B618" s="392" t="s">
        <v>44</v>
      </c>
      <c r="C618" s="392" t="s">
        <v>73</v>
      </c>
      <c r="D618" s="393">
        <v>19</v>
      </c>
      <c r="E618" s="392">
        <v>0.54290000000000005</v>
      </c>
      <c r="F618" s="394"/>
      <c r="G618" s="394"/>
      <c r="H618" s="394" t="s">
        <v>100</v>
      </c>
      <c r="I618" s="394"/>
      <c r="J618" s="392">
        <v>0.28372092999999998</v>
      </c>
      <c r="K618" s="393">
        <v>8.3720929999999999E-2</v>
      </c>
      <c r="L618" s="392">
        <v>0.16744186</v>
      </c>
      <c r="M618" s="393">
        <v>4</v>
      </c>
      <c r="N618" s="392">
        <v>0.73023256000000003</v>
      </c>
      <c r="O618" s="392">
        <v>0.40465116000000001</v>
      </c>
      <c r="P618" s="392">
        <v>0.80930232999999996</v>
      </c>
      <c r="Q618" s="393">
        <v>4</v>
      </c>
      <c r="R618" s="392">
        <v>0.94537194000000002</v>
      </c>
      <c r="S618" s="392">
        <v>0.39414464799999999</v>
      </c>
      <c r="T618" s="392">
        <f t="shared" si="9"/>
        <v>0.44036697383427326</v>
      </c>
      <c r="U618" s="392"/>
    </row>
    <row r="619" spans="1:21">
      <c r="A619" s="392" t="s">
        <v>2124</v>
      </c>
      <c r="B619" s="392" t="s">
        <v>44</v>
      </c>
      <c r="C619" s="392" t="s">
        <v>73</v>
      </c>
      <c r="D619" s="393">
        <v>35</v>
      </c>
      <c r="E619" s="392">
        <v>1</v>
      </c>
      <c r="F619" s="394"/>
      <c r="G619" s="394"/>
      <c r="H619" s="394" t="s">
        <v>100</v>
      </c>
      <c r="I619" s="394" t="s">
        <v>100</v>
      </c>
      <c r="J619" s="392">
        <v>0.20697673999999999</v>
      </c>
      <c r="K619" s="393">
        <v>2.7906980000000001E-2</v>
      </c>
      <c r="L619" s="392">
        <v>5.5813950000000001E-2</v>
      </c>
      <c r="M619" s="393">
        <v>4</v>
      </c>
      <c r="N619" s="392">
        <v>0.63953488000000003</v>
      </c>
      <c r="O619" s="392">
        <v>0.41162790999999999</v>
      </c>
      <c r="P619" s="392">
        <v>0.82325581000000003</v>
      </c>
      <c r="Q619" s="393">
        <v>4</v>
      </c>
      <c r="R619" s="392">
        <v>1.12813473</v>
      </c>
      <c r="S619" s="392">
        <v>0.43244729100000001</v>
      </c>
      <c r="T619" s="392">
        <f t="shared" si="9"/>
        <v>0.5109890163114359</v>
      </c>
      <c r="U619" s="392"/>
    </row>
    <row r="620" spans="1:21">
      <c r="A620" s="392" t="s">
        <v>2125</v>
      </c>
      <c r="B620" s="392" t="s">
        <v>44</v>
      </c>
      <c r="C620" s="392" t="s">
        <v>60</v>
      </c>
      <c r="D620" s="393">
        <v>0</v>
      </c>
      <c r="E620" s="392">
        <v>0</v>
      </c>
      <c r="F620" s="394" t="s">
        <v>100</v>
      </c>
      <c r="G620" s="394"/>
      <c r="H620" s="394"/>
      <c r="I620" s="394"/>
      <c r="J620" s="392">
        <v>129.14798200000001</v>
      </c>
      <c r="K620" s="393">
        <v>32.286995500000003</v>
      </c>
      <c r="L620" s="392">
        <v>64.573991000000007</v>
      </c>
      <c r="M620" s="393">
        <v>4</v>
      </c>
      <c r="N620" s="392">
        <v>185.65022400000001</v>
      </c>
      <c r="O620" s="393">
        <v>61.883408099999997</v>
      </c>
      <c r="P620" s="392">
        <v>123.76681600000001</v>
      </c>
      <c r="Q620" s="393">
        <v>4</v>
      </c>
      <c r="R620" s="392">
        <v>0.36290549</v>
      </c>
      <c r="S620" s="392">
        <v>0.17361111100000001</v>
      </c>
      <c r="T620" s="392">
        <f t="shared" si="9"/>
        <v>0.17948717916137041</v>
      </c>
      <c r="U620" s="392"/>
    </row>
    <row r="621" spans="1:21">
      <c r="A621" s="392" t="s">
        <v>2125</v>
      </c>
      <c r="B621" s="392" t="s">
        <v>44</v>
      </c>
      <c r="C621" s="392" t="s">
        <v>60</v>
      </c>
      <c r="D621" s="393">
        <v>1</v>
      </c>
      <c r="E621" s="392">
        <v>2.86E-2</v>
      </c>
      <c r="F621" s="394"/>
      <c r="G621" s="394" t="s">
        <v>100</v>
      </c>
      <c r="H621" s="394" t="s">
        <v>100</v>
      </c>
      <c r="I621" s="394"/>
      <c r="J621" s="392">
        <v>129.14798200000001</v>
      </c>
      <c r="K621" s="393">
        <v>13.4529148</v>
      </c>
      <c r="L621" s="392">
        <v>26.905829600000001</v>
      </c>
      <c r="M621" s="393">
        <v>4</v>
      </c>
      <c r="N621" s="392">
        <v>153.36322899999999</v>
      </c>
      <c r="O621" s="393">
        <v>24.2152466</v>
      </c>
      <c r="P621" s="392">
        <v>48.430493300000002</v>
      </c>
      <c r="Q621" s="393">
        <v>4</v>
      </c>
      <c r="R621" s="392">
        <v>0.17185026</v>
      </c>
      <c r="S621" s="392">
        <v>3.5781441999999997E-2</v>
      </c>
      <c r="T621" s="392">
        <f t="shared" si="9"/>
        <v>8.571428692789107E-2</v>
      </c>
      <c r="U621" s="392"/>
    </row>
    <row r="622" spans="1:21">
      <c r="A622" s="392" t="s">
        <v>2125</v>
      </c>
      <c r="B622" s="392" t="s">
        <v>44</v>
      </c>
      <c r="C622" s="392" t="s">
        <v>60</v>
      </c>
      <c r="D622" s="393">
        <v>9</v>
      </c>
      <c r="E622" s="392">
        <v>0.2571</v>
      </c>
      <c r="F622" s="394"/>
      <c r="G622" s="394"/>
      <c r="H622" s="394" t="s">
        <v>100</v>
      </c>
      <c r="I622" s="394"/>
      <c r="J622" s="392">
        <v>115.69506699999999</v>
      </c>
      <c r="K622" s="393">
        <v>24.2152466</v>
      </c>
      <c r="L622" s="392">
        <v>48.430493300000002</v>
      </c>
      <c r="M622" s="393">
        <v>4</v>
      </c>
      <c r="N622" s="392">
        <v>182.959641</v>
      </c>
      <c r="O622" s="393">
        <v>29.596412600000001</v>
      </c>
      <c r="P622" s="392">
        <v>59.1928251</v>
      </c>
      <c r="Q622" s="393">
        <v>4</v>
      </c>
      <c r="R622" s="392">
        <v>0.45830758999999999</v>
      </c>
      <c r="S622" s="392">
        <v>6.9975283999999999E-2</v>
      </c>
      <c r="T622" s="392">
        <f t="shared" si="9"/>
        <v>0.22522522564753944</v>
      </c>
      <c r="U622" s="392"/>
    </row>
    <row r="623" spans="1:21">
      <c r="A623" s="392" t="s">
        <v>2125</v>
      </c>
      <c r="B623" s="392" t="s">
        <v>44</v>
      </c>
      <c r="C623" s="392" t="s">
        <v>60</v>
      </c>
      <c r="D623" s="393">
        <v>35</v>
      </c>
      <c r="E623" s="392">
        <v>1</v>
      </c>
      <c r="F623" s="394"/>
      <c r="G623" s="394"/>
      <c r="H623" s="394" t="s">
        <v>100</v>
      </c>
      <c r="I623" s="394" t="s">
        <v>100</v>
      </c>
      <c r="J623" s="392">
        <v>91.479820599999996</v>
      </c>
      <c r="K623" s="393">
        <v>21.524663700000001</v>
      </c>
      <c r="L623" s="392">
        <v>43.049327400000003</v>
      </c>
      <c r="M623" s="393">
        <v>4</v>
      </c>
      <c r="N623" s="392">
        <v>153.36322899999999</v>
      </c>
      <c r="O623" s="393">
        <v>34.9775785</v>
      </c>
      <c r="P623" s="392">
        <v>69.955157</v>
      </c>
      <c r="Q623" s="393">
        <v>4</v>
      </c>
      <c r="R623" s="392">
        <v>0.51669074000000004</v>
      </c>
      <c r="S623" s="392">
        <v>0.107379327</v>
      </c>
      <c r="T623" s="392">
        <f t="shared" si="9"/>
        <v>0.25274725380646462</v>
      </c>
      <c r="U623" s="392"/>
    </row>
    <row r="624" spans="1:21">
      <c r="A624" s="392" t="s">
        <v>2126</v>
      </c>
      <c r="B624" s="392" t="s">
        <v>44</v>
      </c>
      <c r="C624" s="392" t="s">
        <v>60</v>
      </c>
      <c r="D624" s="393">
        <v>0</v>
      </c>
      <c r="E624" s="392">
        <v>0</v>
      </c>
      <c r="F624" s="394" t="s">
        <v>100</v>
      </c>
      <c r="G624" s="394"/>
      <c r="H624" s="394"/>
      <c r="I624" s="394"/>
      <c r="J624" s="392">
        <v>129.14798200000001</v>
      </c>
      <c r="K624" s="393">
        <v>32.286995500000003</v>
      </c>
      <c r="L624" s="392">
        <v>64.573991000000007</v>
      </c>
      <c r="M624" s="393">
        <v>4</v>
      </c>
      <c r="N624" s="392">
        <v>158.744395</v>
      </c>
      <c r="O624" s="393">
        <v>26.905829600000001</v>
      </c>
      <c r="P624" s="392">
        <v>53.811659200000001</v>
      </c>
      <c r="Q624" s="393">
        <v>4</v>
      </c>
      <c r="R624" s="392">
        <v>0.20633642999999999</v>
      </c>
      <c r="S624" s="392">
        <v>9.1227376999999998E-2</v>
      </c>
      <c r="T624" s="392">
        <f t="shared" si="9"/>
        <v>0.10280373974612042</v>
      </c>
      <c r="U624" s="392"/>
    </row>
    <row r="625" spans="1:21">
      <c r="A625" s="392" t="s">
        <v>2126</v>
      </c>
      <c r="B625" s="392" t="s">
        <v>44</v>
      </c>
      <c r="C625" s="392" t="s">
        <v>60</v>
      </c>
      <c r="D625" s="393">
        <v>1</v>
      </c>
      <c r="E625" s="392">
        <v>2.86E-2</v>
      </c>
      <c r="F625" s="394"/>
      <c r="G625" s="394" t="s">
        <v>100</v>
      </c>
      <c r="H625" s="394" t="s">
        <v>100</v>
      </c>
      <c r="I625" s="394"/>
      <c r="J625" s="392">
        <v>129.14798200000001</v>
      </c>
      <c r="K625" s="393">
        <v>13.4529148</v>
      </c>
      <c r="L625" s="392">
        <v>26.905829600000001</v>
      </c>
      <c r="M625" s="393">
        <v>4</v>
      </c>
      <c r="N625" s="392">
        <v>83.408071699999994</v>
      </c>
      <c r="O625" s="393">
        <v>13.4529148</v>
      </c>
      <c r="P625" s="392">
        <v>26.905829600000001</v>
      </c>
      <c r="Q625" s="393">
        <v>4</v>
      </c>
      <c r="R625" s="392">
        <v>-0.43721380999999998</v>
      </c>
      <c r="S625" s="392">
        <v>3.6865263000000002E-2</v>
      </c>
      <c r="T625" s="392">
        <f t="shared" si="9"/>
        <v>-0.21518987346536353</v>
      </c>
      <c r="U625" s="392"/>
    </row>
    <row r="626" spans="1:21">
      <c r="A626" s="392" t="s">
        <v>2126</v>
      </c>
      <c r="B626" s="392" t="s">
        <v>44</v>
      </c>
      <c r="C626" s="392" t="s">
        <v>60</v>
      </c>
      <c r="D626" s="393">
        <v>9</v>
      </c>
      <c r="E626" s="392">
        <v>0.2571</v>
      </c>
      <c r="F626" s="394"/>
      <c r="G626" s="394"/>
      <c r="H626" s="394" t="s">
        <v>100</v>
      </c>
      <c r="I626" s="394"/>
      <c r="J626" s="392">
        <v>115.69506699999999</v>
      </c>
      <c r="K626" s="393">
        <v>24.2152466</v>
      </c>
      <c r="L626" s="392">
        <v>48.430493300000002</v>
      </c>
      <c r="M626" s="393">
        <v>4</v>
      </c>
      <c r="N626" s="392">
        <v>115.69506699999999</v>
      </c>
      <c r="O626" s="393">
        <v>26.905829600000001</v>
      </c>
      <c r="P626" s="392">
        <v>53.811659200000001</v>
      </c>
      <c r="Q626" s="393">
        <v>4</v>
      </c>
      <c r="R626" s="392">
        <v>0</v>
      </c>
      <c r="S626" s="392">
        <v>9.7890751999999998E-2</v>
      </c>
      <c r="T626" s="392">
        <f t="shared" si="9"/>
        <v>0</v>
      </c>
      <c r="U626" s="392"/>
    </row>
    <row r="627" spans="1:21">
      <c r="A627" s="392" t="s">
        <v>2126</v>
      </c>
      <c r="B627" s="392" t="s">
        <v>44</v>
      </c>
      <c r="C627" s="392" t="s">
        <v>60</v>
      </c>
      <c r="D627" s="393">
        <v>35</v>
      </c>
      <c r="E627" s="392">
        <v>1</v>
      </c>
      <c r="F627" s="394"/>
      <c r="G627" s="394"/>
      <c r="H627" s="394" t="s">
        <v>100</v>
      </c>
      <c r="I627" s="394" t="s">
        <v>100</v>
      </c>
      <c r="J627" s="392">
        <v>91.479820599999996</v>
      </c>
      <c r="K627" s="393">
        <v>21.524663700000001</v>
      </c>
      <c r="L627" s="392">
        <v>43.049327400000003</v>
      </c>
      <c r="M627" s="393">
        <v>4</v>
      </c>
      <c r="N627" s="392">
        <v>164.125561</v>
      </c>
      <c r="O627" s="393">
        <v>48.430493300000002</v>
      </c>
      <c r="P627" s="392">
        <v>96.860986499999996</v>
      </c>
      <c r="Q627" s="393">
        <v>4</v>
      </c>
      <c r="R627" s="392">
        <v>0.58451333999999999</v>
      </c>
      <c r="S627" s="392">
        <v>0.14243668900000001</v>
      </c>
      <c r="T627" s="392">
        <f t="shared" si="9"/>
        <v>0.28421052774891969</v>
      </c>
      <c r="U627" s="392"/>
    </row>
    <row r="628" spans="1:21">
      <c r="A628" s="392" t="s">
        <v>2127</v>
      </c>
      <c r="B628" s="392" t="s">
        <v>44</v>
      </c>
      <c r="C628" s="392" t="s">
        <v>60</v>
      </c>
      <c r="D628" s="393">
        <v>0</v>
      </c>
      <c r="E628" s="392">
        <v>0</v>
      </c>
      <c r="F628" s="394" t="s">
        <v>100</v>
      </c>
      <c r="G628" s="394"/>
      <c r="H628" s="394"/>
      <c r="I628" s="394"/>
      <c r="J628" s="392">
        <v>129.14798200000001</v>
      </c>
      <c r="K628" s="393">
        <v>32.286995500000003</v>
      </c>
      <c r="L628" s="392">
        <v>64.573991000000007</v>
      </c>
      <c r="M628" s="393">
        <v>4</v>
      </c>
      <c r="N628" s="392">
        <v>462.78026899999998</v>
      </c>
      <c r="O628" s="393">
        <v>274.43946199999999</v>
      </c>
      <c r="P628" s="392">
        <v>548.87892399999998</v>
      </c>
      <c r="Q628" s="393">
        <v>4</v>
      </c>
      <c r="R628" s="392">
        <v>1.2762934699999999</v>
      </c>
      <c r="S628" s="392">
        <v>0.41417658200000002</v>
      </c>
      <c r="T628" s="392">
        <f t="shared" si="9"/>
        <v>0.56363636375922854</v>
      </c>
      <c r="U628" s="392"/>
    </row>
    <row r="629" spans="1:21">
      <c r="A629" s="392" t="s">
        <v>2127</v>
      </c>
      <c r="B629" s="392" t="s">
        <v>44</v>
      </c>
      <c r="C629" s="392" t="s">
        <v>60</v>
      </c>
      <c r="D629" s="393">
        <v>1</v>
      </c>
      <c r="E629" s="392">
        <v>2.86E-2</v>
      </c>
      <c r="F629" s="394"/>
      <c r="G629" s="394" t="s">
        <v>100</v>
      </c>
      <c r="H629" s="394" t="s">
        <v>100</v>
      </c>
      <c r="I629" s="394"/>
      <c r="J629" s="392">
        <v>129.14798200000001</v>
      </c>
      <c r="K629" s="393">
        <v>13.4529148</v>
      </c>
      <c r="L629" s="392">
        <v>26.905829600000001</v>
      </c>
      <c r="M629" s="393">
        <v>4</v>
      </c>
      <c r="N629" s="392">
        <v>78.026905799999994</v>
      </c>
      <c r="O629" s="393">
        <v>21.524663700000001</v>
      </c>
      <c r="P629" s="392">
        <v>43.049327400000003</v>
      </c>
      <c r="Q629" s="393">
        <v>4</v>
      </c>
      <c r="R629" s="392">
        <v>-0.50390517999999995</v>
      </c>
      <c r="S629" s="392">
        <v>8.6950576000000002E-2</v>
      </c>
      <c r="T629" s="392">
        <f t="shared" si="9"/>
        <v>-0.24675324670309784</v>
      </c>
      <c r="U629" s="392"/>
    </row>
    <row r="630" spans="1:21">
      <c r="A630" s="392" t="s">
        <v>2127</v>
      </c>
      <c r="B630" s="392" t="s">
        <v>44</v>
      </c>
      <c r="C630" s="392" t="s">
        <v>60</v>
      </c>
      <c r="D630" s="393">
        <v>9</v>
      </c>
      <c r="E630" s="392">
        <v>0.2571</v>
      </c>
      <c r="F630" s="394"/>
      <c r="G630" s="394"/>
      <c r="H630" s="394" t="s">
        <v>100</v>
      </c>
      <c r="I630" s="394"/>
      <c r="J630" s="392">
        <v>115.69506699999999</v>
      </c>
      <c r="K630" s="393">
        <v>24.2152466</v>
      </c>
      <c r="L630" s="392">
        <v>48.430493300000002</v>
      </c>
      <c r="M630" s="393">
        <v>4</v>
      </c>
      <c r="N630" s="392">
        <v>5.3811659199999999</v>
      </c>
      <c r="O630" s="393">
        <v>8.0717488799999995</v>
      </c>
      <c r="P630" s="392">
        <v>16.143497799999999</v>
      </c>
      <c r="Q630" s="393">
        <v>4</v>
      </c>
      <c r="R630" s="392">
        <v>-3.0680529399999998</v>
      </c>
      <c r="S630" s="392">
        <v>2.2938074629999998</v>
      </c>
      <c r="T630" s="392">
        <f t="shared" si="9"/>
        <v>-0.91111111090554731</v>
      </c>
      <c r="U630" s="392"/>
    </row>
    <row r="631" spans="1:21">
      <c r="A631" s="392" t="s">
        <v>2127</v>
      </c>
      <c r="B631" s="392" t="s">
        <v>44</v>
      </c>
      <c r="C631" s="392" t="s">
        <v>60</v>
      </c>
      <c r="D631" s="393">
        <v>35</v>
      </c>
      <c r="E631" s="392">
        <v>1</v>
      </c>
      <c r="F631" s="394"/>
      <c r="G631" s="394"/>
      <c r="H631" s="394" t="s">
        <v>100</v>
      </c>
      <c r="I631" s="394" t="s">
        <v>100</v>
      </c>
      <c r="J631" s="392">
        <v>91.479820599999996</v>
      </c>
      <c r="K631" s="393">
        <v>21.524663700000001</v>
      </c>
      <c r="L631" s="392">
        <v>43.049327400000003</v>
      </c>
      <c r="M631" s="393">
        <v>4</v>
      </c>
      <c r="N631" s="392">
        <v>32.286995500000003</v>
      </c>
      <c r="O631" s="393">
        <v>8.0717488799999995</v>
      </c>
      <c r="P631" s="392">
        <v>16.143497799999999</v>
      </c>
      <c r="Q631" s="393">
        <v>4</v>
      </c>
      <c r="R631" s="392">
        <v>-1.04145387</v>
      </c>
      <c r="S631" s="392">
        <v>0.11786332200000001</v>
      </c>
      <c r="T631" s="392">
        <f t="shared" si="9"/>
        <v>-0.4782608696354757</v>
      </c>
      <c r="U631" s="392"/>
    </row>
    <row r="632" spans="1:21">
      <c r="A632" s="392" t="s">
        <v>2128</v>
      </c>
      <c r="B632" s="392" t="s">
        <v>44</v>
      </c>
      <c r="C632" s="392" t="s">
        <v>60</v>
      </c>
      <c r="D632" s="393">
        <v>4</v>
      </c>
      <c r="E632" s="392">
        <v>0.1143</v>
      </c>
      <c r="F632" s="394"/>
      <c r="G632" s="394"/>
      <c r="H632" s="394" t="s">
        <v>100</v>
      </c>
      <c r="I632" s="394"/>
      <c r="J632" s="392">
        <v>173.07692299999999</v>
      </c>
      <c r="K632" s="393">
        <v>288.46153800000002</v>
      </c>
      <c r="L632" s="392">
        <v>576.92307700000003</v>
      </c>
      <c r="M632" s="393">
        <v>4</v>
      </c>
      <c r="N632" s="392">
        <v>288.46153800000002</v>
      </c>
      <c r="O632" s="393">
        <v>173.07692299999999</v>
      </c>
      <c r="P632" s="392">
        <v>346.15384599999999</v>
      </c>
      <c r="Q632" s="393">
        <v>4</v>
      </c>
      <c r="R632" s="392">
        <v>0.51082561999999998</v>
      </c>
      <c r="S632" s="392">
        <v>3.1377777779999998</v>
      </c>
      <c r="T632" s="392">
        <f t="shared" si="9"/>
        <v>0.2499999994583334</v>
      </c>
      <c r="U632" s="392"/>
    </row>
    <row r="633" spans="1:21">
      <c r="A633" s="392" t="s">
        <v>2128</v>
      </c>
      <c r="B633" s="392" t="s">
        <v>44</v>
      </c>
      <c r="C633" s="392" t="s">
        <v>60</v>
      </c>
      <c r="D633" s="393">
        <v>7</v>
      </c>
      <c r="E633" s="392">
        <v>0.2</v>
      </c>
      <c r="F633" s="394"/>
      <c r="G633" s="394"/>
      <c r="H633" s="394" t="s">
        <v>100</v>
      </c>
      <c r="I633" s="394"/>
      <c r="J633" s="392">
        <v>173.07692299999999</v>
      </c>
      <c r="K633" s="393">
        <v>230.76923099999999</v>
      </c>
      <c r="L633" s="392">
        <v>461.53846199999998</v>
      </c>
      <c r="M633" s="393">
        <v>4</v>
      </c>
      <c r="N633" s="392">
        <v>57.692307700000001</v>
      </c>
      <c r="O633" s="393">
        <v>461.53846199999998</v>
      </c>
      <c r="P633" s="392">
        <v>923.07692299999997</v>
      </c>
      <c r="Q633" s="393">
        <v>4</v>
      </c>
      <c r="R633" s="392">
        <v>-1.0986122899999999</v>
      </c>
      <c r="S633" s="392">
        <v>65.777777779999994</v>
      </c>
      <c r="T633" s="392">
        <f t="shared" si="9"/>
        <v>-0.49999999978333337</v>
      </c>
      <c r="U633" s="392"/>
    </row>
    <row r="634" spans="1:21">
      <c r="A634" s="392" t="s">
        <v>2128</v>
      </c>
      <c r="B634" s="392" t="s">
        <v>44</v>
      </c>
      <c r="C634" s="392" t="s">
        <v>60</v>
      </c>
      <c r="D634" s="393">
        <v>9</v>
      </c>
      <c r="E634" s="392">
        <v>0.2571</v>
      </c>
      <c r="F634" s="394"/>
      <c r="G634" s="394"/>
      <c r="H634" s="394" t="s">
        <v>100</v>
      </c>
      <c r="I634" s="394"/>
      <c r="J634" s="392">
        <v>230.76923099999999</v>
      </c>
      <c r="K634" s="393">
        <v>346.15384599999999</v>
      </c>
      <c r="L634" s="392">
        <v>692.30769199999997</v>
      </c>
      <c r="M634" s="393">
        <v>4</v>
      </c>
      <c r="N634" s="392">
        <v>750</v>
      </c>
      <c r="O634" s="393">
        <v>288.46153800000002</v>
      </c>
      <c r="P634" s="392">
        <v>576.92307700000003</v>
      </c>
      <c r="Q634" s="393">
        <v>4</v>
      </c>
      <c r="R634" s="392">
        <v>1.178655</v>
      </c>
      <c r="S634" s="392">
        <v>2.3979289939999999</v>
      </c>
      <c r="T634" s="392">
        <f t="shared" si="9"/>
        <v>0.52941176434602077</v>
      </c>
      <c r="U634" s="392"/>
    </row>
    <row r="635" spans="1:21">
      <c r="A635" s="392" t="s">
        <v>2128</v>
      </c>
      <c r="B635" s="392" t="s">
        <v>44</v>
      </c>
      <c r="C635" s="392" t="s">
        <v>60</v>
      </c>
      <c r="D635" s="393">
        <v>35</v>
      </c>
      <c r="E635" s="392">
        <v>1</v>
      </c>
      <c r="F635" s="394"/>
      <c r="G635" s="394"/>
      <c r="H635" s="394" t="s">
        <v>100</v>
      </c>
      <c r="I635" s="394" t="s">
        <v>100</v>
      </c>
      <c r="J635" s="392">
        <v>461.53846199999998</v>
      </c>
      <c r="K635" s="393">
        <v>173.07692299999999</v>
      </c>
      <c r="L635" s="392">
        <v>346.15384599999999</v>
      </c>
      <c r="M635" s="393">
        <v>4</v>
      </c>
      <c r="N635" s="392">
        <v>1269.2307699999999</v>
      </c>
      <c r="O635" s="393">
        <v>576.92307700000003</v>
      </c>
      <c r="P635" s="392">
        <v>1153.8461500000001</v>
      </c>
      <c r="Q635" s="393">
        <v>4</v>
      </c>
      <c r="R635" s="392">
        <v>1.0116009100000001</v>
      </c>
      <c r="S635" s="392">
        <v>0.34723657000000002</v>
      </c>
      <c r="T635" s="392">
        <f t="shared" si="9"/>
        <v>0.46666666651259259</v>
      </c>
      <c r="U635" s="392"/>
    </row>
    <row r="636" spans="1:21">
      <c r="A636" s="392" t="s">
        <v>2129</v>
      </c>
      <c r="B636" s="392" t="s">
        <v>44</v>
      </c>
      <c r="C636" s="392" t="s">
        <v>60</v>
      </c>
      <c r="D636" s="393">
        <v>9</v>
      </c>
      <c r="E636" s="392">
        <v>0.2571</v>
      </c>
      <c r="F636" s="394"/>
      <c r="G636" s="394"/>
      <c r="H636" s="394" t="s">
        <v>100</v>
      </c>
      <c r="I636" s="394"/>
      <c r="J636" s="392">
        <v>230.76923099999999</v>
      </c>
      <c r="K636" s="393">
        <v>346.15384599999999</v>
      </c>
      <c r="L636" s="392">
        <v>692.30769199999997</v>
      </c>
      <c r="M636" s="393">
        <v>4</v>
      </c>
      <c r="N636" s="392">
        <v>1615.38462</v>
      </c>
      <c r="O636" s="393">
        <v>461.53846199999998</v>
      </c>
      <c r="P636" s="392">
        <v>923.07692299999997</v>
      </c>
      <c r="Q636" s="393">
        <v>4</v>
      </c>
      <c r="R636" s="392">
        <v>1.94591015</v>
      </c>
      <c r="S636" s="392">
        <v>2.3316326530000002</v>
      </c>
      <c r="T636" s="392">
        <f t="shared" si="9"/>
        <v>0.75000000040625003</v>
      </c>
      <c r="U636" s="392"/>
    </row>
    <row r="637" spans="1:21">
      <c r="A637" s="392" t="s">
        <v>2129</v>
      </c>
      <c r="B637" s="392" t="s">
        <v>44</v>
      </c>
      <c r="C637" s="392" t="s">
        <v>60</v>
      </c>
      <c r="D637" s="393">
        <v>35</v>
      </c>
      <c r="E637" s="392">
        <v>1</v>
      </c>
      <c r="F637" s="394"/>
      <c r="G637" s="394"/>
      <c r="H637" s="394" t="s">
        <v>100</v>
      </c>
      <c r="I637" s="394" t="s">
        <v>100</v>
      </c>
      <c r="J637" s="392">
        <v>461.53846199999998</v>
      </c>
      <c r="K637" s="393">
        <v>173.07692299999999</v>
      </c>
      <c r="L637" s="392">
        <v>346.15384599999999</v>
      </c>
      <c r="M637" s="393">
        <v>4</v>
      </c>
      <c r="N637" s="392">
        <v>346.15384599999999</v>
      </c>
      <c r="O637" s="393">
        <v>346.15384599999999</v>
      </c>
      <c r="P637" s="392">
        <v>692.30769199999997</v>
      </c>
      <c r="Q637" s="393">
        <v>4</v>
      </c>
      <c r="R637" s="392">
        <v>-0.28768207000000001</v>
      </c>
      <c r="S637" s="392">
        <v>1.140625</v>
      </c>
      <c r="T637" s="392">
        <f t="shared" si="9"/>
        <v>-0.14285714356462587</v>
      </c>
      <c r="U637" s="392"/>
    </row>
    <row r="638" spans="1:21">
      <c r="A638" s="392" t="s">
        <v>2130</v>
      </c>
      <c r="B638" s="392" t="s">
        <v>44</v>
      </c>
      <c r="C638" s="392" t="s">
        <v>60</v>
      </c>
      <c r="D638" s="393">
        <v>4</v>
      </c>
      <c r="E638" s="392">
        <v>0.1143</v>
      </c>
      <c r="F638" s="394"/>
      <c r="G638" s="394"/>
      <c r="H638" s="394" t="s">
        <v>100</v>
      </c>
      <c r="I638" s="394"/>
      <c r="J638" s="392">
        <v>173.07692299999999</v>
      </c>
      <c r="K638" s="393">
        <v>288.46153800000002</v>
      </c>
      <c r="L638" s="392">
        <v>576.92307700000003</v>
      </c>
      <c r="M638" s="393">
        <v>4</v>
      </c>
      <c r="N638" s="392">
        <v>12115.384599999999</v>
      </c>
      <c r="O638" s="393">
        <v>807.69230800000003</v>
      </c>
      <c r="P638" s="392">
        <v>1615.38462</v>
      </c>
      <c r="Q638" s="393">
        <v>4</v>
      </c>
      <c r="R638" s="392">
        <v>4.2484952399999996</v>
      </c>
      <c r="S638" s="392">
        <v>2.7822222220000001</v>
      </c>
      <c r="T638" s="392">
        <f t="shared" si="9"/>
        <v>0.97183098589256978</v>
      </c>
      <c r="U638" s="392"/>
    </row>
    <row r="639" spans="1:21">
      <c r="A639" s="392" t="s">
        <v>2130</v>
      </c>
      <c r="B639" s="392" t="s">
        <v>44</v>
      </c>
      <c r="C639" s="392" t="s">
        <v>60</v>
      </c>
      <c r="D639" s="393">
        <v>7</v>
      </c>
      <c r="E639" s="392">
        <v>0.2</v>
      </c>
      <c r="F639" s="394"/>
      <c r="G639" s="394"/>
      <c r="H639" s="394" t="s">
        <v>100</v>
      </c>
      <c r="I639" s="394"/>
      <c r="J639" s="392">
        <v>173.07692299999999</v>
      </c>
      <c r="K639" s="393">
        <v>230.76923099999999</v>
      </c>
      <c r="L639" s="392">
        <v>461.53846199999998</v>
      </c>
      <c r="M639" s="393">
        <v>4</v>
      </c>
      <c r="N639" s="392">
        <v>3057.6923099999999</v>
      </c>
      <c r="O639" s="393">
        <v>519.23076900000001</v>
      </c>
      <c r="P639" s="392">
        <v>1038.46154</v>
      </c>
      <c r="Q639" s="393">
        <v>4</v>
      </c>
      <c r="R639" s="392">
        <v>2.8716796200000001</v>
      </c>
      <c r="S639" s="392">
        <v>1.806613662</v>
      </c>
      <c r="T639" s="392">
        <f t="shared" ref="T639:T702" si="10">(N639-J639)/(J639+N639)</f>
        <v>0.89285714297874141</v>
      </c>
      <c r="U639" s="392"/>
    </row>
    <row r="640" spans="1:21">
      <c r="A640" s="392" t="s">
        <v>2130</v>
      </c>
      <c r="B640" s="392" t="s">
        <v>44</v>
      </c>
      <c r="C640" s="392" t="s">
        <v>60</v>
      </c>
      <c r="D640" s="393">
        <v>9</v>
      </c>
      <c r="E640" s="392">
        <v>0.2571</v>
      </c>
      <c r="F640" s="394"/>
      <c r="G640" s="394"/>
      <c r="H640" s="394" t="s">
        <v>100</v>
      </c>
      <c r="I640" s="394"/>
      <c r="J640" s="392">
        <v>230.76923099999999</v>
      </c>
      <c r="K640" s="393">
        <v>346.15384599999999</v>
      </c>
      <c r="L640" s="392">
        <v>692.30769199999997</v>
      </c>
      <c r="M640" s="393">
        <v>4</v>
      </c>
      <c r="N640" s="392">
        <v>2365.3846199999998</v>
      </c>
      <c r="O640" s="393">
        <v>865.38461500000005</v>
      </c>
      <c r="P640" s="392">
        <v>1730.7692300000001</v>
      </c>
      <c r="Q640" s="393">
        <v>4</v>
      </c>
      <c r="R640" s="392">
        <v>2.3272777100000002</v>
      </c>
      <c r="S640" s="392">
        <v>2.3838488990000002</v>
      </c>
      <c r="T640" s="392">
        <f t="shared" si="10"/>
        <v>0.82222222237629616</v>
      </c>
      <c r="U640" s="392"/>
    </row>
    <row r="641" spans="1:21">
      <c r="A641" s="392" t="s">
        <v>2130</v>
      </c>
      <c r="B641" s="392" t="s">
        <v>44</v>
      </c>
      <c r="C641" s="392" t="s">
        <v>60</v>
      </c>
      <c r="D641" s="393">
        <v>35</v>
      </c>
      <c r="E641" s="392">
        <v>1</v>
      </c>
      <c r="F641" s="394"/>
      <c r="G641" s="394"/>
      <c r="H641" s="394" t="s">
        <v>100</v>
      </c>
      <c r="I641" s="394" t="s">
        <v>100</v>
      </c>
      <c r="J641" s="392">
        <v>461.53846199999998</v>
      </c>
      <c r="K641" s="393">
        <v>173.07692299999999</v>
      </c>
      <c r="L641" s="392">
        <v>346.15384599999999</v>
      </c>
      <c r="M641" s="393">
        <v>4</v>
      </c>
      <c r="N641" s="392">
        <v>1500</v>
      </c>
      <c r="O641" s="393">
        <v>346.15384599999999</v>
      </c>
      <c r="P641" s="392">
        <v>692.30769199999997</v>
      </c>
      <c r="Q641" s="393">
        <v>4</v>
      </c>
      <c r="R641" s="392">
        <v>1.178655</v>
      </c>
      <c r="S641" s="392">
        <v>0.19387943799999999</v>
      </c>
      <c r="T641" s="392">
        <f t="shared" si="10"/>
        <v>0.52941176434602077</v>
      </c>
      <c r="U641" s="392"/>
    </row>
    <row r="642" spans="1:21">
      <c r="A642" s="392" t="s">
        <v>2131</v>
      </c>
      <c r="B642" s="392" t="s">
        <v>44</v>
      </c>
      <c r="C642" s="392" t="s">
        <v>73</v>
      </c>
      <c r="D642" s="393">
        <v>18</v>
      </c>
      <c r="E642" s="392">
        <v>0.45</v>
      </c>
      <c r="F642" s="394"/>
      <c r="G642" s="394"/>
      <c r="H642" s="394" t="s">
        <v>100</v>
      </c>
      <c r="I642" s="394"/>
      <c r="J642" s="392">
        <v>0.13729508000000001</v>
      </c>
      <c r="K642" s="393">
        <v>9.5628399999999995E-3</v>
      </c>
      <c r="L642" s="392">
        <v>1.6563330000000001E-2</v>
      </c>
      <c r="M642" s="393">
        <v>3</v>
      </c>
      <c r="N642" s="392">
        <v>7.5136610000000006E-2</v>
      </c>
      <c r="O642" s="393">
        <v>8.1967199999999994E-3</v>
      </c>
      <c r="P642" s="392">
        <v>1.419714E-2</v>
      </c>
      <c r="Q642" s="393">
        <v>3</v>
      </c>
      <c r="R642" s="392">
        <v>-0.60282453999999996</v>
      </c>
      <c r="S642" s="392">
        <v>1.6752191999999999E-2</v>
      </c>
      <c r="T642" s="392">
        <f t="shared" si="10"/>
        <v>-0.29260450735951876</v>
      </c>
      <c r="U642" s="392"/>
    </row>
    <row r="643" spans="1:21">
      <c r="A643" s="392" t="s">
        <v>2131</v>
      </c>
      <c r="B643" s="392" t="s">
        <v>44</v>
      </c>
      <c r="C643" s="392" t="s">
        <v>73</v>
      </c>
      <c r="D643" s="393">
        <v>40</v>
      </c>
      <c r="E643" s="392">
        <v>1</v>
      </c>
      <c r="F643" s="394"/>
      <c r="G643" s="394"/>
      <c r="H643" s="394" t="s">
        <v>100</v>
      </c>
      <c r="I643" s="394" t="s">
        <v>100</v>
      </c>
      <c r="J643" s="392">
        <v>0.21379781</v>
      </c>
      <c r="K643" s="393">
        <v>1.1612020000000001E-2</v>
      </c>
      <c r="L643" s="392">
        <v>2.011261E-2</v>
      </c>
      <c r="M643" s="393">
        <v>3</v>
      </c>
      <c r="N643" s="392">
        <v>0.15710383</v>
      </c>
      <c r="O643" s="393">
        <v>8.1967199999999994E-3</v>
      </c>
      <c r="P643" s="392">
        <v>1.419714E-2</v>
      </c>
      <c r="Q643" s="393">
        <v>3</v>
      </c>
      <c r="R643" s="392">
        <v>-0.30812388000000002</v>
      </c>
      <c r="S643" s="392">
        <v>5.6720299999999998E-3</v>
      </c>
      <c r="T643" s="392">
        <f t="shared" si="10"/>
        <v>-0.15285448724357217</v>
      </c>
      <c r="U643" s="392"/>
    </row>
    <row r="644" spans="1:21">
      <c r="A644" s="392" t="s">
        <v>731</v>
      </c>
      <c r="B644" s="392" t="s">
        <v>44</v>
      </c>
      <c r="C644" s="392" t="s">
        <v>60</v>
      </c>
      <c r="D644" s="393">
        <v>18</v>
      </c>
      <c r="E644" s="392">
        <v>0.45</v>
      </c>
      <c r="F644" s="394"/>
      <c r="G644" s="394"/>
      <c r="H644" s="394" t="s">
        <v>100</v>
      </c>
      <c r="I644" s="394"/>
      <c r="J644" s="392">
        <v>25.524999999999999</v>
      </c>
      <c r="K644" s="393"/>
      <c r="L644" s="392"/>
      <c r="M644" s="393">
        <v>3</v>
      </c>
      <c r="N644" s="392">
        <v>23.65</v>
      </c>
      <c r="O644" s="392"/>
      <c r="P644" s="392"/>
      <c r="Q644" s="393">
        <v>3</v>
      </c>
      <c r="R644" s="392">
        <v>-7.6295249999999995E-2</v>
      </c>
      <c r="S644" s="392"/>
      <c r="T644" s="392">
        <f t="shared" si="10"/>
        <v>-3.8129130655821047E-2</v>
      </c>
      <c r="U644" s="392"/>
    </row>
    <row r="645" spans="1:21">
      <c r="A645" s="392" t="s">
        <v>731</v>
      </c>
      <c r="B645" s="392" t="s">
        <v>44</v>
      </c>
      <c r="C645" s="392" t="s">
        <v>60</v>
      </c>
      <c r="D645" s="393">
        <v>40</v>
      </c>
      <c r="E645" s="392">
        <v>1</v>
      </c>
      <c r="F645" s="394"/>
      <c r="G645" s="394"/>
      <c r="H645" s="394" t="s">
        <v>100</v>
      </c>
      <c r="I645" s="394" t="s">
        <v>100</v>
      </c>
      <c r="J645" s="392">
        <v>27.024999999999999</v>
      </c>
      <c r="K645" s="393"/>
      <c r="L645" s="392"/>
      <c r="M645" s="393">
        <v>3</v>
      </c>
      <c r="N645" s="392">
        <v>28.4</v>
      </c>
      <c r="O645" s="392"/>
      <c r="P645" s="392"/>
      <c r="Q645" s="393">
        <v>3</v>
      </c>
      <c r="R645" s="392">
        <v>4.9626780000000002E-2</v>
      </c>
      <c r="S645" s="392"/>
      <c r="T645" s="392">
        <f t="shared" si="10"/>
        <v>2.4808299503834012E-2</v>
      </c>
      <c r="U645" s="392"/>
    </row>
    <row r="646" spans="1:21">
      <c r="A646" s="392" t="s">
        <v>742</v>
      </c>
      <c r="B646" s="392" t="s">
        <v>44</v>
      </c>
      <c r="C646" s="392" t="s">
        <v>60</v>
      </c>
      <c r="D646" s="393">
        <v>0</v>
      </c>
      <c r="E646" s="393">
        <v>0</v>
      </c>
      <c r="F646" s="394" t="s">
        <v>100</v>
      </c>
      <c r="G646" s="394"/>
      <c r="H646" s="394"/>
      <c r="I646" s="394"/>
      <c r="J646" s="392">
        <v>69.006622500000006</v>
      </c>
      <c r="K646" s="392">
        <v>15.0993377</v>
      </c>
      <c r="L646" s="392">
        <v>30.1986755</v>
      </c>
      <c r="M646" s="393">
        <v>4</v>
      </c>
      <c r="N646" s="392">
        <v>89.668874200000005</v>
      </c>
      <c r="O646" s="392">
        <v>3.9735099300000001</v>
      </c>
      <c r="P646" s="392">
        <v>7.9470198700000001</v>
      </c>
      <c r="Q646" s="393">
        <v>4</v>
      </c>
      <c r="R646" s="392">
        <v>0.26192123</v>
      </c>
      <c r="S646" s="392">
        <v>4.9841463000000003E-2</v>
      </c>
      <c r="T646" s="392">
        <f t="shared" si="10"/>
        <v>0.13021702865102799</v>
      </c>
      <c r="U646" s="392" t="s">
        <v>100</v>
      </c>
    </row>
    <row r="647" spans="1:21">
      <c r="A647" s="392" t="s">
        <v>742</v>
      </c>
      <c r="B647" s="392" t="s">
        <v>44</v>
      </c>
      <c r="C647" s="392" t="s">
        <v>60</v>
      </c>
      <c r="D647" s="393">
        <v>7</v>
      </c>
      <c r="E647" s="393">
        <v>0.2</v>
      </c>
      <c r="F647" s="394"/>
      <c r="G647" s="394" t="s">
        <v>100</v>
      </c>
      <c r="H647" s="394" t="s">
        <v>100</v>
      </c>
      <c r="I647" s="394"/>
      <c r="J647" s="392">
        <v>66.622516599999997</v>
      </c>
      <c r="K647" s="392">
        <v>16.158940399999999</v>
      </c>
      <c r="L647" s="392">
        <v>32.317880799999998</v>
      </c>
      <c r="M647" s="393">
        <v>4</v>
      </c>
      <c r="N647" s="392">
        <v>77.748344399999993</v>
      </c>
      <c r="O647" s="392">
        <v>6.3576158899999999</v>
      </c>
      <c r="P647" s="392">
        <v>12.7152318</v>
      </c>
      <c r="Q647" s="393">
        <v>4</v>
      </c>
      <c r="R647" s="392">
        <v>0.15443465000000001</v>
      </c>
      <c r="S647" s="392">
        <v>6.5514560999999999E-2</v>
      </c>
      <c r="T647" s="392">
        <f t="shared" si="10"/>
        <v>7.7064220043683171E-2</v>
      </c>
      <c r="U647" s="392" t="s">
        <v>100</v>
      </c>
    </row>
    <row r="648" spans="1:21">
      <c r="A648" s="392" t="s">
        <v>742</v>
      </c>
      <c r="B648" s="392" t="s">
        <v>44</v>
      </c>
      <c r="C648" s="392" t="s">
        <v>60</v>
      </c>
      <c r="D648" s="393">
        <v>14</v>
      </c>
      <c r="E648" s="393">
        <v>0.4</v>
      </c>
      <c r="F648" s="394"/>
      <c r="G648" s="394"/>
      <c r="H648" s="394" t="s">
        <v>100</v>
      </c>
      <c r="I648" s="394"/>
      <c r="J648" s="392">
        <v>45.430463600000003</v>
      </c>
      <c r="K648" s="392">
        <v>9.2715231800000009</v>
      </c>
      <c r="L648" s="392">
        <v>18.543046400000001</v>
      </c>
      <c r="M648" s="393">
        <v>4</v>
      </c>
      <c r="N648" s="392">
        <v>69.006622500000006</v>
      </c>
      <c r="O648" s="392">
        <v>5.0331125800000001</v>
      </c>
      <c r="P648" s="392">
        <v>10.0662252</v>
      </c>
      <c r="Q648" s="393">
        <v>4</v>
      </c>
      <c r="R648" s="392">
        <v>0.41801959</v>
      </c>
      <c r="S648" s="392">
        <v>4.6969069000000002E-2</v>
      </c>
      <c r="T648" s="392">
        <f t="shared" si="10"/>
        <v>0.20601851815239466</v>
      </c>
      <c r="U648" s="392" t="s">
        <v>100</v>
      </c>
    </row>
    <row r="649" spans="1:21">
      <c r="A649" s="392" t="s">
        <v>742</v>
      </c>
      <c r="B649" s="392" t="s">
        <v>44</v>
      </c>
      <c r="C649" s="392" t="s">
        <v>60</v>
      </c>
      <c r="D649" s="393">
        <v>21</v>
      </c>
      <c r="E649" s="393">
        <v>0.6</v>
      </c>
      <c r="F649" s="394"/>
      <c r="G649" s="394"/>
      <c r="H649" s="394" t="s">
        <v>100</v>
      </c>
      <c r="I649" s="394"/>
      <c r="J649" s="392">
        <v>30.066225200000002</v>
      </c>
      <c r="K649" s="392">
        <v>4.7682119199999997</v>
      </c>
      <c r="L649" s="392">
        <v>9.5364238399999994</v>
      </c>
      <c r="M649" s="393">
        <v>4</v>
      </c>
      <c r="N649" s="392">
        <v>67.417218500000004</v>
      </c>
      <c r="O649" s="392">
        <v>7.6821192099999998</v>
      </c>
      <c r="P649" s="392">
        <v>15.3642384</v>
      </c>
      <c r="Q649" s="393">
        <v>4</v>
      </c>
      <c r="R649" s="392">
        <v>0.80749800000000005</v>
      </c>
      <c r="S649" s="392">
        <v>3.8135242E-2</v>
      </c>
      <c r="T649" s="392">
        <f t="shared" si="10"/>
        <v>0.38315217315204464</v>
      </c>
      <c r="U649" s="392" t="s">
        <v>100</v>
      </c>
    </row>
    <row r="650" spans="1:21">
      <c r="A650" s="392" t="s">
        <v>742</v>
      </c>
      <c r="B650" s="392" t="s">
        <v>44</v>
      </c>
      <c r="C650" s="392" t="s">
        <v>60</v>
      </c>
      <c r="D650" s="393">
        <v>27</v>
      </c>
      <c r="E650" s="393">
        <v>0.77139999999999997</v>
      </c>
      <c r="F650" s="394"/>
      <c r="G650" s="394"/>
      <c r="H650" s="394" t="s">
        <v>100</v>
      </c>
      <c r="I650" s="394"/>
      <c r="J650" s="392">
        <v>23.443708600000001</v>
      </c>
      <c r="K650" s="392">
        <v>5.2980132500000003</v>
      </c>
      <c r="L650" s="392">
        <v>10.596026500000001</v>
      </c>
      <c r="M650" s="393">
        <v>4</v>
      </c>
      <c r="N650" s="392">
        <v>86.490066200000001</v>
      </c>
      <c r="O650" s="392">
        <v>11.1258278</v>
      </c>
      <c r="P650" s="392">
        <v>22.251655599999999</v>
      </c>
      <c r="Q650" s="393">
        <v>4</v>
      </c>
      <c r="R650" s="392">
        <v>1.3054273999999999</v>
      </c>
      <c r="S650" s="392">
        <v>6.7618386000000003E-2</v>
      </c>
      <c r="T650" s="392">
        <f t="shared" si="10"/>
        <v>0.57349397593868479</v>
      </c>
      <c r="U650" s="392" t="s">
        <v>100</v>
      </c>
    </row>
    <row r="651" spans="1:21">
      <c r="A651" s="392" t="s">
        <v>742</v>
      </c>
      <c r="B651" s="392" t="s">
        <v>44</v>
      </c>
      <c r="C651" s="392" t="s">
        <v>60</v>
      </c>
      <c r="D651" s="393">
        <v>35</v>
      </c>
      <c r="E651" s="393">
        <v>1</v>
      </c>
      <c r="F651" s="394"/>
      <c r="G651" s="394"/>
      <c r="H651" s="394" t="s">
        <v>100</v>
      </c>
      <c r="I651" s="394" t="s">
        <v>100</v>
      </c>
      <c r="J651" s="392">
        <v>14.1721854</v>
      </c>
      <c r="K651" s="392">
        <v>2.3841059599999999</v>
      </c>
      <c r="L651" s="392">
        <v>4.7682119199999997</v>
      </c>
      <c r="M651" s="393">
        <v>4</v>
      </c>
      <c r="N651" s="392">
        <v>50.993377500000001</v>
      </c>
      <c r="O651" s="392">
        <v>3.1788079499999999</v>
      </c>
      <c r="P651" s="392">
        <v>6.3576158899999999</v>
      </c>
      <c r="Q651" s="393">
        <v>4</v>
      </c>
      <c r="R651" s="392">
        <v>1.2804145</v>
      </c>
      <c r="S651" s="392">
        <v>3.2185399000000003E-2</v>
      </c>
      <c r="T651" s="392">
        <f t="shared" si="10"/>
        <v>0.56504065124863678</v>
      </c>
      <c r="U651" s="392" t="s">
        <v>100</v>
      </c>
    </row>
    <row r="652" spans="1:21">
      <c r="A652" s="392" t="s">
        <v>743</v>
      </c>
      <c r="B652" s="392" t="s">
        <v>44</v>
      </c>
      <c r="C652" s="392" t="s">
        <v>60</v>
      </c>
      <c r="D652" s="393">
        <v>0</v>
      </c>
      <c r="E652" s="393">
        <v>0</v>
      </c>
      <c r="F652" s="394" t="s">
        <v>100</v>
      </c>
      <c r="G652" s="394"/>
      <c r="H652" s="394"/>
      <c r="I652" s="394"/>
      <c r="J652" s="392">
        <v>53.642384100000001</v>
      </c>
      <c r="K652" s="392">
        <v>10.0662252</v>
      </c>
      <c r="L652" s="392">
        <v>20.132450299999999</v>
      </c>
      <c r="M652" s="393">
        <v>4</v>
      </c>
      <c r="N652" s="392">
        <v>98.410595999999998</v>
      </c>
      <c r="O652" s="392">
        <v>5.8278145700000001</v>
      </c>
      <c r="P652" s="392">
        <v>11.655629100000001</v>
      </c>
      <c r="Q652" s="393">
        <v>4</v>
      </c>
      <c r="R652" s="392">
        <v>0.60680898000000005</v>
      </c>
      <c r="S652" s="392">
        <v>3.8721078999999999E-2</v>
      </c>
      <c r="T652" s="392">
        <f t="shared" si="10"/>
        <v>0.29442508703583109</v>
      </c>
      <c r="U652" s="392" t="s">
        <v>100</v>
      </c>
    </row>
    <row r="653" spans="1:21">
      <c r="A653" s="392" t="s">
        <v>743</v>
      </c>
      <c r="B653" s="392" t="s">
        <v>44</v>
      </c>
      <c r="C653" s="392" t="s">
        <v>60</v>
      </c>
      <c r="D653" s="393">
        <v>7</v>
      </c>
      <c r="E653" s="393">
        <v>0.2</v>
      </c>
      <c r="F653" s="394"/>
      <c r="G653" s="394" t="s">
        <v>100</v>
      </c>
      <c r="H653" s="394" t="s">
        <v>100</v>
      </c>
      <c r="I653" s="394"/>
      <c r="J653" s="392">
        <v>56.026490099999997</v>
      </c>
      <c r="K653" s="392">
        <v>14.3046358</v>
      </c>
      <c r="L653" s="392">
        <v>28.609271499999998</v>
      </c>
      <c r="M653" s="393">
        <v>4</v>
      </c>
      <c r="N653" s="392">
        <v>74.039735100000001</v>
      </c>
      <c r="O653" s="392">
        <v>6.8874172199999997</v>
      </c>
      <c r="P653" s="392">
        <v>13.7748344</v>
      </c>
      <c r="Q653" s="393">
        <v>4</v>
      </c>
      <c r="R653" s="392">
        <v>0.27877729000000001</v>
      </c>
      <c r="S653" s="392">
        <v>7.3841193999999999E-2</v>
      </c>
      <c r="T653" s="392">
        <f t="shared" si="10"/>
        <v>0.1384928713991771</v>
      </c>
      <c r="U653" s="392" t="s">
        <v>100</v>
      </c>
    </row>
    <row r="654" spans="1:21">
      <c r="A654" s="392" t="s">
        <v>743</v>
      </c>
      <c r="B654" s="392" t="s">
        <v>44</v>
      </c>
      <c r="C654" s="392" t="s">
        <v>60</v>
      </c>
      <c r="D654" s="393">
        <v>14</v>
      </c>
      <c r="E654" s="393">
        <v>0.4</v>
      </c>
      <c r="F654" s="394"/>
      <c r="G654" s="394"/>
      <c r="H654" s="394" t="s">
        <v>100</v>
      </c>
      <c r="I654" s="394"/>
      <c r="J654" s="392">
        <v>59.470198699999997</v>
      </c>
      <c r="K654" s="392">
        <v>4.5033112600000003</v>
      </c>
      <c r="L654" s="392">
        <v>9.0066225200000005</v>
      </c>
      <c r="M654" s="393">
        <v>4</v>
      </c>
      <c r="N654" s="392">
        <v>71.655629099999999</v>
      </c>
      <c r="O654" s="392">
        <v>4.2384105999999999</v>
      </c>
      <c r="P654" s="392">
        <v>8.4768211900000008</v>
      </c>
      <c r="Q654" s="393">
        <v>4</v>
      </c>
      <c r="R654" s="392">
        <v>0.18639639</v>
      </c>
      <c r="S654" s="392">
        <v>9.2327880000000005E-3</v>
      </c>
      <c r="T654" s="392">
        <f t="shared" si="10"/>
        <v>9.2929292454769941E-2</v>
      </c>
      <c r="U654" s="392" t="s">
        <v>100</v>
      </c>
    </row>
    <row r="655" spans="1:21">
      <c r="A655" s="392" t="s">
        <v>743</v>
      </c>
      <c r="B655" s="392" t="s">
        <v>44</v>
      </c>
      <c r="C655" s="392" t="s">
        <v>60</v>
      </c>
      <c r="D655" s="393">
        <v>21</v>
      </c>
      <c r="E655" s="393">
        <v>0.6</v>
      </c>
      <c r="F655" s="394"/>
      <c r="G655" s="394"/>
      <c r="H655" s="394" t="s">
        <v>100</v>
      </c>
      <c r="I655" s="394"/>
      <c r="J655" s="392">
        <v>37.748344400000001</v>
      </c>
      <c r="K655" s="392">
        <v>6.0927152299999996</v>
      </c>
      <c r="L655" s="392">
        <v>12.185430500000001</v>
      </c>
      <c r="M655" s="393">
        <v>4</v>
      </c>
      <c r="N655" s="392">
        <v>68.476821200000003</v>
      </c>
      <c r="O655" s="392">
        <v>8.4768211900000008</v>
      </c>
      <c r="P655" s="392">
        <v>16.9536424</v>
      </c>
      <c r="Q655" s="393">
        <v>4</v>
      </c>
      <c r="R655" s="392">
        <v>0.59555369000000002</v>
      </c>
      <c r="S655" s="392">
        <v>4.1375330000000002E-2</v>
      </c>
      <c r="T655" s="392">
        <f t="shared" si="10"/>
        <v>0.28927680767955427</v>
      </c>
      <c r="U655" s="392" t="s">
        <v>100</v>
      </c>
    </row>
    <row r="656" spans="1:21">
      <c r="A656" s="392" t="s">
        <v>743</v>
      </c>
      <c r="B656" s="392" t="s">
        <v>44</v>
      </c>
      <c r="C656" s="392" t="s">
        <v>60</v>
      </c>
      <c r="D656" s="393">
        <v>27</v>
      </c>
      <c r="E656" s="393">
        <v>0.77139999999999997</v>
      </c>
      <c r="F656" s="394"/>
      <c r="G656" s="394"/>
      <c r="H656" s="394" t="s">
        <v>100</v>
      </c>
      <c r="I656" s="394"/>
      <c r="J656" s="392">
        <v>25.8278146</v>
      </c>
      <c r="K656" s="392">
        <v>3.4437086099999998</v>
      </c>
      <c r="L656" s="392">
        <v>6.8874172199999997</v>
      </c>
      <c r="M656" s="393">
        <v>4</v>
      </c>
      <c r="N656" s="392">
        <v>70.860927200000006</v>
      </c>
      <c r="O656" s="392">
        <v>12.7152318</v>
      </c>
      <c r="P656" s="392">
        <v>25.4304636</v>
      </c>
      <c r="Q656" s="393">
        <v>4</v>
      </c>
      <c r="R656" s="392">
        <v>1.0092671900000001</v>
      </c>
      <c r="S656" s="392">
        <v>4.9976223E-2</v>
      </c>
      <c r="T656" s="392">
        <f t="shared" si="10"/>
        <v>0.46575342445918566</v>
      </c>
      <c r="U656" s="392" t="s">
        <v>100</v>
      </c>
    </row>
    <row r="657" spans="1:21">
      <c r="A657" s="392" t="s">
        <v>743</v>
      </c>
      <c r="B657" s="392" t="s">
        <v>44</v>
      </c>
      <c r="C657" s="392" t="s">
        <v>60</v>
      </c>
      <c r="D657" s="393">
        <v>35</v>
      </c>
      <c r="E657" s="393">
        <v>1</v>
      </c>
      <c r="F657" s="394"/>
      <c r="G657" s="394"/>
      <c r="H657" s="394" t="s">
        <v>100</v>
      </c>
      <c r="I657" s="394" t="s">
        <v>100</v>
      </c>
      <c r="J657" s="392">
        <v>18.145695400000001</v>
      </c>
      <c r="K657" s="392">
        <v>4.7682119199999997</v>
      </c>
      <c r="L657" s="392">
        <v>9.5364238399999994</v>
      </c>
      <c r="M657" s="393">
        <v>4</v>
      </c>
      <c r="N657" s="392">
        <v>72.185430499999995</v>
      </c>
      <c r="O657" s="392">
        <v>17.748344400000001</v>
      </c>
      <c r="P657" s="392">
        <v>35.4966887</v>
      </c>
      <c r="Q657" s="393">
        <v>4</v>
      </c>
      <c r="R657" s="392">
        <v>1.38080487</v>
      </c>
      <c r="S657" s="392">
        <v>0.129502853</v>
      </c>
      <c r="T657" s="392">
        <f t="shared" si="10"/>
        <v>0.59824046873747649</v>
      </c>
      <c r="U657" s="392" t="s">
        <v>100</v>
      </c>
    </row>
    <row r="658" spans="1:21">
      <c r="A658" s="392" t="s">
        <v>2132</v>
      </c>
      <c r="B658" s="392" t="s">
        <v>44</v>
      </c>
      <c r="C658" s="392" t="s">
        <v>72</v>
      </c>
      <c r="D658" s="393">
        <v>244</v>
      </c>
      <c r="E658" s="392">
        <v>1</v>
      </c>
      <c r="F658" s="394"/>
      <c r="G658" s="394"/>
      <c r="H658" s="394"/>
      <c r="I658" s="394" t="s">
        <v>100</v>
      </c>
      <c r="J658" s="392">
        <v>1.83406114</v>
      </c>
      <c r="K658" s="393">
        <v>1.04803493</v>
      </c>
      <c r="L658" s="392">
        <v>2.09606987</v>
      </c>
      <c r="M658" s="393">
        <v>4</v>
      </c>
      <c r="N658" s="392">
        <v>24.017467199999999</v>
      </c>
      <c r="O658" s="393">
        <v>6.9868995600000003</v>
      </c>
      <c r="P658" s="392">
        <v>13.973799100000001</v>
      </c>
      <c r="Q658" s="393">
        <v>4</v>
      </c>
      <c r="R658" s="392">
        <v>2.5722486600000001</v>
      </c>
      <c r="S658" s="392">
        <v>0.41115871100000001</v>
      </c>
      <c r="T658" s="392">
        <f t="shared" si="10"/>
        <v>0.8581081075069622</v>
      </c>
      <c r="U658" s="392"/>
    </row>
    <row r="659" spans="1:21">
      <c r="A659" s="392" t="s">
        <v>2133</v>
      </c>
      <c r="B659" s="392" t="s">
        <v>44</v>
      </c>
      <c r="C659" s="392" t="s">
        <v>72</v>
      </c>
      <c r="D659" s="393">
        <v>244</v>
      </c>
      <c r="E659" s="392">
        <v>1</v>
      </c>
      <c r="F659" s="394"/>
      <c r="G659" s="394"/>
      <c r="H659" s="394"/>
      <c r="I659" s="394" t="s">
        <v>100</v>
      </c>
      <c r="J659" s="392">
        <v>57.681159399999999</v>
      </c>
      <c r="K659" s="392">
        <v>7.9227053099999996</v>
      </c>
      <c r="L659" s="392">
        <v>15.845410599999999</v>
      </c>
      <c r="M659" s="393">
        <v>4</v>
      </c>
      <c r="N659" s="392">
        <v>29.275362300000001</v>
      </c>
      <c r="O659" s="392">
        <v>12.3671498</v>
      </c>
      <c r="P659" s="392">
        <v>24.734299499999999</v>
      </c>
      <c r="Q659" s="393">
        <v>4</v>
      </c>
      <c r="R659" s="392">
        <v>-0.67818431000000001</v>
      </c>
      <c r="S659" s="392">
        <v>0.197323415</v>
      </c>
      <c r="T659" s="392">
        <f t="shared" si="10"/>
        <v>-0.32666666679699996</v>
      </c>
      <c r="U659" s="392"/>
    </row>
    <row r="660" spans="1:21">
      <c r="A660" s="392" t="s">
        <v>2134</v>
      </c>
      <c r="B660" s="392" t="s">
        <v>44</v>
      </c>
      <c r="C660" s="392" t="s">
        <v>72</v>
      </c>
      <c r="D660" s="393">
        <v>244</v>
      </c>
      <c r="E660" s="392">
        <v>1</v>
      </c>
      <c r="F660" s="394"/>
      <c r="G660" s="394"/>
      <c r="H660" s="394"/>
      <c r="I660" s="394" t="s">
        <v>100</v>
      </c>
      <c r="J660" s="392">
        <v>25.410627999999999</v>
      </c>
      <c r="K660" s="392">
        <v>8.1159420299999994</v>
      </c>
      <c r="L660" s="392">
        <v>16.231884099999998</v>
      </c>
      <c r="M660" s="393">
        <v>4</v>
      </c>
      <c r="N660" s="392">
        <v>39.323671500000003</v>
      </c>
      <c r="O660" s="392">
        <v>14.4927536</v>
      </c>
      <c r="P660" s="392">
        <v>28.985507200000001</v>
      </c>
      <c r="Q660" s="393">
        <v>4</v>
      </c>
      <c r="R660" s="392">
        <v>0.43665915</v>
      </c>
      <c r="S660" s="392">
        <v>0.23784039100000001</v>
      </c>
      <c r="T660" s="392">
        <f t="shared" si="10"/>
        <v>0.21492537352628652</v>
      </c>
      <c r="U660" s="392"/>
    </row>
    <row r="661" spans="1:21">
      <c r="A661" s="392" t="s">
        <v>2135</v>
      </c>
      <c r="B661" s="392" t="s">
        <v>44</v>
      </c>
      <c r="C661" s="392" t="s">
        <v>72</v>
      </c>
      <c r="D661" s="393">
        <v>244</v>
      </c>
      <c r="E661" s="392">
        <v>1</v>
      </c>
      <c r="F661" s="394"/>
      <c r="G661" s="394"/>
      <c r="H661" s="394"/>
      <c r="I661" s="394" t="s">
        <v>100</v>
      </c>
      <c r="J661" s="392">
        <v>33.3333333</v>
      </c>
      <c r="K661" s="392">
        <v>11.787439600000001</v>
      </c>
      <c r="L661" s="392">
        <v>23.574879200000002</v>
      </c>
      <c r="M661" s="393">
        <v>4</v>
      </c>
      <c r="N661" s="392">
        <v>15.362318800000001</v>
      </c>
      <c r="O661" s="392">
        <v>6.37681159</v>
      </c>
      <c r="P661" s="392">
        <v>12.7536232</v>
      </c>
      <c r="Q661" s="393">
        <v>4</v>
      </c>
      <c r="R661" s="392">
        <v>-0.77464021000000005</v>
      </c>
      <c r="S661" s="392">
        <v>0.29735266999999999</v>
      </c>
      <c r="T661" s="392">
        <f t="shared" si="10"/>
        <v>-0.36904761975659006</v>
      </c>
      <c r="U661" s="392"/>
    </row>
    <row r="662" spans="1:21">
      <c r="A662" s="392" t="s">
        <v>2136</v>
      </c>
      <c r="B662" s="392" t="s">
        <v>44</v>
      </c>
      <c r="C662" s="392" t="s">
        <v>72</v>
      </c>
      <c r="D662" s="393">
        <v>244</v>
      </c>
      <c r="E662" s="392">
        <v>1</v>
      </c>
      <c r="F662" s="394"/>
      <c r="G662" s="394"/>
      <c r="H662" s="394"/>
      <c r="I662" s="394" t="s">
        <v>100</v>
      </c>
      <c r="J662" s="392">
        <v>58.260869599999999</v>
      </c>
      <c r="K662" s="392">
        <v>9.2753623199999993</v>
      </c>
      <c r="L662" s="392">
        <v>18.550724599999999</v>
      </c>
      <c r="M662" s="393">
        <v>4</v>
      </c>
      <c r="N662" s="392">
        <v>28.695652200000001</v>
      </c>
      <c r="O662" s="392">
        <v>8.6956521700000007</v>
      </c>
      <c r="P662" s="392">
        <v>17.391304300000002</v>
      </c>
      <c r="Q662" s="393">
        <v>4</v>
      </c>
      <c r="R662" s="392">
        <v>-0.70818506000000003</v>
      </c>
      <c r="S662" s="392">
        <v>0.11717327199999999</v>
      </c>
      <c r="T662" s="392">
        <f t="shared" si="10"/>
        <v>-0.33999999986199997</v>
      </c>
      <c r="U662" s="392"/>
    </row>
    <row r="663" spans="1:21">
      <c r="A663" s="392" t="s">
        <v>2137</v>
      </c>
      <c r="B663" s="392" t="s">
        <v>44</v>
      </c>
      <c r="C663" s="392" t="s">
        <v>72</v>
      </c>
      <c r="D663" s="393">
        <v>244</v>
      </c>
      <c r="E663" s="392">
        <v>1</v>
      </c>
      <c r="F663" s="394"/>
      <c r="G663" s="394"/>
      <c r="H663" s="394"/>
      <c r="I663" s="394" t="s">
        <v>100</v>
      </c>
      <c r="J663" s="392">
        <v>62.512077300000001</v>
      </c>
      <c r="K663" s="392">
        <v>6.5700483099999998</v>
      </c>
      <c r="L663" s="392">
        <v>13.1400966</v>
      </c>
      <c r="M663" s="393">
        <v>4</v>
      </c>
      <c r="N663" s="392">
        <v>17.874396099999998</v>
      </c>
      <c r="O663" s="392">
        <v>5.9903381600000003</v>
      </c>
      <c r="P663" s="392">
        <v>11.980676300000001</v>
      </c>
      <c r="Q663" s="393">
        <v>4</v>
      </c>
      <c r="R663" s="392">
        <v>-1.25199047</v>
      </c>
      <c r="S663" s="392">
        <v>0.12336166599999999</v>
      </c>
      <c r="T663" s="392">
        <f t="shared" si="10"/>
        <v>-0.55528846225016759</v>
      </c>
      <c r="U663" s="392"/>
    </row>
    <row r="664" spans="1:21">
      <c r="A664" s="392" t="s">
        <v>2138</v>
      </c>
      <c r="B664" s="392" t="s">
        <v>44</v>
      </c>
      <c r="C664" s="392" t="s">
        <v>72</v>
      </c>
      <c r="D664" s="393">
        <v>244</v>
      </c>
      <c r="E664" s="392">
        <v>1</v>
      </c>
      <c r="F664" s="394"/>
      <c r="G664" s="394"/>
      <c r="H664" s="394"/>
      <c r="I664" s="394" t="s">
        <v>100</v>
      </c>
      <c r="J664" s="392">
        <v>17.487922699999999</v>
      </c>
      <c r="K664" s="392">
        <v>6.1835748800000001</v>
      </c>
      <c r="L664" s="392">
        <v>12.3671498</v>
      </c>
      <c r="M664" s="393">
        <v>4</v>
      </c>
      <c r="N664" s="392">
        <v>39.710144900000003</v>
      </c>
      <c r="O664" s="392">
        <v>2.3188405799999998</v>
      </c>
      <c r="P664" s="392">
        <v>4.6376811599999996</v>
      </c>
      <c r="Q664" s="393">
        <v>4</v>
      </c>
      <c r="R664" s="392">
        <v>0.82009617999999995</v>
      </c>
      <c r="S664" s="392">
        <v>0.12843658699999999</v>
      </c>
      <c r="T664" s="392">
        <f t="shared" si="10"/>
        <v>0.38851351334813283</v>
      </c>
      <c r="U664" s="392"/>
    </row>
    <row r="665" spans="1:21">
      <c r="A665" s="392" t="s">
        <v>2139</v>
      </c>
      <c r="B665" s="392" t="s">
        <v>44</v>
      </c>
      <c r="C665" s="392" t="s">
        <v>72</v>
      </c>
      <c r="D665" s="393">
        <v>244</v>
      </c>
      <c r="E665" s="392">
        <v>1</v>
      </c>
      <c r="F665" s="394"/>
      <c r="G665" s="394"/>
      <c r="H665" s="394"/>
      <c r="I665" s="394" t="s">
        <v>100</v>
      </c>
      <c r="J665" s="392">
        <v>33.1400966</v>
      </c>
      <c r="K665" s="392">
        <v>6.1835748800000001</v>
      </c>
      <c r="L665" s="392">
        <v>12.3671498</v>
      </c>
      <c r="M665" s="393">
        <v>4</v>
      </c>
      <c r="N665" s="392">
        <v>14.396135299999999</v>
      </c>
      <c r="O665" s="392">
        <v>5.2173913000000001</v>
      </c>
      <c r="P665" s="392">
        <v>10.4347826</v>
      </c>
      <c r="Q665" s="393">
        <v>4</v>
      </c>
      <c r="R665" s="392">
        <v>-0.83378414000000001</v>
      </c>
      <c r="S665" s="392">
        <v>0.16616085999999999</v>
      </c>
      <c r="T665" s="392">
        <f t="shared" si="10"/>
        <v>-0.39430894184946963</v>
      </c>
      <c r="U665" s="392"/>
    </row>
    <row r="666" spans="1:21">
      <c r="A666" s="392" t="s">
        <v>2140</v>
      </c>
      <c r="B666" s="392" t="s">
        <v>44</v>
      </c>
      <c r="C666" s="392" t="s">
        <v>72</v>
      </c>
      <c r="D666" s="393">
        <v>244</v>
      </c>
      <c r="E666" s="392">
        <v>1</v>
      </c>
      <c r="F666" s="394"/>
      <c r="G666" s="394"/>
      <c r="H666" s="394"/>
      <c r="I666" s="394" t="s">
        <v>100</v>
      </c>
      <c r="J666" s="392">
        <v>59.8067633</v>
      </c>
      <c r="K666" s="392">
        <v>7.5362318799999999</v>
      </c>
      <c r="L666" s="392">
        <v>15.0724638</v>
      </c>
      <c r="M666" s="393">
        <v>4</v>
      </c>
      <c r="N666" s="392">
        <v>11.884058</v>
      </c>
      <c r="O666" s="392">
        <v>3.0917874400000001</v>
      </c>
      <c r="P666" s="392">
        <v>6.1835748800000001</v>
      </c>
      <c r="Q666" s="393">
        <v>4</v>
      </c>
      <c r="R666" s="392">
        <v>-1.61592092</v>
      </c>
      <c r="S666" s="392">
        <v>8.3563022000000001E-2</v>
      </c>
      <c r="T666" s="392">
        <f t="shared" si="10"/>
        <v>-0.6684636112545137</v>
      </c>
      <c r="U666" s="392"/>
    </row>
    <row r="667" spans="1:21">
      <c r="A667" s="392" t="s">
        <v>2141</v>
      </c>
      <c r="B667" s="392" t="s">
        <v>44</v>
      </c>
      <c r="C667" s="392" t="s">
        <v>72</v>
      </c>
      <c r="D667" s="393">
        <v>244</v>
      </c>
      <c r="E667" s="392">
        <v>1</v>
      </c>
      <c r="F667" s="394"/>
      <c r="G667" s="394"/>
      <c r="H667" s="394"/>
      <c r="I667" s="394" t="s">
        <v>100</v>
      </c>
      <c r="J667" s="392">
        <v>5.5072463799999998</v>
      </c>
      <c r="K667" s="392">
        <v>2.8985507199999998</v>
      </c>
      <c r="L667" s="392">
        <v>5.7971014500000004</v>
      </c>
      <c r="M667" s="393">
        <v>4</v>
      </c>
      <c r="N667" s="392">
        <v>15.7487923</v>
      </c>
      <c r="O667" s="392">
        <v>5.6038647299999997</v>
      </c>
      <c r="P667" s="392">
        <v>11.207729499999999</v>
      </c>
      <c r="Q667" s="393">
        <v>4</v>
      </c>
      <c r="R667" s="392">
        <v>1.05069893</v>
      </c>
      <c r="S667" s="392">
        <v>0.40362203299999999</v>
      </c>
      <c r="T667" s="392">
        <f t="shared" si="10"/>
        <v>0.48181818231429752</v>
      </c>
      <c r="U667" s="392"/>
    </row>
    <row r="668" spans="1:21">
      <c r="A668" s="392" t="s">
        <v>2142</v>
      </c>
      <c r="B668" s="392" t="s">
        <v>44</v>
      </c>
      <c r="C668" s="392" t="s">
        <v>72</v>
      </c>
      <c r="D668" s="393">
        <v>244</v>
      </c>
      <c r="E668" s="392">
        <v>1</v>
      </c>
      <c r="F668" s="394"/>
      <c r="G668" s="394"/>
      <c r="H668" s="394"/>
      <c r="I668" s="394" t="s">
        <v>100</v>
      </c>
      <c r="J668" s="392">
        <v>14.0611354</v>
      </c>
      <c r="K668" s="392">
        <v>2.62008734</v>
      </c>
      <c r="L668" s="392">
        <v>5.24017467</v>
      </c>
      <c r="M668" s="393">
        <v>4</v>
      </c>
      <c r="N668" s="392">
        <v>18.777292599999999</v>
      </c>
      <c r="O668" s="392">
        <v>5.7641921399999996</v>
      </c>
      <c r="P668" s="392">
        <v>11.528384300000001</v>
      </c>
      <c r="Q668" s="393">
        <v>4</v>
      </c>
      <c r="R668" s="392">
        <v>0.28923366</v>
      </c>
      <c r="S668" s="392">
        <v>0.128955604</v>
      </c>
      <c r="T668" s="392">
        <f t="shared" si="10"/>
        <v>0.14361702088784517</v>
      </c>
      <c r="U668" s="392"/>
    </row>
    <row r="669" spans="1:21">
      <c r="A669" s="392" t="s">
        <v>2143</v>
      </c>
      <c r="B669" s="392" t="s">
        <v>44</v>
      </c>
      <c r="C669" s="392" t="s">
        <v>72</v>
      </c>
      <c r="D669" s="393">
        <v>244</v>
      </c>
      <c r="E669" s="392">
        <v>1</v>
      </c>
      <c r="F669" s="394"/>
      <c r="G669" s="394"/>
      <c r="H669" s="394"/>
      <c r="I669" s="394" t="s">
        <v>100</v>
      </c>
      <c r="J669" s="392">
        <v>64.716157199999998</v>
      </c>
      <c r="K669" s="392">
        <v>8.0349345000000003</v>
      </c>
      <c r="L669" s="392">
        <v>16.069869000000001</v>
      </c>
      <c r="M669" s="393">
        <v>4</v>
      </c>
      <c r="N669" s="392">
        <v>26.986899600000001</v>
      </c>
      <c r="O669" s="392">
        <v>4.8908296900000003</v>
      </c>
      <c r="P669" s="392">
        <v>9.7816593899999997</v>
      </c>
      <c r="Q669" s="393">
        <v>4</v>
      </c>
      <c r="R669" s="392">
        <v>-0.87465934999999995</v>
      </c>
      <c r="S669" s="392">
        <v>4.8259079000000003E-2</v>
      </c>
      <c r="T669" s="392">
        <f t="shared" si="10"/>
        <v>-0.41142857083036732</v>
      </c>
      <c r="U669" s="392"/>
    </row>
    <row r="670" spans="1:21">
      <c r="A670" s="392" t="s">
        <v>2144</v>
      </c>
      <c r="B670" s="392" t="s">
        <v>44</v>
      </c>
      <c r="C670" s="392" t="s">
        <v>72</v>
      </c>
      <c r="D670" s="393">
        <v>244</v>
      </c>
      <c r="E670" s="392">
        <v>1</v>
      </c>
      <c r="F670" s="394"/>
      <c r="G670" s="394"/>
      <c r="H670" s="394"/>
      <c r="I670" s="394" t="s">
        <v>100</v>
      </c>
      <c r="J670" s="392">
        <v>9.8689956300000006</v>
      </c>
      <c r="K670" s="392">
        <v>5.5895196499999997</v>
      </c>
      <c r="L670" s="392">
        <v>11.179039299999999</v>
      </c>
      <c r="M670" s="393">
        <v>4</v>
      </c>
      <c r="N670" s="392">
        <v>32.925764200000003</v>
      </c>
      <c r="O670" s="392">
        <v>4.3668122299999999</v>
      </c>
      <c r="P670" s="392">
        <v>8.7336244500000006</v>
      </c>
      <c r="Q670" s="393">
        <v>4</v>
      </c>
      <c r="R670" s="392">
        <v>1.20485737</v>
      </c>
      <c r="S670" s="392">
        <v>0.338366536</v>
      </c>
      <c r="T670" s="392">
        <f t="shared" si="10"/>
        <v>0.53877551040341942</v>
      </c>
      <c r="U670" s="392"/>
    </row>
    <row r="671" spans="1:21">
      <c r="A671" s="392" t="s">
        <v>2145</v>
      </c>
      <c r="B671" s="392" t="s">
        <v>44</v>
      </c>
      <c r="C671" s="392" t="s">
        <v>72</v>
      </c>
      <c r="D671" s="393">
        <v>244</v>
      </c>
      <c r="E671" s="392">
        <v>1</v>
      </c>
      <c r="F671" s="394"/>
      <c r="G671" s="394"/>
      <c r="H671" s="394"/>
      <c r="I671" s="394" t="s">
        <v>100</v>
      </c>
      <c r="J671" s="392">
        <v>22.969432300000001</v>
      </c>
      <c r="K671" s="392">
        <v>7.5109170299999999</v>
      </c>
      <c r="L671" s="392">
        <v>15.0218341</v>
      </c>
      <c r="M671" s="393">
        <v>4</v>
      </c>
      <c r="N671" s="392">
        <v>59.301310000000001</v>
      </c>
      <c r="O671" s="392">
        <v>5.24017467</v>
      </c>
      <c r="P671" s="392">
        <v>10.4803493</v>
      </c>
      <c r="Q671" s="393">
        <v>4</v>
      </c>
      <c r="R671" s="392">
        <v>0.94846710000000001</v>
      </c>
      <c r="S671" s="392">
        <v>0.114734929</v>
      </c>
      <c r="T671" s="392">
        <f t="shared" si="10"/>
        <v>0.44161358806653189</v>
      </c>
      <c r="U671" s="392"/>
    </row>
    <row r="672" spans="1:21">
      <c r="A672" s="392" t="s">
        <v>2146</v>
      </c>
      <c r="B672" s="392" t="s">
        <v>44</v>
      </c>
      <c r="C672" s="392" t="s">
        <v>72</v>
      </c>
      <c r="D672" s="393">
        <v>244</v>
      </c>
      <c r="E672" s="392">
        <v>1</v>
      </c>
      <c r="F672" s="394"/>
      <c r="G672" s="394"/>
      <c r="H672" s="394"/>
      <c r="I672" s="394" t="s">
        <v>100</v>
      </c>
      <c r="J672" s="392">
        <v>65.414847199999997</v>
      </c>
      <c r="K672" s="392">
        <v>7.5109170299999999</v>
      </c>
      <c r="L672" s="392">
        <v>15.0218341</v>
      </c>
      <c r="M672" s="393">
        <v>4</v>
      </c>
      <c r="N672" s="392">
        <v>60.698689999999999</v>
      </c>
      <c r="O672" s="392">
        <v>5.9388646300000003</v>
      </c>
      <c r="P672" s="392">
        <v>11.8777293</v>
      </c>
      <c r="Q672" s="393">
        <v>4</v>
      </c>
      <c r="R672" s="392">
        <v>-7.482714E-2</v>
      </c>
      <c r="S672" s="392">
        <v>2.2756581000000001E-2</v>
      </c>
      <c r="T672" s="392">
        <f t="shared" si="10"/>
        <v>-3.7396121817761509E-2</v>
      </c>
      <c r="U672" s="392"/>
    </row>
    <row r="673" spans="1:21">
      <c r="A673" s="392" t="s">
        <v>2147</v>
      </c>
      <c r="B673" s="392" t="s">
        <v>44</v>
      </c>
      <c r="C673" s="392" t="s">
        <v>72</v>
      </c>
      <c r="D673" s="393">
        <v>244</v>
      </c>
      <c r="E673" s="392">
        <v>1</v>
      </c>
      <c r="F673" s="394"/>
      <c r="G673" s="394"/>
      <c r="H673" s="394"/>
      <c r="I673" s="394" t="s">
        <v>100</v>
      </c>
      <c r="J673" s="392">
        <v>8.4716157200000008</v>
      </c>
      <c r="K673" s="392">
        <v>2.62008734</v>
      </c>
      <c r="L673" s="392">
        <v>5.24017467</v>
      </c>
      <c r="M673" s="393">
        <v>4</v>
      </c>
      <c r="N673" s="392">
        <v>68.558952000000005</v>
      </c>
      <c r="O673" s="392">
        <v>5.7641921399999996</v>
      </c>
      <c r="P673" s="392">
        <v>11.528384300000001</v>
      </c>
      <c r="Q673" s="393">
        <v>4</v>
      </c>
      <c r="R673" s="392">
        <v>2.0909727400000002</v>
      </c>
      <c r="S673" s="392">
        <v>0.102721945</v>
      </c>
      <c r="T673" s="392">
        <f t="shared" si="10"/>
        <v>0.7800453515857847</v>
      </c>
      <c r="U673" s="392"/>
    </row>
    <row r="674" spans="1:21">
      <c r="A674" s="392" t="s">
        <v>2148</v>
      </c>
      <c r="B674" s="392" t="s">
        <v>44</v>
      </c>
      <c r="C674" s="392" t="s">
        <v>72</v>
      </c>
      <c r="D674" s="393">
        <v>244</v>
      </c>
      <c r="E674" s="392">
        <v>1</v>
      </c>
      <c r="F674" s="394"/>
      <c r="G674" s="394"/>
      <c r="H674" s="394"/>
      <c r="I674" s="394" t="s">
        <v>100</v>
      </c>
      <c r="J674" s="392">
        <v>35.0218341</v>
      </c>
      <c r="K674" s="392">
        <v>10.3056769</v>
      </c>
      <c r="L674" s="392">
        <v>20.611353699999999</v>
      </c>
      <c r="M674" s="393">
        <v>4</v>
      </c>
      <c r="N674" s="392">
        <v>31.703056799999999</v>
      </c>
      <c r="O674" s="392">
        <v>8.0349345000000003</v>
      </c>
      <c r="P674" s="392">
        <v>16.069869000000001</v>
      </c>
      <c r="Q674" s="393">
        <v>4</v>
      </c>
      <c r="R674" s="392">
        <v>-9.9558590000000002E-2</v>
      </c>
      <c r="S674" s="392">
        <v>0.15082512200000001</v>
      </c>
      <c r="T674" s="392">
        <f t="shared" si="10"/>
        <v>-4.9738219954137103E-2</v>
      </c>
      <c r="U674" s="392"/>
    </row>
    <row r="675" spans="1:21">
      <c r="A675" s="392" t="s">
        <v>2149</v>
      </c>
      <c r="B675" s="392" t="s">
        <v>44</v>
      </c>
      <c r="C675" s="392" t="s">
        <v>72</v>
      </c>
      <c r="D675" s="393">
        <v>244</v>
      </c>
      <c r="E675" s="392">
        <v>1</v>
      </c>
      <c r="F675" s="394"/>
      <c r="G675" s="394"/>
      <c r="H675" s="394"/>
      <c r="I675" s="394" t="s">
        <v>100</v>
      </c>
      <c r="J675" s="392">
        <v>74.148471599999993</v>
      </c>
      <c r="K675" s="392">
        <v>3.4934497800000002</v>
      </c>
      <c r="L675" s="392">
        <v>6.9868995600000003</v>
      </c>
      <c r="M675" s="393">
        <v>4</v>
      </c>
      <c r="N675" s="392">
        <v>51.790393000000002</v>
      </c>
      <c r="O675" s="392">
        <v>2.4454148500000001</v>
      </c>
      <c r="P675" s="392">
        <v>4.8908296900000003</v>
      </c>
      <c r="Q675" s="393">
        <v>4</v>
      </c>
      <c r="R675" s="392">
        <v>-0.35886478999999999</v>
      </c>
      <c r="S675" s="392">
        <v>4.4492489999999997E-3</v>
      </c>
      <c r="T675" s="392">
        <f t="shared" si="10"/>
        <v>-0.17753120667724356</v>
      </c>
      <c r="U675" s="392"/>
    </row>
    <row r="676" spans="1:21">
      <c r="A676" s="392" t="s">
        <v>2150</v>
      </c>
      <c r="B676" s="392" t="s">
        <v>44</v>
      </c>
      <c r="C676" s="392" t="s">
        <v>72</v>
      </c>
      <c r="D676" s="393">
        <v>549</v>
      </c>
      <c r="E676" s="392">
        <v>0.2571</v>
      </c>
      <c r="F676" s="394"/>
      <c r="G676" s="394"/>
      <c r="H676" s="394" t="s">
        <v>100</v>
      </c>
      <c r="I676" s="394"/>
      <c r="J676" s="392">
        <v>2477386.9300000002</v>
      </c>
      <c r="K676" s="392">
        <v>452261.30699999997</v>
      </c>
      <c r="L676" s="392">
        <v>639594.07299999997</v>
      </c>
      <c r="M676" s="393">
        <v>2</v>
      </c>
      <c r="N676" s="392">
        <v>3035175.88</v>
      </c>
      <c r="O676" s="392">
        <v>467336.68300000002</v>
      </c>
      <c r="P676" s="392">
        <v>660913.87600000005</v>
      </c>
      <c r="Q676" s="393">
        <v>2</v>
      </c>
      <c r="R676" s="392">
        <v>0.20306502000000001</v>
      </c>
      <c r="S676" s="392">
        <v>5.7034454999999998E-2</v>
      </c>
      <c r="T676" s="392">
        <f t="shared" si="10"/>
        <v>0.10118505116860513</v>
      </c>
      <c r="U676" s="392"/>
    </row>
    <row r="677" spans="1:21">
      <c r="A677" s="392" t="s">
        <v>2150</v>
      </c>
      <c r="B677" s="392" t="s">
        <v>44</v>
      </c>
      <c r="C677" s="392" t="s">
        <v>72</v>
      </c>
      <c r="D677" s="393">
        <v>732</v>
      </c>
      <c r="E677" s="392">
        <v>0.34289999999999998</v>
      </c>
      <c r="F677" s="394"/>
      <c r="G677" s="394"/>
      <c r="H677" s="394" t="s">
        <v>100</v>
      </c>
      <c r="I677" s="394"/>
      <c r="J677" s="392">
        <v>1723618.09</v>
      </c>
      <c r="K677" s="392">
        <v>331658.29100000003</v>
      </c>
      <c r="L677" s="392">
        <v>469035.65399999998</v>
      </c>
      <c r="M677" s="393">
        <v>2</v>
      </c>
      <c r="N677" s="392">
        <v>2085427.14</v>
      </c>
      <c r="O677" s="392">
        <v>346733.66800000001</v>
      </c>
      <c r="P677" s="392">
        <v>490355.45600000001</v>
      </c>
      <c r="Q677" s="393">
        <v>2</v>
      </c>
      <c r="R677" s="392">
        <v>0.19054807000000001</v>
      </c>
      <c r="S677" s="392">
        <v>6.4669458999999999E-2</v>
      </c>
      <c r="T677" s="392">
        <f t="shared" si="10"/>
        <v>9.4986808544670343E-2</v>
      </c>
      <c r="U677" s="392"/>
    </row>
    <row r="678" spans="1:21">
      <c r="A678" s="392" t="s">
        <v>2150</v>
      </c>
      <c r="B678" s="392" t="s">
        <v>44</v>
      </c>
      <c r="C678" s="392" t="s">
        <v>72</v>
      </c>
      <c r="D678" s="393">
        <v>1281</v>
      </c>
      <c r="E678" s="392">
        <v>0.6</v>
      </c>
      <c r="F678" s="394"/>
      <c r="G678" s="394"/>
      <c r="H678" s="394" t="s">
        <v>100</v>
      </c>
      <c r="I678" s="394"/>
      <c r="J678" s="392">
        <v>1437185.93</v>
      </c>
      <c r="K678" s="392">
        <v>316582.91499999998</v>
      </c>
      <c r="L678" s="392">
        <v>447715.85100000002</v>
      </c>
      <c r="M678" s="393">
        <v>2</v>
      </c>
      <c r="N678" s="392">
        <v>1904522.61</v>
      </c>
      <c r="O678" s="392">
        <v>301507.538</v>
      </c>
      <c r="P678" s="392">
        <v>426396.049</v>
      </c>
      <c r="Q678" s="393">
        <v>2</v>
      </c>
      <c r="R678" s="392">
        <v>0.28154438999999998</v>
      </c>
      <c r="S678" s="392">
        <v>7.3585636999999995E-2</v>
      </c>
      <c r="T678" s="392">
        <f t="shared" si="10"/>
        <v>0.13984962315115612</v>
      </c>
      <c r="U678" s="392"/>
    </row>
    <row r="679" spans="1:21">
      <c r="A679" s="392" t="s">
        <v>2150</v>
      </c>
      <c r="B679" s="392" t="s">
        <v>44</v>
      </c>
      <c r="C679" s="392" t="s">
        <v>72</v>
      </c>
      <c r="D679" s="393">
        <v>1464</v>
      </c>
      <c r="E679" s="392">
        <v>0.68569999999999998</v>
      </c>
      <c r="F679" s="394"/>
      <c r="G679" s="394"/>
      <c r="H679" s="394" t="s">
        <v>100</v>
      </c>
      <c r="I679" s="394"/>
      <c r="J679" s="392">
        <v>2688442.21</v>
      </c>
      <c r="K679" s="392">
        <v>422110.55300000001</v>
      </c>
      <c r="L679" s="392">
        <v>596954.46900000004</v>
      </c>
      <c r="M679" s="393">
        <v>2</v>
      </c>
      <c r="N679" s="392">
        <v>3170854.27</v>
      </c>
      <c r="O679" s="392">
        <v>437185.93</v>
      </c>
      <c r="P679" s="392">
        <v>618274.27099999995</v>
      </c>
      <c r="Q679" s="393">
        <v>2</v>
      </c>
      <c r="R679" s="392">
        <v>0.16503912000000001</v>
      </c>
      <c r="S679" s="392">
        <v>4.3661832999999997E-2</v>
      </c>
      <c r="T679" s="392">
        <f t="shared" si="10"/>
        <v>8.2332761560480042E-2</v>
      </c>
      <c r="U679" s="392"/>
    </row>
    <row r="680" spans="1:21">
      <c r="A680" s="392" t="s">
        <v>2150</v>
      </c>
      <c r="B680" s="392" t="s">
        <v>44</v>
      </c>
      <c r="C680" s="392" t="s">
        <v>72</v>
      </c>
      <c r="D680" s="393">
        <v>1647</v>
      </c>
      <c r="E680" s="392">
        <v>0.77139999999999997</v>
      </c>
      <c r="F680" s="394"/>
      <c r="G680" s="394"/>
      <c r="H680" s="394" t="s">
        <v>100</v>
      </c>
      <c r="I680" s="394"/>
      <c r="J680" s="392">
        <v>2326633.17</v>
      </c>
      <c r="K680" s="392">
        <v>422110.55300000001</v>
      </c>
      <c r="L680" s="392">
        <v>596954.46900000004</v>
      </c>
      <c r="M680" s="393">
        <v>2</v>
      </c>
      <c r="N680" s="392">
        <v>2462311.56</v>
      </c>
      <c r="O680" s="392">
        <v>437185.93</v>
      </c>
      <c r="P680" s="392">
        <v>618274.27099999995</v>
      </c>
      <c r="Q680" s="393">
        <v>2</v>
      </c>
      <c r="R680" s="392">
        <v>5.6678340000000001E-2</v>
      </c>
      <c r="S680" s="392">
        <v>6.4439572000000001E-2</v>
      </c>
      <c r="T680" s="392">
        <f t="shared" si="10"/>
        <v>2.8331584023104841E-2</v>
      </c>
      <c r="U680" s="392"/>
    </row>
    <row r="681" spans="1:21">
      <c r="A681" s="392" t="s">
        <v>2150</v>
      </c>
      <c r="B681" s="392" t="s">
        <v>44</v>
      </c>
      <c r="C681" s="392" t="s">
        <v>72</v>
      </c>
      <c r="D681" s="393">
        <v>1891</v>
      </c>
      <c r="E681" s="392">
        <v>0.88570000000000004</v>
      </c>
      <c r="F681" s="394"/>
      <c r="G681" s="394"/>
      <c r="H681" s="394" t="s">
        <v>100</v>
      </c>
      <c r="I681" s="394"/>
      <c r="J681" s="392">
        <v>2115577.89</v>
      </c>
      <c r="K681" s="392">
        <v>422110.55300000001</v>
      </c>
      <c r="L681" s="392">
        <v>596954.46900000004</v>
      </c>
      <c r="M681" s="393">
        <v>2</v>
      </c>
      <c r="N681" s="392">
        <v>2507537.69</v>
      </c>
      <c r="O681" s="392">
        <v>407035.17599999998</v>
      </c>
      <c r="P681" s="392">
        <v>575634.66599999997</v>
      </c>
      <c r="Q681" s="393">
        <v>2</v>
      </c>
      <c r="R681" s="392">
        <v>0.16997325999999999</v>
      </c>
      <c r="S681" s="392">
        <v>6.6159493999999999E-2</v>
      </c>
      <c r="T681" s="392">
        <f t="shared" si="10"/>
        <v>8.4782608874338333E-2</v>
      </c>
      <c r="U681" s="392"/>
    </row>
    <row r="682" spans="1:21">
      <c r="A682" s="392" t="s">
        <v>2150</v>
      </c>
      <c r="B682" s="392" t="s">
        <v>44</v>
      </c>
      <c r="C682" s="392" t="s">
        <v>72</v>
      </c>
      <c r="D682" s="393">
        <v>2135</v>
      </c>
      <c r="E682" s="392">
        <v>1</v>
      </c>
      <c r="F682" s="394"/>
      <c r="G682" s="394"/>
      <c r="H682" s="394" t="s">
        <v>100</v>
      </c>
      <c r="I682" s="394" t="s">
        <v>100</v>
      </c>
      <c r="J682" s="392">
        <v>1874371.86</v>
      </c>
      <c r="K682" s="392">
        <v>361809.04499999998</v>
      </c>
      <c r="L682" s="392">
        <v>511675.25900000002</v>
      </c>
      <c r="M682" s="393">
        <v>2</v>
      </c>
      <c r="N682" s="392">
        <v>2175879.4</v>
      </c>
      <c r="O682" s="392">
        <v>361809.04499999998</v>
      </c>
      <c r="P682" s="392">
        <v>511675.25900000002</v>
      </c>
      <c r="Q682" s="393">
        <v>2</v>
      </c>
      <c r="R682" s="392">
        <v>0.14915930999999999</v>
      </c>
      <c r="S682" s="392">
        <v>6.4910006000000006E-2</v>
      </c>
      <c r="T682" s="392">
        <f t="shared" si="10"/>
        <v>7.4441687847286747E-2</v>
      </c>
      <c r="U682" s="392"/>
    </row>
    <row r="683" spans="1:21">
      <c r="A683" s="392" t="s">
        <v>2151</v>
      </c>
      <c r="B683" s="392" t="s">
        <v>44</v>
      </c>
      <c r="C683" s="392" t="s">
        <v>72</v>
      </c>
      <c r="D683" s="393">
        <v>549</v>
      </c>
      <c r="E683" s="392">
        <v>0.2571</v>
      </c>
      <c r="F683" s="394"/>
      <c r="G683" s="394"/>
      <c r="H683" s="394" t="s">
        <v>100</v>
      </c>
      <c r="I683" s="394"/>
      <c r="J683" s="392">
        <v>2477386.9300000002</v>
      </c>
      <c r="K683" s="392">
        <v>452261.30699999997</v>
      </c>
      <c r="L683" s="392">
        <v>639594.07299999997</v>
      </c>
      <c r="M683" s="393">
        <v>2</v>
      </c>
      <c r="N683" s="392">
        <v>547738.69299999997</v>
      </c>
      <c r="O683" s="392">
        <v>452261.30699999997</v>
      </c>
      <c r="P683" s="392">
        <v>639594.07299999997</v>
      </c>
      <c r="Q683" s="393">
        <v>2</v>
      </c>
      <c r="R683" s="392">
        <v>-1.50916129</v>
      </c>
      <c r="S683" s="392">
        <v>0.71508740800000004</v>
      </c>
      <c r="T683" s="392">
        <f t="shared" si="10"/>
        <v>-0.63787375384642009</v>
      </c>
      <c r="U683" s="392"/>
    </row>
    <row r="684" spans="1:21">
      <c r="A684" s="392" t="s">
        <v>2151</v>
      </c>
      <c r="B684" s="392" t="s">
        <v>44</v>
      </c>
      <c r="C684" s="392" t="s">
        <v>72</v>
      </c>
      <c r="D684" s="393">
        <v>732</v>
      </c>
      <c r="E684" s="392">
        <v>0.34289999999999998</v>
      </c>
      <c r="F684" s="394"/>
      <c r="G684" s="394"/>
      <c r="H684" s="394" t="s">
        <v>100</v>
      </c>
      <c r="I684" s="394"/>
      <c r="J684" s="392">
        <v>1723618.09</v>
      </c>
      <c r="K684" s="392">
        <v>331658.29100000003</v>
      </c>
      <c r="L684" s="392">
        <v>469035.65399999998</v>
      </c>
      <c r="M684" s="393">
        <v>2</v>
      </c>
      <c r="N684" s="392">
        <v>381909.54800000001</v>
      </c>
      <c r="O684" s="392">
        <v>346733.66800000001</v>
      </c>
      <c r="P684" s="392">
        <v>490355.45600000001</v>
      </c>
      <c r="Q684" s="393">
        <v>2</v>
      </c>
      <c r="R684" s="392">
        <v>-1.5069971099999999</v>
      </c>
      <c r="S684" s="392">
        <v>0.86129824200000005</v>
      </c>
      <c r="T684" s="392">
        <f t="shared" si="10"/>
        <v>-0.63723150329884193</v>
      </c>
      <c r="U684" s="392"/>
    </row>
    <row r="685" spans="1:21">
      <c r="A685" s="392" t="s">
        <v>2151</v>
      </c>
      <c r="B685" s="392" t="s">
        <v>44</v>
      </c>
      <c r="C685" s="392" t="s">
        <v>72</v>
      </c>
      <c r="D685" s="393">
        <v>1281</v>
      </c>
      <c r="E685" s="392">
        <v>0.6</v>
      </c>
      <c r="F685" s="394"/>
      <c r="G685" s="394"/>
      <c r="H685" s="394" t="s">
        <v>100</v>
      </c>
      <c r="I685" s="394"/>
      <c r="J685" s="392">
        <v>1437185.93</v>
      </c>
      <c r="K685" s="392">
        <v>316582.91499999998</v>
      </c>
      <c r="L685" s="392">
        <v>447715.85100000002</v>
      </c>
      <c r="M685" s="393">
        <v>2</v>
      </c>
      <c r="N685" s="392">
        <v>351758.79399999999</v>
      </c>
      <c r="O685" s="392">
        <v>301507.538</v>
      </c>
      <c r="P685" s="392">
        <v>426396.049</v>
      </c>
      <c r="Q685" s="393">
        <v>2</v>
      </c>
      <c r="R685" s="392">
        <v>-1.4074965699999999</v>
      </c>
      <c r="S685" s="392">
        <v>0.78321703300000001</v>
      </c>
      <c r="T685" s="392">
        <f t="shared" si="10"/>
        <v>-0.60674157308395404</v>
      </c>
      <c r="U685" s="392"/>
    </row>
    <row r="686" spans="1:21">
      <c r="A686" s="392" t="s">
        <v>2151</v>
      </c>
      <c r="B686" s="392" t="s">
        <v>44</v>
      </c>
      <c r="C686" s="392" t="s">
        <v>72</v>
      </c>
      <c r="D686" s="393">
        <v>1464</v>
      </c>
      <c r="E686" s="392">
        <v>0.68569999999999998</v>
      </c>
      <c r="F686" s="394"/>
      <c r="G686" s="394"/>
      <c r="H686" s="394" t="s">
        <v>100</v>
      </c>
      <c r="I686" s="394"/>
      <c r="J686" s="392">
        <v>2688442.21</v>
      </c>
      <c r="K686" s="392">
        <v>422110.55300000001</v>
      </c>
      <c r="L686" s="392">
        <v>596954.46900000004</v>
      </c>
      <c r="M686" s="393">
        <v>2</v>
      </c>
      <c r="N686" s="392">
        <v>939698.49199999997</v>
      </c>
      <c r="O686" s="392">
        <v>422110.55300000001</v>
      </c>
      <c r="P686" s="392">
        <v>596954.46900000004</v>
      </c>
      <c r="Q686" s="393">
        <v>2</v>
      </c>
      <c r="R686" s="392">
        <v>-1.0511581299999999</v>
      </c>
      <c r="S686" s="392">
        <v>0.22643065300000001</v>
      </c>
      <c r="T686" s="392">
        <f t="shared" si="10"/>
        <v>-0.48199445987196993</v>
      </c>
      <c r="U686" s="392"/>
    </row>
    <row r="687" spans="1:21">
      <c r="A687" s="392" t="s">
        <v>2151</v>
      </c>
      <c r="B687" s="392" t="s">
        <v>44</v>
      </c>
      <c r="C687" s="392" t="s">
        <v>72</v>
      </c>
      <c r="D687" s="393">
        <v>1647</v>
      </c>
      <c r="E687" s="392">
        <v>0.77139999999999997</v>
      </c>
      <c r="F687" s="394"/>
      <c r="G687" s="394"/>
      <c r="H687" s="394" t="s">
        <v>100</v>
      </c>
      <c r="I687" s="394"/>
      <c r="J687" s="392">
        <v>2326633.17</v>
      </c>
      <c r="K687" s="392">
        <v>422110.55300000001</v>
      </c>
      <c r="L687" s="392">
        <v>596954.46900000004</v>
      </c>
      <c r="M687" s="393">
        <v>2</v>
      </c>
      <c r="N687" s="392">
        <v>457286.43199999997</v>
      </c>
      <c r="O687" s="392">
        <v>422110.55300000001</v>
      </c>
      <c r="P687" s="392">
        <v>596954.46900000004</v>
      </c>
      <c r="Q687" s="393">
        <v>2</v>
      </c>
      <c r="R687" s="392">
        <v>-1.6268675500000001</v>
      </c>
      <c r="S687" s="392">
        <v>0.88498621300000002</v>
      </c>
      <c r="T687" s="392">
        <f t="shared" si="10"/>
        <v>-0.67148014499306652</v>
      </c>
      <c r="U687" s="392"/>
    </row>
    <row r="688" spans="1:21">
      <c r="A688" s="392" t="s">
        <v>2151</v>
      </c>
      <c r="B688" s="392" t="s">
        <v>44</v>
      </c>
      <c r="C688" s="392" t="s">
        <v>72</v>
      </c>
      <c r="D688" s="393">
        <v>1891</v>
      </c>
      <c r="E688" s="392">
        <v>0.88570000000000004</v>
      </c>
      <c r="F688" s="394"/>
      <c r="G688" s="394"/>
      <c r="H688" s="394" t="s">
        <v>100</v>
      </c>
      <c r="I688" s="394"/>
      <c r="J688" s="392">
        <v>2115577.89</v>
      </c>
      <c r="K688" s="392">
        <v>422110.55300000001</v>
      </c>
      <c r="L688" s="392">
        <v>596954.46900000004</v>
      </c>
      <c r="M688" s="393">
        <v>2</v>
      </c>
      <c r="N688" s="392">
        <v>427135.67800000001</v>
      </c>
      <c r="O688" s="392">
        <v>391959.799</v>
      </c>
      <c r="P688" s="392">
        <v>554314.86399999994</v>
      </c>
      <c r="Q688" s="393">
        <v>2</v>
      </c>
      <c r="R688" s="392">
        <v>-1.5999815799999999</v>
      </c>
      <c r="S688" s="392">
        <v>0.88188632600000005</v>
      </c>
      <c r="T688" s="392">
        <f t="shared" si="10"/>
        <v>-0.66403162088290713</v>
      </c>
      <c r="U688" s="392"/>
    </row>
    <row r="689" spans="1:21">
      <c r="A689" s="392" t="s">
        <v>2151</v>
      </c>
      <c r="B689" s="392" t="s">
        <v>44</v>
      </c>
      <c r="C689" s="392" t="s">
        <v>72</v>
      </c>
      <c r="D689" s="393">
        <v>2135</v>
      </c>
      <c r="E689" s="392">
        <v>1</v>
      </c>
      <c r="F689" s="394"/>
      <c r="G689" s="394"/>
      <c r="H689" s="394" t="s">
        <v>100</v>
      </c>
      <c r="I689" s="394" t="s">
        <v>100</v>
      </c>
      <c r="J689" s="392">
        <v>1874371.86</v>
      </c>
      <c r="K689" s="392">
        <v>361809.04499999998</v>
      </c>
      <c r="L689" s="392">
        <v>511675.25900000002</v>
      </c>
      <c r="M689" s="393">
        <v>2</v>
      </c>
      <c r="N689" s="392">
        <v>427135.67800000001</v>
      </c>
      <c r="O689" s="392">
        <v>361809.04499999998</v>
      </c>
      <c r="P689" s="392">
        <v>511675.25900000002</v>
      </c>
      <c r="Q689" s="393">
        <v>2</v>
      </c>
      <c r="R689" s="392">
        <v>-1.47892716</v>
      </c>
      <c r="S689" s="392">
        <v>0.75476903500000003</v>
      </c>
      <c r="T689" s="392">
        <f t="shared" si="10"/>
        <v>-0.62882096108954821</v>
      </c>
      <c r="U689" s="392"/>
    </row>
    <row r="690" spans="1:21">
      <c r="A690" s="392" t="s">
        <v>2152</v>
      </c>
      <c r="B690" s="392" t="s">
        <v>44</v>
      </c>
      <c r="C690" s="392" t="s">
        <v>72</v>
      </c>
      <c r="D690" s="393">
        <v>549</v>
      </c>
      <c r="E690" s="392">
        <v>0.2571</v>
      </c>
      <c r="F690" s="394"/>
      <c r="G690" s="394"/>
      <c r="H690" s="394" t="s">
        <v>100</v>
      </c>
      <c r="I690" s="394"/>
      <c r="J690" s="392">
        <v>2477386.9300000002</v>
      </c>
      <c r="K690" s="392">
        <v>452261.30699999997</v>
      </c>
      <c r="L690" s="392">
        <v>639594.07299999997</v>
      </c>
      <c r="M690" s="393">
        <v>2</v>
      </c>
      <c r="N690" s="392">
        <v>3351758.79</v>
      </c>
      <c r="O690" s="392">
        <v>452261.30699999997</v>
      </c>
      <c r="P690" s="392">
        <v>639594.07299999997</v>
      </c>
      <c r="Q690" s="393">
        <v>2</v>
      </c>
      <c r="R690" s="392">
        <v>0.30228086999999998</v>
      </c>
      <c r="S690" s="392">
        <v>5.1533401999999999E-2</v>
      </c>
      <c r="T690" s="392">
        <f t="shared" si="10"/>
        <v>0.1500000003431034</v>
      </c>
      <c r="U690" s="392"/>
    </row>
    <row r="691" spans="1:21">
      <c r="A691" s="392" t="s">
        <v>2152</v>
      </c>
      <c r="B691" s="392" t="s">
        <v>44</v>
      </c>
      <c r="C691" s="392" t="s">
        <v>72</v>
      </c>
      <c r="D691" s="393">
        <v>732</v>
      </c>
      <c r="E691" s="392">
        <v>0.34289999999999998</v>
      </c>
      <c r="F691" s="394"/>
      <c r="G691" s="394"/>
      <c r="H691" s="394" t="s">
        <v>100</v>
      </c>
      <c r="I691" s="394"/>
      <c r="J691" s="392">
        <v>1723618.09</v>
      </c>
      <c r="K691" s="392">
        <v>331658.29100000003</v>
      </c>
      <c r="L691" s="392">
        <v>469035.65399999998</v>
      </c>
      <c r="M691" s="393">
        <v>2</v>
      </c>
      <c r="N691" s="392">
        <v>2507537.69</v>
      </c>
      <c r="O691" s="392">
        <v>331658.29100000003</v>
      </c>
      <c r="P691" s="392">
        <v>469035.65399999998</v>
      </c>
      <c r="Q691" s="393">
        <v>2</v>
      </c>
      <c r="R691" s="392">
        <v>0.37487565</v>
      </c>
      <c r="S691" s="392">
        <v>5.4519295000000002E-2</v>
      </c>
      <c r="T691" s="392">
        <f t="shared" si="10"/>
        <v>0.18527315957154378</v>
      </c>
      <c r="U691" s="392"/>
    </row>
    <row r="692" spans="1:21">
      <c r="A692" s="392" t="s">
        <v>2152</v>
      </c>
      <c r="B692" s="392" t="s">
        <v>44</v>
      </c>
      <c r="C692" s="392" t="s">
        <v>72</v>
      </c>
      <c r="D692" s="393">
        <v>1281</v>
      </c>
      <c r="E692" s="392">
        <v>0.6</v>
      </c>
      <c r="F692" s="394"/>
      <c r="G692" s="394"/>
      <c r="H692" s="394" t="s">
        <v>100</v>
      </c>
      <c r="I692" s="394"/>
      <c r="J692" s="392">
        <v>1437185.93</v>
      </c>
      <c r="K692" s="392">
        <v>316582.91499999998</v>
      </c>
      <c r="L692" s="392">
        <v>447715.85100000002</v>
      </c>
      <c r="M692" s="393">
        <v>2</v>
      </c>
      <c r="N692" s="392">
        <v>1994974.87</v>
      </c>
      <c r="O692" s="392">
        <v>301507.538</v>
      </c>
      <c r="P692" s="392">
        <v>426396.049</v>
      </c>
      <c r="Q692" s="393">
        <v>2</v>
      </c>
      <c r="R692" s="392">
        <v>0.32794446999999999</v>
      </c>
      <c r="S692" s="392">
        <v>7.1364490000000003E-2</v>
      </c>
      <c r="T692" s="392">
        <f t="shared" si="10"/>
        <v>0.16251830042461887</v>
      </c>
      <c r="U692" s="392"/>
    </row>
    <row r="693" spans="1:21">
      <c r="A693" s="392" t="s">
        <v>2152</v>
      </c>
      <c r="B693" s="392" t="s">
        <v>44</v>
      </c>
      <c r="C693" s="392" t="s">
        <v>72</v>
      </c>
      <c r="D693" s="393">
        <v>1464</v>
      </c>
      <c r="E693" s="392">
        <v>0.68569999999999998</v>
      </c>
      <c r="F693" s="394"/>
      <c r="G693" s="394"/>
      <c r="H693" s="394" t="s">
        <v>100</v>
      </c>
      <c r="I693" s="394"/>
      <c r="J693" s="392">
        <v>2688442.21</v>
      </c>
      <c r="K693" s="392">
        <v>422110.55300000001</v>
      </c>
      <c r="L693" s="392">
        <v>596954.46900000004</v>
      </c>
      <c r="M693" s="393">
        <v>2</v>
      </c>
      <c r="N693" s="392">
        <v>3396984.92</v>
      </c>
      <c r="O693" s="392">
        <v>422110.55300000001</v>
      </c>
      <c r="P693" s="392">
        <v>596954.46900000004</v>
      </c>
      <c r="Q693" s="393">
        <v>2</v>
      </c>
      <c r="R693" s="392">
        <v>0.23392632999999999</v>
      </c>
      <c r="S693" s="392">
        <v>4.0092570000000001E-2</v>
      </c>
      <c r="T693" s="392">
        <f t="shared" si="10"/>
        <v>0.11643269977008171</v>
      </c>
      <c r="U693" s="392"/>
    </row>
    <row r="694" spans="1:21">
      <c r="A694" s="392" t="s">
        <v>2152</v>
      </c>
      <c r="B694" s="392" t="s">
        <v>44</v>
      </c>
      <c r="C694" s="392" t="s">
        <v>72</v>
      </c>
      <c r="D694" s="393">
        <v>1647</v>
      </c>
      <c r="E694" s="392">
        <v>0.77139999999999997</v>
      </c>
      <c r="F694" s="394"/>
      <c r="G694" s="394"/>
      <c r="H694" s="394" t="s">
        <v>100</v>
      </c>
      <c r="I694" s="394"/>
      <c r="J694" s="392">
        <v>2326633.17</v>
      </c>
      <c r="K694" s="392">
        <v>422110.55300000001</v>
      </c>
      <c r="L694" s="392">
        <v>596954.46900000004</v>
      </c>
      <c r="M694" s="393">
        <v>2</v>
      </c>
      <c r="N694" s="392">
        <v>2914572.86</v>
      </c>
      <c r="O694" s="392">
        <v>422110.55300000001</v>
      </c>
      <c r="P694" s="392">
        <v>596954.46900000004</v>
      </c>
      <c r="Q694" s="393">
        <v>2</v>
      </c>
      <c r="R694" s="392">
        <v>0.22530105</v>
      </c>
      <c r="S694" s="392">
        <v>5.3890237000000001E-2</v>
      </c>
      <c r="T694" s="392">
        <f t="shared" si="10"/>
        <v>0.11217641257273758</v>
      </c>
      <c r="U694" s="392"/>
    </row>
    <row r="695" spans="1:21">
      <c r="A695" s="392" t="s">
        <v>2152</v>
      </c>
      <c r="B695" s="392" t="s">
        <v>44</v>
      </c>
      <c r="C695" s="392" t="s">
        <v>72</v>
      </c>
      <c r="D695" s="393">
        <v>1891</v>
      </c>
      <c r="E695" s="392">
        <v>0.88570000000000004</v>
      </c>
      <c r="F695" s="394"/>
      <c r="G695" s="394"/>
      <c r="H695" s="394" t="s">
        <v>100</v>
      </c>
      <c r="I695" s="394"/>
      <c r="J695" s="392">
        <v>2115577.89</v>
      </c>
      <c r="K695" s="392">
        <v>422110.55300000001</v>
      </c>
      <c r="L695" s="392">
        <v>596954.46900000004</v>
      </c>
      <c r="M695" s="393">
        <v>2</v>
      </c>
      <c r="N695" s="392">
        <v>2793969.85</v>
      </c>
      <c r="O695" s="392">
        <v>407035.17599999998</v>
      </c>
      <c r="P695" s="392">
        <v>575634.66599999997</v>
      </c>
      <c r="Q695" s="393">
        <v>2</v>
      </c>
      <c r="R695" s="392">
        <v>0.27813546</v>
      </c>
      <c r="S695" s="392">
        <v>6.1033869999999997E-2</v>
      </c>
      <c r="T695" s="392">
        <f t="shared" si="10"/>
        <v>0.1381780962170662</v>
      </c>
      <c r="U695" s="392"/>
    </row>
    <row r="696" spans="1:21">
      <c r="A696" s="392" t="s">
        <v>2152</v>
      </c>
      <c r="B696" s="392" t="s">
        <v>44</v>
      </c>
      <c r="C696" s="392" t="s">
        <v>72</v>
      </c>
      <c r="D696" s="393">
        <v>2135</v>
      </c>
      <c r="E696" s="392">
        <v>1</v>
      </c>
      <c r="F696" s="394"/>
      <c r="G696" s="394"/>
      <c r="H696" s="394" t="s">
        <v>100</v>
      </c>
      <c r="I696" s="394" t="s">
        <v>100</v>
      </c>
      <c r="J696" s="392">
        <v>1874371.86</v>
      </c>
      <c r="K696" s="392">
        <v>361809.04499999998</v>
      </c>
      <c r="L696" s="392">
        <v>511675.25900000002</v>
      </c>
      <c r="M696" s="393">
        <v>2</v>
      </c>
      <c r="N696" s="392">
        <v>2628140.7000000002</v>
      </c>
      <c r="O696" s="392">
        <v>361809.04499999998</v>
      </c>
      <c r="P696" s="392">
        <v>511675.25900000002</v>
      </c>
      <c r="Q696" s="393">
        <v>2</v>
      </c>
      <c r="R696" s="392">
        <v>0.33800303999999998</v>
      </c>
      <c r="S696" s="392">
        <v>5.6212670999999999E-2</v>
      </c>
      <c r="T696" s="392">
        <f t="shared" si="10"/>
        <v>0.16741071345284597</v>
      </c>
      <c r="U696" s="392"/>
    </row>
    <row r="697" spans="1:21">
      <c r="A697" s="392" t="s">
        <v>2153</v>
      </c>
      <c r="B697" s="392" t="s">
        <v>44</v>
      </c>
      <c r="C697" s="392" t="s">
        <v>72</v>
      </c>
      <c r="D697" s="393">
        <v>549</v>
      </c>
      <c r="E697" s="392">
        <v>0.2571</v>
      </c>
      <c r="F697" s="394"/>
      <c r="G697" s="394"/>
      <c r="H697" s="394" t="s">
        <v>100</v>
      </c>
      <c r="I697" s="394"/>
      <c r="J697" s="392">
        <v>2477386.9300000002</v>
      </c>
      <c r="K697" s="392">
        <v>452261.30699999997</v>
      </c>
      <c r="L697" s="392">
        <v>639594.07299999997</v>
      </c>
      <c r="M697" s="393">
        <v>2</v>
      </c>
      <c r="N697" s="392">
        <v>2311557.79</v>
      </c>
      <c r="O697" s="392">
        <v>452261.30699999997</v>
      </c>
      <c r="P697" s="392">
        <v>639594.07299999997</v>
      </c>
      <c r="Q697" s="393">
        <v>2</v>
      </c>
      <c r="R697" s="392">
        <v>-6.9282679999999999E-2</v>
      </c>
      <c r="S697" s="392">
        <v>7.1606385999999994E-2</v>
      </c>
      <c r="T697" s="392">
        <f t="shared" si="10"/>
        <v>-3.4627490960054373E-2</v>
      </c>
      <c r="U697" s="392"/>
    </row>
    <row r="698" spans="1:21">
      <c r="A698" s="392" t="s">
        <v>2153</v>
      </c>
      <c r="B698" s="392" t="s">
        <v>44</v>
      </c>
      <c r="C698" s="392" t="s">
        <v>72</v>
      </c>
      <c r="D698" s="393">
        <v>732</v>
      </c>
      <c r="E698" s="392">
        <v>0.34289999999999998</v>
      </c>
      <c r="F698" s="394"/>
      <c r="G698" s="394"/>
      <c r="H698" s="394" t="s">
        <v>100</v>
      </c>
      <c r="I698" s="394"/>
      <c r="J698" s="392">
        <v>1723618.09</v>
      </c>
      <c r="K698" s="392">
        <v>331658.29100000003</v>
      </c>
      <c r="L698" s="392">
        <v>469035.65399999998</v>
      </c>
      <c r="M698" s="393">
        <v>2</v>
      </c>
      <c r="N698" s="392">
        <v>2371859.2999999998</v>
      </c>
      <c r="O698" s="392">
        <v>331658.29100000003</v>
      </c>
      <c r="P698" s="392">
        <v>469035.65399999998</v>
      </c>
      <c r="Q698" s="393">
        <v>2</v>
      </c>
      <c r="R698" s="392">
        <v>0.31924854000000003</v>
      </c>
      <c r="S698" s="392">
        <v>5.6577959999999997E-2</v>
      </c>
      <c r="T698" s="392">
        <f t="shared" si="10"/>
        <v>0.15828220943981328</v>
      </c>
      <c r="U698" s="392"/>
    </row>
    <row r="699" spans="1:21">
      <c r="A699" s="392" t="s">
        <v>2153</v>
      </c>
      <c r="B699" s="392" t="s">
        <v>44</v>
      </c>
      <c r="C699" s="392" t="s">
        <v>72</v>
      </c>
      <c r="D699" s="393">
        <v>1281</v>
      </c>
      <c r="E699" s="392">
        <v>0.6</v>
      </c>
      <c r="F699" s="394"/>
      <c r="G699" s="394"/>
      <c r="H699" s="394" t="s">
        <v>100</v>
      </c>
      <c r="I699" s="394"/>
      <c r="J699" s="392">
        <v>1437185.93</v>
      </c>
      <c r="K699" s="392">
        <v>316582.91499999998</v>
      </c>
      <c r="L699" s="392">
        <v>447715.85100000002</v>
      </c>
      <c r="M699" s="393">
        <v>2</v>
      </c>
      <c r="N699" s="392">
        <v>1648241.21</v>
      </c>
      <c r="O699" s="392">
        <v>286432.16100000002</v>
      </c>
      <c r="P699" s="392">
        <v>405076.24699999997</v>
      </c>
      <c r="Q699" s="393">
        <v>2</v>
      </c>
      <c r="R699" s="392">
        <v>0.1370218</v>
      </c>
      <c r="S699" s="392">
        <v>7.8722813000000003E-2</v>
      </c>
      <c r="T699" s="392">
        <f t="shared" si="10"/>
        <v>6.8403909871616694E-2</v>
      </c>
      <c r="U699" s="392"/>
    </row>
    <row r="700" spans="1:21">
      <c r="A700" s="392" t="s">
        <v>2153</v>
      </c>
      <c r="B700" s="392" t="s">
        <v>44</v>
      </c>
      <c r="C700" s="392" t="s">
        <v>72</v>
      </c>
      <c r="D700" s="393">
        <v>1464</v>
      </c>
      <c r="E700" s="392">
        <v>0.68569999999999998</v>
      </c>
      <c r="F700" s="394"/>
      <c r="G700" s="394"/>
      <c r="H700" s="394" t="s">
        <v>100</v>
      </c>
      <c r="I700" s="394"/>
      <c r="J700" s="392">
        <v>2688442.21</v>
      </c>
      <c r="K700" s="392">
        <v>422110.55300000001</v>
      </c>
      <c r="L700" s="392">
        <v>596954.46900000004</v>
      </c>
      <c r="M700" s="393">
        <v>2</v>
      </c>
      <c r="N700" s="392">
        <v>2854271.36</v>
      </c>
      <c r="O700" s="392">
        <v>422110.55300000001</v>
      </c>
      <c r="P700" s="392">
        <v>596954.46900000004</v>
      </c>
      <c r="Q700" s="393">
        <v>2</v>
      </c>
      <c r="R700" s="392">
        <v>5.9854669999999999E-2</v>
      </c>
      <c r="S700" s="392">
        <v>4.6522595E-2</v>
      </c>
      <c r="T700" s="392">
        <f t="shared" si="10"/>
        <v>2.9918405110729886E-2</v>
      </c>
      <c r="U700" s="392"/>
    </row>
    <row r="701" spans="1:21">
      <c r="A701" s="392" t="s">
        <v>2153</v>
      </c>
      <c r="B701" s="392" t="s">
        <v>44</v>
      </c>
      <c r="C701" s="392" t="s">
        <v>72</v>
      </c>
      <c r="D701" s="393">
        <v>1647</v>
      </c>
      <c r="E701" s="392">
        <v>0.77139999999999997</v>
      </c>
      <c r="F701" s="394"/>
      <c r="G701" s="394"/>
      <c r="H701" s="394" t="s">
        <v>100</v>
      </c>
      <c r="I701" s="394"/>
      <c r="J701" s="392">
        <v>2326633.17</v>
      </c>
      <c r="K701" s="392">
        <v>422110.55300000001</v>
      </c>
      <c r="L701" s="392">
        <v>596954.46900000004</v>
      </c>
      <c r="M701" s="393">
        <v>2</v>
      </c>
      <c r="N701" s="392">
        <v>2190954.77</v>
      </c>
      <c r="O701" s="392">
        <v>437185.93</v>
      </c>
      <c r="P701" s="392">
        <v>618274.27099999995</v>
      </c>
      <c r="Q701" s="393">
        <v>2</v>
      </c>
      <c r="R701" s="392">
        <v>-6.0084810000000002E-2</v>
      </c>
      <c r="S701" s="392">
        <v>7.2731931E-2</v>
      </c>
      <c r="T701" s="392">
        <f t="shared" si="10"/>
        <v>-3.0033372189319223E-2</v>
      </c>
      <c r="U701" s="392"/>
    </row>
    <row r="702" spans="1:21">
      <c r="A702" s="392" t="s">
        <v>2153</v>
      </c>
      <c r="B702" s="392" t="s">
        <v>44</v>
      </c>
      <c r="C702" s="392" t="s">
        <v>72</v>
      </c>
      <c r="D702" s="393">
        <v>1891</v>
      </c>
      <c r="E702" s="392">
        <v>0.88570000000000004</v>
      </c>
      <c r="F702" s="394"/>
      <c r="G702" s="394"/>
      <c r="H702" s="394" t="s">
        <v>100</v>
      </c>
      <c r="I702" s="394"/>
      <c r="J702" s="392">
        <v>2115577.89</v>
      </c>
      <c r="K702" s="392">
        <v>422110.55300000001</v>
      </c>
      <c r="L702" s="392">
        <v>596954.46900000004</v>
      </c>
      <c r="M702" s="393">
        <v>2</v>
      </c>
      <c r="N702" s="392">
        <v>2100502.5099999998</v>
      </c>
      <c r="O702" s="392">
        <v>407035.17599999998</v>
      </c>
      <c r="P702" s="392">
        <v>575634.66599999997</v>
      </c>
      <c r="Q702" s="393">
        <v>2</v>
      </c>
      <c r="R702" s="392">
        <v>-7.1513999999999996E-3</v>
      </c>
      <c r="S702" s="392">
        <v>7.7360852999999993E-2</v>
      </c>
      <c r="T702" s="392">
        <f t="shared" si="10"/>
        <v>-3.575686080369898E-3</v>
      </c>
      <c r="U702" s="392"/>
    </row>
    <row r="703" spans="1:21">
      <c r="A703" s="392" t="s">
        <v>2153</v>
      </c>
      <c r="B703" s="392" t="s">
        <v>44</v>
      </c>
      <c r="C703" s="392" t="s">
        <v>72</v>
      </c>
      <c r="D703" s="393">
        <v>2135</v>
      </c>
      <c r="E703" s="392">
        <v>1</v>
      </c>
      <c r="F703" s="394"/>
      <c r="G703" s="394"/>
      <c r="H703" s="394" t="s">
        <v>100</v>
      </c>
      <c r="I703" s="394" t="s">
        <v>100</v>
      </c>
      <c r="J703" s="392">
        <v>1874371.86</v>
      </c>
      <c r="K703" s="392">
        <v>361809.04499999998</v>
      </c>
      <c r="L703" s="392">
        <v>511675.25900000002</v>
      </c>
      <c r="M703" s="393">
        <v>2</v>
      </c>
      <c r="N703" s="392">
        <v>1994974.87</v>
      </c>
      <c r="O703" s="392">
        <v>346733.66800000001</v>
      </c>
      <c r="P703" s="392">
        <v>490355.45600000001</v>
      </c>
      <c r="Q703" s="393">
        <v>2</v>
      </c>
      <c r="R703" s="392">
        <v>6.2357860000000001E-2</v>
      </c>
      <c r="S703" s="392">
        <v>6.7468050000000002E-2</v>
      </c>
      <c r="T703" s="392">
        <f t="shared" ref="T703:T766" si="11">(N703-J703)/(J703+N703)</f>
        <v>3.1168829886692527E-2</v>
      </c>
      <c r="U703" s="392"/>
    </row>
    <row r="704" spans="1:21">
      <c r="A704" s="392" t="s">
        <v>2154</v>
      </c>
      <c r="B704" s="392" t="s">
        <v>44</v>
      </c>
      <c r="C704" s="392" t="s">
        <v>72</v>
      </c>
      <c r="D704" s="393">
        <v>549</v>
      </c>
      <c r="E704" s="392">
        <v>0.2571</v>
      </c>
      <c r="F704" s="394"/>
      <c r="G704" s="394"/>
      <c r="H704" s="394" t="s">
        <v>100</v>
      </c>
      <c r="I704" s="394"/>
      <c r="J704" s="392">
        <v>2477386.9300000002</v>
      </c>
      <c r="K704" s="392">
        <v>452261.30699999997</v>
      </c>
      <c r="L704" s="392">
        <v>639594.07299999997</v>
      </c>
      <c r="M704" s="393">
        <v>2</v>
      </c>
      <c r="N704" s="392">
        <v>2522613.0699999998</v>
      </c>
      <c r="O704" s="392">
        <v>467336.68300000002</v>
      </c>
      <c r="P704" s="392">
        <v>660913.87600000005</v>
      </c>
      <c r="Q704" s="393">
        <v>2</v>
      </c>
      <c r="R704" s="392">
        <v>1.8090950000000001E-2</v>
      </c>
      <c r="S704" s="392">
        <v>6.7647497000000001E-2</v>
      </c>
      <c r="T704" s="392">
        <f t="shared" si="11"/>
        <v>9.045227999999933E-3</v>
      </c>
      <c r="U704" s="392"/>
    </row>
    <row r="705" spans="1:21">
      <c r="A705" s="392" t="s">
        <v>2154</v>
      </c>
      <c r="B705" s="392" t="s">
        <v>44</v>
      </c>
      <c r="C705" s="392" t="s">
        <v>72</v>
      </c>
      <c r="D705" s="393">
        <v>732</v>
      </c>
      <c r="E705" s="392">
        <v>0.34289999999999998</v>
      </c>
      <c r="F705" s="394"/>
      <c r="G705" s="394"/>
      <c r="H705" s="394" t="s">
        <v>100</v>
      </c>
      <c r="I705" s="394"/>
      <c r="J705" s="392">
        <v>1723618.09</v>
      </c>
      <c r="K705" s="392">
        <v>331658.29100000003</v>
      </c>
      <c r="L705" s="392">
        <v>469035.65399999998</v>
      </c>
      <c r="M705" s="393">
        <v>2</v>
      </c>
      <c r="N705" s="392">
        <v>1874371.86</v>
      </c>
      <c r="O705" s="392">
        <v>331658.29100000003</v>
      </c>
      <c r="P705" s="392">
        <v>469035.65399999998</v>
      </c>
      <c r="Q705" s="393">
        <v>2</v>
      </c>
      <c r="R705" s="392">
        <v>8.3847969999999994E-2</v>
      </c>
      <c r="S705" s="392">
        <v>6.8334461999999999E-2</v>
      </c>
      <c r="T705" s="392">
        <f t="shared" si="11"/>
        <v>4.189944165908524E-2</v>
      </c>
      <c r="U705" s="392"/>
    </row>
    <row r="706" spans="1:21">
      <c r="A706" s="392" t="s">
        <v>2154</v>
      </c>
      <c r="B706" s="392" t="s">
        <v>44</v>
      </c>
      <c r="C706" s="392" t="s">
        <v>72</v>
      </c>
      <c r="D706" s="393">
        <v>1281</v>
      </c>
      <c r="E706" s="392">
        <v>0.6</v>
      </c>
      <c r="F706" s="394"/>
      <c r="G706" s="394"/>
      <c r="H706" s="394" t="s">
        <v>100</v>
      </c>
      <c r="I706" s="394"/>
      <c r="J706" s="392">
        <v>1437185.93</v>
      </c>
      <c r="K706" s="392">
        <v>316582.91499999998</v>
      </c>
      <c r="L706" s="392">
        <v>447715.85100000002</v>
      </c>
      <c r="M706" s="393">
        <v>2</v>
      </c>
      <c r="N706" s="392">
        <v>1603015.08</v>
      </c>
      <c r="O706" s="392">
        <v>301507.538</v>
      </c>
      <c r="P706" s="392">
        <v>426396.049</v>
      </c>
      <c r="Q706" s="393">
        <v>2</v>
      </c>
      <c r="R706" s="392">
        <v>0.10919929</v>
      </c>
      <c r="S706" s="392">
        <v>8.3900165999999998E-2</v>
      </c>
      <c r="T706" s="392">
        <f t="shared" si="11"/>
        <v>5.4545455861157076E-2</v>
      </c>
      <c r="U706" s="392"/>
    </row>
    <row r="707" spans="1:21">
      <c r="A707" s="392" t="s">
        <v>2154</v>
      </c>
      <c r="B707" s="392" t="s">
        <v>44</v>
      </c>
      <c r="C707" s="392" t="s">
        <v>72</v>
      </c>
      <c r="D707" s="393">
        <v>1464</v>
      </c>
      <c r="E707" s="392">
        <v>0.68569999999999998</v>
      </c>
      <c r="F707" s="394"/>
      <c r="G707" s="394"/>
      <c r="H707" s="394" t="s">
        <v>100</v>
      </c>
      <c r="I707" s="394"/>
      <c r="J707" s="392">
        <v>2688442.21</v>
      </c>
      <c r="K707" s="392">
        <v>422110.55300000001</v>
      </c>
      <c r="L707" s="392">
        <v>596954.46900000004</v>
      </c>
      <c r="M707" s="393">
        <v>2</v>
      </c>
      <c r="N707" s="392">
        <v>2432160.7999999998</v>
      </c>
      <c r="O707" s="392">
        <v>422110.55300000001</v>
      </c>
      <c r="P707" s="392">
        <v>596954.46900000004</v>
      </c>
      <c r="Q707" s="393">
        <v>2</v>
      </c>
      <c r="R707" s="392">
        <v>-0.10018183999999999</v>
      </c>
      <c r="S707" s="392">
        <v>5.4772828000000003E-2</v>
      </c>
      <c r="T707" s="392">
        <f t="shared" si="11"/>
        <v>-5.0049068342050626E-2</v>
      </c>
      <c r="U707" s="392"/>
    </row>
    <row r="708" spans="1:21">
      <c r="A708" s="392" t="s">
        <v>2154</v>
      </c>
      <c r="B708" s="392" t="s">
        <v>44</v>
      </c>
      <c r="C708" s="392" t="s">
        <v>72</v>
      </c>
      <c r="D708" s="393">
        <v>1647</v>
      </c>
      <c r="E708" s="392">
        <v>0.77139999999999997</v>
      </c>
      <c r="F708" s="394"/>
      <c r="G708" s="394"/>
      <c r="H708" s="394" t="s">
        <v>100</v>
      </c>
      <c r="I708" s="394"/>
      <c r="J708" s="392">
        <v>2326633.17</v>
      </c>
      <c r="K708" s="392">
        <v>422110.55300000001</v>
      </c>
      <c r="L708" s="392">
        <v>596954.46900000004</v>
      </c>
      <c r="M708" s="393">
        <v>2</v>
      </c>
      <c r="N708" s="392">
        <v>1949748.74</v>
      </c>
      <c r="O708" s="392">
        <v>407035.17599999998</v>
      </c>
      <c r="P708" s="392">
        <v>575634.66599999997</v>
      </c>
      <c r="Q708" s="393">
        <v>2</v>
      </c>
      <c r="R708" s="392">
        <v>-0.17672171</v>
      </c>
      <c r="S708" s="392">
        <v>7.649715E-2</v>
      </c>
      <c r="T708" s="392">
        <f t="shared" si="11"/>
        <v>-8.8131611706308038E-2</v>
      </c>
      <c r="U708" s="392"/>
    </row>
    <row r="709" spans="1:21">
      <c r="A709" s="392" t="s">
        <v>2154</v>
      </c>
      <c r="B709" s="392" t="s">
        <v>44</v>
      </c>
      <c r="C709" s="392" t="s">
        <v>72</v>
      </c>
      <c r="D709" s="393">
        <v>1891</v>
      </c>
      <c r="E709" s="392">
        <v>0.88570000000000004</v>
      </c>
      <c r="F709" s="394"/>
      <c r="G709" s="394"/>
      <c r="H709" s="394" t="s">
        <v>100</v>
      </c>
      <c r="I709" s="394"/>
      <c r="J709" s="392">
        <v>2115577.89</v>
      </c>
      <c r="K709" s="392">
        <v>422110.55300000001</v>
      </c>
      <c r="L709" s="392">
        <v>596954.46900000004</v>
      </c>
      <c r="M709" s="393">
        <v>2</v>
      </c>
      <c r="N709" s="392">
        <v>1814070.35</v>
      </c>
      <c r="O709" s="392">
        <v>407035.17599999998</v>
      </c>
      <c r="P709" s="392">
        <v>575634.66599999997</v>
      </c>
      <c r="Q709" s="393">
        <v>2</v>
      </c>
      <c r="R709" s="392">
        <v>-0.15375488000000001</v>
      </c>
      <c r="S709" s="392">
        <v>9.0155119000000006E-2</v>
      </c>
      <c r="T709" s="392">
        <f t="shared" si="11"/>
        <v>-7.6726343322780471E-2</v>
      </c>
      <c r="U709" s="392"/>
    </row>
    <row r="710" spans="1:21">
      <c r="A710" s="392" t="s">
        <v>2154</v>
      </c>
      <c r="B710" s="392" t="s">
        <v>44</v>
      </c>
      <c r="C710" s="392" t="s">
        <v>72</v>
      </c>
      <c r="D710" s="393">
        <v>2135</v>
      </c>
      <c r="E710" s="392">
        <v>1</v>
      </c>
      <c r="F710" s="394"/>
      <c r="G710" s="394"/>
      <c r="H710" s="394" t="s">
        <v>100</v>
      </c>
      <c r="I710" s="394" t="s">
        <v>100</v>
      </c>
      <c r="J710" s="392">
        <v>1874371.86</v>
      </c>
      <c r="K710" s="392">
        <v>361809.04499999998</v>
      </c>
      <c r="L710" s="392">
        <v>511675.25900000002</v>
      </c>
      <c r="M710" s="393">
        <v>2</v>
      </c>
      <c r="N710" s="392">
        <v>1603015.08</v>
      </c>
      <c r="O710" s="392">
        <v>361809.04499999998</v>
      </c>
      <c r="P710" s="392">
        <v>511675.25900000002</v>
      </c>
      <c r="Q710" s="393">
        <v>2</v>
      </c>
      <c r="R710" s="392">
        <v>-0.15638732</v>
      </c>
      <c r="S710" s="392">
        <v>8.8203279999999995E-2</v>
      </c>
      <c r="T710" s="392">
        <f t="shared" si="11"/>
        <v>-7.8034680834224338E-2</v>
      </c>
      <c r="U710" s="392"/>
    </row>
    <row r="711" spans="1:21">
      <c r="A711" s="392" t="s">
        <v>2155</v>
      </c>
      <c r="B711" s="392" t="s">
        <v>44</v>
      </c>
      <c r="C711" s="392" t="s">
        <v>72</v>
      </c>
      <c r="D711" s="393">
        <v>549</v>
      </c>
      <c r="E711" s="392">
        <v>0.2571</v>
      </c>
      <c r="F711" s="394"/>
      <c r="G711" s="394"/>
      <c r="H711" s="394" t="s">
        <v>100</v>
      </c>
      <c r="I711" s="394"/>
      <c r="J711" s="392">
        <v>2477386.9300000002</v>
      </c>
      <c r="K711" s="392">
        <v>452261.30699999997</v>
      </c>
      <c r="L711" s="392">
        <v>639594.07299999997</v>
      </c>
      <c r="M711" s="393">
        <v>2</v>
      </c>
      <c r="N711" s="392">
        <v>984924.62300000002</v>
      </c>
      <c r="O711" s="392">
        <v>467336.68300000002</v>
      </c>
      <c r="P711" s="392">
        <v>660913.87600000005</v>
      </c>
      <c r="Q711" s="393">
        <v>2</v>
      </c>
      <c r="R711" s="392">
        <v>-0.92239450999999995</v>
      </c>
      <c r="S711" s="392">
        <v>0.25846718000000002</v>
      </c>
      <c r="T711" s="392">
        <f t="shared" si="11"/>
        <v>-0.43105950581103003</v>
      </c>
      <c r="U711" s="392"/>
    </row>
    <row r="712" spans="1:21">
      <c r="A712" s="392" t="s">
        <v>2155</v>
      </c>
      <c r="B712" s="392" t="s">
        <v>44</v>
      </c>
      <c r="C712" s="392" t="s">
        <v>72</v>
      </c>
      <c r="D712" s="393">
        <v>732</v>
      </c>
      <c r="E712" s="392">
        <v>0.34289999999999998</v>
      </c>
      <c r="F712" s="394"/>
      <c r="G712" s="394"/>
      <c r="H712" s="394" t="s">
        <v>100</v>
      </c>
      <c r="I712" s="394"/>
      <c r="J712" s="392">
        <v>1723618.09</v>
      </c>
      <c r="K712" s="392">
        <v>331658.29100000003</v>
      </c>
      <c r="L712" s="392">
        <v>469035.65399999998</v>
      </c>
      <c r="M712" s="393">
        <v>2</v>
      </c>
      <c r="N712" s="392">
        <v>743718.59299999999</v>
      </c>
      <c r="O712" s="392">
        <v>346733.66800000001</v>
      </c>
      <c r="P712" s="392">
        <v>490355.45600000001</v>
      </c>
      <c r="Q712" s="393">
        <v>2</v>
      </c>
      <c r="R712" s="392">
        <v>-0.84051816999999995</v>
      </c>
      <c r="S712" s="392">
        <v>0.25438294900000002</v>
      </c>
      <c r="T712" s="392">
        <f t="shared" si="11"/>
        <v>-0.39714867604065857</v>
      </c>
      <c r="U712" s="392"/>
    </row>
    <row r="713" spans="1:21">
      <c r="A713" s="392" t="s">
        <v>2155</v>
      </c>
      <c r="B713" s="392" t="s">
        <v>44</v>
      </c>
      <c r="C713" s="392" t="s">
        <v>72</v>
      </c>
      <c r="D713" s="393">
        <v>1281</v>
      </c>
      <c r="E713" s="392">
        <v>0.6</v>
      </c>
      <c r="F713" s="394"/>
      <c r="G713" s="394"/>
      <c r="H713" s="394" t="s">
        <v>100</v>
      </c>
      <c r="I713" s="394"/>
      <c r="J713" s="392">
        <v>1437185.93</v>
      </c>
      <c r="K713" s="392">
        <v>316582.91499999998</v>
      </c>
      <c r="L713" s="392">
        <v>447715.85100000002</v>
      </c>
      <c r="M713" s="393">
        <v>2</v>
      </c>
      <c r="N713" s="392">
        <v>668341.70900000003</v>
      </c>
      <c r="O713" s="392">
        <v>301507.538</v>
      </c>
      <c r="P713" s="392">
        <v>426396.049</v>
      </c>
      <c r="Q713" s="393">
        <v>2</v>
      </c>
      <c r="R713" s="392">
        <v>-0.76564268000000002</v>
      </c>
      <c r="S713" s="392">
        <v>0.25203946500000002</v>
      </c>
      <c r="T713" s="392">
        <f t="shared" si="11"/>
        <v>-0.36515513107448688</v>
      </c>
      <c r="U713" s="392"/>
    </row>
    <row r="714" spans="1:21">
      <c r="A714" s="392" t="s">
        <v>2155</v>
      </c>
      <c r="B714" s="392" t="s">
        <v>44</v>
      </c>
      <c r="C714" s="392" t="s">
        <v>72</v>
      </c>
      <c r="D714" s="393">
        <v>1464</v>
      </c>
      <c r="E714" s="392">
        <v>0.68569999999999998</v>
      </c>
      <c r="F714" s="394"/>
      <c r="G714" s="394"/>
      <c r="H714" s="394" t="s">
        <v>100</v>
      </c>
      <c r="I714" s="394"/>
      <c r="J714" s="392">
        <v>2688442.21</v>
      </c>
      <c r="K714" s="392">
        <v>422110.55300000001</v>
      </c>
      <c r="L714" s="392">
        <v>596954.46900000004</v>
      </c>
      <c r="M714" s="393">
        <v>2</v>
      </c>
      <c r="N714" s="392">
        <v>1060301.51</v>
      </c>
      <c r="O714" s="392">
        <v>422110.55300000001</v>
      </c>
      <c r="P714" s="392">
        <v>596954.46900000004</v>
      </c>
      <c r="Q714" s="393">
        <v>2</v>
      </c>
      <c r="R714" s="392">
        <v>-0.93040860999999997</v>
      </c>
      <c r="S714" s="392">
        <v>0.183138941</v>
      </c>
      <c r="T714" s="392">
        <f t="shared" si="11"/>
        <v>-0.43431635278604752</v>
      </c>
      <c r="U714" s="392"/>
    </row>
    <row r="715" spans="1:21">
      <c r="A715" s="392" t="s">
        <v>2155</v>
      </c>
      <c r="B715" s="392" t="s">
        <v>44</v>
      </c>
      <c r="C715" s="392" t="s">
        <v>72</v>
      </c>
      <c r="D715" s="393">
        <v>1647</v>
      </c>
      <c r="E715" s="392">
        <v>0.77139999999999997</v>
      </c>
      <c r="F715" s="394"/>
      <c r="G715" s="394"/>
      <c r="H715" s="394" t="s">
        <v>100</v>
      </c>
      <c r="I715" s="394"/>
      <c r="J715" s="392">
        <v>2326633.17</v>
      </c>
      <c r="K715" s="392">
        <v>422110.55300000001</v>
      </c>
      <c r="L715" s="392">
        <v>596954.46900000004</v>
      </c>
      <c r="M715" s="393">
        <v>2</v>
      </c>
      <c r="N715" s="392">
        <v>909547.73899999994</v>
      </c>
      <c r="O715" s="392">
        <v>422110.55300000001</v>
      </c>
      <c r="P715" s="392">
        <v>596954.46900000004</v>
      </c>
      <c r="Q715" s="393">
        <v>2</v>
      </c>
      <c r="R715" s="392">
        <v>-0.93923002</v>
      </c>
      <c r="S715" s="392">
        <v>0.24829324799999999</v>
      </c>
      <c r="T715" s="392">
        <f t="shared" si="11"/>
        <v>-0.4378881993460273</v>
      </c>
      <c r="U715" s="392"/>
    </row>
    <row r="716" spans="1:21">
      <c r="A716" s="392" t="s">
        <v>2155</v>
      </c>
      <c r="B716" s="392" t="s">
        <v>44</v>
      </c>
      <c r="C716" s="392" t="s">
        <v>72</v>
      </c>
      <c r="D716" s="393">
        <v>1891</v>
      </c>
      <c r="E716" s="392">
        <v>0.88570000000000004</v>
      </c>
      <c r="F716" s="394"/>
      <c r="G716" s="394"/>
      <c r="H716" s="394" t="s">
        <v>100</v>
      </c>
      <c r="I716" s="394"/>
      <c r="J716" s="392">
        <v>2115577.89</v>
      </c>
      <c r="K716" s="392">
        <v>422110.55300000001</v>
      </c>
      <c r="L716" s="392">
        <v>596954.46900000004</v>
      </c>
      <c r="M716" s="393">
        <v>2</v>
      </c>
      <c r="N716" s="392">
        <v>909547.73899999994</v>
      </c>
      <c r="O716" s="392">
        <v>407035.17599999998</v>
      </c>
      <c r="P716" s="392">
        <v>575634.66599999997</v>
      </c>
      <c r="Q716" s="393">
        <v>2</v>
      </c>
      <c r="R716" s="392">
        <v>-0.84413579999999999</v>
      </c>
      <c r="S716" s="392">
        <v>0.240078814</v>
      </c>
      <c r="T716" s="392">
        <f t="shared" si="11"/>
        <v>-0.39867109631366654</v>
      </c>
      <c r="U716" s="392"/>
    </row>
    <row r="717" spans="1:21">
      <c r="A717" s="392" t="s">
        <v>2155</v>
      </c>
      <c r="B717" s="392" t="s">
        <v>44</v>
      </c>
      <c r="C717" s="392" t="s">
        <v>72</v>
      </c>
      <c r="D717" s="393">
        <v>2135</v>
      </c>
      <c r="E717" s="392">
        <v>1</v>
      </c>
      <c r="F717" s="394"/>
      <c r="G717" s="394"/>
      <c r="H717" s="394" t="s">
        <v>100</v>
      </c>
      <c r="I717" s="394" t="s">
        <v>100</v>
      </c>
      <c r="J717" s="392">
        <v>1874371.86</v>
      </c>
      <c r="K717" s="392">
        <v>361809.04499999998</v>
      </c>
      <c r="L717" s="392">
        <v>511675.25900000002</v>
      </c>
      <c r="M717" s="393">
        <v>2</v>
      </c>
      <c r="N717" s="392">
        <v>954773.86899999995</v>
      </c>
      <c r="O717" s="392">
        <v>346733.66800000001</v>
      </c>
      <c r="P717" s="392">
        <v>490355.45600000001</v>
      </c>
      <c r="Q717" s="393">
        <v>2</v>
      </c>
      <c r="R717" s="392">
        <v>-0.67455434999999997</v>
      </c>
      <c r="S717" s="392">
        <v>0.16914404099999999</v>
      </c>
      <c r="T717" s="392">
        <f t="shared" si="11"/>
        <v>-0.32504440530359124</v>
      </c>
      <c r="U717" s="392"/>
    </row>
    <row r="718" spans="1:21">
      <c r="A718" s="392" t="s">
        <v>2156</v>
      </c>
      <c r="B718" s="392" t="s">
        <v>44</v>
      </c>
      <c r="C718" s="392" t="s">
        <v>72</v>
      </c>
      <c r="D718" s="393">
        <v>549</v>
      </c>
      <c r="E718" s="392">
        <v>0.2571</v>
      </c>
      <c r="F718" s="394"/>
      <c r="G718" s="394"/>
      <c r="H718" s="394" t="s">
        <v>100</v>
      </c>
      <c r="I718" s="394"/>
      <c r="J718" s="392">
        <v>2477386.9300000002</v>
      </c>
      <c r="K718" s="392">
        <v>452261.30699999997</v>
      </c>
      <c r="L718" s="392">
        <v>639594.07299999997</v>
      </c>
      <c r="M718" s="393">
        <v>2</v>
      </c>
      <c r="N718" s="392">
        <v>2477386.9300000002</v>
      </c>
      <c r="O718" s="392">
        <v>452261.30699999997</v>
      </c>
      <c r="P718" s="392">
        <v>639594.07299999997</v>
      </c>
      <c r="Q718" s="393">
        <v>2</v>
      </c>
      <c r="R718" s="392">
        <v>0</v>
      </c>
      <c r="S718" s="392">
        <v>6.6653225999999996E-2</v>
      </c>
      <c r="T718" s="392">
        <f t="shared" si="11"/>
        <v>0</v>
      </c>
      <c r="U718" s="392"/>
    </row>
    <row r="719" spans="1:21">
      <c r="A719" s="392" t="s">
        <v>2156</v>
      </c>
      <c r="B719" s="392" t="s">
        <v>44</v>
      </c>
      <c r="C719" s="392" t="s">
        <v>72</v>
      </c>
      <c r="D719" s="393">
        <v>732</v>
      </c>
      <c r="E719" s="392">
        <v>0.34289999999999998</v>
      </c>
      <c r="F719" s="394"/>
      <c r="G719" s="394"/>
      <c r="H719" s="394" t="s">
        <v>100</v>
      </c>
      <c r="I719" s="394"/>
      <c r="J719" s="392">
        <v>1723618.09</v>
      </c>
      <c r="K719" s="392">
        <v>331658.29100000003</v>
      </c>
      <c r="L719" s="392">
        <v>469035.65399999998</v>
      </c>
      <c r="M719" s="393">
        <v>2</v>
      </c>
      <c r="N719" s="392">
        <v>1798994.97</v>
      </c>
      <c r="O719" s="392">
        <v>346733.66800000001</v>
      </c>
      <c r="P719" s="392">
        <v>490355.45600000001</v>
      </c>
      <c r="Q719" s="393">
        <v>2</v>
      </c>
      <c r="R719" s="392">
        <v>4.280254E-2</v>
      </c>
      <c r="S719" s="392">
        <v>7.4173106000000003E-2</v>
      </c>
      <c r="T719" s="392">
        <f t="shared" si="11"/>
        <v>2.1398001630073979E-2</v>
      </c>
      <c r="U719" s="392"/>
    </row>
    <row r="720" spans="1:21">
      <c r="A720" s="392" t="s">
        <v>2156</v>
      </c>
      <c r="B720" s="392" t="s">
        <v>44</v>
      </c>
      <c r="C720" s="392" t="s">
        <v>72</v>
      </c>
      <c r="D720" s="393">
        <v>1281</v>
      </c>
      <c r="E720" s="392">
        <v>0.6</v>
      </c>
      <c r="F720" s="394"/>
      <c r="G720" s="394"/>
      <c r="H720" s="394" t="s">
        <v>100</v>
      </c>
      <c r="I720" s="394"/>
      <c r="J720" s="392">
        <v>1437185.93</v>
      </c>
      <c r="K720" s="392">
        <v>316582.91499999998</v>
      </c>
      <c r="L720" s="392">
        <v>447715.85100000002</v>
      </c>
      <c r="M720" s="393">
        <v>2</v>
      </c>
      <c r="N720" s="392">
        <v>1482412.06</v>
      </c>
      <c r="O720" s="392">
        <v>286432.16100000002</v>
      </c>
      <c r="P720" s="392">
        <v>405076.24699999997</v>
      </c>
      <c r="Q720" s="393">
        <v>2</v>
      </c>
      <c r="R720" s="392">
        <v>3.0983549999999999E-2</v>
      </c>
      <c r="S720" s="392">
        <v>8.5857254999999993E-2</v>
      </c>
      <c r="T720" s="392">
        <f t="shared" si="11"/>
        <v>1.5490533338803989E-2</v>
      </c>
      <c r="U720" s="392"/>
    </row>
    <row r="721" spans="1:21">
      <c r="A721" s="392" t="s">
        <v>2156</v>
      </c>
      <c r="B721" s="392" t="s">
        <v>44</v>
      </c>
      <c r="C721" s="392" t="s">
        <v>72</v>
      </c>
      <c r="D721" s="393">
        <v>1464</v>
      </c>
      <c r="E721" s="392">
        <v>0.68569999999999998</v>
      </c>
      <c r="F721" s="394"/>
      <c r="G721" s="394"/>
      <c r="H721" s="394" t="s">
        <v>100</v>
      </c>
      <c r="I721" s="394"/>
      <c r="J721" s="392">
        <v>2688442.21</v>
      </c>
      <c r="K721" s="392">
        <v>422110.55300000001</v>
      </c>
      <c r="L721" s="392">
        <v>596954.46900000004</v>
      </c>
      <c r="M721" s="393">
        <v>2</v>
      </c>
      <c r="N721" s="392">
        <v>2160804.02</v>
      </c>
      <c r="O721" s="392">
        <v>422110.55300000001</v>
      </c>
      <c r="P721" s="392">
        <v>596954.46900000004</v>
      </c>
      <c r="Q721" s="393">
        <v>2</v>
      </c>
      <c r="R721" s="392">
        <v>-0.21848154</v>
      </c>
      <c r="S721" s="392">
        <v>6.2813102999999995E-2</v>
      </c>
      <c r="T721" s="392">
        <f t="shared" si="11"/>
        <v>-0.10880828998448279</v>
      </c>
      <c r="U721" s="392"/>
    </row>
    <row r="722" spans="1:21">
      <c r="A722" s="392" t="s">
        <v>2156</v>
      </c>
      <c r="B722" s="392" t="s">
        <v>44</v>
      </c>
      <c r="C722" s="392" t="s">
        <v>72</v>
      </c>
      <c r="D722" s="393">
        <v>1647</v>
      </c>
      <c r="E722" s="392">
        <v>0.77139999999999997</v>
      </c>
      <c r="F722" s="394"/>
      <c r="G722" s="394"/>
      <c r="H722" s="394" t="s">
        <v>100</v>
      </c>
      <c r="I722" s="394"/>
      <c r="J722" s="392">
        <v>2326633.17</v>
      </c>
      <c r="K722" s="392">
        <v>422110.55300000001</v>
      </c>
      <c r="L722" s="392">
        <v>596954.46900000004</v>
      </c>
      <c r="M722" s="393">
        <v>2</v>
      </c>
      <c r="N722" s="392">
        <v>2130653.27</v>
      </c>
      <c r="O722" s="392">
        <v>437185.93</v>
      </c>
      <c r="P722" s="392">
        <v>618274.27099999995</v>
      </c>
      <c r="Q722" s="393">
        <v>2</v>
      </c>
      <c r="R722" s="392">
        <v>-8.7993600000000005E-2</v>
      </c>
      <c r="S722" s="392">
        <v>7.5017601000000003E-2</v>
      </c>
      <c r="T722" s="392">
        <f t="shared" si="11"/>
        <v>-4.3968432955365538E-2</v>
      </c>
      <c r="U722" s="392"/>
    </row>
    <row r="723" spans="1:21">
      <c r="A723" s="392" t="s">
        <v>2156</v>
      </c>
      <c r="B723" s="392" t="s">
        <v>44</v>
      </c>
      <c r="C723" s="392" t="s">
        <v>72</v>
      </c>
      <c r="D723" s="393">
        <v>1891</v>
      </c>
      <c r="E723" s="392">
        <v>0.88570000000000004</v>
      </c>
      <c r="F723" s="394"/>
      <c r="G723" s="394"/>
      <c r="H723" s="394" t="s">
        <v>100</v>
      </c>
      <c r="I723" s="394"/>
      <c r="J723" s="392">
        <v>2115577.89</v>
      </c>
      <c r="K723" s="392">
        <v>422110.55300000001</v>
      </c>
      <c r="L723" s="392">
        <v>596954.46900000004</v>
      </c>
      <c r="M723" s="393">
        <v>2</v>
      </c>
      <c r="N723" s="392">
        <v>2085427.14</v>
      </c>
      <c r="O723" s="392">
        <v>391959.799</v>
      </c>
      <c r="P723" s="392">
        <v>554314.86399999994</v>
      </c>
      <c r="Q723" s="393">
        <v>2</v>
      </c>
      <c r="R723" s="392">
        <v>-1.435431E-2</v>
      </c>
      <c r="S723" s="392">
        <v>7.5136084000000006E-2</v>
      </c>
      <c r="T723" s="392">
        <f t="shared" si="11"/>
        <v>-7.1770325873664166E-3</v>
      </c>
      <c r="U723" s="392"/>
    </row>
    <row r="724" spans="1:21">
      <c r="A724" s="392" t="s">
        <v>2156</v>
      </c>
      <c r="B724" s="392" t="s">
        <v>44</v>
      </c>
      <c r="C724" s="392" t="s">
        <v>72</v>
      </c>
      <c r="D724" s="393">
        <v>2135</v>
      </c>
      <c r="E724" s="392">
        <v>1</v>
      </c>
      <c r="F724" s="394"/>
      <c r="G724" s="394"/>
      <c r="H724" s="394" t="s">
        <v>100</v>
      </c>
      <c r="I724" s="394" t="s">
        <v>100</v>
      </c>
      <c r="J724" s="392">
        <v>1874371.86</v>
      </c>
      <c r="K724" s="392">
        <v>361809.04499999998</v>
      </c>
      <c r="L724" s="392">
        <v>511675.25900000002</v>
      </c>
      <c r="M724" s="393">
        <v>2</v>
      </c>
      <c r="N724" s="392">
        <v>1844221.11</v>
      </c>
      <c r="O724" s="392">
        <v>361809.04499999998</v>
      </c>
      <c r="P724" s="392">
        <v>511675.25900000002</v>
      </c>
      <c r="Q724" s="393">
        <v>2</v>
      </c>
      <c r="R724" s="392">
        <v>-1.621657E-2</v>
      </c>
      <c r="S724" s="392">
        <v>7.5749050999999998E-2</v>
      </c>
      <c r="T724" s="392">
        <f t="shared" si="11"/>
        <v>-8.1081070833089863E-3</v>
      </c>
      <c r="U724" s="392"/>
    </row>
    <row r="725" spans="1:21">
      <c r="A725" s="392" t="s">
        <v>2157</v>
      </c>
      <c r="B725" s="392" t="s">
        <v>44</v>
      </c>
      <c r="C725" s="392" t="s">
        <v>60</v>
      </c>
      <c r="D725" s="393">
        <v>0</v>
      </c>
      <c r="E725" s="392">
        <v>0</v>
      </c>
      <c r="F725" s="394" t="s">
        <v>100</v>
      </c>
      <c r="G725" s="394"/>
      <c r="H725" s="394"/>
      <c r="I725" s="394"/>
      <c r="J725" s="392">
        <v>2.3728813600000001</v>
      </c>
      <c r="K725" s="392">
        <v>0.28248588000000002</v>
      </c>
      <c r="L725" s="392">
        <v>0.48927989</v>
      </c>
      <c r="M725" s="393">
        <v>3</v>
      </c>
      <c r="N725" s="392">
        <v>3.2203389800000002</v>
      </c>
      <c r="O725" s="392">
        <v>0.67796610000000002</v>
      </c>
      <c r="P725" s="392">
        <v>1.1742717300000001</v>
      </c>
      <c r="Q725" s="393">
        <v>3</v>
      </c>
      <c r="R725" s="392">
        <v>0.30538165</v>
      </c>
      <c r="S725" s="392">
        <v>5.8493665E-2</v>
      </c>
      <c r="T725" s="392">
        <f t="shared" si="11"/>
        <v>0.15151515021487605</v>
      </c>
      <c r="U725" s="392"/>
    </row>
    <row r="726" spans="1:21">
      <c r="A726" s="392" t="s">
        <v>2157</v>
      </c>
      <c r="B726" s="392" t="s">
        <v>44</v>
      </c>
      <c r="C726" s="392" t="s">
        <v>60</v>
      </c>
      <c r="D726" s="393">
        <v>15</v>
      </c>
      <c r="E726" s="392">
        <v>2.0799999999999999E-2</v>
      </c>
      <c r="F726" s="394"/>
      <c r="G726" s="394" t="s">
        <v>100</v>
      </c>
      <c r="H726" s="394" t="s">
        <v>100</v>
      </c>
      <c r="I726" s="394"/>
      <c r="J726" s="392">
        <v>3.1073446300000001</v>
      </c>
      <c r="K726" s="392">
        <v>0.39548022999999999</v>
      </c>
      <c r="L726" s="392">
        <v>0.68499184000000002</v>
      </c>
      <c r="M726" s="393">
        <v>3</v>
      </c>
      <c r="N726" s="392">
        <v>3.7288135599999999</v>
      </c>
      <c r="O726" s="392">
        <v>0.84745762999999996</v>
      </c>
      <c r="P726" s="392">
        <v>1.46783967</v>
      </c>
      <c r="Q726" s="393">
        <v>3</v>
      </c>
      <c r="R726" s="392">
        <v>0.18232155999999999</v>
      </c>
      <c r="S726" s="392">
        <v>6.7851239999999993E-2</v>
      </c>
      <c r="T726" s="392">
        <f t="shared" si="11"/>
        <v>9.0909091441021758E-2</v>
      </c>
      <c r="U726" s="392"/>
    </row>
    <row r="727" spans="1:21">
      <c r="A727" s="392" t="s">
        <v>2157</v>
      </c>
      <c r="B727" s="392" t="s">
        <v>44</v>
      </c>
      <c r="C727" s="392" t="s">
        <v>60</v>
      </c>
      <c r="D727" s="393">
        <v>60</v>
      </c>
      <c r="E727" s="392">
        <v>8.3299999999999999E-2</v>
      </c>
      <c r="F727" s="394"/>
      <c r="G727" s="394"/>
      <c r="H727" s="394" t="s">
        <v>100</v>
      </c>
      <c r="I727" s="394"/>
      <c r="J727" s="392">
        <v>3.5593220300000001</v>
      </c>
      <c r="K727" s="392">
        <v>0.50847458000000001</v>
      </c>
      <c r="L727" s="392">
        <v>0.88070380000000004</v>
      </c>
      <c r="M727" s="393">
        <v>3</v>
      </c>
      <c r="N727" s="392">
        <v>3.2768361600000002</v>
      </c>
      <c r="O727" s="392">
        <v>0.79096045000000004</v>
      </c>
      <c r="P727" s="392">
        <v>1.36998369</v>
      </c>
      <c r="Q727" s="393">
        <v>3</v>
      </c>
      <c r="R727" s="392">
        <v>-8.2691719999999996E-2</v>
      </c>
      <c r="S727" s="392">
        <v>7.8672135000000004E-2</v>
      </c>
      <c r="T727" s="392">
        <f t="shared" si="11"/>
        <v>-4.1322313227511766E-2</v>
      </c>
      <c r="U727" s="392"/>
    </row>
    <row r="728" spans="1:21">
      <c r="A728" s="392" t="s">
        <v>2157</v>
      </c>
      <c r="B728" s="392" t="s">
        <v>44</v>
      </c>
      <c r="C728" s="392" t="s">
        <v>60</v>
      </c>
      <c r="D728" s="393">
        <v>120</v>
      </c>
      <c r="E728" s="392">
        <v>0.16669999999999999</v>
      </c>
      <c r="F728" s="394"/>
      <c r="G728" s="394"/>
      <c r="H728" s="394" t="s">
        <v>100</v>
      </c>
      <c r="I728" s="394"/>
      <c r="J728" s="392">
        <v>4.0112994400000002</v>
      </c>
      <c r="K728" s="392">
        <v>0.50847458000000001</v>
      </c>
      <c r="L728" s="392">
        <v>0.88070380000000004</v>
      </c>
      <c r="M728" s="393">
        <v>3</v>
      </c>
      <c r="N728" s="392">
        <v>3.1073446300000001</v>
      </c>
      <c r="O728" s="392">
        <v>0.56497174999999999</v>
      </c>
      <c r="P728" s="392">
        <v>0.97855977999999999</v>
      </c>
      <c r="Q728" s="393">
        <v>3</v>
      </c>
      <c r="R728" s="392">
        <v>-0.25534668999999999</v>
      </c>
      <c r="S728" s="392">
        <v>4.9126092000000003E-2</v>
      </c>
      <c r="T728" s="392">
        <f t="shared" si="11"/>
        <v>-0.12698412803212397</v>
      </c>
      <c r="U728" s="392"/>
    </row>
    <row r="729" spans="1:21">
      <c r="A729" s="392" t="s">
        <v>2157</v>
      </c>
      <c r="B729" s="392" t="s">
        <v>44</v>
      </c>
      <c r="C729" s="392" t="s">
        <v>60</v>
      </c>
      <c r="D729" s="393">
        <v>180</v>
      </c>
      <c r="E729" s="392">
        <v>0.25</v>
      </c>
      <c r="F729" s="394"/>
      <c r="G729" s="394"/>
      <c r="H729" s="394" t="s">
        <v>100</v>
      </c>
      <c r="I729" s="394"/>
      <c r="J729" s="392">
        <v>3.44632768</v>
      </c>
      <c r="K729" s="392">
        <v>1.18644068</v>
      </c>
      <c r="L729" s="392">
        <v>2.0549755300000001</v>
      </c>
      <c r="M729" s="393">
        <v>3</v>
      </c>
      <c r="N729" s="392">
        <v>3.2768361600000002</v>
      </c>
      <c r="O729" s="392">
        <v>0.84745762999999996</v>
      </c>
      <c r="P729" s="392">
        <v>1.46783967</v>
      </c>
      <c r="Q729" s="393">
        <v>3</v>
      </c>
      <c r="R729" s="392">
        <v>-5.0430849999999999E-2</v>
      </c>
      <c r="S729" s="392">
        <v>0.18540118899999999</v>
      </c>
      <c r="T729" s="392">
        <f t="shared" si="11"/>
        <v>-2.5210083233669908E-2</v>
      </c>
      <c r="U729" s="392"/>
    </row>
    <row r="730" spans="1:21">
      <c r="A730" s="392" t="s">
        <v>2157</v>
      </c>
      <c r="B730" s="392" t="s">
        <v>44</v>
      </c>
      <c r="C730" s="392" t="s">
        <v>60</v>
      </c>
      <c r="D730" s="393">
        <v>300</v>
      </c>
      <c r="E730" s="392">
        <v>0.41670000000000001</v>
      </c>
      <c r="F730" s="394"/>
      <c r="G730" s="394"/>
      <c r="H730" s="394" t="s">
        <v>100</v>
      </c>
      <c r="I730" s="394"/>
      <c r="J730" s="392">
        <v>2.4858757100000002</v>
      </c>
      <c r="K730" s="392">
        <v>0.62146893000000003</v>
      </c>
      <c r="L730" s="392">
        <v>1.0764157599999999</v>
      </c>
      <c r="M730" s="393">
        <v>3</v>
      </c>
      <c r="N730" s="392">
        <v>1.92090395</v>
      </c>
      <c r="O730" s="392">
        <v>0.11299434999999999</v>
      </c>
      <c r="P730" s="392">
        <v>0.19571195999999999</v>
      </c>
      <c r="Q730" s="393">
        <v>3</v>
      </c>
      <c r="R730" s="392">
        <v>-0.25782910999999997</v>
      </c>
      <c r="S730" s="392">
        <v>6.5960208000000006E-2</v>
      </c>
      <c r="T730" s="392">
        <f t="shared" si="11"/>
        <v>-0.12820513018343199</v>
      </c>
      <c r="U730" s="392"/>
    </row>
    <row r="731" spans="1:21">
      <c r="A731" s="392" t="s">
        <v>2157</v>
      </c>
      <c r="B731" s="392" t="s">
        <v>44</v>
      </c>
      <c r="C731" s="392" t="s">
        <v>60</v>
      </c>
      <c r="D731" s="393">
        <v>480</v>
      </c>
      <c r="E731" s="392">
        <v>0.66669999999999996</v>
      </c>
      <c r="F731" s="394"/>
      <c r="G731" s="394"/>
      <c r="H731" s="394" t="s">
        <v>100</v>
      </c>
      <c r="I731" s="394"/>
      <c r="J731" s="392">
        <v>4.63276836</v>
      </c>
      <c r="K731" s="392">
        <v>1.2994350299999999</v>
      </c>
      <c r="L731" s="392">
        <v>2.2506874899999998</v>
      </c>
      <c r="M731" s="393">
        <v>3</v>
      </c>
      <c r="N731" s="392">
        <v>2.71186441</v>
      </c>
      <c r="O731" s="392">
        <v>0.22598869999999999</v>
      </c>
      <c r="P731" s="392">
        <v>0.39142390999999999</v>
      </c>
      <c r="Q731" s="393">
        <v>3</v>
      </c>
      <c r="R731" s="392">
        <v>-0.53551824000000003</v>
      </c>
      <c r="S731" s="392">
        <v>8.5617852999999994E-2</v>
      </c>
      <c r="T731" s="392">
        <f t="shared" si="11"/>
        <v>-0.26153846082627219</v>
      </c>
      <c r="U731" s="392"/>
    </row>
    <row r="732" spans="1:21">
      <c r="A732" s="392" t="s">
        <v>2157</v>
      </c>
      <c r="B732" s="392" t="s">
        <v>44</v>
      </c>
      <c r="C732" s="392" t="s">
        <v>60</v>
      </c>
      <c r="D732" s="393">
        <v>600</v>
      </c>
      <c r="E732" s="392">
        <v>0.83330000000000004</v>
      </c>
      <c r="F732" s="394"/>
      <c r="G732" s="394"/>
      <c r="H732" s="394" t="s">
        <v>100</v>
      </c>
      <c r="I732" s="394"/>
      <c r="J732" s="392">
        <v>6.7796610199999998</v>
      </c>
      <c r="K732" s="392">
        <v>0.67796610000000002</v>
      </c>
      <c r="L732" s="392">
        <v>1.1742717300000001</v>
      </c>
      <c r="M732" s="393">
        <v>3</v>
      </c>
      <c r="N732" s="392">
        <v>4.2372881400000004</v>
      </c>
      <c r="O732" s="392">
        <v>1.0169491500000001</v>
      </c>
      <c r="P732" s="392">
        <v>1.7614076000000001</v>
      </c>
      <c r="Q732" s="393">
        <v>3</v>
      </c>
      <c r="R732" s="392">
        <v>-0.47000363000000001</v>
      </c>
      <c r="S732" s="392">
        <v>6.7599999999999993E-2</v>
      </c>
      <c r="T732" s="392">
        <f t="shared" si="11"/>
        <v>-0.23076923048994077</v>
      </c>
      <c r="U732" s="392"/>
    </row>
    <row r="733" spans="1:21">
      <c r="A733" s="392" t="s">
        <v>2157</v>
      </c>
      <c r="B733" s="392" t="s">
        <v>44</v>
      </c>
      <c r="C733" s="392" t="s">
        <v>60</v>
      </c>
      <c r="D733" s="393">
        <v>720</v>
      </c>
      <c r="E733" s="392">
        <v>1</v>
      </c>
      <c r="F733" s="394"/>
      <c r="G733" s="394"/>
      <c r="H733" s="394" t="s">
        <v>100</v>
      </c>
      <c r="I733" s="394" t="s">
        <v>100</v>
      </c>
      <c r="J733" s="392">
        <v>3.05084746</v>
      </c>
      <c r="K733" s="392">
        <v>0.22598869999999999</v>
      </c>
      <c r="L733" s="392">
        <v>0.39142390999999999</v>
      </c>
      <c r="M733" s="393">
        <v>3</v>
      </c>
      <c r="N733" s="392">
        <v>5.1412429399999997</v>
      </c>
      <c r="O733" s="392">
        <v>0.45197739999999997</v>
      </c>
      <c r="P733" s="392">
        <v>0.78284781999999997</v>
      </c>
      <c r="Q733" s="393">
        <v>3</v>
      </c>
      <c r="R733" s="392">
        <v>0.52187545999999996</v>
      </c>
      <c r="S733" s="392">
        <v>1.3215503999999999E-2</v>
      </c>
      <c r="T733" s="392">
        <f t="shared" si="11"/>
        <v>0.25517241362473242</v>
      </c>
      <c r="U733" s="392"/>
    </row>
    <row r="734" spans="1:21">
      <c r="A734" s="392" t="s">
        <v>2158</v>
      </c>
      <c r="B734" s="392" t="s">
        <v>44</v>
      </c>
      <c r="C734" s="392" t="s">
        <v>60</v>
      </c>
      <c r="D734" s="393">
        <v>0</v>
      </c>
      <c r="E734" s="392">
        <v>0</v>
      </c>
      <c r="F734" s="394" t="s">
        <v>100</v>
      </c>
      <c r="G734" s="394"/>
      <c r="H734" s="394"/>
      <c r="I734" s="394"/>
      <c r="J734" s="392">
        <v>2.2033898299999999</v>
      </c>
      <c r="K734" s="392">
        <v>0.22598869999999999</v>
      </c>
      <c r="L734" s="392">
        <v>0.39142390999999999</v>
      </c>
      <c r="M734" s="393">
        <v>3</v>
      </c>
      <c r="N734" s="392">
        <v>1.4124293800000001</v>
      </c>
      <c r="O734" s="392">
        <v>0.33898305000000001</v>
      </c>
      <c r="P734" s="392">
        <v>0.58713587</v>
      </c>
      <c r="Q734" s="393">
        <v>3</v>
      </c>
      <c r="R734" s="392">
        <v>-0.44468582000000001</v>
      </c>
      <c r="S734" s="392">
        <v>6.8119394999999999E-2</v>
      </c>
      <c r="T734" s="392">
        <f t="shared" si="11"/>
        <v>-0.21874999939501949</v>
      </c>
      <c r="U734" s="392"/>
    </row>
    <row r="735" spans="1:21">
      <c r="A735" s="392" t="s">
        <v>2158</v>
      </c>
      <c r="B735" s="392" t="s">
        <v>44</v>
      </c>
      <c r="C735" s="392" t="s">
        <v>60</v>
      </c>
      <c r="D735" s="393">
        <v>15</v>
      </c>
      <c r="E735" s="392">
        <v>2.0799999999999999E-2</v>
      </c>
      <c r="F735" s="394"/>
      <c r="G735" s="394" t="s">
        <v>100</v>
      </c>
      <c r="H735" s="394" t="s">
        <v>100</v>
      </c>
      <c r="I735" s="394"/>
      <c r="J735" s="392">
        <v>5.3107344599999999</v>
      </c>
      <c r="K735" s="392">
        <v>1.69491525</v>
      </c>
      <c r="L735" s="392">
        <v>2.9356793300000001</v>
      </c>
      <c r="M735" s="393">
        <v>3</v>
      </c>
      <c r="N735" s="392">
        <v>2.1468926599999998</v>
      </c>
      <c r="O735" s="392">
        <v>0.33898305000000001</v>
      </c>
      <c r="P735" s="392">
        <v>0.58713587</v>
      </c>
      <c r="Q735" s="393">
        <v>3</v>
      </c>
      <c r="R735" s="392">
        <v>-0.90570861999999996</v>
      </c>
      <c r="S735" s="392">
        <v>0.12678679100000001</v>
      </c>
      <c r="T735" s="392">
        <f t="shared" si="11"/>
        <v>-0.42424242310468324</v>
      </c>
      <c r="U735" s="392"/>
    </row>
    <row r="736" spans="1:21">
      <c r="A736" s="392" t="s">
        <v>2158</v>
      </c>
      <c r="B736" s="392" t="s">
        <v>44</v>
      </c>
      <c r="C736" s="392" t="s">
        <v>60</v>
      </c>
      <c r="D736" s="393">
        <v>30</v>
      </c>
      <c r="E736" s="392">
        <v>4.1700000000000001E-2</v>
      </c>
      <c r="F736" s="394"/>
      <c r="G736" s="394"/>
      <c r="H736" s="394" t="s">
        <v>100</v>
      </c>
      <c r="I736" s="394"/>
      <c r="J736" s="392">
        <v>4.0112994400000002</v>
      </c>
      <c r="K736" s="392">
        <v>1.5819209000000001</v>
      </c>
      <c r="L736" s="392">
        <v>2.73996738</v>
      </c>
      <c r="M736" s="393">
        <v>3</v>
      </c>
      <c r="N736" s="392">
        <v>3.6723163799999998</v>
      </c>
      <c r="O736" s="392">
        <v>0.33898305000000001</v>
      </c>
      <c r="P736" s="392">
        <v>0.58713587</v>
      </c>
      <c r="Q736" s="393">
        <v>3</v>
      </c>
      <c r="R736" s="392">
        <v>-8.8292609999999994E-2</v>
      </c>
      <c r="S736" s="392">
        <v>0.164045408</v>
      </c>
      <c r="T736" s="392">
        <f t="shared" si="11"/>
        <v>-4.4117648245458524E-2</v>
      </c>
      <c r="U736" s="392"/>
    </row>
    <row r="737" spans="1:21">
      <c r="A737" s="392" t="s">
        <v>2158</v>
      </c>
      <c r="B737" s="392" t="s">
        <v>44</v>
      </c>
      <c r="C737" s="392" t="s">
        <v>60</v>
      </c>
      <c r="D737" s="393">
        <v>60</v>
      </c>
      <c r="E737" s="392">
        <v>8.3299999999999999E-2</v>
      </c>
      <c r="F737" s="394"/>
      <c r="G737" s="394"/>
      <c r="H737" s="394" t="s">
        <v>100</v>
      </c>
      <c r="I737" s="394"/>
      <c r="J737" s="392">
        <v>4.9717514100000004</v>
      </c>
      <c r="K737" s="392">
        <v>1.9774011300000001</v>
      </c>
      <c r="L737" s="392">
        <v>3.4249592199999999</v>
      </c>
      <c r="M737" s="393">
        <v>3</v>
      </c>
      <c r="N737" s="392">
        <v>2.0338983100000001</v>
      </c>
      <c r="O737" s="392">
        <v>0.28248588000000002</v>
      </c>
      <c r="P737" s="392">
        <v>0.48927989</v>
      </c>
      <c r="Q737" s="393">
        <v>3</v>
      </c>
      <c r="R737" s="392">
        <v>-0.89381787999999995</v>
      </c>
      <c r="S737" s="392">
        <v>0.177477107</v>
      </c>
      <c r="T737" s="392">
        <f t="shared" si="11"/>
        <v>-0.41935483751248698</v>
      </c>
      <c r="U737" s="392"/>
    </row>
    <row r="738" spans="1:21">
      <c r="A738" s="392" t="s">
        <v>2158</v>
      </c>
      <c r="B738" s="392" t="s">
        <v>44</v>
      </c>
      <c r="C738" s="392" t="s">
        <v>60</v>
      </c>
      <c r="D738" s="393">
        <v>120</v>
      </c>
      <c r="E738" s="392">
        <v>0.16669999999999999</v>
      </c>
      <c r="F738" s="394"/>
      <c r="G738" s="394"/>
      <c r="H738" s="394" t="s">
        <v>100</v>
      </c>
      <c r="I738" s="394"/>
      <c r="J738" s="392">
        <v>2.2598870099999999</v>
      </c>
      <c r="K738" s="392">
        <v>0.56497174999999999</v>
      </c>
      <c r="L738" s="392">
        <v>0.97855977999999999</v>
      </c>
      <c r="M738" s="393">
        <v>3</v>
      </c>
      <c r="N738" s="392">
        <v>2.5988700599999999</v>
      </c>
      <c r="O738" s="392">
        <v>0.39548022999999999</v>
      </c>
      <c r="P738" s="392">
        <v>0.68499184000000002</v>
      </c>
      <c r="Q738" s="393">
        <v>3</v>
      </c>
      <c r="R738" s="392">
        <v>0.13976194</v>
      </c>
      <c r="S738" s="392">
        <v>8.5656899999999994E-2</v>
      </c>
      <c r="T738" s="392">
        <f t="shared" si="11"/>
        <v>6.9767441573282851E-2</v>
      </c>
      <c r="U738" s="392"/>
    </row>
    <row r="739" spans="1:21">
      <c r="A739" s="392" t="s">
        <v>2158</v>
      </c>
      <c r="B739" s="392" t="s">
        <v>44</v>
      </c>
      <c r="C739" s="392" t="s">
        <v>60</v>
      </c>
      <c r="D739" s="393">
        <v>180</v>
      </c>
      <c r="E739" s="392">
        <v>0.25</v>
      </c>
      <c r="F739" s="394"/>
      <c r="G739" s="394"/>
      <c r="H739" s="394" t="s">
        <v>100</v>
      </c>
      <c r="I739" s="394"/>
      <c r="J739" s="392">
        <v>1.5819209000000001</v>
      </c>
      <c r="K739" s="392">
        <v>0.28248588000000002</v>
      </c>
      <c r="L739" s="392">
        <v>0.48927989</v>
      </c>
      <c r="M739" s="393">
        <v>3</v>
      </c>
      <c r="N739" s="392">
        <v>1.52542373</v>
      </c>
      <c r="O739" s="392">
        <v>0.28248588000000002</v>
      </c>
      <c r="P739" s="392">
        <v>0.48927989</v>
      </c>
      <c r="Q739" s="393">
        <v>3</v>
      </c>
      <c r="R739" s="392">
        <v>-3.636764E-2</v>
      </c>
      <c r="S739" s="392">
        <v>6.6181307999999994E-2</v>
      </c>
      <c r="T739" s="392">
        <f t="shared" si="11"/>
        <v>-1.8181816543471105E-2</v>
      </c>
      <c r="U739" s="392"/>
    </row>
    <row r="740" spans="1:21">
      <c r="A740" s="392" t="s">
        <v>2158</v>
      </c>
      <c r="B740" s="392" t="s">
        <v>44</v>
      </c>
      <c r="C740" s="392" t="s">
        <v>60</v>
      </c>
      <c r="D740" s="393">
        <v>300</v>
      </c>
      <c r="E740" s="392">
        <v>0.41670000000000001</v>
      </c>
      <c r="F740" s="394"/>
      <c r="G740" s="394"/>
      <c r="H740" s="394" t="s">
        <v>100</v>
      </c>
      <c r="I740" s="394"/>
      <c r="J740" s="392">
        <v>2.0903954800000002</v>
      </c>
      <c r="K740" s="392">
        <v>0.22598869999999999</v>
      </c>
      <c r="L740" s="392">
        <v>0.39142390999999999</v>
      </c>
      <c r="M740" s="393">
        <v>3</v>
      </c>
      <c r="N740" s="392">
        <v>1.8079095999999999</v>
      </c>
      <c r="O740" s="392">
        <v>5.6497180000000001E-2</v>
      </c>
      <c r="P740" s="392">
        <v>9.7855979999999995E-2</v>
      </c>
      <c r="Q740" s="393">
        <v>3</v>
      </c>
      <c r="R740" s="392">
        <v>-0.14518201</v>
      </c>
      <c r="S740" s="392">
        <v>1.2663926000000001E-2</v>
      </c>
      <c r="T740" s="392">
        <f t="shared" si="11"/>
        <v>-7.2463769305608147E-2</v>
      </c>
      <c r="U740" s="392"/>
    </row>
    <row r="741" spans="1:21">
      <c r="A741" s="392" t="s">
        <v>2158</v>
      </c>
      <c r="B741" s="392" t="s">
        <v>44</v>
      </c>
      <c r="C741" s="392" t="s">
        <v>60</v>
      </c>
      <c r="D741" s="393">
        <v>480</v>
      </c>
      <c r="E741" s="392">
        <v>0.66669999999999996</v>
      </c>
      <c r="F741" s="394"/>
      <c r="G741" s="394"/>
      <c r="H741" s="394" t="s">
        <v>100</v>
      </c>
      <c r="I741" s="394"/>
      <c r="J741" s="392">
        <v>1.8644067799999999</v>
      </c>
      <c r="K741" s="392">
        <v>0.33898305000000001</v>
      </c>
      <c r="L741" s="392">
        <v>0.58713587</v>
      </c>
      <c r="M741" s="393">
        <v>3</v>
      </c>
      <c r="N741" s="392">
        <v>1.52542373</v>
      </c>
      <c r="O741" s="392">
        <v>0.28248588000000002</v>
      </c>
      <c r="P741" s="392">
        <v>0.48927989</v>
      </c>
      <c r="Q741" s="393">
        <v>3</v>
      </c>
      <c r="R741" s="392">
        <v>-0.20067070000000001</v>
      </c>
      <c r="S741" s="392">
        <v>6.7351404000000004E-2</v>
      </c>
      <c r="T741" s="392">
        <f t="shared" si="11"/>
        <v>-9.9999999704999995E-2</v>
      </c>
      <c r="U741" s="392"/>
    </row>
    <row r="742" spans="1:21">
      <c r="A742" s="392" t="s">
        <v>2158</v>
      </c>
      <c r="B742" s="392" t="s">
        <v>44</v>
      </c>
      <c r="C742" s="392" t="s">
        <v>60</v>
      </c>
      <c r="D742" s="393">
        <v>600</v>
      </c>
      <c r="E742" s="392">
        <v>0.83330000000000004</v>
      </c>
      <c r="F742" s="394"/>
      <c r="G742" s="394"/>
      <c r="H742" s="394" t="s">
        <v>100</v>
      </c>
      <c r="I742" s="394"/>
      <c r="J742" s="392">
        <v>3.6158192100000002</v>
      </c>
      <c r="K742" s="392">
        <v>0.39548022999999999</v>
      </c>
      <c r="L742" s="392">
        <v>0.68499184000000002</v>
      </c>
      <c r="M742" s="393">
        <v>3</v>
      </c>
      <c r="N742" s="392">
        <v>2.0903954800000002</v>
      </c>
      <c r="O742" s="392">
        <v>0.62146893000000003</v>
      </c>
      <c r="P742" s="392">
        <v>1.0764157599999999</v>
      </c>
      <c r="Q742" s="393">
        <v>3</v>
      </c>
      <c r="R742" s="392">
        <v>-0.54796517</v>
      </c>
      <c r="S742" s="392">
        <v>0.100348574</v>
      </c>
      <c r="T742" s="392">
        <f t="shared" si="11"/>
        <v>-0.26732673284677971</v>
      </c>
      <c r="U742" s="392"/>
    </row>
    <row r="743" spans="1:21">
      <c r="A743" s="392" t="s">
        <v>2158</v>
      </c>
      <c r="B743" s="392" t="s">
        <v>44</v>
      </c>
      <c r="C743" s="392" t="s">
        <v>60</v>
      </c>
      <c r="D743" s="393">
        <v>720</v>
      </c>
      <c r="E743" s="392">
        <v>1</v>
      </c>
      <c r="F743" s="394"/>
      <c r="G743" s="394"/>
      <c r="H743" s="394" t="s">
        <v>100</v>
      </c>
      <c r="I743" s="394" t="s">
        <v>100</v>
      </c>
      <c r="J743" s="392">
        <v>5.4237288100000001</v>
      </c>
      <c r="K743" s="392">
        <v>0.96045197999999998</v>
      </c>
      <c r="L743" s="392">
        <v>1.66355162</v>
      </c>
      <c r="M743" s="393">
        <v>3</v>
      </c>
      <c r="N743" s="392">
        <v>2.2598870099999999</v>
      </c>
      <c r="O743" s="392">
        <v>0.45197739999999997</v>
      </c>
      <c r="P743" s="392">
        <v>0.78284781999999997</v>
      </c>
      <c r="Q743" s="393">
        <v>3</v>
      </c>
      <c r="R743" s="392">
        <v>-0.87546873999999997</v>
      </c>
      <c r="S743" s="392">
        <v>7.1358507000000002E-2</v>
      </c>
      <c r="T743" s="392">
        <f t="shared" si="11"/>
        <v>-0.41176470481055366</v>
      </c>
      <c r="U743" s="392"/>
    </row>
    <row r="744" spans="1:21">
      <c r="A744" s="392" t="s">
        <v>2159</v>
      </c>
      <c r="B744" s="392" t="s">
        <v>44</v>
      </c>
      <c r="C744" s="392" t="s">
        <v>72</v>
      </c>
      <c r="D744" s="393">
        <v>0</v>
      </c>
      <c r="E744" s="392">
        <v>0</v>
      </c>
      <c r="F744" s="394" t="s">
        <v>100</v>
      </c>
      <c r="G744" s="394"/>
      <c r="H744" s="394"/>
      <c r="I744" s="394"/>
      <c r="J744" s="392">
        <v>9.2985528800000008</v>
      </c>
      <c r="K744" s="392">
        <v>1.9293506499999999</v>
      </c>
      <c r="L744" s="392">
        <v>3.3417333500000002</v>
      </c>
      <c r="M744" s="393">
        <v>3</v>
      </c>
      <c r="N744" s="392">
        <v>9.4739888699999995</v>
      </c>
      <c r="O744" s="392">
        <v>2.2806679000000001</v>
      </c>
      <c r="P744" s="392">
        <v>3.9502326800000001</v>
      </c>
      <c r="Q744" s="393">
        <v>3</v>
      </c>
      <c r="R744" s="392">
        <v>1.869125E-2</v>
      </c>
      <c r="S744" s="392">
        <v>0.101002485</v>
      </c>
      <c r="T744" s="392">
        <f t="shared" si="11"/>
        <v>9.3453509032679939E-3</v>
      </c>
      <c r="U744" s="392"/>
    </row>
    <row r="745" spans="1:21">
      <c r="A745" s="392" t="s">
        <v>2159</v>
      </c>
      <c r="B745" s="392" t="s">
        <v>44</v>
      </c>
      <c r="C745" s="392" t="s">
        <v>72</v>
      </c>
      <c r="D745" s="393">
        <v>15</v>
      </c>
      <c r="E745" s="392">
        <v>2.0799999999999999E-2</v>
      </c>
      <c r="F745" s="394"/>
      <c r="G745" s="394" t="s">
        <v>100</v>
      </c>
      <c r="H745" s="394" t="s">
        <v>100</v>
      </c>
      <c r="I745" s="394"/>
      <c r="J745" s="392">
        <v>8.9507977699999994</v>
      </c>
      <c r="K745" s="392">
        <v>1.05306122</v>
      </c>
      <c r="L745" s="392">
        <v>1.82395554</v>
      </c>
      <c r="M745" s="393">
        <v>3</v>
      </c>
      <c r="N745" s="392">
        <v>14.389758799999999</v>
      </c>
      <c r="O745" s="392">
        <v>1.2284972199999999</v>
      </c>
      <c r="P745" s="392">
        <v>2.1278196</v>
      </c>
      <c r="Q745" s="393">
        <v>3</v>
      </c>
      <c r="R745" s="392">
        <v>0.47477408999999998</v>
      </c>
      <c r="S745" s="392">
        <v>2.1130072E-2</v>
      </c>
      <c r="T745" s="392">
        <f t="shared" si="11"/>
        <v>0.23302619257120827</v>
      </c>
      <c r="U745" s="392"/>
    </row>
    <row r="746" spans="1:21">
      <c r="A746" s="392" t="s">
        <v>2159</v>
      </c>
      <c r="B746" s="392" t="s">
        <v>44</v>
      </c>
      <c r="C746" s="392" t="s">
        <v>72</v>
      </c>
      <c r="D746" s="393">
        <v>60</v>
      </c>
      <c r="E746" s="392">
        <v>8.3299999999999999E-2</v>
      </c>
      <c r="F746" s="394"/>
      <c r="G746" s="394"/>
      <c r="H746" s="394" t="s">
        <v>100</v>
      </c>
      <c r="I746" s="394"/>
      <c r="J746" s="392">
        <v>12.4702041</v>
      </c>
      <c r="K746" s="392">
        <v>0.87807049999999998</v>
      </c>
      <c r="L746" s="392">
        <v>1.52086272</v>
      </c>
      <c r="M746" s="393">
        <v>3</v>
      </c>
      <c r="N746" s="392">
        <v>4.0501669800000002</v>
      </c>
      <c r="O746" s="392">
        <v>1.57892393</v>
      </c>
      <c r="P746" s="392">
        <v>2.7347764699999999</v>
      </c>
      <c r="Q746" s="393">
        <v>3</v>
      </c>
      <c r="R746" s="392">
        <v>-1.1245840199999999</v>
      </c>
      <c r="S746" s="392">
        <v>0.15693460100000001</v>
      </c>
      <c r="T746" s="392">
        <f t="shared" si="11"/>
        <v>-0.50967602841521642</v>
      </c>
      <c r="U746" s="392"/>
    </row>
    <row r="747" spans="1:21">
      <c r="A747" s="392" t="s">
        <v>2159</v>
      </c>
      <c r="B747" s="392" t="s">
        <v>44</v>
      </c>
      <c r="C747" s="392" t="s">
        <v>72</v>
      </c>
      <c r="D747" s="393">
        <v>120</v>
      </c>
      <c r="E747" s="392">
        <v>0.16669999999999999</v>
      </c>
      <c r="F747" s="394"/>
      <c r="G747" s="394"/>
      <c r="H747" s="394" t="s">
        <v>100</v>
      </c>
      <c r="I747" s="394"/>
      <c r="J747" s="392">
        <v>9.5029313500000008</v>
      </c>
      <c r="K747" s="392">
        <v>1.40348794</v>
      </c>
      <c r="L747" s="392">
        <v>2.4309124199999999</v>
      </c>
      <c r="M747" s="393">
        <v>3</v>
      </c>
      <c r="N747" s="392">
        <v>3.7135435999999999</v>
      </c>
      <c r="O747" s="392">
        <v>2.8074211500000001</v>
      </c>
      <c r="P747" s="392">
        <v>4.8625960700000004</v>
      </c>
      <c r="Q747" s="393">
        <v>3</v>
      </c>
      <c r="R747" s="392">
        <v>-0.93961375000000003</v>
      </c>
      <c r="S747" s="392">
        <v>0.59334108500000005</v>
      </c>
      <c r="T747" s="392">
        <f t="shared" si="11"/>
        <v>-0.43804325827440099</v>
      </c>
      <c r="U747" s="392"/>
    </row>
    <row r="748" spans="1:21">
      <c r="A748" s="392" t="s">
        <v>2159</v>
      </c>
      <c r="B748" s="392" t="s">
        <v>44</v>
      </c>
      <c r="C748" s="392" t="s">
        <v>72</v>
      </c>
      <c r="D748" s="393">
        <v>180</v>
      </c>
      <c r="E748" s="392">
        <v>0.25</v>
      </c>
      <c r="F748" s="394"/>
      <c r="G748" s="394"/>
      <c r="H748" s="394" t="s">
        <v>100</v>
      </c>
      <c r="I748" s="394"/>
      <c r="J748" s="392">
        <v>9.3417439699999996</v>
      </c>
      <c r="K748" s="392">
        <v>0.87762523000000003</v>
      </c>
      <c r="L748" s="392">
        <v>1.52009149</v>
      </c>
      <c r="M748" s="393">
        <v>3</v>
      </c>
      <c r="N748" s="392">
        <v>4.4295361800000004</v>
      </c>
      <c r="O748" s="392">
        <v>2.2806679000000001</v>
      </c>
      <c r="P748" s="392">
        <v>3.9502326800000001</v>
      </c>
      <c r="Q748" s="393">
        <v>3</v>
      </c>
      <c r="R748" s="392">
        <v>-0.74619807999999999</v>
      </c>
      <c r="S748" s="392">
        <v>0.27392466500000001</v>
      </c>
      <c r="T748" s="392">
        <f t="shared" si="11"/>
        <v>-0.35669943073520288</v>
      </c>
      <c r="U748" s="392"/>
    </row>
    <row r="749" spans="1:21">
      <c r="A749" s="392" t="s">
        <v>2159</v>
      </c>
      <c r="B749" s="392" t="s">
        <v>44</v>
      </c>
      <c r="C749" s="392" t="s">
        <v>72</v>
      </c>
      <c r="D749" s="393">
        <v>300</v>
      </c>
      <c r="E749" s="392">
        <v>0.41670000000000001</v>
      </c>
      <c r="F749" s="394"/>
      <c r="G749" s="394"/>
      <c r="H749" s="394" t="s">
        <v>100</v>
      </c>
      <c r="I749" s="394"/>
      <c r="J749" s="392">
        <v>16.9148794</v>
      </c>
      <c r="K749" s="392">
        <v>1.22805195</v>
      </c>
      <c r="L749" s="392">
        <v>2.1270483699999998</v>
      </c>
      <c r="M749" s="393">
        <v>3</v>
      </c>
      <c r="N749" s="392">
        <v>3.0563265300000002</v>
      </c>
      <c r="O749" s="392">
        <v>0.87673469000000004</v>
      </c>
      <c r="P749" s="392">
        <v>1.51854903</v>
      </c>
      <c r="Q749" s="393">
        <v>3</v>
      </c>
      <c r="R749" s="392">
        <v>-1.71097996</v>
      </c>
      <c r="S749" s="392">
        <v>8.7559102999999999E-2</v>
      </c>
      <c r="T749" s="392">
        <f t="shared" si="11"/>
        <v>-0.69392669218748582</v>
      </c>
      <c r="U749" s="392"/>
    </row>
    <row r="750" spans="1:21">
      <c r="A750" s="392" t="s">
        <v>2159</v>
      </c>
      <c r="B750" s="392" t="s">
        <v>44</v>
      </c>
      <c r="C750" s="392" t="s">
        <v>72</v>
      </c>
      <c r="D750" s="393">
        <v>480</v>
      </c>
      <c r="E750" s="392">
        <v>0.66669999999999996</v>
      </c>
      <c r="F750" s="394"/>
      <c r="G750" s="394"/>
      <c r="H750" s="394" t="s">
        <v>100</v>
      </c>
      <c r="I750" s="394"/>
      <c r="J750" s="392">
        <v>19.590055700000001</v>
      </c>
      <c r="K750" s="392">
        <v>3.5087198499999999</v>
      </c>
      <c r="L750" s="392">
        <v>6.0772810499999999</v>
      </c>
      <c r="M750" s="393">
        <v>3</v>
      </c>
      <c r="N750" s="392">
        <v>3.0981818200000002</v>
      </c>
      <c r="O750" s="392">
        <v>1.2284972199999999</v>
      </c>
      <c r="P750" s="392">
        <v>2.1278196</v>
      </c>
      <c r="Q750" s="393">
        <v>3</v>
      </c>
      <c r="R750" s="392">
        <v>-1.8442066399999999</v>
      </c>
      <c r="S750" s="392">
        <v>0.18930907399999999</v>
      </c>
      <c r="T750" s="392">
        <f t="shared" si="11"/>
        <v>-0.7268909215827003</v>
      </c>
      <c r="U750" s="392"/>
    </row>
    <row r="751" spans="1:21">
      <c r="A751" s="392" t="s">
        <v>2159</v>
      </c>
      <c r="B751" s="392" t="s">
        <v>44</v>
      </c>
      <c r="C751" s="392" t="s">
        <v>72</v>
      </c>
      <c r="D751" s="393">
        <v>600</v>
      </c>
      <c r="E751" s="392">
        <v>0.83330000000000004</v>
      </c>
      <c r="F751" s="394"/>
      <c r="G751" s="394"/>
      <c r="H751" s="394" t="s">
        <v>100</v>
      </c>
      <c r="I751" s="394"/>
      <c r="J751" s="392">
        <v>25.758812599999999</v>
      </c>
      <c r="K751" s="392">
        <v>2.8074211500000001</v>
      </c>
      <c r="L751" s="392">
        <v>4.8625960700000004</v>
      </c>
      <c r="M751" s="393">
        <v>3</v>
      </c>
      <c r="N751" s="392">
        <v>3.65432282</v>
      </c>
      <c r="O751" s="392">
        <v>1.40348794</v>
      </c>
      <c r="P751" s="392">
        <v>2.4309124199999999</v>
      </c>
      <c r="Q751" s="393">
        <v>3</v>
      </c>
      <c r="R751" s="392">
        <v>-1.952866</v>
      </c>
      <c r="S751" s="392">
        <v>0.159382467</v>
      </c>
      <c r="T751" s="392">
        <f t="shared" si="11"/>
        <v>-0.75151762858201254</v>
      </c>
      <c r="U751" s="392"/>
    </row>
    <row r="752" spans="1:21">
      <c r="A752" s="392" t="s">
        <v>2159</v>
      </c>
      <c r="B752" s="392" t="s">
        <v>44</v>
      </c>
      <c r="C752" s="392" t="s">
        <v>72</v>
      </c>
      <c r="D752" s="393">
        <v>720</v>
      </c>
      <c r="E752" s="392">
        <v>1</v>
      </c>
      <c r="F752" s="394"/>
      <c r="G752" s="394"/>
      <c r="H752" s="394" t="s">
        <v>100</v>
      </c>
      <c r="I752" s="394" t="s">
        <v>100</v>
      </c>
      <c r="J752" s="392">
        <v>24.033395200000001</v>
      </c>
      <c r="K752" s="392">
        <v>2.1056771799999998</v>
      </c>
      <c r="L752" s="392">
        <v>3.6471398599999998</v>
      </c>
      <c r="M752" s="393">
        <v>3</v>
      </c>
      <c r="N752" s="392">
        <v>4.2086827500000004</v>
      </c>
      <c r="O752" s="392">
        <v>2.4565491700000002</v>
      </c>
      <c r="P752" s="392">
        <v>4.2548679700000003</v>
      </c>
      <c r="Q752" s="393">
        <v>3</v>
      </c>
      <c r="R752" s="392">
        <v>-1.74229462</v>
      </c>
      <c r="S752" s="392">
        <v>0.34836566200000002</v>
      </c>
      <c r="T752" s="392">
        <f t="shared" si="11"/>
        <v>-0.70195658000441141</v>
      </c>
      <c r="U752" s="392"/>
    </row>
    <row r="753" spans="1:21">
      <c r="A753" s="392" t="s">
        <v>2160</v>
      </c>
      <c r="B753" s="392" t="s">
        <v>44</v>
      </c>
      <c r="C753" s="392" t="s">
        <v>72</v>
      </c>
      <c r="D753" s="393">
        <v>0</v>
      </c>
      <c r="E753" s="392">
        <v>0</v>
      </c>
      <c r="F753" s="394" t="s">
        <v>100</v>
      </c>
      <c r="G753" s="394"/>
      <c r="H753" s="394"/>
      <c r="I753" s="394"/>
      <c r="J753" s="392">
        <v>3.33372913</v>
      </c>
      <c r="K753" s="392">
        <v>1.57892393</v>
      </c>
      <c r="L753" s="392">
        <v>2.7347764699999999</v>
      </c>
      <c r="M753" s="393">
        <v>3</v>
      </c>
      <c r="N753" s="392">
        <v>1.9293506499999999</v>
      </c>
      <c r="O753" s="392">
        <v>1.2289424900000001</v>
      </c>
      <c r="P753" s="392">
        <v>2.1285908299999998</v>
      </c>
      <c r="Q753" s="393">
        <v>3</v>
      </c>
      <c r="R753" s="392">
        <v>-0.54690804000000004</v>
      </c>
      <c r="S753" s="392">
        <v>0.63005022200000005</v>
      </c>
      <c r="T753" s="392">
        <f t="shared" si="11"/>
        <v>-0.266835871524638</v>
      </c>
      <c r="U753" s="392"/>
    </row>
    <row r="754" spans="1:21">
      <c r="A754" s="392" t="s">
        <v>2160</v>
      </c>
      <c r="B754" s="392" t="s">
        <v>44</v>
      </c>
      <c r="C754" s="392" t="s">
        <v>72</v>
      </c>
      <c r="D754" s="393">
        <v>15</v>
      </c>
      <c r="E754" s="392">
        <v>2.0799999999999999E-2</v>
      </c>
      <c r="F754" s="394"/>
      <c r="G754" s="394" t="s">
        <v>100</v>
      </c>
      <c r="H754" s="394" t="s">
        <v>100</v>
      </c>
      <c r="I754" s="394"/>
      <c r="J754" s="392">
        <v>4.2140259699999998</v>
      </c>
      <c r="K754" s="392">
        <v>1.05306122</v>
      </c>
      <c r="L754" s="392">
        <v>1.82395554</v>
      </c>
      <c r="M754" s="393">
        <v>3</v>
      </c>
      <c r="N754" s="392">
        <v>1.9329128</v>
      </c>
      <c r="O754" s="392">
        <v>0.87851577000000003</v>
      </c>
      <c r="P754" s="392">
        <v>1.52163395</v>
      </c>
      <c r="Q754" s="393">
        <v>3</v>
      </c>
      <c r="R754" s="392">
        <v>-0.77939038999999999</v>
      </c>
      <c r="S754" s="392">
        <v>0.26902067499999999</v>
      </c>
      <c r="T754" s="392">
        <f t="shared" si="11"/>
        <v>-0.37109742838710591</v>
      </c>
      <c r="U754" s="392"/>
    </row>
    <row r="755" spans="1:21">
      <c r="A755" s="392" t="s">
        <v>2160</v>
      </c>
      <c r="B755" s="392" t="s">
        <v>44</v>
      </c>
      <c r="C755" s="392" t="s">
        <v>72</v>
      </c>
      <c r="D755" s="393">
        <v>30</v>
      </c>
      <c r="E755" s="392">
        <v>4.1700000000000001E-2</v>
      </c>
      <c r="F755" s="394"/>
      <c r="G755" s="394"/>
      <c r="H755" s="394" t="s">
        <v>100</v>
      </c>
      <c r="I755" s="394"/>
      <c r="J755" s="392">
        <v>4.5697959199999998</v>
      </c>
      <c r="K755" s="392">
        <v>1.22805195</v>
      </c>
      <c r="L755" s="392">
        <v>2.1270483699999998</v>
      </c>
      <c r="M755" s="393">
        <v>3</v>
      </c>
      <c r="N755" s="392">
        <v>1.76282004</v>
      </c>
      <c r="O755" s="392">
        <v>1.0521706900000001</v>
      </c>
      <c r="P755" s="392">
        <v>1.82241309</v>
      </c>
      <c r="Q755" s="393">
        <v>3</v>
      </c>
      <c r="R755" s="392">
        <v>-0.95255372999999999</v>
      </c>
      <c r="S755" s="392">
        <v>0.42846835500000002</v>
      </c>
      <c r="T755" s="392">
        <f t="shared" si="11"/>
        <v>-0.44325692537338068</v>
      </c>
      <c r="U755" s="392"/>
    </row>
    <row r="756" spans="1:21">
      <c r="A756" s="392" t="s">
        <v>2160</v>
      </c>
      <c r="B756" s="392" t="s">
        <v>44</v>
      </c>
      <c r="C756" s="392" t="s">
        <v>72</v>
      </c>
      <c r="D756" s="393">
        <v>60</v>
      </c>
      <c r="E756" s="392">
        <v>8.3299999999999999E-2</v>
      </c>
      <c r="F756" s="394"/>
      <c r="G756" s="394"/>
      <c r="H756" s="394" t="s">
        <v>100</v>
      </c>
      <c r="I756" s="394"/>
      <c r="J756" s="392">
        <v>4.7523562200000002</v>
      </c>
      <c r="K756" s="392">
        <v>1.9293506499999999</v>
      </c>
      <c r="L756" s="392">
        <v>3.3417333500000002</v>
      </c>
      <c r="M756" s="393">
        <v>3</v>
      </c>
      <c r="N756" s="392">
        <v>2.6457885000000001</v>
      </c>
      <c r="O756" s="392">
        <v>0.87807049999999998</v>
      </c>
      <c r="P756" s="392">
        <v>1.52086272</v>
      </c>
      <c r="Q756" s="393">
        <v>3</v>
      </c>
      <c r="R756" s="392">
        <v>-0.58567141</v>
      </c>
      <c r="S756" s="392">
        <v>0.27495876899999999</v>
      </c>
      <c r="T756" s="392">
        <f t="shared" si="11"/>
        <v>-0.28474270235686872</v>
      </c>
      <c r="U756" s="392"/>
    </row>
    <row r="757" spans="1:21">
      <c r="A757" s="392" t="s">
        <v>2160</v>
      </c>
      <c r="B757" s="392" t="s">
        <v>44</v>
      </c>
      <c r="C757" s="392" t="s">
        <v>72</v>
      </c>
      <c r="D757" s="393">
        <v>120</v>
      </c>
      <c r="E757" s="392">
        <v>0.16669999999999999</v>
      </c>
      <c r="F757" s="394"/>
      <c r="G757" s="394"/>
      <c r="H757" s="394" t="s">
        <v>100</v>
      </c>
      <c r="I757" s="394"/>
      <c r="J757" s="392">
        <v>3.36267161</v>
      </c>
      <c r="K757" s="392">
        <v>3.3332838599999999</v>
      </c>
      <c r="L757" s="392">
        <v>5.7734170000000002</v>
      </c>
      <c r="M757" s="393">
        <v>3</v>
      </c>
      <c r="N757" s="392">
        <v>1.9600742099999999</v>
      </c>
      <c r="O757" s="392">
        <v>1.2276066800000001</v>
      </c>
      <c r="P757" s="392">
        <v>2.12627714</v>
      </c>
      <c r="Q757" s="393">
        <v>3</v>
      </c>
      <c r="R757" s="392">
        <v>-0.53975344999999997</v>
      </c>
      <c r="S757" s="392">
        <v>1.3748570499999999</v>
      </c>
      <c r="T757" s="392">
        <f t="shared" si="11"/>
        <v>-0.26351012192425155</v>
      </c>
      <c r="U757" s="392"/>
    </row>
    <row r="758" spans="1:21">
      <c r="A758" s="392" t="s">
        <v>2160</v>
      </c>
      <c r="B758" s="392" t="s">
        <v>44</v>
      </c>
      <c r="C758" s="392" t="s">
        <v>72</v>
      </c>
      <c r="D758" s="393">
        <v>180</v>
      </c>
      <c r="E758" s="392">
        <v>0.25</v>
      </c>
      <c r="F758" s="394"/>
      <c r="G758" s="394"/>
      <c r="H758" s="394" t="s">
        <v>100</v>
      </c>
      <c r="I758" s="394"/>
      <c r="J758" s="392">
        <v>4.7808534299999996</v>
      </c>
      <c r="K758" s="392">
        <v>2.1047866399999999</v>
      </c>
      <c r="L758" s="392">
        <v>3.6455974000000002</v>
      </c>
      <c r="M758" s="393">
        <v>3</v>
      </c>
      <c r="N758" s="392">
        <v>0.56949907</v>
      </c>
      <c r="O758" s="392">
        <v>1.05350649</v>
      </c>
      <c r="P758" s="392">
        <v>1.8247267700000001</v>
      </c>
      <c r="Q758" s="393">
        <v>3</v>
      </c>
      <c r="R758" s="392">
        <v>-2.1276172</v>
      </c>
      <c r="S758" s="392">
        <v>3.6158890750000001</v>
      </c>
      <c r="T758" s="392">
        <f t="shared" si="11"/>
        <v>-0.78711717779342572</v>
      </c>
      <c r="U758" s="392"/>
    </row>
    <row r="759" spans="1:21">
      <c r="A759" s="392" t="s">
        <v>2160</v>
      </c>
      <c r="B759" s="392" t="s">
        <v>44</v>
      </c>
      <c r="C759" s="392" t="s">
        <v>72</v>
      </c>
      <c r="D759" s="393">
        <v>300</v>
      </c>
      <c r="E759" s="392">
        <v>0.41670000000000001</v>
      </c>
      <c r="F759" s="394"/>
      <c r="G759" s="394"/>
      <c r="H759" s="394" t="s">
        <v>100</v>
      </c>
      <c r="I759" s="394"/>
      <c r="J759" s="392">
        <v>4.6343599299999996</v>
      </c>
      <c r="K759" s="392">
        <v>1.22805195</v>
      </c>
      <c r="L759" s="392">
        <v>2.1270483699999998</v>
      </c>
      <c r="M759" s="393">
        <v>3</v>
      </c>
      <c r="N759" s="392">
        <v>1.6519480499999999</v>
      </c>
      <c r="O759" s="392">
        <v>1.4043784800000001</v>
      </c>
      <c r="P759" s="392">
        <v>2.4324548799999999</v>
      </c>
      <c r="Q759" s="393">
        <v>3</v>
      </c>
      <c r="R759" s="392">
        <v>-1.0315428600000001</v>
      </c>
      <c r="S759" s="392">
        <v>0.79294801800000003</v>
      </c>
      <c r="T759" s="392">
        <f t="shared" si="11"/>
        <v>-0.47442980673053187</v>
      </c>
      <c r="U759" s="392"/>
    </row>
    <row r="760" spans="1:21">
      <c r="A760" s="392" t="s">
        <v>2160</v>
      </c>
      <c r="B760" s="392" t="s">
        <v>44</v>
      </c>
      <c r="C760" s="392" t="s">
        <v>72</v>
      </c>
      <c r="D760" s="393">
        <v>480</v>
      </c>
      <c r="E760" s="392">
        <v>0.66669999999999996</v>
      </c>
      <c r="F760" s="394"/>
      <c r="G760" s="394"/>
      <c r="H760" s="394" t="s">
        <v>100</v>
      </c>
      <c r="I760" s="394"/>
      <c r="J760" s="392">
        <v>4.5021150299999997</v>
      </c>
      <c r="K760" s="392">
        <v>1.40348794</v>
      </c>
      <c r="L760" s="392">
        <v>2.4309124199999999</v>
      </c>
      <c r="M760" s="393">
        <v>3</v>
      </c>
      <c r="N760" s="392">
        <v>2.0451205899999998</v>
      </c>
      <c r="O760" s="392">
        <v>1.2289424900000001</v>
      </c>
      <c r="P760" s="392">
        <v>2.1285908299999998</v>
      </c>
      <c r="Q760" s="393">
        <v>3</v>
      </c>
      <c r="R760" s="392">
        <v>-0.78909052999999996</v>
      </c>
      <c r="S760" s="392">
        <v>0.45827979200000002</v>
      </c>
      <c r="T760" s="392">
        <f t="shared" si="11"/>
        <v>-0.37527203580310436</v>
      </c>
      <c r="U760" s="392"/>
    </row>
    <row r="761" spans="1:21">
      <c r="A761" s="392" t="s">
        <v>2160</v>
      </c>
      <c r="B761" s="392" t="s">
        <v>44</v>
      </c>
      <c r="C761" s="392" t="s">
        <v>72</v>
      </c>
      <c r="D761" s="393">
        <v>600</v>
      </c>
      <c r="E761" s="392">
        <v>0.83330000000000004</v>
      </c>
      <c r="F761" s="394"/>
      <c r="G761" s="394"/>
      <c r="H761" s="394" t="s">
        <v>100</v>
      </c>
      <c r="I761" s="394"/>
      <c r="J761" s="392">
        <v>5.5836734699999999</v>
      </c>
      <c r="K761" s="392">
        <v>2.6319851600000002</v>
      </c>
      <c r="L761" s="392">
        <v>4.5587320199999999</v>
      </c>
      <c r="M761" s="393">
        <v>3</v>
      </c>
      <c r="N761" s="392">
        <v>1.19777365</v>
      </c>
      <c r="O761" s="392">
        <v>1.40348794</v>
      </c>
      <c r="P761" s="392">
        <v>2.4309124199999999</v>
      </c>
      <c r="Q761" s="393">
        <v>3</v>
      </c>
      <c r="R761" s="392">
        <v>-1.53938234</v>
      </c>
      <c r="S761" s="392">
        <v>1.5951827240000001</v>
      </c>
      <c r="T761" s="392">
        <f t="shared" si="11"/>
        <v>-0.64674983707607225</v>
      </c>
      <c r="U761" s="392"/>
    </row>
    <row r="762" spans="1:21">
      <c r="A762" s="392" t="s">
        <v>2160</v>
      </c>
      <c r="B762" s="392" t="s">
        <v>44</v>
      </c>
      <c r="C762" s="392" t="s">
        <v>72</v>
      </c>
      <c r="D762" s="393">
        <v>720</v>
      </c>
      <c r="E762" s="392">
        <v>1</v>
      </c>
      <c r="F762" s="394"/>
      <c r="G762" s="394"/>
      <c r="H762" s="394" t="s">
        <v>100</v>
      </c>
      <c r="I762" s="394" t="s">
        <v>100</v>
      </c>
      <c r="J762" s="392">
        <v>7.1919851599999998</v>
      </c>
      <c r="K762" s="392">
        <v>1.40348794</v>
      </c>
      <c r="L762" s="392">
        <v>2.4309124199999999</v>
      </c>
      <c r="M762" s="393">
        <v>3</v>
      </c>
      <c r="N762" s="392">
        <v>1.92890538</v>
      </c>
      <c r="O762" s="392">
        <v>1.40348794</v>
      </c>
      <c r="P762" s="392">
        <v>2.4309124199999999</v>
      </c>
      <c r="Q762" s="393">
        <v>3</v>
      </c>
      <c r="R762" s="392">
        <v>-1.31601455</v>
      </c>
      <c r="S762" s="392">
        <v>0.56749612699999996</v>
      </c>
      <c r="T762" s="392">
        <f t="shared" si="11"/>
        <v>-0.57703573537239272</v>
      </c>
      <c r="U762" s="392"/>
    </row>
    <row r="763" spans="1:21">
      <c r="A763" s="392" t="s">
        <v>759</v>
      </c>
      <c r="B763" s="392" t="s">
        <v>44</v>
      </c>
      <c r="C763" s="392" t="s">
        <v>60</v>
      </c>
      <c r="D763" s="393">
        <v>180</v>
      </c>
      <c r="E763" s="392">
        <v>0.25</v>
      </c>
      <c r="F763" s="394"/>
      <c r="G763" s="394"/>
      <c r="H763" s="394" t="s">
        <v>100</v>
      </c>
      <c r="I763" s="394"/>
      <c r="J763" s="392">
        <v>17.3</v>
      </c>
      <c r="K763" s="392" t="s">
        <v>16</v>
      </c>
      <c r="L763" s="392" t="s">
        <v>16</v>
      </c>
      <c r="M763" s="393">
        <v>3</v>
      </c>
      <c r="N763" s="392">
        <v>6.3</v>
      </c>
      <c r="O763" s="392" t="s">
        <v>16</v>
      </c>
      <c r="P763" s="392" t="s">
        <v>16</v>
      </c>
      <c r="Q763" s="393">
        <v>3</v>
      </c>
      <c r="R763" s="392">
        <v>-1.0101568700000001</v>
      </c>
      <c r="S763" s="392" t="s">
        <v>16</v>
      </c>
      <c r="T763" s="392">
        <f t="shared" si="11"/>
        <v>-0.46610169491525422</v>
      </c>
      <c r="U763" s="392"/>
    </row>
    <row r="764" spans="1:21">
      <c r="A764" s="392" t="s">
        <v>759</v>
      </c>
      <c r="B764" s="392" t="s">
        <v>44</v>
      </c>
      <c r="C764" s="392" t="s">
        <v>60</v>
      </c>
      <c r="D764" s="393">
        <v>720</v>
      </c>
      <c r="E764" s="392">
        <v>1</v>
      </c>
      <c r="F764" s="394"/>
      <c r="G764" s="394"/>
      <c r="H764" s="394" t="s">
        <v>100</v>
      </c>
      <c r="I764" s="394" t="s">
        <v>100</v>
      </c>
      <c r="J764" s="392">
        <v>14.1</v>
      </c>
      <c r="K764" s="392" t="s">
        <v>16</v>
      </c>
      <c r="L764" s="392" t="s">
        <v>16</v>
      </c>
      <c r="M764" s="393">
        <v>3</v>
      </c>
      <c r="N764" s="392">
        <v>4.7</v>
      </c>
      <c r="O764" s="392" t="s">
        <v>16</v>
      </c>
      <c r="P764" s="392" t="s">
        <v>16</v>
      </c>
      <c r="Q764" s="393">
        <v>3</v>
      </c>
      <c r="R764" s="392">
        <v>-1.0986122899999999</v>
      </c>
      <c r="S764" s="392" t="s">
        <v>16</v>
      </c>
      <c r="T764" s="392">
        <f t="shared" si="11"/>
        <v>-0.49999999999999989</v>
      </c>
      <c r="U764" s="392"/>
    </row>
    <row r="765" spans="1:21">
      <c r="A765" s="392" t="s">
        <v>760</v>
      </c>
      <c r="B765" s="392" t="s">
        <v>44</v>
      </c>
      <c r="C765" s="392" t="s">
        <v>60</v>
      </c>
      <c r="D765" s="393">
        <v>180</v>
      </c>
      <c r="E765" s="392">
        <v>0.25</v>
      </c>
      <c r="F765" s="394"/>
      <c r="G765" s="394"/>
      <c r="H765" s="394" t="s">
        <v>100</v>
      </c>
      <c r="I765" s="394"/>
      <c r="J765" s="392">
        <v>6.5</v>
      </c>
      <c r="K765" s="392" t="s">
        <v>16</v>
      </c>
      <c r="L765" s="392" t="s">
        <v>16</v>
      </c>
      <c r="M765" s="393">
        <v>3</v>
      </c>
      <c r="N765" s="392">
        <v>2.6</v>
      </c>
      <c r="O765" s="392" t="s">
        <v>16</v>
      </c>
      <c r="P765" s="392" t="s">
        <v>16</v>
      </c>
      <c r="Q765" s="393">
        <v>3</v>
      </c>
      <c r="R765" s="392">
        <v>-0.91629073000000005</v>
      </c>
      <c r="S765" s="392" t="s">
        <v>16</v>
      </c>
      <c r="T765" s="392">
        <f t="shared" si="11"/>
        <v>-0.4285714285714286</v>
      </c>
      <c r="U765" s="392"/>
    </row>
    <row r="766" spans="1:21">
      <c r="A766" s="392" t="s">
        <v>760</v>
      </c>
      <c r="B766" s="392" t="s">
        <v>44</v>
      </c>
      <c r="C766" s="392" t="s">
        <v>60</v>
      </c>
      <c r="D766" s="393">
        <v>720</v>
      </c>
      <c r="E766" s="392">
        <v>1</v>
      </c>
      <c r="F766" s="394"/>
      <c r="G766" s="394"/>
      <c r="H766" s="394" t="s">
        <v>100</v>
      </c>
      <c r="I766" s="394" t="s">
        <v>100</v>
      </c>
      <c r="J766" s="392">
        <v>29.3</v>
      </c>
      <c r="K766" s="392" t="s">
        <v>16</v>
      </c>
      <c r="L766" s="392" t="s">
        <v>16</v>
      </c>
      <c r="M766" s="393">
        <v>3</v>
      </c>
      <c r="N766" s="392">
        <v>23.5</v>
      </c>
      <c r="O766" s="392" t="s">
        <v>16</v>
      </c>
      <c r="P766" s="392" t="s">
        <v>16</v>
      </c>
      <c r="Q766" s="393">
        <v>3</v>
      </c>
      <c r="R766" s="392">
        <v>-0.22058709000000001</v>
      </c>
      <c r="S766" s="392" t="s">
        <v>16</v>
      </c>
      <c r="T766" s="392">
        <f t="shared" si="11"/>
        <v>-0.10984848484848486</v>
      </c>
      <c r="U766" s="392"/>
    </row>
    <row r="767" spans="1:21">
      <c r="A767" s="392" t="s">
        <v>2161</v>
      </c>
      <c r="B767" s="392" t="s">
        <v>44</v>
      </c>
      <c r="C767" s="392" t="s">
        <v>72</v>
      </c>
      <c r="D767" s="393">
        <v>180</v>
      </c>
      <c r="E767" s="392">
        <v>0.25</v>
      </c>
      <c r="F767" s="394"/>
      <c r="G767" s="394"/>
      <c r="H767" s="394" t="s">
        <v>100</v>
      </c>
      <c r="I767" s="394"/>
      <c r="J767" s="392">
        <v>157.5</v>
      </c>
      <c r="K767" s="392" t="s">
        <v>16</v>
      </c>
      <c r="L767" s="392" t="s">
        <v>16</v>
      </c>
      <c r="M767" s="393">
        <v>3</v>
      </c>
      <c r="N767" s="392">
        <v>86.3</v>
      </c>
      <c r="O767" s="392" t="s">
        <v>16</v>
      </c>
      <c r="P767" s="392" t="s">
        <v>16</v>
      </c>
      <c r="Q767" s="393">
        <v>3</v>
      </c>
      <c r="R767" s="392">
        <v>-0.60159585999999998</v>
      </c>
      <c r="S767" s="392" t="s">
        <v>16</v>
      </c>
      <c r="T767" s="392">
        <f t="shared" ref="T767:T830" si="12">(N767-J767)/(J767+N767)</f>
        <v>-0.29204265791632483</v>
      </c>
      <c r="U767" s="392"/>
    </row>
    <row r="768" spans="1:21">
      <c r="A768" s="392" t="s">
        <v>2161</v>
      </c>
      <c r="B768" s="392" t="s">
        <v>44</v>
      </c>
      <c r="C768" s="392" t="s">
        <v>72</v>
      </c>
      <c r="D768" s="393">
        <v>720</v>
      </c>
      <c r="E768" s="392">
        <v>1</v>
      </c>
      <c r="F768" s="394"/>
      <c r="G768" s="394"/>
      <c r="H768" s="394" t="s">
        <v>100</v>
      </c>
      <c r="I768" s="394" t="s">
        <v>100</v>
      </c>
      <c r="J768" s="392">
        <v>221.2</v>
      </c>
      <c r="K768" s="392" t="s">
        <v>16</v>
      </c>
      <c r="L768" s="392" t="s">
        <v>16</v>
      </c>
      <c r="M768" s="393">
        <v>3</v>
      </c>
      <c r="N768" s="392">
        <v>171.4</v>
      </c>
      <c r="O768" s="392" t="s">
        <v>16</v>
      </c>
      <c r="P768" s="392" t="s">
        <v>16</v>
      </c>
      <c r="Q768" s="393">
        <v>3</v>
      </c>
      <c r="R768" s="392">
        <v>-0.25506726000000002</v>
      </c>
      <c r="S768" s="392" t="s">
        <v>16</v>
      </c>
      <c r="T768" s="392">
        <f t="shared" si="12"/>
        <v>-0.12684666327050428</v>
      </c>
      <c r="U768" s="392"/>
    </row>
    <row r="769" spans="1:21">
      <c r="A769" s="392" t="s">
        <v>2162</v>
      </c>
      <c r="B769" s="392" t="s">
        <v>44</v>
      </c>
      <c r="C769" s="392" t="s">
        <v>72</v>
      </c>
      <c r="D769" s="393">
        <v>180</v>
      </c>
      <c r="E769" s="392">
        <v>0.25</v>
      </c>
      <c r="F769" s="394"/>
      <c r="G769" s="394"/>
      <c r="H769" s="394" t="s">
        <v>100</v>
      </c>
      <c r="I769" s="394"/>
      <c r="J769" s="392">
        <v>145.5</v>
      </c>
      <c r="K769" s="392" t="s">
        <v>16</v>
      </c>
      <c r="L769" s="392" t="s">
        <v>16</v>
      </c>
      <c r="M769" s="393">
        <v>3</v>
      </c>
      <c r="N769" s="392">
        <v>91.6</v>
      </c>
      <c r="O769" s="392" t="s">
        <v>16</v>
      </c>
      <c r="P769" s="392" t="s">
        <v>16</v>
      </c>
      <c r="Q769" s="393">
        <v>3</v>
      </c>
      <c r="R769" s="392">
        <v>-0.46274481000000001</v>
      </c>
      <c r="S769" s="392" t="s">
        <v>16</v>
      </c>
      <c r="T769" s="392">
        <f t="shared" si="12"/>
        <v>-0.22733024040489247</v>
      </c>
      <c r="U769" s="392"/>
    </row>
    <row r="770" spans="1:21">
      <c r="A770" s="392" t="s">
        <v>2162</v>
      </c>
      <c r="B770" s="392" t="s">
        <v>44</v>
      </c>
      <c r="C770" s="392" t="s">
        <v>72</v>
      </c>
      <c r="D770" s="393">
        <v>720</v>
      </c>
      <c r="E770" s="392">
        <v>1</v>
      </c>
      <c r="F770" s="394"/>
      <c r="G770" s="394"/>
      <c r="H770" s="394" t="s">
        <v>100</v>
      </c>
      <c r="I770" s="394" t="s">
        <v>100</v>
      </c>
      <c r="J770" s="392">
        <v>187.5</v>
      </c>
      <c r="K770" s="392" t="s">
        <v>16</v>
      </c>
      <c r="L770" s="392" t="s">
        <v>16</v>
      </c>
      <c r="M770" s="393">
        <v>3</v>
      </c>
      <c r="N770" s="392">
        <v>65.3</v>
      </c>
      <c r="O770" s="392" t="s">
        <v>16</v>
      </c>
      <c r="P770" s="392" t="s">
        <v>16</v>
      </c>
      <c r="Q770" s="393">
        <v>3</v>
      </c>
      <c r="R770" s="392">
        <v>-1.05478681</v>
      </c>
      <c r="S770" s="392" t="s">
        <v>16</v>
      </c>
      <c r="T770" s="392">
        <f t="shared" si="12"/>
        <v>-0.48338607594936706</v>
      </c>
      <c r="U770" s="392"/>
    </row>
    <row r="771" spans="1:21">
      <c r="A771" s="392" t="s">
        <v>2163</v>
      </c>
      <c r="B771" s="392" t="s">
        <v>44</v>
      </c>
      <c r="C771" s="392" t="s">
        <v>60</v>
      </c>
      <c r="D771" s="393">
        <v>29</v>
      </c>
      <c r="E771" s="393">
        <v>1</v>
      </c>
      <c r="F771" s="394"/>
      <c r="G771" s="394"/>
      <c r="H771" s="394"/>
      <c r="I771" s="394" t="s">
        <v>100</v>
      </c>
      <c r="J771" s="392">
        <v>0.1</v>
      </c>
      <c r="K771" s="393">
        <v>0.94338279000000003</v>
      </c>
      <c r="L771" s="392">
        <v>1.6339869300000001</v>
      </c>
      <c r="M771" s="393">
        <v>3</v>
      </c>
      <c r="N771" s="392">
        <v>8.1699346399999992</v>
      </c>
      <c r="O771" s="393">
        <v>7.5470623400000001</v>
      </c>
      <c r="P771" s="392">
        <v>13.071895400000001</v>
      </c>
      <c r="Q771" s="393">
        <v>3</v>
      </c>
      <c r="R771" s="392">
        <v>4.4030459999999998</v>
      </c>
      <c r="S771" s="392">
        <v>89.850442700000002</v>
      </c>
      <c r="T771" s="392">
        <f t="shared" si="12"/>
        <v>0.97581601201143242</v>
      </c>
      <c r="U771" s="392"/>
    </row>
    <row r="772" spans="1:21">
      <c r="A772" s="392" t="s">
        <v>2164</v>
      </c>
      <c r="B772" s="392" t="s">
        <v>44</v>
      </c>
      <c r="C772" s="392" t="s">
        <v>60</v>
      </c>
      <c r="D772" s="393">
        <v>29</v>
      </c>
      <c r="E772" s="393">
        <v>1</v>
      </c>
      <c r="F772" s="394"/>
      <c r="G772" s="394"/>
      <c r="H772" s="394"/>
      <c r="I772" s="394" t="s">
        <v>100</v>
      </c>
      <c r="J772" s="392">
        <v>98.366013100000004</v>
      </c>
      <c r="K772" s="393">
        <v>19.6223621</v>
      </c>
      <c r="L772" s="392">
        <v>33.9869281</v>
      </c>
      <c r="M772" s="393">
        <v>3</v>
      </c>
      <c r="N772" s="392">
        <v>227.77777800000001</v>
      </c>
      <c r="O772" s="393">
        <v>18.1129496</v>
      </c>
      <c r="P772" s="392">
        <v>31.372548999999999</v>
      </c>
      <c r="Q772" s="393">
        <v>3</v>
      </c>
      <c r="R772" s="392">
        <v>0.83967515000000004</v>
      </c>
      <c r="S772" s="392">
        <v>4.6116999999999998E-2</v>
      </c>
      <c r="T772" s="392">
        <f t="shared" si="12"/>
        <v>0.39679358746498605</v>
      </c>
      <c r="U772" s="392"/>
    </row>
    <row r="773" spans="1:21">
      <c r="A773" s="392" t="s">
        <v>2165</v>
      </c>
      <c r="B773" s="392" t="s">
        <v>44</v>
      </c>
      <c r="C773" s="392" t="s">
        <v>60</v>
      </c>
      <c r="D773" s="393">
        <v>29</v>
      </c>
      <c r="E773" s="393">
        <v>1</v>
      </c>
      <c r="F773" s="394"/>
      <c r="G773" s="394"/>
      <c r="H773" s="394"/>
      <c r="I773" s="394" t="s">
        <v>100</v>
      </c>
      <c r="J773" s="392">
        <v>60.457516300000002</v>
      </c>
      <c r="K773" s="393">
        <v>6.0376498700000001</v>
      </c>
      <c r="L773" s="392">
        <v>10.4575163</v>
      </c>
      <c r="M773" s="393">
        <v>3</v>
      </c>
      <c r="N773" s="392">
        <v>61.764705900000003</v>
      </c>
      <c r="O773" s="393">
        <v>10.5658873</v>
      </c>
      <c r="P773" s="392">
        <v>18.3006536</v>
      </c>
      <c r="Q773" s="393">
        <v>3</v>
      </c>
      <c r="R773" s="392">
        <v>2.1391190000000001E-2</v>
      </c>
      <c r="S773" s="392">
        <v>3.9237047999999997E-2</v>
      </c>
      <c r="T773" s="392">
        <f t="shared" si="12"/>
        <v>1.0695187638308224E-2</v>
      </c>
      <c r="U773" s="392"/>
    </row>
    <row r="774" spans="1:21">
      <c r="A774" s="392" t="s">
        <v>584</v>
      </c>
      <c r="B774" s="392" t="s">
        <v>44</v>
      </c>
      <c r="C774" s="392" t="s">
        <v>60</v>
      </c>
      <c r="D774" s="393">
        <v>0</v>
      </c>
      <c r="E774" s="392">
        <v>0</v>
      </c>
      <c r="F774" s="394" t="s">
        <v>100</v>
      </c>
      <c r="G774" s="394"/>
      <c r="H774" s="394"/>
      <c r="I774" s="394"/>
      <c r="J774" s="392">
        <v>4188</v>
      </c>
      <c r="K774" s="392">
        <v>213</v>
      </c>
      <c r="L774" s="392">
        <v>426</v>
      </c>
      <c r="M774" s="393">
        <v>4</v>
      </c>
      <c r="N774" s="392">
        <v>4213</v>
      </c>
      <c r="O774" s="392">
        <v>1064</v>
      </c>
      <c r="P774" s="392">
        <v>2128</v>
      </c>
      <c r="Q774" s="393">
        <v>4</v>
      </c>
      <c r="R774" s="392">
        <v>5.9516899999999999E-3</v>
      </c>
      <c r="S774" s="392">
        <v>6.6369022999999999E-2</v>
      </c>
      <c r="T774" s="392">
        <f t="shared" si="12"/>
        <v>2.975836209975003E-3</v>
      </c>
      <c r="U774" s="392"/>
    </row>
    <row r="775" spans="1:21">
      <c r="A775" s="392" t="s">
        <v>584</v>
      </c>
      <c r="B775" s="392" t="s">
        <v>44</v>
      </c>
      <c r="C775" s="392" t="s">
        <v>60</v>
      </c>
      <c r="D775" s="393">
        <v>2</v>
      </c>
      <c r="E775" s="392">
        <v>0.1429</v>
      </c>
      <c r="F775" s="394"/>
      <c r="G775" s="394" t="s">
        <v>100</v>
      </c>
      <c r="H775" s="394"/>
      <c r="I775" s="394"/>
      <c r="J775" s="392">
        <v>1863</v>
      </c>
      <c r="K775" s="392">
        <v>544</v>
      </c>
      <c r="L775" s="392">
        <v>1088</v>
      </c>
      <c r="M775" s="393">
        <v>4</v>
      </c>
      <c r="N775" s="392">
        <v>1850</v>
      </c>
      <c r="O775" s="392">
        <v>666</v>
      </c>
      <c r="P775" s="392">
        <v>1332</v>
      </c>
      <c r="Q775" s="393">
        <v>4</v>
      </c>
      <c r="R775" s="392">
        <v>-7.0024500000000003E-3</v>
      </c>
      <c r="S775" s="392">
        <v>0.21486525400000001</v>
      </c>
      <c r="T775" s="392">
        <f t="shared" si="12"/>
        <v>-3.5012119579854563E-3</v>
      </c>
      <c r="U775" s="392"/>
    </row>
    <row r="776" spans="1:21">
      <c r="A776" s="392" t="s">
        <v>584</v>
      </c>
      <c r="B776" s="392" t="s">
        <v>44</v>
      </c>
      <c r="C776" s="392" t="s">
        <v>60</v>
      </c>
      <c r="D776" s="393">
        <v>14</v>
      </c>
      <c r="E776" s="392">
        <v>1</v>
      </c>
      <c r="F776" s="394"/>
      <c r="G776" s="394"/>
      <c r="H776" s="394"/>
      <c r="I776" s="394" t="s">
        <v>100</v>
      </c>
      <c r="J776" s="392">
        <v>1613</v>
      </c>
      <c r="K776" s="392">
        <v>404</v>
      </c>
      <c r="L776" s="392">
        <v>808</v>
      </c>
      <c r="M776" s="393">
        <v>4</v>
      </c>
      <c r="N776" s="392">
        <v>1617</v>
      </c>
      <c r="O776" s="392">
        <v>159</v>
      </c>
      <c r="P776" s="392">
        <v>318</v>
      </c>
      <c r="Q776" s="393">
        <v>4</v>
      </c>
      <c r="R776" s="392">
        <v>2.47678E-3</v>
      </c>
      <c r="S776" s="392">
        <v>7.2401539000000001E-2</v>
      </c>
      <c r="T776" s="392">
        <f t="shared" si="12"/>
        <v>1.238390092879257E-3</v>
      </c>
      <c r="U776" s="392"/>
    </row>
    <row r="777" spans="1:21">
      <c r="A777" s="392" t="s">
        <v>586</v>
      </c>
      <c r="B777" s="392" t="s">
        <v>44</v>
      </c>
      <c r="C777" s="392" t="s">
        <v>60</v>
      </c>
      <c r="D777" s="393">
        <v>0</v>
      </c>
      <c r="E777" s="392">
        <v>0</v>
      </c>
      <c r="F777" s="394" t="s">
        <v>100</v>
      </c>
      <c r="G777" s="394"/>
      <c r="H777" s="394"/>
      <c r="I777" s="394"/>
      <c r="J777" s="392">
        <v>4188</v>
      </c>
      <c r="K777" s="392">
        <v>213</v>
      </c>
      <c r="L777" s="392">
        <v>426</v>
      </c>
      <c r="M777" s="393">
        <v>4</v>
      </c>
      <c r="N777" s="392">
        <v>3563</v>
      </c>
      <c r="O777" s="392">
        <v>455</v>
      </c>
      <c r="P777" s="392">
        <v>910</v>
      </c>
      <c r="Q777" s="393">
        <v>4</v>
      </c>
      <c r="R777" s="392">
        <v>-0.16162040999999999</v>
      </c>
      <c r="S777" s="392">
        <v>1.8894339999999999E-2</v>
      </c>
      <c r="T777" s="392">
        <f t="shared" si="12"/>
        <v>-8.0634756805573471E-2</v>
      </c>
      <c r="U777" s="392"/>
    </row>
    <row r="778" spans="1:21">
      <c r="A778" s="392" t="s">
        <v>586</v>
      </c>
      <c r="B778" s="392" t="s">
        <v>44</v>
      </c>
      <c r="C778" s="392" t="s">
        <v>60</v>
      </c>
      <c r="D778" s="393">
        <v>2</v>
      </c>
      <c r="E778" s="392">
        <v>0.1429</v>
      </c>
      <c r="F778" s="394"/>
      <c r="G778" s="394" t="s">
        <v>100</v>
      </c>
      <c r="H778" s="394"/>
      <c r="I778" s="394"/>
      <c r="J778" s="392">
        <v>1863</v>
      </c>
      <c r="K778" s="392">
        <v>544</v>
      </c>
      <c r="L778" s="392">
        <v>1088</v>
      </c>
      <c r="M778" s="393">
        <v>4</v>
      </c>
      <c r="N778" s="392">
        <v>2638</v>
      </c>
      <c r="O778" s="392">
        <v>342</v>
      </c>
      <c r="P778" s="392">
        <v>684</v>
      </c>
      <c r="Q778" s="393">
        <v>4</v>
      </c>
      <c r="R778" s="392">
        <v>0.34783296000000002</v>
      </c>
      <c r="S778" s="392">
        <v>0.102072735</v>
      </c>
      <c r="T778" s="392">
        <f t="shared" si="12"/>
        <v>0.17218395912019552</v>
      </c>
      <c r="U778" s="392"/>
    </row>
    <row r="779" spans="1:21">
      <c r="A779" s="392" t="s">
        <v>586</v>
      </c>
      <c r="B779" s="392" t="s">
        <v>44</v>
      </c>
      <c r="C779" s="392" t="s">
        <v>60</v>
      </c>
      <c r="D779" s="393">
        <v>14</v>
      </c>
      <c r="E779" s="392">
        <v>1</v>
      </c>
      <c r="F779" s="394"/>
      <c r="G779" s="394"/>
      <c r="H779" s="394"/>
      <c r="I779" s="394" t="s">
        <v>100</v>
      </c>
      <c r="J779" s="392">
        <v>1613</v>
      </c>
      <c r="K779" s="392">
        <v>404</v>
      </c>
      <c r="L779" s="392">
        <v>808</v>
      </c>
      <c r="M779" s="393">
        <v>4</v>
      </c>
      <c r="N779" s="392">
        <v>2613</v>
      </c>
      <c r="O779" s="392">
        <v>534</v>
      </c>
      <c r="P779" s="392">
        <v>1068</v>
      </c>
      <c r="Q779" s="393">
        <v>4</v>
      </c>
      <c r="R779" s="392">
        <v>0.48240318999999998</v>
      </c>
      <c r="S779" s="392">
        <v>0.104496857</v>
      </c>
      <c r="T779" s="392">
        <f t="shared" si="12"/>
        <v>0.23663038334122102</v>
      </c>
      <c r="U779" s="392"/>
    </row>
    <row r="780" spans="1:21">
      <c r="A780" s="392" t="s">
        <v>587</v>
      </c>
      <c r="B780" s="392" t="s">
        <v>44</v>
      </c>
      <c r="C780" s="392" t="s">
        <v>60</v>
      </c>
      <c r="D780" s="393">
        <v>0</v>
      </c>
      <c r="E780" s="392">
        <v>0</v>
      </c>
      <c r="F780" s="394" t="s">
        <v>100</v>
      </c>
      <c r="G780" s="394"/>
      <c r="H780" s="394"/>
      <c r="I780" s="394"/>
      <c r="J780" s="392">
        <v>4188</v>
      </c>
      <c r="K780" s="392">
        <v>213</v>
      </c>
      <c r="L780" s="392">
        <v>426</v>
      </c>
      <c r="M780" s="393">
        <v>4</v>
      </c>
      <c r="N780" s="392">
        <v>3413</v>
      </c>
      <c r="O780" s="392">
        <v>575</v>
      </c>
      <c r="P780" s="392">
        <v>1150</v>
      </c>
      <c r="Q780" s="393">
        <v>4</v>
      </c>
      <c r="R780" s="392">
        <v>-0.20463161999999999</v>
      </c>
      <c r="S780" s="392">
        <v>3.0970014000000001E-2</v>
      </c>
      <c r="T780" s="392">
        <f t="shared" si="12"/>
        <v>-0.10196026838573873</v>
      </c>
      <c r="U780" s="392"/>
    </row>
    <row r="781" spans="1:21">
      <c r="A781" s="392" t="s">
        <v>587</v>
      </c>
      <c r="B781" s="392" t="s">
        <v>44</v>
      </c>
      <c r="C781" s="392" t="s">
        <v>60</v>
      </c>
      <c r="D781" s="393">
        <v>2</v>
      </c>
      <c r="E781" s="392">
        <v>0.1429</v>
      </c>
      <c r="F781" s="394"/>
      <c r="G781" s="394" t="s">
        <v>100</v>
      </c>
      <c r="H781" s="394"/>
      <c r="I781" s="394"/>
      <c r="J781" s="392">
        <v>1863</v>
      </c>
      <c r="K781" s="392">
        <v>544</v>
      </c>
      <c r="L781" s="392">
        <v>1088</v>
      </c>
      <c r="M781" s="393">
        <v>4</v>
      </c>
      <c r="N781" s="392">
        <v>1350</v>
      </c>
      <c r="O781" s="392">
        <v>274</v>
      </c>
      <c r="P781" s="392">
        <v>548</v>
      </c>
      <c r="Q781" s="393">
        <v>4</v>
      </c>
      <c r="R781" s="392">
        <v>-0.32208350000000002</v>
      </c>
      <c r="S781" s="392">
        <v>0.12645921800000001</v>
      </c>
      <c r="T781" s="392">
        <f t="shared" si="12"/>
        <v>-0.15966386554621848</v>
      </c>
      <c r="U781" s="392"/>
    </row>
    <row r="782" spans="1:21">
      <c r="A782" s="392" t="s">
        <v>587</v>
      </c>
      <c r="B782" s="392" t="s">
        <v>44</v>
      </c>
      <c r="C782" s="392" t="s">
        <v>60</v>
      </c>
      <c r="D782" s="393">
        <v>14</v>
      </c>
      <c r="E782" s="392">
        <v>1</v>
      </c>
      <c r="F782" s="394"/>
      <c r="G782" s="394"/>
      <c r="H782" s="394"/>
      <c r="I782" s="394" t="s">
        <v>100</v>
      </c>
      <c r="J782" s="392">
        <v>1613</v>
      </c>
      <c r="K782" s="392">
        <v>404</v>
      </c>
      <c r="L782" s="392">
        <v>808</v>
      </c>
      <c r="M782" s="393">
        <v>4</v>
      </c>
      <c r="N782" s="392">
        <v>3338</v>
      </c>
      <c r="O782" s="392">
        <v>684</v>
      </c>
      <c r="P782" s="392">
        <v>1368</v>
      </c>
      <c r="Q782" s="393">
        <v>4</v>
      </c>
      <c r="R782" s="392">
        <v>0.72727602999999996</v>
      </c>
      <c r="S782" s="392">
        <v>0.10472209</v>
      </c>
      <c r="T782" s="392">
        <f t="shared" si="12"/>
        <v>0.34841446172490403</v>
      </c>
      <c r="U782" s="392"/>
    </row>
    <row r="783" spans="1:21">
      <c r="A783" s="392" t="s">
        <v>589</v>
      </c>
      <c r="B783" s="392" t="s">
        <v>44</v>
      </c>
      <c r="C783" s="392" t="s">
        <v>60</v>
      </c>
      <c r="D783" s="393">
        <v>0</v>
      </c>
      <c r="E783" s="392">
        <v>0</v>
      </c>
      <c r="F783" s="394" t="s">
        <v>100</v>
      </c>
      <c r="G783" s="394"/>
      <c r="H783" s="394"/>
      <c r="I783" s="394"/>
      <c r="J783" s="392">
        <v>3450</v>
      </c>
      <c r="K783" s="392">
        <v>760</v>
      </c>
      <c r="L783" s="392">
        <v>1520</v>
      </c>
      <c r="M783" s="393">
        <v>4</v>
      </c>
      <c r="N783" s="392">
        <v>3975</v>
      </c>
      <c r="O783" s="392">
        <v>805</v>
      </c>
      <c r="P783" s="392">
        <v>1610</v>
      </c>
      <c r="Q783" s="393">
        <v>4</v>
      </c>
      <c r="R783" s="392">
        <v>0.14165052</v>
      </c>
      <c r="S783" s="392">
        <v>8.9540237999999994E-2</v>
      </c>
      <c r="T783" s="392">
        <f t="shared" si="12"/>
        <v>7.0707070707070704E-2</v>
      </c>
      <c r="U783" s="392"/>
    </row>
    <row r="784" spans="1:21">
      <c r="A784" s="392" t="s">
        <v>589</v>
      </c>
      <c r="B784" s="392" t="s">
        <v>44</v>
      </c>
      <c r="C784" s="392" t="s">
        <v>60</v>
      </c>
      <c r="D784" s="393">
        <v>1</v>
      </c>
      <c r="E784" s="392">
        <v>0.1429</v>
      </c>
      <c r="F784" s="394"/>
      <c r="G784" s="394" t="s">
        <v>100</v>
      </c>
      <c r="H784" s="394"/>
      <c r="I784" s="394"/>
      <c r="J784" s="392">
        <v>2800</v>
      </c>
      <c r="K784" s="392">
        <v>1014</v>
      </c>
      <c r="L784" s="392">
        <v>2028</v>
      </c>
      <c r="M784" s="393">
        <v>4</v>
      </c>
      <c r="N784" s="392">
        <v>3650</v>
      </c>
      <c r="O784" s="392">
        <v>603</v>
      </c>
      <c r="P784" s="392">
        <v>1206</v>
      </c>
      <c r="Q784" s="393">
        <v>4</v>
      </c>
      <c r="R784" s="392">
        <v>0.26510774999999998</v>
      </c>
      <c r="S784" s="392">
        <v>0.15844029900000001</v>
      </c>
      <c r="T784" s="392">
        <f t="shared" si="12"/>
        <v>0.13178294573643412</v>
      </c>
      <c r="U784" s="392"/>
    </row>
    <row r="785" spans="1:21">
      <c r="A785" s="392" t="s">
        <v>589</v>
      </c>
      <c r="B785" s="392" t="s">
        <v>44</v>
      </c>
      <c r="C785" s="392" t="s">
        <v>60</v>
      </c>
      <c r="D785" s="393">
        <v>7</v>
      </c>
      <c r="E785" s="392">
        <v>1</v>
      </c>
      <c r="F785" s="394"/>
      <c r="G785" s="394"/>
      <c r="H785" s="394"/>
      <c r="I785" s="394" t="s">
        <v>100</v>
      </c>
      <c r="J785" s="392">
        <v>3750</v>
      </c>
      <c r="K785" s="392">
        <v>895</v>
      </c>
      <c r="L785" s="392">
        <v>1790</v>
      </c>
      <c r="M785" s="393">
        <v>4</v>
      </c>
      <c r="N785" s="392">
        <v>3050</v>
      </c>
      <c r="O785" s="392">
        <v>323</v>
      </c>
      <c r="P785" s="392">
        <v>646</v>
      </c>
      <c r="Q785" s="393">
        <v>4</v>
      </c>
      <c r="R785" s="392">
        <v>-0.20661425</v>
      </c>
      <c r="S785" s="392">
        <v>6.8176934999999994E-2</v>
      </c>
      <c r="T785" s="392">
        <f t="shared" si="12"/>
        <v>-0.10294117647058823</v>
      </c>
      <c r="U785" s="392"/>
    </row>
    <row r="786" spans="1:21">
      <c r="A786" s="392" t="s">
        <v>591</v>
      </c>
      <c r="B786" s="392" t="s">
        <v>44</v>
      </c>
      <c r="C786" s="392" t="s">
        <v>60</v>
      </c>
      <c r="D786" s="393">
        <v>0</v>
      </c>
      <c r="E786" s="392">
        <v>0</v>
      </c>
      <c r="F786" s="394" t="s">
        <v>100</v>
      </c>
      <c r="G786" s="394"/>
      <c r="H786" s="394"/>
      <c r="I786" s="394"/>
      <c r="J786" s="392">
        <v>3450</v>
      </c>
      <c r="K786" s="392">
        <v>760</v>
      </c>
      <c r="L786" s="392">
        <v>1520</v>
      </c>
      <c r="M786" s="393">
        <v>4</v>
      </c>
      <c r="N786" s="392">
        <v>4025</v>
      </c>
      <c r="O786" s="392">
        <v>797</v>
      </c>
      <c r="P786" s="392">
        <v>1594</v>
      </c>
      <c r="Q786" s="393">
        <v>4</v>
      </c>
      <c r="R786" s="392">
        <v>0.15415068000000001</v>
      </c>
      <c r="S786" s="392">
        <v>8.7736540000000002E-2</v>
      </c>
      <c r="T786" s="392">
        <f t="shared" si="12"/>
        <v>7.6923076923076927E-2</v>
      </c>
      <c r="U786" s="392"/>
    </row>
    <row r="787" spans="1:21">
      <c r="A787" s="392" t="s">
        <v>591</v>
      </c>
      <c r="B787" s="392" t="s">
        <v>44</v>
      </c>
      <c r="C787" s="392" t="s">
        <v>60</v>
      </c>
      <c r="D787" s="393">
        <v>1</v>
      </c>
      <c r="E787" s="392">
        <v>0.1429</v>
      </c>
      <c r="F787" s="394"/>
      <c r="G787" s="394" t="s">
        <v>100</v>
      </c>
      <c r="H787" s="394"/>
      <c r="I787" s="394"/>
      <c r="J787" s="392">
        <v>2800</v>
      </c>
      <c r="K787" s="392">
        <v>1014</v>
      </c>
      <c r="L787" s="392">
        <v>2028</v>
      </c>
      <c r="M787" s="393">
        <v>4</v>
      </c>
      <c r="N787" s="392">
        <v>4150</v>
      </c>
      <c r="O787" s="392">
        <v>1313</v>
      </c>
      <c r="P787" s="392">
        <v>2626</v>
      </c>
      <c r="Q787" s="393">
        <v>4</v>
      </c>
      <c r="R787" s="392">
        <v>0.39348892000000002</v>
      </c>
      <c r="S787" s="392">
        <v>0.23124726000000001</v>
      </c>
      <c r="T787" s="392">
        <f t="shared" si="12"/>
        <v>0.19424460431654678</v>
      </c>
      <c r="U787" s="392"/>
    </row>
    <row r="788" spans="1:21">
      <c r="A788" s="392" t="s">
        <v>591</v>
      </c>
      <c r="B788" s="392" t="s">
        <v>44</v>
      </c>
      <c r="C788" s="392" t="s">
        <v>60</v>
      </c>
      <c r="D788" s="393">
        <v>7</v>
      </c>
      <c r="E788" s="392">
        <v>1</v>
      </c>
      <c r="F788" s="394"/>
      <c r="G788" s="394"/>
      <c r="H788" s="394"/>
      <c r="I788" s="394" t="s">
        <v>100</v>
      </c>
      <c r="J788" s="392">
        <v>3750</v>
      </c>
      <c r="K788" s="392">
        <v>895</v>
      </c>
      <c r="L788" s="392">
        <v>1790</v>
      </c>
      <c r="M788" s="393">
        <v>4</v>
      </c>
      <c r="N788" s="392">
        <v>5350</v>
      </c>
      <c r="O788" s="392">
        <v>975</v>
      </c>
      <c r="P788" s="392">
        <v>1950</v>
      </c>
      <c r="Q788" s="393">
        <v>4</v>
      </c>
      <c r="R788" s="392">
        <v>0.35534072</v>
      </c>
      <c r="S788" s="392">
        <v>9.0174285000000007E-2</v>
      </c>
      <c r="T788" s="392">
        <f t="shared" si="12"/>
        <v>0.17582417582417584</v>
      </c>
      <c r="U788" s="392"/>
    </row>
    <row r="789" spans="1:21">
      <c r="A789" s="392" t="s">
        <v>593</v>
      </c>
      <c r="B789" s="392" t="s">
        <v>44</v>
      </c>
      <c r="C789" s="392" t="s">
        <v>60</v>
      </c>
      <c r="D789" s="393">
        <v>0</v>
      </c>
      <c r="E789" s="392">
        <v>0</v>
      </c>
      <c r="F789" s="394" t="s">
        <v>100</v>
      </c>
      <c r="G789" s="394"/>
      <c r="H789" s="394"/>
      <c r="I789" s="394"/>
      <c r="J789" s="392">
        <v>3450</v>
      </c>
      <c r="K789" s="392">
        <v>760</v>
      </c>
      <c r="L789" s="392">
        <v>1520</v>
      </c>
      <c r="M789" s="393">
        <v>4</v>
      </c>
      <c r="N789" s="392">
        <v>4725</v>
      </c>
      <c r="O789" s="392">
        <v>1078</v>
      </c>
      <c r="P789" s="392">
        <v>2156</v>
      </c>
      <c r="Q789" s="393">
        <v>4</v>
      </c>
      <c r="R789" s="392">
        <v>0.31449333000000002</v>
      </c>
      <c r="S789" s="392">
        <v>0.10057919799999999</v>
      </c>
      <c r="T789" s="392">
        <f t="shared" si="12"/>
        <v>0.15596330275229359</v>
      </c>
      <c r="U789" s="392"/>
    </row>
    <row r="790" spans="1:21">
      <c r="A790" s="392" t="s">
        <v>593</v>
      </c>
      <c r="B790" s="392" t="s">
        <v>44</v>
      </c>
      <c r="C790" s="392" t="s">
        <v>60</v>
      </c>
      <c r="D790" s="393">
        <v>1</v>
      </c>
      <c r="E790" s="392">
        <v>0.1429</v>
      </c>
      <c r="F790" s="394"/>
      <c r="G790" s="394" t="s">
        <v>100</v>
      </c>
      <c r="H790" s="394"/>
      <c r="I790" s="394"/>
      <c r="J790" s="392">
        <v>2800</v>
      </c>
      <c r="K790" s="392">
        <v>1014</v>
      </c>
      <c r="L790" s="392">
        <v>2028</v>
      </c>
      <c r="M790" s="393">
        <v>4</v>
      </c>
      <c r="N790" s="392">
        <v>4625</v>
      </c>
      <c r="O790" s="392">
        <v>906</v>
      </c>
      <c r="P790" s="392">
        <v>1812</v>
      </c>
      <c r="Q790" s="393">
        <v>4</v>
      </c>
      <c r="R790" s="392">
        <v>0.50185694999999997</v>
      </c>
      <c r="S790" s="392">
        <v>0.16952108199999999</v>
      </c>
      <c r="T790" s="392">
        <f t="shared" si="12"/>
        <v>0.24579124579124578</v>
      </c>
      <c r="U790" s="392"/>
    </row>
    <row r="791" spans="1:21">
      <c r="A791" s="392" t="s">
        <v>593</v>
      </c>
      <c r="B791" s="392" t="s">
        <v>44</v>
      </c>
      <c r="C791" s="392" t="s">
        <v>60</v>
      </c>
      <c r="D791" s="393">
        <v>7</v>
      </c>
      <c r="E791" s="392">
        <v>1</v>
      </c>
      <c r="F791" s="394"/>
      <c r="G791" s="394"/>
      <c r="H791" s="394"/>
      <c r="I791" s="394" t="s">
        <v>100</v>
      </c>
      <c r="J791" s="392">
        <v>3750</v>
      </c>
      <c r="K791" s="392">
        <v>895</v>
      </c>
      <c r="L791" s="392">
        <v>1790</v>
      </c>
      <c r="M791" s="393">
        <v>4</v>
      </c>
      <c r="N791" s="392">
        <v>4000</v>
      </c>
      <c r="O791" s="392">
        <v>518</v>
      </c>
      <c r="P791" s="392">
        <v>1036</v>
      </c>
      <c r="Q791" s="393">
        <v>4</v>
      </c>
      <c r="R791" s="392">
        <v>6.4538520000000002E-2</v>
      </c>
      <c r="S791" s="392">
        <v>7.3732028000000005E-2</v>
      </c>
      <c r="T791" s="392">
        <f t="shared" si="12"/>
        <v>3.2258064516129031E-2</v>
      </c>
      <c r="U791" s="392"/>
    </row>
    <row r="792" spans="1:21">
      <c r="A792" s="392" t="s">
        <v>2166</v>
      </c>
      <c r="B792" s="392" t="s">
        <v>44</v>
      </c>
      <c r="C792" s="392" t="s">
        <v>72</v>
      </c>
      <c r="D792" s="393">
        <v>365</v>
      </c>
      <c r="E792" s="393">
        <v>1</v>
      </c>
      <c r="F792" s="394"/>
      <c r="G792" s="394"/>
      <c r="H792" s="394"/>
      <c r="I792" s="394" t="s">
        <v>100</v>
      </c>
      <c r="J792" s="392">
        <v>100</v>
      </c>
      <c r="K792" s="392">
        <v>6.46</v>
      </c>
      <c r="L792" s="392">
        <v>14.4449991</v>
      </c>
      <c r="M792" s="393">
        <v>5</v>
      </c>
      <c r="N792" s="392">
        <v>77.668711700000003</v>
      </c>
      <c r="O792" s="392">
        <v>8.4662576699999992</v>
      </c>
      <c r="P792" s="392">
        <v>18.931127700000001</v>
      </c>
      <c r="Q792" s="393">
        <v>5</v>
      </c>
      <c r="R792" s="392">
        <v>-0.25271768999999999</v>
      </c>
      <c r="S792" s="392">
        <v>1.6055192999999999E-2</v>
      </c>
      <c r="T792" s="392">
        <f t="shared" si="12"/>
        <v>-0.12569060745882582</v>
      </c>
      <c r="U792" s="392"/>
    </row>
    <row r="793" spans="1:21">
      <c r="A793" s="392" t="s">
        <v>2167</v>
      </c>
      <c r="B793" s="392" t="s">
        <v>44</v>
      </c>
      <c r="C793" s="392" t="s">
        <v>72</v>
      </c>
      <c r="D793" s="393">
        <v>365</v>
      </c>
      <c r="E793" s="393">
        <v>1</v>
      </c>
      <c r="F793" s="394"/>
      <c r="G793" s="394"/>
      <c r="H793" s="394"/>
      <c r="I793" s="394" t="s">
        <v>100</v>
      </c>
      <c r="J793" s="392">
        <v>100</v>
      </c>
      <c r="K793" s="392">
        <v>6.46</v>
      </c>
      <c r="L793" s="392">
        <v>14.4449991</v>
      </c>
      <c r="M793" s="393">
        <v>5</v>
      </c>
      <c r="N793" s="392">
        <v>73.251533699999996</v>
      </c>
      <c r="O793" s="392">
        <v>9.2024539900000004</v>
      </c>
      <c r="P793" s="392">
        <v>20.5773127</v>
      </c>
      <c r="Q793" s="393">
        <v>5</v>
      </c>
      <c r="R793" s="392">
        <v>-0.31127100000000002</v>
      </c>
      <c r="S793" s="392">
        <v>1.9955589999999999E-2</v>
      </c>
      <c r="T793" s="392">
        <f t="shared" si="12"/>
        <v>-0.15439093512624996</v>
      </c>
      <c r="U793" s="392"/>
    </row>
    <row r="794" spans="1:21">
      <c r="A794" s="392" t="s">
        <v>2168</v>
      </c>
      <c r="B794" s="392" t="s">
        <v>44</v>
      </c>
      <c r="C794" s="392" t="s">
        <v>72</v>
      </c>
      <c r="D794" s="393">
        <v>365</v>
      </c>
      <c r="E794" s="393">
        <v>1</v>
      </c>
      <c r="F794" s="394"/>
      <c r="G794" s="394"/>
      <c r="H794" s="394"/>
      <c r="I794" s="394" t="s">
        <v>100</v>
      </c>
      <c r="J794" s="392">
        <v>100</v>
      </c>
      <c r="K794" s="392">
        <v>6.46</v>
      </c>
      <c r="L794" s="392">
        <v>14.4449991</v>
      </c>
      <c r="M794" s="393">
        <v>5</v>
      </c>
      <c r="N794" s="392">
        <v>80.245398800000004</v>
      </c>
      <c r="O794" s="392">
        <v>6.6257668699999996</v>
      </c>
      <c r="P794" s="392">
        <v>14.8156651</v>
      </c>
      <c r="Q794" s="393">
        <v>5</v>
      </c>
      <c r="R794" s="392">
        <v>-0.22008075999999999</v>
      </c>
      <c r="S794" s="392">
        <v>1.0990768E-2</v>
      </c>
      <c r="T794" s="392">
        <f t="shared" si="12"/>
        <v>-0.10959836606935897</v>
      </c>
      <c r="U794" s="392"/>
    </row>
    <row r="795" spans="1:21">
      <c r="A795" s="392" t="s">
        <v>2169</v>
      </c>
      <c r="B795" s="392" t="s">
        <v>44</v>
      </c>
      <c r="C795" s="392" t="s">
        <v>72</v>
      </c>
      <c r="D795" s="393">
        <v>365</v>
      </c>
      <c r="E795" s="393">
        <v>1</v>
      </c>
      <c r="F795" s="394"/>
      <c r="G795" s="394"/>
      <c r="H795" s="394"/>
      <c r="I795" s="394" t="s">
        <v>100</v>
      </c>
      <c r="J795" s="392">
        <v>100</v>
      </c>
      <c r="K795" s="392">
        <v>6.46</v>
      </c>
      <c r="L795" s="392">
        <v>14.4449991</v>
      </c>
      <c r="M795" s="393">
        <v>5</v>
      </c>
      <c r="N795" s="392">
        <v>56.319018399999997</v>
      </c>
      <c r="O795" s="392">
        <v>9.5705521499999993</v>
      </c>
      <c r="P795" s="392">
        <v>21.400405200000002</v>
      </c>
      <c r="Q795" s="393">
        <v>5</v>
      </c>
      <c r="R795" s="392">
        <v>-0.57413789999999998</v>
      </c>
      <c r="S795" s="392">
        <v>3.3050942E-2</v>
      </c>
      <c r="T795" s="392">
        <f t="shared" si="12"/>
        <v>-0.27943485090359294</v>
      </c>
      <c r="U795" s="392"/>
    </row>
    <row r="796" spans="1:21">
      <c r="A796" s="392" t="s">
        <v>2170</v>
      </c>
      <c r="B796" s="392" t="s">
        <v>44</v>
      </c>
      <c r="C796" s="392" t="s">
        <v>72</v>
      </c>
      <c r="D796" s="393">
        <v>365</v>
      </c>
      <c r="E796" s="393">
        <v>1</v>
      </c>
      <c r="F796" s="394"/>
      <c r="G796" s="394"/>
      <c r="H796" s="394"/>
      <c r="I796" s="394" t="s">
        <v>100</v>
      </c>
      <c r="J796" s="392">
        <v>100</v>
      </c>
      <c r="K796" s="392">
        <v>6.46</v>
      </c>
      <c r="L796" s="392">
        <v>14.4449991</v>
      </c>
      <c r="M796" s="393">
        <v>5</v>
      </c>
      <c r="N796" s="392">
        <v>73.619631900000002</v>
      </c>
      <c r="O796" s="392">
        <v>6.6257668699999996</v>
      </c>
      <c r="P796" s="392">
        <v>14.8156651</v>
      </c>
      <c r="Q796" s="393">
        <v>5</v>
      </c>
      <c r="R796" s="392">
        <v>-0.30625846000000001</v>
      </c>
      <c r="S796" s="392">
        <v>1.227316E-2</v>
      </c>
      <c r="T796" s="392">
        <f t="shared" si="12"/>
        <v>-0.1519434629097379</v>
      </c>
      <c r="U796" s="392"/>
    </row>
    <row r="797" spans="1:21">
      <c r="A797" s="392" t="s">
        <v>2171</v>
      </c>
      <c r="B797" s="392" t="s">
        <v>44</v>
      </c>
      <c r="C797" s="392" t="s">
        <v>72</v>
      </c>
      <c r="D797" s="393">
        <v>365</v>
      </c>
      <c r="E797" s="393">
        <v>1</v>
      </c>
      <c r="F797" s="394"/>
      <c r="G797" s="394"/>
      <c r="H797" s="394"/>
      <c r="I797" s="394" t="s">
        <v>100</v>
      </c>
      <c r="J797" s="392">
        <v>100</v>
      </c>
      <c r="K797" s="392">
        <v>6.46</v>
      </c>
      <c r="L797" s="392">
        <v>14.4449991</v>
      </c>
      <c r="M797" s="393">
        <v>5</v>
      </c>
      <c r="N797" s="392">
        <v>76.932515300000006</v>
      </c>
      <c r="O797" s="392">
        <v>6.9938650300000003</v>
      </c>
      <c r="P797" s="392">
        <v>15.6387576</v>
      </c>
      <c r="Q797" s="393">
        <v>5</v>
      </c>
      <c r="R797" s="392">
        <v>-0.26224156999999998</v>
      </c>
      <c r="S797" s="392">
        <v>1.2437623E-2</v>
      </c>
      <c r="T797" s="392">
        <f t="shared" si="12"/>
        <v>-0.13037448012813049</v>
      </c>
      <c r="U797" s="392"/>
    </row>
    <row r="798" spans="1:21">
      <c r="A798" s="392" t="s">
        <v>2172</v>
      </c>
      <c r="B798" s="392" t="s">
        <v>44</v>
      </c>
      <c r="C798" s="392" t="s">
        <v>72</v>
      </c>
      <c r="D798" s="393">
        <v>365</v>
      </c>
      <c r="E798" s="393">
        <v>1</v>
      </c>
      <c r="F798" s="394"/>
      <c r="G798" s="394"/>
      <c r="H798" s="394"/>
      <c r="I798" s="394" t="s">
        <v>100</v>
      </c>
      <c r="J798" s="392">
        <v>100</v>
      </c>
      <c r="K798" s="392">
        <v>6.46</v>
      </c>
      <c r="L798" s="392">
        <v>14.4449991</v>
      </c>
      <c r="M798" s="393">
        <v>5</v>
      </c>
      <c r="N798" s="392">
        <v>88.711656399999995</v>
      </c>
      <c r="O798" s="392">
        <v>5.5214723899999996</v>
      </c>
      <c r="P798" s="392">
        <v>12.3463876</v>
      </c>
      <c r="Q798" s="393">
        <v>5</v>
      </c>
      <c r="R798" s="392">
        <v>-0.11977889</v>
      </c>
      <c r="S798" s="392">
        <v>8.04706E-3</v>
      </c>
      <c r="T798" s="392">
        <f t="shared" si="12"/>
        <v>-5.9817945617905169E-2</v>
      </c>
      <c r="U798" s="392"/>
    </row>
    <row r="799" spans="1:21">
      <c r="A799" s="392" t="s">
        <v>2173</v>
      </c>
      <c r="B799" s="392" t="s">
        <v>44</v>
      </c>
      <c r="C799" s="392" t="s">
        <v>72</v>
      </c>
      <c r="D799" s="393">
        <v>365</v>
      </c>
      <c r="E799" s="393">
        <v>1</v>
      </c>
      <c r="F799" s="394"/>
      <c r="G799" s="394"/>
      <c r="H799" s="394"/>
      <c r="I799" s="394" t="s">
        <v>100</v>
      </c>
      <c r="J799" s="392">
        <v>100</v>
      </c>
      <c r="K799" s="392">
        <v>6.46</v>
      </c>
      <c r="L799" s="392">
        <v>14.4449991</v>
      </c>
      <c r="M799" s="393">
        <v>5</v>
      </c>
      <c r="N799" s="392">
        <v>97.914110399999998</v>
      </c>
      <c r="O799" s="392">
        <v>1.8404908</v>
      </c>
      <c r="P799" s="392">
        <v>4.1154625400000002</v>
      </c>
      <c r="Q799" s="393">
        <v>5</v>
      </c>
      <c r="R799" s="392">
        <v>-2.1079520000000001E-2</v>
      </c>
      <c r="S799" s="392">
        <v>4.526487E-3</v>
      </c>
      <c r="T799" s="392">
        <f t="shared" si="12"/>
        <v>-1.0539367788300967E-2</v>
      </c>
      <c r="U799" s="392"/>
    </row>
    <row r="800" spans="1:21">
      <c r="A800" s="392" t="s">
        <v>2174</v>
      </c>
      <c r="B800" s="392" t="s">
        <v>44</v>
      </c>
      <c r="C800" s="392" t="s">
        <v>72</v>
      </c>
      <c r="D800" s="393">
        <v>365</v>
      </c>
      <c r="E800" s="393">
        <v>1</v>
      </c>
      <c r="F800" s="394"/>
      <c r="G800" s="394"/>
      <c r="H800" s="394"/>
      <c r="I800" s="394" t="s">
        <v>100</v>
      </c>
      <c r="J800" s="392">
        <v>100</v>
      </c>
      <c r="K800" s="392">
        <v>6.46</v>
      </c>
      <c r="L800" s="392">
        <v>14.4449991</v>
      </c>
      <c r="M800" s="393">
        <v>5</v>
      </c>
      <c r="N800" s="392">
        <v>93.128834400000002</v>
      </c>
      <c r="O800" s="392">
        <v>3.3128834399999998</v>
      </c>
      <c r="P800" s="392">
        <v>7.4078325600000001</v>
      </c>
      <c r="Q800" s="393">
        <v>5</v>
      </c>
      <c r="R800" s="392">
        <v>-7.1186340000000001E-2</v>
      </c>
      <c r="S800" s="392">
        <v>5.4386069999999998E-3</v>
      </c>
      <c r="T800" s="392">
        <f t="shared" si="12"/>
        <v>-3.5578144617021502E-2</v>
      </c>
      <c r="U800" s="392"/>
    </row>
    <row r="801" spans="1:21">
      <c r="A801" s="392" t="s">
        <v>2175</v>
      </c>
      <c r="B801" s="392" t="s">
        <v>44</v>
      </c>
      <c r="C801" s="392" t="s">
        <v>72</v>
      </c>
      <c r="D801" s="393">
        <v>0</v>
      </c>
      <c r="E801" s="392">
        <v>0</v>
      </c>
      <c r="F801" s="394" t="s">
        <v>100</v>
      </c>
      <c r="G801" s="394"/>
      <c r="H801" s="394"/>
      <c r="I801" s="394"/>
      <c r="J801" s="392">
        <v>26.4</v>
      </c>
      <c r="K801" s="392">
        <v>6.4</v>
      </c>
      <c r="L801" s="392">
        <v>14.3108351</v>
      </c>
      <c r="M801" s="393">
        <v>5</v>
      </c>
      <c r="N801" s="392">
        <v>23.84</v>
      </c>
      <c r="O801" s="392">
        <v>9.6</v>
      </c>
      <c r="P801" s="392">
        <v>21.466252600000001</v>
      </c>
      <c r="Q801" s="393">
        <v>5</v>
      </c>
      <c r="R801" s="392">
        <v>-0.10199917</v>
      </c>
      <c r="S801" s="392">
        <v>0.22092437100000001</v>
      </c>
      <c r="T801" s="392">
        <f t="shared" si="12"/>
        <v>-5.0955414012738835E-2</v>
      </c>
      <c r="U801" s="392"/>
    </row>
    <row r="802" spans="1:21">
      <c r="A802" s="392" t="s">
        <v>2175</v>
      </c>
      <c r="B802" s="392" t="s">
        <v>44</v>
      </c>
      <c r="C802" s="392" t="s">
        <v>72</v>
      </c>
      <c r="D802" s="393">
        <v>365</v>
      </c>
      <c r="E802" s="392">
        <v>0.25</v>
      </c>
      <c r="F802" s="394"/>
      <c r="G802" s="394" t="s">
        <v>100</v>
      </c>
      <c r="H802" s="394" t="s">
        <v>100</v>
      </c>
      <c r="I802" s="394"/>
      <c r="J802" s="392">
        <v>62.88</v>
      </c>
      <c r="K802" s="392">
        <v>5.76</v>
      </c>
      <c r="L802" s="392">
        <v>12.879751600000001</v>
      </c>
      <c r="M802" s="393">
        <v>5</v>
      </c>
      <c r="N802" s="392">
        <v>69.28</v>
      </c>
      <c r="O802" s="392">
        <v>6.4</v>
      </c>
      <c r="P802" s="392">
        <v>14.3108351</v>
      </c>
      <c r="Q802" s="393">
        <v>5</v>
      </c>
      <c r="R802" s="392">
        <v>9.6928120000000006E-2</v>
      </c>
      <c r="S802" s="392">
        <v>1.6924953E-2</v>
      </c>
      <c r="T802" s="392">
        <f t="shared" si="12"/>
        <v>4.8426150121065367E-2</v>
      </c>
      <c r="U802" s="392"/>
    </row>
    <row r="803" spans="1:21">
      <c r="A803" s="392" t="s">
        <v>2175</v>
      </c>
      <c r="B803" s="392" t="s">
        <v>44</v>
      </c>
      <c r="C803" s="392" t="s">
        <v>72</v>
      </c>
      <c r="D803" s="393">
        <v>730</v>
      </c>
      <c r="E803" s="392">
        <v>0.5</v>
      </c>
      <c r="F803" s="394"/>
      <c r="G803" s="394"/>
      <c r="H803" s="394" t="s">
        <v>100</v>
      </c>
      <c r="I803" s="394"/>
      <c r="J803" s="392">
        <v>22</v>
      </c>
      <c r="K803" s="392">
        <v>1</v>
      </c>
      <c r="L803" s="392">
        <v>2.2360679800000001</v>
      </c>
      <c r="M803" s="393">
        <v>5</v>
      </c>
      <c r="N803" s="392">
        <v>3</v>
      </c>
      <c r="O803" s="392">
        <v>1</v>
      </c>
      <c r="P803" s="392">
        <v>2.2360679800000001</v>
      </c>
      <c r="Q803" s="393">
        <v>5</v>
      </c>
      <c r="R803" s="392">
        <v>-1.9924301600000001</v>
      </c>
      <c r="S803" s="392">
        <v>0.11317722700000001</v>
      </c>
      <c r="T803" s="392">
        <f t="shared" si="12"/>
        <v>-0.76</v>
      </c>
      <c r="U803" s="392"/>
    </row>
    <row r="804" spans="1:21">
      <c r="A804" s="392" t="s">
        <v>2175</v>
      </c>
      <c r="B804" s="392" t="s">
        <v>44</v>
      </c>
      <c r="C804" s="392" t="s">
        <v>72</v>
      </c>
      <c r="D804" s="393">
        <v>1095</v>
      </c>
      <c r="E804" s="392">
        <v>0.75</v>
      </c>
      <c r="F804" s="394"/>
      <c r="G804" s="394"/>
      <c r="H804" s="394" t="s">
        <v>100</v>
      </c>
      <c r="I804" s="394"/>
      <c r="J804" s="392">
        <v>63.52</v>
      </c>
      <c r="K804" s="392">
        <v>1.28</v>
      </c>
      <c r="L804" s="392">
        <v>2.8621670099999998</v>
      </c>
      <c r="M804" s="393">
        <v>5</v>
      </c>
      <c r="N804" s="392">
        <v>17.440000000000001</v>
      </c>
      <c r="O804" s="392">
        <v>11.52</v>
      </c>
      <c r="P804" s="392">
        <v>25.7595031</v>
      </c>
      <c r="Q804" s="393">
        <v>5</v>
      </c>
      <c r="R804" s="392">
        <v>-1.2925884000000001</v>
      </c>
      <c r="S804" s="392">
        <v>0.43673297700000002</v>
      </c>
      <c r="T804" s="392">
        <f t="shared" si="12"/>
        <v>-0.56916996047430823</v>
      </c>
      <c r="U804" s="392"/>
    </row>
    <row r="805" spans="1:21">
      <c r="A805" s="392" t="s">
        <v>2175</v>
      </c>
      <c r="B805" s="392" t="s">
        <v>44</v>
      </c>
      <c r="C805" s="392" t="s">
        <v>72</v>
      </c>
      <c r="D805" s="393">
        <v>1460</v>
      </c>
      <c r="E805" s="392">
        <v>1</v>
      </c>
      <c r="F805" s="394"/>
      <c r="G805" s="394"/>
      <c r="H805" s="394" t="s">
        <v>100</v>
      </c>
      <c r="I805" s="394" t="s">
        <v>100</v>
      </c>
      <c r="J805" s="392">
        <v>41.76</v>
      </c>
      <c r="K805" s="392">
        <v>6.4</v>
      </c>
      <c r="L805" s="392">
        <v>14.3108351</v>
      </c>
      <c r="M805" s="393">
        <v>5</v>
      </c>
      <c r="N805" s="392">
        <v>9.1199999999999992</v>
      </c>
      <c r="O805" s="392">
        <v>4.4800000000000004</v>
      </c>
      <c r="P805" s="392">
        <v>10.0175845</v>
      </c>
      <c r="Q805" s="393">
        <v>5</v>
      </c>
      <c r="R805" s="392">
        <v>-1.52146914</v>
      </c>
      <c r="S805" s="392">
        <v>0.264792635</v>
      </c>
      <c r="T805" s="392">
        <f t="shared" si="12"/>
        <v>-0.64150943396226423</v>
      </c>
      <c r="U805" s="392"/>
    </row>
    <row r="806" spans="1:21">
      <c r="A806" s="392" t="s">
        <v>2176</v>
      </c>
      <c r="B806" s="392" t="s">
        <v>44</v>
      </c>
      <c r="C806" s="392" t="s">
        <v>72</v>
      </c>
      <c r="D806" s="393">
        <v>0</v>
      </c>
      <c r="E806" s="392">
        <v>0</v>
      </c>
      <c r="F806" s="394" t="s">
        <v>100</v>
      </c>
      <c r="G806" s="394"/>
      <c r="H806" s="394"/>
      <c r="I806" s="394"/>
      <c r="J806" s="392">
        <v>23.84</v>
      </c>
      <c r="K806" s="392">
        <v>3.2</v>
      </c>
      <c r="L806" s="392">
        <v>7.1554175300000002</v>
      </c>
      <c r="M806" s="393">
        <v>5</v>
      </c>
      <c r="N806" s="392">
        <v>17.440000000000001</v>
      </c>
      <c r="O806" s="392">
        <v>17.28</v>
      </c>
      <c r="P806" s="392">
        <v>38.639254700000002</v>
      </c>
      <c r="Q806" s="393">
        <v>5</v>
      </c>
      <c r="R806" s="392">
        <v>-0.31259841999999999</v>
      </c>
      <c r="S806" s="392">
        <v>0.99975275100000005</v>
      </c>
      <c r="T806" s="392">
        <f t="shared" si="12"/>
        <v>-0.15503875968992245</v>
      </c>
      <c r="U806" s="392"/>
    </row>
    <row r="807" spans="1:21">
      <c r="A807" s="392" t="s">
        <v>2176</v>
      </c>
      <c r="B807" s="392" t="s">
        <v>44</v>
      </c>
      <c r="C807" s="392" t="s">
        <v>72</v>
      </c>
      <c r="D807" s="393">
        <v>365</v>
      </c>
      <c r="E807" s="392">
        <v>0.25</v>
      </c>
      <c r="F807" s="394"/>
      <c r="G807" s="394" t="s">
        <v>100</v>
      </c>
      <c r="H807" s="394" t="s">
        <v>100</v>
      </c>
      <c r="I807" s="394"/>
      <c r="J807" s="392">
        <v>18.72</v>
      </c>
      <c r="K807" s="392">
        <v>9.6</v>
      </c>
      <c r="L807" s="392">
        <v>21.466252600000001</v>
      </c>
      <c r="M807" s="393">
        <v>5</v>
      </c>
      <c r="N807" s="392">
        <v>46.24</v>
      </c>
      <c r="O807" s="392">
        <v>8.32</v>
      </c>
      <c r="P807" s="392">
        <v>18.604085600000001</v>
      </c>
      <c r="Q807" s="393">
        <v>5</v>
      </c>
      <c r="R807" s="392">
        <v>0.90425275000000005</v>
      </c>
      <c r="S807" s="392">
        <v>0.29535997000000003</v>
      </c>
      <c r="T807" s="392">
        <f t="shared" si="12"/>
        <v>0.42364532019704432</v>
      </c>
      <c r="U807" s="392"/>
    </row>
    <row r="808" spans="1:21">
      <c r="A808" s="392" t="s">
        <v>2176</v>
      </c>
      <c r="B808" s="392" t="s">
        <v>44</v>
      </c>
      <c r="C808" s="392" t="s">
        <v>72</v>
      </c>
      <c r="D808" s="393">
        <v>730</v>
      </c>
      <c r="E808" s="392">
        <v>0.5</v>
      </c>
      <c r="F808" s="394"/>
      <c r="G808" s="394"/>
      <c r="H808" s="394" t="s">
        <v>100</v>
      </c>
      <c r="I808" s="394"/>
      <c r="J808" s="392">
        <v>2</v>
      </c>
      <c r="K808" s="392">
        <v>1</v>
      </c>
      <c r="L808" s="392">
        <v>2.2360679800000001</v>
      </c>
      <c r="M808" s="393">
        <v>5</v>
      </c>
      <c r="N808" s="392">
        <v>6</v>
      </c>
      <c r="O808" s="392">
        <v>1</v>
      </c>
      <c r="P808" s="392">
        <v>2.2360679800000001</v>
      </c>
      <c r="Q808" s="393">
        <v>5</v>
      </c>
      <c r="R808" s="392">
        <v>1.0986122899999999</v>
      </c>
      <c r="S808" s="392">
        <v>0.27777777799999998</v>
      </c>
      <c r="T808" s="392">
        <f t="shared" si="12"/>
        <v>0.5</v>
      </c>
      <c r="U808" s="392"/>
    </row>
    <row r="809" spans="1:21">
      <c r="A809" s="392" t="s">
        <v>2176</v>
      </c>
      <c r="B809" s="392" t="s">
        <v>44</v>
      </c>
      <c r="C809" s="392" t="s">
        <v>72</v>
      </c>
      <c r="D809" s="393">
        <v>1095</v>
      </c>
      <c r="E809" s="392">
        <v>0.75</v>
      </c>
      <c r="F809" s="394"/>
      <c r="G809" s="394"/>
      <c r="H809" s="394" t="s">
        <v>100</v>
      </c>
      <c r="I809" s="394"/>
      <c r="J809" s="392">
        <v>14.88</v>
      </c>
      <c r="K809" s="392">
        <v>2.56</v>
      </c>
      <c r="L809" s="392">
        <v>5.7243340199999997</v>
      </c>
      <c r="M809" s="393">
        <v>5</v>
      </c>
      <c r="N809" s="392">
        <v>22.56</v>
      </c>
      <c r="O809" s="392">
        <v>3.2</v>
      </c>
      <c r="P809" s="392">
        <v>7.1554175300000002</v>
      </c>
      <c r="Q809" s="393">
        <v>5</v>
      </c>
      <c r="R809" s="392">
        <v>0.41616039999999999</v>
      </c>
      <c r="S809" s="392">
        <v>4.971851E-2</v>
      </c>
      <c r="T809" s="392">
        <f t="shared" si="12"/>
        <v>0.20512820512820509</v>
      </c>
      <c r="U809" s="392"/>
    </row>
    <row r="810" spans="1:21">
      <c r="A810" s="392" t="s">
        <v>2176</v>
      </c>
      <c r="B810" s="392" t="s">
        <v>44</v>
      </c>
      <c r="C810" s="392" t="s">
        <v>72</v>
      </c>
      <c r="D810" s="393">
        <v>1460</v>
      </c>
      <c r="E810" s="392">
        <v>1</v>
      </c>
      <c r="F810" s="394"/>
      <c r="G810" s="394"/>
      <c r="H810" s="394" t="s">
        <v>100</v>
      </c>
      <c r="I810" s="394" t="s">
        <v>100</v>
      </c>
      <c r="J810" s="392">
        <v>10.4</v>
      </c>
      <c r="K810" s="392">
        <v>5.76</v>
      </c>
      <c r="L810" s="392">
        <v>12.879751600000001</v>
      </c>
      <c r="M810" s="393">
        <v>5</v>
      </c>
      <c r="N810" s="392">
        <v>18.079999999999998</v>
      </c>
      <c r="O810" s="392">
        <v>6.4</v>
      </c>
      <c r="P810" s="392">
        <v>14.3108351</v>
      </c>
      <c r="Q810" s="393">
        <v>5</v>
      </c>
      <c r="R810" s="392">
        <v>0.55300055000000004</v>
      </c>
      <c r="S810" s="392">
        <v>0.43204903099999997</v>
      </c>
      <c r="T810" s="392">
        <f t="shared" si="12"/>
        <v>0.26966292134831454</v>
      </c>
      <c r="U810" s="392"/>
    </row>
    <row r="811" spans="1:21">
      <c r="A811" s="392" t="s">
        <v>2177</v>
      </c>
      <c r="B811" s="392" t="s">
        <v>44</v>
      </c>
      <c r="C811" s="392" t="s">
        <v>72</v>
      </c>
      <c r="D811" s="393">
        <v>0</v>
      </c>
      <c r="E811" s="392">
        <v>0</v>
      </c>
      <c r="F811" s="394" t="s">
        <v>100</v>
      </c>
      <c r="G811" s="394"/>
      <c r="H811" s="394"/>
      <c r="I811" s="394"/>
      <c r="J811" s="392">
        <v>82.72</v>
      </c>
      <c r="K811" s="392">
        <v>10.88</v>
      </c>
      <c r="L811" s="392">
        <v>24.3284196</v>
      </c>
      <c r="M811" s="393">
        <v>5</v>
      </c>
      <c r="N811" s="392">
        <v>103.84</v>
      </c>
      <c r="O811" s="392">
        <v>12.16</v>
      </c>
      <c r="P811" s="392">
        <v>27.1905866</v>
      </c>
      <c r="Q811" s="393">
        <v>5</v>
      </c>
      <c r="R811" s="392">
        <v>0.22738984000000001</v>
      </c>
      <c r="S811" s="392">
        <v>3.1012794999999999E-2</v>
      </c>
      <c r="T811" s="392">
        <f t="shared" si="12"/>
        <v>0.11320754716981134</v>
      </c>
      <c r="U811" s="392"/>
    </row>
    <row r="812" spans="1:21">
      <c r="A812" s="392" t="s">
        <v>2177</v>
      </c>
      <c r="B812" s="392" t="s">
        <v>44</v>
      </c>
      <c r="C812" s="392" t="s">
        <v>72</v>
      </c>
      <c r="D812" s="393">
        <v>365</v>
      </c>
      <c r="E812" s="392">
        <v>0.25</v>
      </c>
      <c r="F812" s="394"/>
      <c r="G812" s="394" t="s">
        <v>100</v>
      </c>
      <c r="H812" s="394" t="s">
        <v>100</v>
      </c>
      <c r="I812" s="394"/>
      <c r="J812" s="392">
        <v>57.12</v>
      </c>
      <c r="K812" s="392">
        <v>4.4800000000000004</v>
      </c>
      <c r="L812" s="392">
        <v>10.0175845</v>
      </c>
      <c r="M812" s="393">
        <v>5</v>
      </c>
      <c r="N812" s="392">
        <v>78.239999999999995</v>
      </c>
      <c r="O812" s="392">
        <v>6.4</v>
      </c>
      <c r="P812" s="392">
        <v>14.3108351</v>
      </c>
      <c r="Q812" s="393">
        <v>5</v>
      </c>
      <c r="R812" s="392">
        <v>0.31462670999999998</v>
      </c>
      <c r="S812" s="392">
        <v>1.2842653000000001E-2</v>
      </c>
      <c r="T812" s="392">
        <f t="shared" si="12"/>
        <v>0.15602836879432624</v>
      </c>
      <c r="U812" s="392"/>
    </row>
    <row r="813" spans="1:21">
      <c r="A813" s="392" t="s">
        <v>2177</v>
      </c>
      <c r="B813" s="392" t="s">
        <v>44</v>
      </c>
      <c r="C813" s="392" t="s">
        <v>72</v>
      </c>
      <c r="D813" s="393">
        <v>730</v>
      </c>
      <c r="E813" s="392">
        <v>0.5</v>
      </c>
      <c r="F813" s="394"/>
      <c r="G813" s="394"/>
      <c r="H813" s="394" t="s">
        <v>100</v>
      </c>
      <c r="I813" s="394"/>
      <c r="J813" s="392">
        <v>50.08</v>
      </c>
      <c r="K813" s="392">
        <v>2.56</v>
      </c>
      <c r="L813" s="392">
        <v>5.7243340199999997</v>
      </c>
      <c r="M813" s="393">
        <v>5</v>
      </c>
      <c r="N813" s="392">
        <v>47.52</v>
      </c>
      <c r="O813" s="392">
        <v>8.9600000000000009</v>
      </c>
      <c r="P813" s="392">
        <v>20.035169100000001</v>
      </c>
      <c r="Q813" s="393">
        <v>5</v>
      </c>
      <c r="R813" s="392">
        <v>-5.2471049999999998E-2</v>
      </c>
      <c r="S813" s="392">
        <v>3.8164998999999998E-2</v>
      </c>
      <c r="T813" s="392">
        <f t="shared" si="12"/>
        <v>-2.6229508196721263E-2</v>
      </c>
      <c r="U813" s="392"/>
    </row>
    <row r="814" spans="1:21">
      <c r="A814" s="392" t="s">
        <v>2177</v>
      </c>
      <c r="B814" s="392" t="s">
        <v>44</v>
      </c>
      <c r="C814" s="392" t="s">
        <v>72</v>
      </c>
      <c r="D814" s="393">
        <v>1095</v>
      </c>
      <c r="E814" s="392">
        <v>0.75</v>
      </c>
      <c r="F814" s="394"/>
      <c r="G814" s="394"/>
      <c r="H814" s="394" t="s">
        <v>100</v>
      </c>
      <c r="I814" s="394"/>
      <c r="J814" s="392">
        <v>42.4</v>
      </c>
      <c r="K814" s="392">
        <v>5.12</v>
      </c>
      <c r="L814" s="392">
        <v>11.448668</v>
      </c>
      <c r="M814" s="393">
        <v>5</v>
      </c>
      <c r="N814" s="392">
        <v>80.8</v>
      </c>
      <c r="O814" s="392">
        <v>8.9600000000000009</v>
      </c>
      <c r="P814" s="392">
        <v>20.035169100000001</v>
      </c>
      <c r="Q814" s="393">
        <v>5</v>
      </c>
      <c r="R814" s="392">
        <v>0.64482859999999997</v>
      </c>
      <c r="S814" s="392">
        <v>2.6878534999999999E-2</v>
      </c>
      <c r="T814" s="392">
        <f t="shared" si="12"/>
        <v>0.31168831168831168</v>
      </c>
      <c r="U814" s="392"/>
    </row>
    <row r="815" spans="1:21">
      <c r="A815" s="392" t="s">
        <v>2177</v>
      </c>
      <c r="B815" s="392" t="s">
        <v>44</v>
      </c>
      <c r="C815" s="392" t="s">
        <v>72</v>
      </c>
      <c r="D815" s="393">
        <v>1460</v>
      </c>
      <c r="E815" s="392">
        <v>1</v>
      </c>
      <c r="F815" s="394"/>
      <c r="G815" s="394"/>
      <c r="H815" s="394" t="s">
        <v>100</v>
      </c>
      <c r="I815" s="394" t="s">
        <v>100</v>
      </c>
      <c r="J815" s="392">
        <v>59.68</v>
      </c>
      <c r="K815" s="392">
        <v>3.84</v>
      </c>
      <c r="L815" s="392">
        <v>8.5865010300000009</v>
      </c>
      <c r="M815" s="393">
        <v>5</v>
      </c>
      <c r="N815" s="392">
        <v>70.56</v>
      </c>
      <c r="O815" s="392">
        <v>3.84</v>
      </c>
      <c r="P815" s="392">
        <v>8.5865010300000009</v>
      </c>
      <c r="Q815" s="393">
        <v>5</v>
      </c>
      <c r="R815" s="392">
        <v>0.16746646000000001</v>
      </c>
      <c r="S815" s="392">
        <v>7.1017720000000001E-3</v>
      </c>
      <c r="T815" s="392">
        <f t="shared" si="12"/>
        <v>8.3538083538083549E-2</v>
      </c>
      <c r="U815" s="392"/>
    </row>
    <row r="816" spans="1:21">
      <c r="A816" s="392" t="s">
        <v>2178</v>
      </c>
      <c r="B816" s="392" t="s">
        <v>44</v>
      </c>
      <c r="C816" s="392" t="s">
        <v>72</v>
      </c>
      <c r="D816" s="393">
        <v>0</v>
      </c>
      <c r="E816" s="392">
        <v>0</v>
      </c>
      <c r="F816" s="394" t="s">
        <v>100</v>
      </c>
      <c r="G816" s="394"/>
      <c r="H816" s="394"/>
      <c r="I816" s="394"/>
      <c r="J816" s="392">
        <v>30.24</v>
      </c>
      <c r="K816" s="392">
        <v>17.28</v>
      </c>
      <c r="L816" s="392">
        <v>38.639254700000002</v>
      </c>
      <c r="M816" s="393">
        <v>5</v>
      </c>
      <c r="N816" s="392">
        <v>55.2</v>
      </c>
      <c r="O816" s="392">
        <v>8.32</v>
      </c>
      <c r="P816" s="392">
        <v>18.604085600000001</v>
      </c>
      <c r="Q816" s="393">
        <v>5</v>
      </c>
      <c r="R816" s="392">
        <v>0.60179740000000004</v>
      </c>
      <c r="S816" s="392">
        <v>0.34924852899999997</v>
      </c>
      <c r="T816" s="392">
        <f t="shared" si="12"/>
        <v>0.2921348314606742</v>
      </c>
      <c r="U816" s="392"/>
    </row>
    <row r="817" spans="1:21">
      <c r="A817" s="392" t="s">
        <v>2178</v>
      </c>
      <c r="B817" s="392" t="s">
        <v>44</v>
      </c>
      <c r="C817" s="392" t="s">
        <v>72</v>
      </c>
      <c r="D817" s="393">
        <v>365</v>
      </c>
      <c r="E817" s="392">
        <v>0.25</v>
      </c>
      <c r="F817" s="394"/>
      <c r="G817" s="394" t="s">
        <v>100</v>
      </c>
      <c r="H817" s="394" t="s">
        <v>100</v>
      </c>
      <c r="I817" s="394"/>
      <c r="J817" s="392">
        <v>36</v>
      </c>
      <c r="K817" s="392">
        <v>11.52</v>
      </c>
      <c r="L817" s="392">
        <v>25.7595031</v>
      </c>
      <c r="M817" s="393">
        <v>5</v>
      </c>
      <c r="N817" s="392">
        <v>67.36</v>
      </c>
      <c r="O817" s="392">
        <v>5.12</v>
      </c>
      <c r="P817" s="392">
        <v>11.448668</v>
      </c>
      <c r="Q817" s="393">
        <v>5</v>
      </c>
      <c r="R817" s="392">
        <v>0.62653243000000003</v>
      </c>
      <c r="S817" s="392">
        <v>0.108177444</v>
      </c>
      <c r="T817" s="392">
        <f t="shared" si="12"/>
        <v>0.30340557275541796</v>
      </c>
      <c r="U817" s="392"/>
    </row>
    <row r="818" spans="1:21">
      <c r="A818" s="392" t="s">
        <v>2178</v>
      </c>
      <c r="B818" s="392" t="s">
        <v>44</v>
      </c>
      <c r="C818" s="392" t="s">
        <v>72</v>
      </c>
      <c r="D818" s="393">
        <v>730</v>
      </c>
      <c r="E818" s="392">
        <v>0.5</v>
      </c>
      <c r="F818" s="394"/>
      <c r="G818" s="394"/>
      <c r="H818" s="394" t="s">
        <v>100</v>
      </c>
      <c r="I818" s="394"/>
      <c r="J818" s="392">
        <v>21</v>
      </c>
      <c r="K818" s="392">
        <v>16</v>
      </c>
      <c r="L818" s="392">
        <v>35.777087600000002</v>
      </c>
      <c r="M818" s="393">
        <v>5</v>
      </c>
      <c r="N818" s="392">
        <v>76</v>
      </c>
      <c r="O818" s="392">
        <v>2</v>
      </c>
      <c r="P818" s="392">
        <v>4.4721359500000002</v>
      </c>
      <c r="Q818" s="393">
        <v>5</v>
      </c>
      <c r="R818" s="392">
        <v>1.2862108999999999</v>
      </c>
      <c r="S818" s="392">
        <v>0.58119138699999995</v>
      </c>
      <c r="T818" s="392">
        <f t="shared" si="12"/>
        <v>0.5670103092783505</v>
      </c>
      <c r="U818" s="392"/>
    </row>
    <row r="819" spans="1:21">
      <c r="A819" s="392" t="s">
        <v>2178</v>
      </c>
      <c r="B819" s="392" t="s">
        <v>44</v>
      </c>
      <c r="C819" s="392" t="s">
        <v>72</v>
      </c>
      <c r="D819" s="393">
        <v>1095</v>
      </c>
      <c r="E819" s="392">
        <v>0.75</v>
      </c>
      <c r="F819" s="394"/>
      <c r="G819" s="394"/>
      <c r="H819" s="394" t="s">
        <v>100</v>
      </c>
      <c r="I819" s="394"/>
      <c r="J819" s="392">
        <v>19.36</v>
      </c>
      <c r="K819" s="392">
        <v>8.9600000000000009</v>
      </c>
      <c r="L819" s="392">
        <v>20.035169100000001</v>
      </c>
      <c r="M819" s="393">
        <v>5</v>
      </c>
      <c r="N819" s="392">
        <v>59.04</v>
      </c>
      <c r="O819" s="392">
        <v>4.4800000000000004</v>
      </c>
      <c r="P819" s="392">
        <v>10.0175845</v>
      </c>
      <c r="Q819" s="393">
        <v>5</v>
      </c>
      <c r="R819" s="392">
        <v>1.1150061</v>
      </c>
      <c r="S819" s="392">
        <v>0.219950909</v>
      </c>
      <c r="T819" s="392">
        <f t="shared" si="12"/>
        <v>0.5061224489795918</v>
      </c>
      <c r="U819" s="392"/>
    </row>
    <row r="820" spans="1:21">
      <c r="A820" s="392" t="s">
        <v>2178</v>
      </c>
      <c r="B820" s="392" t="s">
        <v>44</v>
      </c>
      <c r="C820" s="392" t="s">
        <v>72</v>
      </c>
      <c r="D820" s="393">
        <v>1460</v>
      </c>
      <c r="E820" s="392">
        <v>1</v>
      </c>
      <c r="F820" s="394"/>
      <c r="G820" s="394"/>
      <c r="H820" s="394" t="s">
        <v>100</v>
      </c>
      <c r="I820" s="394" t="s">
        <v>100</v>
      </c>
      <c r="J820" s="392">
        <v>22.56</v>
      </c>
      <c r="K820" s="392">
        <v>11.52</v>
      </c>
      <c r="L820" s="392">
        <v>25.7595031</v>
      </c>
      <c r="M820" s="393">
        <v>5</v>
      </c>
      <c r="N820" s="392">
        <v>73.760000000000005</v>
      </c>
      <c r="O820" s="392">
        <v>3.84</v>
      </c>
      <c r="P820" s="392">
        <v>8.5865010300000009</v>
      </c>
      <c r="Q820" s="393">
        <v>5</v>
      </c>
      <c r="R820" s="392">
        <v>1.1846381500000001</v>
      </c>
      <c r="S820" s="392">
        <v>0.26346179199999997</v>
      </c>
      <c r="T820" s="392">
        <f t="shared" si="12"/>
        <v>0.53156146179401997</v>
      </c>
      <c r="U820" s="392"/>
    </row>
    <row r="821" spans="1:21">
      <c r="A821" s="392" t="s">
        <v>2179</v>
      </c>
      <c r="B821" s="392" t="s">
        <v>44</v>
      </c>
      <c r="C821" s="392" t="s">
        <v>72</v>
      </c>
      <c r="D821" s="393">
        <v>0</v>
      </c>
      <c r="E821" s="392">
        <v>0</v>
      </c>
      <c r="F821" s="394" t="s">
        <v>100</v>
      </c>
      <c r="G821" s="394"/>
      <c r="H821" s="394"/>
      <c r="I821" s="394"/>
      <c r="J821" s="392">
        <v>97</v>
      </c>
      <c r="K821" s="392">
        <v>10</v>
      </c>
      <c r="L821" s="392">
        <v>20</v>
      </c>
      <c r="M821" s="393">
        <v>4</v>
      </c>
      <c r="N821" s="392">
        <v>93</v>
      </c>
      <c r="O821" s="392">
        <v>2</v>
      </c>
      <c r="P821" s="392">
        <v>4</v>
      </c>
      <c r="Q821" s="393">
        <v>4</v>
      </c>
      <c r="R821" s="392">
        <v>-4.2111490000000001E-2</v>
      </c>
      <c r="S821" s="392">
        <v>1.1090602999999999E-2</v>
      </c>
      <c r="T821" s="392">
        <f t="shared" si="12"/>
        <v>-2.1052631578947368E-2</v>
      </c>
      <c r="U821" s="392"/>
    </row>
    <row r="822" spans="1:21">
      <c r="A822" s="392" t="s">
        <v>2179</v>
      </c>
      <c r="B822" s="392" t="s">
        <v>44</v>
      </c>
      <c r="C822" s="392" t="s">
        <v>72</v>
      </c>
      <c r="D822" s="393">
        <v>10</v>
      </c>
      <c r="E822" s="392">
        <v>9.1000000000000004E-3</v>
      </c>
      <c r="F822" s="394"/>
      <c r="G822" s="394" t="s">
        <v>100</v>
      </c>
      <c r="H822" s="394" t="s">
        <v>100</v>
      </c>
      <c r="I822" s="394"/>
      <c r="J822" s="392">
        <v>98</v>
      </c>
      <c r="K822" s="392">
        <v>1</v>
      </c>
      <c r="L822" s="392">
        <v>2</v>
      </c>
      <c r="M822" s="393">
        <v>4</v>
      </c>
      <c r="N822" s="392">
        <v>91</v>
      </c>
      <c r="O822" s="392">
        <v>1</v>
      </c>
      <c r="P822" s="392">
        <v>2</v>
      </c>
      <c r="Q822" s="393">
        <v>4</v>
      </c>
      <c r="R822" s="392">
        <v>-7.4107969999999995E-2</v>
      </c>
      <c r="S822" s="392">
        <v>2.2488200000000001E-4</v>
      </c>
      <c r="T822" s="392">
        <f t="shared" si="12"/>
        <v>-3.7037037037037035E-2</v>
      </c>
      <c r="U822" s="392"/>
    </row>
    <row r="823" spans="1:21">
      <c r="A823" s="392" t="s">
        <v>2179</v>
      </c>
      <c r="B823" s="392" t="s">
        <v>44</v>
      </c>
      <c r="C823" s="392" t="s">
        <v>72</v>
      </c>
      <c r="D823" s="393">
        <v>365</v>
      </c>
      <c r="E823" s="392">
        <v>0.33329999999999999</v>
      </c>
      <c r="F823" s="394"/>
      <c r="G823" s="394"/>
      <c r="H823" s="394" t="s">
        <v>100</v>
      </c>
      <c r="I823" s="394"/>
      <c r="J823" s="392">
        <v>94</v>
      </c>
      <c r="K823" s="392">
        <v>1</v>
      </c>
      <c r="L823" s="392">
        <v>2</v>
      </c>
      <c r="M823" s="393">
        <v>4</v>
      </c>
      <c r="N823" s="392">
        <v>85</v>
      </c>
      <c r="O823" s="392">
        <v>5</v>
      </c>
      <c r="P823" s="392">
        <v>10</v>
      </c>
      <c r="Q823" s="393">
        <v>4</v>
      </c>
      <c r="R823" s="392">
        <v>-0.10064352999999999</v>
      </c>
      <c r="S823" s="392">
        <v>3.573381E-3</v>
      </c>
      <c r="T823" s="392">
        <f t="shared" si="12"/>
        <v>-5.027932960893855E-2</v>
      </c>
      <c r="U823" s="392"/>
    </row>
    <row r="824" spans="1:21">
      <c r="A824" s="392" t="s">
        <v>2179</v>
      </c>
      <c r="B824" s="392" t="s">
        <v>44</v>
      </c>
      <c r="C824" s="392" t="s">
        <v>72</v>
      </c>
      <c r="D824" s="393">
        <v>730</v>
      </c>
      <c r="E824" s="392">
        <v>0.66669999999999996</v>
      </c>
      <c r="F824" s="394"/>
      <c r="G824" s="394"/>
      <c r="H824" s="394" t="s">
        <v>100</v>
      </c>
      <c r="I824" s="394"/>
      <c r="J824" s="392">
        <v>98</v>
      </c>
      <c r="K824" s="392">
        <v>2</v>
      </c>
      <c r="L824" s="392">
        <v>4</v>
      </c>
      <c r="M824" s="393">
        <v>4</v>
      </c>
      <c r="N824" s="392">
        <v>88</v>
      </c>
      <c r="O824" s="392">
        <v>2</v>
      </c>
      <c r="P824" s="392">
        <v>4</v>
      </c>
      <c r="Q824" s="393">
        <v>4</v>
      </c>
      <c r="R824" s="392">
        <v>-0.10763066</v>
      </c>
      <c r="S824" s="392">
        <v>9.3302200000000004E-4</v>
      </c>
      <c r="T824" s="392">
        <f t="shared" si="12"/>
        <v>-5.3763440860215055E-2</v>
      </c>
      <c r="U824" s="392"/>
    </row>
    <row r="825" spans="1:21">
      <c r="A825" s="392" t="s">
        <v>2179</v>
      </c>
      <c r="B825" s="392" t="s">
        <v>44</v>
      </c>
      <c r="C825" s="392" t="s">
        <v>72</v>
      </c>
      <c r="D825" s="393">
        <v>1095</v>
      </c>
      <c r="E825" s="392">
        <v>1</v>
      </c>
      <c r="F825" s="394"/>
      <c r="G825" s="394"/>
      <c r="H825" s="394" t="s">
        <v>100</v>
      </c>
      <c r="I825" s="394" t="s">
        <v>100</v>
      </c>
      <c r="J825" s="392">
        <v>94</v>
      </c>
      <c r="K825" s="392">
        <v>3</v>
      </c>
      <c r="L825" s="392">
        <v>6</v>
      </c>
      <c r="M825" s="393">
        <v>4</v>
      </c>
      <c r="N825" s="392">
        <v>85</v>
      </c>
      <c r="O825" s="392">
        <v>2</v>
      </c>
      <c r="P825" s="392">
        <v>4</v>
      </c>
      <c r="Q825" s="393">
        <v>4</v>
      </c>
      <c r="R825" s="392">
        <v>-0.10064352999999999</v>
      </c>
      <c r="S825" s="392">
        <v>1.5721940000000001E-3</v>
      </c>
      <c r="T825" s="392">
        <f t="shared" si="12"/>
        <v>-5.027932960893855E-2</v>
      </c>
      <c r="U825" s="392"/>
    </row>
    <row r="826" spans="1:21">
      <c r="A826" s="392" t="s">
        <v>2180</v>
      </c>
      <c r="B826" s="392" t="s">
        <v>44</v>
      </c>
      <c r="C826" s="392" t="s">
        <v>72</v>
      </c>
      <c r="D826" s="393">
        <v>0</v>
      </c>
      <c r="E826" s="392">
        <v>0</v>
      </c>
      <c r="F826" s="394" t="s">
        <v>100</v>
      </c>
      <c r="G826" s="394"/>
      <c r="H826" s="394"/>
      <c r="I826" s="394"/>
      <c r="J826" s="392">
        <v>97</v>
      </c>
      <c r="K826" s="392">
        <v>10</v>
      </c>
      <c r="L826" s="392">
        <v>20</v>
      </c>
      <c r="M826" s="393">
        <v>4</v>
      </c>
      <c r="N826" s="392">
        <v>82</v>
      </c>
      <c r="O826" s="392">
        <v>3</v>
      </c>
      <c r="P826" s="392">
        <v>6</v>
      </c>
      <c r="Q826" s="393">
        <v>4</v>
      </c>
      <c r="R826" s="392">
        <v>-0.16799173000000001</v>
      </c>
      <c r="S826" s="392">
        <v>1.1966611E-2</v>
      </c>
      <c r="T826" s="392">
        <f t="shared" si="12"/>
        <v>-8.3798882681564241E-2</v>
      </c>
      <c r="U826" s="392"/>
    </row>
    <row r="827" spans="1:21">
      <c r="A827" s="392" t="s">
        <v>2180</v>
      </c>
      <c r="B827" s="392" t="s">
        <v>44</v>
      </c>
      <c r="C827" s="392" t="s">
        <v>72</v>
      </c>
      <c r="D827" s="393">
        <v>10</v>
      </c>
      <c r="E827" s="392">
        <v>9.1000000000000004E-3</v>
      </c>
      <c r="F827" s="394"/>
      <c r="G827" s="394" t="s">
        <v>100</v>
      </c>
      <c r="H827" s="394" t="s">
        <v>100</v>
      </c>
      <c r="I827" s="394"/>
      <c r="J827" s="392">
        <v>98</v>
      </c>
      <c r="K827" s="392">
        <v>1</v>
      </c>
      <c r="L827" s="392">
        <v>2</v>
      </c>
      <c r="M827" s="393">
        <v>4</v>
      </c>
      <c r="N827" s="392">
        <v>86</v>
      </c>
      <c r="O827" s="392">
        <v>4</v>
      </c>
      <c r="P827" s="392">
        <v>8</v>
      </c>
      <c r="Q827" s="393">
        <v>4</v>
      </c>
      <c r="R827" s="392">
        <v>-0.13062018</v>
      </c>
      <c r="S827" s="392">
        <v>2.2674549999999998E-3</v>
      </c>
      <c r="T827" s="392">
        <f t="shared" si="12"/>
        <v>-6.5217391304347824E-2</v>
      </c>
      <c r="U827" s="392"/>
    </row>
    <row r="828" spans="1:21">
      <c r="A828" s="392" t="s">
        <v>2180</v>
      </c>
      <c r="B828" s="392" t="s">
        <v>44</v>
      </c>
      <c r="C828" s="392" t="s">
        <v>72</v>
      </c>
      <c r="D828" s="393">
        <v>365</v>
      </c>
      <c r="E828" s="392">
        <v>0.33329999999999999</v>
      </c>
      <c r="F828" s="394"/>
      <c r="G828" s="394"/>
      <c r="H828" s="394" t="s">
        <v>100</v>
      </c>
      <c r="I828" s="394"/>
      <c r="J828" s="392">
        <v>94</v>
      </c>
      <c r="K828" s="392">
        <v>1</v>
      </c>
      <c r="L828" s="392">
        <v>2</v>
      </c>
      <c r="M828" s="393">
        <v>4</v>
      </c>
      <c r="N828" s="392">
        <v>78</v>
      </c>
      <c r="O828" s="392">
        <v>3</v>
      </c>
      <c r="P828" s="392">
        <v>6</v>
      </c>
      <c r="Q828" s="393">
        <v>4</v>
      </c>
      <c r="R828" s="392">
        <v>-0.18658596</v>
      </c>
      <c r="S828" s="392">
        <v>1.5924629999999999E-3</v>
      </c>
      <c r="T828" s="392">
        <f t="shared" si="12"/>
        <v>-9.3023255813953487E-2</v>
      </c>
      <c r="U828" s="392"/>
    </row>
    <row r="829" spans="1:21">
      <c r="A829" s="392" t="s">
        <v>2180</v>
      </c>
      <c r="B829" s="392" t="s">
        <v>44</v>
      </c>
      <c r="C829" s="392" t="s">
        <v>72</v>
      </c>
      <c r="D829" s="393">
        <v>730</v>
      </c>
      <c r="E829" s="392">
        <v>0.66669999999999996</v>
      </c>
      <c r="F829" s="394"/>
      <c r="G829" s="394"/>
      <c r="H829" s="394" t="s">
        <v>100</v>
      </c>
      <c r="I829" s="394"/>
      <c r="J829" s="392">
        <v>98</v>
      </c>
      <c r="K829" s="392">
        <v>2</v>
      </c>
      <c r="L829" s="392">
        <v>4</v>
      </c>
      <c r="M829" s="393">
        <v>4</v>
      </c>
      <c r="N829" s="392">
        <v>87</v>
      </c>
      <c r="O829" s="392">
        <v>4</v>
      </c>
      <c r="P829" s="392">
        <v>8</v>
      </c>
      <c r="Q829" s="393">
        <v>4</v>
      </c>
      <c r="R829" s="392">
        <v>-0.11905936</v>
      </c>
      <c r="S829" s="392">
        <v>2.5303790000000001E-3</v>
      </c>
      <c r="T829" s="392">
        <f t="shared" si="12"/>
        <v>-5.9459459459459463E-2</v>
      </c>
      <c r="U829" s="392"/>
    </row>
    <row r="830" spans="1:21">
      <c r="A830" s="392" t="s">
        <v>2180</v>
      </c>
      <c r="B830" s="392" t="s">
        <v>44</v>
      </c>
      <c r="C830" s="392" t="s">
        <v>72</v>
      </c>
      <c r="D830" s="393">
        <v>1095</v>
      </c>
      <c r="E830" s="392">
        <v>1</v>
      </c>
      <c r="F830" s="394"/>
      <c r="G830" s="394"/>
      <c r="H830" s="394" t="s">
        <v>100</v>
      </c>
      <c r="I830" s="394" t="s">
        <v>100</v>
      </c>
      <c r="J830" s="392">
        <v>94</v>
      </c>
      <c r="K830" s="392">
        <v>3</v>
      </c>
      <c r="L830" s="392">
        <v>6</v>
      </c>
      <c r="M830" s="393">
        <v>4</v>
      </c>
      <c r="N830" s="392">
        <v>85</v>
      </c>
      <c r="O830" s="392">
        <v>3</v>
      </c>
      <c r="P830" s="392">
        <v>6</v>
      </c>
      <c r="Q830" s="393">
        <v>4</v>
      </c>
      <c r="R830" s="392">
        <v>-0.10064352999999999</v>
      </c>
      <c r="S830" s="392">
        <v>2.2642349999999999E-3</v>
      </c>
      <c r="T830" s="392">
        <f t="shared" si="12"/>
        <v>-5.027932960893855E-2</v>
      </c>
      <c r="U830" s="392"/>
    </row>
    <row r="831" spans="1:21">
      <c r="A831" s="392" t="s">
        <v>2181</v>
      </c>
      <c r="B831" s="392" t="s">
        <v>44</v>
      </c>
      <c r="C831" s="392" t="s">
        <v>72</v>
      </c>
      <c r="D831" s="393">
        <v>0</v>
      </c>
      <c r="E831" s="392">
        <v>0</v>
      </c>
      <c r="F831" s="394" t="s">
        <v>100</v>
      </c>
      <c r="G831" s="394"/>
      <c r="H831" s="394"/>
      <c r="I831" s="394"/>
      <c r="J831" s="392">
        <v>77</v>
      </c>
      <c r="K831" s="392">
        <v>4</v>
      </c>
      <c r="L831" s="392">
        <v>8</v>
      </c>
      <c r="M831" s="393">
        <v>4</v>
      </c>
      <c r="N831" s="392">
        <v>84</v>
      </c>
      <c r="O831" s="392">
        <v>4</v>
      </c>
      <c r="P831" s="392">
        <v>8</v>
      </c>
      <c r="Q831" s="393">
        <v>4</v>
      </c>
      <c r="R831" s="392">
        <v>8.7011379999999999E-2</v>
      </c>
      <c r="S831" s="392">
        <v>4.9661740000000003E-3</v>
      </c>
      <c r="T831" s="392">
        <f t="shared" ref="T831:T894" si="13">(N831-J831)/(J831+N831)</f>
        <v>4.3478260869565216E-2</v>
      </c>
      <c r="U831" s="392"/>
    </row>
    <row r="832" spans="1:21">
      <c r="A832" s="392" t="s">
        <v>2181</v>
      </c>
      <c r="B832" s="392" t="s">
        <v>44</v>
      </c>
      <c r="C832" s="392" t="s">
        <v>72</v>
      </c>
      <c r="D832" s="393">
        <v>10</v>
      </c>
      <c r="E832" s="392">
        <v>9.1000000000000004E-3</v>
      </c>
      <c r="F832" s="394"/>
      <c r="G832" s="394" t="s">
        <v>100</v>
      </c>
      <c r="H832" s="394" t="s">
        <v>100</v>
      </c>
      <c r="I832" s="394"/>
      <c r="J832" s="392">
        <v>79</v>
      </c>
      <c r="K832" s="392">
        <v>5</v>
      </c>
      <c r="L832" s="392">
        <v>10</v>
      </c>
      <c r="M832" s="393">
        <v>4</v>
      </c>
      <c r="N832" s="392">
        <v>74</v>
      </c>
      <c r="O832" s="392">
        <v>2</v>
      </c>
      <c r="P832" s="392">
        <v>4</v>
      </c>
      <c r="Q832" s="393">
        <v>4</v>
      </c>
      <c r="R832" s="392">
        <v>-6.5382759999999998E-2</v>
      </c>
      <c r="S832" s="392">
        <v>4.7362280000000003E-3</v>
      </c>
      <c r="T832" s="392">
        <f t="shared" si="13"/>
        <v>-3.2679738562091505E-2</v>
      </c>
      <c r="U832" s="392"/>
    </row>
    <row r="833" spans="1:21">
      <c r="A833" s="392" t="s">
        <v>2181</v>
      </c>
      <c r="B833" s="392" t="s">
        <v>44</v>
      </c>
      <c r="C833" s="392" t="s">
        <v>72</v>
      </c>
      <c r="D833" s="393">
        <v>365</v>
      </c>
      <c r="E833" s="392">
        <v>0.33329999999999999</v>
      </c>
      <c r="F833" s="394"/>
      <c r="G833" s="394"/>
      <c r="H833" s="394" t="s">
        <v>100</v>
      </c>
      <c r="I833" s="394"/>
      <c r="J833" s="392">
        <v>72</v>
      </c>
      <c r="K833" s="392">
        <v>8</v>
      </c>
      <c r="L833" s="392">
        <v>16</v>
      </c>
      <c r="M833" s="393">
        <v>4</v>
      </c>
      <c r="N833" s="392">
        <v>47</v>
      </c>
      <c r="O833" s="392">
        <v>13</v>
      </c>
      <c r="P833" s="392">
        <v>26</v>
      </c>
      <c r="Q833" s="393">
        <v>4</v>
      </c>
      <c r="R833" s="392">
        <v>-0.42651852000000001</v>
      </c>
      <c r="S833" s="392">
        <v>8.8850885000000004E-2</v>
      </c>
      <c r="T833" s="392">
        <f t="shared" si="13"/>
        <v>-0.21008403361344538</v>
      </c>
      <c r="U833" s="392"/>
    </row>
    <row r="834" spans="1:21">
      <c r="A834" s="392" t="s">
        <v>2181</v>
      </c>
      <c r="B834" s="392" t="s">
        <v>44</v>
      </c>
      <c r="C834" s="392" t="s">
        <v>72</v>
      </c>
      <c r="D834" s="393">
        <v>730</v>
      </c>
      <c r="E834" s="392">
        <v>0.66669999999999996</v>
      </c>
      <c r="F834" s="394"/>
      <c r="G834" s="394"/>
      <c r="H834" s="394" t="s">
        <v>100</v>
      </c>
      <c r="I834" s="394"/>
      <c r="J834" s="392">
        <v>80</v>
      </c>
      <c r="K834" s="392">
        <v>7</v>
      </c>
      <c r="L834" s="392">
        <v>14</v>
      </c>
      <c r="M834" s="393">
        <v>4</v>
      </c>
      <c r="N834" s="392">
        <v>67</v>
      </c>
      <c r="O834" s="392">
        <v>8</v>
      </c>
      <c r="P834" s="392">
        <v>16</v>
      </c>
      <c r="Q834" s="393">
        <v>4</v>
      </c>
      <c r="R834" s="392">
        <v>-0.17733402000000001</v>
      </c>
      <c r="S834" s="392">
        <v>2.1913322999999998E-2</v>
      </c>
      <c r="T834" s="392">
        <f t="shared" si="13"/>
        <v>-8.8435374149659865E-2</v>
      </c>
      <c r="U834" s="392"/>
    </row>
    <row r="835" spans="1:21">
      <c r="A835" s="392" t="s">
        <v>2181</v>
      </c>
      <c r="B835" s="392" t="s">
        <v>44</v>
      </c>
      <c r="C835" s="392" t="s">
        <v>72</v>
      </c>
      <c r="D835" s="393">
        <v>1095</v>
      </c>
      <c r="E835" s="392">
        <v>1</v>
      </c>
      <c r="F835" s="394"/>
      <c r="G835" s="394"/>
      <c r="H835" s="394" t="s">
        <v>100</v>
      </c>
      <c r="I835" s="394" t="s">
        <v>100</v>
      </c>
      <c r="J835" s="392">
        <v>81</v>
      </c>
      <c r="K835" s="392">
        <v>8</v>
      </c>
      <c r="L835" s="392">
        <v>16</v>
      </c>
      <c r="M835" s="393">
        <v>4</v>
      </c>
      <c r="N835" s="392">
        <v>71</v>
      </c>
      <c r="O835" s="392">
        <v>5</v>
      </c>
      <c r="P835" s="392">
        <v>10</v>
      </c>
      <c r="Q835" s="393">
        <v>4</v>
      </c>
      <c r="R835" s="392">
        <v>-0.13176927999999999</v>
      </c>
      <c r="S835" s="392">
        <v>1.4713944E-2</v>
      </c>
      <c r="T835" s="392">
        <f t="shared" si="13"/>
        <v>-6.5789473684210523E-2</v>
      </c>
      <c r="U835" s="392"/>
    </row>
    <row r="836" spans="1:21">
      <c r="A836" s="392" t="s">
        <v>2182</v>
      </c>
      <c r="B836" s="392" t="s">
        <v>44</v>
      </c>
      <c r="C836" s="392" t="s">
        <v>72</v>
      </c>
      <c r="D836" s="393">
        <v>0</v>
      </c>
      <c r="E836" s="392">
        <v>0</v>
      </c>
      <c r="F836" s="394" t="s">
        <v>100</v>
      </c>
      <c r="G836" s="394"/>
      <c r="H836" s="394"/>
      <c r="I836" s="394"/>
      <c r="J836" s="392">
        <v>77</v>
      </c>
      <c r="K836" s="392">
        <v>4</v>
      </c>
      <c r="L836" s="392">
        <v>8</v>
      </c>
      <c r="M836" s="393">
        <v>4</v>
      </c>
      <c r="N836" s="392">
        <v>78</v>
      </c>
      <c r="O836" s="392">
        <v>3</v>
      </c>
      <c r="P836" s="392">
        <v>6</v>
      </c>
      <c r="Q836" s="393">
        <v>4</v>
      </c>
      <c r="R836" s="392">
        <v>1.2903400000000001E-2</v>
      </c>
      <c r="S836" s="392">
        <v>4.1778900000000001E-3</v>
      </c>
      <c r="T836" s="392">
        <f t="shared" si="13"/>
        <v>6.4516129032258064E-3</v>
      </c>
      <c r="U836" s="392"/>
    </row>
    <row r="837" spans="1:21">
      <c r="A837" s="392" t="s">
        <v>2182</v>
      </c>
      <c r="B837" s="392" t="s">
        <v>44</v>
      </c>
      <c r="C837" s="392" t="s">
        <v>72</v>
      </c>
      <c r="D837" s="393">
        <v>10</v>
      </c>
      <c r="E837" s="392">
        <v>9.1000000000000004E-3</v>
      </c>
      <c r="F837" s="394"/>
      <c r="G837" s="394" t="s">
        <v>100</v>
      </c>
      <c r="H837" s="394" t="s">
        <v>100</v>
      </c>
      <c r="I837" s="394"/>
      <c r="J837" s="392">
        <v>79</v>
      </c>
      <c r="K837" s="392">
        <v>5</v>
      </c>
      <c r="L837" s="392">
        <v>10</v>
      </c>
      <c r="M837" s="393">
        <v>4</v>
      </c>
      <c r="N837" s="392">
        <v>26</v>
      </c>
      <c r="O837" s="392">
        <v>3</v>
      </c>
      <c r="P837" s="392">
        <v>6</v>
      </c>
      <c r="Q837" s="393">
        <v>4</v>
      </c>
      <c r="R837" s="392">
        <v>-1.1113513100000001</v>
      </c>
      <c r="S837" s="392">
        <v>1.7319378E-2</v>
      </c>
      <c r="T837" s="392">
        <f t="shared" si="13"/>
        <v>-0.50476190476190474</v>
      </c>
      <c r="U837" s="392"/>
    </row>
    <row r="838" spans="1:21">
      <c r="A838" s="392" t="s">
        <v>2182</v>
      </c>
      <c r="B838" s="392" t="s">
        <v>44</v>
      </c>
      <c r="C838" s="392" t="s">
        <v>72</v>
      </c>
      <c r="D838" s="393">
        <v>365</v>
      </c>
      <c r="E838" s="392">
        <v>0.33329999999999999</v>
      </c>
      <c r="F838" s="394"/>
      <c r="G838" s="394"/>
      <c r="H838" s="394" t="s">
        <v>100</v>
      </c>
      <c r="I838" s="394"/>
      <c r="J838" s="392">
        <v>72</v>
      </c>
      <c r="K838" s="392">
        <v>8</v>
      </c>
      <c r="L838" s="392">
        <v>16</v>
      </c>
      <c r="M838" s="393">
        <v>4</v>
      </c>
      <c r="N838" s="392">
        <v>26</v>
      </c>
      <c r="O838" s="392">
        <v>9</v>
      </c>
      <c r="P838" s="392">
        <v>18</v>
      </c>
      <c r="Q838" s="393">
        <v>4</v>
      </c>
      <c r="R838" s="392">
        <v>-1.0185695800000001</v>
      </c>
      <c r="S838" s="392">
        <v>0.132168164</v>
      </c>
      <c r="T838" s="392">
        <f t="shared" si="13"/>
        <v>-0.46938775510204084</v>
      </c>
      <c r="U838" s="392"/>
    </row>
    <row r="839" spans="1:21">
      <c r="A839" s="392" t="s">
        <v>2182</v>
      </c>
      <c r="B839" s="392" t="s">
        <v>44</v>
      </c>
      <c r="C839" s="392" t="s">
        <v>72</v>
      </c>
      <c r="D839" s="393">
        <v>730</v>
      </c>
      <c r="E839" s="392">
        <v>0.66669999999999996</v>
      </c>
      <c r="F839" s="394"/>
      <c r="G839" s="394"/>
      <c r="H839" s="394" t="s">
        <v>100</v>
      </c>
      <c r="I839" s="394"/>
      <c r="J839" s="392">
        <v>80</v>
      </c>
      <c r="K839" s="392">
        <v>7</v>
      </c>
      <c r="L839" s="392">
        <v>14</v>
      </c>
      <c r="M839" s="393">
        <v>4</v>
      </c>
      <c r="N839" s="392">
        <v>38</v>
      </c>
      <c r="O839" s="392">
        <v>3</v>
      </c>
      <c r="P839" s="392">
        <v>6</v>
      </c>
      <c r="Q839" s="393">
        <v>4</v>
      </c>
      <c r="R839" s="392">
        <v>-0.74444047000000002</v>
      </c>
      <c r="S839" s="392">
        <v>1.3888937000000001E-2</v>
      </c>
      <c r="T839" s="392">
        <f t="shared" si="13"/>
        <v>-0.3559322033898305</v>
      </c>
      <c r="U839" s="392"/>
    </row>
    <row r="840" spans="1:21">
      <c r="A840" s="392" t="s">
        <v>2182</v>
      </c>
      <c r="B840" s="392" t="s">
        <v>44</v>
      </c>
      <c r="C840" s="392" t="s">
        <v>72</v>
      </c>
      <c r="D840" s="393">
        <v>1095</v>
      </c>
      <c r="E840" s="392">
        <v>1</v>
      </c>
      <c r="F840" s="394"/>
      <c r="G840" s="394"/>
      <c r="H840" s="394" t="s">
        <v>100</v>
      </c>
      <c r="I840" s="394" t="s">
        <v>100</v>
      </c>
      <c r="J840" s="392">
        <v>81</v>
      </c>
      <c r="K840" s="392">
        <v>8</v>
      </c>
      <c r="L840" s="392">
        <v>16</v>
      </c>
      <c r="M840" s="393">
        <v>4</v>
      </c>
      <c r="N840" s="392">
        <v>47</v>
      </c>
      <c r="O840" s="392">
        <v>5</v>
      </c>
      <c r="P840" s="392">
        <v>10</v>
      </c>
      <c r="Q840" s="393">
        <v>4</v>
      </c>
      <c r="R840" s="392">
        <v>-0.54430155000000002</v>
      </c>
      <c r="S840" s="392">
        <v>2.1071949E-2</v>
      </c>
      <c r="T840" s="392">
        <f t="shared" si="13"/>
        <v>-0.265625</v>
      </c>
      <c r="U840" s="392"/>
    </row>
    <row r="841" spans="1:21">
      <c r="A841" s="392" t="s">
        <v>561</v>
      </c>
      <c r="B841" s="392" t="s">
        <v>44</v>
      </c>
      <c r="C841" s="392" t="s">
        <v>60</v>
      </c>
      <c r="D841" s="393">
        <v>7</v>
      </c>
      <c r="E841" s="392">
        <v>3.3000000000000002E-2</v>
      </c>
      <c r="F841" s="394"/>
      <c r="G841" s="394" t="s">
        <v>100</v>
      </c>
      <c r="H841" s="394" t="s">
        <v>100</v>
      </c>
      <c r="I841" s="394"/>
      <c r="J841" s="392">
        <v>78.294573600000007</v>
      </c>
      <c r="K841" s="392">
        <v>7.7519379800000001</v>
      </c>
      <c r="L841" s="392">
        <v>17.333860300000001</v>
      </c>
      <c r="M841" s="393">
        <v>5</v>
      </c>
      <c r="N841" s="392">
        <v>17.054263599999999</v>
      </c>
      <c r="O841" s="392">
        <v>3.1007751899999998</v>
      </c>
      <c r="P841" s="392">
        <v>5.37070018</v>
      </c>
      <c r="Q841" s="393">
        <v>3</v>
      </c>
      <c r="R841" s="392">
        <v>-1.5240780599999999</v>
      </c>
      <c r="S841" s="392">
        <v>4.2860811999999998E-2</v>
      </c>
      <c r="T841" s="392">
        <f t="shared" si="13"/>
        <v>-0.64227642201388069</v>
      </c>
      <c r="U841" s="392"/>
    </row>
    <row r="842" spans="1:21">
      <c r="A842" s="392" t="s">
        <v>561</v>
      </c>
      <c r="B842" s="392" t="s">
        <v>44</v>
      </c>
      <c r="C842" s="392" t="s">
        <v>60</v>
      </c>
      <c r="D842" s="393">
        <v>29</v>
      </c>
      <c r="E842" s="392">
        <v>0.1368</v>
      </c>
      <c r="F842" s="394"/>
      <c r="G842" s="394"/>
      <c r="H842" s="394" t="s">
        <v>100</v>
      </c>
      <c r="I842" s="394"/>
      <c r="J842" s="392">
        <v>75.968992200000002</v>
      </c>
      <c r="K842" s="392">
        <v>7.7519379800000001</v>
      </c>
      <c r="L842" s="392">
        <v>17.333860300000001</v>
      </c>
      <c r="M842" s="393">
        <v>5</v>
      </c>
      <c r="N842" s="392">
        <v>31.007751899999999</v>
      </c>
      <c r="O842" s="392">
        <v>7.7519379800000001</v>
      </c>
      <c r="P842" s="392">
        <v>13.4267504</v>
      </c>
      <c r="Q842" s="393">
        <v>3</v>
      </c>
      <c r="R842" s="392">
        <v>-0.89608801999999999</v>
      </c>
      <c r="S842" s="392">
        <v>7.2912327999999998E-2</v>
      </c>
      <c r="T842" s="392">
        <f t="shared" si="13"/>
        <v>-0.42028985531632007</v>
      </c>
      <c r="U842" s="392"/>
    </row>
    <row r="843" spans="1:21">
      <c r="A843" s="392" t="s">
        <v>561</v>
      </c>
      <c r="B843" s="392" t="s">
        <v>44</v>
      </c>
      <c r="C843" s="392" t="s">
        <v>60</v>
      </c>
      <c r="D843" s="392">
        <v>50</v>
      </c>
      <c r="E843" s="392">
        <v>0.23580000000000001</v>
      </c>
      <c r="F843" s="394"/>
      <c r="G843" s="394"/>
      <c r="H843" s="394" t="s">
        <v>100</v>
      </c>
      <c r="I843" s="394"/>
      <c r="J843" s="392">
        <v>80.620154999999997</v>
      </c>
      <c r="K843" s="392">
        <v>13.953488399999999</v>
      </c>
      <c r="L843" s="392">
        <v>31.200948499999999</v>
      </c>
      <c r="M843" s="393">
        <v>5</v>
      </c>
      <c r="N843" s="392">
        <v>42.635658900000003</v>
      </c>
      <c r="O843" s="392">
        <v>9.3023255799999998</v>
      </c>
      <c r="P843" s="392">
        <v>16.1121005</v>
      </c>
      <c r="Q843" s="393">
        <v>3</v>
      </c>
      <c r="R843" s="392">
        <v>-0.63705771</v>
      </c>
      <c r="S843" s="392">
        <v>7.7558927E-2</v>
      </c>
      <c r="T843" s="392">
        <f t="shared" si="13"/>
        <v>-0.30817610056769901</v>
      </c>
      <c r="U843" s="392"/>
    </row>
    <row r="844" spans="1:21">
      <c r="A844" s="392" t="s">
        <v>561</v>
      </c>
      <c r="B844" s="392" t="s">
        <v>44</v>
      </c>
      <c r="C844" s="392" t="s">
        <v>60</v>
      </c>
      <c r="D844" s="392">
        <v>107</v>
      </c>
      <c r="E844" s="392">
        <v>0.50470000000000004</v>
      </c>
      <c r="F844" s="394"/>
      <c r="G844" s="394"/>
      <c r="H844" s="394" t="s">
        <v>100</v>
      </c>
      <c r="I844" s="394"/>
      <c r="J844" s="392">
        <v>57.364341099999997</v>
      </c>
      <c r="K844" s="392">
        <v>11.627907</v>
      </c>
      <c r="L844" s="392">
        <v>26.0007904</v>
      </c>
      <c r="M844" s="393">
        <v>5</v>
      </c>
      <c r="N844" s="392">
        <v>32.558139500000003</v>
      </c>
      <c r="O844" s="392">
        <v>6.2015503900000004</v>
      </c>
      <c r="P844" s="392">
        <v>10.7414004</v>
      </c>
      <c r="Q844" s="393">
        <v>3</v>
      </c>
      <c r="R844" s="392">
        <v>-0.56639547000000001</v>
      </c>
      <c r="S844" s="392">
        <v>7.7369565000000001E-2</v>
      </c>
      <c r="T844" s="392">
        <f t="shared" si="13"/>
        <v>-0.27586206957907244</v>
      </c>
      <c r="U844" s="392"/>
    </row>
    <row r="845" spans="1:21">
      <c r="A845" s="392" t="s">
        <v>561</v>
      </c>
      <c r="B845" s="392" t="s">
        <v>44</v>
      </c>
      <c r="C845" s="392" t="s">
        <v>60</v>
      </c>
      <c r="D845" s="393">
        <v>212</v>
      </c>
      <c r="E845" s="392">
        <v>1</v>
      </c>
      <c r="F845" s="394"/>
      <c r="G845" s="394"/>
      <c r="H845" s="394" t="s">
        <v>100</v>
      </c>
      <c r="I845" s="394" t="s">
        <v>100</v>
      </c>
      <c r="J845" s="392">
        <v>41.860465099999999</v>
      </c>
      <c r="K845" s="392">
        <v>7.7519379800000001</v>
      </c>
      <c r="L845" s="392">
        <v>17.333860300000001</v>
      </c>
      <c r="M845" s="393">
        <v>5</v>
      </c>
      <c r="N845" s="392">
        <v>38.759689899999998</v>
      </c>
      <c r="O845" s="392">
        <v>8.5271317799999995</v>
      </c>
      <c r="P845" s="392">
        <v>14.769425500000001</v>
      </c>
      <c r="Q845" s="393">
        <v>3</v>
      </c>
      <c r="R845" s="392">
        <v>-7.6961039999999994E-2</v>
      </c>
      <c r="S845" s="392">
        <v>8.2693553000000003E-2</v>
      </c>
      <c r="T845" s="392">
        <f t="shared" si="13"/>
        <v>-3.8461538556952675E-2</v>
      </c>
      <c r="U845" s="392"/>
    </row>
    <row r="846" spans="1:21">
      <c r="A846" s="392" t="s">
        <v>579</v>
      </c>
      <c r="B846" s="392" t="s">
        <v>44</v>
      </c>
      <c r="C846" s="392" t="s">
        <v>60</v>
      </c>
      <c r="D846" s="393">
        <v>7</v>
      </c>
      <c r="E846" s="392">
        <v>3.3000000000000002E-2</v>
      </c>
      <c r="F846" s="394"/>
      <c r="G846" s="394" t="s">
        <v>100</v>
      </c>
      <c r="H846" s="394" t="s">
        <v>100</v>
      </c>
      <c r="I846" s="394"/>
      <c r="J846" s="392">
        <v>28.762886600000002</v>
      </c>
      <c r="K846" s="393">
        <v>6.1855670099999998</v>
      </c>
      <c r="L846" s="392">
        <v>13.8313483</v>
      </c>
      <c r="M846" s="393">
        <v>5</v>
      </c>
      <c r="N846" s="392">
        <v>8.3505154600000004</v>
      </c>
      <c r="O846" s="393">
        <v>4.9484536099999996</v>
      </c>
      <c r="P846" s="392">
        <v>11.065078700000001</v>
      </c>
      <c r="Q846" s="393">
        <v>5</v>
      </c>
      <c r="R846" s="392">
        <v>-1.2367626300000001</v>
      </c>
      <c r="S846" s="392">
        <v>0.39741410199999999</v>
      </c>
      <c r="T846" s="392">
        <f t="shared" si="13"/>
        <v>-0.55000000018861117</v>
      </c>
      <c r="U846" s="392"/>
    </row>
    <row r="847" spans="1:21">
      <c r="A847" s="392" t="s">
        <v>579</v>
      </c>
      <c r="B847" s="392" t="s">
        <v>44</v>
      </c>
      <c r="C847" s="392" t="s">
        <v>60</v>
      </c>
      <c r="D847" s="393">
        <v>29</v>
      </c>
      <c r="E847" s="392">
        <v>0.1368</v>
      </c>
      <c r="F847" s="394"/>
      <c r="G847" s="394"/>
      <c r="H847" s="394" t="s">
        <v>100</v>
      </c>
      <c r="I847" s="394"/>
      <c r="J847" s="392">
        <v>8.65979381</v>
      </c>
      <c r="K847" s="393">
        <v>1.54639175</v>
      </c>
      <c r="L847" s="392">
        <v>3.45783708</v>
      </c>
      <c r="M847" s="393">
        <v>5</v>
      </c>
      <c r="N847" s="392">
        <v>0.30927834999999998</v>
      </c>
      <c r="O847" s="393">
        <v>0.92783504999999999</v>
      </c>
      <c r="P847" s="392">
        <v>2.0747022500000001</v>
      </c>
      <c r="Q847" s="393">
        <v>5</v>
      </c>
      <c r="R847" s="392">
        <v>-3.33220451</v>
      </c>
      <c r="S847" s="392">
        <v>9.0318877549999996</v>
      </c>
      <c r="T847" s="392">
        <f t="shared" si="13"/>
        <v>-0.93103448283551338</v>
      </c>
      <c r="U847" s="392"/>
    </row>
    <row r="848" spans="1:21">
      <c r="A848" s="392" t="s">
        <v>579</v>
      </c>
      <c r="B848" s="392" t="s">
        <v>44</v>
      </c>
      <c r="C848" s="392" t="s">
        <v>60</v>
      </c>
      <c r="D848" s="392">
        <v>50</v>
      </c>
      <c r="E848" s="392">
        <v>0.23580000000000001</v>
      </c>
      <c r="F848" s="394"/>
      <c r="G848" s="394"/>
      <c r="H848" s="394" t="s">
        <v>100</v>
      </c>
      <c r="I848" s="394"/>
      <c r="J848" s="392">
        <v>13.9175258</v>
      </c>
      <c r="K848" s="393">
        <v>2.4742267999999998</v>
      </c>
      <c r="L848" s="392">
        <v>5.5325393299999996</v>
      </c>
      <c r="M848" s="393">
        <v>5</v>
      </c>
      <c r="N848" s="392">
        <v>4.3298969100000004</v>
      </c>
      <c r="O848" s="393">
        <v>1.54639175</v>
      </c>
      <c r="P848" s="392">
        <v>3.45783708</v>
      </c>
      <c r="Q848" s="393">
        <v>5</v>
      </c>
      <c r="R848" s="392">
        <v>-1.1676051599999999</v>
      </c>
      <c r="S848" s="392">
        <v>0.15915595900000001</v>
      </c>
      <c r="T848" s="392">
        <f t="shared" si="13"/>
        <v>-0.5254237292779852</v>
      </c>
      <c r="U848" s="392"/>
    </row>
    <row r="849" spans="1:21">
      <c r="A849" s="392" t="s">
        <v>579</v>
      </c>
      <c r="B849" s="392" t="s">
        <v>44</v>
      </c>
      <c r="C849" s="392" t="s">
        <v>60</v>
      </c>
      <c r="D849" s="392">
        <v>107</v>
      </c>
      <c r="E849" s="392">
        <v>0.50470000000000004</v>
      </c>
      <c r="F849" s="394"/>
      <c r="G849" s="394"/>
      <c r="H849" s="394" t="s">
        <v>100</v>
      </c>
      <c r="I849" s="394"/>
      <c r="J849" s="392">
        <v>29.6907216</v>
      </c>
      <c r="K849" s="393">
        <v>4.02061856</v>
      </c>
      <c r="L849" s="392">
        <v>8.9903764000000006</v>
      </c>
      <c r="M849" s="393">
        <v>5</v>
      </c>
      <c r="N849" s="392">
        <v>7.7319587600000004</v>
      </c>
      <c r="O849" s="393">
        <v>3.0927835099999998</v>
      </c>
      <c r="P849" s="392">
        <v>6.91567416</v>
      </c>
      <c r="Q849" s="393">
        <v>5</v>
      </c>
      <c r="R849" s="392">
        <v>-1.34547237</v>
      </c>
      <c r="S849" s="392">
        <v>0.178337674</v>
      </c>
      <c r="T849" s="392">
        <f t="shared" si="13"/>
        <v>-0.58677685908011745</v>
      </c>
      <c r="U849" s="392"/>
    </row>
    <row r="850" spans="1:21">
      <c r="A850" s="392" t="s">
        <v>579</v>
      </c>
      <c r="B850" s="392" t="s">
        <v>44</v>
      </c>
      <c r="C850" s="392" t="s">
        <v>60</v>
      </c>
      <c r="D850" s="393">
        <v>212</v>
      </c>
      <c r="E850" s="392">
        <v>1</v>
      </c>
      <c r="F850" s="394"/>
      <c r="G850" s="394"/>
      <c r="H850" s="394" t="s">
        <v>100</v>
      </c>
      <c r="I850" s="394" t="s">
        <v>100</v>
      </c>
      <c r="J850" s="392">
        <v>23.505154600000001</v>
      </c>
      <c r="K850" s="393">
        <v>4.02061856</v>
      </c>
      <c r="L850" s="392">
        <v>8.9903764000000006</v>
      </c>
      <c r="M850" s="393">
        <v>5</v>
      </c>
      <c r="N850" s="392">
        <v>14.8453608</v>
      </c>
      <c r="O850" s="393">
        <v>3.4020618599999999</v>
      </c>
      <c r="P850" s="392">
        <v>7.6072415700000002</v>
      </c>
      <c r="Q850" s="393">
        <v>5</v>
      </c>
      <c r="R850" s="392">
        <v>-0.45953232999999999</v>
      </c>
      <c r="S850" s="392">
        <v>8.1776364000000004E-2</v>
      </c>
      <c r="T850" s="392">
        <f t="shared" si="13"/>
        <v>-0.22580645161290325</v>
      </c>
      <c r="U850" s="392"/>
    </row>
    <row r="851" spans="1:21">
      <c r="A851" s="392" t="s">
        <v>581</v>
      </c>
      <c r="B851" s="392" t="s">
        <v>44</v>
      </c>
      <c r="C851" s="392" t="s">
        <v>60</v>
      </c>
      <c r="D851" s="393">
        <v>7</v>
      </c>
      <c r="E851" s="392">
        <v>3.3000000000000002E-2</v>
      </c>
      <c r="F851" s="394"/>
      <c r="G851" s="394" t="s">
        <v>100</v>
      </c>
      <c r="H851" s="394" t="s">
        <v>100</v>
      </c>
      <c r="I851" s="394"/>
      <c r="J851" s="392">
        <v>44.230769199999997</v>
      </c>
      <c r="K851" s="393">
        <v>8.6538461499999997</v>
      </c>
      <c r="L851" s="392">
        <v>19.350588299999998</v>
      </c>
      <c r="M851" s="393">
        <v>5</v>
      </c>
      <c r="N851" s="392">
        <v>4.8076923100000002</v>
      </c>
      <c r="O851" s="393">
        <v>2.4038461500000001</v>
      </c>
      <c r="P851" s="392">
        <v>5.3751634099999999</v>
      </c>
      <c r="Q851" s="393">
        <v>5</v>
      </c>
      <c r="R851" s="392">
        <v>-2.21920348</v>
      </c>
      <c r="S851" s="392">
        <v>0.28827977300000002</v>
      </c>
      <c r="T851" s="392">
        <f t="shared" si="13"/>
        <v>-0.80392156841953089</v>
      </c>
      <c r="U851" s="392"/>
    </row>
    <row r="852" spans="1:21">
      <c r="A852" s="392" t="s">
        <v>581</v>
      </c>
      <c r="B852" s="392" t="s">
        <v>44</v>
      </c>
      <c r="C852" s="392" t="s">
        <v>60</v>
      </c>
      <c r="D852" s="393">
        <v>29</v>
      </c>
      <c r="E852" s="392">
        <v>0.1368</v>
      </c>
      <c r="F852" s="394"/>
      <c r="G852" s="394"/>
      <c r="H852" s="394" t="s">
        <v>100</v>
      </c>
      <c r="I852" s="394"/>
      <c r="J852" s="392">
        <v>1.44230769</v>
      </c>
      <c r="K852" s="393">
        <v>1.44230769</v>
      </c>
      <c r="L852" s="392">
        <v>3.2250980400000002</v>
      </c>
      <c r="M852" s="393">
        <v>5</v>
      </c>
      <c r="N852" s="392">
        <v>3.3653846199999999</v>
      </c>
      <c r="O852" s="393">
        <v>2.4038461500000001</v>
      </c>
      <c r="P852" s="392">
        <v>5.3751634099999999</v>
      </c>
      <c r="Q852" s="393">
        <v>5</v>
      </c>
      <c r="R852" s="392">
        <v>0.84729785999999996</v>
      </c>
      <c r="S852" s="392">
        <v>1.510204082</v>
      </c>
      <c r="T852" s="392">
        <f t="shared" si="13"/>
        <v>0.40000000124799995</v>
      </c>
      <c r="U852" s="392"/>
    </row>
    <row r="853" spans="1:21">
      <c r="A853" s="392" t="s">
        <v>581</v>
      </c>
      <c r="B853" s="392" t="s">
        <v>44</v>
      </c>
      <c r="C853" s="392" t="s">
        <v>60</v>
      </c>
      <c r="D853" s="392">
        <v>50</v>
      </c>
      <c r="E853" s="392">
        <v>0.23580000000000001</v>
      </c>
      <c r="F853" s="394"/>
      <c r="G853" s="394"/>
      <c r="H853" s="394" t="s">
        <v>100</v>
      </c>
      <c r="I853" s="394"/>
      <c r="J853" s="392">
        <v>11.5384615</v>
      </c>
      <c r="K853" s="393">
        <v>3.3653846199999999</v>
      </c>
      <c r="L853" s="392">
        <v>7.52522877</v>
      </c>
      <c r="M853" s="393">
        <v>5</v>
      </c>
      <c r="N853" s="392">
        <v>4.3269230800000003</v>
      </c>
      <c r="O853" s="393">
        <v>3.3653846199999999</v>
      </c>
      <c r="P853" s="392">
        <v>7.52522877</v>
      </c>
      <c r="Q853" s="393">
        <v>5</v>
      </c>
      <c r="R853" s="392">
        <v>-0.98082924999999999</v>
      </c>
      <c r="S853" s="392">
        <v>0.69000771599999999</v>
      </c>
      <c r="T853" s="392">
        <f t="shared" si="13"/>
        <v>-0.45454545294104681</v>
      </c>
      <c r="U853" s="392"/>
    </row>
    <row r="854" spans="1:21">
      <c r="A854" s="392" t="s">
        <v>581</v>
      </c>
      <c r="B854" s="392" t="s">
        <v>44</v>
      </c>
      <c r="C854" s="392" t="s">
        <v>60</v>
      </c>
      <c r="D854" s="392">
        <v>107</v>
      </c>
      <c r="E854" s="392">
        <v>0.50470000000000004</v>
      </c>
      <c r="F854" s="394"/>
      <c r="G854" s="394"/>
      <c r="H854" s="394" t="s">
        <v>100</v>
      </c>
      <c r="I854" s="394"/>
      <c r="J854" s="392">
        <v>5.7692307700000001</v>
      </c>
      <c r="K854" s="393">
        <v>2.4038461500000001</v>
      </c>
      <c r="L854" s="392">
        <v>5.3751634099999999</v>
      </c>
      <c r="M854" s="393">
        <v>5</v>
      </c>
      <c r="N854" s="392">
        <v>3.8461538499999999</v>
      </c>
      <c r="O854" s="393">
        <v>1.44230769</v>
      </c>
      <c r="P854" s="392">
        <v>3.2250980400000002</v>
      </c>
      <c r="Q854" s="393">
        <v>5</v>
      </c>
      <c r="R854" s="392">
        <v>-0.40546511000000002</v>
      </c>
      <c r="S854" s="392">
        <v>0.31423611099999998</v>
      </c>
      <c r="T854" s="392">
        <f t="shared" si="13"/>
        <v>-0.199999999584</v>
      </c>
      <c r="U854" s="392"/>
    </row>
    <row r="855" spans="1:21">
      <c r="A855" s="392" t="s">
        <v>581</v>
      </c>
      <c r="B855" s="392" t="s">
        <v>44</v>
      </c>
      <c r="C855" s="392" t="s">
        <v>60</v>
      </c>
      <c r="D855" s="393">
        <v>212</v>
      </c>
      <c r="E855" s="392">
        <v>1</v>
      </c>
      <c r="F855" s="394"/>
      <c r="G855" s="394"/>
      <c r="H855" s="394" t="s">
        <v>100</v>
      </c>
      <c r="I855" s="394" t="s">
        <v>100</v>
      </c>
      <c r="J855" s="392">
        <v>4.3269230800000003</v>
      </c>
      <c r="K855" s="393">
        <v>2.4038461500000001</v>
      </c>
      <c r="L855" s="392">
        <v>5.3751634099999999</v>
      </c>
      <c r="M855" s="393">
        <v>5</v>
      </c>
      <c r="N855" s="392">
        <v>3.3653846199999999</v>
      </c>
      <c r="O855" s="393">
        <v>2.4038461500000001</v>
      </c>
      <c r="P855" s="392">
        <v>5.3751634099999999</v>
      </c>
      <c r="Q855" s="393">
        <v>5</v>
      </c>
      <c r="R855" s="392">
        <v>-0.25131442999999998</v>
      </c>
      <c r="S855" s="392">
        <v>0.81884605700000002</v>
      </c>
      <c r="T855" s="392">
        <f t="shared" si="13"/>
        <v>-0.12499999967500003</v>
      </c>
      <c r="U855" s="392"/>
    </row>
    <row r="856" spans="1:21">
      <c r="A856" s="392" t="s">
        <v>582</v>
      </c>
      <c r="B856" s="392" t="s">
        <v>44</v>
      </c>
      <c r="C856" s="392" t="s">
        <v>60</v>
      </c>
      <c r="D856" s="393">
        <v>7</v>
      </c>
      <c r="E856" s="392">
        <v>3.3000000000000002E-2</v>
      </c>
      <c r="F856" s="394"/>
      <c r="G856" s="394" t="s">
        <v>100</v>
      </c>
      <c r="H856" s="394" t="s">
        <v>100</v>
      </c>
      <c r="I856" s="394"/>
      <c r="J856" s="392">
        <v>16</v>
      </c>
      <c r="K856" s="393">
        <v>4.7619047600000002</v>
      </c>
      <c r="L856" s="392">
        <v>10.6479427</v>
      </c>
      <c r="M856" s="393">
        <v>5</v>
      </c>
      <c r="N856" s="392">
        <v>2.28571429</v>
      </c>
      <c r="O856" s="392">
        <v>1.14285714</v>
      </c>
      <c r="P856" s="392">
        <v>2.55550626</v>
      </c>
      <c r="Q856" s="393">
        <v>5</v>
      </c>
      <c r="R856" s="392">
        <v>-1.94591015</v>
      </c>
      <c r="S856" s="392">
        <v>0.33857709800000002</v>
      </c>
      <c r="T856" s="392">
        <f t="shared" si="13"/>
        <v>-0.74999999958984376</v>
      </c>
      <c r="U856" s="392"/>
    </row>
    <row r="857" spans="1:21">
      <c r="A857" s="392" t="s">
        <v>582</v>
      </c>
      <c r="B857" s="392" t="s">
        <v>44</v>
      </c>
      <c r="C857" s="392" t="s">
        <v>60</v>
      </c>
      <c r="D857" s="393">
        <v>29</v>
      </c>
      <c r="E857" s="392">
        <v>0.1368</v>
      </c>
      <c r="F857" s="394"/>
      <c r="G857" s="394"/>
      <c r="H857" s="394" t="s">
        <v>100</v>
      </c>
      <c r="I857" s="394"/>
      <c r="J857" s="392">
        <v>1.9047619</v>
      </c>
      <c r="K857" s="393">
        <v>0.76190475999999996</v>
      </c>
      <c r="L857" s="392">
        <v>1.70367084</v>
      </c>
      <c r="M857" s="393">
        <v>5</v>
      </c>
      <c r="N857" s="392">
        <v>3.80952381</v>
      </c>
      <c r="O857" s="392">
        <v>1.71428571</v>
      </c>
      <c r="P857" s="392">
        <v>3.8332593899999998</v>
      </c>
      <c r="Q857" s="393">
        <v>5</v>
      </c>
      <c r="R857" s="392">
        <v>0.69314717999999997</v>
      </c>
      <c r="S857" s="392">
        <v>0.36249999999999999</v>
      </c>
      <c r="T857" s="392">
        <f t="shared" si="13"/>
        <v>0.33333333449999997</v>
      </c>
      <c r="U857" s="392"/>
    </row>
    <row r="858" spans="1:21">
      <c r="A858" s="392" t="s">
        <v>582</v>
      </c>
      <c r="B858" s="392" t="s">
        <v>44</v>
      </c>
      <c r="C858" s="392" t="s">
        <v>60</v>
      </c>
      <c r="D858" s="392">
        <v>50</v>
      </c>
      <c r="E858" s="392">
        <v>0.23580000000000001</v>
      </c>
      <c r="F858" s="394"/>
      <c r="G858" s="394"/>
      <c r="H858" s="394" t="s">
        <v>100</v>
      </c>
      <c r="I858" s="394"/>
      <c r="J858" s="392">
        <v>16.571428600000001</v>
      </c>
      <c r="K858" s="393">
        <v>2.6666666700000001</v>
      </c>
      <c r="L858" s="392">
        <v>5.9628479399999996</v>
      </c>
      <c r="M858" s="393">
        <v>5</v>
      </c>
      <c r="N858" s="392">
        <v>9.7142857100000004</v>
      </c>
      <c r="O858" s="392">
        <v>2.28571429</v>
      </c>
      <c r="P858" s="392">
        <v>5.1110125200000001</v>
      </c>
      <c r="Q858" s="393">
        <v>5</v>
      </c>
      <c r="R858" s="392">
        <v>-0.53408248999999997</v>
      </c>
      <c r="S858" s="392">
        <v>8.1258419999999998E-2</v>
      </c>
      <c r="T858" s="392">
        <f t="shared" si="13"/>
        <v>-0.26086956622637048</v>
      </c>
      <c r="U858" s="392"/>
    </row>
    <row r="859" spans="1:21">
      <c r="A859" s="392" t="s">
        <v>582</v>
      </c>
      <c r="B859" s="392" t="s">
        <v>44</v>
      </c>
      <c r="C859" s="392" t="s">
        <v>60</v>
      </c>
      <c r="D859" s="392">
        <v>107</v>
      </c>
      <c r="E859" s="392">
        <v>0.50470000000000004</v>
      </c>
      <c r="F859" s="394"/>
      <c r="G859" s="394"/>
      <c r="H859" s="394" t="s">
        <v>100</v>
      </c>
      <c r="I859" s="394"/>
      <c r="J859" s="392">
        <v>12</v>
      </c>
      <c r="K859" s="393">
        <v>5.1428571400000003</v>
      </c>
      <c r="L859" s="392">
        <v>11.4997782</v>
      </c>
      <c r="M859" s="393">
        <v>5</v>
      </c>
      <c r="N859" s="392">
        <v>5.7142857100000004</v>
      </c>
      <c r="O859" s="392">
        <v>2.4761904800000001</v>
      </c>
      <c r="P859" s="392">
        <v>5.5369302300000003</v>
      </c>
      <c r="Q859" s="393">
        <v>5</v>
      </c>
      <c r="R859" s="392">
        <v>-0.74193734</v>
      </c>
      <c r="S859" s="392">
        <v>0.37145124699999998</v>
      </c>
      <c r="T859" s="392">
        <f t="shared" si="13"/>
        <v>-0.3548387100052029</v>
      </c>
      <c r="U859" s="392"/>
    </row>
    <row r="860" spans="1:21">
      <c r="A860" s="392" t="s">
        <v>582</v>
      </c>
      <c r="B860" s="392" t="s">
        <v>44</v>
      </c>
      <c r="C860" s="392" t="s">
        <v>60</v>
      </c>
      <c r="D860" s="393">
        <v>212</v>
      </c>
      <c r="E860" s="392">
        <v>1</v>
      </c>
      <c r="F860" s="394"/>
      <c r="G860" s="394"/>
      <c r="H860" s="394" t="s">
        <v>100</v>
      </c>
      <c r="I860" s="394" t="s">
        <v>100</v>
      </c>
      <c r="J860" s="392">
        <v>6.8571428599999997</v>
      </c>
      <c r="K860" s="393">
        <v>1.71428571</v>
      </c>
      <c r="L860" s="392">
        <v>3.8332593899999998</v>
      </c>
      <c r="M860" s="393">
        <v>5</v>
      </c>
      <c r="N860" s="392">
        <v>8.7619047600000002</v>
      </c>
      <c r="O860" s="392">
        <v>5.1428571400000003</v>
      </c>
      <c r="P860" s="392">
        <v>11.4997782</v>
      </c>
      <c r="Q860" s="393">
        <v>5</v>
      </c>
      <c r="R860" s="392">
        <v>0.24512245999999999</v>
      </c>
      <c r="S860" s="392">
        <v>0.40701795800000001</v>
      </c>
      <c r="T860" s="392">
        <f t="shared" si="13"/>
        <v>0.12195121919988106</v>
      </c>
      <c r="U860" s="392"/>
    </row>
    <row r="861" spans="1:21">
      <c r="A861" s="392" t="s">
        <v>562</v>
      </c>
      <c r="B861" s="392" t="s">
        <v>44</v>
      </c>
      <c r="C861" s="392" t="s">
        <v>60</v>
      </c>
      <c r="D861" s="393">
        <v>7</v>
      </c>
      <c r="E861" s="392">
        <v>3.3000000000000002E-2</v>
      </c>
      <c r="F861" s="394"/>
      <c r="G861" s="394" t="s">
        <v>100</v>
      </c>
      <c r="H861" s="394" t="s">
        <v>100</v>
      </c>
      <c r="I861" s="394"/>
      <c r="J861" s="392">
        <v>54.6875</v>
      </c>
      <c r="K861" s="392">
        <v>9.84375</v>
      </c>
      <c r="L861" s="392">
        <v>22.011294199999998</v>
      </c>
      <c r="M861" s="393">
        <v>5</v>
      </c>
      <c r="N861" s="392">
        <v>24.609375</v>
      </c>
      <c r="O861" s="392">
        <v>2.734375</v>
      </c>
      <c r="P861" s="392">
        <v>6.1142483800000003</v>
      </c>
      <c r="Q861" s="393">
        <v>5</v>
      </c>
      <c r="R861" s="392">
        <v>-0.79850770000000004</v>
      </c>
      <c r="S861" s="392">
        <v>4.4745678999999997E-2</v>
      </c>
      <c r="T861" s="392">
        <f t="shared" si="13"/>
        <v>-0.37931034482758619</v>
      </c>
      <c r="U861" s="392"/>
    </row>
    <row r="862" spans="1:21">
      <c r="A862" s="392" t="s">
        <v>562</v>
      </c>
      <c r="B862" s="392" t="s">
        <v>44</v>
      </c>
      <c r="C862" s="392" t="s">
        <v>60</v>
      </c>
      <c r="D862" s="392">
        <v>50</v>
      </c>
      <c r="E862" s="392">
        <v>0.23580000000000001</v>
      </c>
      <c r="F862" s="394"/>
      <c r="G862" s="394"/>
      <c r="H862" s="394" t="s">
        <v>100</v>
      </c>
      <c r="I862" s="394"/>
      <c r="J862" s="392">
        <v>65.078125</v>
      </c>
      <c r="K862" s="392">
        <v>4.921875</v>
      </c>
      <c r="L862" s="392">
        <v>11.005647099999999</v>
      </c>
      <c r="M862" s="393">
        <v>5</v>
      </c>
      <c r="N862" s="392">
        <v>32.8125</v>
      </c>
      <c r="O862" s="392">
        <v>7.65625</v>
      </c>
      <c r="P862" s="392">
        <v>17.119895499999998</v>
      </c>
      <c r="Q862" s="393">
        <v>5</v>
      </c>
      <c r="R862" s="392">
        <v>-0.68477893000000001</v>
      </c>
      <c r="S862" s="392">
        <v>6.0164378999999997E-2</v>
      </c>
      <c r="T862" s="392">
        <f t="shared" si="13"/>
        <v>-0.32960893854748602</v>
      </c>
      <c r="U862" s="392"/>
    </row>
    <row r="863" spans="1:21">
      <c r="A863" s="392" t="s">
        <v>562</v>
      </c>
      <c r="B863" s="392" t="s">
        <v>44</v>
      </c>
      <c r="C863" s="392" t="s">
        <v>60</v>
      </c>
      <c r="D863" s="393">
        <v>212</v>
      </c>
      <c r="E863" s="392">
        <v>1</v>
      </c>
      <c r="F863" s="394"/>
      <c r="G863" s="394"/>
      <c r="H863" s="394" t="s">
        <v>100</v>
      </c>
      <c r="I863" s="394" t="s">
        <v>100</v>
      </c>
      <c r="J863" s="392">
        <v>32.265625</v>
      </c>
      <c r="K863" s="393">
        <v>4.375</v>
      </c>
      <c r="L863" s="392">
        <v>9.7827973999999998</v>
      </c>
      <c r="M863" s="393">
        <v>5</v>
      </c>
      <c r="N863" s="392">
        <v>20.78125</v>
      </c>
      <c r="O863" s="392">
        <v>7.65625</v>
      </c>
      <c r="P863" s="392">
        <v>17.119895499999998</v>
      </c>
      <c r="Q863" s="393">
        <v>5</v>
      </c>
      <c r="R863" s="392">
        <v>-0.43995128</v>
      </c>
      <c r="S863" s="392">
        <v>0.154119593</v>
      </c>
      <c r="T863" s="392">
        <f t="shared" si="13"/>
        <v>-0.21649484536082475</v>
      </c>
      <c r="U863" s="392"/>
    </row>
    <row r="864" spans="1:21">
      <c r="A864" s="392" t="s">
        <v>564</v>
      </c>
      <c r="B864" s="392" t="s">
        <v>44</v>
      </c>
      <c r="C864" s="392" t="s">
        <v>60</v>
      </c>
      <c r="D864" s="393">
        <v>7</v>
      </c>
      <c r="E864" s="392">
        <v>3.3000000000000002E-2</v>
      </c>
      <c r="F864" s="394"/>
      <c r="G864" s="394" t="s">
        <v>100</v>
      </c>
      <c r="H864" s="394" t="s">
        <v>100</v>
      </c>
      <c r="I864" s="394"/>
      <c r="J864" s="392">
        <v>2.1621621599999998</v>
      </c>
      <c r="K864" s="393">
        <v>2.1621621599999998</v>
      </c>
      <c r="L864" s="392">
        <v>4.8347415700000003</v>
      </c>
      <c r="M864" s="393">
        <v>5</v>
      </c>
      <c r="N864" s="392">
        <v>0</v>
      </c>
      <c r="O864" s="393">
        <v>1.8018018</v>
      </c>
      <c r="P864" s="392">
        <v>4.0289513100000001</v>
      </c>
      <c r="Q864" s="393">
        <v>5</v>
      </c>
      <c r="R864" s="392" t="s">
        <v>16</v>
      </c>
      <c r="S864" s="392" t="s">
        <v>16</v>
      </c>
      <c r="T864" s="392">
        <f t="shared" si="13"/>
        <v>-1</v>
      </c>
      <c r="U864" s="392"/>
    </row>
    <row r="865" spans="1:21">
      <c r="A865" s="392" t="s">
        <v>564</v>
      </c>
      <c r="B865" s="392" t="s">
        <v>44</v>
      </c>
      <c r="C865" s="392" t="s">
        <v>60</v>
      </c>
      <c r="D865" s="393">
        <v>29</v>
      </c>
      <c r="E865" s="392">
        <v>0.1368</v>
      </c>
      <c r="F865" s="394"/>
      <c r="G865" s="394"/>
      <c r="H865" s="394" t="s">
        <v>100</v>
      </c>
      <c r="I865" s="394"/>
      <c r="J865" s="392">
        <v>10.450450500000001</v>
      </c>
      <c r="K865" s="393">
        <v>3.24324324</v>
      </c>
      <c r="L865" s="392">
        <v>7.2521123599999999</v>
      </c>
      <c r="M865" s="393">
        <v>5</v>
      </c>
      <c r="N865" s="392">
        <v>28.4684685</v>
      </c>
      <c r="O865" s="393">
        <v>6.8468468500000004</v>
      </c>
      <c r="P865" s="392">
        <v>15.310015</v>
      </c>
      <c r="Q865" s="393">
        <v>5</v>
      </c>
      <c r="R865" s="392">
        <v>1.00215202</v>
      </c>
      <c r="S865" s="392">
        <v>0.15415720599999999</v>
      </c>
      <c r="T865" s="392">
        <f t="shared" si="13"/>
        <v>0.46296296153549377</v>
      </c>
      <c r="U865" s="392"/>
    </row>
    <row r="866" spans="1:21">
      <c r="A866" s="392" t="s">
        <v>564</v>
      </c>
      <c r="B866" s="392" t="s">
        <v>44</v>
      </c>
      <c r="C866" s="392" t="s">
        <v>60</v>
      </c>
      <c r="D866" s="392">
        <v>50</v>
      </c>
      <c r="E866" s="392">
        <v>0.23580000000000001</v>
      </c>
      <c r="F866" s="394"/>
      <c r="G866" s="394"/>
      <c r="H866" s="394" t="s">
        <v>100</v>
      </c>
      <c r="I866" s="394"/>
      <c r="J866" s="392">
        <v>4.6846846800000002</v>
      </c>
      <c r="K866" s="393">
        <v>3.24324324</v>
      </c>
      <c r="L866" s="392">
        <v>7.2521123599999999</v>
      </c>
      <c r="M866" s="393">
        <v>5</v>
      </c>
      <c r="N866" s="392">
        <v>3.24324324</v>
      </c>
      <c r="O866" s="393">
        <v>2.8828828799999999</v>
      </c>
      <c r="P866" s="392">
        <v>6.4463220999999997</v>
      </c>
      <c r="Q866" s="393">
        <v>5</v>
      </c>
      <c r="R866" s="392">
        <v>-0.36772477999999997</v>
      </c>
      <c r="S866" s="392">
        <v>1.269413398</v>
      </c>
      <c r="T866" s="392">
        <f t="shared" si="13"/>
        <v>-0.18181818181818185</v>
      </c>
      <c r="U866" s="392"/>
    </row>
    <row r="867" spans="1:21">
      <c r="A867" s="392" t="s">
        <v>564</v>
      </c>
      <c r="B867" s="392" t="s">
        <v>44</v>
      </c>
      <c r="C867" s="392" t="s">
        <v>60</v>
      </c>
      <c r="D867" s="392">
        <v>107</v>
      </c>
      <c r="E867" s="392">
        <v>0.50470000000000004</v>
      </c>
      <c r="F867" s="394"/>
      <c r="G867" s="394"/>
      <c r="H867" s="394" t="s">
        <v>100</v>
      </c>
      <c r="I867" s="394"/>
      <c r="J867" s="392">
        <v>17.2972973</v>
      </c>
      <c r="K867" s="393">
        <v>4.3243243199999997</v>
      </c>
      <c r="L867" s="392">
        <v>9.6694831499999996</v>
      </c>
      <c r="M867" s="393">
        <v>5</v>
      </c>
      <c r="N867" s="392">
        <v>11.1711712</v>
      </c>
      <c r="O867" s="393">
        <v>2.5225225199999999</v>
      </c>
      <c r="P867" s="392">
        <v>5.6405318400000004</v>
      </c>
      <c r="Q867" s="393">
        <v>5</v>
      </c>
      <c r="R867" s="392">
        <v>-0.43721380999999998</v>
      </c>
      <c r="S867" s="392">
        <v>0.11348855400000001</v>
      </c>
      <c r="T867" s="392">
        <f t="shared" si="13"/>
        <v>-0.21518987226165681</v>
      </c>
      <c r="U867" s="392"/>
    </row>
    <row r="868" spans="1:21">
      <c r="A868" s="392" t="s">
        <v>564</v>
      </c>
      <c r="B868" s="392" t="s">
        <v>44</v>
      </c>
      <c r="C868" s="392" t="s">
        <v>60</v>
      </c>
      <c r="D868" s="393">
        <v>212</v>
      </c>
      <c r="E868" s="392">
        <v>1</v>
      </c>
      <c r="F868" s="394"/>
      <c r="G868" s="394"/>
      <c r="H868" s="394" t="s">
        <v>100</v>
      </c>
      <c r="I868" s="394" t="s">
        <v>100</v>
      </c>
      <c r="J868" s="392">
        <v>24.144144099999998</v>
      </c>
      <c r="K868" s="393">
        <v>5.4054054100000002</v>
      </c>
      <c r="L868" s="392">
        <v>12.086853899999999</v>
      </c>
      <c r="M868" s="393">
        <v>5</v>
      </c>
      <c r="N868" s="392">
        <v>14.0540541</v>
      </c>
      <c r="O868" s="393">
        <v>3.6036036</v>
      </c>
      <c r="P868" s="392">
        <v>8.0579026200000001</v>
      </c>
      <c r="Q868" s="393">
        <v>5</v>
      </c>
      <c r="R868" s="392">
        <v>-0.54113096999999999</v>
      </c>
      <c r="S868" s="392">
        <v>0.115868741</v>
      </c>
      <c r="T868" s="392">
        <f t="shared" si="13"/>
        <v>-0.26415094102527586</v>
      </c>
      <c r="U868" s="392"/>
    </row>
    <row r="869" spans="1:21">
      <c r="A869" s="392" t="s">
        <v>566</v>
      </c>
      <c r="B869" s="392" t="s">
        <v>44</v>
      </c>
      <c r="C869" s="392" t="s">
        <v>60</v>
      </c>
      <c r="D869" s="393">
        <v>7</v>
      </c>
      <c r="E869" s="392">
        <v>3.3000000000000002E-2</v>
      </c>
      <c r="F869" s="394"/>
      <c r="G869" s="394" t="s">
        <v>100</v>
      </c>
      <c r="H869" s="394" t="s">
        <v>100</v>
      </c>
      <c r="I869" s="394"/>
      <c r="J869" s="392">
        <v>13.8888889</v>
      </c>
      <c r="K869" s="393">
        <v>2.7777777800000001</v>
      </c>
      <c r="L869" s="392">
        <v>6.21129994</v>
      </c>
      <c r="M869" s="393">
        <v>5</v>
      </c>
      <c r="N869" s="392">
        <v>8.3333333300000003</v>
      </c>
      <c r="O869" s="393">
        <v>2.7777777800000001</v>
      </c>
      <c r="P869" s="392">
        <v>6.21129994</v>
      </c>
      <c r="Q869" s="393">
        <v>5</v>
      </c>
      <c r="R869" s="392">
        <v>-0.51082561999999998</v>
      </c>
      <c r="S869" s="392">
        <v>0.15111111099999999</v>
      </c>
      <c r="T869" s="392">
        <f t="shared" si="13"/>
        <v>-0.25000000056249999</v>
      </c>
      <c r="U869" s="392"/>
    </row>
    <row r="870" spans="1:21">
      <c r="A870" s="392" t="s">
        <v>566</v>
      </c>
      <c r="B870" s="392" t="s">
        <v>44</v>
      </c>
      <c r="C870" s="392" t="s">
        <v>60</v>
      </c>
      <c r="D870" s="393">
        <v>29</v>
      </c>
      <c r="E870" s="392">
        <v>0.1368</v>
      </c>
      <c r="F870" s="394"/>
      <c r="G870" s="394"/>
      <c r="H870" s="394" t="s">
        <v>100</v>
      </c>
      <c r="I870" s="394"/>
      <c r="J870" s="392">
        <v>40.476190500000001</v>
      </c>
      <c r="K870" s="393">
        <v>5.5555555600000002</v>
      </c>
      <c r="L870" s="392">
        <v>12.4225999</v>
      </c>
      <c r="M870" s="393">
        <v>5</v>
      </c>
      <c r="N870" s="392">
        <v>19.047619000000001</v>
      </c>
      <c r="O870" s="393">
        <v>7.5396825400000003</v>
      </c>
      <c r="P870" s="392">
        <v>16.859242699999999</v>
      </c>
      <c r="Q870" s="393">
        <v>5</v>
      </c>
      <c r="R870" s="392">
        <v>-0.75377179999999999</v>
      </c>
      <c r="S870" s="392">
        <v>0.17552293599999999</v>
      </c>
      <c r="T870" s="392">
        <f t="shared" si="13"/>
        <v>-0.36000000134400001</v>
      </c>
      <c r="U870" s="392"/>
    </row>
    <row r="871" spans="1:21">
      <c r="A871" s="392" t="s">
        <v>566</v>
      </c>
      <c r="B871" s="392" t="s">
        <v>44</v>
      </c>
      <c r="C871" s="392" t="s">
        <v>60</v>
      </c>
      <c r="D871" s="392">
        <v>50</v>
      </c>
      <c r="E871" s="392">
        <v>0.23580000000000001</v>
      </c>
      <c r="F871" s="394"/>
      <c r="G871" s="394"/>
      <c r="H871" s="394" t="s">
        <v>100</v>
      </c>
      <c r="I871" s="394"/>
      <c r="J871" s="392">
        <v>29.365079399999999</v>
      </c>
      <c r="K871" s="393">
        <v>3.9682539700000001</v>
      </c>
      <c r="L871" s="392">
        <v>8.8732856200000008</v>
      </c>
      <c r="M871" s="393">
        <v>5</v>
      </c>
      <c r="N871" s="392">
        <v>12.3015873</v>
      </c>
      <c r="O871" s="393">
        <v>3.1746031700000001</v>
      </c>
      <c r="P871" s="392">
        <v>7.0986285000000002</v>
      </c>
      <c r="Q871" s="393">
        <v>5</v>
      </c>
      <c r="R871" s="392">
        <v>-0.87007789000000002</v>
      </c>
      <c r="S871" s="392">
        <v>8.4858798999999999E-2</v>
      </c>
      <c r="T871" s="392">
        <f t="shared" si="13"/>
        <v>-0.40952381007238087</v>
      </c>
      <c r="U871" s="392"/>
    </row>
    <row r="872" spans="1:21">
      <c r="A872" s="392" t="s">
        <v>566</v>
      </c>
      <c r="B872" s="392" t="s">
        <v>44</v>
      </c>
      <c r="C872" s="392" t="s">
        <v>60</v>
      </c>
      <c r="D872" s="392">
        <v>107</v>
      </c>
      <c r="E872" s="392">
        <v>0.50470000000000004</v>
      </c>
      <c r="F872" s="394"/>
      <c r="G872" s="394"/>
      <c r="H872" s="394" t="s">
        <v>100</v>
      </c>
      <c r="I872" s="394"/>
      <c r="J872" s="392">
        <v>26.5873016</v>
      </c>
      <c r="K872" s="393">
        <v>6.7460317500000002</v>
      </c>
      <c r="L872" s="392">
        <v>15.0845856</v>
      </c>
      <c r="M872" s="393">
        <v>5</v>
      </c>
      <c r="N872" s="392">
        <v>13.4920635</v>
      </c>
      <c r="O872" s="393">
        <v>3.1746031700000001</v>
      </c>
      <c r="P872" s="392">
        <v>7.0986285000000002</v>
      </c>
      <c r="Q872" s="393">
        <v>5</v>
      </c>
      <c r="R872" s="392">
        <v>-0.67833209000000005</v>
      </c>
      <c r="S872" s="392">
        <v>0.119742916</v>
      </c>
      <c r="T872" s="392">
        <f t="shared" si="13"/>
        <v>-0.32673267321791977</v>
      </c>
      <c r="U872" s="392"/>
    </row>
    <row r="873" spans="1:21">
      <c r="A873" s="392" t="s">
        <v>566</v>
      </c>
      <c r="B873" s="392" t="s">
        <v>44</v>
      </c>
      <c r="C873" s="392" t="s">
        <v>60</v>
      </c>
      <c r="D873" s="393">
        <v>212</v>
      </c>
      <c r="E873" s="392">
        <v>1</v>
      </c>
      <c r="F873" s="394"/>
      <c r="G873" s="394"/>
      <c r="H873" s="394" t="s">
        <v>100</v>
      </c>
      <c r="I873" s="394" t="s">
        <v>100</v>
      </c>
      <c r="J873" s="392">
        <v>30.158730200000001</v>
      </c>
      <c r="K873" s="393">
        <v>4.3650793700000001</v>
      </c>
      <c r="L873" s="392">
        <v>9.7606141900000001</v>
      </c>
      <c r="M873" s="393">
        <v>5</v>
      </c>
      <c r="N873" s="392">
        <v>25.793650800000002</v>
      </c>
      <c r="O873" s="393">
        <v>4.7619047600000002</v>
      </c>
      <c r="P873" s="392">
        <v>10.6479427</v>
      </c>
      <c r="Q873" s="393">
        <v>5</v>
      </c>
      <c r="R873" s="392">
        <v>-0.15634607</v>
      </c>
      <c r="S873" s="392">
        <v>5.5031594000000003E-2</v>
      </c>
      <c r="T873" s="392">
        <f t="shared" si="13"/>
        <v>-7.8014184954881521E-2</v>
      </c>
      <c r="U873" s="392"/>
    </row>
    <row r="874" spans="1:21">
      <c r="A874" s="392" t="s">
        <v>568</v>
      </c>
      <c r="B874" s="392" t="s">
        <v>44</v>
      </c>
      <c r="C874" s="392" t="s">
        <v>60</v>
      </c>
      <c r="D874" s="393">
        <v>7</v>
      </c>
      <c r="E874" s="392">
        <v>3.3000000000000002E-2</v>
      </c>
      <c r="F874" s="394"/>
      <c r="G874" s="394"/>
      <c r="H874" s="394" t="s">
        <v>100</v>
      </c>
      <c r="I874" s="394"/>
      <c r="J874" s="392">
        <v>11.8110236</v>
      </c>
      <c r="K874" s="393">
        <v>6.2992125999999997</v>
      </c>
      <c r="L874" s="392">
        <v>14.085467599999999</v>
      </c>
      <c r="M874" s="393">
        <v>5</v>
      </c>
      <c r="N874" s="392">
        <v>11.023622</v>
      </c>
      <c r="O874" s="392">
        <v>3.93700787</v>
      </c>
      <c r="P874" s="392">
        <v>8.8034172300000009</v>
      </c>
      <c r="Q874" s="393">
        <v>5</v>
      </c>
      <c r="R874" s="392">
        <v>-6.8992869999999998E-2</v>
      </c>
      <c r="S874" s="392">
        <v>0.41199546500000001</v>
      </c>
      <c r="T874" s="392">
        <f t="shared" si="13"/>
        <v>-3.4482759828775307E-2</v>
      </c>
      <c r="U874" s="392"/>
    </row>
    <row r="875" spans="1:21">
      <c r="A875" s="392" t="s">
        <v>568</v>
      </c>
      <c r="B875" s="392" t="s">
        <v>44</v>
      </c>
      <c r="C875" s="392" t="s">
        <v>60</v>
      </c>
      <c r="D875" s="393">
        <v>29</v>
      </c>
      <c r="E875" s="392">
        <v>0.1368</v>
      </c>
      <c r="F875" s="394"/>
      <c r="G875" s="394"/>
      <c r="H875" s="394" t="s">
        <v>100</v>
      </c>
      <c r="I875" s="394"/>
      <c r="J875" s="392">
        <v>79.527559100000005</v>
      </c>
      <c r="K875" s="393">
        <v>17.3228346</v>
      </c>
      <c r="L875" s="392">
        <v>38.735035799999999</v>
      </c>
      <c r="M875" s="393">
        <v>5</v>
      </c>
      <c r="N875" s="392">
        <v>29.921259800000001</v>
      </c>
      <c r="O875" s="392">
        <v>7.8740157499999999</v>
      </c>
      <c r="P875" s="392">
        <v>17.606834500000001</v>
      </c>
      <c r="Q875" s="393">
        <v>5</v>
      </c>
      <c r="R875" s="392">
        <v>-0.97753436000000005</v>
      </c>
      <c r="S875" s="392">
        <v>0.116698406</v>
      </c>
      <c r="T875" s="392">
        <f t="shared" si="13"/>
        <v>-0.4532374108607215</v>
      </c>
      <c r="U875" s="392"/>
    </row>
    <row r="876" spans="1:21">
      <c r="A876" s="392" t="s">
        <v>568</v>
      </c>
      <c r="B876" s="392" t="s">
        <v>44</v>
      </c>
      <c r="C876" s="392" t="s">
        <v>60</v>
      </c>
      <c r="D876" s="392">
        <v>50</v>
      </c>
      <c r="E876" s="392">
        <v>0.23580000000000001</v>
      </c>
      <c r="F876" s="394"/>
      <c r="G876" s="394"/>
      <c r="H876" s="394" t="s">
        <v>100</v>
      </c>
      <c r="I876" s="394"/>
      <c r="J876" s="392">
        <v>59.055118100000001</v>
      </c>
      <c r="K876" s="393">
        <v>13.3858268</v>
      </c>
      <c r="L876" s="392">
        <v>29.9316186</v>
      </c>
      <c r="M876" s="393">
        <v>5</v>
      </c>
      <c r="N876" s="392">
        <v>40.944881899999999</v>
      </c>
      <c r="O876" s="392">
        <v>9.4488188999999991</v>
      </c>
      <c r="P876" s="392">
        <v>21.128201399999998</v>
      </c>
      <c r="Q876" s="393">
        <v>5</v>
      </c>
      <c r="R876" s="392">
        <v>-0.36624438999999998</v>
      </c>
      <c r="S876" s="392">
        <v>0.104632216</v>
      </c>
      <c r="T876" s="392">
        <f t="shared" si="13"/>
        <v>-0.18110236200000002</v>
      </c>
      <c r="U876" s="392"/>
    </row>
    <row r="877" spans="1:21">
      <c r="A877" s="392" t="s">
        <v>568</v>
      </c>
      <c r="B877" s="392" t="s">
        <v>44</v>
      </c>
      <c r="C877" s="392" t="s">
        <v>60</v>
      </c>
      <c r="D877" s="392">
        <v>107</v>
      </c>
      <c r="E877" s="392">
        <v>0.50470000000000004</v>
      </c>
      <c r="F877" s="394"/>
      <c r="G877" s="394"/>
      <c r="H877" s="394" t="s">
        <v>100</v>
      </c>
      <c r="I877" s="394"/>
      <c r="J877" s="392">
        <v>24.4094488</v>
      </c>
      <c r="K877" s="393">
        <v>6.2992125999999997</v>
      </c>
      <c r="L877" s="392">
        <v>14.085467599999999</v>
      </c>
      <c r="M877" s="393">
        <v>5</v>
      </c>
      <c r="N877" s="392">
        <v>43.307086599999998</v>
      </c>
      <c r="O877" s="392">
        <v>11.023622</v>
      </c>
      <c r="P877" s="392">
        <v>24.649568299999999</v>
      </c>
      <c r="Q877" s="393">
        <v>5</v>
      </c>
      <c r="R877" s="392">
        <v>0.57334598000000003</v>
      </c>
      <c r="S877" s="392">
        <v>0.13139068300000001</v>
      </c>
      <c r="T877" s="392">
        <f t="shared" si="13"/>
        <v>0.2790697676479178</v>
      </c>
      <c r="U877" s="392"/>
    </row>
    <row r="878" spans="1:21">
      <c r="A878" s="392" t="s">
        <v>568</v>
      </c>
      <c r="B878" s="392" t="s">
        <v>44</v>
      </c>
      <c r="C878" s="392" t="s">
        <v>60</v>
      </c>
      <c r="D878" s="393">
        <v>212</v>
      </c>
      <c r="E878" s="392">
        <v>1</v>
      </c>
      <c r="F878" s="394"/>
      <c r="G878" s="394"/>
      <c r="H878" s="394" t="s">
        <v>100</v>
      </c>
      <c r="I878" s="394" t="s">
        <v>100</v>
      </c>
      <c r="J878" s="392">
        <v>50.393700799999998</v>
      </c>
      <c r="K878" s="393">
        <v>7.0866141699999998</v>
      </c>
      <c r="L878" s="392">
        <v>15.846151000000001</v>
      </c>
      <c r="M878" s="393">
        <v>5</v>
      </c>
      <c r="N878" s="392">
        <v>50.393700799999998</v>
      </c>
      <c r="O878" s="392">
        <v>7.0866141699999998</v>
      </c>
      <c r="P878" s="392">
        <v>15.846151000000001</v>
      </c>
      <c r="Q878" s="393">
        <v>5</v>
      </c>
      <c r="R878" s="392">
        <v>0</v>
      </c>
      <c r="S878" s="392">
        <v>3.9550781E-2</v>
      </c>
      <c r="T878" s="392">
        <f t="shared" si="13"/>
        <v>0</v>
      </c>
      <c r="U878" s="392"/>
    </row>
    <row r="879" spans="1:21">
      <c r="A879" s="392" t="s">
        <v>570</v>
      </c>
      <c r="B879" s="392" t="s">
        <v>44</v>
      </c>
      <c r="C879" s="392" t="s">
        <v>60</v>
      </c>
      <c r="D879" s="393">
        <v>7</v>
      </c>
      <c r="E879" s="392">
        <v>3.3000000000000002E-2</v>
      </c>
      <c r="F879" s="394"/>
      <c r="G879" s="394" t="s">
        <v>100</v>
      </c>
      <c r="H879" s="394" t="s">
        <v>100</v>
      </c>
      <c r="I879" s="394"/>
      <c r="J879" s="392">
        <v>46.299212599999997</v>
      </c>
      <c r="K879" s="393">
        <v>12.125984300000001</v>
      </c>
      <c r="L879" s="392">
        <v>27.114525100000002</v>
      </c>
      <c r="M879" s="393">
        <v>5</v>
      </c>
      <c r="N879" s="392">
        <v>3.8582677200000002</v>
      </c>
      <c r="O879" s="392">
        <v>3.3070866099999998</v>
      </c>
      <c r="P879" s="392">
        <v>7.3948704799999998</v>
      </c>
      <c r="Q879" s="393">
        <v>5</v>
      </c>
      <c r="R879" s="392">
        <v>-2.4849066500000001</v>
      </c>
      <c r="S879" s="392">
        <v>0.80328798199999996</v>
      </c>
      <c r="T879" s="392">
        <f t="shared" si="13"/>
        <v>-0.84615384603115562</v>
      </c>
      <c r="U879" s="392"/>
    </row>
    <row r="880" spans="1:21">
      <c r="A880" s="392" t="s">
        <v>570</v>
      </c>
      <c r="B880" s="392" t="s">
        <v>44</v>
      </c>
      <c r="C880" s="392" t="s">
        <v>60</v>
      </c>
      <c r="D880" s="393">
        <v>29</v>
      </c>
      <c r="E880" s="392">
        <v>0.1368</v>
      </c>
      <c r="F880" s="394"/>
      <c r="G880" s="394"/>
      <c r="H880" s="394" t="s">
        <v>100</v>
      </c>
      <c r="I880" s="394"/>
      <c r="J880" s="392">
        <v>57.874015700000001</v>
      </c>
      <c r="K880" s="393">
        <v>6.0629921299999996</v>
      </c>
      <c r="L880" s="392">
        <v>13.5572625</v>
      </c>
      <c r="M880" s="393">
        <v>5</v>
      </c>
      <c r="N880" s="392">
        <v>49.055118100000001</v>
      </c>
      <c r="O880" s="392">
        <v>16.535433099999999</v>
      </c>
      <c r="P880" s="392">
        <v>36.974352400000001</v>
      </c>
      <c r="Q880" s="393">
        <v>5</v>
      </c>
      <c r="R880" s="392">
        <v>-0.16532398000000001</v>
      </c>
      <c r="S880" s="392">
        <v>0.124597074</v>
      </c>
      <c r="T880" s="392">
        <f t="shared" si="13"/>
        <v>-8.2474226495604513E-2</v>
      </c>
      <c r="U880" s="392"/>
    </row>
    <row r="881" spans="1:21">
      <c r="A881" s="392" t="s">
        <v>570</v>
      </c>
      <c r="B881" s="392" t="s">
        <v>44</v>
      </c>
      <c r="C881" s="392" t="s">
        <v>60</v>
      </c>
      <c r="D881" s="392">
        <v>50</v>
      </c>
      <c r="E881" s="392">
        <v>0.23580000000000001</v>
      </c>
      <c r="F881" s="394"/>
      <c r="G881" s="394"/>
      <c r="H881" s="394" t="s">
        <v>100</v>
      </c>
      <c r="I881" s="394"/>
      <c r="J881" s="392">
        <v>40.787401600000003</v>
      </c>
      <c r="K881" s="393">
        <v>9.3700787400000003</v>
      </c>
      <c r="L881" s="392">
        <v>20.952133</v>
      </c>
      <c r="M881" s="393">
        <v>5</v>
      </c>
      <c r="N881" s="392">
        <v>19.8425197</v>
      </c>
      <c r="O881" s="392">
        <v>2.7559055099999998</v>
      </c>
      <c r="P881" s="392">
        <v>6.1623920600000002</v>
      </c>
      <c r="Q881" s="393">
        <v>5</v>
      </c>
      <c r="R881" s="392">
        <v>-0.72054615</v>
      </c>
      <c r="S881" s="392">
        <v>7.2065872000000003E-2</v>
      </c>
      <c r="T881" s="392">
        <f t="shared" si="13"/>
        <v>-0.34545454539456905</v>
      </c>
      <c r="U881" s="392"/>
    </row>
    <row r="882" spans="1:21">
      <c r="A882" s="392" t="s">
        <v>570</v>
      </c>
      <c r="B882" s="392" t="s">
        <v>44</v>
      </c>
      <c r="C882" s="392" t="s">
        <v>60</v>
      </c>
      <c r="D882" s="392">
        <v>107</v>
      </c>
      <c r="E882" s="392">
        <v>0.50470000000000004</v>
      </c>
      <c r="F882" s="394"/>
      <c r="G882" s="394"/>
      <c r="H882" s="394" t="s">
        <v>100</v>
      </c>
      <c r="I882" s="394"/>
      <c r="J882" s="392">
        <v>40.787401600000003</v>
      </c>
      <c r="K882" s="393">
        <v>4.9606299199999997</v>
      </c>
      <c r="L882" s="392">
        <v>11.092305700000001</v>
      </c>
      <c r="M882" s="393">
        <v>5</v>
      </c>
      <c r="N882" s="392">
        <v>20.393700800000001</v>
      </c>
      <c r="O882" s="392">
        <v>3.3070866099999998</v>
      </c>
      <c r="P882" s="392">
        <v>7.3948704799999998</v>
      </c>
      <c r="Q882" s="393">
        <v>5</v>
      </c>
      <c r="R882" s="392">
        <v>-0.69314717999999997</v>
      </c>
      <c r="S882" s="392">
        <v>4.1088385999999998E-2</v>
      </c>
      <c r="T882" s="392">
        <f t="shared" si="13"/>
        <v>-0.33333333333333337</v>
      </c>
      <c r="U882" s="392"/>
    </row>
    <row r="883" spans="1:21">
      <c r="A883" s="392" t="s">
        <v>570</v>
      </c>
      <c r="B883" s="392" t="s">
        <v>44</v>
      </c>
      <c r="C883" s="392" t="s">
        <v>60</v>
      </c>
      <c r="D883" s="393">
        <v>212</v>
      </c>
      <c r="E883" s="392">
        <v>1</v>
      </c>
      <c r="F883" s="394"/>
      <c r="G883" s="394"/>
      <c r="H883" s="394" t="s">
        <v>100</v>
      </c>
      <c r="I883" s="394" t="s">
        <v>100</v>
      </c>
      <c r="J883" s="392">
        <v>34.173228299999998</v>
      </c>
      <c r="K883" s="393">
        <v>12.6771654</v>
      </c>
      <c r="L883" s="392">
        <v>28.3470035</v>
      </c>
      <c r="M883" s="393">
        <v>5</v>
      </c>
      <c r="N883" s="392">
        <v>31.968503900000002</v>
      </c>
      <c r="O883" s="392">
        <v>8.8188976399999994</v>
      </c>
      <c r="P883" s="392">
        <v>19.719654599999998</v>
      </c>
      <c r="Q883" s="393">
        <v>5</v>
      </c>
      <c r="R883" s="392">
        <v>-6.669137E-2</v>
      </c>
      <c r="S883" s="392">
        <v>0.21371694699999999</v>
      </c>
      <c r="T883" s="392">
        <f t="shared" si="13"/>
        <v>-3.3333333232539626E-2</v>
      </c>
      <c r="U883" s="392"/>
    </row>
    <row r="884" spans="1:21">
      <c r="A884" s="392" t="s">
        <v>572</v>
      </c>
      <c r="B884" s="392" t="s">
        <v>44</v>
      </c>
      <c r="C884" s="392" t="s">
        <v>60</v>
      </c>
      <c r="D884" s="393">
        <v>7</v>
      </c>
      <c r="E884" s="392">
        <v>3.3000000000000002E-2</v>
      </c>
      <c r="F884" s="394"/>
      <c r="G884" s="394" t="s">
        <v>100</v>
      </c>
      <c r="H884" s="394" t="s">
        <v>100</v>
      </c>
      <c r="I884" s="394"/>
      <c r="J884" s="392">
        <v>26.782608700000001</v>
      </c>
      <c r="K884" s="393">
        <v>12.173913000000001</v>
      </c>
      <c r="L884" s="392">
        <v>27.2216971</v>
      </c>
      <c r="M884" s="393">
        <v>5</v>
      </c>
      <c r="N884" s="392">
        <v>15.217391299999999</v>
      </c>
      <c r="O884" s="393">
        <v>7.9130434799999998</v>
      </c>
      <c r="P884" s="392">
        <v>13.7057933</v>
      </c>
      <c r="Q884" s="393">
        <v>3</v>
      </c>
      <c r="R884" s="392">
        <v>-0.56531381000000003</v>
      </c>
      <c r="S884" s="392">
        <v>0.47701157</v>
      </c>
      <c r="T884" s="392">
        <f t="shared" si="13"/>
        <v>-0.2753623190476191</v>
      </c>
      <c r="U884" s="392"/>
    </row>
    <row r="885" spans="1:21">
      <c r="A885" s="392" t="s">
        <v>572</v>
      </c>
      <c r="B885" s="392" t="s">
        <v>44</v>
      </c>
      <c r="C885" s="392" t="s">
        <v>60</v>
      </c>
      <c r="D885" s="393">
        <v>29</v>
      </c>
      <c r="E885" s="392">
        <v>0.1368</v>
      </c>
      <c r="F885" s="394"/>
      <c r="G885" s="394"/>
      <c r="H885" s="394" t="s">
        <v>100</v>
      </c>
      <c r="I885" s="394"/>
      <c r="J885" s="392">
        <v>29.217391299999999</v>
      </c>
      <c r="K885" s="393">
        <v>4.2608695699999997</v>
      </c>
      <c r="L885" s="392">
        <v>9.5275939899999997</v>
      </c>
      <c r="M885" s="393">
        <v>5</v>
      </c>
      <c r="N885" s="392">
        <v>11.5652174</v>
      </c>
      <c r="O885" s="393">
        <v>1.82608696</v>
      </c>
      <c r="P885" s="392">
        <v>3.16287539</v>
      </c>
      <c r="Q885" s="393">
        <v>3</v>
      </c>
      <c r="R885" s="392">
        <v>-0.92676203000000001</v>
      </c>
      <c r="S885" s="392">
        <v>4.6198109000000001E-2</v>
      </c>
      <c r="T885" s="392">
        <f t="shared" si="13"/>
        <v>-0.4328358205295485</v>
      </c>
      <c r="U885" s="392"/>
    </row>
    <row r="886" spans="1:21">
      <c r="A886" s="392" t="s">
        <v>572</v>
      </c>
      <c r="B886" s="392" t="s">
        <v>44</v>
      </c>
      <c r="C886" s="392" t="s">
        <v>60</v>
      </c>
      <c r="D886" s="392">
        <v>50</v>
      </c>
      <c r="E886" s="392">
        <v>0.23580000000000001</v>
      </c>
      <c r="F886" s="394"/>
      <c r="G886" s="394"/>
      <c r="H886" s="394" t="s">
        <v>100</v>
      </c>
      <c r="I886" s="394"/>
      <c r="J886" s="392">
        <v>28</v>
      </c>
      <c r="K886" s="393">
        <v>4.2608695699999997</v>
      </c>
      <c r="L886" s="392">
        <v>9.5275939899999997</v>
      </c>
      <c r="M886" s="393">
        <v>5</v>
      </c>
      <c r="N886" s="392">
        <v>7.3043478300000002</v>
      </c>
      <c r="O886" s="393">
        <v>2.4347826100000001</v>
      </c>
      <c r="P886" s="392">
        <v>4.2171671799999997</v>
      </c>
      <c r="Q886" s="393">
        <v>3</v>
      </c>
      <c r="R886" s="392">
        <v>-1.3437347500000001</v>
      </c>
      <c r="S886" s="392">
        <v>0.13426801099999999</v>
      </c>
      <c r="T886" s="392">
        <f t="shared" si="13"/>
        <v>-0.58620689637591306</v>
      </c>
      <c r="U886" s="392"/>
    </row>
    <row r="887" spans="1:21">
      <c r="A887" s="392" t="s">
        <v>572</v>
      </c>
      <c r="B887" s="392" t="s">
        <v>44</v>
      </c>
      <c r="C887" s="392" t="s">
        <v>60</v>
      </c>
      <c r="D887" s="392">
        <v>107</v>
      </c>
      <c r="E887" s="392">
        <v>0.50470000000000004</v>
      </c>
      <c r="F887" s="394"/>
      <c r="G887" s="394"/>
      <c r="H887" s="394" t="s">
        <v>100</v>
      </c>
      <c r="I887" s="394"/>
      <c r="J887" s="392">
        <v>58.434782599999998</v>
      </c>
      <c r="K887" s="393">
        <v>7.9130434799999998</v>
      </c>
      <c r="L887" s="392">
        <v>17.6941031</v>
      </c>
      <c r="M887" s="393">
        <v>5</v>
      </c>
      <c r="N887" s="392">
        <v>14</v>
      </c>
      <c r="O887" s="393">
        <v>3.6521739100000001</v>
      </c>
      <c r="P887" s="392">
        <v>6.3257507799999999</v>
      </c>
      <c r="Q887" s="393">
        <v>3</v>
      </c>
      <c r="R887" s="392">
        <v>-1.42885398</v>
      </c>
      <c r="S887" s="392">
        <v>8.6390603999999996E-2</v>
      </c>
      <c r="T887" s="392">
        <f t="shared" si="13"/>
        <v>-0.61344537810485533</v>
      </c>
      <c r="U887" s="392"/>
    </row>
    <row r="888" spans="1:21">
      <c r="A888" s="392" t="s">
        <v>572</v>
      </c>
      <c r="B888" s="392" t="s">
        <v>44</v>
      </c>
      <c r="C888" s="392" t="s">
        <v>60</v>
      </c>
      <c r="D888" s="393">
        <v>212</v>
      </c>
      <c r="E888" s="392">
        <v>1</v>
      </c>
      <c r="F888" s="394"/>
      <c r="G888" s="394"/>
      <c r="H888" s="394" t="s">
        <v>100</v>
      </c>
      <c r="I888" s="394" t="s">
        <v>100</v>
      </c>
      <c r="J888" s="392">
        <v>51.739130400000001</v>
      </c>
      <c r="K888" s="393">
        <v>9.7391304299999994</v>
      </c>
      <c r="L888" s="392">
        <v>21.7773577</v>
      </c>
      <c r="M888" s="393">
        <v>5</v>
      </c>
      <c r="N888" s="392">
        <v>17.0434783</v>
      </c>
      <c r="O888" s="393">
        <v>6.6956521699999998</v>
      </c>
      <c r="P888" s="392">
        <v>11.5972098</v>
      </c>
      <c r="Q888" s="393">
        <v>3</v>
      </c>
      <c r="R888" s="392">
        <v>-1.1104467499999999</v>
      </c>
      <c r="S888" s="392">
        <v>0.18976926099999999</v>
      </c>
      <c r="T888" s="392">
        <f t="shared" si="13"/>
        <v>-0.5044247776545876</v>
      </c>
      <c r="U888" s="392"/>
    </row>
    <row r="889" spans="1:21">
      <c r="A889" s="392" t="s">
        <v>574</v>
      </c>
      <c r="B889" s="392" t="s">
        <v>44</v>
      </c>
      <c r="C889" s="392" t="s">
        <v>60</v>
      </c>
      <c r="D889" s="393">
        <v>7</v>
      </c>
      <c r="E889" s="392">
        <v>3.3000000000000002E-2</v>
      </c>
      <c r="F889" s="394"/>
      <c r="G889" s="394" t="s">
        <v>100</v>
      </c>
      <c r="H889" s="394" t="s">
        <v>100</v>
      </c>
      <c r="I889" s="394"/>
      <c r="J889" s="392">
        <v>56.635514000000001</v>
      </c>
      <c r="K889" s="393">
        <v>7.8504672900000001</v>
      </c>
      <c r="L889" s="392">
        <v>17.554178499999999</v>
      </c>
      <c r="M889" s="393">
        <v>5</v>
      </c>
      <c r="N889" s="392">
        <v>9.5327102799999999</v>
      </c>
      <c r="O889" s="393">
        <v>3.9252336400000001</v>
      </c>
      <c r="P889" s="392">
        <v>8.7770892600000003</v>
      </c>
      <c r="Q889" s="393">
        <v>5</v>
      </c>
      <c r="R889" s="392">
        <v>-1.78190717</v>
      </c>
      <c r="S889" s="392">
        <v>0.188763976</v>
      </c>
      <c r="T889" s="392">
        <f t="shared" si="13"/>
        <v>-0.71186440670793827</v>
      </c>
      <c r="U889" s="392"/>
    </row>
    <row r="890" spans="1:21">
      <c r="A890" s="392" t="s">
        <v>574</v>
      </c>
      <c r="B890" s="392" t="s">
        <v>44</v>
      </c>
      <c r="C890" s="392" t="s">
        <v>60</v>
      </c>
      <c r="D890" s="392">
        <v>50</v>
      </c>
      <c r="E890" s="392">
        <v>0.23580000000000001</v>
      </c>
      <c r="F890" s="394"/>
      <c r="G890" s="394"/>
      <c r="H890" s="394" t="s">
        <v>100</v>
      </c>
      <c r="I890" s="394"/>
      <c r="J890" s="392">
        <v>39.813084099999998</v>
      </c>
      <c r="K890" s="393">
        <v>12.336448600000001</v>
      </c>
      <c r="L890" s="392">
        <v>27.585137700000001</v>
      </c>
      <c r="M890" s="393">
        <v>5</v>
      </c>
      <c r="N890" s="392">
        <v>10.093457900000001</v>
      </c>
      <c r="O890" s="393">
        <v>4.4859813099999997</v>
      </c>
      <c r="P890" s="392">
        <v>10.0309592</v>
      </c>
      <c r="Q890" s="393">
        <v>5</v>
      </c>
      <c r="R890" s="392">
        <v>-1.37230812</v>
      </c>
      <c r="S890" s="392">
        <v>0.29354355999999998</v>
      </c>
      <c r="T890" s="392">
        <f t="shared" si="13"/>
        <v>-0.59550561928333956</v>
      </c>
      <c r="U890" s="392"/>
    </row>
    <row r="891" spans="1:21">
      <c r="A891" s="392" t="s">
        <v>574</v>
      </c>
      <c r="B891" s="392" t="s">
        <v>44</v>
      </c>
      <c r="C891" s="392" t="s">
        <v>60</v>
      </c>
      <c r="D891" s="393">
        <v>212</v>
      </c>
      <c r="E891" s="392">
        <v>1</v>
      </c>
      <c r="F891" s="394"/>
      <c r="G891" s="394"/>
      <c r="H891" s="394" t="s">
        <v>100</v>
      </c>
      <c r="I891" s="394" t="s">
        <v>100</v>
      </c>
      <c r="J891" s="392">
        <v>52.710280400000002</v>
      </c>
      <c r="K891" s="393">
        <v>6.72897196</v>
      </c>
      <c r="L891" s="392">
        <v>15.046438699999999</v>
      </c>
      <c r="M891" s="393">
        <v>5</v>
      </c>
      <c r="N891" s="392">
        <v>28.5981308</v>
      </c>
      <c r="O891" s="393">
        <v>3.9252336400000001</v>
      </c>
      <c r="P891" s="392">
        <v>8.7770892600000003</v>
      </c>
      <c r="Q891" s="393">
        <v>5</v>
      </c>
      <c r="R891" s="392">
        <v>-0.61146915000000002</v>
      </c>
      <c r="S891" s="392">
        <v>3.5135874999999997E-2</v>
      </c>
      <c r="T891" s="392">
        <f t="shared" si="13"/>
        <v>-0.29655172502005556</v>
      </c>
      <c r="U891" s="392"/>
    </row>
    <row r="892" spans="1:21">
      <c r="A892" s="392" t="s">
        <v>577</v>
      </c>
      <c r="B892" s="392" t="s">
        <v>44</v>
      </c>
      <c r="C892" s="392" t="s">
        <v>60</v>
      </c>
      <c r="D892" s="393">
        <v>7</v>
      </c>
      <c r="E892" s="392">
        <v>3.3000000000000002E-2</v>
      </c>
      <c r="F892" s="394"/>
      <c r="G892" s="394" t="s">
        <v>100</v>
      </c>
      <c r="H892" s="394" t="s">
        <v>100</v>
      </c>
      <c r="I892" s="394"/>
      <c r="J892" s="392">
        <v>26.138613899999999</v>
      </c>
      <c r="K892" s="393">
        <v>3.5643564400000001</v>
      </c>
      <c r="L892" s="392">
        <v>7.9701432900000002</v>
      </c>
      <c r="M892" s="393">
        <v>5</v>
      </c>
      <c r="N892" s="392">
        <v>7.1287128700000002</v>
      </c>
      <c r="O892" s="393">
        <v>1.5841584200000001</v>
      </c>
      <c r="P892" s="392">
        <v>3.5422859</v>
      </c>
      <c r="Q892" s="393">
        <v>5</v>
      </c>
      <c r="R892" s="392">
        <v>-1.2992829800000001</v>
      </c>
      <c r="S892" s="392">
        <v>6.7977757E-2</v>
      </c>
      <c r="T892" s="392">
        <f t="shared" si="13"/>
        <v>-0.57142857198681973</v>
      </c>
      <c r="U892" s="392"/>
    </row>
    <row r="893" spans="1:21">
      <c r="A893" s="392" t="s">
        <v>577</v>
      </c>
      <c r="B893" s="392" t="s">
        <v>44</v>
      </c>
      <c r="C893" s="392" t="s">
        <v>60</v>
      </c>
      <c r="D893" s="393">
        <v>29</v>
      </c>
      <c r="E893" s="392">
        <v>0.1368</v>
      </c>
      <c r="F893" s="394"/>
      <c r="G893" s="394"/>
      <c r="H893" s="394" t="s">
        <v>100</v>
      </c>
      <c r="I893" s="394"/>
      <c r="J893" s="392">
        <v>11.485148499999999</v>
      </c>
      <c r="K893" s="393">
        <v>3.5643564400000001</v>
      </c>
      <c r="L893" s="392">
        <v>7.9701432900000002</v>
      </c>
      <c r="M893" s="393">
        <v>5</v>
      </c>
      <c r="N893" s="392">
        <v>3.96039604</v>
      </c>
      <c r="O893" s="393">
        <v>1.18811881</v>
      </c>
      <c r="P893" s="392">
        <v>2.6567144300000001</v>
      </c>
      <c r="Q893" s="393">
        <v>5</v>
      </c>
      <c r="R893" s="392">
        <v>-1.06471074</v>
      </c>
      <c r="S893" s="392">
        <v>0.186313912</v>
      </c>
      <c r="T893" s="392">
        <f t="shared" si="13"/>
        <v>-0.48717948664825766</v>
      </c>
      <c r="U893" s="392"/>
    </row>
    <row r="894" spans="1:21">
      <c r="A894" s="392" t="s">
        <v>577</v>
      </c>
      <c r="B894" s="392" t="s">
        <v>44</v>
      </c>
      <c r="C894" s="392" t="s">
        <v>60</v>
      </c>
      <c r="D894" s="392">
        <v>50</v>
      </c>
      <c r="E894" s="392">
        <v>0.23580000000000001</v>
      </c>
      <c r="F894" s="394"/>
      <c r="G894" s="394"/>
      <c r="H894" s="394" t="s">
        <v>100</v>
      </c>
      <c r="I894" s="394"/>
      <c r="J894" s="392">
        <v>15.8415842</v>
      </c>
      <c r="K894" s="393">
        <v>2.3762376199999999</v>
      </c>
      <c r="L894" s="392">
        <v>5.3134288600000001</v>
      </c>
      <c r="M894" s="393">
        <v>5</v>
      </c>
      <c r="N894" s="392">
        <v>7.1287128700000002</v>
      </c>
      <c r="O894" s="393">
        <v>2.3762376199999999</v>
      </c>
      <c r="P894" s="392">
        <v>5.3134288600000001</v>
      </c>
      <c r="Q894" s="393">
        <v>5</v>
      </c>
      <c r="R894" s="392">
        <v>-0.79850770000000004</v>
      </c>
      <c r="S894" s="392">
        <v>0.133611111</v>
      </c>
      <c r="T894" s="392">
        <f t="shared" si="13"/>
        <v>-0.37931034602853736</v>
      </c>
      <c r="U894" s="392"/>
    </row>
    <row r="895" spans="1:21">
      <c r="A895" s="392" t="s">
        <v>577</v>
      </c>
      <c r="B895" s="392" t="s">
        <v>44</v>
      </c>
      <c r="C895" s="392" t="s">
        <v>60</v>
      </c>
      <c r="D895" s="392">
        <v>107</v>
      </c>
      <c r="E895" s="392">
        <v>0.50470000000000004</v>
      </c>
      <c r="F895" s="394"/>
      <c r="G895" s="394"/>
      <c r="H895" s="394" t="s">
        <v>100</v>
      </c>
      <c r="I895" s="394"/>
      <c r="J895" s="392">
        <v>24.554455399999998</v>
      </c>
      <c r="K895" s="393">
        <v>4.7524752499999998</v>
      </c>
      <c r="L895" s="392">
        <v>10.6268577</v>
      </c>
      <c r="M895" s="393">
        <v>5</v>
      </c>
      <c r="N895" s="392">
        <v>23.3663366</v>
      </c>
      <c r="O895" s="393">
        <v>5.1485148499999998</v>
      </c>
      <c r="P895" s="392">
        <v>11.5124292</v>
      </c>
      <c r="Q895" s="393">
        <v>5</v>
      </c>
      <c r="R895" s="392">
        <v>-4.9596939999999999E-2</v>
      </c>
      <c r="S895" s="392">
        <v>8.6010245999999999E-2</v>
      </c>
      <c r="T895" s="392">
        <f t="shared" ref="T895:T958" si="14">(N895-J895)/(J895+N895)</f>
        <v>-2.4793388222798949E-2</v>
      </c>
      <c r="U895" s="392"/>
    </row>
    <row r="896" spans="1:21">
      <c r="A896" s="392" t="s">
        <v>577</v>
      </c>
      <c r="B896" s="392" t="s">
        <v>44</v>
      </c>
      <c r="C896" s="392" t="s">
        <v>60</v>
      </c>
      <c r="D896" s="393">
        <v>212</v>
      </c>
      <c r="E896" s="392">
        <v>1</v>
      </c>
      <c r="F896" s="394"/>
      <c r="G896" s="394"/>
      <c r="H896" s="394" t="s">
        <v>100</v>
      </c>
      <c r="I896" s="394" t="s">
        <v>100</v>
      </c>
      <c r="J896" s="392">
        <v>35.643564400000002</v>
      </c>
      <c r="K896" s="393">
        <v>6.7326732700000003</v>
      </c>
      <c r="L896" s="392">
        <v>15.054715099999999</v>
      </c>
      <c r="M896" s="393">
        <v>5</v>
      </c>
      <c r="N896" s="392">
        <v>13.069306900000001</v>
      </c>
      <c r="O896" s="393">
        <v>3.5643564400000001</v>
      </c>
      <c r="P896" s="392">
        <v>7.9701432900000002</v>
      </c>
      <c r="Q896" s="393">
        <v>5</v>
      </c>
      <c r="R896" s="392">
        <v>-1.0033021099999999</v>
      </c>
      <c r="S896" s="392">
        <v>0.11005917799999999</v>
      </c>
      <c r="T896" s="392">
        <f t="shared" si="14"/>
        <v>-0.46341463554828477</v>
      </c>
      <c r="U896" s="392"/>
    </row>
    <row r="897" spans="1:21">
      <c r="A897" s="392" t="s">
        <v>927</v>
      </c>
      <c r="B897" s="392" t="s">
        <v>44</v>
      </c>
      <c r="C897" s="392" t="s">
        <v>60</v>
      </c>
      <c r="D897" s="393">
        <v>0.1</v>
      </c>
      <c r="E897" s="392">
        <v>3.3E-3</v>
      </c>
      <c r="F897" s="394"/>
      <c r="G897" s="394" t="s">
        <v>100</v>
      </c>
      <c r="H897" s="394" t="s">
        <v>100</v>
      </c>
      <c r="I897" s="394"/>
      <c r="J897" s="392">
        <v>22000</v>
      </c>
      <c r="K897" s="393">
        <v>2500</v>
      </c>
      <c r="L897" s="392">
        <v>5590.1699399999998</v>
      </c>
      <c r="M897" s="393">
        <v>5</v>
      </c>
      <c r="N897" s="392">
        <v>3500</v>
      </c>
      <c r="O897" s="393">
        <v>500</v>
      </c>
      <c r="P897" s="392">
        <v>1118.0339899999999</v>
      </c>
      <c r="Q897" s="393">
        <v>5</v>
      </c>
      <c r="R897" s="392">
        <v>-1.83827948</v>
      </c>
      <c r="S897" s="392">
        <v>3.3321386000000001E-2</v>
      </c>
      <c r="T897" s="392">
        <f t="shared" si="14"/>
        <v>-0.72549019607843135</v>
      </c>
      <c r="U897" s="392"/>
    </row>
    <row r="898" spans="1:21">
      <c r="A898" s="392" t="s">
        <v>927</v>
      </c>
      <c r="B898" s="392" t="s">
        <v>44</v>
      </c>
      <c r="C898" s="392" t="s">
        <v>60</v>
      </c>
      <c r="D898" s="393">
        <v>1</v>
      </c>
      <c r="E898" s="392">
        <v>3.3300000000000003E-2</v>
      </c>
      <c r="F898" s="394"/>
      <c r="G898" s="394"/>
      <c r="H898" s="394" t="s">
        <v>100</v>
      </c>
      <c r="I898" s="394"/>
      <c r="J898" s="392">
        <v>32368.4211</v>
      </c>
      <c r="K898" s="393">
        <v>2526.3157900000001</v>
      </c>
      <c r="L898" s="392">
        <v>5649.0138399999996</v>
      </c>
      <c r="M898" s="393">
        <v>5</v>
      </c>
      <c r="N898" s="392">
        <v>8684.2105300000003</v>
      </c>
      <c r="O898" s="393">
        <v>947.36842100000001</v>
      </c>
      <c r="P898" s="392">
        <v>2118.3801899999999</v>
      </c>
      <c r="Q898" s="393">
        <v>5</v>
      </c>
      <c r="R898" s="392">
        <v>-1.3156767899999999</v>
      </c>
      <c r="S898" s="392">
        <v>1.7992438999999999E-2</v>
      </c>
      <c r="T898" s="392">
        <f t="shared" si="14"/>
        <v>-0.57692307726972381</v>
      </c>
      <c r="U898" s="392"/>
    </row>
    <row r="899" spans="1:21">
      <c r="A899" s="392" t="s">
        <v>927</v>
      </c>
      <c r="B899" s="392" t="s">
        <v>44</v>
      </c>
      <c r="C899" s="392" t="s">
        <v>60</v>
      </c>
      <c r="D899" s="393">
        <v>3</v>
      </c>
      <c r="E899" s="392">
        <v>0.1</v>
      </c>
      <c r="F899" s="394"/>
      <c r="G899" s="394"/>
      <c r="H899" s="394" t="s">
        <v>100</v>
      </c>
      <c r="I899" s="394"/>
      <c r="J899" s="392">
        <v>34894.736799999999</v>
      </c>
      <c r="K899" s="393">
        <v>3157.8947400000002</v>
      </c>
      <c r="L899" s="392">
        <v>7061.2673000000004</v>
      </c>
      <c r="M899" s="393">
        <v>5</v>
      </c>
      <c r="N899" s="392">
        <v>17842.105299999999</v>
      </c>
      <c r="O899" s="393">
        <v>3473.6842099999999</v>
      </c>
      <c r="P899" s="392">
        <v>7767.3940300000004</v>
      </c>
      <c r="Q899" s="393">
        <v>5</v>
      </c>
      <c r="R899" s="392">
        <v>-0.67077487999999996</v>
      </c>
      <c r="S899" s="392">
        <v>4.6094139999999999E-2</v>
      </c>
      <c r="T899" s="392">
        <f t="shared" si="14"/>
        <v>-0.32335329194843848</v>
      </c>
      <c r="U899" s="392"/>
    </row>
    <row r="900" spans="1:21">
      <c r="A900" s="392" t="s">
        <v>927</v>
      </c>
      <c r="B900" s="392" t="s">
        <v>44</v>
      </c>
      <c r="C900" s="392" t="s">
        <v>60</v>
      </c>
      <c r="D900" s="393">
        <v>6</v>
      </c>
      <c r="E900" s="392">
        <v>0.2</v>
      </c>
      <c r="F900" s="394"/>
      <c r="G900" s="394"/>
      <c r="H900" s="394" t="s">
        <v>100</v>
      </c>
      <c r="I900" s="394"/>
      <c r="J900" s="392">
        <v>39947.368399999999</v>
      </c>
      <c r="K900" s="393">
        <v>1894.73684</v>
      </c>
      <c r="L900" s="392">
        <v>4236.7603799999997</v>
      </c>
      <c r="M900" s="393">
        <v>5</v>
      </c>
      <c r="N900" s="392">
        <v>26052.631600000001</v>
      </c>
      <c r="O900" s="393">
        <v>1263.15789</v>
      </c>
      <c r="P900" s="392">
        <v>2824.5069199999998</v>
      </c>
      <c r="Q900" s="393">
        <v>5</v>
      </c>
      <c r="R900" s="392">
        <v>-0.42744400999999999</v>
      </c>
      <c r="S900" s="392">
        <v>4.6004640000000003E-3</v>
      </c>
      <c r="T900" s="392">
        <f t="shared" si="14"/>
        <v>-0.21052631515151513</v>
      </c>
      <c r="U900" s="392"/>
    </row>
    <row r="901" spans="1:21">
      <c r="A901" s="392" t="s">
        <v>927</v>
      </c>
      <c r="B901" s="392" t="s">
        <v>44</v>
      </c>
      <c r="C901" s="392" t="s">
        <v>60</v>
      </c>
      <c r="D901" s="393">
        <v>10</v>
      </c>
      <c r="E901" s="392">
        <v>0.33329999999999999</v>
      </c>
      <c r="F901" s="394"/>
      <c r="G901" s="394"/>
      <c r="H901" s="394" t="s">
        <v>100</v>
      </c>
      <c r="I901" s="394"/>
      <c r="J901" s="392">
        <v>39631.5789</v>
      </c>
      <c r="K901" s="393">
        <v>2210.5263199999999</v>
      </c>
      <c r="L901" s="392">
        <v>4942.8871099999997</v>
      </c>
      <c r="M901" s="393">
        <v>5</v>
      </c>
      <c r="N901" s="392">
        <v>24789.473699999999</v>
      </c>
      <c r="O901" s="393">
        <v>2526.3157900000001</v>
      </c>
      <c r="P901" s="392">
        <v>5649.0138399999996</v>
      </c>
      <c r="Q901" s="393">
        <v>5</v>
      </c>
      <c r="R901" s="392">
        <v>-0.46920712999999997</v>
      </c>
      <c r="S901" s="392">
        <v>1.3496879E-2</v>
      </c>
      <c r="T901" s="392">
        <f t="shared" si="14"/>
        <v>-0.23039215599529031</v>
      </c>
      <c r="U901" s="392"/>
    </row>
    <row r="902" spans="1:21">
      <c r="A902" s="392" t="s">
        <v>927</v>
      </c>
      <c r="B902" s="392" t="s">
        <v>44</v>
      </c>
      <c r="C902" s="392" t="s">
        <v>60</v>
      </c>
      <c r="D902" s="393">
        <v>30</v>
      </c>
      <c r="E902" s="392">
        <v>1</v>
      </c>
      <c r="F902" s="394"/>
      <c r="G902" s="394"/>
      <c r="H902" s="394" t="s">
        <v>100</v>
      </c>
      <c r="I902" s="394" t="s">
        <v>100</v>
      </c>
      <c r="J902" s="392">
        <v>46894.736799999999</v>
      </c>
      <c r="K902" s="393">
        <v>5052.6315800000002</v>
      </c>
      <c r="L902" s="392">
        <v>11298.027700000001</v>
      </c>
      <c r="M902" s="393">
        <v>5</v>
      </c>
      <c r="N902" s="392">
        <v>38368.4211</v>
      </c>
      <c r="O902" s="393">
        <v>3473.6842099999999</v>
      </c>
      <c r="P902" s="392">
        <v>7767.3940300000004</v>
      </c>
      <c r="Q902" s="393">
        <v>5</v>
      </c>
      <c r="R902" s="392">
        <v>-0.20067070000000001</v>
      </c>
      <c r="S902" s="392">
        <v>1.9805375E-2</v>
      </c>
      <c r="T902" s="392">
        <f t="shared" si="14"/>
        <v>-9.9999998944444446E-2</v>
      </c>
      <c r="U902" s="392"/>
    </row>
    <row r="903" spans="1:21">
      <c r="A903" s="392" t="s">
        <v>928</v>
      </c>
      <c r="B903" s="392" t="s">
        <v>44</v>
      </c>
      <c r="C903" s="392" t="s">
        <v>60</v>
      </c>
      <c r="D903" s="393">
        <v>0.1</v>
      </c>
      <c r="E903" s="392">
        <v>3.3E-3</v>
      </c>
      <c r="F903" s="394"/>
      <c r="G903" s="394" t="s">
        <v>100</v>
      </c>
      <c r="H903" s="394" t="s">
        <v>100</v>
      </c>
      <c r="I903" s="394"/>
      <c r="J903" s="392">
        <v>16406.25</v>
      </c>
      <c r="K903" s="393">
        <v>2968.75</v>
      </c>
      <c r="L903" s="392">
        <v>6638.3268099999996</v>
      </c>
      <c r="M903" s="393">
        <v>5</v>
      </c>
      <c r="N903" s="392">
        <v>2500</v>
      </c>
      <c r="O903" s="393">
        <v>625</v>
      </c>
      <c r="P903" s="392">
        <v>1397.54249</v>
      </c>
      <c r="Q903" s="393">
        <v>5</v>
      </c>
      <c r="R903" s="392">
        <v>-1.8813716300000001</v>
      </c>
      <c r="S903" s="392">
        <v>9.5243763999999995E-2</v>
      </c>
      <c r="T903" s="392">
        <f t="shared" si="14"/>
        <v>-0.73553719008264462</v>
      </c>
      <c r="U903" s="392"/>
    </row>
    <row r="904" spans="1:21">
      <c r="A904" s="392" t="s">
        <v>928</v>
      </c>
      <c r="B904" s="392" t="s">
        <v>44</v>
      </c>
      <c r="C904" s="392" t="s">
        <v>60</v>
      </c>
      <c r="D904" s="393">
        <v>1</v>
      </c>
      <c r="E904" s="392">
        <v>3.3300000000000003E-2</v>
      </c>
      <c r="F904" s="394"/>
      <c r="G904" s="394"/>
      <c r="H904" s="394" t="s">
        <v>100</v>
      </c>
      <c r="I904" s="394"/>
      <c r="J904" s="392">
        <v>15156.25</v>
      </c>
      <c r="K904" s="393">
        <v>1718.75</v>
      </c>
      <c r="L904" s="392">
        <v>3843.2418400000001</v>
      </c>
      <c r="M904" s="393">
        <v>5</v>
      </c>
      <c r="N904" s="392">
        <v>4218.75</v>
      </c>
      <c r="O904" s="393">
        <v>781.25</v>
      </c>
      <c r="P904" s="392">
        <v>1746.9281100000001</v>
      </c>
      <c r="Q904" s="393">
        <v>5</v>
      </c>
      <c r="R904" s="392">
        <v>-1.2788741100000001</v>
      </c>
      <c r="S904" s="392">
        <v>4.715358E-2</v>
      </c>
      <c r="T904" s="392">
        <f t="shared" si="14"/>
        <v>-0.56451612903225812</v>
      </c>
      <c r="U904" s="392"/>
    </row>
    <row r="905" spans="1:21">
      <c r="A905" s="392" t="s">
        <v>928</v>
      </c>
      <c r="B905" s="392" t="s">
        <v>44</v>
      </c>
      <c r="C905" s="392" t="s">
        <v>60</v>
      </c>
      <c r="D905" s="393">
        <v>3</v>
      </c>
      <c r="E905" s="392">
        <v>0.1</v>
      </c>
      <c r="F905" s="394"/>
      <c r="G905" s="394"/>
      <c r="H905" s="394" t="s">
        <v>100</v>
      </c>
      <c r="I905" s="394"/>
      <c r="J905" s="392">
        <v>16875</v>
      </c>
      <c r="K905" s="393">
        <v>2343.75</v>
      </c>
      <c r="L905" s="392">
        <v>5240.7843199999998</v>
      </c>
      <c r="M905" s="393">
        <v>5</v>
      </c>
      <c r="N905" s="392">
        <v>8281.25</v>
      </c>
      <c r="O905" s="393">
        <v>1875</v>
      </c>
      <c r="P905" s="392">
        <v>4192.6274599999997</v>
      </c>
      <c r="Q905" s="393">
        <v>5</v>
      </c>
      <c r="R905" s="392">
        <v>-0.71183931</v>
      </c>
      <c r="S905" s="392">
        <v>7.0553917999999993E-2</v>
      </c>
      <c r="T905" s="392">
        <f t="shared" si="14"/>
        <v>-0.34161490683229812</v>
      </c>
      <c r="U905" s="392"/>
    </row>
    <row r="906" spans="1:21">
      <c r="A906" s="392" t="s">
        <v>928</v>
      </c>
      <c r="B906" s="392" t="s">
        <v>44</v>
      </c>
      <c r="C906" s="392" t="s">
        <v>60</v>
      </c>
      <c r="D906" s="393">
        <v>6</v>
      </c>
      <c r="E906" s="392">
        <v>0.2</v>
      </c>
      <c r="F906" s="394"/>
      <c r="G906" s="394"/>
      <c r="H906" s="394" t="s">
        <v>100</v>
      </c>
      <c r="I906" s="394"/>
      <c r="J906" s="392">
        <v>19687.5</v>
      </c>
      <c r="K906" s="393">
        <v>1875</v>
      </c>
      <c r="L906" s="392">
        <v>4192.6274599999997</v>
      </c>
      <c r="M906" s="393">
        <v>5</v>
      </c>
      <c r="N906" s="392">
        <v>14375</v>
      </c>
      <c r="O906" s="393">
        <v>2031.25</v>
      </c>
      <c r="P906" s="392">
        <v>4542.0130799999997</v>
      </c>
      <c r="Q906" s="393">
        <v>5</v>
      </c>
      <c r="R906" s="392">
        <v>-0.31449333000000002</v>
      </c>
      <c r="S906" s="392">
        <v>2.9037212999999999E-2</v>
      </c>
      <c r="T906" s="392">
        <f t="shared" si="14"/>
        <v>-0.15596330275229359</v>
      </c>
      <c r="U906" s="392"/>
    </row>
    <row r="907" spans="1:21">
      <c r="A907" s="392" t="s">
        <v>928</v>
      </c>
      <c r="B907" s="392" t="s">
        <v>44</v>
      </c>
      <c r="C907" s="392" t="s">
        <v>60</v>
      </c>
      <c r="D907" s="393">
        <v>10</v>
      </c>
      <c r="E907" s="392">
        <v>0.33329999999999999</v>
      </c>
      <c r="F907" s="394"/>
      <c r="G907" s="394"/>
      <c r="H907" s="394" t="s">
        <v>100</v>
      </c>
      <c r="I907" s="394"/>
      <c r="J907" s="392">
        <v>17343.75</v>
      </c>
      <c r="K907" s="393">
        <v>1875</v>
      </c>
      <c r="L907" s="392">
        <v>4192.6274599999997</v>
      </c>
      <c r="M907" s="393">
        <v>5</v>
      </c>
      <c r="N907" s="392">
        <v>13750</v>
      </c>
      <c r="O907" s="393">
        <v>2343.75</v>
      </c>
      <c r="P907" s="392">
        <v>5240.7843199999998</v>
      </c>
      <c r="Q907" s="393">
        <v>5</v>
      </c>
      <c r="R907" s="392">
        <v>-0.23219339</v>
      </c>
      <c r="S907" s="392">
        <v>4.0742115000000002E-2</v>
      </c>
      <c r="T907" s="392">
        <f t="shared" si="14"/>
        <v>-0.11557788944723618</v>
      </c>
      <c r="U907" s="392"/>
    </row>
    <row r="908" spans="1:21">
      <c r="A908" s="392" t="s">
        <v>928</v>
      </c>
      <c r="B908" s="392" t="s">
        <v>44</v>
      </c>
      <c r="C908" s="392" t="s">
        <v>60</v>
      </c>
      <c r="D908" s="393">
        <v>30</v>
      </c>
      <c r="E908" s="392">
        <v>1</v>
      </c>
      <c r="F908" s="394"/>
      <c r="G908" s="394"/>
      <c r="H908" s="394" t="s">
        <v>100</v>
      </c>
      <c r="I908" s="394" t="s">
        <v>100</v>
      </c>
      <c r="J908" s="392">
        <v>25781.25</v>
      </c>
      <c r="K908" s="393">
        <v>2656.25</v>
      </c>
      <c r="L908" s="392">
        <v>5939.5555700000004</v>
      </c>
      <c r="M908" s="393">
        <v>5</v>
      </c>
      <c r="N908" s="392">
        <v>17812.5</v>
      </c>
      <c r="O908" s="393">
        <v>2343.75</v>
      </c>
      <c r="P908" s="392">
        <v>5240.7843199999998</v>
      </c>
      <c r="Q908" s="393">
        <v>5</v>
      </c>
      <c r="R908" s="392">
        <v>-0.36974702999999998</v>
      </c>
      <c r="S908" s="392">
        <v>2.7928262999999998E-2</v>
      </c>
      <c r="T908" s="392">
        <f t="shared" si="14"/>
        <v>-0.18279569892473119</v>
      </c>
      <c r="U908" s="392"/>
    </row>
    <row r="909" spans="1:21">
      <c r="A909" s="392" t="s">
        <v>1001</v>
      </c>
      <c r="B909" s="392" t="s">
        <v>44</v>
      </c>
      <c r="C909" s="392" t="s">
        <v>73</v>
      </c>
      <c r="D909" s="393">
        <v>0</v>
      </c>
      <c r="E909" s="393">
        <v>0</v>
      </c>
      <c r="F909" s="394" t="s">
        <v>100</v>
      </c>
      <c r="G909" s="394"/>
      <c r="H909" s="394"/>
      <c r="I909" s="394"/>
      <c r="J909" s="392">
        <v>75.010000000000005</v>
      </c>
      <c r="K909" s="393"/>
      <c r="L909" s="393">
        <v>0</v>
      </c>
      <c r="M909" s="393">
        <v>1</v>
      </c>
      <c r="N909" s="392">
        <v>141.9</v>
      </c>
      <c r="O909" s="393"/>
      <c r="P909" s="393">
        <v>0</v>
      </c>
      <c r="Q909" s="393">
        <v>1</v>
      </c>
      <c r="R909" s="392">
        <v>0.63750114999999996</v>
      </c>
      <c r="S909" s="392">
        <v>0</v>
      </c>
      <c r="T909" s="392">
        <f t="shared" si="14"/>
        <v>0.30837674611590055</v>
      </c>
      <c r="U909" s="392"/>
    </row>
    <row r="910" spans="1:21">
      <c r="A910" s="392" t="s">
        <v>1001</v>
      </c>
      <c r="B910" s="392" t="s">
        <v>44</v>
      </c>
      <c r="C910" s="392" t="s">
        <v>73</v>
      </c>
      <c r="D910" s="393">
        <v>28</v>
      </c>
      <c r="E910" s="393">
        <v>0.36359999999999998</v>
      </c>
      <c r="F910" s="394"/>
      <c r="G910" s="394" t="s">
        <v>100</v>
      </c>
      <c r="H910" s="394"/>
      <c r="I910" s="394"/>
      <c r="J910" s="392">
        <v>66.569999999999993</v>
      </c>
      <c r="K910" s="393"/>
      <c r="L910" s="393">
        <v>5.7</v>
      </c>
      <c r="M910" s="393">
        <v>2</v>
      </c>
      <c r="N910" s="392">
        <v>130.81</v>
      </c>
      <c r="O910" s="393"/>
      <c r="P910" s="393">
        <v>58.5</v>
      </c>
      <c r="Q910" s="393">
        <v>2</v>
      </c>
      <c r="R910" s="392">
        <v>0.67549186000000006</v>
      </c>
      <c r="S910" s="392">
        <v>0.10366571199999999</v>
      </c>
      <c r="T910" s="392">
        <f t="shared" si="14"/>
        <v>0.3254635728037289</v>
      </c>
      <c r="U910" s="392"/>
    </row>
    <row r="911" spans="1:21">
      <c r="A911" s="392" t="s">
        <v>1001</v>
      </c>
      <c r="B911" s="392" t="s">
        <v>44</v>
      </c>
      <c r="C911" s="392" t="s">
        <v>73</v>
      </c>
      <c r="D911" s="393">
        <v>77</v>
      </c>
      <c r="E911" s="393">
        <v>1</v>
      </c>
      <c r="F911" s="394"/>
      <c r="G911" s="394"/>
      <c r="H911" s="394"/>
      <c r="I911" s="394" t="s">
        <v>100</v>
      </c>
      <c r="J911" s="392">
        <v>179.47</v>
      </c>
      <c r="K911" s="393"/>
      <c r="L911" s="393">
        <v>30.99</v>
      </c>
      <c r="M911" s="393">
        <v>3</v>
      </c>
      <c r="N911" s="392">
        <v>161.06</v>
      </c>
      <c r="O911" s="393"/>
      <c r="P911" s="393">
        <v>29.49</v>
      </c>
      <c r="Q911" s="393">
        <v>3</v>
      </c>
      <c r="R911" s="392">
        <v>-0.1082311</v>
      </c>
      <c r="S911" s="392">
        <v>2.1114035E-2</v>
      </c>
      <c r="T911" s="392">
        <f t="shared" si="14"/>
        <v>-5.4062784483011772E-2</v>
      </c>
      <c r="U911" s="392"/>
    </row>
    <row r="912" spans="1:21">
      <c r="A912" s="392" t="s">
        <v>1002</v>
      </c>
      <c r="B912" s="392" t="s">
        <v>44</v>
      </c>
      <c r="C912" s="392" t="s">
        <v>73</v>
      </c>
      <c r="D912" s="393">
        <v>0</v>
      </c>
      <c r="E912" s="393">
        <v>0</v>
      </c>
      <c r="F912" s="394" t="s">
        <v>100</v>
      </c>
      <c r="G912" s="394"/>
      <c r="H912" s="394"/>
      <c r="I912" s="394"/>
      <c r="J912" s="392">
        <v>75.010000000000005</v>
      </c>
      <c r="K912" s="393"/>
      <c r="L912" s="393">
        <v>0</v>
      </c>
      <c r="M912" s="393">
        <v>1</v>
      </c>
      <c r="N912" s="392">
        <v>38.4</v>
      </c>
      <c r="O912" s="393"/>
      <c r="P912" s="393">
        <v>0</v>
      </c>
      <c r="Q912" s="393">
        <v>1</v>
      </c>
      <c r="R912" s="392">
        <v>-0.66956397999999995</v>
      </c>
      <c r="S912" s="392">
        <v>0</v>
      </c>
      <c r="T912" s="392">
        <f t="shared" si="14"/>
        <v>-0.32281103959086505</v>
      </c>
      <c r="U912" s="392"/>
    </row>
    <row r="913" spans="1:21">
      <c r="A913" s="392" t="s">
        <v>1002</v>
      </c>
      <c r="B913" s="392" t="s">
        <v>44</v>
      </c>
      <c r="C913" s="392" t="s">
        <v>73</v>
      </c>
      <c r="D913" s="393">
        <v>28</v>
      </c>
      <c r="E913" s="393">
        <v>0.36359999999999998</v>
      </c>
      <c r="F913" s="394"/>
      <c r="G913" s="394" t="s">
        <v>100</v>
      </c>
      <c r="H913" s="394"/>
      <c r="I913" s="394"/>
      <c r="J913" s="392">
        <v>66.569999999999993</v>
      </c>
      <c r="K913" s="393"/>
      <c r="L913" s="393">
        <v>5.7</v>
      </c>
      <c r="M913" s="393">
        <v>2</v>
      </c>
      <c r="N913" s="392">
        <v>20.69</v>
      </c>
      <c r="O913" s="393"/>
      <c r="P913" s="393">
        <v>2.4300000000000002</v>
      </c>
      <c r="Q913" s="393">
        <v>2</v>
      </c>
      <c r="R913" s="392">
        <v>-1.1686035299999999</v>
      </c>
      <c r="S913" s="392">
        <v>1.0562769E-2</v>
      </c>
      <c r="T913" s="392">
        <f t="shared" si="14"/>
        <v>-0.52578501031400415</v>
      </c>
      <c r="U913" s="392"/>
    </row>
    <row r="914" spans="1:21">
      <c r="A914" s="392" t="s">
        <v>1002</v>
      </c>
      <c r="B914" s="392" t="s">
        <v>44</v>
      </c>
      <c r="C914" s="392" t="s">
        <v>73</v>
      </c>
      <c r="D914" s="393">
        <v>77</v>
      </c>
      <c r="E914" s="393">
        <v>1</v>
      </c>
      <c r="F914" s="394"/>
      <c r="G914" s="394"/>
      <c r="H914" s="394"/>
      <c r="I914" s="394" t="s">
        <v>100</v>
      </c>
      <c r="J914" s="392">
        <v>179.47</v>
      </c>
      <c r="K914" s="393"/>
      <c r="L914" s="393">
        <v>30.99</v>
      </c>
      <c r="M914" s="393">
        <v>3</v>
      </c>
      <c r="N914" s="392">
        <v>126.37</v>
      </c>
      <c r="O914" s="393"/>
      <c r="P914" s="393">
        <v>36.369999999999997</v>
      </c>
      <c r="Q914" s="393">
        <v>3</v>
      </c>
      <c r="R914" s="392">
        <v>-0.35079395000000002</v>
      </c>
      <c r="S914" s="392">
        <v>3.7549593999999999E-2</v>
      </c>
      <c r="T914" s="392">
        <f t="shared" si="14"/>
        <v>-0.17362019356526284</v>
      </c>
      <c r="U914" s="392"/>
    </row>
    <row r="915" spans="1:21">
      <c r="A915" s="392" t="s">
        <v>1003</v>
      </c>
      <c r="B915" s="392" t="s">
        <v>44</v>
      </c>
      <c r="C915" s="392" t="s">
        <v>73</v>
      </c>
      <c r="D915" s="393">
        <v>0</v>
      </c>
      <c r="E915" s="393">
        <v>0</v>
      </c>
      <c r="F915" s="394" t="s">
        <v>100</v>
      </c>
      <c r="G915" s="394"/>
      <c r="H915" s="394"/>
      <c r="I915" s="394"/>
      <c r="J915" s="392">
        <v>304.95999999999998</v>
      </c>
      <c r="K915" s="393"/>
      <c r="L915" s="393">
        <v>0</v>
      </c>
      <c r="M915" s="393">
        <v>1</v>
      </c>
      <c r="N915" s="392">
        <v>177.9</v>
      </c>
      <c r="O915" s="393"/>
      <c r="P915" s="393">
        <v>0</v>
      </c>
      <c r="Q915" s="393">
        <v>1</v>
      </c>
      <c r="R915" s="392">
        <v>-0.53895903000000001</v>
      </c>
      <c r="S915" s="392">
        <v>0</v>
      </c>
      <c r="T915" s="392">
        <f t="shared" si="14"/>
        <v>-0.26314045479020826</v>
      </c>
      <c r="U915" s="392"/>
    </row>
    <row r="916" spans="1:21">
      <c r="A916" s="392" t="s">
        <v>1003</v>
      </c>
      <c r="B916" s="392" t="s">
        <v>44</v>
      </c>
      <c r="C916" s="392" t="s">
        <v>73</v>
      </c>
      <c r="D916" s="393">
        <v>28</v>
      </c>
      <c r="E916" s="393">
        <v>0.36359999999999998</v>
      </c>
      <c r="F916" s="394"/>
      <c r="G916" s="394" t="s">
        <v>100</v>
      </c>
      <c r="H916" s="394"/>
      <c r="I916" s="394"/>
      <c r="J916" s="392">
        <v>163.76</v>
      </c>
      <c r="K916" s="393"/>
      <c r="L916" s="393">
        <v>69.790000000000006</v>
      </c>
      <c r="M916" s="393">
        <v>2</v>
      </c>
      <c r="N916" s="392">
        <v>171.86</v>
      </c>
      <c r="O916" s="393"/>
      <c r="P916" s="393">
        <v>142.79</v>
      </c>
      <c r="Q916" s="393">
        <v>2</v>
      </c>
      <c r="R916" s="392">
        <v>4.8278250000000002E-2</v>
      </c>
      <c r="S916" s="392">
        <v>0.43596791400000001</v>
      </c>
      <c r="T916" s="392">
        <f t="shared" si="14"/>
        <v>2.4134437756987138E-2</v>
      </c>
      <c r="U916" s="392"/>
    </row>
    <row r="917" spans="1:21">
      <c r="A917" s="392" t="s">
        <v>1003</v>
      </c>
      <c r="B917" s="392" t="s">
        <v>44</v>
      </c>
      <c r="C917" s="392" t="s">
        <v>73</v>
      </c>
      <c r="D917" s="393">
        <v>77</v>
      </c>
      <c r="E917" s="393">
        <v>1</v>
      </c>
      <c r="F917" s="394"/>
      <c r="G917" s="394"/>
      <c r="H917" s="394"/>
      <c r="I917" s="394" t="s">
        <v>100</v>
      </c>
      <c r="J917" s="392">
        <v>146.44</v>
      </c>
      <c r="K917" s="393"/>
      <c r="L917" s="393">
        <v>42.3</v>
      </c>
      <c r="M917" s="393">
        <v>3</v>
      </c>
      <c r="N917" s="392">
        <v>138.02000000000001</v>
      </c>
      <c r="O917" s="393"/>
      <c r="P917" s="393">
        <v>76.77</v>
      </c>
      <c r="Q917" s="393">
        <v>3</v>
      </c>
      <c r="R917" s="392">
        <v>-5.9217190000000003E-2</v>
      </c>
      <c r="S917" s="392">
        <v>0.13094078200000001</v>
      </c>
      <c r="T917" s="392">
        <f t="shared" si="14"/>
        <v>-2.9599943753075956E-2</v>
      </c>
      <c r="U917" s="392"/>
    </row>
    <row r="918" spans="1:21">
      <c r="A918" s="392" t="s">
        <v>1004</v>
      </c>
      <c r="B918" s="392" t="s">
        <v>44</v>
      </c>
      <c r="C918" s="392" t="s">
        <v>73</v>
      </c>
      <c r="D918" s="393">
        <v>0</v>
      </c>
      <c r="E918" s="393">
        <v>0</v>
      </c>
      <c r="F918" s="394" t="s">
        <v>100</v>
      </c>
      <c r="G918" s="394"/>
      <c r="H918" s="394"/>
      <c r="I918" s="394"/>
      <c r="J918" s="392">
        <v>304.95999999999998</v>
      </c>
      <c r="K918" s="393"/>
      <c r="L918" s="393">
        <v>0</v>
      </c>
      <c r="M918" s="393">
        <v>1</v>
      </c>
      <c r="N918" s="392">
        <v>137.44</v>
      </c>
      <c r="O918" s="393"/>
      <c r="P918" s="393">
        <v>0</v>
      </c>
      <c r="Q918" s="393">
        <v>1</v>
      </c>
      <c r="R918" s="392">
        <v>-0.79699315999999998</v>
      </c>
      <c r="S918" s="392">
        <v>0</v>
      </c>
      <c r="T918" s="392">
        <f t="shared" si="14"/>
        <v>-0.37866184448462925</v>
      </c>
      <c r="U918" s="392"/>
    </row>
    <row r="919" spans="1:21">
      <c r="A919" s="392" t="s">
        <v>1004</v>
      </c>
      <c r="B919" s="392" t="s">
        <v>44</v>
      </c>
      <c r="C919" s="392" t="s">
        <v>73</v>
      </c>
      <c r="D919" s="393">
        <v>28</v>
      </c>
      <c r="E919" s="393">
        <v>0.36359999999999998</v>
      </c>
      <c r="F919" s="394"/>
      <c r="G919" s="394" t="s">
        <v>100</v>
      </c>
      <c r="H919" s="394"/>
      <c r="I919" s="394"/>
      <c r="J919" s="392">
        <v>163.76</v>
      </c>
      <c r="K919" s="393"/>
      <c r="L919" s="393">
        <v>69.790000000000006</v>
      </c>
      <c r="M919" s="393">
        <v>2</v>
      </c>
      <c r="N919" s="392">
        <v>41.6</v>
      </c>
      <c r="O919" s="393"/>
      <c r="P919" s="393">
        <v>3.04</v>
      </c>
      <c r="Q919" s="393">
        <v>2</v>
      </c>
      <c r="R919" s="392">
        <v>-1.37030177</v>
      </c>
      <c r="S919" s="392">
        <v>9.3481596E-2</v>
      </c>
      <c r="T919" s="392">
        <f t="shared" si="14"/>
        <v>-0.5948578106739385</v>
      </c>
      <c r="U919" s="392"/>
    </row>
    <row r="920" spans="1:21">
      <c r="A920" s="392" t="s">
        <v>1004</v>
      </c>
      <c r="B920" s="392" t="s">
        <v>44</v>
      </c>
      <c r="C920" s="392" t="s">
        <v>73</v>
      </c>
      <c r="D920" s="393">
        <v>77</v>
      </c>
      <c r="E920" s="393">
        <v>1</v>
      </c>
      <c r="F920" s="394"/>
      <c r="G920" s="394"/>
      <c r="H920" s="394"/>
      <c r="I920" s="394" t="s">
        <v>100</v>
      </c>
      <c r="J920" s="392">
        <v>146.44</v>
      </c>
      <c r="K920" s="393"/>
      <c r="L920" s="393">
        <v>42.3</v>
      </c>
      <c r="M920" s="393">
        <v>3</v>
      </c>
      <c r="N920" s="392">
        <v>314.98</v>
      </c>
      <c r="O920" s="393"/>
      <c r="P920" s="393">
        <v>116.34</v>
      </c>
      <c r="Q920" s="393">
        <v>3</v>
      </c>
      <c r="R920" s="392">
        <v>0.76589335999999997</v>
      </c>
      <c r="S920" s="392">
        <v>7.3287311999999993E-2</v>
      </c>
      <c r="T920" s="392">
        <f t="shared" si="14"/>
        <v>0.36526375102943093</v>
      </c>
      <c r="U920" s="392"/>
    </row>
    <row r="921" spans="1:21">
      <c r="A921" s="392" t="s">
        <v>906</v>
      </c>
      <c r="B921" s="392" t="s">
        <v>44</v>
      </c>
      <c r="C921" s="392" t="s">
        <v>60</v>
      </c>
      <c r="D921" s="393">
        <v>0</v>
      </c>
      <c r="E921" s="393">
        <v>0</v>
      </c>
      <c r="F921" s="394" t="s">
        <v>100</v>
      </c>
      <c r="G921" s="394"/>
      <c r="H921" s="394"/>
      <c r="I921" s="394"/>
      <c r="J921" s="392">
        <v>1.38</v>
      </c>
      <c r="K921" s="393">
        <v>0.38</v>
      </c>
      <c r="L921" s="392">
        <v>0.65817930999999996</v>
      </c>
      <c r="M921" s="393">
        <v>3</v>
      </c>
      <c r="N921" s="392">
        <v>1.52</v>
      </c>
      <c r="O921" s="393">
        <v>0.87</v>
      </c>
      <c r="P921" s="392">
        <v>1.5068842</v>
      </c>
      <c r="Q921" s="393">
        <v>3</v>
      </c>
      <c r="R921" s="392">
        <v>9.6626840000000006E-2</v>
      </c>
      <c r="S921" s="392">
        <v>0.403430016</v>
      </c>
      <c r="T921" s="392">
        <f t="shared" si="14"/>
        <v>4.8275862068965558E-2</v>
      </c>
      <c r="U921" s="392"/>
    </row>
    <row r="922" spans="1:21">
      <c r="A922" s="392" t="s">
        <v>906</v>
      </c>
      <c r="B922" s="392" t="s">
        <v>44</v>
      </c>
      <c r="C922" s="392" t="s">
        <v>60</v>
      </c>
      <c r="D922" s="393">
        <v>12</v>
      </c>
      <c r="E922" s="393">
        <v>0.1008</v>
      </c>
      <c r="F922" s="394"/>
      <c r="G922" s="394" t="s">
        <v>100</v>
      </c>
      <c r="H922" s="394" t="s">
        <v>100</v>
      </c>
      <c r="I922" s="394"/>
      <c r="J922" s="392">
        <v>1.99</v>
      </c>
      <c r="K922" s="393">
        <v>0.99</v>
      </c>
      <c r="L922" s="392">
        <v>1.7147303</v>
      </c>
      <c r="M922" s="393">
        <v>3</v>
      </c>
      <c r="N922" s="392">
        <v>0.35</v>
      </c>
      <c r="O922" s="393">
        <v>0.1</v>
      </c>
      <c r="P922" s="392">
        <v>0.17320508000000001</v>
      </c>
      <c r="Q922" s="393">
        <v>3</v>
      </c>
      <c r="R922" s="392">
        <v>-1.7379567600000001</v>
      </c>
      <c r="S922" s="392">
        <v>0.32912640300000001</v>
      </c>
      <c r="T922" s="392">
        <f t="shared" si="14"/>
        <v>-0.70085470085470092</v>
      </c>
      <c r="U922" s="392"/>
    </row>
    <row r="923" spans="1:21">
      <c r="A923" s="392" t="s">
        <v>906</v>
      </c>
      <c r="B923" s="392" t="s">
        <v>44</v>
      </c>
      <c r="C923" s="392" t="s">
        <v>60</v>
      </c>
      <c r="D923" s="393">
        <v>21</v>
      </c>
      <c r="E923" s="393">
        <v>0.17649999999999999</v>
      </c>
      <c r="F923" s="394"/>
      <c r="G923" s="394"/>
      <c r="H923" s="394" t="s">
        <v>100</v>
      </c>
      <c r="I923" s="394"/>
      <c r="J923" s="392">
        <v>31.7</v>
      </c>
      <c r="K923" s="393">
        <v>24.9</v>
      </c>
      <c r="L923" s="392">
        <v>43.128065100000001</v>
      </c>
      <c r="M923" s="393">
        <v>3</v>
      </c>
      <c r="N923" s="392">
        <v>1.9</v>
      </c>
      <c r="O923" s="393">
        <v>0.67</v>
      </c>
      <c r="P923" s="392">
        <v>1.16047404</v>
      </c>
      <c r="Q923" s="393">
        <v>3</v>
      </c>
      <c r="R923" s="392">
        <v>-2.8144627899999999</v>
      </c>
      <c r="S923" s="392">
        <v>0.74134193500000001</v>
      </c>
      <c r="T923" s="392">
        <f t="shared" si="14"/>
        <v>-0.88690476190476186</v>
      </c>
      <c r="U923" s="392"/>
    </row>
    <row r="924" spans="1:21">
      <c r="A924" s="392" t="s">
        <v>906</v>
      </c>
      <c r="B924" s="392" t="s">
        <v>44</v>
      </c>
      <c r="C924" s="392" t="s">
        <v>60</v>
      </c>
      <c r="D924" s="393">
        <v>35</v>
      </c>
      <c r="E924" s="393">
        <v>0.29409999999999997</v>
      </c>
      <c r="F924" s="394"/>
      <c r="G924" s="394"/>
      <c r="H924" s="394" t="s">
        <v>100</v>
      </c>
      <c r="I924" s="394"/>
      <c r="J924" s="392">
        <v>19.2</v>
      </c>
      <c r="K924" s="393">
        <v>9.2200000000000006</v>
      </c>
      <c r="L924" s="392">
        <v>15.9695084</v>
      </c>
      <c r="M924" s="393">
        <v>3</v>
      </c>
      <c r="N924" s="392">
        <v>8.2899999999999991</v>
      </c>
      <c r="O924" s="393">
        <v>9.2200000000000006</v>
      </c>
      <c r="P924" s="392">
        <v>15.9695084</v>
      </c>
      <c r="Q924" s="393">
        <v>3</v>
      </c>
      <c r="R924" s="392">
        <v>-0.83986031000000005</v>
      </c>
      <c r="S924" s="392">
        <v>1.467551855</v>
      </c>
      <c r="T924" s="392">
        <f t="shared" si="14"/>
        <v>-0.39687158966897057</v>
      </c>
      <c r="U924" s="392"/>
    </row>
    <row r="925" spans="1:21">
      <c r="A925" s="392" t="s">
        <v>906</v>
      </c>
      <c r="B925" s="392" t="s">
        <v>44</v>
      </c>
      <c r="C925" s="392" t="s">
        <v>60</v>
      </c>
      <c r="D925" s="393">
        <v>49</v>
      </c>
      <c r="E925" s="393">
        <v>0.4118</v>
      </c>
      <c r="F925" s="394"/>
      <c r="G925" s="394"/>
      <c r="H925" s="394" t="s">
        <v>100</v>
      </c>
      <c r="I925" s="394"/>
      <c r="J925" s="392">
        <v>12.7</v>
      </c>
      <c r="K925" s="393">
        <v>1.32</v>
      </c>
      <c r="L925" s="392">
        <v>2.2863070699999999</v>
      </c>
      <c r="M925" s="393">
        <v>3</v>
      </c>
      <c r="N925" s="392">
        <v>19.399999999999999</v>
      </c>
      <c r="O925" s="393">
        <v>7.44</v>
      </c>
      <c r="P925" s="392">
        <v>12.886457999999999</v>
      </c>
      <c r="Q925" s="393">
        <v>3</v>
      </c>
      <c r="R925" s="392">
        <v>0.42367106999999998</v>
      </c>
      <c r="S925" s="392">
        <v>0.15787910499999999</v>
      </c>
      <c r="T925" s="392">
        <f t="shared" si="14"/>
        <v>0.20872274143302183</v>
      </c>
      <c r="U925" s="392"/>
    </row>
    <row r="926" spans="1:21">
      <c r="A926" s="392" t="s">
        <v>906</v>
      </c>
      <c r="B926" s="392" t="s">
        <v>44</v>
      </c>
      <c r="C926" s="392" t="s">
        <v>60</v>
      </c>
      <c r="D926" s="393">
        <v>70</v>
      </c>
      <c r="E926" s="393">
        <v>0.58819999999999995</v>
      </c>
      <c r="F926" s="394"/>
      <c r="G926" s="394"/>
      <c r="H926" s="394" t="s">
        <v>100</v>
      </c>
      <c r="I926" s="394"/>
      <c r="J926" s="392">
        <v>9.4</v>
      </c>
      <c r="K926" s="393">
        <v>1.67</v>
      </c>
      <c r="L926" s="392">
        <v>2.89252485</v>
      </c>
      <c r="M926" s="393">
        <v>3</v>
      </c>
      <c r="N926" s="392">
        <v>11.3</v>
      </c>
      <c r="O926" s="393">
        <v>5.1100000000000003</v>
      </c>
      <c r="P926" s="392">
        <v>8.8507796299999999</v>
      </c>
      <c r="Q926" s="393">
        <v>3</v>
      </c>
      <c r="R926" s="392">
        <v>0.18409304000000001</v>
      </c>
      <c r="S926" s="392">
        <v>0.23605897000000001</v>
      </c>
      <c r="T926" s="392">
        <f t="shared" si="14"/>
        <v>9.1787439613526575E-2</v>
      </c>
      <c r="U926" s="392"/>
    </row>
    <row r="927" spans="1:21">
      <c r="A927" s="392" t="s">
        <v>906</v>
      </c>
      <c r="B927" s="392" t="s">
        <v>44</v>
      </c>
      <c r="C927" s="392" t="s">
        <v>60</v>
      </c>
      <c r="D927" s="393">
        <v>92</v>
      </c>
      <c r="E927" s="393">
        <v>0.77310000000000001</v>
      </c>
      <c r="F927" s="394"/>
      <c r="G927" s="394"/>
      <c r="H927" s="394" t="s">
        <v>100</v>
      </c>
      <c r="I927" s="394"/>
      <c r="J927" s="392">
        <v>12.4</v>
      </c>
      <c r="K927" s="393">
        <v>4.25</v>
      </c>
      <c r="L927" s="392">
        <v>7.3612159300000002</v>
      </c>
      <c r="M927" s="393">
        <v>3</v>
      </c>
      <c r="N927" s="392">
        <v>16.399999999999999</v>
      </c>
      <c r="O927" s="393">
        <v>4.45</v>
      </c>
      <c r="P927" s="392">
        <v>7.7076260899999998</v>
      </c>
      <c r="Q927" s="393">
        <v>3</v>
      </c>
      <c r="R927" s="392">
        <v>0.27958485999999999</v>
      </c>
      <c r="S927" s="392">
        <v>0.19109822400000001</v>
      </c>
      <c r="T927" s="392">
        <f t="shared" si="14"/>
        <v>0.13888888888888884</v>
      </c>
      <c r="U927" s="392"/>
    </row>
    <row r="928" spans="1:21">
      <c r="A928" s="392" t="s">
        <v>906</v>
      </c>
      <c r="B928" s="392" t="s">
        <v>44</v>
      </c>
      <c r="C928" s="392" t="s">
        <v>60</v>
      </c>
      <c r="D928" s="393">
        <v>119</v>
      </c>
      <c r="E928" s="393">
        <v>1</v>
      </c>
      <c r="F928" s="394"/>
      <c r="G928" s="394"/>
      <c r="H928" s="394" t="s">
        <v>100</v>
      </c>
      <c r="I928" s="394" t="s">
        <v>100</v>
      </c>
      <c r="J928" s="392">
        <v>16.100000000000001</v>
      </c>
      <c r="K928" s="393">
        <v>7.71</v>
      </c>
      <c r="L928" s="392">
        <v>13.354111700000001</v>
      </c>
      <c r="M928" s="393">
        <v>3</v>
      </c>
      <c r="N928" s="392">
        <v>13.9</v>
      </c>
      <c r="O928" s="393">
        <v>2.2799999999999998</v>
      </c>
      <c r="P928" s="392">
        <v>3.9490758399999999</v>
      </c>
      <c r="Q928" s="393">
        <v>3</v>
      </c>
      <c r="R928" s="392">
        <v>-0.14693043</v>
      </c>
      <c r="S928" s="392">
        <v>0.256233398</v>
      </c>
      <c r="T928" s="392">
        <f t="shared" si="14"/>
        <v>-7.3333333333333375E-2</v>
      </c>
      <c r="U928" s="392"/>
    </row>
    <row r="929" spans="1:21">
      <c r="A929" s="392" t="s">
        <v>2183</v>
      </c>
      <c r="B929" s="392" t="s">
        <v>44</v>
      </c>
      <c r="C929" s="392" t="s">
        <v>73</v>
      </c>
      <c r="D929" s="393">
        <v>0</v>
      </c>
      <c r="E929" s="393">
        <v>0</v>
      </c>
      <c r="F929" s="394" t="s">
        <v>100</v>
      </c>
      <c r="G929" s="394"/>
      <c r="H929" s="394"/>
      <c r="I929" s="394"/>
      <c r="J929" s="392">
        <v>7.4851485100000001</v>
      </c>
      <c r="K929" s="393">
        <v>1.06930693</v>
      </c>
      <c r="L929" s="392">
        <v>1.8520939300000001</v>
      </c>
      <c r="M929" s="393">
        <v>3</v>
      </c>
      <c r="N929" s="392">
        <v>4.8712871299999998</v>
      </c>
      <c r="O929" s="393">
        <v>0.35643564</v>
      </c>
      <c r="P929" s="392">
        <v>0.61736464000000002</v>
      </c>
      <c r="Q929" s="393">
        <v>3</v>
      </c>
      <c r="R929" s="392">
        <v>-0.42956265999999999</v>
      </c>
      <c r="S929" s="392">
        <v>2.5762119E-2</v>
      </c>
      <c r="T929" s="392">
        <f t="shared" si="14"/>
        <v>-0.2115384611026874</v>
      </c>
      <c r="U929" s="392"/>
    </row>
    <row r="930" spans="1:21">
      <c r="A930" s="392" t="s">
        <v>2183</v>
      </c>
      <c r="B930" s="392" t="s">
        <v>44</v>
      </c>
      <c r="C930" s="392" t="s">
        <v>73</v>
      </c>
      <c r="D930" s="393">
        <v>12</v>
      </c>
      <c r="E930" s="393">
        <v>0.1008</v>
      </c>
      <c r="F930" s="394"/>
      <c r="G930" s="394" t="s">
        <v>100</v>
      </c>
      <c r="H930" s="394" t="s">
        <v>100</v>
      </c>
      <c r="I930" s="394"/>
      <c r="J930" s="392">
        <v>1.5841584200000001</v>
      </c>
      <c r="K930" s="393">
        <v>0.11881187999999999</v>
      </c>
      <c r="L930" s="392">
        <v>0.20578821</v>
      </c>
      <c r="M930" s="393">
        <v>3</v>
      </c>
      <c r="N930" s="392">
        <v>1.7029703</v>
      </c>
      <c r="O930" s="393">
        <v>0.91089109000000001</v>
      </c>
      <c r="P930" s="392">
        <v>1.5777096500000001</v>
      </c>
      <c r="Q930" s="393">
        <v>3</v>
      </c>
      <c r="R930" s="392">
        <v>7.2320659999999995E-2</v>
      </c>
      <c r="S930" s="392">
        <v>0.291725595</v>
      </c>
      <c r="T930" s="392">
        <f t="shared" si="14"/>
        <v>3.6144577873421388E-2</v>
      </c>
      <c r="U930" s="392"/>
    </row>
    <row r="931" spans="1:21">
      <c r="A931" s="392" t="s">
        <v>2183</v>
      </c>
      <c r="B931" s="392" t="s">
        <v>44</v>
      </c>
      <c r="C931" s="392" t="s">
        <v>73</v>
      </c>
      <c r="D931" s="393">
        <v>21</v>
      </c>
      <c r="E931" s="393">
        <v>0.17649999999999999</v>
      </c>
      <c r="F931" s="394"/>
      <c r="G931" s="394"/>
      <c r="H931" s="394" t="s">
        <v>100</v>
      </c>
      <c r="I931" s="394"/>
      <c r="J931" s="392">
        <v>2.3762376199999999</v>
      </c>
      <c r="K931" s="393">
        <v>0.91089109000000001</v>
      </c>
      <c r="L931" s="392">
        <v>1.5777096500000001</v>
      </c>
      <c r="M931" s="393">
        <v>3</v>
      </c>
      <c r="N931" s="392">
        <v>1.7029703</v>
      </c>
      <c r="O931" s="393">
        <v>0.23762375999999999</v>
      </c>
      <c r="P931" s="392">
        <v>0.41157642999999999</v>
      </c>
      <c r="Q931" s="393">
        <v>3</v>
      </c>
      <c r="R931" s="392">
        <v>-0.33314444999999998</v>
      </c>
      <c r="S931" s="392">
        <v>0.166414428</v>
      </c>
      <c r="T931" s="392">
        <f t="shared" si="14"/>
        <v>-0.16504854207088318</v>
      </c>
      <c r="U931" s="392"/>
    </row>
    <row r="932" spans="1:21">
      <c r="A932" s="392" t="s">
        <v>2183</v>
      </c>
      <c r="B932" s="392" t="s">
        <v>44</v>
      </c>
      <c r="C932" s="392" t="s">
        <v>73</v>
      </c>
      <c r="D932" s="393">
        <v>35</v>
      </c>
      <c r="E932" s="393">
        <v>0.29409999999999997</v>
      </c>
      <c r="F932" s="394"/>
      <c r="G932" s="394"/>
      <c r="H932" s="394" t="s">
        <v>100</v>
      </c>
      <c r="I932" s="394"/>
      <c r="J932" s="392">
        <v>1.7029703</v>
      </c>
      <c r="K932" s="393">
        <v>0.63366336999999995</v>
      </c>
      <c r="L932" s="392">
        <v>1.09753715</v>
      </c>
      <c r="M932" s="393">
        <v>3</v>
      </c>
      <c r="N932" s="392">
        <v>3.5643564400000001</v>
      </c>
      <c r="O932" s="393">
        <v>0.31683168</v>
      </c>
      <c r="P932" s="392">
        <v>0.54876857000000001</v>
      </c>
      <c r="Q932" s="393">
        <v>3</v>
      </c>
      <c r="R932" s="392">
        <v>0.73860954999999995</v>
      </c>
      <c r="S932" s="392">
        <v>0.146354453</v>
      </c>
      <c r="T932" s="392">
        <f t="shared" si="14"/>
        <v>0.35338345841822605</v>
      </c>
      <c r="U932" s="392"/>
    </row>
    <row r="933" spans="1:21">
      <c r="A933" s="392" t="s">
        <v>2183</v>
      </c>
      <c r="B933" s="392" t="s">
        <v>44</v>
      </c>
      <c r="C933" s="392" t="s">
        <v>73</v>
      </c>
      <c r="D933" s="393">
        <v>49</v>
      </c>
      <c r="E933" s="393">
        <v>0.4118</v>
      </c>
      <c r="F933" s="394"/>
      <c r="G933" s="394"/>
      <c r="H933" s="394" t="s">
        <v>100</v>
      </c>
      <c r="I933" s="394"/>
      <c r="J933" s="392">
        <v>1.5049505000000001</v>
      </c>
      <c r="K933" s="393">
        <v>0.23762375999999999</v>
      </c>
      <c r="L933" s="392">
        <v>0.41157642999999999</v>
      </c>
      <c r="M933" s="393">
        <v>3</v>
      </c>
      <c r="N933" s="392">
        <v>1.86138614</v>
      </c>
      <c r="O933" s="393">
        <v>0.47524751999999998</v>
      </c>
      <c r="P933" s="392">
        <v>0.82315285999999999</v>
      </c>
      <c r="Q933" s="393">
        <v>3</v>
      </c>
      <c r="R933" s="392">
        <v>0.21256143999999999</v>
      </c>
      <c r="S933" s="392">
        <v>9.0118615999999999E-2</v>
      </c>
      <c r="T933" s="392">
        <f t="shared" si="14"/>
        <v>0.10588235168304497</v>
      </c>
      <c r="U933" s="392"/>
    </row>
    <row r="934" spans="1:21">
      <c r="A934" s="392" t="s">
        <v>2183</v>
      </c>
      <c r="B934" s="392" t="s">
        <v>44</v>
      </c>
      <c r="C934" s="392" t="s">
        <v>73</v>
      </c>
      <c r="D934" s="393">
        <v>70</v>
      </c>
      <c r="E934" s="393">
        <v>0.58819999999999995</v>
      </c>
      <c r="F934" s="394"/>
      <c r="G934" s="394"/>
      <c r="H934" s="394" t="s">
        <v>100</v>
      </c>
      <c r="I934" s="394"/>
      <c r="J934" s="392">
        <v>8.07920792</v>
      </c>
      <c r="K934" s="393">
        <v>1.22772277</v>
      </c>
      <c r="L934" s="392">
        <v>2.1264782200000001</v>
      </c>
      <c r="M934" s="393">
        <v>3</v>
      </c>
      <c r="N934" s="392">
        <v>6.0594059400000004</v>
      </c>
      <c r="O934" s="393">
        <v>0.67326733000000005</v>
      </c>
      <c r="P934" s="392">
        <v>1.1661332200000001</v>
      </c>
      <c r="Q934" s="393">
        <v>3</v>
      </c>
      <c r="R934" s="392">
        <v>-0.28768207000000001</v>
      </c>
      <c r="S934" s="392">
        <v>3.5437758999999999E-2</v>
      </c>
      <c r="T934" s="392">
        <f t="shared" si="14"/>
        <v>-0.14285714285714282</v>
      </c>
      <c r="U934" s="392"/>
    </row>
    <row r="935" spans="1:21">
      <c r="A935" s="392" t="s">
        <v>2183</v>
      </c>
      <c r="B935" s="392" t="s">
        <v>44</v>
      </c>
      <c r="C935" s="392" t="s">
        <v>73</v>
      </c>
      <c r="D935" s="393">
        <v>92</v>
      </c>
      <c r="E935" s="393">
        <v>0.77310000000000001</v>
      </c>
      <c r="F935" s="394"/>
      <c r="G935" s="394"/>
      <c r="H935" s="394" t="s">
        <v>100</v>
      </c>
      <c r="I935" s="394"/>
      <c r="J935" s="392">
        <v>3.88118812</v>
      </c>
      <c r="K935" s="393">
        <v>0.71287129000000005</v>
      </c>
      <c r="L935" s="392">
        <v>1.23472929</v>
      </c>
      <c r="M935" s="393">
        <v>3</v>
      </c>
      <c r="N935" s="392">
        <v>3.84158416</v>
      </c>
      <c r="O935" s="393">
        <v>2.01980198</v>
      </c>
      <c r="P935" s="392">
        <v>3.4983996500000001</v>
      </c>
      <c r="Q935" s="393">
        <v>3</v>
      </c>
      <c r="R935" s="392">
        <v>-1.02565E-2</v>
      </c>
      <c r="S935" s="392">
        <v>0.31017339700000002</v>
      </c>
      <c r="T935" s="392">
        <f t="shared" si="14"/>
        <v>-5.1282050750821821E-3</v>
      </c>
      <c r="U935" s="392"/>
    </row>
    <row r="936" spans="1:21">
      <c r="A936" s="392" t="s">
        <v>2183</v>
      </c>
      <c r="B936" s="392" t="s">
        <v>44</v>
      </c>
      <c r="C936" s="392" t="s">
        <v>73</v>
      </c>
      <c r="D936" s="393">
        <v>119</v>
      </c>
      <c r="E936" s="393">
        <v>1</v>
      </c>
      <c r="F936" s="394"/>
      <c r="G936" s="394"/>
      <c r="H936" s="394" t="s">
        <v>100</v>
      </c>
      <c r="I936" s="394" t="s">
        <v>100</v>
      </c>
      <c r="J936" s="392">
        <v>3.76237624</v>
      </c>
      <c r="K936" s="393">
        <v>2.5346534699999999</v>
      </c>
      <c r="L936" s="392">
        <v>4.39014858</v>
      </c>
      <c r="M936" s="393">
        <v>3</v>
      </c>
      <c r="N936" s="392">
        <v>2.0990099</v>
      </c>
      <c r="O936" s="393">
        <v>0.79207921000000003</v>
      </c>
      <c r="P936" s="392">
        <v>1.37192143</v>
      </c>
      <c r="Q936" s="393">
        <v>3</v>
      </c>
      <c r="R936" s="392">
        <v>-0.58358498000000003</v>
      </c>
      <c r="S936" s="392">
        <v>0.59624984599999997</v>
      </c>
      <c r="T936" s="392">
        <f t="shared" si="14"/>
        <v>-0.28378378429099704</v>
      </c>
      <c r="U936" s="392"/>
    </row>
    <row r="937" spans="1:21">
      <c r="A937" s="392" t="s">
        <v>2184</v>
      </c>
      <c r="B937" s="392" t="s">
        <v>44</v>
      </c>
      <c r="C937" s="392" t="s">
        <v>73</v>
      </c>
      <c r="D937" s="393">
        <v>0</v>
      </c>
      <c r="E937" s="393">
        <v>0</v>
      </c>
      <c r="F937" s="394" t="s">
        <v>100</v>
      </c>
      <c r="G937" s="394"/>
      <c r="H937" s="394"/>
      <c r="I937" s="394"/>
      <c r="J937" s="392">
        <v>7.4851485100000001</v>
      </c>
      <c r="K937" s="393">
        <v>1.06930693</v>
      </c>
      <c r="L937" s="392">
        <v>1.8520939300000001</v>
      </c>
      <c r="M937" s="393">
        <v>3</v>
      </c>
      <c r="N937" s="392">
        <v>5.1881188099999997</v>
      </c>
      <c r="O937" s="393">
        <v>0.51485148999999997</v>
      </c>
      <c r="P937" s="392">
        <v>0.89174893</v>
      </c>
      <c r="Q937" s="393">
        <v>3</v>
      </c>
      <c r="R937" s="392">
        <v>-0.36654968999999998</v>
      </c>
      <c r="S937" s="392">
        <v>3.0256074000000001E-2</v>
      </c>
      <c r="T937" s="392">
        <f t="shared" si="14"/>
        <v>-0.18124999986191409</v>
      </c>
      <c r="U937" s="392"/>
    </row>
    <row r="938" spans="1:21">
      <c r="A938" s="392" t="s">
        <v>2184</v>
      </c>
      <c r="B938" s="392" t="s">
        <v>44</v>
      </c>
      <c r="C938" s="392" t="s">
        <v>73</v>
      </c>
      <c r="D938" s="393">
        <v>12</v>
      </c>
      <c r="E938" s="393">
        <v>0.1008</v>
      </c>
      <c r="F938" s="394"/>
      <c r="G938" s="394" t="s">
        <v>100</v>
      </c>
      <c r="H938" s="394" t="s">
        <v>100</v>
      </c>
      <c r="I938" s="394"/>
      <c r="J938" s="392">
        <v>1.5841584200000001</v>
      </c>
      <c r="K938" s="393">
        <v>0.11881187999999999</v>
      </c>
      <c r="L938" s="392">
        <v>0.20578821</v>
      </c>
      <c r="M938" s="393">
        <v>3</v>
      </c>
      <c r="N938" s="392">
        <v>3.2079207900000002</v>
      </c>
      <c r="O938" s="393">
        <v>1.74257426</v>
      </c>
      <c r="P938" s="392">
        <v>3.01822715</v>
      </c>
      <c r="Q938" s="393">
        <v>3</v>
      </c>
      <c r="R938" s="392">
        <v>0.70556969999999997</v>
      </c>
      <c r="S938" s="392">
        <v>0.30070196999999999</v>
      </c>
      <c r="T938" s="392">
        <f t="shared" si="14"/>
        <v>0.33884297375793998</v>
      </c>
      <c r="U938" s="392"/>
    </row>
    <row r="939" spans="1:21">
      <c r="A939" s="392" t="s">
        <v>2184</v>
      </c>
      <c r="B939" s="392" t="s">
        <v>44</v>
      </c>
      <c r="C939" s="392" t="s">
        <v>73</v>
      </c>
      <c r="D939" s="393">
        <v>21</v>
      </c>
      <c r="E939" s="393">
        <v>0.17649999999999999</v>
      </c>
      <c r="F939" s="394"/>
      <c r="G939" s="394"/>
      <c r="H939" s="394" t="s">
        <v>100</v>
      </c>
      <c r="I939" s="394"/>
      <c r="J939" s="392">
        <v>2.3762376199999999</v>
      </c>
      <c r="K939" s="393">
        <v>0.91089109000000001</v>
      </c>
      <c r="L939" s="392">
        <v>1.5777096500000001</v>
      </c>
      <c r="M939" s="393">
        <v>3</v>
      </c>
      <c r="N939" s="392">
        <v>2.3762376199999999</v>
      </c>
      <c r="O939" s="393">
        <v>0.47524751999999998</v>
      </c>
      <c r="P939" s="392">
        <v>0.82315285999999999</v>
      </c>
      <c r="Q939" s="393">
        <v>3</v>
      </c>
      <c r="R939" s="392">
        <v>0</v>
      </c>
      <c r="S939" s="392">
        <v>0.18694444399999999</v>
      </c>
      <c r="T939" s="392">
        <f t="shared" si="14"/>
        <v>0</v>
      </c>
      <c r="U939" s="392"/>
    </row>
    <row r="940" spans="1:21">
      <c r="A940" s="392" t="s">
        <v>2184</v>
      </c>
      <c r="B940" s="392" t="s">
        <v>44</v>
      </c>
      <c r="C940" s="392" t="s">
        <v>73</v>
      </c>
      <c r="D940" s="393">
        <v>35</v>
      </c>
      <c r="E940" s="393">
        <v>0.29409999999999997</v>
      </c>
      <c r="F940" s="394"/>
      <c r="G940" s="394"/>
      <c r="H940" s="394" t="s">
        <v>100</v>
      </c>
      <c r="I940" s="394"/>
      <c r="J940" s="392">
        <v>1.7029703</v>
      </c>
      <c r="K940" s="393">
        <v>0.63366336999999995</v>
      </c>
      <c r="L940" s="392">
        <v>1.09753715</v>
      </c>
      <c r="M940" s="393">
        <v>3</v>
      </c>
      <c r="N940" s="392">
        <v>2.4158415799999999</v>
      </c>
      <c r="O940" s="393">
        <v>0.67326733000000005</v>
      </c>
      <c r="P940" s="392">
        <v>1.1661332200000001</v>
      </c>
      <c r="Q940" s="393">
        <v>3</v>
      </c>
      <c r="R940" s="392">
        <v>0.34967375000000001</v>
      </c>
      <c r="S940" s="392">
        <v>0.21612051199999999</v>
      </c>
      <c r="T940" s="392">
        <f t="shared" si="14"/>
        <v>0.17307692139607986</v>
      </c>
      <c r="U940" s="392"/>
    </row>
    <row r="941" spans="1:21">
      <c r="A941" s="392" t="s">
        <v>2184</v>
      </c>
      <c r="B941" s="392" t="s">
        <v>44</v>
      </c>
      <c r="C941" s="392" t="s">
        <v>73</v>
      </c>
      <c r="D941" s="393">
        <v>49</v>
      </c>
      <c r="E941" s="393">
        <v>0.4118</v>
      </c>
      <c r="F941" s="394"/>
      <c r="G941" s="394"/>
      <c r="H941" s="394" t="s">
        <v>100</v>
      </c>
      <c r="I941" s="394"/>
      <c r="J941" s="392">
        <v>1.5049505000000001</v>
      </c>
      <c r="K941" s="393">
        <v>0.23762375999999999</v>
      </c>
      <c r="L941" s="392">
        <v>0.41157642999999999</v>
      </c>
      <c r="M941" s="393">
        <v>3</v>
      </c>
      <c r="N941" s="392">
        <v>2.7722772299999998</v>
      </c>
      <c r="O941" s="393">
        <v>0.87128713000000002</v>
      </c>
      <c r="P941" s="392">
        <v>1.50911357</v>
      </c>
      <c r="Q941" s="393">
        <v>3</v>
      </c>
      <c r="R941" s="392">
        <v>0.61090907999999999</v>
      </c>
      <c r="S941" s="392">
        <v>0.123706258</v>
      </c>
      <c r="T941" s="392">
        <f t="shared" si="14"/>
        <v>0.29629629517061035</v>
      </c>
      <c r="U941" s="392"/>
    </row>
    <row r="942" spans="1:21">
      <c r="A942" s="392" t="s">
        <v>2184</v>
      </c>
      <c r="B942" s="392" t="s">
        <v>44</v>
      </c>
      <c r="C942" s="392" t="s">
        <v>73</v>
      </c>
      <c r="D942" s="393">
        <v>70</v>
      </c>
      <c r="E942" s="393">
        <v>0.58819999999999995</v>
      </c>
      <c r="F942" s="394"/>
      <c r="G942" s="394"/>
      <c r="H942" s="394" t="s">
        <v>100</v>
      </c>
      <c r="I942" s="394"/>
      <c r="J942" s="392">
        <v>8.07920792</v>
      </c>
      <c r="K942" s="393">
        <v>1.22772277</v>
      </c>
      <c r="L942" s="392">
        <v>2.1264782200000001</v>
      </c>
      <c r="M942" s="393">
        <v>3</v>
      </c>
      <c r="N942" s="392">
        <v>5.9405940599999996</v>
      </c>
      <c r="O942" s="393">
        <v>0.39603959999999999</v>
      </c>
      <c r="P942" s="392">
        <v>0.68596071999999997</v>
      </c>
      <c r="Q942" s="393">
        <v>3</v>
      </c>
      <c r="R942" s="392">
        <v>-0.3074847</v>
      </c>
      <c r="S942" s="392">
        <v>2.7536524E-2</v>
      </c>
      <c r="T942" s="392">
        <f t="shared" si="14"/>
        <v>-0.15254237278464045</v>
      </c>
      <c r="U942" s="392"/>
    </row>
    <row r="943" spans="1:21">
      <c r="A943" s="392" t="s">
        <v>2184</v>
      </c>
      <c r="B943" s="392" t="s">
        <v>44</v>
      </c>
      <c r="C943" s="392" t="s">
        <v>73</v>
      </c>
      <c r="D943" s="393">
        <v>92</v>
      </c>
      <c r="E943" s="393">
        <v>0.77310000000000001</v>
      </c>
      <c r="F943" s="394"/>
      <c r="G943" s="394"/>
      <c r="H943" s="394" t="s">
        <v>100</v>
      </c>
      <c r="I943" s="394"/>
      <c r="J943" s="392">
        <v>3.88118812</v>
      </c>
      <c r="K943" s="393">
        <v>0.71287129000000005</v>
      </c>
      <c r="L943" s="392">
        <v>1.23472929</v>
      </c>
      <c r="M943" s="393">
        <v>3</v>
      </c>
      <c r="N943" s="392">
        <v>4.3960395999999999</v>
      </c>
      <c r="O943" s="393">
        <v>1.06930693</v>
      </c>
      <c r="P943" s="392">
        <v>1.8520939300000001</v>
      </c>
      <c r="Q943" s="393">
        <v>3</v>
      </c>
      <c r="R943" s="392">
        <v>0.12456272</v>
      </c>
      <c r="S943" s="392">
        <v>9.2903218999999995E-2</v>
      </c>
      <c r="T943" s="392">
        <f t="shared" si="14"/>
        <v>6.2200956336622329E-2</v>
      </c>
      <c r="U943" s="392"/>
    </row>
    <row r="944" spans="1:21">
      <c r="A944" s="392" t="s">
        <v>2184</v>
      </c>
      <c r="B944" s="392" t="s">
        <v>44</v>
      </c>
      <c r="C944" s="392" t="s">
        <v>73</v>
      </c>
      <c r="D944" s="393">
        <v>119</v>
      </c>
      <c r="E944" s="393">
        <v>1</v>
      </c>
      <c r="F944" s="394"/>
      <c r="G944" s="394"/>
      <c r="H944" s="394" t="s">
        <v>100</v>
      </c>
      <c r="I944" s="394" t="s">
        <v>100</v>
      </c>
      <c r="J944" s="392">
        <v>3.76237624</v>
      </c>
      <c r="K944" s="393">
        <v>2.5346534699999999</v>
      </c>
      <c r="L944" s="392">
        <v>4.39014858</v>
      </c>
      <c r="M944" s="393">
        <v>3</v>
      </c>
      <c r="N944" s="392">
        <v>4.7920792099999998</v>
      </c>
      <c r="O944" s="393">
        <v>0.71287129000000005</v>
      </c>
      <c r="P944" s="392">
        <v>1.23472929</v>
      </c>
      <c r="Q944" s="393">
        <v>3</v>
      </c>
      <c r="R944" s="392">
        <v>0.24191365000000001</v>
      </c>
      <c r="S944" s="392">
        <v>0.47598005100000002</v>
      </c>
      <c r="T944" s="392">
        <f t="shared" si="14"/>
        <v>0.12037037027295523</v>
      </c>
      <c r="U944" s="392"/>
    </row>
    <row r="945" spans="1:21">
      <c r="A945" s="392" t="s">
        <v>2185</v>
      </c>
      <c r="B945" s="392" t="s">
        <v>44</v>
      </c>
      <c r="C945" s="392" t="s">
        <v>73</v>
      </c>
      <c r="D945" s="393">
        <v>0</v>
      </c>
      <c r="E945" s="393">
        <v>0</v>
      </c>
      <c r="F945" s="394" t="s">
        <v>100</v>
      </c>
      <c r="G945" s="394"/>
      <c r="H945" s="394"/>
      <c r="I945" s="394"/>
      <c r="J945" s="392">
        <v>7.4851485100000001</v>
      </c>
      <c r="K945" s="393">
        <v>1.06930693</v>
      </c>
      <c r="L945" s="392">
        <v>1.8520939300000001</v>
      </c>
      <c r="M945" s="393">
        <v>3</v>
      </c>
      <c r="N945" s="392">
        <v>6.1782178200000004</v>
      </c>
      <c r="O945" s="393">
        <v>0.31683168</v>
      </c>
      <c r="P945" s="392">
        <v>0.54876857000000001</v>
      </c>
      <c r="Q945" s="393">
        <v>3</v>
      </c>
      <c r="R945" s="392">
        <v>-0.19189101</v>
      </c>
      <c r="S945" s="392">
        <v>2.3038012E-2</v>
      </c>
      <c r="T945" s="392">
        <f t="shared" si="14"/>
        <v>-9.5652173734845594E-2</v>
      </c>
      <c r="U945" s="392"/>
    </row>
    <row r="946" spans="1:21">
      <c r="A946" s="392" t="s">
        <v>2185</v>
      </c>
      <c r="B946" s="392" t="s">
        <v>44</v>
      </c>
      <c r="C946" s="392" t="s">
        <v>73</v>
      </c>
      <c r="D946" s="393">
        <v>12</v>
      </c>
      <c r="E946" s="393">
        <v>0.1008</v>
      </c>
      <c r="F946" s="394"/>
      <c r="G946" s="394" t="s">
        <v>100</v>
      </c>
      <c r="H946" s="394" t="s">
        <v>100</v>
      </c>
      <c r="I946" s="394"/>
      <c r="J946" s="392">
        <v>1.5841584200000001</v>
      </c>
      <c r="K946" s="393">
        <v>0.11881187999999999</v>
      </c>
      <c r="L946" s="392">
        <v>0.20578821</v>
      </c>
      <c r="M946" s="393">
        <v>3</v>
      </c>
      <c r="N946" s="392">
        <v>1.98019802</v>
      </c>
      <c r="O946" s="393">
        <v>0.75247525000000004</v>
      </c>
      <c r="P946" s="392">
        <v>1.3033253600000001</v>
      </c>
      <c r="Q946" s="393">
        <v>3</v>
      </c>
      <c r="R946" s="392">
        <v>0.22314355</v>
      </c>
      <c r="S946" s="392">
        <v>0.15002499999999999</v>
      </c>
      <c r="T946" s="392">
        <f t="shared" si="14"/>
        <v>0.11111110986419752</v>
      </c>
      <c r="U946" s="392"/>
    </row>
    <row r="947" spans="1:21">
      <c r="A947" s="392" t="s">
        <v>2185</v>
      </c>
      <c r="B947" s="392" t="s">
        <v>44</v>
      </c>
      <c r="C947" s="392" t="s">
        <v>73</v>
      </c>
      <c r="D947" s="393">
        <v>21</v>
      </c>
      <c r="E947" s="393">
        <v>0.17649999999999999</v>
      </c>
      <c r="F947" s="394"/>
      <c r="G947" s="394"/>
      <c r="H947" s="394" t="s">
        <v>100</v>
      </c>
      <c r="I947" s="394"/>
      <c r="J947" s="392">
        <v>2.3762376199999999</v>
      </c>
      <c r="K947" s="393">
        <v>0.91089109000000001</v>
      </c>
      <c r="L947" s="392">
        <v>1.5777096500000001</v>
      </c>
      <c r="M947" s="393">
        <v>3</v>
      </c>
      <c r="N947" s="392">
        <v>2.4554455399999999</v>
      </c>
      <c r="O947" s="393">
        <v>1.22772277</v>
      </c>
      <c r="P947" s="392">
        <v>2.1264782200000001</v>
      </c>
      <c r="Q947" s="393">
        <v>3</v>
      </c>
      <c r="R947" s="392">
        <v>3.2789819999999997E-2</v>
      </c>
      <c r="S947" s="392">
        <v>0.39694444400000001</v>
      </c>
      <c r="T947" s="392">
        <f t="shared" si="14"/>
        <v>1.6393442487234611E-2</v>
      </c>
      <c r="U947" s="392"/>
    </row>
    <row r="948" spans="1:21">
      <c r="A948" s="392" t="s">
        <v>2185</v>
      </c>
      <c r="B948" s="392" t="s">
        <v>44</v>
      </c>
      <c r="C948" s="392" t="s">
        <v>73</v>
      </c>
      <c r="D948" s="393">
        <v>35</v>
      </c>
      <c r="E948" s="393">
        <v>0.29409999999999997</v>
      </c>
      <c r="F948" s="394"/>
      <c r="G948" s="394"/>
      <c r="H948" s="394" t="s">
        <v>100</v>
      </c>
      <c r="I948" s="394"/>
      <c r="J948" s="392">
        <v>1.7029703</v>
      </c>
      <c r="K948" s="393">
        <v>0.63366336999999995</v>
      </c>
      <c r="L948" s="392">
        <v>1.09753715</v>
      </c>
      <c r="M948" s="393">
        <v>3</v>
      </c>
      <c r="N948" s="392">
        <v>2.6138613899999998</v>
      </c>
      <c r="O948" s="393">
        <v>0.51485148999999997</v>
      </c>
      <c r="P948" s="392">
        <v>0.89174893</v>
      </c>
      <c r="Q948" s="393">
        <v>3</v>
      </c>
      <c r="R948" s="392">
        <v>0.42845463</v>
      </c>
      <c r="S948" s="392">
        <v>0.17725027900000001</v>
      </c>
      <c r="T948" s="392">
        <f t="shared" si="14"/>
        <v>0.21100917418441203</v>
      </c>
      <c r="U948" s="392"/>
    </row>
    <row r="949" spans="1:21">
      <c r="A949" s="392" t="s">
        <v>2185</v>
      </c>
      <c r="B949" s="392" t="s">
        <v>44</v>
      </c>
      <c r="C949" s="392" t="s">
        <v>73</v>
      </c>
      <c r="D949" s="393">
        <v>49</v>
      </c>
      <c r="E949" s="393">
        <v>0.4118</v>
      </c>
      <c r="F949" s="394"/>
      <c r="G949" s="394"/>
      <c r="H949" s="394" t="s">
        <v>100</v>
      </c>
      <c r="I949" s="394"/>
      <c r="J949" s="392">
        <v>1.5049505000000001</v>
      </c>
      <c r="K949" s="393">
        <v>0.23762375999999999</v>
      </c>
      <c r="L949" s="392">
        <v>0.41157642999999999</v>
      </c>
      <c r="M949" s="393">
        <v>3</v>
      </c>
      <c r="N949" s="392">
        <v>2.7722772299999998</v>
      </c>
      <c r="O949" s="393">
        <v>1.5841584200000001</v>
      </c>
      <c r="P949" s="392">
        <v>2.74384286</v>
      </c>
      <c r="Q949" s="393">
        <v>3</v>
      </c>
      <c r="R949" s="392">
        <v>0.61090907999999999</v>
      </c>
      <c r="S949" s="392">
        <v>0.35146136</v>
      </c>
      <c r="T949" s="392">
        <f t="shared" si="14"/>
        <v>0.29629629517061035</v>
      </c>
      <c r="U949" s="392"/>
    </row>
    <row r="950" spans="1:21">
      <c r="A950" s="392" t="s">
        <v>2185</v>
      </c>
      <c r="B950" s="392" t="s">
        <v>44</v>
      </c>
      <c r="C950" s="392" t="s">
        <v>73</v>
      </c>
      <c r="D950" s="393">
        <v>70</v>
      </c>
      <c r="E950" s="393">
        <v>0.58819999999999995</v>
      </c>
      <c r="F950" s="394"/>
      <c r="G950" s="394"/>
      <c r="H950" s="394" t="s">
        <v>100</v>
      </c>
      <c r="I950" s="394"/>
      <c r="J950" s="392">
        <v>8.07920792</v>
      </c>
      <c r="K950" s="393">
        <v>1.22772277</v>
      </c>
      <c r="L950" s="392">
        <v>2.1264782200000001</v>
      </c>
      <c r="M950" s="393">
        <v>3</v>
      </c>
      <c r="N950" s="392">
        <v>6.3762376200000004</v>
      </c>
      <c r="O950" s="393">
        <v>2.5346534699999999</v>
      </c>
      <c r="P950" s="392">
        <v>4.39014858</v>
      </c>
      <c r="Q950" s="393">
        <v>3</v>
      </c>
      <c r="R950" s="392">
        <v>-0.23671563000000001</v>
      </c>
      <c r="S950" s="392">
        <v>0.181110675</v>
      </c>
      <c r="T950" s="392">
        <f t="shared" si="14"/>
        <v>-0.11780821942067927</v>
      </c>
      <c r="U950" s="392"/>
    </row>
    <row r="951" spans="1:21">
      <c r="A951" s="392" t="s">
        <v>2185</v>
      </c>
      <c r="B951" s="392" t="s">
        <v>44</v>
      </c>
      <c r="C951" s="392" t="s">
        <v>73</v>
      </c>
      <c r="D951" s="393">
        <v>92</v>
      </c>
      <c r="E951" s="393">
        <v>0.77310000000000001</v>
      </c>
      <c r="F951" s="394"/>
      <c r="G951" s="394"/>
      <c r="H951" s="394" t="s">
        <v>100</v>
      </c>
      <c r="I951" s="394"/>
      <c r="J951" s="392">
        <v>3.88118812</v>
      </c>
      <c r="K951" s="393">
        <v>0.71287129000000005</v>
      </c>
      <c r="L951" s="392">
        <v>1.23472929</v>
      </c>
      <c r="M951" s="393">
        <v>3</v>
      </c>
      <c r="N951" s="392">
        <v>5.3861386099999997</v>
      </c>
      <c r="O951" s="393">
        <v>0.11881187999999999</v>
      </c>
      <c r="P951" s="392">
        <v>0.20578821</v>
      </c>
      <c r="Q951" s="393">
        <v>3</v>
      </c>
      <c r="R951" s="392">
        <v>0.32768741000000001</v>
      </c>
      <c r="S951" s="392">
        <v>3.4222534999999998E-2</v>
      </c>
      <c r="T951" s="392">
        <f t="shared" si="14"/>
        <v>0.16239316189513472</v>
      </c>
      <c r="U951" s="392"/>
    </row>
    <row r="952" spans="1:21">
      <c r="A952" s="392" t="s">
        <v>2185</v>
      </c>
      <c r="B952" s="392" t="s">
        <v>44</v>
      </c>
      <c r="C952" s="392" t="s">
        <v>73</v>
      </c>
      <c r="D952" s="393">
        <v>119</v>
      </c>
      <c r="E952" s="393">
        <v>1</v>
      </c>
      <c r="F952" s="394"/>
      <c r="G952" s="394"/>
      <c r="H952" s="394" t="s">
        <v>100</v>
      </c>
      <c r="I952" s="394" t="s">
        <v>100</v>
      </c>
      <c r="J952" s="392">
        <v>3.76237624</v>
      </c>
      <c r="K952" s="393">
        <v>2.5346534699999999</v>
      </c>
      <c r="L952" s="392">
        <v>4.39014858</v>
      </c>
      <c r="M952" s="393">
        <v>3</v>
      </c>
      <c r="N952" s="392">
        <v>3.4455445500000002</v>
      </c>
      <c r="O952" s="393">
        <v>0.55445544999999996</v>
      </c>
      <c r="P952" s="392">
        <v>0.960345</v>
      </c>
      <c r="Q952" s="393">
        <v>3</v>
      </c>
      <c r="R952" s="392">
        <v>-8.7968770000000002E-2</v>
      </c>
      <c r="S952" s="392">
        <v>0.47974551399999998</v>
      </c>
      <c r="T952" s="392">
        <f t="shared" si="14"/>
        <v>-4.3956044916525765E-2</v>
      </c>
      <c r="U952" s="392"/>
    </row>
    <row r="953" spans="1:21">
      <c r="A953" s="392" t="s">
        <v>907</v>
      </c>
      <c r="B953" s="392" t="s">
        <v>44</v>
      </c>
      <c r="C953" s="392" t="s">
        <v>60</v>
      </c>
      <c r="D953" s="393">
        <v>0</v>
      </c>
      <c r="E953" s="393">
        <v>0</v>
      </c>
      <c r="F953" s="394" t="s">
        <v>100</v>
      </c>
      <c r="G953" s="394"/>
      <c r="H953" s="394"/>
      <c r="I953" s="394"/>
      <c r="J953" s="392">
        <v>1.38</v>
      </c>
      <c r="K953" s="393">
        <v>0.38</v>
      </c>
      <c r="L953" s="392">
        <v>0.65817930999999996</v>
      </c>
      <c r="M953" s="393">
        <v>3</v>
      </c>
      <c r="N953" s="392">
        <v>2.42</v>
      </c>
      <c r="O953" s="393">
        <v>0.56000000000000005</v>
      </c>
      <c r="P953" s="392">
        <v>0.96994844999999996</v>
      </c>
      <c r="Q953" s="393">
        <v>3</v>
      </c>
      <c r="R953" s="392">
        <v>0.56168404000000005</v>
      </c>
      <c r="S953" s="392">
        <v>0.129372662</v>
      </c>
      <c r="T953" s="392">
        <f t="shared" si="14"/>
        <v>0.27368421052631581</v>
      </c>
      <c r="U953" s="392"/>
    </row>
    <row r="954" spans="1:21">
      <c r="A954" s="392" t="s">
        <v>907</v>
      </c>
      <c r="B954" s="392" t="s">
        <v>44</v>
      </c>
      <c r="C954" s="392" t="s">
        <v>60</v>
      </c>
      <c r="D954" s="393">
        <v>12</v>
      </c>
      <c r="E954" s="393">
        <v>0.1008</v>
      </c>
      <c r="F954" s="394"/>
      <c r="G954" s="394" t="s">
        <v>100</v>
      </c>
      <c r="H954" s="394" t="s">
        <v>100</v>
      </c>
      <c r="I954" s="394"/>
      <c r="J954" s="392">
        <v>1.99</v>
      </c>
      <c r="K954" s="393">
        <v>0.99</v>
      </c>
      <c r="L954" s="392">
        <v>1.7147303</v>
      </c>
      <c r="M954" s="393">
        <v>3</v>
      </c>
      <c r="N954" s="392">
        <v>0.11</v>
      </c>
      <c r="O954" s="393">
        <v>0.11</v>
      </c>
      <c r="P954" s="392">
        <v>0.19052558999999999</v>
      </c>
      <c r="Q954" s="393">
        <v>3</v>
      </c>
      <c r="R954" s="392">
        <v>-2.8954095500000001</v>
      </c>
      <c r="S954" s="392">
        <v>1.2474937500000001</v>
      </c>
      <c r="T954" s="392">
        <f t="shared" si="14"/>
        <v>-0.89523809523809517</v>
      </c>
      <c r="U954" s="392"/>
    </row>
    <row r="955" spans="1:21">
      <c r="A955" s="392" t="s">
        <v>907</v>
      </c>
      <c r="B955" s="392" t="s">
        <v>44</v>
      </c>
      <c r="C955" s="392" t="s">
        <v>60</v>
      </c>
      <c r="D955" s="393">
        <v>21</v>
      </c>
      <c r="E955" s="393">
        <v>0.17649999999999999</v>
      </c>
      <c r="F955" s="394"/>
      <c r="G955" s="394"/>
      <c r="H955" s="394" t="s">
        <v>100</v>
      </c>
      <c r="I955" s="394"/>
      <c r="J955" s="392">
        <v>31.7</v>
      </c>
      <c r="K955" s="393">
        <v>24.9</v>
      </c>
      <c r="L955" s="392">
        <v>43.128065100000001</v>
      </c>
      <c r="M955" s="393">
        <v>3</v>
      </c>
      <c r="N955" s="392">
        <v>0.35</v>
      </c>
      <c r="O955" s="393">
        <v>0.15</v>
      </c>
      <c r="P955" s="392">
        <v>0.25980762000000002</v>
      </c>
      <c r="Q955" s="393">
        <v>3</v>
      </c>
      <c r="R955" s="392">
        <v>-4.5061388100000004</v>
      </c>
      <c r="S955" s="392">
        <v>0.80066637399999996</v>
      </c>
      <c r="T955" s="392">
        <f t="shared" si="14"/>
        <v>-0.97815912636505464</v>
      </c>
      <c r="U955" s="392"/>
    </row>
    <row r="956" spans="1:21">
      <c r="A956" s="392" t="s">
        <v>907</v>
      </c>
      <c r="B956" s="392" t="s">
        <v>44</v>
      </c>
      <c r="C956" s="392" t="s">
        <v>60</v>
      </c>
      <c r="D956" s="393">
        <v>35</v>
      </c>
      <c r="E956" s="393">
        <v>0.29409999999999997</v>
      </c>
      <c r="F956" s="394"/>
      <c r="G956" s="394"/>
      <c r="H956" s="394" t="s">
        <v>100</v>
      </c>
      <c r="I956" s="394"/>
      <c r="J956" s="392">
        <v>19.2</v>
      </c>
      <c r="K956" s="393">
        <v>9.2200000000000006</v>
      </c>
      <c r="L956" s="392">
        <v>15.9695084</v>
      </c>
      <c r="M956" s="393">
        <v>3</v>
      </c>
      <c r="N956" s="392">
        <v>2.52</v>
      </c>
      <c r="O956" s="393">
        <v>0.79</v>
      </c>
      <c r="P956" s="392">
        <v>1.36832014</v>
      </c>
      <c r="Q956" s="393">
        <v>3</v>
      </c>
      <c r="R956" s="392">
        <v>-2.0306513800000001</v>
      </c>
      <c r="S956" s="392">
        <v>0.328877317</v>
      </c>
      <c r="T956" s="392">
        <f t="shared" si="14"/>
        <v>-0.76795580110497241</v>
      </c>
      <c r="U956" s="392"/>
    </row>
    <row r="957" spans="1:21">
      <c r="A957" s="392" t="s">
        <v>907</v>
      </c>
      <c r="B957" s="392" t="s">
        <v>44</v>
      </c>
      <c r="C957" s="392" t="s">
        <v>60</v>
      </c>
      <c r="D957" s="393">
        <v>49</v>
      </c>
      <c r="E957" s="393">
        <v>0.4118</v>
      </c>
      <c r="F957" s="394"/>
      <c r="G957" s="394"/>
      <c r="H957" s="394" t="s">
        <v>100</v>
      </c>
      <c r="I957" s="394"/>
      <c r="J957" s="392">
        <v>12.7</v>
      </c>
      <c r="K957" s="393">
        <v>1.32</v>
      </c>
      <c r="L957" s="392">
        <v>2.2863070699999999</v>
      </c>
      <c r="M957" s="393">
        <v>3</v>
      </c>
      <c r="N957" s="392">
        <v>3.38</v>
      </c>
      <c r="O957" s="393">
        <v>1.83</v>
      </c>
      <c r="P957" s="392">
        <v>3.16965298</v>
      </c>
      <c r="Q957" s="393">
        <v>3</v>
      </c>
      <c r="R957" s="392">
        <v>-1.32372628</v>
      </c>
      <c r="S957" s="392">
        <v>0.30393864599999998</v>
      </c>
      <c r="T957" s="392">
        <f t="shared" si="14"/>
        <v>-0.57960199004975133</v>
      </c>
      <c r="U957" s="392"/>
    </row>
    <row r="958" spans="1:21">
      <c r="A958" s="392" t="s">
        <v>907</v>
      </c>
      <c r="B958" s="392" t="s">
        <v>44</v>
      </c>
      <c r="C958" s="392" t="s">
        <v>60</v>
      </c>
      <c r="D958" s="393">
        <v>70</v>
      </c>
      <c r="E958" s="393">
        <v>0.58819999999999995</v>
      </c>
      <c r="F958" s="394"/>
      <c r="G958" s="394"/>
      <c r="H958" s="394" t="s">
        <v>100</v>
      </c>
      <c r="I958" s="394"/>
      <c r="J958" s="392">
        <v>9.4</v>
      </c>
      <c r="K958" s="393">
        <v>1.67</v>
      </c>
      <c r="L958" s="392">
        <v>2.89252485</v>
      </c>
      <c r="M958" s="393">
        <v>3</v>
      </c>
      <c r="N958" s="392">
        <v>11.5</v>
      </c>
      <c r="O958" s="393">
        <v>0.27</v>
      </c>
      <c r="P958" s="392">
        <v>0.46765371999999999</v>
      </c>
      <c r="Q958" s="393">
        <v>3</v>
      </c>
      <c r="R958" s="392">
        <v>0.20163734999999999</v>
      </c>
      <c r="S958" s="392">
        <v>3.2114152999999999E-2</v>
      </c>
      <c r="T958" s="392">
        <f t="shared" si="14"/>
        <v>0.10047846889952151</v>
      </c>
      <c r="U958" s="392"/>
    </row>
    <row r="959" spans="1:21">
      <c r="A959" s="392" t="s">
        <v>907</v>
      </c>
      <c r="B959" s="392" t="s">
        <v>44</v>
      </c>
      <c r="C959" s="392" t="s">
        <v>60</v>
      </c>
      <c r="D959" s="393">
        <v>92</v>
      </c>
      <c r="E959" s="393">
        <v>0.77310000000000001</v>
      </c>
      <c r="F959" s="394"/>
      <c r="G959" s="394"/>
      <c r="H959" s="394" t="s">
        <v>100</v>
      </c>
      <c r="I959" s="394"/>
      <c r="J959" s="392">
        <v>12.4</v>
      </c>
      <c r="K959" s="393">
        <v>4.25</v>
      </c>
      <c r="L959" s="392">
        <v>7.3612159300000002</v>
      </c>
      <c r="M959" s="393">
        <v>3</v>
      </c>
      <c r="N959" s="392">
        <v>17.100000000000001</v>
      </c>
      <c r="O959" s="393">
        <v>5.59</v>
      </c>
      <c r="P959" s="392">
        <v>9.6821640099999993</v>
      </c>
      <c r="Q959" s="393">
        <v>3</v>
      </c>
      <c r="R959" s="392">
        <v>0.32138199000000001</v>
      </c>
      <c r="S959" s="392">
        <v>0.22433602699999999</v>
      </c>
      <c r="T959" s="392">
        <f t="shared" ref="T959:T1022" si="15">(N959-J959)/(J959+N959)</f>
        <v>0.15932203389830513</v>
      </c>
      <c r="U959" s="392"/>
    </row>
    <row r="960" spans="1:21">
      <c r="A960" s="392" t="s">
        <v>907</v>
      </c>
      <c r="B960" s="392" t="s">
        <v>44</v>
      </c>
      <c r="C960" s="392" t="s">
        <v>60</v>
      </c>
      <c r="D960" s="393">
        <v>119</v>
      </c>
      <c r="E960" s="393">
        <v>1</v>
      </c>
      <c r="F960" s="394"/>
      <c r="G960" s="394"/>
      <c r="H960" s="394" t="s">
        <v>100</v>
      </c>
      <c r="I960" s="394" t="s">
        <v>100</v>
      </c>
      <c r="J960" s="392">
        <v>16.100000000000001</v>
      </c>
      <c r="K960" s="393">
        <v>7.71</v>
      </c>
      <c r="L960" s="392">
        <v>13.354111700000001</v>
      </c>
      <c r="M960" s="393">
        <v>3</v>
      </c>
      <c r="N960" s="392">
        <v>16.899999999999999</v>
      </c>
      <c r="O960" s="393">
        <v>5.55</v>
      </c>
      <c r="P960" s="392">
        <v>9.6128819799999992</v>
      </c>
      <c r="Q960" s="393">
        <v>3</v>
      </c>
      <c r="R960" s="392">
        <v>4.8494349999999999E-2</v>
      </c>
      <c r="S960" s="392">
        <v>0.33717607300000002</v>
      </c>
      <c r="T960" s="392">
        <f t="shared" si="15"/>
        <v>2.4242424242424156E-2</v>
      </c>
      <c r="U960" s="392"/>
    </row>
    <row r="961" spans="1:21">
      <c r="A961" s="392" t="s">
        <v>908</v>
      </c>
      <c r="B961" s="392" t="s">
        <v>44</v>
      </c>
      <c r="C961" s="392" t="s">
        <v>60</v>
      </c>
      <c r="D961" s="393">
        <v>0</v>
      </c>
      <c r="E961" s="393">
        <v>0</v>
      </c>
      <c r="F961" s="394" t="s">
        <v>100</v>
      </c>
      <c r="G961" s="394"/>
      <c r="H961" s="394"/>
      <c r="I961" s="394"/>
      <c r="J961" s="392">
        <v>1.38</v>
      </c>
      <c r="K961" s="393">
        <v>0.38</v>
      </c>
      <c r="L961" s="392">
        <v>0.65817930999999996</v>
      </c>
      <c r="M961" s="393">
        <v>3</v>
      </c>
      <c r="N961" s="392">
        <v>3.06</v>
      </c>
      <c r="O961" s="393">
        <v>0.65</v>
      </c>
      <c r="P961" s="392">
        <v>1.12583302</v>
      </c>
      <c r="Q961" s="393">
        <v>3</v>
      </c>
      <c r="R961" s="392">
        <v>0.79633142000000001</v>
      </c>
      <c r="S961" s="392">
        <v>0.120945941</v>
      </c>
      <c r="T961" s="392">
        <f t="shared" si="15"/>
        <v>0.37837837837837845</v>
      </c>
      <c r="U961" s="392"/>
    </row>
    <row r="962" spans="1:21">
      <c r="A962" s="392" t="s">
        <v>908</v>
      </c>
      <c r="B962" s="392" t="s">
        <v>44</v>
      </c>
      <c r="C962" s="392" t="s">
        <v>60</v>
      </c>
      <c r="D962" s="393">
        <v>12</v>
      </c>
      <c r="E962" s="393">
        <v>0.1008</v>
      </c>
      <c r="F962" s="394"/>
      <c r="G962" s="394" t="s">
        <v>100</v>
      </c>
      <c r="H962" s="394" t="s">
        <v>100</v>
      </c>
      <c r="I962" s="394"/>
      <c r="J962" s="392">
        <v>1.99</v>
      </c>
      <c r="K962" s="393">
        <v>0.99</v>
      </c>
      <c r="L962" s="392">
        <v>1.7147303</v>
      </c>
      <c r="M962" s="393">
        <v>3</v>
      </c>
      <c r="N962" s="392">
        <v>0.03</v>
      </c>
      <c r="O962" s="393">
        <v>0.01</v>
      </c>
      <c r="P962" s="392">
        <v>1.7320510000000001E-2</v>
      </c>
      <c r="Q962" s="393">
        <v>3</v>
      </c>
      <c r="R962" s="392">
        <v>-4.1946925400000001</v>
      </c>
      <c r="S962" s="392">
        <v>0.358604861</v>
      </c>
      <c r="T962" s="392">
        <f t="shared" si="15"/>
        <v>-0.97029702970297027</v>
      </c>
      <c r="U962" s="392"/>
    </row>
    <row r="963" spans="1:21">
      <c r="A963" s="392" t="s">
        <v>908</v>
      </c>
      <c r="B963" s="392" t="s">
        <v>44</v>
      </c>
      <c r="C963" s="392" t="s">
        <v>60</v>
      </c>
      <c r="D963" s="393">
        <v>21</v>
      </c>
      <c r="E963" s="393">
        <v>0.17649999999999999</v>
      </c>
      <c r="F963" s="394"/>
      <c r="G963" s="394"/>
      <c r="H963" s="394" t="s">
        <v>100</v>
      </c>
      <c r="I963" s="394"/>
      <c r="J963" s="392">
        <v>31.7</v>
      </c>
      <c r="K963" s="393">
        <v>24.9</v>
      </c>
      <c r="L963" s="392">
        <v>43.128065100000001</v>
      </c>
      <c r="M963" s="393">
        <v>3</v>
      </c>
      <c r="N963" s="392">
        <v>0.14000000000000001</v>
      </c>
      <c r="O963" s="393">
        <v>0.01</v>
      </c>
      <c r="P963" s="392">
        <v>1.7320510000000001E-2</v>
      </c>
      <c r="Q963" s="393">
        <v>3</v>
      </c>
      <c r="R963" s="392">
        <v>-5.4224295400000004</v>
      </c>
      <c r="S963" s="392">
        <v>0.62209494600000004</v>
      </c>
      <c r="T963" s="392">
        <f t="shared" si="15"/>
        <v>-0.9912060301507537</v>
      </c>
      <c r="U963" s="392"/>
    </row>
    <row r="964" spans="1:21">
      <c r="A964" s="392" t="s">
        <v>908</v>
      </c>
      <c r="B964" s="392" t="s">
        <v>44</v>
      </c>
      <c r="C964" s="392" t="s">
        <v>60</v>
      </c>
      <c r="D964" s="393">
        <v>35</v>
      </c>
      <c r="E964" s="393">
        <v>0.29409999999999997</v>
      </c>
      <c r="F964" s="394"/>
      <c r="G964" s="394"/>
      <c r="H964" s="394" t="s">
        <v>100</v>
      </c>
      <c r="I964" s="394"/>
      <c r="J964" s="392">
        <v>19.2</v>
      </c>
      <c r="K964" s="393">
        <v>9.2200000000000006</v>
      </c>
      <c r="L964" s="392">
        <v>15.9695084</v>
      </c>
      <c r="M964" s="393">
        <v>3</v>
      </c>
      <c r="N964" s="392">
        <v>0.38</v>
      </c>
      <c r="O964" s="393">
        <v>0.23</v>
      </c>
      <c r="P964" s="392">
        <v>0.39837169</v>
      </c>
      <c r="Q964" s="393">
        <v>3</v>
      </c>
      <c r="R964" s="392">
        <v>-3.9224943099999998</v>
      </c>
      <c r="S964" s="392">
        <v>0.596943534</v>
      </c>
      <c r="T964" s="392">
        <f t="shared" si="15"/>
        <v>-0.96118488253319723</v>
      </c>
      <c r="U964" s="392"/>
    </row>
    <row r="965" spans="1:21">
      <c r="A965" s="392" t="s">
        <v>908</v>
      </c>
      <c r="B965" s="392" t="s">
        <v>44</v>
      </c>
      <c r="C965" s="392" t="s">
        <v>60</v>
      </c>
      <c r="D965" s="393">
        <v>49</v>
      </c>
      <c r="E965" s="393">
        <v>0.4118</v>
      </c>
      <c r="F965" s="394"/>
      <c r="G965" s="394"/>
      <c r="H965" s="394" t="s">
        <v>100</v>
      </c>
      <c r="I965" s="394"/>
      <c r="J965" s="392">
        <v>12.7</v>
      </c>
      <c r="K965" s="393">
        <v>1.32</v>
      </c>
      <c r="L965" s="392">
        <v>2.2863070699999999</v>
      </c>
      <c r="M965" s="393">
        <v>3</v>
      </c>
      <c r="N965" s="392">
        <v>0.4</v>
      </c>
      <c r="O965" s="393">
        <v>0.19</v>
      </c>
      <c r="P965" s="392">
        <v>0.32908965000000001</v>
      </c>
      <c r="Q965" s="393">
        <v>3</v>
      </c>
      <c r="R965" s="392">
        <v>-3.4578927300000002</v>
      </c>
      <c r="S965" s="392">
        <v>0.236427902</v>
      </c>
      <c r="T965" s="392">
        <f t="shared" si="15"/>
        <v>-0.93893129770992356</v>
      </c>
      <c r="U965" s="392"/>
    </row>
    <row r="966" spans="1:21">
      <c r="A966" s="392" t="s">
        <v>908</v>
      </c>
      <c r="B966" s="392" t="s">
        <v>44</v>
      </c>
      <c r="C966" s="392" t="s">
        <v>60</v>
      </c>
      <c r="D966" s="393">
        <v>70</v>
      </c>
      <c r="E966" s="393">
        <v>0.58819999999999995</v>
      </c>
      <c r="F966" s="394"/>
      <c r="G966" s="394"/>
      <c r="H966" s="394" t="s">
        <v>100</v>
      </c>
      <c r="I966" s="394"/>
      <c r="J966" s="392">
        <v>9.4</v>
      </c>
      <c r="K966" s="393">
        <v>1.67</v>
      </c>
      <c r="L966" s="392">
        <v>2.89252485</v>
      </c>
      <c r="M966" s="393">
        <v>3</v>
      </c>
      <c r="N966" s="392">
        <v>0.98</v>
      </c>
      <c r="O966" s="393">
        <v>0.41</v>
      </c>
      <c r="P966" s="392">
        <v>0.71014082999999995</v>
      </c>
      <c r="Q966" s="393">
        <v>3</v>
      </c>
      <c r="R966" s="392">
        <v>-2.2609124</v>
      </c>
      <c r="S966" s="392">
        <v>0.206594161</v>
      </c>
      <c r="T966" s="392">
        <f t="shared" si="15"/>
        <v>-0.81117533718689783</v>
      </c>
      <c r="U966" s="392"/>
    </row>
    <row r="967" spans="1:21">
      <c r="A967" s="392" t="s">
        <v>908</v>
      </c>
      <c r="B967" s="392" t="s">
        <v>44</v>
      </c>
      <c r="C967" s="392" t="s">
        <v>60</v>
      </c>
      <c r="D967" s="393">
        <v>92</v>
      </c>
      <c r="E967" s="393">
        <v>0.77310000000000001</v>
      </c>
      <c r="F967" s="394"/>
      <c r="G967" s="394"/>
      <c r="H967" s="394" t="s">
        <v>100</v>
      </c>
      <c r="I967" s="394"/>
      <c r="J967" s="392">
        <v>12.4</v>
      </c>
      <c r="K967" s="393">
        <v>4.25</v>
      </c>
      <c r="L967" s="392">
        <v>7.3612159300000002</v>
      </c>
      <c r="M967" s="393">
        <v>3</v>
      </c>
      <c r="N967" s="392">
        <v>4.24</v>
      </c>
      <c r="O967" s="393">
        <v>2.11</v>
      </c>
      <c r="P967" s="392">
        <v>3.6546272000000002</v>
      </c>
      <c r="Q967" s="393">
        <v>3</v>
      </c>
      <c r="R967" s="392">
        <v>-1.0731332</v>
      </c>
      <c r="S967" s="392">
        <v>0.36511910600000003</v>
      </c>
      <c r="T967" s="392">
        <f t="shared" si="15"/>
        <v>-0.49038461538461536</v>
      </c>
      <c r="U967" s="392"/>
    </row>
    <row r="968" spans="1:21">
      <c r="A968" s="392" t="s">
        <v>908</v>
      </c>
      <c r="B968" s="392" t="s">
        <v>44</v>
      </c>
      <c r="C968" s="392" t="s">
        <v>60</v>
      </c>
      <c r="D968" s="393">
        <v>119</v>
      </c>
      <c r="E968" s="393">
        <v>1</v>
      </c>
      <c r="F968" s="394"/>
      <c r="G968" s="394"/>
      <c r="H968" s="394" t="s">
        <v>100</v>
      </c>
      <c r="I968" s="394" t="s">
        <v>100</v>
      </c>
      <c r="J968" s="392">
        <v>16.100000000000001</v>
      </c>
      <c r="K968" s="393">
        <v>7.71</v>
      </c>
      <c r="L968" s="392">
        <v>13.354111700000001</v>
      </c>
      <c r="M968" s="393">
        <v>3</v>
      </c>
      <c r="N968" s="393">
        <v>10.6</v>
      </c>
      <c r="O968" s="392">
        <v>4.8</v>
      </c>
      <c r="P968" s="392">
        <v>8.3138438800000003</v>
      </c>
      <c r="Q968" s="393">
        <v>3</v>
      </c>
      <c r="R968" s="392">
        <v>-0.41796527</v>
      </c>
      <c r="S968" s="392">
        <v>0.434383138</v>
      </c>
      <c r="T968" s="392">
        <f t="shared" si="15"/>
        <v>-0.20599250936329591</v>
      </c>
      <c r="U968" s="392"/>
    </row>
    <row r="969" spans="1:21">
      <c r="A969" s="392" t="s">
        <v>909</v>
      </c>
      <c r="B969" s="392" t="s">
        <v>44</v>
      </c>
      <c r="C969" s="392" t="s">
        <v>60</v>
      </c>
      <c r="D969" s="393">
        <v>0</v>
      </c>
      <c r="E969" s="393">
        <v>0</v>
      </c>
      <c r="F969" s="394" t="s">
        <v>100</v>
      </c>
      <c r="G969" s="394"/>
      <c r="H969" s="394"/>
      <c r="I969" s="394"/>
      <c r="J969" s="392">
        <v>1.38</v>
      </c>
      <c r="K969" s="393">
        <v>0.38</v>
      </c>
      <c r="L969" s="392">
        <v>0.65817930999999996</v>
      </c>
      <c r="M969" s="393">
        <v>3</v>
      </c>
      <c r="N969" s="392">
        <v>4.24</v>
      </c>
      <c r="O969" s="393">
        <v>1.8</v>
      </c>
      <c r="P969" s="392">
        <v>3.1176914500000001</v>
      </c>
      <c r="Q969" s="393">
        <v>3</v>
      </c>
      <c r="R969" s="392">
        <v>1.12247977</v>
      </c>
      <c r="S969" s="392">
        <v>0.25604868600000003</v>
      </c>
      <c r="T969" s="392">
        <f t="shared" si="15"/>
        <v>0.50889679715302494</v>
      </c>
      <c r="U969" s="392"/>
    </row>
    <row r="970" spans="1:21">
      <c r="A970" s="392" t="s">
        <v>909</v>
      </c>
      <c r="B970" s="392" t="s">
        <v>44</v>
      </c>
      <c r="C970" s="392" t="s">
        <v>60</v>
      </c>
      <c r="D970" s="393">
        <v>12</v>
      </c>
      <c r="E970" s="393">
        <v>0.1008</v>
      </c>
      <c r="F970" s="394"/>
      <c r="G970" s="394" t="s">
        <v>100</v>
      </c>
      <c r="H970" s="394" t="s">
        <v>100</v>
      </c>
      <c r="I970" s="394"/>
      <c r="J970" s="392">
        <v>1.99</v>
      </c>
      <c r="K970" s="393">
        <v>0.99</v>
      </c>
      <c r="L970" s="392">
        <v>1.7147303</v>
      </c>
      <c r="M970" s="393">
        <v>3</v>
      </c>
      <c r="N970" s="392">
        <v>0.02</v>
      </c>
      <c r="O970" s="393">
        <v>0.02</v>
      </c>
      <c r="P970" s="392">
        <v>3.4641020000000002E-2</v>
      </c>
      <c r="Q970" s="393">
        <v>3</v>
      </c>
      <c r="R970" s="392">
        <v>-4.6001576399999999</v>
      </c>
      <c r="S970" s="392">
        <v>1.2474937500000001</v>
      </c>
      <c r="T970" s="392">
        <f t="shared" si="15"/>
        <v>-0.98009950248756228</v>
      </c>
      <c r="U970" s="392"/>
    </row>
    <row r="971" spans="1:21">
      <c r="A971" s="392" t="s">
        <v>909</v>
      </c>
      <c r="B971" s="392" t="s">
        <v>44</v>
      </c>
      <c r="C971" s="392" t="s">
        <v>60</v>
      </c>
      <c r="D971" s="393">
        <v>21</v>
      </c>
      <c r="E971" s="393">
        <v>0.17649999999999999</v>
      </c>
      <c r="F971" s="394"/>
      <c r="G971" s="394"/>
      <c r="H971" s="394" t="s">
        <v>100</v>
      </c>
      <c r="I971" s="394"/>
      <c r="J971" s="392">
        <v>31.7</v>
      </c>
      <c r="K971" s="393">
        <v>24.9</v>
      </c>
      <c r="L971" s="392">
        <v>43.128065100000001</v>
      </c>
      <c r="M971" s="393">
        <v>3</v>
      </c>
      <c r="N971" s="392">
        <v>0.02</v>
      </c>
      <c r="O971" s="393">
        <v>0.02</v>
      </c>
      <c r="P971" s="392">
        <v>3.4641020000000002E-2</v>
      </c>
      <c r="Q971" s="393">
        <v>3</v>
      </c>
      <c r="R971" s="392">
        <v>-7.36833969</v>
      </c>
      <c r="S971" s="392">
        <v>1.616992905</v>
      </c>
      <c r="T971" s="392">
        <f t="shared" si="15"/>
        <v>-0.99873896595208078</v>
      </c>
      <c r="U971" s="392"/>
    </row>
    <row r="972" spans="1:21">
      <c r="A972" s="392" t="s">
        <v>909</v>
      </c>
      <c r="B972" s="392" t="s">
        <v>44</v>
      </c>
      <c r="C972" s="392" t="s">
        <v>60</v>
      </c>
      <c r="D972" s="393">
        <v>35</v>
      </c>
      <c r="E972" s="393">
        <v>0.29409999999999997</v>
      </c>
      <c r="F972" s="394"/>
      <c r="G972" s="394"/>
      <c r="H972" s="394" t="s">
        <v>100</v>
      </c>
      <c r="I972" s="394"/>
      <c r="J972" s="392">
        <v>19.2</v>
      </c>
      <c r="K972" s="393">
        <v>9.2200000000000006</v>
      </c>
      <c r="L972" s="392">
        <v>15.9695084</v>
      </c>
      <c r="M972" s="393">
        <v>3</v>
      </c>
      <c r="N972" s="392">
        <v>0.03</v>
      </c>
      <c r="O972" s="393">
        <v>0.03</v>
      </c>
      <c r="P972" s="392">
        <v>5.1961519999999997E-2</v>
      </c>
      <c r="Q972" s="393">
        <v>3</v>
      </c>
      <c r="R972" s="392">
        <v>-6.4614681799999998</v>
      </c>
      <c r="S972" s="392">
        <v>1.2306000429999999</v>
      </c>
      <c r="T972" s="392">
        <f t="shared" si="15"/>
        <v>-0.99687987519500765</v>
      </c>
      <c r="U972" s="392"/>
    </row>
    <row r="973" spans="1:21">
      <c r="A973" s="392" t="s">
        <v>909</v>
      </c>
      <c r="B973" s="392" t="s">
        <v>44</v>
      </c>
      <c r="C973" s="392" t="s">
        <v>60</v>
      </c>
      <c r="D973" s="393">
        <v>49</v>
      </c>
      <c r="E973" s="393">
        <v>0.4118</v>
      </c>
      <c r="F973" s="394"/>
      <c r="G973" s="394"/>
      <c r="H973" s="394" t="s">
        <v>100</v>
      </c>
      <c r="I973" s="394"/>
      <c r="J973" s="392">
        <v>12.7</v>
      </c>
      <c r="K973" s="393">
        <v>1.32</v>
      </c>
      <c r="L973" s="392">
        <v>2.2863070699999999</v>
      </c>
      <c r="M973" s="393">
        <v>3</v>
      </c>
      <c r="N973" s="392">
        <v>0.19</v>
      </c>
      <c r="O973" s="393">
        <v>0.15</v>
      </c>
      <c r="P973" s="392">
        <v>0.25980762000000002</v>
      </c>
      <c r="Q973" s="393">
        <v>3</v>
      </c>
      <c r="R973" s="392">
        <v>-4.2023332</v>
      </c>
      <c r="S973" s="392">
        <v>0.63407159999999996</v>
      </c>
      <c r="T973" s="392">
        <f t="shared" si="15"/>
        <v>-0.97051978277734685</v>
      </c>
      <c r="U973" s="392"/>
    </row>
    <row r="974" spans="1:21">
      <c r="A974" s="392" t="s">
        <v>909</v>
      </c>
      <c r="B974" s="392" t="s">
        <v>44</v>
      </c>
      <c r="C974" s="392" t="s">
        <v>60</v>
      </c>
      <c r="D974" s="393">
        <v>70</v>
      </c>
      <c r="E974" s="393">
        <v>0.58819999999999995</v>
      </c>
      <c r="F974" s="394"/>
      <c r="G974" s="394"/>
      <c r="H974" s="394" t="s">
        <v>100</v>
      </c>
      <c r="I974" s="394"/>
      <c r="J974" s="392">
        <v>9.4</v>
      </c>
      <c r="K974" s="393">
        <v>1.67</v>
      </c>
      <c r="L974" s="392">
        <v>2.89252485</v>
      </c>
      <c r="M974" s="393">
        <v>3</v>
      </c>
      <c r="N974" s="392">
        <v>1.26</v>
      </c>
      <c r="O974" s="393">
        <v>0.99</v>
      </c>
      <c r="P974" s="392">
        <v>1.7147303</v>
      </c>
      <c r="Q974" s="393">
        <v>3</v>
      </c>
      <c r="R974" s="392">
        <v>-2.0095979700000002</v>
      </c>
      <c r="S974" s="392">
        <v>0.64890986299999998</v>
      </c>
      <c r="T974" s="392">
        <f t="shared" si="15"/>
        <v>-0.76360225140712945</v>
      </c>
      <c r="U974" s="392"/>
    </row>
    <row r="975" spans="1:21">
      <c r="A975" s="392" t="s">
        <v>909</v>
      </c>
      <c r="B975" s="392" t="s">
        <v>44</v>
      </c>
      <c r="C975" s="392" t="s">
        <v>60</v>
      </c>
      <c r="D975" s="393">
        <v>92</v>
      </c>
      <c r="E975" s="393">
        <v>0.77310000000000001</v>
      </c>
      <c r="F975" s="394"/>
      <c r="G975" s="394"/>
      <c r="H975" s="394" t="s">
        <v>100</v>
      </c>
      <c r="I975" s="394"/>
      <c r="J975" s="392">
        <v>12.4</v>
      </c>
      <c r="K975" s="393">
        <v>4.25</v>
      </c>
      <c r="L975" s="392">
        <v>7.3612159300000002</v>
      </c>
      <c r="M975" s="393">
        <v>3</v>
      </c>
      <c r="N975" s="392">
        <v>1.32</v>
      </c>
      <c r="O975" s="393">
        <v>0.73</v>
      </c>
      <c r="P975" s="392">
        <v>1.2643970899999999</v>
      </c>
      <c r="Q975" s="393">
        <v>3</v>
      </c>
      <c r="R975" s="392">
        <v>-2.2400647400000002</v>
      </c>
      <c r="S975" s="392">
        <v>0.42331455000000001</v>
      </c>
      <c r="T975" s="392">
        <f t="shared" si="15"/>
        <v>-0.80758017492711365</v>
      </c>
      <c r="U975" s="392"/>
    </row>
    <row r="976" spans="1:21">
      <c r="A976" s="392" t="s">
        <v>909</v>
      </c>
      <c r="B976" s="392" t="s">
        <v>44</v>
      </c>
      <c r="C976" s="392" t="s">
        <v>60</v>
      </c>
      <c r="D976" s="393">
        <v>119</v>
      </c>
      <c r="E976" s="393">
        <v>1</v>
      </c>
      <c r="F976" s="394"/>
      <c r="G976" s="394"/>
      <c r="H976" s="394" t="s">
        <v>100</v>
      </c>
      <c r="I976" s="394" t="s">
        <v>100</v>
      </c>
      <c r="J976" s="392">
        <v>16.100000000000001</v>
      </c>
      <c r="K976" s="393">
        <v>7.71</v>
      </c>
      <c r="L976" s="392">
        <v>13.354111700000001</v>
      </c>
      <c r="M976" s="393">
        <v>3</v>
      </c>
      <c r="N976" s="392">
        <v>4.55</v>
      </c>
      <c r="O976" s="393">
        <v>2.23</v>
      </c>
      <c r="P976" s="392">
        <v>3.8624733</v>
      </c>
      <c r="Q976" s="393">
        <v>3</v>
      </c>
      <c r="R976" s="392">
        <v>-1.26369204</v>
      </c>
      <c r="S976" s="392">
        <v>0.46953566200000002</v>
      </c>
      <c r="T976" s="392">
        <f t="shared" si="15"/>
        <v>-0.55932203389830504</v>
      </c>
      <c r="U976" s="392"/>
    </row>
    <row r="977" spans="1:21">
      <c r="A977" s="392" t="s">
        <v>912</v>
      </c>
      <c r="B977" s="392" t="s">
        <v>44</v>
      </c>
      <c r="C977" s="392" t="s">
        <v>60</v>
      </c>
      <c r="D977" s="393">
        <v>0</v>
      </c>
      <c r="E977" s="393">
        <v>0</v>
      </c>
      <c r="F977" s="394" t="s">
        <v>100</v>
      </c>
      <c r="G977" s="394"/>
      <c r="H977" s="394"/>
      <c r="I977" s="394"/>
      <c r="J977" s="392">
        <v>19.8</v>
      </c>
      <c r="K977" s="393">
        <v>7.06</v>
      </c>
      <c r="L977" s="392">
        <v>12.228278700000001</v>
      </c>
      <c r="M977" s="393">
        <v>3</v>
      </c>
      <c r="N977" s="392">
        <v>26</v>
      </c>
      <c r="O977" s="393">
        <v>7.71</v>
      </c>
      <c r="P977" s="392">
        <v>13.354111700000001</v>
      </c>
      <c r="Q977" s="393">
        <v>3</v>
      </c>
      <c r="R977" s="392">
        <v>0.27241460000000001</v>
      </c>
      <c r="S977" s="392">
        <v>0.215074127</v>
      </c>
      <c r="T977" s="392">
        <f t="shared" si="15"/>
        <v>0.13537117903930129</v>
      </c>
      <c r="U977" s="392"/>
    </row>
    <row r="978" spans="1:21">
      <c r="A978" s="392" t="s">
        <v>912</v>
      </c>
      <c r="B978" s="392" t="s">
        <v>44</v>
      </c>
      <c r="C978" s="392" t="s">
        <v>60</v>
      </c>
      <c r="D978" s="393">
        <v>12</v>
      </c>
      <c r="E978" s="393">
        <v>0.1008</v>
      </c>
      <c r="F978" s="394"/>
      <c r="G978" s="394" t="s">
        <v>100</v>
      </c>
      <c r="H978" s="394" t="s">
        <v>100</v>
      </c>
      <c r="I978" s="394"/>
      <c r="J978" s="392">
        <v>21.9</v>
      </c>
      <c r="K978" s="393">
        <v>4.7</v>
      </c>
      <c r="L978" s="392">
        <v>8.1406387999999996</v>
      </c>
      <c r="M978" s="393">
        <v>3</v>
      </c>
      <c r="N978" s="392">
        <v>19.600000000000001</v>
      </c>
      <c r="O978" s="393">
        <v>5.21</v>
      </c>
      <c r="P978" s="392">
        <v>9.0239847100000006</v>
      </c>
      <c r="Q978" s="393">
        <v>3</v>
      </c>
      <c r="R978" s="392">
        <v>-0.11095707</v>
      </c>
      <c r="S978" s="392">
        <v>0.116716575</v>
      </c>
      <c r="T978" s="392">
        <f t="shared" si="15"/>
        <v>-5.5421686746987886E-2</v>
      </c>
      <c r="U978" s="392"/>
    </row>
    <row r="979" spans="1:21">
      <c r="A979" s="392" t="s">
        <v>912</v>
      </c>
      <c r="B979" s="392" t="s">
        <v>44</v>
      </c>
      <c r="C979" s="392" t="s">
        <v>60</v>
      </c>
      <c r="D979" s="393">
        <v>21</v>
      </c>
      <c r="E979" s="393">
        <v>0.17649999999999999</v>
      </c>
      <c r="F979" s="394"/>
      <c r="G979" s="394"/>
      <c r="H979" s="394" t="s">
        <v>100</v>
      </c>
      <c r="I979" s="394"/>
      <c r="J979" s="392">
        <v>59.3</v>
      </c>
      <c r="K979" s="393">
        <v>10.4</v>
      </c>
      <c r="L979" s="392">
        <v>18.013328399999999</v>
      </c>
      <c r="M979" s="393">
        <v>3</v>
      </c>
      <c r="N979" s="392">
        <v>54.6</v>
      </c>
      <c r="O979" s="393">
        <v>15.7</v>
      </c>
      <c r="P979" s="392">
        <v>27.193197699999999</v>
      </c>
      <c r="Q979" s="393">
        <v>3</v>
      </c>
      <c r="R979" s="392">
        <v>-8.2575419999999997E-2</v>
      </c>
      <c r="S979" s="392">
        <v>0.113440523</v>
      </c>
      <c r="T979" s="392">
        <f t="shared" si="15"/>
        <v>-4.1264266900790124E-2</v>
      </c>
      <c r="U979" s="392"/>
    </row>
    <row r="980" spans="1:21">
      <c r="A980" s="392" t="s">
        <v>912</v>
      </c>
      <c r="B980" s="392" t="s">
        <v>44</v>
      </c>
      <c r="C980" s="392" t="s">
        <v>60</v>
      </c>
      <c r="D980" s="393">
        <v>35</v>
      </c>
      <c r="E980" s="393">
        <v>0.29409999999999997</v>
      </c>
      <c r="F980" s="394"/>
      <c r="G980" s="394"/>
      <c r="H980" s="394" t="s">
        <v>100</v>
      </c>
      <c r="I980" s="394"/>
      <c r="J980" s="392">
        <v>15.2</v>
      </c>
      <c r="K980" s="393">
        <v>2.93</v>
      </c>
      <c r="L980" s="392">
        <v>5.0749088699999998</v>
      </c>
      <c r="M980" s="393">
        <v>3</v>
      </c>
      <c r="N980" s="392">
        <v>38.9</v>
      </c>
      <c r="O980" s="393">
        <v>10.3</v>
      </c>
      <c r="P980" s="392">
        <v>17.840123299999998</v>
      </c>
      <c r="Q980" s="393">
        <v>3</v>
      </c>
      <c r="R980" s="392">
        <v>0.93969882000000005</v>
      </c>
      <c r="S980" s="392">
        <v>0.107266873</v>
      </c>
      <c r="T980" s="392">
        <f t="shared" si="15"/>
        <v>0.43807763401109062</v>
      </c>
      <c r="U980" s="392"/>
    </row>
    <row r="981" spans="1:21">
      <c r="A981" s="392" t="s">
        <v>912</v>
      </c>
      <c r="B981" s="392" t="s">
        <v>44</v>
      </c>
      <c r="C981" s="392" t="s">
        <v>60</v>
      </c>
      <c r="D981" s="393">
        <v>49</v>
      </c>
      <c r="E981" s="393">
        <v>0.4118</v>
      </c>
      <c r="F981" s="394"/>
      <c r="G981" s="394"/>
      <c r="H981" s="394" t="s">
        <v>100</v>
      </c>
      <c r="I981" s="394"/>
      <c r="J981" s="392">
        <v>13.6</v>
      </c>
      <c r="K981" s="393">
        <v>7.77</v>
      </c>
      <c r="L981" s="392">
        <v>13.4580348</v>
      </c>
      <c r="M981" s="393">
        <v>3</v>
      </c>
      <c r="N981" s="392">
        <v>16.7</v>
      </c>
      <c r="O981" s="393">
        <v>3.52</v>
      </c>
      <c r="P981" s="392">
        <v>6.0968188400000001</v>
      </c>
      <c r="Q981" s="393">
        <v>3</v>
      </c>
      <c r="R981" s="392">
        <v>0.20533893</v>
      </c>
      <c r="S981" s="392">
        <v>0.37083812700000002</v>
      </c>
      <c r="T981" s="392">
        <f t="shared" si="15"/>
        <v>0.10231023102310231</v>
      </c>
      <c r="U981" s="392"/>
    </row>
    <row r="982" spans="1:21">
      <c r="A982" s="392" t="s">
        <v>912</v>
      </c>
      <c r="B982" s="392" t="s">
        <v>44</v>
      </c>
      <c r="C982" s="392" t="s">
        <v>60</v>
      </c>
      <c r="D982" s="393">
        <v>70</v>
      </c>
      <c r="E982" s="393">
        <v>0.58819999999999995</v>
      </c>
      <c r="F982" s="394"/>
      <c r="G982" s="394"/>
      <c r="H982" s="394" t="s">
        <v>100</v>
      </c>
      <c r="I982" s="394"/>
      <c r="J982" s="392">
        <v>20.9</v>
      </c>
      <c r="K982" s="393">
        <v>12.4</v>
      </c>
      <c r="L982" s="392">
        <v>21.477429999999998</v>
      </c>
      <c r="M982" s="393">
        <v>3</v>
      </c>
      <c r="N982" s="392">
        <v>10.9</v>
      </c>
      <c r="O982" s="393">
        <v>4.95</v>
      </c>
      <c r="P982" s="392">
        <v>8.5736515000000004</v>
      </c>
      <c r="Q982" s="393">
        <v>3</v>
      </c>
      <c r="R982" s="392">
        <v>-0.65098637000000004</v>
      </c>
      <c r="S982" s="392">
        <v>0.55823923399999997</v>
      </c>
      <c r="T982" s="392">
        <f t="shared" si="15"/>
        <v>-0.31446540880503143</v>
      </c>
      <c r="U982" s="392"/>
    </row>
    <row r="983" spans="1:21">
      <c r="A983" s="392" t="s">
        <v>912</v>
      </c>
      <c r="B983" s="392" t="s">
        <v>44</v>
      </c>
      <c r="C983" s="392" t="s">
        <v>60</v>
      </c>
      <c r="D983" s="393">
        <v>92</v>
      </c>
      <c r="E983" s="393">
        <v>0.77310000000000001</v>
      </c>
      <c r="F983" s="394"/>
      <c r="G983" s="394"/>
      <c r="H983" s="394" t="s">
        <v>100</v>
      </c>
      <c r="I983" s="394"/>
      <c r="J983" s="392">
        <v>41.8</v>
      </c>
      <c r="K983" s="393">
        <v>13.2</v>
      </c>
      <c r="L983" s="392">
        <v>22.863070700000002</v>
      </c>
      <c r="M983" s="393">
        <v>3</v>
      </c>
      <c r="N983" s="392">
        <v>15.2</v>
      </c>
      <c r="O983" s="393">
        <v>2.2999999999999998</v>
      </c>
      <c r="P983" s="392">
        <v>3.9837168599999999</v>
      </c>
      <c r="Q983" s="393">
        <v>3</v>
      </c>
      <c r="R983" s="392">
        <v>-1.0116009100000001</v>
      </c>
      <c r="S983" s="392">
        <v>0.12261946</v>
      </c>
      <c r="T983" s="392">
        <f t="shared" si="15"/>
        <v>-0.46666666666666662</v>
      </c>
      <c r="U983" s="392"/>
    </row>
    <row r="984" spans="1:21">
      <c r="A984" s="392" t="s">
        <v>912</v>
      </c>
      <c r="B984" s="392" t="s">
        <v>44</v>
      </c>
      <c r="C984" s="392" t="s">
        <v>60</v>
      </c>
      <c r="D984" s="393">
        <v>119</v>
      </c>
      <c r="E984" s="393">
        <v>1</v>
      </c>
      <c r="F984" s="394"/>
      <c r="G984" s="394"/>
      <c r="H984" s="394" t="s">
        <v>100</v>
      </c>
      <c r="I984" s="394" t="s">
        <v>100</v>
      </c>
      <c r="J984" s="392">
        <v>24.2</v>
      </c>
      <c r="K984" s="393">
        <v>7.97</v>
      </c>
      <c r="L984" s="392">
        <v>13.8044449</v>
      </c>
      <c r="M984" s="393">
        <v>3</v>
      </c>
      <c r="N984" s="392">
        <v>51.1</v>
      </c>
      <c r="O984" s="393">
        <v>30.5</v>
      </c>
      <c r="P984" s="392">
        <v>52.827549599999998</v>
      </c>
      <c r="Q984" s="393">
        <v>3</v>
      </c>
      <c r="R984" s="392">
        <v>0.74743185999999995</v>
      </c>
      <c r="S984" s="392">
        <v>0.46471653899999998</v>
      </c>
      <c r="T984" s="392">
        <f t="shared" si="15"/>
        <v>0.35723771580345287</v>
      </c>
      <c r="U984" s="392"/>
    </row>
    <row r="985" spans="1:21">
      <c r="A985" s="392" t="s">
        <v>913</v>
      </c>
      <c r="B985" s="392" t="s">
        <v>44</v>
      </c>
      <c r="C985" s="392" t="s">
        <v>60</v>
      </c>
      <c r="D985" s="393">
        <v>0</v>
      </c>
      <c r="E985" s="393">
        <v>0</v>
      </c>
      <c r="F985" s="394" t="s">
        <v>100</v>
      </c>
      <c r="G985" s="394"/>
      <c r="H985" s="394"/>
      <c r="I985" s="394"/>
      <c r="J985" s="392">
        <v>19.8</v>
      </c>
      <c r="K985" s="393">
        <v>7.06</v>
      </c>
      <c r="L985" s="392">
        <v>12.228278700000001</v>
      </c>
      <c r="M985" s="393">
        <v>3</v>
      </c>
      <c r="N985" s="392">
        <v>22.5</v>
      </c>
      <c r="O985" s="393">
        <v>2.97</v>
      </c>
      <c r="P985" s="392">
        <v>5.1441908999999999</v>
      </c>
      <c r="Q985" s="393">
        <v>3</v>
      </c>
      <c r="R985" s="392">
        <v>0.12783337</v>
      </c>
      <c r="S985" s="392">
        <v>0.14456306699999999</v>
      </c>
      <c r="T985" s="392">
        <f t="shared" si="15"/>
        <v>6.3829787234042534E-2</v>
      </c>
      <c r="U985" s="392"/>
    </row>
    <row r="986" spans="1:21">
      <c r="A986" s="392" t="s">
        <v>913</v>
      </c>
      <c r="B986" s="392" t="s">
        <v>44</v>
      </c>
      <c r="C986" s="392" t="s">
        <v>60</v>
      </c>
      <c r="D986" s="393">
        <v>12</v>
      </c>
      <c r="E986" s="393">
        <v>0.1008</v>
      </c>
      <c r="F986" s="394"/>
      <c r="G986" s="394" t="s">
        <v>100</v>
      </c>
      <c r="H986" s="394" t="s">
        <v>100</v>
      </c>
      <c r="I986" s="394"/>
      <c r="J986" s="392">
        <v>21.9</v>
      </c>
      <c r="K986" s="393">
        <v>4.7</v>
      </c>
      <c r="L986" s="392">
        <v>8.1406387999999996</v>
      </c>
      <c r="M986" s="393">
        <v>3</v>
      </c>
      <c r="N986" s="392">
        <v>22.9</v>
      </c>
      <c r="O986" s="393">
        <v>3.31</v>
      </c>
      <c r="P986" s="392">
        <v>5.7330881700000003</v>
      </c>
      <c r="Q986" s="393">
        <v>3</v>
      </c>
      <c r="R986" s="392">
        <v>4.4650269999999999E-2</v>
      </c>
      <c r="S986" s="392">
        <v>6.6950495999999998E-2</v>
      </c>
      <c r="T986" s="392">
        <f t="shared" si="15"/>
        <v>2.2321428571428572E-2</v>
      </c>
      <c r="U986" s="392"/>
    </row>
    <row r="987" spans="1:21">
      <c r="A987" s="392" t="s">
        <v>913</v>
      </c>
      <c r="B987" s="392" t="s">
        <v>44</v>
      </c>
      <c r="C987" s="392" t="s">
        <v>60</v>
      </c>
      <c r="D987" s="393">
        <v>21</v>
      </c>
      <c r="E987" s="393">
        <v>0.17649999999999999</v>
      </c>
      <c r="F987" s="394"/>
      <c r="G987" s="394"/>
      <c r="H987" s="394" t="s">
        <v>100</v>
      </c>
      <c r="I987" s="394"/>
      <c r="J987" s="392">
        <v>59.3</v>
      </c>
      <c r="K987" s="393">
        <v>10.4</v>
      </c>
      <c r="L987" s="392">
        <v>18.013328399999999</v>
      </c>
      <c r="M987" s="393">
        <v>3</v>
      </c>
      <c r="N987" s="392">
        <v>69</v>
      </c>
      <c r="O987" s="393">
        <v>7.78</v>
      </c>
      <c r="P987" s="392">
        <v>13.4753553</v>
      </c>
      <c r="Q987" s="393">
        <v>3</v>
      </c>
      <c r="R987" s="392">
        <v>0.1514972</v>
      </c>
      <c r="S987" s="392">
        <v>4.3471322999999999E-2</v>
      </c>
      <c r="T987" s="392">
        <f t="shared" si="15"/>
        <v>7.5604053000779436E-2</v>
      </c>
      <c r="U987" s="392"/>
    </row>
    <row r="988" spans="1:21">
      <c r="A988" s="392" t="s">
        <v>913</v>
      </c>
      <c r="B988" s="392" t="s">
        <v>44</v>
      </c>
      <c r="C988" s="392" t="s">
        <v>60</v>
      </c>
      <c r="D988" s="393">
        <v>35</v>
      </c>
      <c r="E988" s="393">
        <v>0.29409999999999997</v>
      </c>
      <c r="F988" s="394"/>
      <c r="G988" s="394"/>
      <c r="H988" s="394" t="s">
        <v>100</v>
      </c>
      <c r="I988" s="394"/>
      <c r="J988" s="392">
        <v>15.2</v>
      </c>
      <c r="K988" s="393">
        <v>2.93</v>
      </c>
      <c r="L988" s="392">
        <v>5.0749088699999998</v>
      </c>
      <c r="M988" s="393">
        <v>3</v>
      </c>
      <c r="N988" s="392">
        <v>38.9</v>
      </c>
      <c r="O988" s="393">
        <v>4.41</v>
      </c>
      <c r="P988" s="392">
        <v>7.6383440599999997</v>
      </c>
      <c r="Q988" s="393">
        <v>3</v>
      </c>
      <c r="R988" s="392">
        <v>0.93969882000000005</v>
      </c>
      <c r="S988" s="392">
        <v>5.0009850000000002E-2</v>
      </c>
      <c r="T988" s="392">
        <f t="shared" si="15"/>
        <v>0.43807763401109062</v>
      </c>
      <c r="U988" s="392"/>
    </row>
    <row r="989" spans="1:21">
      <c r="A989" s="392" t="s">
        <v>913</v>
      </c>
      <c r="B989" s="392" t="s">
        <v>44</v>
      </c>
      <c r="C989" s="392" t="s">
        <v>60</v>
      </c>
      <c r="D989" s="393">
        <v>49</v>
      </c>
      <c r="E989" s="393">
        <v>0.4118</v>
      </c>
      <c r="F989" s="394"/>
      <c r="G989" s="394"/>
      <c r="H989" s="394" t="s">
        <v>100</v>
      </c>
      <c r="I989" s="394"/>
      <c r="J989" s="392">
        <v>13.6</v>
      </c>
      <c r="K989" s="393">
        <v>7.77</v>
      </c>
      <c r="L989" s="392">
        <v>13.4580348</v>
      </c>
      <c r="M989" s="393">
        <v>3</v>
      </c>
      <c r="N989" s="392">
        <v>60.4</v>
      </c>
      <c r="O989" s="393">
        <v>12.5</v>
      </c>
      <c r="P989" s="392">
        <v>21.650635099999999</v>
      </c>
      <c r="Q989" s="393">
        <v>3</v>
      </c>
      <c r="R989" s="392">
        <v>1.49091931</v>
      </c>
      <c r="S989" s="392">
        <v>0.369240385</v>
      </c>
      <c r="T989" s="392">
        <f t="shared" si="15"/>
        <v>0.63243243243243241</v>
      </c>
      <c r="U989" s="392"/>
    </row>
    <row r="990" spans="1:21">
      <c r="A990" s="392" t="s">
        <v>913</v>
      </c>
      <c r="B990" s="392" t="s">
        <v>44</v>
      </c>
      <c r="C990" s="392" t="s">
        <v>60</v>
      </c>
      <c r="D990" s="393">
        <v>70</v>
      </c>
      <c r="E990" s="393">
        <v>0.58819999999999995</v>
      </c>
      <c r="F990" s="394"/>
      <c r="G990" s="394"/>
      <c r="H990" s="394" t="s">
        <v>100</v>
      </c>
      <c r="I990" s="394"/>
      <c r="J990" s="392">
        <v>20.9</v>
      </c>
      <c r="K990" s="393">
        <v>12.4</v>
      </c>
      <c r="L990" s="392">
        <v>21.477429999999998</v>
      </c>
      <c r="M990" s="393">
        <v>3</v>
      </c>
      <c r="N990" s="392">
        <v>35.799999999999997</v>
      </c>
      <c r="O990" s="393">
        <v>6.95</v>
      </c>
      <c r="P990" s="392">
        <v>12.0377531</v>
      </c>
      <c r="Q990" s="393">
        <v>3</v>
      </c>
      <c r="R990" s="392">
        <v>0.53819872999999996</v>
      </c>
      <c r="S990" s="392">
        <v>0.38969463399999998</v>
      </c>
      <c r="T990" s="392">
        <f t="shared" si="15"/>
        <v>0.26278659611992944</v>
      </c>
      <c r="U990" s="392"/>
    </row>
    <row r="991" spans="1:21">
      <c r="A991" s="392" t="s">
        <v>913</v>
      </c>
      <c r="B991" s="392" t="s">
        <v>44</v>
      </c>
      <c r="C991" s="392" t="s">
        <v>60</v>
      </c>
      <c r="D991" s="393">
        <v>92</v>
      </c>
      <c r="E991" s="393">
        <v>0.77310000000000001</v>
      </c>
      <c r="F991" s="394"/>
      <c r="G991" s="394"/>
      <c r="H991" s="394" t="s">
        <v>100</v>
      </c>
      <c r="I991" s="394"/>
      <c r="J991" s="392">
        <v>41.8</v>
      </c>
      <c r="K991" s="393">
        <v>13.2</v>
      </c>
      <c r="L991" s="392">
        <v>22.863070700000002</v>
      </c>
      <c r="M991" s="393">
        <v>3</v>
      </c>
      <c r="N991" s="392">
        <v>14.9</v>
      </c>
      <c r="O991" s="393">
        <v>9.6199999999999992</v>
      </c>
      <c r="P991" s="392">
        <v>16.662328800000001</v>
      </c>
      <c r="Q991" s="393">
        <v>3</v>
      </c>
      <c r="R991" s="392">
        <v>-1.03153513</v>
      </c>
      <c r="S991" s="392">
        <v>0.51657088100000004</v>
      </c>
      <c r="T991" s="392">
        <f t="shared" si="15"/>
        <v>-0.47442680776014112</v>
      </c>
      <c r="U991" s="392"/>
    </row>
    <row r="992" spans="1:21">
      <c r="A992" s="392" t="s">
        <v>913</v>
      </c>
      <c r="B992" s="392" t="s">
        <v>44</v>
      </c>
      <c r="C992" s="392" t="s">
        <v>60</v>
      </c>
      <c r="D992" s="393">
        <v>119</v>
      </c>
      <c r="E992" s="393">
        <v>1</v>
      </c>
      <c r="F992" s="394"/>
      <c r="G992" s="394"/>
      <c r="H992" s="394" t="s">
        <v>100</v>
      </c>
      <c r="I992" s="394" t="s">
        <v>100</v>
      </c>
      <c r="J992" s="392">
        <v>24.2</v>
      </c>
      <c r="K992" s="393">
        <v>7.97</v>
      </c>
      <c r="L992" s="392">
        <v>13.8044449</v>
      </c>
      <c r="M992" s="393">
        <v>3</v>
      </c>
      <c r="N992" s="392">
        <v>22.1</v>
      </c>
      <c r="O992" s="393">
        <v>11.1</v>
      </c>
      <c r="P992" s="392">
        <v>19.225764000000002</v>
      </c>
      <c r="Q992" s="393">
        <v>3</v>
      </c>
      <c r="R992" s="392">
        <v>-9.0775019999999998E-2</v>
      </c>
      <c r="S992" s="392">
        <v>0.36073163600000002</v>
      </c>
      <c r="T992" s="392">
        <f t="shared" si="15"/>
        <v>-4.5356371490280732E-2</v>
      </c>
      <c r="U992" s="392"/>
    </row>
    <row r="993" spans="1:21">
      <c r="A993" s="392" t="s">
        <v>914</v>
      </c>
      <c r="B993" s="392" t="s">
        <v>44</v>
      </c>
      <c r="C993" s="392" t="s">
        <v>60</v>
      </c>
      <c r="D993" s="393">
        <v>0</v>
      </c>
      <c r="E993" s="393">
        <v>0</v>
      </c>
      <c r="F993" s="394" t="s">
        <v>100</v>
      </c>
      <c r="G993" s="394"/>
      <c r="H993" s="394"/>
      <c r="I993" s="394"/>
      <c r="J993" s="392">
        <v>19.8</v>
      </c>
      <c r="K993" s="393">
        <v>7.06</v>
      </c>
      <c r="L993" s="392">
        <v>12.228278700000001</v>
      </c>
      <c r="M993" s="393">
        <v>3</v>
      </c>
      <c r="N993" s="392">
        <v>24.1</v>
      </c>
      <c r="O993" s="393">
        <v>3.41</v>
      </c>
      <c r="P993" s="392">
        <v>5.9062932500000001</v>
      </c>
      <c r="Q993" s="393">
        <v>3</v>
      </c>
      <c r="R993" s="392">
        <v>0.19652990000000001</v>
      </c>
      <c r="S993" s="392">
        <v>0.147159556</v>
      </c>
      <c r="T993" s="392">
        <f t="shared" si="15"/>
        <v>9.7949886104783598E-2</v>
      </c>
      <c r="U993" s="392"/>
    </row>
    <row r="994" spans="1:21">
      <c r="A994" s="392" t="s">
        <v>914</v>
      </c>
      <c r="B994" s="392" t="s">
        <v>44</v>
      </c>
      <c r="C994" s="392" t="s">
        <v>60</v>
      </c>
      <c r="D994" s="393">
        <v>12</v>
      </c>
      <c r="E994" s="393">
        <v>0.1008</v>
      </c>
      <c r="F994" s="394"/>
      <c r="G994" s="394" t="s">
        <v>100</v>
      </c>
      <c r="H994" s="394" t="s">
        <v>100</v>
      </c>
      <c r="I994" s="394"/>
      <c r="J994" s="392">
        <v>21.9</v>
      </c>
      <c r="K994" s="393">
        <v>4.7</v>
      </c>
      <c r="L994" s="392">
        <v>8.1406387999999996</v>
      </c>
      <c r="M994" s="393">
        <v>3</v>
      </c>
      <c r="N994" s="392">
        <v>21</v>
      </c>
      <c r="O994" s="393">
        <v>1.57</v>
      </c>
      <c r="P994" s="392">
        <v>2.7193197699999998</v>
      </c>
      <c r="Q994" s="393">
        <v>3</v>
      </c>
      <c r="R994" s="392">
        <v>-4.19642E-2</v>
      </c>
      <c r="S994" s="392">
        <v>5.1647598000000003E-2</v>
      </c>
      <c r="T994" s="392">
        <f t="shared" si="15"/>
        <v>-2.0979020979020945E-2</v>
      </c>
      <c r="U994" s="392"/>
    </row>
    <row r="995" spans="1:21">
      <c r="A995" s="392" t="s">
        <v>914</v>
      </c>
      <c r="B995" s="392" t="s">
        <v>44</v>
      </c>
      <c r="C995" s="392" t="s">
        <v>60</v>
      </c>
      <c r="D995" s="393">
        <v>21</v>
      </c>
      <c r="E995" s="393">
        <v>0.17649999999999999</v>
      </c>
      <c r="F995" s="394"/>
      <c r="G995" s="394"/>
      <c r="H995" s="394" t="s">
        <v>100</v>
      </c>
      <c r="I995" s="394"/>
      <c r="J995" s="392">
        <v>59.3</v>
      </c>
      <c r="K995" s="393">
        <v>10.4</v>
      </c>
      <c r="L995" s="392">
        <v>18.013328399999999</v>
      </c>
      <c r="M995" s="393">
        <v>3</v>
      </c>
      <c r="N995" s="392">
        <v>72</v>
      </c>
      <c r="O995" s="393">
        <v>10.6</v>
      </c>
      <c r="P995" s="392">
        <v>18.3597386</v>
      </c>
      <c r="Q995" s="393">
        <v>3</v>
      </c>
      <c r="R995" s="392">
        <v>0.19405681</v>
      </c>
      <c r="S995" s="392">
        <v>5.2432326000000001E-2</v>
      </c>
      <c r="T995" s="392">
        <f t="shared" si="15"/>
        <v>9.6725057121096733E-2</v>
      </c>
      <c r="U995" s="392"/>
    </row>
    <row r="996" spans="1:21">
      <c r="A996" s="392" t="s">
        <v>914</v>
      </c>
      <c r="B996" s="392" t="s">
        <v>44</v>
      </c>
      <c r="C996" s="392" t="s">
        <v>60</v>
      </c>
      <c r="D996" s="393">
        <v>35</v>
      </c>
      <c r="E996" s="393">
        <v>0.29409999999999997</v>
      </c>
      <c r="F996" s="394"/>
      <c r="G996" s="394"/>
      <c r="H996" s="394" t="s">
        <v>100</v>
      </c>
      <c r="I996" s="394"/>
      <c r="J996" s="392">
        <v>15.2</v>
      </c>
      <c r="K996" s="393">
        <v>2.93</v>
      </c>
      <c r="L996" s="392">
        <v>5.0749088699999998</v>
      </c>
      <c r="M996" s="393">
        <v>3</v>
      </c>
      <c r="N996" s="392">
        <v>39.6</v>
      </c>
      <c r="O996" s="393">
        <v>11.7</v>
      </c>
      <c r="P996" s="392">
        <v>20.264994399999999</v>
      </c>
      <c r="Q996" s="393">
        <v>3</v>
      </c>
      <c r="R996" s="392">
        <v>0.95753368999999999</v>
      </c>
      <c r="S996" s="392">
        <v>0.12445102299999999</v>
      </c>
      <c r="T996" s="392">
        <f t="shared" si="15"/>
        <v>0.44525547445255481</v>
      </c>
      <c r="U996" s="392"/>
    </row>
    <row r="997" spans="1:21">
      <c r="A997" s="392" t="s">
        <v>914</v>
      </c>
      <c r="B997" s="392" t="s">
        <v>44</v>
      </c>
      <c r="C997" s="392" t="s">
        <v>60</v>
      </c>
      <c r="D997" s="393">
        <v>49</v>
      </c>
      <c r="E997" s="393">
        <v>0.4118</v>
      </c>
      <c r="F997" s="394"/>
      <c r="G997" s="394"/>
      <c r="H997" s="394" t="s">
        <v>100</v>
      </c>
      <c r="I997" s="394"/>
      <c r="J997" s="392">
        <v>13.6</v>
      </c>
      <c r="K997" s="393">
        <v>7.77</v>
      </c>
      <c r="L997" s="392">
        <v>13.4580348</v>
      </c>
      <c r="M997" s="393">
        <v>3</v>
      </c>
      <c r="N997" s="392">
        <v>68.7</v>
      </c>
      <c r="O997" s="393">
        <v>22.2</v>
      </c>
      <c r="P997" s="392">
        <v>38.451527900000002</v>
      </c>
      <c r="Q997" s="393">
        <v>3</v>
      </c>
      <c r="R997" s="392">
        <v>1.61967941</v>
      </c>
      <c r="S997" s="392">
        <v>0.43083268800000002</v>
      </c>
      <c r="T997" s="392">
        <f t="shared" si="15"/>
        <v>0.66950182260024305</v>
      </c>
      <c r="U997" s="392"/>
    </row>
    <row r="998" spans="1:21">
      <c r="A998" s="392" t="s">
        <v>914</v>
      </c>
      <c r="B998" s="392" t="s">
        <v>44</v>
      </c>
      <c r="C998" s="392" t="s">
        <v>60</v>
      </c>
      <c r="D998" s="393">
        <v>70</v>
      </c>
      <c r="E998" s="393">
        <v>0.58819999999999995</v>
      </c>
      <c r="F998" s="394"/>
      <c r="G998" s="394"/>
      <c r="H998" s="394" t="s">
        <v>100</v>
      </c>
      <c r="I998" s="394"/>
      <c r="J998" s="392">
        <v>20.9</v>
      </c>
      <c r="K998" s="393">
        <v>12.4</v>
      </c>
      <c r="L998" s="392">
        <v>21.477429999999998</v>
      </c>
      <c r="M998" s="393">
        <v>3</v>
      </c>
      <c r="N998" s="392">
        <v>29.1</v>
      </c>
      <c r="O998" s="393">
        <v>13.4</v>
      </c>
      <c r="P998" s="392">
        <v>23.209480800000001</v>
      </c>
      <c r="Q998" s="393">
        <v>3</v>
      </c>
      <c r="R998" s="392">
        <v>0.33098902000000002</v>
      </c>
      <c r="S998" s="392">
        <v>0.56404943600000002</v>
      </c>
      <c r="T998" s="392">
        <f t="shared" si="15"/>
        <v>0.16400000000000006</v>
      </c>
      <c r="U998" s="392"/>
    </row>
    <row r="999" spans="1:21">
      <c r="A999" s="392" t="s">
        <v>914</v>
      </c>
      <c r="B999" s="392" t="s">
        <v>44</v>
      </c>
      <c r="C999" s="392" t="s">
        <v>60</v>
      </c>
      <c r="D999" s="393">
        <v>92</v>
      </c>
      <c r="E999" s="393">
        <v>0.77310000000000001</v>
      </c>
      <c r="F999" s="394"/>
      <c r="G999" s="394"/>
      <c r="H999" s="394" t="s">
        <v>100</v>
      </c>
      <c r="I999" s="394"/>
      <c r="J999" s="392">
        <v>41.8</v>
      </c>
      <c r="K999" s="393">
        <v>13.2</v>
      </c>
      <c r="L999" s="392">
        <v>22.863070700000002</v>
      </c>
      <c r="M999" s="393">
        <v>3</v>
      </c>
      <c r="N999" s="392">
        <v>16.600000000000001</v>
      </c>
      <c r="O999" s="393">
        <v>1.85</v>
      </c>
      <c r="P999" s="392">
        <v>3.20429399</v>
      </c>
      <c r="Q999" s="393">
        <v>3</v>
      </c>
      <c r="R999" s="392">
        <v>-0.92349364</v>
      </c>
      <c r="S999" s="392">
        <v>0.11214315399999999</v>
      </c>
      <c r="T999" s="392">
        <f t="shared" si="15"/>
        <v>-0.43150684931506844</v>
      </c>
      <c r="U999" s="392"/>
    </row>
    <row r="1000" spans="1:21">
      <c r="A1000" s="392" t="s">
        <v>914</v>
      </c>
      <c r="B1000" s="392" t="s">
        <v>44</v>
      </c>
      <c r="C1000" s="392" t="s">
        <v>60</v>
      </c>
      <c r="D1000" s="393">
        <v>119</v>
      </c>
      <c r="E1000" s="393">
        <v>1</v>
      </c>
      <c r="F1000" s="394"/>
      <c r="G1000" s="394"/>
      <c r="H1000" s="394" t="s">
        <v>100</v>
      </c>
      <c r="I1000" s="394" t="s">
        <v>100</v>
      </c>
      <c r="J1000" s="392">
        <v>24.2</v>
      </c>
      <c r="K1000" s="393">
        <v>7.97</v>
      </c>
      <c r="L1000" s="392">
        <v>13.8044449</v>
      </c>
      <c r="M1000" s="393">
        <v>3</v>
      </c>
      <c r="N1000" s="392">
        <v>25.7</v>
      </c>
      <c r="O1000" s="393">
        <v>11.3</v>
      </c>
      <c r="P1000" s="392">
        <v>19.572174100000002</v>
      </c>
      <c r="Q1000" s="393">
        <v>3</v>
      </c>
      <c r="R1000" s="392">
        <v>6.0138360000000002E-2</v>
      </c>
      <c r="S1000" s="392">
        <v>0.30179023999999999</v>
      </c>
      <c r="T1000" s="392">
        <f t="shared" si="15"/>
        <v>3.0060120240480964E-2</v>
      </c>
      <c r="U1000" s="392"/>
    </row>
    <row r="1001" spans="1:21">
      <c r="A1001" s="392" t="s">
        <v>915</v>
      </c>
      <c r="B1001" s="392" t="s">
        <v>44</v>
      </c>
      <c r="C1001" s="392" t="s">
        <v>60</v>
      </c>
      <c r="D1001" s="393">
        <v>0</v>
      </c>
      <c r="E1001" s="393">
        <v>0</v>
      </c>
      <c r="F1001" s="394" t="s">
        <v>100</v>
      </c>
      <c r="G1001" s="394"/>
      <c r="H1001" s="394"/>
      <c r="I1001" s="394"/>
      <c r="J1001" s="392">
        <v>19.8</v>
      </c>
      <c r="K1001" s="393">
        <v>7.06</v>
      </c>
      <c r="L1001" s="392">
        <v>12.228278700000001</v>
      </c>
      <c r="M1001" s="393">
        <v>3</v>
      </c>
      <c r="N1001" s="392">
        <v>20.100000000000001</v>
      </c>
      <c r="O1001" s="393">
        <v>3.69</v>
      </c>
      <c r="P1001" s="392">
        <v>6.3912674799999998</v>
      </c>
      <c r="Q1001" s="393">
        <v>3</v>
      </c>
      <c r="R1001" s="392">
        <v>1.503788E-2</v>
      </c>
      <c r="S1001" s="392">
        <v>0.160841451</v>
      </c>
      <c r="T1001" s="392">
        <f t="shared" si="15"/>
        <v>7.5187969924812199E-3</v>
      </c>
      <c r="U1001" s="392"/>
    </row>
    <row r="1002" spans="1:21">
      <c r="A1002" s="392" t="s">
        <v>915</v>
      </c>
      <c r="B1002" s="392" t="s">
        <v>44</v>
      </c>
      <c r="C1002" s="392" t="s">
        <v>60</v>
      </c>
      <c r="D1002" s="393">
        <v>12</v>
      </c>
      <c r="E1002" s="393">
        <v>0.1008</v>
      </c>
      <c r="F1002" s="394"/>
      <c r="G1002" s="394" t="s">
        <v>100</v>
      </c>
      <c r="H1002" s="394" t="s">
        <v>100</v>
      </c>
      <c r="I1002" s="394"/>
      <c r="J1002" s="392">
        <v>21.9</v>
      </c>
      <c r="K1002" s="393">
        <v>4.7</v>
      </c>
      <c r="L1002" s="392">
        <v>8.1406387999999996</v>
      </c>
      <c r="M1002" s="393">
        <v>3</v>
      </c>
      <c r="N1002" s="392">
        <v>29.6</v>
      </c>
      <c r="O1002" s="393">
        <v>3.12</v>
      </c>
      <c r="P1002" s="392">
        <v>5.40399852</v>
      </c>
      <c r="Q1002" s="393">
        <v>3</v>
      </c>
      <c r="R1002" s="392">
        <v>0.30128771999999998</v>
      </c>
      <c r="S1002" s="392">
        <v>5.7168555000000003E-2</v>
      </c>
      <c r="T1002" s="392">
        <f t="shared" si="15"/>
        <v>0.14951456310679617</v>
      </c>
      <c r="U1002" s="392"/>
    </row>
    <row r="1003" spans="1:21">
      <c r="A1003" s="392" t="s">
        <v>915</v>
      </c>
      <c r="B1003" s="392" t="s">
        <v>44</v>
      </c>
      <c r="C1003" s="392" t="s">
        <v>60</v>
      </c>
      <c r="D1003" s="393">
        <v>21</v>
      </c>
      <c r="E1003" s="393">
        <v>0.17649999999999999</v>
      </c>
      <c r="F1003" s="394"/>
      <c r="G1003" s="394"/>
      <c r="H1003" s="394" t="s">
        <v>100</v>
      </c>
      <c r="I1003" s="394"/>
      <c r="J1003" s="392">
        <v>59.3</v>
      </c>
      <c r="K1003" s="393">
        <v>10.4</v>
      </c>
      <c r="L1003" s="392">
        <v>18.013328399999999</v>
      </c>
      <c r="M1003" s="393">
        <v>3</v>
      </c>
      <c r="N1003" s="392">
        <v>97.6</v>
      </c>
      <c r="O1003" s="393">
        <v>16.899999999999999</v>
      </c>
      <c r="P1003" s="392">
        <v>29.271658599999999</v>
      </c>
      <c r="Q1003" s="393">
        <v>3</v>
      </c>
      <c r="R1003" s="392">
        <v>0.49826819</v>
      </c>
      <c r="S1003" s="392">
        <v>6.0740852999999997E-2</v>
      </c>
      <c r="T1003" s="392">
        <f t="shared" si="15"/>
        <v>0.2441045251752709</v>
      </c>
      <c r="U1003" s="392"/>
    </row>
    <row r="1004" spans="1:21">
      <c r="A1004" s="392" t="s">
        <v>915</v>
      </c>
      <c r="B1004" s="392" t="s">
        <v>44</v>
      </c>
      <c r="C1004" s="392" t="s">
        <v>60</v>
      </c>
      <c r="D1004" s="393">
        <v>35</v>
      </c>
      <c r="E1004" s="393">
        <v>0.29409999999999997</v>
      </c>
      <c r="F1004" s="394"/>
      <c r="G1004" s="394"/>
      <c r="H1004" s="394" t="s">
        <v>100</v>
      </c>
      <c r="I1004" s="394"/>
      <c r="J1004" s="392">
        <v>15.2</v>
      </c>
      <c r="K1004" s="393">
        <v>2.93</v>
      </c>
      <c r="L1004" s="392">
        <v>5.0749088699999998</v>
      </c>
      <c r="M1004" s="393">
        <v>3</v>
      </c>
      <c r="N1004" s="392">
        <v>38.9</v>
      </c>
      <c r="O1004" s="393">
        <v>7.12</v>
      </c>
      <c r="P1004" s="392">
        <v>12.332201700000001</v>
      </c>
      <c r="Q1004" s="393">
        <v>3</v>
      </c>
      <c r="R1004" s="392">
        <v>0.93969882000000005</v>
      </c>
      <c r="S1004" s="392">
        <v>7.0658868E-2</v>
      </c>
      <c r="T1004" s="392">
        <f t="shared" si="15"/>
        <v>0.43807763401109062</v>
      </c>
      <c r="U1004" s="392"/>
    </row>
    <row r="1005" spans="1:21">
      <c r="A1005" s="392" t="s">
        <v>915</v>
      </c>
      <c r="B1005" s="392" t="s">
        <v>44</v>
      </c>
      <c r="C1005" s="392" t="s">
        <v>60</v>
      </c>
      <c r="D1005" s="393">
        <v>49</v>
      </c>
      <c r="E1005" s="393">
        <v>0.4118</v>
      </c>
      <c r="F1005" s="394"/>
      <c r="G1005" s="394"/>
      <c r="H1005" s="394" t="s">
        <v>100</v>
      </c>
      <c r="I1005" s="394"/>
      <c r="J1005" s="392">
        <v>13.6</v>
      </c>
      <c r="K1005" s="393">
        <v>7.77</v>
      </c>
      <c r="L1005" s="392">
        <v>13.4580348</v>
      </c>
      <c r="M1005" s="393">
        <v>3</v>
      </c>
      <c r="N1005" s="392">
        <v>86.8</v>
      </c>
      <c r="O1005" s="393">
        <v>12.1</v>
      </c>
      <c r="P1005" s="392">
        <v>20.957814800000001</v>
      </c>
      <c r="Q1005" s="393">
        <v>3</v>
      </c>
      <c r="R1005" s="392">
        <v>1.8535368299999999</v>
      </c>
      <c r="S1005" s="392">
        <v>0.34584319200000002</v>
      </c>
      <c r="T1005" s="392">
        <f t="shared" si="15"/>
        <v>0.72908366533864555</v>
      </c>
      <c r="U1005" s="392"/>
    </row>
    <row r="1006" spans="1:21">
      <c r="A1006" s="392" t="s">
        <v>915</v>
      </c>
      <c r="B1006" s="392" t="s">
        <v>44</v>
      </c>
      <c r="C1006" s="392" t="s">
        <v>60</v>
      </c>
      <c r="D1006" s="393">
        <v>70</v>
      </c>
      <c r="E1006" s="393">
        <v>0.58819999999999995</v>
      </c>
      <c r="F1006" s="394"/>
      <c r="G1006" s="394"/>
      <c r="H1006" s="394" t="s">
        <v>100</v>
      </c>
      <c r="I1006" s="394"/>
      <c r="J1006" s="392">
        <v>20.9</v>
      </c>
      <c r="K1006" s="393">
        <v>12.4</v>
      </c>
      <c r="L1006" s="392">
        <v>21.477429999999998</v>
      </c>
      <c r="M1006" s="393">
        <v>3</v>
      </c>
      <c r="N1006" s="392">
        <v>54.6</v>
      </c>
      <c r="O1006" s="393">
        <v>25.9</v>
      </c>
      <c r="P1006" s="392">
        <v>44.860115899999997</v>
      </c>
      <c r="Q1006" s="393">
        <v>3</v>
      </c>
      <c r="R1006" s="392">
        <v>0.96028471999999998</v>
      </c>
      <c r="S1006" s="392">
        <v>0.57702302999999999</v>
      </c>
      <c r="T1006" s="392">
        <f t="shared" si="15"/>
        <v>0.44635761589403977</v>
      </c>
      <c r="U1006" s="392"/>
    </row>
    <row r="1007" spans="1:21">
      <c r="A1007" s="392" t="s">
        <v>915</v>
      </c>
      <c r="B1007" s="392" t="s">
        <v>44</v>
      </c>
      <c r="C1007" s="392" t="s">
        <v>60</v>
      </c>
      <c r="D1007" s="393">
        <v>92</v>
      </c>
      <c r="E1007" s="393">
        <v>0.77310000000000001</v>
      </c>
      <c r="F1007" s="394"/>
      <c r="G1007" s="394"/>
      <c r="H1007" s="394" t="s">
        <v>100</v>
      </c>
      <c r="I1007" s="394"/>
      <c r="J1007" s="392">
        <v>41.8</v>
      </c>
      <c r="K1007" s="393">
        <v>13.2</v>
      </c>
      <c r="L1007" s="392">
        <v>22.863070700000002</v>
      </c>
      <c r="M1007" s="393">
        <v>3</v>
      </c>
      <c r="N1007" s="392">
        <v>8.48</v>
      </c>
      <c r="O1007" s="393">
        <v>7.16</v>
      </c>
      <c r="P1007" s="392">
        <v>12.401483799999999</v>
      </c>
      <c r="Q1007" s="393">
        <v>3</v>
      </c>
      <c r="R1007" s="392">
        <v>-1.59518589</v>
      </c>
      <c r="S1007" s="392">
        <v>0.81263238999999998</v>
      </c>
      <c r="T1007" s="392">
        <f t="shared" si="15"/>
        <v>-0.66268894192521866</v>
      </c>
      <c r="U1007" s="392"/>
    </row>
    <row r="1008" spans="1:21">
      <c r="A1008" s="392" t="s">
        <v>915</v>
      </c>
      <c r="B1008" s="392" t="s">
        <v>44</v>
      </c>
      <c r="C1008" s="392" t="s">
        <v>60</v>
      </c>
      <c r="D1008" s="393">
        <v>119</v>
      </c>
      <c r="E1008" s="393">
        <v>1</v>
      </c>
      <c r="F1008" s="394"/>
      <c r="G1008" s="394"/>
      <c r="H1008" s="394" t="s">
        <v>100</v>
      </c>
      <c r="I1008" s="394" t="s">
        <v>100</v>
      </c>
      <c r="J1008" s="392">
        <v>24.2</v>
      </c>
      <c r="K1008" s="393">
        <v>7.97</v>
      </c>
      <c r="L1008" s="392">
        <v>13.8044449</v>
      </c>
      <c r="M1008" s="393">
        <v>3</v>
      </c>
      <c r="N1008" s="392">
        <v>22.8</v>
      </c>
      <c r="O1008" s="393">
        <v>2.86</v>
      </c>
      <c r="P1008" s="392">
        <v>4.9536653099999999</v>
      </c>
      <c r="Q1008" s="393">
        <v>3</v>
      </c>
      <c r="R1008" s="392">
        <v>-5.9592100000000002E-2</v>
      </c>
      <c r="S1008" s="392">
        <v>0.12419891499999999</v>
      </c>
      <c r="T1008" s="392">
        <f t="shared" si="15"/>
        <v>-2.9787234042553162E-2</v>
      </c>
      <c r="U1008" s="392"/>
    </row>
    <row r="1009" spans="1:21">
      <c r="A1009" s="392" t="s">
        <v>2186</v>
      </c>
      <c r="B1009" s="392" t="s">
        <v>44</v>
      </c>
      <c r="C1009" s="392" t="s">
        <v>73</v>
      </c>
      <c r="D1009" s="393">
        <v>0</v>
      </c>
      <c r="E1009" s="393">
        <v>0</v>
      </c>
      <c r="F1009" s="394" t="s">
        <v>100</v>
      </c>
      <c r="G1009" s="394"/>
      <c r="H1009" s="394"/>
      <c r="I1009" s="394"/>
      <c r="J1009" s="392">
        <v>7.4851485100000001</v>
      </c>
      <c r="K1009" s="393">
        <v>1.06930693</v>
      </c>
      <c r="L1009" s="392">
        <v>1.8520939300000001</v>
      </c>
      <c r="M1009" s="393">
        <v>3</v>
      </c>
      <c r="N1009" s="392">
        <v>7.96039604</v>
      </c>
      <c r="O1009" s="393">
        <v>1.5841584200000001</v>
      </c>
      <c r="P1009" s="392">
        <v>2.74384286</v>
      </c>
      <c r="Q1009" s="393">
        <v>3</v>
      </c>
      <c r="R1009" s="392">
        <v>6.1557889999999997E-2</v>
      </c>
      <c r="S1009" s="392">
        <v>6.0011143000000003E-2</v>
      </c>
      <c r="T1009" s="392">
        <f t="shared" si="15"/>
        <v>3.0769231117850088E-2</v>
      </c>
      <c r="U1009" s="392"/>
    </row>
    <row r="1010" spans="1:21">
      <c r="A1010" s="392" t="s">
        <v>2186</v>
      </c>
      <c r="B1010" s="392" t="s">
        <v>44</v>
      </c>
      <c r="C1010" s="392" t="s">
        <v>73</v>
      </c>
      <c r="D1010" s="393">
        <v>12</v>
      </c>
      <c r="E1010" s="393">
        <v>0.1008</v>
      </c>
      <c r="F1010" s="394"/>
      <c r="G1010" s="394" t="s">
        <v>100</v>
      </c>
      <c r="H1010" s="394" t="s">
        <v>100</v>
      </c>
      <c r="I1010" s="394"/>
      <c r="J1010" s="392">
        <v>1.5841584200000001</v>
      </c>
      <c r="K1010" s="393">
        <v>0.11881187999999999</v>
      </c>
      <c r="L1010" s="392">
        <v>0.20578821</v>
      </c>
      <c r="M1010" s="393">
        <v>3</v>
      </c>
      <c r="N1010" s="392">
        <v>6.2574257400000004</v>
      </c>
      <c r="O1010" s="393">
        <v>2.8118811899999998</v>
      </c>
      <c r="P1010" s="392">
        <v>4.8703210800000001</v>
      </c>
      <c r="Q1010" s="393">
        <v>3</v>
      </c>
      <c r="R1010" s="392">
        <v>1.37371558</v>
      </c>
      <c r="S1010" s="392">
        <v>0.20755578</v>
      </c>
      <c r="T1010" s="392">
        <f t="shared" si="15"/>
        <v>0.59595959498061435</v>
      </c>
      <c r="U1010" s="392"/>
    </row>
    <row r="1011" spans="1:21">
      <c r="A1011" s="392" t="s">
        <v>2186</v>
      </c>
      <c r="B1011" s="392" t="s">
        <v>44</v>
      </c>
      <c r="C1011" s="392" t="s">
        <v>73</v>
      </c>
      <c r="D1011" s="393">
        <v>21</v>
      </c>
      <c r="E1011" s="393">
        <v>0.17649999999999999</v>
      </c>
      <c r="F1011" s="394"/>
      <c r="G1011" s="394"/>
      <c r="H1011" s="394" t="s">
        <v>100</v>
      </c>
      <c r="I1011" s="394"/>
      <c r="J1011" s="392">
        <v>2.3762376199999999</v>
      </c>
      <c r="K1011" s="393">
        <v>0.91089109000000001</v>
      </c>
      <c r="L1011" s="392">
        <v>1.5777096500000001</v>
      </c>
      <c r="M1011" s="393">
        <v>3</v>
      </c>
      <c r="N1011" s="392">
        <v>2.9702970299999998</v>
      </c>
      <c r="O1011" s="393">
        <v>0.67326733000000005</v>
      </c>
      <c r="P1011" s="392">
        <v>1.1661332200000001</v>
      </c>
      <c r="Q1011" s="393">
        <v>3</v>
      </c>
      <c r="R1011" s="392">
        <v>0.22314355</v>
      </c>
      <c r="S1011" s="392">
        <v>0.19832222199999999</v>
      </c>
      <c r="T1011" s="392">
        <f t="shared" si="15"/>
        <v>0.11111111194238681</v>
      </c>
      <c r="U1011" s="392"/>
    </row>
    <row r="1012" spans="1:21">
      <c r="A1012" s="392" t="s">
        <v>2186</v>
      </c>
      <c r="B1012" s="392" t="s">
        <v>44</v>
      </c>
      <c r="C1012" s="392" t="s">
        <v>73</v>
      </c>
      <c r="D1012" s="393">
        <v>35</v>
      </c>
      <c r="E1012" s="393">
        <v>0.29409999999999997</v>
      </c>
      <c r="F1012" s="394"/>
      <c r="G1012" s="394"/>
      <c r="H1012" s="394" t="s">
        <v>100</v>
      </c>
      <c r="I1012" s="394"/>
      <c r="J1012" s="392">
        <v>1.7029703</v>
      </c>
      <c r="K1012" s="393">
        <v>0.63366336999999995</v>
      </c>
      <c r="L1012" s="392">
        <v>1.09753715</v>
      </c>
      <c r="M1012" s="393">
        <v>3</v>
      </c>
      <c r="N1012" s="392">
        <v>1.5841584200000001</v>
      </c>
      <c r="O1012" s="393">
        <v>0.55445544999999996</v>
      </c>
      <c r="P1012" s="392">
        <v>0.960345</v>
      </c>
      <c r="Q1012" s="393">
        <v>3</v>
      </c>
      <c r="R1012" s="392">
        <v>-7.2320659999999995E-2</v>
      </c>
      <c r="S1012" s="392">
        <v>0.26095321799999999</v>
      </c>
      <c r="T1012" s="392">
        <f t="shared" si="15"/>
        <v>-3.6144577873421388E-2</v>
      </c>
      <c r="U1012" s="392"/>
    </row>
    <row r="1013" spans="1:21">
      <c r="A1013" s="392" t="s">
        <v>2186</v>
      </c>
      <c r="B1013" s="392" t="s">
        <v>44</v>
      </c>
      <c r="C1013" s="392" t="s">
        <v>73</v>
      </c>
      <c r="D1013" s="393">
        <v>49</v>
      </c>
      <c r="E1013" s="393">
        <v>0.4118</v>
      </c>
      <c r="F1013" s="394"/>
      <c r="G1013" s="394"/>
      <c r="H1013" s="394" t="s">
        <v>100</v>
      </c>
      <c r="I1013" s="394"/>
      <c r="J1013" s="392">
        <v>1.5049505000000001</v>
      </c>
      <c r="K1013" s="393">
        <v>0.23762375999999999</v>
      </c>
      <c r="L1013" s="392">
        <v>0.41157642999999999</v>
      </c>
      <c r="M1013" s="393">
        <v>3</v>
      </c>
      <c r="N1013" s="392">
        <v>1.18811881</v>
      </c>
      <c r="O1013" s="393">
        <v>0.43564355999999999</v>
      </c>
      <c r="P1013" s="392">
        <v>0.75455678999999998</v>
      </c>
      <c r="Q1013" s="393">
        <v>3</v>
      </c>
      <c r="R1013" s="392">
        <v>-0.23638877999999999</v>
      </c>
      <c r="S1013" s="392">
        <v>0.159375192</v>
      </c>
      <c r="T1013" s="392">
        <f t="shared" si="15"/>
        <v>-0.1176470612262111</v>
      </c>
      <c r="U1013" s="392"/>
    </row>
    <row r="1014" spans="1:21">
      <c r="A1014" s="392" t="s">
        <v>2186</v>
      </c>
      <c r="B1014" s="392" t="s">
        <v>44</v>
      </c>
      <c r="C1014" s="392" t="s">
        <v>73</v>
      </c>
      <c r="D1014" s="393">
        <v>70</v>
      </c>
      <c r="E1014" s="393">
        <v>0.58819999999999995</v>
      </c>
      <c r="F1014" s="394"/>
      <c r="G1014" s="394"/>
      <c r="H1014" s="394" t="s">
        <v>100</v>
      </c>
      <c r="I1014" s="394"/>
      <c r="J1014" s="392">
        <v>8.07920792</v>
      </c>
      <c r="K1014" s="393">
        <v>1.22772277</v>
      </c>
      <c r="L1014" s="392">
        <v>2.1264782200000001</v>
      </c>
      <c r="M1014" s="393">
        <v>3</v>
      </c>
      <c r="N1014" s="392">
        <v>3.4455445500000002</v>
      </c>
      <c r="O1014" s="393">
        <v>1.02970297</v>
      </c>
      <c r="P1014" s="392">
        <v>1.78349786</v>
      </c>
      <c r="Q1014" s="393">
        <v>3</v>
      </c>
      <c r="R1014" s="392">
        <v>-0.85221188000000003</v>
      </c>
      <c r="S1014" s="392">
        <v>0.112403746</v>
      </c>
      <c r="T1014" s="392">
        <f t="shared" si="15"/>
        <v>-0.4020618561710419</v>
      </c>
      <c r="U1014" s="392"/>
    </row>
    <row r="1015" spans="1:21">
      <c r="A1015" s="392" t="s">
        <v>2186</v>
      </c>
      <c r="B1015" s="392" t="s">
        <v>44</v>
      </c>
      <c r="C1015" s="392" t="s">
        <v>73</v>
      </c>
      <c r="D1015" s="393">
        <v>92</v>
      </c>
      <c r="E1015" s="393">
        <v>0.77310000000000001</v>
      </c>
      <c r="F1015" s="394"/>
      <c r="G1015" s="394"/>
      <c r="H1015" s="394" t="s">
        <v>100</v>
      </c>
      <c r="I1015" s="394"/>
      <c r="J1015" s="392">
        <v>3.88118812</v>
      </c>
      <c r="K1015" s="393">
        <v>0.71287129000000005</v>
      </c>
      <c r="L1015" s="392">
        <v>1.23472929</v>
      </c>
      <c r="M1015" s="393">
        <v>3</v>
      </c>
      <c r="N1015" s="392">
        <v>2.5742574299999998</v>
      </c>
      <c r="O1015" s="393">
        <v>0.35643564</v>
      </c>
      <c r="P1015" s="392">
        <v>0.61736464000000002</v>
      </c>
      <c r="Q1015" s="393">
        <v>3</v>
      </c>
      <c r="R1015" s="392">
        <v>-0.41058021</v>
      </c>
      <c r="S1015" s="392">
        <v>5.2907541000000002E-2</v>
      </c>
      <c r="T1015" s="392">
        <f t="shared" si="15"/>
        <v>-0.20245398708381951</v>
      </c>
      <c r="U1015" s="392"/>
    </row>
    <row r="1016" spans="1:21">
      <c r="A1016" s="392" t="s">
        <v>2186</v>
      </c>
      <c r="B1016" s="392" t="s">
        <v>44</v>
      </c>
      <c r="C1016" s="392" t="s">
        <v>73</v>
      </c>
      <c r="D1016" s="393">
        <v>119</v>
      </c>
      <c r="E1016" s="393">
        <v>1</v>
      </c>
      <c r="F1016" s="394"/>
      <c r="G1016" s="394"/>
      <c r="H1016" s="394" t="s">
        <v>100</v>
      </c>
      <c r="I1016" s="394" t="s">
        <v>100</v>
      </c>
      <c r="J1016" s="392">
        <v>3.76237624</v>
      </c>
      <c r="K1016" s="393">
        <v>2.5346534699999999</v>
      </c>
      <c r="L1016" s="392">
        <v>4.39014858</v>
      </c>
      <c r="M1016" s="393">
        <v>3</v>
      </c>
      <c r="N1016" s="392">
        <v>1.9009901</v>
      </c>
      <c r="O1016" s="393">
        <v>0.39603959999999999</v>
      </c>
      <c r="P1016" s="392">
        <v>0.68596071999999997</v>
      </c>
      <c r="Q1016" s="393">
        <v>3</v>
      </c>
      <c r="R1016" s="392">
        <v>-0.68267588000000001</v>
      </c>
      <c r="S1016" s="392">
        <v>0.49725319299999998</v>
      </c>
      <c r="T1016" s="392">
        <f t="shared" si="15"/>
        <v>-0.32867132872071986</v>
      </c>
      <c r="U1016" s="392"/>
    </row>
    <row r="1017" spans="1:21">
      <c r="A1017" s="392" t="s">
        <v>2187</v>
      </c>
      <c r="B1017" s="392" t="s">
        <v>44</v>
      </c>
      <c r="C1017" s="392" t="s">
        <v>73</v>
      </c>
      <c r="D1017" s="393">
        <v>306</v>
      </c>
      <c r="E1017" s="393">
        <v>1</v>
      </c>
      <c r="F1017" s="394"/>
      <c r="G1017" s="394"/>
      <c r="H1017" s="394"/>
      <c r="I1017" s="394" t="s">
        <v>100</v>
      </c>
      <c r="J1017" s="392">
        <v>42.323232300000001</v>
      </c>
      <c r="K1017" s="393">
        <v>3.4343434300000002</v>
      </c>
      <c r="L1017" s="392">
        <v>10.8603475</v>
      </c>
      <c r="M1017" s="393">
        <v>10</v>
      </c>
      <c r="N1017" s="392">
        <v>29.5959596</v>
      </c>
      <c r="O1017" s="393">
        <v>5.6565656600000001</v>
      </c>
      <c r="P1017" s="392">
        <v>12.6484653</v>
      </c>
      <c r="Q1017" s="393">
        <v>5</v>
      </c>
      <c r="R1017" s="392">
        <v>-0.35769831000000002</v>
      </c>
      <c r="S1017" s="392">
        <v>4.3113861000000003E-2</v>
      </c>
      <c r="T1017" s="392">
        <f t="shared" si="15"/>
        <v>-0.17696629180284212</v>
      </c>
      <c r="U1017" s="392"/>
    </row>
    <row r="1018" spans="1:21">
      <c r="A1018" s="392" t="s">
        <v>2188</v>
      </c>
      <c r="B1018" s="392" t="s">
        <v>44</v>
      </c>
      <c r="C1018" s="392" t="s">
        <v>73</v>
      </c>
      <c r="D1018" s="393">
        <v>306</v>
      </c>
      <c r="E1018" s="393">
        <v>1</v>
      </c>
      <c r="F1018" s="394"/>
      <c r="G1018" s="394"/>
      <c r="H1018" s="394"/>
      <c r="I1018" s="394" t="s">
        <v>100</v>
      </c>
      <c r="J1018" s="392">
        <v>42.323232300000001</v>
      </c>
      <c r="K1018" s="393">
        <v>3.4343434300000002</v>
      </c>
      <c r="L1018" s="392">
        <v>10.8603475</v>
      </c>
      <c r="M1018" s="393">
        <v>10</v>
      </c>
      <c r="N1018" s="392">
        <v>22.7272727</v>
      </c>
      <c r="O1018" s="393">
        <v>4.6464646500000004</v>
      </c>
      <c r="P1018" s="392">
        <v>10.389810799999999</v>
      </c>
      <c r="Q1018" s="393">
        <v>5</v>
      </c>
      <c r="R1018" s="392">
        <v>-0.62177051999999999</v>
      </c>
      <c r="S1018" s="392">
        <v>4.8382136999999999E-2</v>
      </c>
      <c r="T1018" s="392">
        <f t="shared" si="15"/>
        <v>-0.30124223632084024</v>
      </c>
      <c r="U1018" s="392"/>
    </row>
    <row r="1019" spans="1:21">
      <c r="A1019" s="392" t="s">
        <v>2189</v>
      </c>
      <c r="B1019" s="392" t="s">
        <v>44</v>
      </c>
      <c r="C1019" s="392" t="s">
        <v>73</v>
      </c>
      <c r="D1019" s="393">
        <v>306</v>
      </c>
      <c r="E1019" s="393">
        <v>1</v>
      </c>
      <c r="F1019" s="394"/>
      <c r="G1019" s="394"/>
      <c r="H1019" s="394"/>
      <c r="I1019" s="394" t="s">
        <v>100</v>
      </c>
      <c r="J1019" s="392">
        <v>42.323232300000001</v>
      </c>
      <c r="K1019" s="393">
        <v>3.4343434300000002</v>
      </c>
      <c r="L1019" s="392">
        <v>10.8603475</v>
      </c>
      <c r="M1019" s="393">
        <v>10</v>
      </c>
      <c r="N1019" s="392">
        <v>4.1414141400000002</v>
      </c>
      <c r="O1019" s="393">
        <v>1.8181818199999999</v>
      </c>
      <c r="P1019" s="392">
        <v>4.0655781400000004</v>
      </c>
      <c r="Q1019" s="393">
        <v>5</v>
      </c>
      <c r="R1019" s="392">
        <v>-2.3242988499999999</v>
      </c>
      <c r="S1019" s="392">
        <v>0.19932702099999999</v>
      </c>
      <c r="T1019" s="392">
        <f t="shared" si="15"/>
        <v>-0.82173913040109636</v>
      </c>
      <c r="U1019" s="392"/>
    </row>
    <row r="1020" spans="1:21">
      <c r="A1020" s="392" t="s">
        <v>2190</v>
      </c>
      <c r="B1020" s="392" t="s">
        <v>44</v>
      </c>
      <c r="C1020" s="392" t="s">
        <v>72</v>
      </c>
      <c r="D1020" s="392">
        <v>76</v>
      </c>
      <c r="E1020" s="392">
        <v>0.1016</v>
      </c>
      <c r="F1020" s="394"/>
      <c r="G1020" s="394"/>
      <c r="H1020" s="394" t="s">
        <v>100</v>
      </c>
      <c r="I1020" s="394"/>
      <c r="J1020" s="392">
        <v>9.7958852400000005</v>
      </c>
      <c r="K1020" s="392">
        <v>6.9350322599999998</v>
      </c>
      <c r="L1020" s="392">
        <v>12.0118282</v>
      </c>
      <c r="M1020" s="393">
        <v>3</v>
      </c>
      <c r="N1020" s="392">
        <v>4.0828538600000002</v>
      </c>
      <c r="O1020" s="393">
        <v>4.8484848500000002</v>
      </c>
      <c r="P1020" s="392">
        <v>8.3978221000000008</v>
      </c>
      <c r="Q1020" s="393">
        <v>3</v>
      </c>
      <c r="R1020" s="392">
        <v>-0.87516621000000006</v>
      </c>
      <c r="S1020" s="392">
        <v>1.9114103389999999</v>
      </c>
      <c r="T1020" s="392">
        <f t="shared" si="15"/>
        <v>-0.41163907894197682</v>
      </c>
      <c r="U1020" s="392"/>
    </row>
    <row r="1021" spans="1:21">
      <c r="A1021" s="392" t="s">
        <v>2190</v>
      </c>
      <c r="B1021" s="392" t="s">
        <v>44</v>
      </c>
      <c r="C1021" s="392" t="s">
        <v>72</v>
      </c>
      <c r="D1021" s="392">
        <v>137</v>
      </c>
      <c r="E1021" s="392">
        <v>0.1832</v>
      </c>
      <c r="F1021" s="394"/>
      <c r="G1021" s="394"/>
      <c r="H1021" s="394" t="s">
        <v>100</v>
      </c>
      <c r="I1021" s="394"/>
      <c r="J1021" s="392">
        <v>8.7245871000000008</v>
      </c>
      <c r="K1021" s="392">
        <v>6.9269163699999998</v>
      </c>
      <c r="L1021" s="392">
        <v>11.9977711</v>
      </c>
      <c r="M1021" s="393">
        <v>3</v>
      </c>
      <c r="N1021" s="392">
        <v>12.4664365</v>
      </c>
      <c r="O1021" s="393">
        <v>10.3030303</v>
      </c>
      <c r="P1021" s="392">
        <v>17.845372000000001</v>
      </c>
      <c r="Q1021" s="393">
        <v>3</v>
      </c>
      <c r="R1021" s="392">
        <v>0.35689481000000001</v>
      </c>
      <c r="S1021" s="392">
        <v>1.3134008159999999</v>
      </c>
      <c r="T1021" s="392">
        <f t="shared" si="15"/>
        <v>0.17657709559626933</v>
      </c>
      <c r="U1021" s="392"/>
    </row>
    <row r="1022" spans="1:21">
      <c r="A1022" s="392" t="s">
        <v>2190</v>
      </c>
      <c r="B1022" s="392" t="s">
        <v>44</v>
      </c>
      <c r="C1022" s="392" t="s">
        <v>72</v>
      </c>
      <c r="D1022" s="392">
        <v>198</v>
      </c>
      <c r="E1022" s="392">
        <v>0.26469999999999999</v>
      </c>
      <c r="F1022" s="394"/>
      <c r="G1022" s="394"/>
      <c r="H1022" s="394" t="s">
        <v>100</v>
      </c>
      <c r="I1022" s="394"/>
      <c r="J1022" s="392">
        <v>7.6492310200000002</v>
      </c>
      <c r="K1022" s="392">
        <v>5.93677718</v>
      </c>
      <c r="L1022" s="392">
        <v>10.2827997</v>
      </c>
      <c r="M1022" s="393">
        <v>3</v>
      </c>
      <c r="N1022" s="392">
        <v>19.6348293</v>
      </c>
      <c r="O1022" s="393">
        <v>9.6939010400000001</v>
      </c>
      <c r="P1022" s="392">
        <v>16.790329100000001</v>
      </c>
      <c r="Q1022" s="393">
        <v>3</v>
      </c>
      <c r="R1022" s="392">
        <v>0.94269987</v>
      </c>
      <c r="S1022" s="392">
        <v>0.84612265200000003</v>
      </c>
      <c r="T1022" s="392">
        <f t="shared" si="15"/>
        <v>0.43928939239348519</v>
      </c>
      <c r="U1022" s="392"/>
    </row>
    <row r="1023" spans="1:21">
      <c r="A1023" s="392" t="s">
        <v>2190</v>
      </c>
      <c r="B1023" s="392" t="s">
        <v>44</v>
      </c>
      <c r="C1023" s="392" t="s">
        <v>72</v>
      </c>
      <c r="D1023" s="392">
        <v>295</v>
      </c>
      <c r="E1023" s="392">
        <v>0.39439999999999997</v>
      </c>
      <c r="F1023" s="394"/>
      <c r="G1023" s="394"/>
      <c r="H1023" s="394" t="s">
        <v>100</v>
      </c>
      <c r="I1023" s="394"/>
      <c r="J1023" s="392">
        <v>2.5686807599999999</v>
      </c>
      <c r="K1023" s="392">
        <v>1.9924522200000001</v>
      </c>
      <c r="L1023" s="392">
        <v>3.4510284699999998</v>
      </c>
      <c r="M1023" s="393">
        <v>3</v>
      </c>
      <c r="N1023" s="392">
        <v>24.935941700000001</v>
      </c>
      <c r="O1023" s="393">
        <v>12.121212099999999</v>
      </c>
      <c r="P1023" s="392">
        <v>20.994555200000001</v>
      </c>
      <c r="Q1023" s="393">
        <v>3</v>
      </c>
      <c r="R1023" s="392">
        <v>2.2729177599999999</v>
      </c>
      <c r="S1023" s="392">
        <v>0.83795352599999995</v>
      </c>
      <c r="T1023" s="392">
        <f t="shared" ref="T1023:T1086" si="16">(N1023-J1023)/(J1023+N1023)</f>
        <v>0.81321824986068181</v>
      </c>
      <c r="U1023" s="392"/>
    </row>
    <row r="1024" spans="1:21">
      <c r="A1024" s="392" t="s">
        <v>2190</v>
      </c>
      <c r="B1024" s="392" t="s">
        <v>44</v>
      </c>
      <c r="C1024" s="392" t="s">
        <v>72</v>
      </c>
      <c r="D1024" s="392">
        <v>384</v>
      </c>
      <c r="E1024" s="392">
        <v>0.51339999999999997</v>
      </c>
      <c r="F1024" s="394"/>
      <c r="G1024" s="394"/>
      <c r="H1024" s="394" t="s">
        <v>100</v>
      </c>
      <c r="I1024" s="394"/>
      <c r="J1024" s="392">
        <v>10.359939900000001</v>
      </c>
      <c r="K1024" s="392">
        <v>7.9332873399999997</v>
      </c>
      <c r="L1024" s="392">
        <v>13.7408567</v>
      </c>
      <c r="M1024" s="393">
        <v>3</v>
      </c>
      <c r="N1024" s="392">
        <v>38.115842000000001</v>
      </c>
      <c r="O1024" s="393">
        <v>14.5485232</v>
      </c>
      <c r="P1024" s="392">
        <v>25.198781400000001</v>
      </c>
      <c r="Q1024" s="393">
        <v>3</v>
      </c>
      <c r="R1024" s="392">
        <v>1.30268356</v>
      </c>
      <c r="S1024" s="392">
        <v>0.73208621699999998</v>
      </c>
      <c r="T1024" s="392">
        <f t="shared" si="16"/>
        <v>0.57257255091330461</v>
      </c>
      <c r="U1024" s="392"/>
    </row>
    <row r="1025" spans="1:21">
      <c r="A1025" s="392" t="s">
        <v>2190</v>
      </c>
      <c r="B1025" s="392" t="s">
        <v>44</v>
      </c>
      <c r="C1025" s="392" t="s">
        <v>72</v>
      </c>
      <c r="D1025" s="392">
        <v>465</v>
      </c>
      <c r="E1025" s="392">
        <v>0.62170000000000003</v>
      </c>
      <c r="F1025" s="394"/>
      <c r="G1025" s="394"/>
      <c r="H1025" s="394" t="s">
        <v>100</v>
      </c>
      <c r="I1025" s="394"/>
      <c r="J1025" s="392">
        <v>5.3037373700000003</v>
      </c>
      <c r="K1025" s="392">
        <v>1.9762204299999999</v>
      </c>
      <c r="L1025" s="392">
        <v>3.4229141900000002</v>
      </c>
      <c r="M1025" s="393">
        <v>3</v>
      </c>
      <c r="N1025" s="392">
        <v>42.207901800000002</v>
      </c>
      <c r="O1025" s="393">
        <v>7.2757959300000001</v>
      </c>
      <c r="P1025" s="392">
        <v>12.6020482</v>
      </c>
      <c r="Q1025" s="393">
        <v>3</v>
      </c>
      <c r="R1025" s="392">
        <v>2.0741957100000001</v>
      </c>
      <c r="S1025" s="392">
        <v>0.168552335</v>
      </c>
      <c r="T1025" s="392">
        <f t="shared" si="16"/>
        <v>0.77673944900015535</v>
      </c>
      <c r="U1025" s="392"/>
    </row>
    <row r="1026" spans="1:21">
      <c r="A1026" s="392" t="s">
        <v>2190</v>
      </c>
      <c r="B1026" s="392" t="s">
        <v>44</v>
      </c>
      <c r="C1026" s="392" t="s">
        <v>72</v>
      </c>
      <c r="D1026" s="392">
        <v>562</v>
      </c>
      <c r="E1026" s="392">
        <v>0.75129999999999997</v>
      </c>
      <c r="F1026" s="394"/>
      <c r="G1026" s="394"/>
      <c r="H1026" s="394" t="s">
        <v>100</v>
      </c>
      <c r="I1026" s="394"/>
      <c r="J1026" s="392">
        <v>7.1541614300000003</v>
      </c>
      <c r="K1026" s="392">
        <v>4.0579500000000003E-3</v>
      </c>
      <c r="L1026" s="392">
        <v>7.0285699999999996E-3</v>
      </c>
      <c r="M1026" s="393">
        <v>3</v>
      </c>
      <c r="N1026" s="392">
        <v>29.3333333</v>
      </c>
      <c r="O1026" s="393">
        <v>3.6394323000000002</v>
      </c>
      <c r="P1026" s="392">
        <v>6.3036816499999997</v>
      </c>
      <c r="Q1026" s="393">
        <v>3</v>
      </c>
      <c r="R1026" s="392">
        <v>1.4110303200000001</v>
      </c>
      <c r="S1026" s="392">
        <v>1.5394072999999999E-2</v>
      </c>
      <c r="T1026" s="392">
        <f t="shared" si="16"/>
        <v>0.60785680228586081</v>
      </c>
      <c r="U1026" s="392"/>
    </row>
    <row r="1027" spans="1:21">
      <c r="A1027" s="392" t="s">
        <v>2190</v>
      </c>
      <c r="B1027" s="392" t="s">
        <v>44</v>
      </c>
      <c r="C1027" s="392" t="s">
        <v>72</v>
      </c>
      <c r="D1027" s="392">
        <v>656</v>
      </c>
      <c r="E1027" s="392">
        <v>0.877</v>
      </c>
      <c r="F1027" s="394"/>
      <c r="G1027" s="394"/>
      <c r="H1027" s="394" t="s">
        <v>100</v>
      </c>
      <c r="I1027" s="394"/>
      <c r="J1027" s="392">
        <v>2.0736111699999999</v>
      </c>
      <c r="K1027" s="392">
        <v>3.9727305899999998</v>
      </c>
      <c r="L1027" s="392">
        <v>6.8809712300000001</v>
      </c>
      <c r="M1027" s="393">
        <v>3</v>
      </c>
      <c r="N1027" s="392">
        <v>16.455696199999998</v>
      </c>
      <c r="O1027" s="393">
        <v>7.2757959300000001</v>
      </c>
      <c r="P1027" s="392">
        <v>12.6020482</v>
      </c>
      <c r="Q1027" s="393">
        <v>3</v>
      </c>
      <c r="R1027" s="392">
        <v>2.07138008</v>
      </c>
      <c r="S1027" s="392">
        <v>3.8659778770000002</v>
      </c>
      <c r="T1027" s="392">
        <f t="shared" si="16"/>
        <v>0.77618039049238352</v>
      </c>
      <c r="U1027" s="392"/>
    </row>
    <row r="1028" spans="1:21">
      <c r="A1028" s="392" t="s">
        <v>2190</v>
      </c>
      <c r="B1028" s="392" t="s">
        <v>44</v>
      </c>
      <c r="C1028" s="392" t="s">
        <v>72</v>
      </c>
      <c r="D1028" s="392">
        <v>748</v>
      </c>
      <c r="E1028" s="392">
        <v>1</v>
      </c>
      <c r="F1028" s="394"/>
      <c r="G1028" s="394"/>
      <c r="H1028" s="394" t="s">
        <v>100</v>
      </c>
      <c r="I1028" s="394" t="s">
        <v>100</v>
      </c>
      <c r="J1028" s="392">
        <v>23.734934899999999</v>
      </c>
      <c r="K1028" s="392">
        <v>17.8265633</v>
      </c>
      <c r="L1028" s="392">
        <v>30.8765134</v>
      </c>
      <c r="M1028" s="393">
        <v>3</v>
      </c>
      <c r="N1028" s="392">
        <v>35.093210599999999</v>
      </c>
      <c r="O1028" s="393">
        <v>6.6666666699999997</v>
      </c>
      <c r="P1028" s="392">
        <v>11.5470054</v>
      </c>
      <c r="Q1028" s="393">
        <v>3</v>
      </c>
      <c r="R1028" s="392">
        <v>0.39105967000000003</v>
      </c>
      <c r="S1028" s="392">
        <v>0.60019268299999995</v>
      </c>
      <c r="T1028" s="392">
        <f t="shared" si="16"/>
        <v>0.19307553558695811</v>
      </c>
      <c r="U1028" s="392"/>
    </row>
    <row r="1029" spans="1:21">
      <c r="A1029" s="392" t="s">
        <v>2191</v>
      </c>
      <c r="B1029" s="392" t="s">
        <v>44</v>
      </c>
      <c r="C1029" s="392" t="s">
        <v>72</v>
      </c>
      <c r="D1029" s="392">
        <v>201</v>
      </c>
      <c r="E1029" s="392">
        <v>0.35580000000000001</v>
      </c>
      <c r="F1029" s="394"/>
      <c r="G1029" s="394"/>
      <c r="H1029" s="394" t="s">
        <v>100</v>
      </c>
      <c r="I1029" s="394"/>
      <c r="J1029" s="392">
        <v>39.885565900000003</v>
      </c>
      <c r="K1029" s="392">
        <v>30.698372800000001</v>
      </c>
      <c r="L1029" s="392">
        <v>53.171141300000002</v>
      </c>
      <c r="M1029" s="393">
        <v>3</v>
      </c>
      <c r="N1029" s="392">
        <v>9.96771107</v>
      </c>
      <c r="O1029" s="393">
        <v>1.20784501</v>
      </c>
      <c r="P1029" s="392">
        <v>2.0920489299999998</v>
      </c>
      <c r="Q1029" s="393">
        <v>3</v>
      </c>
      <c r="R1029" s="392">
        <v>-1.3866635199999999</v>
      </c>
      <c r="S1029" s="392">
        <v>0.60706193900000005</v>
      </c>
      <c r="T1029" s="392">
        <f t="shared" si="16"/>
        <v>-0.60011811957724559</v>
      </c>
      <c r="U1029" s="392"/>
    </row>
    <row r="1030" spans="1:21">
      <c r="A1030" s="392" t="s">
        <v>2191</v>
      </c>
      <c r="B1030" s="392" t="s">
        <v>44</v>
      </c>
      <c r="C1030" s="392" t="s">
        <v>72</v>
      </c>
      <c r="D1030" s="392">
        <v>282</v>
      </c>
      <c r="E1030" s="392">
        <v>0.49909999999999999</v>
      </c>
      <c r="F1030" s="394"/>
      <c r="G1030" s="394"/>
      <c r="H1030" s="394" t="s">
        <v>100</v>
      </c>
      <c r="I1030" s="394"/>
      <c r="J1030" s="392">
        <v>49.661161399999997</v>
      </c>
      <c r="K1030" s="392">
        <v>19.8068417</v>
      </c>
      <c r="L1030" s="392">
        <v>34.3064562</v>
      </c>
      <c r="M1030" s="393">
        <v>3</v>
      </c>
      <c r="N1030" s="392">
        <v>14.6316671</v>
      </c>
      <c r="O1030" s="393">
        <v>4.2229729699999998</v>
      </c>
      <c r="P1030" s="392">
        <v>7.3144037500000003</v>
      </c>
      <c r="Q1030" s="393">
        <v>3</v>
      </c>
      <c r="R1030" s="392">
        <v>-1.2220350099999999</v>
      </c>
      <c r="S1030" s="392">
        <v>0.242373854</v>
      </c>
      <c r="T1030" s="392">
        <f t="shared" si="16"/>
        <v>-0.54484294931898969</v>
      </c>
      <c r="U1030" s="392"/>
    </row>
    <row r="1031" spans="1:21">
      <c r="A1031" s="392" t="s">
        <v>2191</v>
      </c>
      <c r="B1031" s="392" t="s">
        <v>44</v>
      </c>
      <c r="C1031" s="392" t="s">
        <v>72</v>
      </c>
      <c r="D1031" s="392">
        <v>379</v>
      </c>
      <c r="E1031" s="392">
        <v>0.67079999999999995</v>
      </c>
      <c r="F1031" s="394"/>
      <c r="G1031" s="394"/>
      <c r="H1031" s="394" t="s">
        <v>100</v>
      </c>
      <c r="I1031" s="394"/>
      <c r="J1031" s="392">
        <v>92.115408000000002</v>
      </c>
      <c r="K1031" s="392">
        <v>2.98664935</v>
      </c>
      <c r="L1031" s="392">
        <v>5.1730284199999996</v>
      </c>
      <c r="M1031" s="393">
        <v>3</v>
      </c>
      <c r="N1031" s="392">
        <v>33.163417799999998</v>
      </c>
      <c r="O1031" s="393">
        <v>13.8498565</v>
      </c>
      <c r="P1031" s="392">
        <v>23.988655099999999</v>
      </c>
      <c r="Q1031" s="393">
        <v>3</v>
      </c>
      <c r="R1031" s="392">
        <v>-1.02159483</v>
      </c>
      <c r="S1031" s="392">
        <v>0.175461486</v>
      </c>
      <c r="T1031" s="392">
        <f t="shared" si="16"/>
        <v>-0.4705662734587987</v>
      </c>
      <c r="U1031" s="392"/>
    </row>
    <row r="1032" spans="1:21">
      <c r="A1032" s="392" t="s">
        <v>2191</v>
      </c>
      <c r="B1032" s="392" t="s">
        <v>44</v>
      </c>
      <c r="C1032" s="392" t="s">
        <v>72</v>
      </c>
      <c r="D1032" s="392">
        <v>473</v>
      </c>
      <c r="E1032" s="392">
        <v>0.83720000000000006</v>
      </c>
      <c r="F1032" s="394"/>
      <c r="G1032" s="394"/>
      <c r="H1032" s="394" t="s">
        <v>100</v>
      </c>
      <c r="I1032" s="394"/>
      <c r="J1032" s="392">
        <v>69.216410300000007</v>
      </c>
      <c r="K1032" s="392">
        <v>22.7813172</v>
      </c>
      <c r="L1032" s="392">
        <v>39.458398899999999</v>
      </c>
      <c r="M1032" s="393">
        <v>3</v>
      </c>
      <c r="N1032" s="392">
        <v>45.059495300000002</v>
      </c>
      <c r="O1032" s="393">
        <v>5.42184884</v>
      </c>
      <c r="P1032" s="392">
        <v>9.3909176599999995</v>
      </c>
      <c r="Q1032" s="393">
        <v>3</v>
      </c>
      <c r="R1032" s="392">
        <v>-0.42925424000000001</v>
      </c>
      <c r="S1032" s="392">
        <v>0.122806152</v>
      </c>
      <c r="T1032" s="392">
        <f t="shared" si="16"/>
        <v>-0.21139114910676327</v>
      </c>
      <c r="U1032" s="392"/>
    </row>
    <row r="1033" spans="1:21">
      <c r="A1033" s="392" t="s">
        <v>2191</v>
      </c>
      <c r="B1033" s="392" t="s">
        <v>44</v>
      </c>
      <c r="C1033" s="392" t="s">
        <v>72</v>
      </c>
      <c r="D1033" s="392">
        <v>565</v>
      </c>
      <c r="E1033" s="392">
        <v>1</v>
      </c>
      <c r="F1033" s="394"/>
      <c r="G1033" s="394"/>
      <c r="H1033" s="394" t="s">
        <v>100</v>
      </c>
      <c r="I1033" s="394" t="s">
        <v>100</v>
      </c>
      <c r="J1033" s="392">
        <v>42.3609139</v>
      </c>
      <c r="K1033" s="392">
        <v>22.785375200000001</v>
      </c>
      <c r="L1033" s="392">
        <v>39.465427400000003</v>
      </c>
      <c r="M1033" s="393">
        <v>3</v>
      </c>
      <c r="N1033" s="392">
        <v>4.5413776600000002</v>
      </c>
      <c r="O1033" s="393">
        <v>5.41586941</v>
      </c>
      <c r="P1033" s="392">
        <v>9.3805609800000003</v>
      </c>
      <c r="Q1033" s="393">
        <v>3</v>
      </c>
      <c r="R1033" s="392">
        <v>-2.2329956800000001</v>
      </c>
      <c r="S1033" s="392">
        <v>1.711523667</v>
      </c>
      <c r="T1033" s="392">
        <f t="shared" si="16"/>
        <v>-0.80634730163704604</v>
      </c>
      <c r="U1033" s="392"/>
    </row>
    <row r="1034" spans="1:21">
      <c r="A1034" s="392" t="s">
        <v>2192</v>
      </c>
      <c r="B1034" s="392" t="s">
        <v>44</v>
      </c>
      <c r="C1034" s="392" t="s">
        <v>72</v>
      </c>
      <c r="D1034" s="392">
        <v>201</v>
      </c>
      <c r="E1034" s="392">
        <v>0.35580000000000001</v>
      </c>
      <c r="F1034" s="394"/>
      <c r="G1034" s="394"/>
      <c r="H1034" s="394" t="s">
        <v>100</v>
      </c>
      <c r="I1034" s="394"/>
      <c r="J1034" s="392">
        <v>63.843687899999999</v>
      </c>
      <c r="K1034" s="392">
        <v>24.749421699999999</v>
      </c>
      <c r="L1034" s="392">
        <v>42.867255900000004</v>
      </c>
      <c r="M1034" s="393">
        <v>3</v>
      </c>
      <c r="N1034" s="392">
        <v>18.984833600000002</v>
      </c>
      <c r="O1034" s="393">
        <v>8.6665061800000007</v>
      </c>
      <c r="P1034" s="392">
        <v>15.010828999999999</v>
      </c>
      <c r="Q1034" s="393">
        <v>3</v>
      </c>
      <c r="R1034" s="392">
        <v>-1.2127972899999999</v>
      </c>
      <c r="S1034" s="392">
        <v>0.35866644199999997</v>
      </c>
      <c r="T1034" s="392">
        <f t="shared" si="16"/>
        <v>-0.54158704619639986</v>
      </c>
      <c r="U1034" s="392"/>
    </row>
    <row r="1035" spans="1:21">
      <c r="A1035" s="392" t="s">
        <v>2192</v>
      </c>
      <c r="B1035" s="392" t="s">
        <v>44</v>
      </c>
      <c r="C1035" s="392" t="s">
        <v>72</v>
      </c>
      <c r="D1035" s="392">
        <v>282</v>
      </c>
      <c r="E1035" s="392">
        <v>0.49909999999999999</v>
      </c>
      <c r="F1035" s="394"/>
      <c r="G1035" s="394"/>
      <c r="H1035" s="394" t="s">
        <v>100</v>
      </c>
      <c r="I1035" s="394"/>
      <c r="J1035" s="392">
        <v>77.587956000000005</v>
      </c>
      <c r="K1035" s="392">
        <v>16.828308199999999</v>
      </c>
      <c r="L1035" s="392">
        <v>29.147484899999998</v>
      </c>
      <c r="M1035" s="393">
        <v>3</v>
      </c>
      <c r="N1035" s="392">
        <v>19.570008000000001</v>
      </c>
      <c r="O1035" s="393">
        <v>7.3294939000000001</v>
      </c>
      <c r="P1035" s="392">
        <v>12.6950558</v>
      </c>
      <c r="Q1035" s="393">
        <v>3</v>
      </c>
      <c r="R1035" s="392">
        <v>-1.37741402</v>
      </c>
      <c r="S1035" s="392">
        <v>0.18731308499999999</v>
      </c>
      <c r="T1035" s="392">
        <f t="shared" si="16"/>
        <v>-0.59715071839092881</v>
      </c>
      <c r="U1035" s="392"/>
    </row>
    <row r="1036" spans="1:21">
      <c r="A1036" s="392" t="s">
        <v>2192</v>
      </c>
      <c r="B1036" s="392" t="s">
        <v>44</v>
      </c>
      <c r="C1036" s="392" t="s">
        <v>72</v>
      </c>
      <c r="D1036" s="392">
        <v>379</v>
      </c>
      <c r="E1036" s="392">
        <v>0.67079999999999995</v>
      </c>
      <c r="F1036" s="394"/>
      <c r="G1036" s="394"/>
      <c r="H1036" s="394" t="s">
        <v>100</v>
      </c>
      <c r="I1036" s="394"/>
      <c r="J1036" s="392">
        <v>68.546848999999995</v>
      </c>
      <c r="K1036" s="392">
        <v>15.8381691</v>
      </c>
      <c r="L1036" s="392">
        <v>27.432513499999999</v>
      </c>
      <c r="M1036" s="393">
        <v>3</v>
      </c>
      <c r="N1036" s="392">
        <v>16.8219107</v>
      </c>
      <c r="O1036" s="393">
        <v>11.9960741</v>
      </c>
      <c r="P1036" s="392">
        <v>20.777809900000001</v>
      </c>
      <c r="Q1036" s="393">
        <v>3</v>
      </c>
      <c r="R1036" s="392">
        <v>-1.40483519</v>
      </c>
      <c r="S1036" s="392">
        <v>0.56192987900000002</v>
      </c>
      <c r="T1036" s="392">
        <f t="shared" si="16"/>
        <v>-0.60590007962830916</v>
      </c>
      <c r="U1036" s="392"/>
    </row>
    <row r="1037" spans="1:21">
      <c r="A1037" s="392" t="s">
        <v>2192</v>
      </c>
      <c r="B1037" s="392" t="s">
        <v>44</v>
      </c>
      <c r="C1037" s="392" t="s">
        <v>72</v>
      </c>
      <c r="D1037" s="392">
        <v>473</v>
      </c>
      <c r="E1037" s="392">
        <v>0.83720000000000006</v>
      </c>
      <c r="F1037" s="394"/>
      <c r="G1037" s="394"/>
      <c r="H1037" s="394" t="s">
        <v>100</v>
      </c>
      <c r="I1037" s="394"/>
      <c r="J1037" s="392">
        <v>38.724992899999997</v>
      </c>
      <c r="K1037" s="392">
        <v>21.746540599999999</v>
      </c>
      <c r="L1037" s="392">
        <v>37.666113199999998</v>
      </c>
      <c r="M1037" s="393">
        <v>3</v>
      </c>
      <c r="N1037" s="392">
        <v>13.4034555</v>
      </c>
      <c r="O1037" s="393">
        <v>3.3332716100000002</v>
      </c>
      <c r="P1037" s="392">
        <v>5.7733957800000004</v>
      </c>
      <c r="Q1037" s="393">
        <v>3</v>
      </c>
      <c r="R1037" s="392">
        <v>-1.06097266</v>
      </c>
      <c r="S1037" s="392">
        <v>0.37719897200000002</v>
      </c>
      <c r="T1037" s="392">
        <f t="shared" si="16"/>
        <v>-0.48575275453623512</v>
      </c>
      <c r="U1037" s="392"/>
    </row>
    <row r="1038" spans="1:21">
      <c r="A1038" s="392" t="s">
        <v>2192</v>
      </c>
      <c r="B1038" s="392" t="s">
        <v>44</v>
      </c>
      <c r="C1038" s="392" t="s">
        <v>72</v>
      </c>
      <c r="D1038" s="392">
        <v>565</v>
      </c>
      <c r="E1038" s="392">
        <v>1</v>
      </c>
      <c r="F1038" s="394"/>
      <c r="G1038" s="394"/>
      <c r="H1038" s="394" t="s">
        <v>100</v>
      </c>
      <c r="I1038" s="394" t="s">
        <v>100</v>
      </c>
      <c r="J1038" s="392">
        <v>59.388061499999999</v>
      </c>
      <c r="K1038" s="392">
        <v>31.684453999999999</v>
      </c>
      <c r="L1038" s="392">
        <v>54.8790841</v>
      </c>
      <c r="M1038" s="393">
        <v>3</v>
      </c>
      <c r="N1038" s="392">
        <v>12.655321199999999</v>
      </c>
      <c r="O1038" s="393">
        <v>5.9998888900000003</v>
      </c>
      <c r="P1038" s="392">
        <v>10.3921124</v>
      </c>
      <c r="Q1038" s="393">
        <v>3</v>
      </c>
      <c r="R1038" s="392">
        <v>-1.5460154500000001</v>
      </c>
      <c r="S1038" s="392">
        <v>0.50940973000000001</v>
      </c>
      <c r="T1038" s="392">
        <f t="shared" si="16"/>
        <v>-0.64867498649532462</v>
      </c>
      <c r="U1038" s="392"/>
    </row>
    <row r="1039" spans="1:21">
      <c r="A1039" s="392" t="s">
        <v>2193</v>
      </c>
      <c r="B1039" s="392" t="s">
        <v>44</v>
      </c>
      <c r="C1039" s="392" t="s">
        <v>72</v>
      </c>
      <c r="D1039" s="392">
        <v>201</v>
      </c>
      <c r="E1039" s="392">
        <v>0.35580000000000001</v>
      </c>
      <c r="F1039" s="394"/>
      <c r="G1039" s="394"/>
      <c r="H1039" s="394" t="s">
        <v>100</v>
      </c>
      <c r="I1039" s="394"/>
      <c r="J1039" s="392">
        <v>56.717932099999999</v>
      </c>
      <c r="K1039" s="392">
        <v>19.8068417</v>
      </c>
      <c r="L1039" s="392">
        <v>34.3064562</v>
      </c>
      <c r="M1039" s="393">
        <v>3</v>
      </c>
      <c r="N1039" s="392">
        <v>79.515194199999996</v>
      </c>
      <c r="O1039" s="393">
        <v>11.336827100000001</v>
      </c>
      <c r="P1039" s="392">
        <v>19.635960499999999</v>
      </c>
      <c r="Q1039" s="393">
        <v>3</v>
      </c>
      <c r="R1039" s="392">
        <v>0.33785769999999998</v>
      </c>
      <c r="S1039" s="392">
        <v>0.142279658</v>
      </c>
      <c r="T1039" s="392">
        <f t="shared" si="16"/>
        <v>0.16734007887184485</v>
      </c>
      <c r="U1039" s="392"/>
    </row>
    <row r="1040" spans="1:21">
      <c r="A1040" s="392" t="s">
        <v>2193</v>
      </c>
      <c r="B1040" s="392" t="s">
        <v>44</v>
      </c>
      <c r="C1040" s="392" t="s">
        <v>72</v>
      </c>
      <c r="D1040" s="392">
        <v>282</v>
      </c>
      <c r="E1040" s="392">
        <v>0.49909999999999999</v>
      </c>
      <c r="F1040" s="394"/>
      <c r="G1040" s="394"/>
      <c r="H1040" s="394" t="s">
        <v>100</v>
      </c>
      <c r="I1040" s="394"/>
      <c r="J1040" s="392">
        <v>85.318346000000005</v>
      </c>
      <c r="K1040" s="392">
        <v>7.9211134999999997</v>
      </c>
      <c r="L1040" s="392">
        <v>13.719771</v>
      </c>
      <c r="M1040" s="393">
        <v>3</v>
      </c>
      <c r="N1040" s="392">
        <v>77.431899400000006</v>
      </c>
      <c r="O1040" s="393">
        <v>17.336715999999999</v>
      </c>
      <c r="P1040" s="392">
        <v>30.028072900000002</v>
      </c>
      <c r="Q1040" s="393">
        <v>3</v>
      </c>
      <c r="R1040" s="392">
        <v>-9.6990670000000001E-2</v>
      </c>
      <c r="S1040" s="392">
        <v>5.8749164E-2</v>
      </c>
      <c r="T1040" s="392">
        <f t="shared" si="16"/>
        <v>-4.8457356120213867E-2</v>
      </c>
      <c r="U1040" s="392"/>
    </row>
    <row r="1041" spans="1:21">
      <c r="A1041" s="392" t="s">
        <v>2193</v>
      </c>
      <c r="B1041" s="392" t="s">
        <v>44</v>
      </c>
      <c r="C1041" s="392" t="s">
        <v>72</v>
      </c>
      <c r="D1041" s="392">
        <v>379</v>
      </c>
      <c r="E1041" s="392">
        <v>0.67079999999999995</v>
      </c>
      <c r="F1041" s="394"/>
      <c r="G1041" s="394"/>
      <c r="H1041" s="394" t="s">
        <v>100</v>
      </c>
      <c r="I1041" s="394"/>
      <c r="J1041" s="392">
        <v>65.3897659</v>
      </c>
      <c r="K1041" s="392">
        <v>9.8973339300000003</v>
      </c>
      <c r="L1041" s="392">
        <v>17.142685199999999</v>
      </c>
      <c r="M1041" s="393">
        <v>3</v>
      </c>
      <c r="N1041" s="392">
        <v>71.346826899999996</v>
      </c>
      <c r="O1041" s="393">
        <v>12.6664321</v>
      </c>
      <c r="P1041" s="392">
        <v>21.938904000000001</v>
      </c>
      <c r="Q1041" s="393">
        <v>3</v>
      </c>
      <c r="R1041" s="392">
        <v>8.7187109999999998E-2</v>
      </c>
      <c r="S1041" s="392">
        <v>5.4427612E-2</v>
      </c>
      <c r="T1041" s="392">
        <f t="shared" si="16"/>
        <v>4.3565960493934415E-2</v>
      </c>
      <c r="U1041" s="392"/>
    </row>
    <row r="1042" spans="1:21">
      <c r="A1042" s="392" t="s">
        <v>2193</v>
      </c>
      <c r="B1042" s="392" t="s">
        <v>44</v>
      </c>
      <c r="C1042" s="392" t="s">
        <v>72</v>
      </c>
      <c r="D1042" s="392">
        <v>473</v>
      </c>
      <c r="E1042" s="392">
        <v>0.83720000000000006</v>
      </c>
      <c r="F1042" s="394"/>
      <c r="G1042" s="394"/>
      <c r="H1042" s="394" t="s">
        <v>100</v>
      </c>
      <c r="I1042" s="394"/>
      <c r="J1042" s="392">
        <v>35.559793900000003</v>
      </c>
      <c r="K1042" s="392">
        <v>1.9843363199999999</v>
      </c>
      <c r="L1042" s="392">
        <v>3.43697133</v>
      </c>
      <c r="M1042" s="393">
        <v>3</v>
      </c>
      <c r="N1042" s="392">
        <v>39.2622359</v>
      </c>
      <c r="O1042" s="393">
        <v>1.33516046</v>
      </c>
      <c r="P1042" s="392">
        <v>2.3125657500000001</v>
      </c>
      <c r="Q1042" s="393">
        <v>3</v>
      </c>
      <c r="R1042" s="392">
        <v>9.904752E-2</v>
      </c>
      <c r="S1042" s="392">
        <v>4.2703769999999997E-3</v>
      </c>
      <c r="T1042" s="392">
        <f t="shared" si="16"/>
        <v>4.9483314070690954E-2</v>
      </c>
      <c r="U1042" s="392"/>
    </row>
    <row r="1043" spans="1:21">
      <c r="A1043" s="392" t="s">
        <v>2193</v>
      </c>
      <c r="B1043" s="392" t="s">
        <v>44</v>
      </c>
      <c r="C1043" s="392" t="s">
        <v>72</v>
      </c>
      <c r="D1043" s="392">
        <v>565</v>
      </c>
      <c r="E1043" s="392">
        <v>1</v>
      </c>
      <c r="F1043" s="394"/>
      <c r="G1043" s="394"/>
      <c r="H1043" s="394" t="s">
        <v>100</v>
      </c>
      <c r="I1043" s="394" t="s">
        <v>100</v>
      </c>
      <c r="J1043" s="392">
        <v>79.008237600000001</v>
      </c>
      <c r="K1043" s="392">
        <v>10.8752993</v>
      </c>
      <c r="L1043" s="392">
        <v>18.836570900000002</v>
      </c>
      <c r="M1043" s="393">
        <v>3</v>
      </c>
      <c r="N1043" s="392">
        <v>91.179793000000004</v>
      </c>
      <c r="O1043" s="393">
        <v>7.3294939000000001</v>
      </c>
      <c r="P1043" s="392">
        <v>12.6950558</v>
      </c>
      <c r="Q1043" s="393">
        <v>3</v>
      </c>
      <c r="R1043" s="392">
        <v>0.14328118000000001</v>
      </c>
      <c r="S1043" s="392">
        <v>2.5408638000000001E-2</v>
      </c>
      <c r="T1043" s="392">
        <f t="shared" si="16"/>
        <v>7.1518281027690575E-2</v>
      </c>
      <c r="U1043" s="392"/>
    </row>
    <row r="1044" spans="1:21">
      <c r="A1044" s="392" t="s">
        <v>2194</v>
      </c>
      <c r="B1044" s="392" t="s">
        <v>44</v>
      </c>
      <c r="C1044" s="392" t="s">
        <v>72</v>
      </c>
      <c r="D1044" s="392">
        <v>76</v>
      </c>
      <c r="E1044" s="392">
        <v>0.1016</v>
      </c>
      <c r="F1044" s="394"/>
      <c r="G1044" s="394"/>
      <c r="H1044" s="394" t="s">
        <v>100</v>
      </c>
      <c r="I1044" s="394"/>
      <c r="J1044" s="392">
        <v>4.6544657699999998</v>
      </c>
      <c r="K1044" s="392">
        <v>2.96635962</v>
      </c>
      <c r="L1044" s="392">
        <v>5.1378855699999999</v>
      </c>
      <c r="M1044" s="393">
        <v>3</v>
      </c>
      <c r="N1044" s="392">
        <v>0.1</v>
      </c>
      <c r="O1044" s="393">
        <v>1</v>
      </c>
      <c r="P1044" s="392">
        <v>1.7320508100000001</v>
      </c>
      <c r="Q1044" s="393">
        <v>3</v>
      </c>
      <c r="R1044" s="392">
        <v>-3.8404122300000001</v>
      </c>
      <c r="S1044" s="392">
        <v>100.4061701</v>
      </c>
      <c r="T1044" s="392">
        <f t="shared" si="16"/>
        <v>-0.95793428543287229</v>
      </c>
      <c r="U1044" s="392"/>
    </row>
    <row r="1045" spans="1:21">
      <c r="A1045" s="392" t="s">
        <v>2194</v>
      </c>
      <c r="B1045" s="392" t="s">
        <v>44</v>
      </c>
      <c r="C1045" s="392" t="s">
        <v>72</v>
      </c>
      <c r="D1045" s="392">
        <v>137</v>
      </c>
      <c r="E1045" s="392">
        <v>0.1832</v>
      </c>
      <c r="F1045" s="394"/>
      <c r="G1045" s="394"/>
      <c r="H1045" s="394" t="s">
        <v>100</v>
      </c>
      <c r="I1045" s="394"/>
      <c r="J1045" s="392">
        <v>5.5553301099999999</v>
      </c>
      <c r="K1045" s="392">
        <v>4.9547538900000001</v>
      </c>
      <c r="L1045" s="392">
        <v>8.5818854699999996</v>
      </c>
      <c r="M1045" s="393">
        <v>3</v>
      </c>
      <c r="N1045" s="392">
        <v>0.10893748</v>
      </c>
      <c r="O1045" s="393">
        <v>0.60912926999999994</v>
      </c>
      <c r="P1045" s="392">
        <v>1.05504284</v>
      </c>
      <c r="Q1045" s="393">
        <v>3</v>
      </c>
      <c r="R1045" s="392">
        <v>-3.9317390200000002</v>
      </c>
      <c r="S1045" s="392">
        <v>32.060894670000003</v>
      </c>
      <c r="T1045" s="392">
        <f t="shared" si="16"/>
        <v>-0.96153519293745093</v>
      </c>
      <c r="U1045" s="392"/>
    </row>
    <row r="1046" spans="1:21">
      <c r="A1046" s="392" t="s">
        <v>2194</v>
      </c>
      <c r="B1046" s="392" t="s">
        <v>44</v>
      </c>
      <c r="C1046" s="392" t="s">
        <v>72</v>
      </c>
      <c r="D1046" s="392">
        <v>198</v>
      </c>
      <c r="E1046" s="392">
        <v>0.26469999999999999</v>
      </c>
      <c r="F1046" s="394"/>
      <c r="G1046" s="394"/>
      <c r="H1046" s="394" t="s">
        <v>100</v>
      </c>
      <c r="I1046" s="394"/>
      <c r="J1046" s="392">
        <v>10.4248671</v>
      </c>
      <c r="K1046" s="392">
        <v>3.9564987999999999</v>
      </c>
      <c r="L1046" s="392">
        <v>6.8528569499999996</v>
      </c>
      <c r="M1046" s="393">
        <v>3</v>
      </c>
      <c r="N1046" s="392">
        <v>21.8289221</v>
      </c>
      <c r="O1046" s="393">
        <v>9.08784043</v>
      </c>
      <c r="P1046" s="392">
        <v>15.740601399999999</v>
      </c>
      <c r="Q1046" s="393">
        <v>3</v>
      </c>
      <c r="R1046" s="392">
        <v>0.73904177000000004</v>
      </c>
      <c r="S1046" s="392">
        <v>0.31736254800000002</v>
      </c>
      <c r="T1046" s="392">
        <f t="shared" si="16"/>
        <v>0.35357256566927647</v>
      </c>
      <c r="U1046" s="392"/>
    </row>
    <row r="1047" spans="1:21">
      <c r="A1047" s="392" t="s">
        <v>2194</v>
      </c>
      <c r="B1047" s="392" t="s">
        <v>44</v>
      </c>
      <c r="C1047" s="392" t="s">
        <v>72</v>
      </c>
      <c r="D1047" s="392">
        <v>295</v>
      </c>
      <c r="E1047" s="392">
        <v>0.39439999999999997</v>
      </c>
      <c r="F1047" s="394"/>
      <c r="G1047" s="394"/>
      <c r="H1047" s="394" t="s">
        <v>100</v>
      </c>
      <c r="I1047" s="394"/>
      <c r="J1047" s="392">
        <v>17.234103000000001</v>
      </c>
      <c r="K1047" s="392">
        <v>12.875867400000001</v>
      </c>
      <c r="L1047" s="392">
        <v>22.3016565</v>
      </c>
      <c r="M1047" s="393">
        <v>3</v>
      </c>
      <c r="N1047" s="392">
        <v>31.981587999999999</v>
      </c>
      <c r="O1047" s="393">
        <v>17.581894900000002</v>
      </c>
      <c r="P1047" s="392">
        <v>30.452735300000001</v>
      </c>
      <c r="Q1047" s="393">
        <v>3</v>
      </c>
      <c r="R1047" s="392">
        <v>0.61827021000000004</v>
      </c>
      <c r="S1047" s="392">
        <v>0.86040737899999997</v>
      </c>
      <c r="T1047" s="392">
        <f t="shared" si="16"/>
        <v>0.29965006485431644</v>
      </c>
      <c r="U1047" s="392"/>
    </row>
    <row r="1048" spans="1:21">
      <c r="A1048" s="392" t="s">
        <v>2194</v>
      </c>
      <c r="B1048" s="392" t="s">
        <v>44</v>
      </c>
      <c r="C1048" s="392" t="s">
        <v>72</v>
      </c>
      <c r="D1048" s="392">
        <v>384</v>
      </c>
      <c r="E1048" s="392">
        <v>0.51339999999999997</v>
      </c>
      <c r="F1048" s="394"/>
      <c r="G1048" s="394"/>
      <c r="H1048" s="394" t="s">
        <v>100</v>
      </c>
      <c r="I1048" s="394"/>
      <c r="J1048" s="392">
        <v>27.017814399999999</v>
      </c>
      <c r="K1048" s="392">
        <v>11.8735544</v>
      </c>
      <c r="L1048" s="392">
        <v>20.5655994</v>
      </c>
      <c r="M1048" s="393">
        <v>3</v>
      </c>
      <c r="N1048" s="392">
        <v>83.949367100000003</v>
      </c>
      <c r="O1048" s="393">
        <v>2.4242424200000001</v>
      </c>
      <c r="P1048" s="392">
        <v>4.1989110500000004</v>
      </c>
      <c r="Q1048" s="393">
        <v>3</v>
      </c>
      <c r="R1048" s="392">
        <v>1.1337174000000001</v>
      </c>
      <c r="S1048" s="392">
        <v>0.19396894100000001</v>
      </c>
      <c r="T1048" s="392">
        <f t="shared" si="16"/>
        <v>0.51304856021777934</v>
      </c>
      <c r="U1048" s="392"/>
    </row>
    <row r="1049" spans="1:21">
      <c r="A1049" s="392" t="s">
        <v>2194</v>
      </c>
      <c r="B1049" s="392" t="s">
        <v>44</v>
      </c>
      <c r="C1049" s="392" t="s">
        <v>72</v>
      </c>
      <c r="D1049" s="392">
        <v>465</v>
      </c>
      <c r="E1049" s="392">
        <v>0.62170000000000003</v>
      </c>
      <c r="F1049" s="394"/>
      <c r="G1049" s="394"/>
      <c r="H1049" s="394" t="s">
        <v>100</v>
      </c>
      <c r="I1049" s="394"/>
      <c r="J1049" s="392">
        <v>10.059651799999999</v>
      </c>
      <c r="K1049" s="392">
        <v>4.9425800400000002</v>
      </c>
      <c r="L1049" s="392">
        <v>8.5607997499999993</v>
      </c>
      <c r="M1049" s="393">
        <v>3</v>
      </c>
      <c r="N1049" s="392">
        <v>51.677790600000002</v>
      </c>
      <c r="O1049" s="393">
        <v>7.2665899500000002</v>
      </c>
      <c r="P1049" s="392">
        <v>12.586103</v>
      </c>
      <c r="Q1049" s="393">
        <v>3</v>
      </c>
      <c r="R1049" s="392">
        <v>1.63649555</v>
      </c>
      <c r="S1049" s="392">
        <v>0.26117449500000001</v>
      </c>
      <c r="T1049" s="392">
        <f t="shared" si="16"/>
        <v>0.67411504562100233</v>
      </c>
      <c r="U1049" s="392"/>
    </row>
    <row r="1050" spans="1:21">
      <c r="A1050" s="392" t="s">
        <v>2194</v>
      </c>
      <c r="B1050" s="392" t="s">
        <v>44</v>
      </c>
      <c r="C1050" s="392" t="s">
        <v>72</v>
      </c>
      <c r="D1050" s="392">
        <v>562</v>
      </c>
      <c r="E1050" s="392">
        <v>0.75129999999999997</v>
      </c>
      <c r="F1050" s="394"/>
      <c r="G1050" s="394"/>
      <c r="H1050" s="394" t="s">
        <v>100</v>
      </c>
      <c r="I1050" s="394"/>
      <c r="J1050" s="392">
        <v>2.0086840100000001</v>
      </c>
      <c r="K1050" s="392">
        <v>5.95300897</v>
      </c>
      <c r="L1050" s="392">
        <v>10.310914</v>
      </c>
      <c r="M1050" s="393">
        <v>3</v>
      </c>
      <c r="N1050" s="392">
        <v>55.163789800000004</v>
      </c>
      <c r="O1050" s="393">
        <v>9.6969697000000004</v>
      </c>
      <c r="P1050" s="392">
        <v>16.795644200000002</v>
      </c>
      <c r="Q1050" s="393">
        <v>3</v>
      </c>
      <c r="R1050" s="392">
        <v>3.3128269700000001</v>
      </c>
      <c r="S1050" s="392">
        <v>8.8140408770000001</v>
      </c>
      <c r="T1050" s="392">
        <f t="shared" si="16"/>
        <v>0.92973247872130149</v>
      </c>
      <c r="U1050" s="392"/>
    </row>
    <row r="1051" spans="1:21">
      <c r="A1051" s="392" t="s">
        <v>2194</v>
      </c>
      <c r="B1051" s="392" t="s">
        <v>44</v>
      </c>
      <c r="C1051" s="392" t="s">
        <v>72</v>
      </c>
      <c r="D1051" s="392">
        <v>656</v>
      </c>
      <c r="E1051" s="392">
        <v>0.877</v>
      </c>
      <c r="F1051" s="394"/>
      <c r="G1051" s="394"/>
      <c r="H1051" s="394" t="s">
        <v>100</v>
      </c>
      <c r="I1051" s="394"/>
      <c r="J1051" s="392">
        <v>1.8828876400000001</v>
      </c>
      <c r="K1051" s="392">
        <v>1.9924522200000001</v>
      </c>
      <c r="L1051" s="392">
        <v>3.4510284699999998</v>
      </c>
      <c r="M1051" s="393">
        <v>3</v>
      </c>
      <c r="N1051" s="392">
        <v>29.561948600000001</v>
      </c>
      <c r="O1051" s="393">
        <v>9.6908323700000008</v>
      </c>
      <c r="P1051" s="392">
        <v>16.785014</v>
      </c>
      <c r="Q1051" s="393">
        <v>3</v>
      </c>
      <c r="R1051" s="392">
        <v>2.7536814399999998</v>
      </c>
      <c r="S1051" s="392">
        <v>1.227227627</v>
      </c>
      <c r="T1051" s="392">
        <f t="shared" si="16"/>
        <v>0.88024185429817337</v>
      </c>
      <c r="U1051" s="392"/>
    </row>
    <row r="1052" spans="1:21">
      <c r="A1052" s="392" t="s">
        <v>2194</v>
      </c>
      <c r="B1052" s="392" t="s">
        <v>44</v>
      </c>
      <c r="C1052" s="392" t="s">
        <v>72</v>
      </c>
      <c r="D1052" s="392">
        <v>748</v>
      </c>
      <c r="E1052" s="392">
        <v>1</v>
      </c>
      <c r="F1052" s="394"/>
      <c r="G1052" s="394"/>
      <c r="H1052" s="394" t="s">
        <v>100</v>
      </c>
      <c r="I1052" s="394" t="s">
        <v>100</v>
      </c>
      <c r="J1052" s="392">
        <v>8.6921235200000009</v>
      </c>
      <c r="K1052" s="392">
        <v>5.94083513</v>
      </c>
      <c r="L1052" s="392">
        <v>10.2898283</v>
      </c>
      <c r="M1052" s="393">
        <v>3</v>
      </c>
      <c r="N1052" s="392">
        <v>40.314537799999997</v>
      </c>
      <c r="O1052" s="393">
        <v>18.184886800000001</v>
      </c>
      <c r="P1052" s="392">
        <v>31.497147900000002</v>
      </c>
      <c r="Q1052" s="393">
        <v>3</v>
      </c>
      <c r="R1052" s="392">
        <v>1.5342948700000001</v>
      </c>
      <c r="S1052" s="392">
        <v>0.67060467999999995</v>
      </c>
      <c r="T1052" s="392">
        <f t="shared" si="16"/>
        <v>0.64526767235813798</v>
      </c>
      <c r="U1052" s="392"/>
    </row>
    <row r="1053" spans="1:21">
      <c r="A1053" s="392" t="s">
        <v>2195</v>
      </c>
      <c r="B1053" s="392" t="s">
        <v>44</v>
      </c>
      <c r="C1053" s="392" t="s">
        <v>72</v>
      </c>
      <c r="D1053" s="392">
        <v>76</v>
      </c>
      <c r="E1053" s="392">
        <v>0.1016</v>
      </c>
      <c r="F1053" s="394"/>
      <c r="G1053" s="394"/>
      <c r="H1053" s="394" t="s">
        <v>100</v>
      </c>
      <c r="I1053" s="394"/>
      <c r="J1053" s="392">
        <v>12.7663028</v>
      </c>
      <c r="K1053" s="392">
        <v>7.9292293999999997</v>
      </c>
      <c r="L1053" s="392">
        <v>13.7338282</v>
      </c>
      <c r="M1053" s="393">
        <v>3</v>
      </c>
      <c r="N1053" s="392">
        <v>1.0613489599999999</v>
      </c>
      <c r="O1053" s="393">
        <v>1.20784501</v>
      </c>
      <c r="P1053" s="392">
        <v>2.0920489299999998</v>
      </c>
      <c r="Q1053" s="393">
        <v>3</v>
      </c>
      <c r="R1053" s="392">
        <v>-2.4872684</v>
      </c>
      <c r="S1053" s="392">
        <v>1.6808809840000001</v>
      </c>
      <c r="T1053" s="392">
        <f t="shared" si="16"/>
        <v>-0.84648890810654898</v>
      </c>
      <c r="U1053" s="392"/>
    </row>
    <row r="1054" spans="1:21">
      <c r="A1054" s="392" t="s">
        <v>2195</v>
      </c>
      <c r="B1054" s="392" t="s">
        <v>44</v>
      </c>
      <c r="C1054" s="392" t="s">
        <v>72</v>
      </c>
      <c r="D1054" s="392">
        <v>137</v>
      </c>
      <c r="E1054" s="392">
        <v>0.1832</v>
      </c>
      <c r="F1054" s="394"/>
      <c r="G1054" s="394"/>
      <c r="H1054" s="394" t="s">
        <v>100</v>
      </c>
      <c r="I1054" s="394"/>
      <c r="J1054" s="392">
        <v>16.645700600000001</v>
      </c>
      <c r="K1054" s="392">
        <v>6.9309743099999999</v>
      </c>
      <c r="L1054" s="392">
        <v>12.0047997</v>
      </c>
      <c r="M1054" s="393">
        <v>3</v>
      </c>
      <c r="N1054" s="392">
        <v>5.1766921799999999</v>
      </c>
      <c r="O1054" s="393">
        <v>2.4097105999999999</v>
      </c>
      <c r="P1054" s="392">
        <v>4.1737411800000004</v>
      </c>
      <c r="Q1054" s="393">
        <v>3</v>
      </c>
      <c r="R1054" s="392">
        <v>-1.1679856799999999</v>
      </c>
      <c r="S1054" s="392">
        <v>0.39005730599999999</v>
      </c>
      <c r="T1054" s="392">
        <f t="shared" si="16"/>
        <v>-0.52556145128646159</v>
      </c>
      <c r="U1054" s="392"/>
    </row>
    <row r="1055" spans="1:21">
      <c r="A1055" s="392" t="s">
        <v>2195</v>
      </c>
      <c r="B1055" s="392" t="s">
        <v>44</v>
      </c>
      <c r="C1055" s="392" t="s">
        <v>72</v>
      </c>
      <c r="D1055" s="392">
        <v>198</v>
      </c>
      <c r="E1055" s="392">
        <v>0.26469999999999999</v>
      </c>
      <c r="F1055" s="394"/>
      <c r="G1055" s="394"/>
      <c r="H1055" s="394" t="s">
        <v>100</v>
      </c>
      <c r="I1055" s="394"/>
      <c r="J1055" s="392">
        <v>65.089477700000003</v>
      </c>
      <c r="K1055" s="392">
        <v>16.832366199999999</v>
      </c>
      <c r="L1055" s="392">
        <v>29.1545135</v>
      </c>
      <c r="M1055" s="393">
        <v>3</v>
      </c>
      <c r="N1055" s="392">
        <v>35.801841699999997</v>
      </c>
      <c r="O1055" s="393">
        <v>7.8315594400000004</v>
      </c>
      <c r="P1055" s="392">
        <v>13.5646588</v>
      </c>
      <c r="Q1055" s="393">
        <v>3</v>
      </c>
      <c r="R1055" s="392">
        <v>-0.59776357000000002</v>
      </c>
      <c r="S1055" s="392">
        <v>0.11472618699999999</v>
      </c>
      <c r="T1055" s="392">
        <f t="shared" si="16"/>
        <v>-0.29028895819950995</v>
      </c>
      <c r="U1055" s="392"/>
    </row>
    <row r="1056" spans="1:21">
      <c r="A1056" s="392" t="s">
        <v>2195</v>
      </c>
      <c r="B1056" s="392" t="s">
        <v>44</v>
      </c>
      <c r="C1056" s="392" t="s">
        <v>72</v>
      </c>
      <c r="D1056" s="392">
        <v>295</v>
      </c>
      <c r="E1056" s="392">
        <v>0.39439999999999997</v>
      </c>
      <c r="F1056" s="394"/>
      <c r="G1056" s="394"/>
      <c r="H1056" s="394" t="s">
        <v>100</v>
      </c>
      <c r="I1056" s="394"/>
      <c r="J1056" s="392">
        <v>52.071582200000002</v>
      </c>
      <c r="K1056" s="392">
        <v>25.755792700000001</v>
      </c>
      <c r="L1056" s="392">
        <v>44.610341599999998</v>
      </c>
      <c r="M1056" s="393">
        <v>3</v>
      </c>
      <c r="N1056" s="392">
        <v>60.951327399999997</v>
      </c>
      <c r="O1056" s="393">
        <v>9.0334250199999993</v>
      </c>
      <c r="P1056" s="392">
        <v>15.6463511</v>
      </c>
      <c r="Q1056" s="393">
        <v>3</v>
      </c>
      <c r="R1056" s="392">
        <v>0.15745628</v>
      </c>
      <c r="S1056" s="392">
        <v>0.26661710300000002</v>
      </c>
      <c r="T1056" s="392">
        <f t="shared" si="16"/>
        <v>7.8565887495078215E-2</v>
      </c>
      <c r="U1056" s="392"/>
    </row>
    <row r="1057" spans="1:21">
      <c r="A1057" s="392" t="s">
        <v>2195</v>
      </c>
      <c r="B1057" s="392" t="s">
        <v>44</v>
      </c>
      <c r="C1057" s="392" t="s">
        <v>72</v>
      </c>
      <c r="D1057" s="392">
        <v>384</v>
      </c>
      <c r="E1057" s="392">
        <v>0.51339999999999997</v>
      </c>
      <c r="F1057" s="394"/>
      <c r="G1057" s="394"/>
      <c r="H1057" s="394" t="s">
        <v>100</v>
      </c>
      <c r="I1057" s="394"/>
      <c r="J1057" s="392">
        <v>33.145315099999998</v>
      </c>
      <c r="K1057" s="392">
        <v>17.8265633</v>
      </c>
      <c r="L1057" s="392">
        <v>30.8765134</v>
      </c>
      <c r="M1057" s="393">
        <v>3</v>
      </c>
      <c r="N1057" s="392">
        <v>23.4513274</v>
      </c>
      <c r="O1057" s="393">
        <v>4.8164314800000003</v>
      </c>
      <c r="P1057" s="392">
        <v>8.3423040299999993</v>
      </c>
      <c r="Q1057" s="393">
        <v>3</v>
      </c>
      <c r="R1057" s="392">
        <v>-0.34597428000000002</v>
      </c>
      <c r="S1057" s="392">
        <v>0.33144261600000002</v>
      </c>
      <c r="T1057" s="392">
        <f t="shared" si="16"/>
        <v>-0.17128202790474711</v>
      </c>
      <c r="U1057" s="392"/>
    </row>
    <row r="1058" spans="1:21">
      <c r="A1058" s="392" t="s">
        <v>2195</v>
      </c>
      <c r="B1058" s="392" t="s">
        <v>44</v>
      </c>
      <c r="C1058" s="392" t="s">
        <v>72</v>
      </c>
      <c r="D1058" s="392">
        <v>465</v>
      </c>
      <c r="E1058" s="392">
        <v>0.62170000000000003</v>
      </c>
      <c r="F1058" s="394"/>
      <c r="G1058" s="394"/>
      <c r="H1058" s="394" t="s">
        <v>100</v>
      </c>
      <c r="I1058" s="394"/>
      <c r="J1058" s="392">
        <v>19.1697439</v>
      </c>
      <c r="K1058" s="392">
        <v>16.836424099999999</v>
      </c>
      <c r="L1058" s="392">
        <v>29.161542000000001</v>
      </c>
      <c r="M1058" s="393">
        <v>3</v>
      </c>
      <c r="N1058" s="392">
        <v>31.124431999999999</v>
      </c>
      <c r="O1058" s="393">
        <v>2.41867974</v>
      </c>
      <c r="P1058" s="392">
        <v>4.1892762000000001</v>
      </c>
      <c r="Q1058" s="393">
        <v>3</v>
      </c>
      <c r="R1058" s="392">
        <v>0.48465989999999998</v>
      </c>
      <c r="S1058" s="392">
        <v>0.77741656699999995</v>
      </c>
      <c r="T1058" s="392">
        <f t="shared" si="16"/>
        <v>0.23769527755598435</v>
      </c>
      <c r="U1058" s="392"/>
    </row>
    <row r="1059" spans="1:21">
      <c r="A1059" s="392" t="s">
        <v>2195</v>
      </c>
      <c r="B1059" s="392" t="s">
        <v>44</v>
      </c>
      <c r="C1059" s="392" t="s">
        <v>72</v>
      </c>
      <c r="D1059" s="392">
        <v>562</v>
      </c>
      <c r="E1059" s="392">
        <v>0.75129999999999997</v>
      </c>
      <c r="F1059" s="394"/>
      <c r="G1059" s="394"/>
      <c r="H1059" s="394" t="s">
        <v>100</v>
      </c>
      <c r="I1059" s="394"/>
      <c r="J1059" s="392">
        <v>46.763786899999999</v>
      </c>
      <c r="K1059" s="392">
        <v>18.816702500000002</v>
      </c>
      <c r="L1059" s="392">
        <v>32.591484800000003</v>
      </c>
      <c r="M1059" s="393">
        <v>3</v>
      </c>
      <c r="N1059" s="392">
        <v>44.8277924</v>
      </c>
      <c r="O1059" s="393">
        <v>10.250239199999999</v>
      </c>
      <c r="P1059" s="392">
        <v>17.753934999999998</v>
      </c>
      <c r="Q1059" s="393">
        <v>3</v>
      </c>
      <c r="R1059" s="392">
        <v>-4.2280810000000002E-2</v>
      </c>
      <c r="S1059" s="392">
        <v>0.214192311</v>
      </c>
      <c r="T1059" s="392">
        <f t="shared" si="16"/>
        <v>-2.1137254262849025E-2</v>
      </c>
      <c r="U1059" s="392"/>
    </row>
    <row r="1060" spans="1:21">
      <c r="A1060" s="392" t="s">
        <v>2195</v>
      </c>
      <c r="B1060" s="392" t="s">
        <v>44</v>
      </c>
      <c r="C1060" s="392" t="s">
        <v>72</v>
      </c>
      <c r="D1060" s="392">
        <v>656</v>
      </c>
      <c r="E1060" s="392">
        <v>0.877</v>
      </c>
      <c r="F1060" s="394"/>
      <c r="G1060" s="394"/>
      <c r="H1060" s="394" t="s">
        <v>100</v>
      </c>
      <c r="I1060" s="394"/>
      <c r="J1060" s="392">
        <v>54.559103999999998</v>
      </c>
      <c r="K1060" s="392">
        <v>10.899647</v>
      </c>
      <c r="L1060" s="392">
        <v>18.878742299999999</v>
      </c>
      <c r="M1060" s="393">
        <v>3</v>
      </c>
      <c r="N1060" s="392">
        <v>65.163836399999994</v>
      </c>
      <c r="O1060" s="393">
        <v>3.01811768</v>
      </c>
      <c r="P1060" s="392">
        <v>5.2275331600000001</v>
      </c>
      <c r="Q1060" s="393">
        <v>3</v>
      </c>
      <c r="R1060" s="392">
        <v>0.17762006999999999</v>
      </c>
      <c r="S1060" s="392">
        <v>4.2055954E-2</v>
      </c>
      <c r="T1060" s="392">
        <f t="shared" si="16"/>
        <v>8.8577279881107862E-2</v>
      </c>
      <c r="U1060" s="392"/>
    </row>
    <row r="1061" spans="1:21">
      <c r="A1061" s="392" t="s">
        <v>2195</v>
      </c>
      <c r="B1061" s="392" t="s">
        <v>44</v>
      </c>
      <c r="C1061" s="392" t="s">
        <v>72</v>
      </c>
      <c r="D1061" s="392">
        <v>748</v>
      </c>
      <c r="E1061" s="392">
        <v>1</v>
      </c>
      <c r="F1061" s="394"/>
      <c r="G1061" s="394"/>
      <c r="H1061" s="394" t="s">
        <v>100</v>
      </c>
      <c r="I1061" s="394" t="s">
        <v>100</v>
      </c>
      <c r="J1061" s="392">
        <v>22.7488536</v>
      </c>
      <c r="K1061" s="392">
        <v>9.9095077699999994</v>
      </c>
      <c r="L1061" s="392">
        <v>17.163770899999999</v>
      </c>
      <c r="M1061" s="393">
        <v>3</v>
      </c>
      <c r="N1061" s="392">
        <v>38.510523800000001</v>
      </c>
      <c r="O1061" s="393">
        <v>5.4248385600000004</v>
      </c>
      <c r="P1061" s="392">
        <v>9.396096</v>
      </c>
      <c r="Q1061" s="393">
        <v>3</v>
      </c>
      <c r="R1061" s="392">
        <v>0.52641680000000002</v>
      </c>
      <c r="S1061" s="392">
        <v>0.209594803</v>
      </c>
      <c r="T1061" s="392">
        <f t="shared" si="16"/>
        <v>0.25729399920411206</v>
      </c>
      <c r="U1061" s="392"/>
    </row>
    <row r="1062" spans="1:21">
      <c r="A1062" s="392" t="s">
        <v>2196</v>
      </c>
      <c r="B1062" s="392" t="s">
        <v>44</v>
      </c>
      <c r="C1062" s="392" t="s">
        <v>72</v>
      </c>
      <c r="D1062" s="392">
        <v>137</v>
      </c>
      <c r="E1062" s="392">
        <v>0.1832</v>
      </c>
      <c r="F1062" s="394"/>
      <c r="G1062" s="394"/>
      <c r="H1062" s="394" t="s">
        <v>100</v>
      </c>
      <c r="I1062" s="394"/>
      <c r="J1062" s="392">
        <v>32.289088200000002</v>
      </c>
      <c r="K1062" s="392">
        <v>14.8723776</v>
      </c>
      <c r="L1062" s="392">
        <v>25.7597135</v>
      </c>
      <c r="M1062" s="393">
        <v>3</v>
      </c>
      <c r="N1062" s="392">
        <v>0.72351111999999995</v>
      </c>
      <c r="O1062" s="393">
        <v>1.8042932300000001</v>
      </c>
      <c r="P1062" s="392">
        <v>3.1251275500000002</v>
      </c>
      <c r="Q1062" s="393">
        <v>3</v>
      </c>
      <c r="R1062" s="392">
        <v>-3.7983687100000001</v>
      </c>
      <c r="S1062" s="392">
        <v>6.431199715</v>
      </c>
      <c r="T1062" s="392">
        <f t="shared" si="16"/>
        <v>-0.95616757632521987</v>
      </c>
      <c r="U1062" s="392"/>
    </row>
    <row r="1063" spans="1:21">
      <c r="A1063" s="392" t="s">
        <v>2196</v>
      </c>
      <c r="B1063" s="392" t="s">
        <v>44</v>
      </c>
      <c r="C1063" s="392" t="s">
        <v>72</v>
      </c>
      <c r="D1063" s="392">
        <v>198</v>
      </c>
      <c r="E1063" s="392">
        <v>0.26469999999999999</v>
      </c>
      <c r="F1063" s="394"/>
      <c r="G1063" s="394"/>
      <c r="H1063" s="394" t="s">
        <v>100</v>
      </c>
      <c r="I1063" s="394"/>
      <c r="J1063" s="392">
        <v>67.865113800000003</v>
      </c>
      <c r="K1063" s="392">
        <v>18.812644599999999</v>
      </c>
      <c r="L1063" s="392">
        <v>32.584456199999998</v>
      </c>
      <c r="M1063" s="393">
        <v>3</v>
      </c>
      <c r="N1063" s="392">
        <v>45.201506799999997</v>
      </c>
      <c r="O1063" s="393">
        <v>8.4399665200000005</v>
      </c>
      <c r="P1063" s="392">
        <v>14.6184508</v>
      </c>
      <c r="Q1063" s="393">
        <v>3</v>
      </c>
      <c r="R1063" s="392">
        <v>-0.40639169000000003</v>
      </c>
      <c r="S1063" s="392">
        <v>0.111707266</v>
      </c>
      <c r="T1063" s="392">
        <f t="shared" si="16"/>
        <v>-0.20044471904911615</v>
      </c>
      <c r="U1063" s="392"/>
    </row>
    <row r="1064" spans="1:21">
      <c r="A1064" s="392" t="s">
        <v>2196</v>
      </c>
      <c r="B1064" s="392" t="s">
        <v>44</v>
      </c>
      <c r="C1064" s="392" t="s">
        <v>72</v>
      </c>
      <c r="D1064" s="392">
        <v>295</v>
      </c>
      <c r="E1064" s="392">
        <v>0.39439999999999997</v>
      </c>
      <c r="F1064" s="394"/>
      <c r="G1064" s="394"/>
      <c r="H1064" s="394" t="s">
        <v>100</v>
      </c>
      <c r="I1064" s="394"/>
      <c r="J1064" s="392">
        <v>76.642454299999997</v>
      </c>
      <c r="K1064" s="392">
        <v>15.850342899999999</v>
      </c>
      <c r="L1064" s="392">
        <v>27.453599199999999</v>
      </c>
      <c r="M1064" s="393">
        <v>3</v>
      </c>
      <c r="N1064" s="392">
        <v>42.027923899999998</v>
      </c>
      <c r="O1064" s="393">
        <v>12.6629395</v>
      </c>
      <c r="P1064" s="392">
        <v>21.932854599999999</v>
      </c>
      <c r="Q1064" s="393">
        <v>3</v>
      </c>
      <c r="R1064" s="392">
        <v>-0.60081689999999999</v>
      </c>
      <c r="S1064" s="392">
        <v>0.13355055699999999</v>
      </c>
      <c r="T1064" s="392">
        <f t="shared" si="16"/>
        <v>-0.29168635783449459</v>
      </c>
      <c r="U1064" s="392"/>
    </row>
    <row r="1065" spans="1:21">
      <c r="A1065" s="392" t="s">
        <v>2196</v>
      </c>
      <c r="B1065" s="392" t="s">
        <v>44</v>
      </c>
      <c r="C1065" s="392" t="s">
        <v>72</v>
      </c>
      <c r="D1065" s="392">
        <v>384</v>
      </c>
      <c r="E1065" s="392">
        <v>0.51339999999999997</v>
      </c>
      <c r="F1065" s="394"/>
      <c r="G1065" s="394"/>
      <c r="H1065" s="394" t="s">
        <v>100</v>
      </c>
      <c r="I1065" s="394"/>
      <c r="J1065" s="392">
        <v>39.885565900000003</v>
      </c>
      <c r="K1065" s="392">
        <v>30.698372800000001</v>
      </c>
      <c r="L1065" s="392">
        <v>53.171141300000002</v>
      </c>
      <c r="M1065" s="393">
        <v>3</v>
      </c>
      <c r="N1065" s="392">
        <v>7.5580004799999996</v>
      </c>
      <c r="O1065" s="393">
        <v>3.6055967500000001</v>
      </c>
      <c r="P1065" s="392">
        <v>6.2450767599999999</v>
      </c>
      <c r="Q1065" s="393">
        <v>3</v>
      </c>
      <c r="R1065" s="392">
        <v>-1.6634078299999999</v>
      </c>
      <c r="S1065" s="392">
        <v>0.81996171799999995</v>
      </c>
      <c r="T1065" s="392">
        <f t="shared" si="16"/>
        <v>-0.68138986772351506</v>
      </c>
      <c r="U1065" s="392"/>
    </row>
    <row r="1066" spans="1:21">
      <c r="A1066" s="392" t="s">
        <v>2196</v>
      </c>
      <c r="B1066" s="392" t="s">
        <v>44</v>
      </c>
      <c r="C1066" s="392" t="s">
        <v>72</v>
      </c>
      <c r="D1066" s="392">
        <v>465</v>
      </c>
      <c r="E1066" s="392">
        <v>0.62170000000000003</v>
      </c>
      <c r="F1066" s="394"/>
      <c r="G1066" s="394"/>
      <c r="H1066" s="394" t="s">
        <v>100</v>
      </c>
      <c r="I1066" s="394"/>
      <c r="J1066" s="392">
        <v>49.661161399999997</v>
      </c>
      <c r="K1066" s="392">
        <v>19.8068417</v>
      </c>
      <c r="L1066" s="392">
        <v>34.3064562</v>
      </c>
      <c r="M1066" s="393">
        <v>3</v>
      </c>
      <c r="N1066" s="392">
        <v>12.221956499999999</v>
      </c>
      <c r="O1066" s="393">
        <v>7.2291317900000003</v>
      </c>
      <c r="P1066" s="392">
        <v>12.5212235</v>
      </c>
      <c r="Q1066" s="393">
        <v>3</v>
      </c>
      <c r="R1066" s="392">
        <v>-1.4019891200000001</v>
      </c>
      <c r="S1066" s="392">
        <v>0.50893029199999995</v>
      </c>
      <c r="T1066" s="392">
        <f t="shared" si="16"/>
        <v>-0.60499868414031543</v>
      </c>
      <c r="U1066" s="392"/>
    </row>
    <row r="1067" spans="1:21">
      <c r="A1067" s="392" t="s">
        <v>2196</v>
      </c>
      <c r="B1067" s="392" t="s">
        <v>44</v>
      </c>
      <c r="C1067" s="392" t="s">
        <v>72</v>
      </c>
      <c r="D1067" s="392">
        <v>562</v>
      </c>
      <c r="E1067" s="392">
        <v>0.75129999999999997</v>
      </c>
      <c r="F1067" s="394"/>
      <c r="G1067" s="394"/>
      <c r="H1067" s="394" t="s">
        <v>100</v>
      </c>
      <c r="I1067" s="394"/>
      <c r="J1067" s="392">
        <v>92.115408000000002</v>
      </c>
      <c r="K1067" s="392">
        <v>2.98664935</v>
      </c>
      <c r="L1067" s="392">
        <v>5.1730284199999996</v>
      </c>
      <c r="M1067" s="393">
        <v>3</v>
      </c>
      <c r="N1067" s="392">
        <v>28.940444899999999</v>
      </c>
      <c r="O1067" s="393">
        <v>11.452104800000001</v>
      </c>
      <c r="P1067" s="392">
        <v>19.835627299999999</v>
      </c>
      <c r="Q1067" s="393">
        <v>3</v>
      </c>
      <c r="R1067" s="392">
        <v>-1.1578021300000001</v>
      </c>
      <c r="S1067" s="392">
        <v>0.15763987300000001</v>
      </c>
      <c r="T1067" s="392">
        <f t="shared" si="16"/>
        <v>-0.52186624261931902</v>
      </c>
      <c r="U1067" s="392"/>
    </row>
    <row r="1068" spans="1:21">
      <c r="A1068" s="392" t="s">
        <v>2196</v>
      </c>
      <c r="B1068" s="392" t="s">
        <v>44</v>
      </c>
      <c r="C1068" s="392" t="s">
        <v>72</v>
      </c>
      <c r="D1068" s="392">
        <v>656</v>
      </c>
      <c r="E1068" s="392">
        <v>0.877</v>
      </c>
      <c r="F1068" s="394"/>
      <c r="G1068" s="394"/>
      <c r="H1068" s="394" t="s">
        <v>100</v>
      </c>
      <c r="I1068" s="394"/>
      <c r="J1068" s="392">
        <v>69.216410300000007</v>
      </c>
      <c r="K1068" s="392">
        <v>22.7813172</v>
      </c>
      <c r="L1068" s="392">
        <v>39.458398899999999</v>
      </c>
      <c r="M1068" s="393">
        <v>3</v>
      </c>
      <c r="N1068" s="392">
        <v>31.203659399999999</v>
      </c>
      <c r="O1068" s="393">
        <v>8.43099737</v>
      </c>
      <c r="P1068" s="392">
        <v>14.6029158</v>
      </c>
      <c r="Q1068" s="393">
        <v>3</v>
      </c>
      <c r="R1068" s="392">
        <v>-0.79670260000000004</v>
      </c>
      <c r="S1068" s="392">
        <v>0.181331731</v>
      </c>
      <c r="T1068" s="392">
        <f t="shared" si="16"/>
        <v>-0.37853738812929749</v>
      </c>
      <c r="U1068" s="392"/>
    </row>
    <row r="1069" spans="1:21">
      <c r="A1069" s="392" t="s">
        <v>2196</v>
      </c>
      <c r="B1069" s="392" t="s">
        <v>44</v>
      </c>
      <c r="C1069" s="392" t="s">
        <v>72</v>
      </c>
      <c r="D1069" s="392">
        <v>748</v>
      </c>
      <c r="E1069" s="392">
        <v>1</v>
      </c>
      <c r="F1069" s="394"/>
      <c r="G1069" s="394"/>
      <c r="H1069" s="394" t="s">
        <v>100</v>
      </c>
      <c r="I1069" s="394" t="s">
        <v>100</v>
      </c>
      <c r="J1069" s="392">
        <v>42.3609139</v>
      </c>
      <c r="K1069" s="392">
        <v>22.785375200000001</v>
      </c>
      <c r="L1069" s="392">
        <v>39.465427400000003</v>
      </c>
      <c r="M1069" s="393">
        <v>3</v>
      </c>
      <c r="N1069" s="392">
        <v>0.32737382999999998</v>
      </c>
      <c r="O1069" s="393">
        <v>8.4339870799999996</v>
      </c>
      <c r="P1069" s="392">
        <v>14.608094100000001</v>
      </c>
      <c r="Q1069" s="393">
        <v>3</v>
      </c>
      <c r="R1069" s="392">
        <v>-4.86287863</v>
      </c>
      <c r="S1069" s="392">
        <v>663.99866940000004</v>
      </c>
      <c r="T1069" s="392">
        <f t="shared" si="16"/>
        <v>-0.98466212409030729</v>
      </c>
      <c r="U1069" s="392"/>
    </row>
    <row r="1070" spans="1:21">
      <c r="A1070" s="392" t="s">
        <v>2197</v>
      </c>
      <c r="B1070" s="392" t="s">
        <v>44</v>
      </c>
      <c r="C1070" s="392" t="s">
        <v>72</v>
      </c>
      <c r="D1070" s="392">
        <v>76</v>
      </c>
      <c r="E1070" s="392">
        <v>0.1016</v>
      </c>
      <c r="F1070" s="394"/>
      <c r="G1070" s="394"/>
      <c r="H1070" s="394" t="s">
        <v>100</v>
      </c>
      <c r="I1070" s="394"/>
      <c r="J1070" s="392">
        <v>70.198433600000001</v>
      </c>
      <c r="K1070" s="392">
        <v>9.8932759800000003</v>
      </c>
      <c r="L1070" s="392">
        <v>17.135656699999998</v>
      </c>
      <c r="M1070" s="393">
        <v>3</v>
      </c>
      <c r="N1070" s="392">
        <v>39.264087699999997</v>
      </c>
      <c r="O1070" s="393">
        <v>18.664469199999999</v>
      </c>
      <c r="P1070" s="392">
        <v>32.327808900000001</v>
      </c>
      <c r="Q1070" s="393">
        <v>3</v>
      </c>
      <c r="R1070" s="392">
        <v>-0.58101570000000002</v>
      </c>
      <c r="S1070" s="392">
        <v>0.24582663599999999</v>
      </c>
      <c r="T1070" s="392">
        <f t="shared" si="16"/>
        <v>-0.28260216860179344</v>
      </c>
      <c r="U1070" s="392"/>
    </row>
    <row r="1071" spans="1:21">
      <c r="A1071" s="392" t="s">
        <v>2197</v>
      </c>
      <c r="B1071" s="392" t="s">
        <v>44</v>
      </c>
      <c r="C1071" s="392" t="s">
        <v>72</v>
      </c>
      <c r="D1071" s="392">
        <v>137</v>
      </c>
      <c r="E1071" s="392">
        <v>0.1832</v>
      </c>
      <c r="F1071" s="394"/>
      <c r="G1071" s="394"/>
      <c r="H1071" s="394" t="s">
        <v>100</v>
      </c>
      <c r="I1071" s="394"/>
      <c r="J1071" s="392">
        <v>43.387574600000001</v>
      </c>
      <c r="K1071" s="392">
        <v>8.9031367899999996</v>
      </c>
      <c r="L1071" s="392">
        <v>15.420685300000001</v>
      </c>
      <c r="M1071" s="393">
        <v>3</v>
      </c>
      <c r="N1071" s="392">
        <v>9.2090887200000004</v>
      </c>
      <c r="O1071" s="393">
        <v>3.99622229</v>
      </c>
      <c r="P1071" s="392">
        <v>6.9216600499999998</v>
      </c>
      <c r="Q1071" s="393">
        <v>3</v>
      </c>
      <c r="R1071" s="392">
        <v>-1.5499822000000001</v>
      </c>
      <c r="S1071" s="392">
        <v>0.23041388400000001</v>
      </c>
      <c r="T1071" s="392">
        <f t="shared" si="16"/>
        <v>-0.64982232184686028</v>
      </c>
      <c r="U1071" s="392"/>
    </row>
    <row r="1072" spans="1:21">
      <c r="A1072" s="392" t="s">
        <v>2197</v>
      </c>
      <c r="B1072" s="392" t="s">
        <v>44</v>
      </c>
      <c r="C1072" s="392" t="s">
        <v>72</v>
      </c>
      <c r="D1072" s="392">
        <v>198</v>
      </c>
      <c r="E1072" s="392">
        <v>0.26469999999999999</v>
      </c>
      <c r="F1072" s="394"/>
      <c r="G1072" s="394"/>
      <c r="H1072" s="394" t="s">
        <v>100</v>
      </c>
      <c r="I1072" s="394"/>
      <c r="J1072" s="392">
        <v>25.4757943</v>
      </c>
      <c r="K1072" s="392">
        <v>2.97041756</v>
      </c>
      <c r="L1072" s="392">
        <v>5.14491414</v>
      </c>
      <c r="M1072" s="393">
        <v>3</v>
      </c>
      <c r="N1072" s="392">
        <v>11.818299700000001</v>
      </c>
      <c r="O1072" s="393">
        <v>11.997926</v>
      </c>
      <c r="P1072" s="392">
        <v>20.7810174</v>
      </c>
      <c r="Q1072" s="393">
        <v>3</v>
      </c>
      <c r="R1072" s="392">
        <v>-0.76807961000000002</v>
      </c>
      <c r="S1072" s="392">
        <v>1.0442240140000001</v>
      </c>
      <c r="T1072" s="392">
        <f t="shared" si="16"/>
        <v>-0.36621065523136181</v>
      </c>
      <c r="U1072" s="392"/>
    </row>
    <row r="1073" spans="1:21">
      <c r="A1073" s="392" t="s">
        <v>2197</v>
      </c>
      <c r="B1073" s="392" t="s">
        <v>44</v>
      </c>
      <c r="C1073" s="392" t="s">
        <v>72</v>
      </c>
      <c r="D1073" s="392">
        <v>295</v>
      </c>
      <c r="E1073" s="392">
        <v>0.39439999999999997</v>
      </c>
      <c r="F1073" s="394"/>
      <c r="G1073" s="394"/>
      <c r="H1073" s="394" t="s">
        <v>100</v>
      </c>
      <c r="I1073" s="394"/>
      <c r="J1073" s="392">
        <v>49.117396399999997</v>
      </c>
      <c r="K1073" s="392">
        <v>22.777259300000001</v>
      </c>
      <c r="L1073" s="392">
        <v>39.451370300000001</v>
      </c>
      <c r="M1073" s="393">
        <v>3</v>
      </c>
      <c r="N1073" s="392">
        <v>15.733041999999999</v>
      </c>
      <c r="O1073" s="393">
        <v>4.0017777399999996</v>
      </c>
      <c r="P1073" s="392">
        <v>6.9312823699999999</v>
      </c>
      <c r="Q1073" s="393">
        <v>3</v>
      </c>
      <c r="R1073" s="392">
        <v>-1.1384501899999999</v>
      </c>
      <c r="S1073" s="392">
        <v>0.27974290000000002</v>
      </c>
      <c r="T1073" s="392">
        <f t="shared" si="16"/>
        <v>-0.51478995707143904</v>
      </c>
      <c r="U1073" s="392"/>
    </row>
    <row r="1074" spans="1:21">
      <c r="A1074" s="392" t="s">
        <v>2197</v>
      </c>
      <c r="B1074" s="392" t="s">
        <v>44</v>
      </c>
      <c r="C1074" s="392" t="s">
        <v>72</v>
      </c>
      <c r="D1074" s="392">
        <v>384</v>
      </c>
      <c r="E1074" s="392">
        <v>0.51339999999999997</v>
      </c>
      <c r="F1074" s="394"/>
      <c r="G1074" s="394"/>
      <c r="H1074" s="394" t="s">
        <v>100</v>
      </c>
      <c r="I1074" s="394"/>
      <c r="J1074" s="392">
        <v>63.843687899999999</v>
      </c>
      <c r="K1074" s="392">
        <v>24.749421699999999</v>
      </c>
      <c r="L1074" s="392">
        <v>42.867255900000004</v>
      </c>
      <c r="M1074" s="393">
        <v>3</v>
      </c>
      <c r="N1074" s="392">
        <v>38.3196607</v>
      </c>
      <c r="O1074" s="393">
        <v>12.664580300000001</v>
      </c>
      <c r="P1074" s="392">
        <v>21.935696499999999</v>
      </c>
      <c r="Q1074" s="393">
        <v>3</v>
      </c>
      <c r="R1074" s="392">
        <v>-0.51047461999999999</v>
      </c>
      <c r="S1074" s="392">
        <v>0.25950666</v>
      </c>
      <c r="T1074" s="392">
        <f t="shared" si="16"/>
        <v>-0.24983546007222396</v>
      </c>
      <c r="U1074" s="392"/>
    </row>
    <row r="1075" spans="1:21">
      <c r="A1075" s="392" t="s">
        <v>2197</v>
      </c>
      <c r="B1075" s="392" t="s">
        <v>44</v>
      </c>
      <c r="C1075" s="392" t="s">
        <v>72</v>
      </c>
      <c r="D1075" s="392">
        <v>465</v>
      </c>
      <c r="E1075" s="392">
        <v>0.62170000000000003</v>
      </c>
      <c r="F1075" s="394"/>
      <c r="G1075" s="394"/>
      <c r="H1075" s="394" t="s">
        <v>100</v>
      </c>
      <c r="I1075" s="394"/>
      <c r="J1075" s="392">
        <v>77.587956000000005</v>
      </c>
      <c r="K1075" s="392">
        <v>16.828308199999999</v>
      </c>
      <c r="L1075" s="392">
        <v>29.147484899999998</v>
      </c>
      <c r="M1075" s="393">
        <v>3</v>
      </c>
      <c r="N1075" s="392">
        <v>36.2345142</v>
      </c>
      <c r="O1075" s="393">
        <v>2.6647654699999999</v>
      </c>
      <c r="P1075" s="392">
        <v>4.6155091800000001</v>
      </c>
      <c r="Q1075" s="393">
        <v>3</v>
      </c>
      <c r="R1075" s="392">
        <v>-0.76140010999999996</v>
      </c>
      <c r="S1075" s="392">
        <v>5.2451158999999997E-2</v>
      </c>
      <c r="T1075" s="392">
        <f t="shared" si="16"/>
        <v>-0.36331527269911601</v>
      </c>
      <c r="U1075" s="392"/>
    </row>
    <row r="1076" spans="1:21">
      <c r="A1076" s="392" t="s">
        <v>2197</v>
      </c>
      <c r="B1076" s="392" t="s">
        <v>44</v>
      </c>
      <c r="C1076" s="392" t="s">
        <v>72</v>
      </c>
      <c r="D1076" s="392">
        <v>562</v>
      </c>
      <c r="E1076" s="392">
        <v>0.75129999999999997</v>
      </c>
      <c r="F1076" s="394"/>
      <c r="G1076" s="394"/>
      <c r="H1076" s="394" t="s">
        <v>100</v>
      </c>
      <c r="I1076" s="394"/>
      <c r="J1076" s="392">
        <v>68.546848999999995</v>
      </c>
      <c r="K1076" s="392">
        <v>15.8381691</v>
      </c>
      <c r="L1076" s="392">
        <v>27.432513499999999</v>
      </c>
      <c r="M1076" s="393">
        <v>3</v>
      </c>
      <c r="N1076" s="392">
        <v>33.488268699999999</v>
      </c>
      <c r="O1076" s="393">
        <v>13.9978889</v>
      </c>
      <c r="P1076" s="392">
        <v>24.245054799999998</v>
      </c>
      <c r="Q1076" s="393">
        <v>3</v>
      </c>
      <c r="R1076" s="392">
        <v>-0.71632225000000005</v>
      </c>
      <c r="S1076" s="392">
        <v>0.22810575399999999</v>
      </c>
      <c r="T1076" s="392">
        <f t="shared" si="16"/>
        <v>-0.34359327543560031</v>
      </c>
      <c r="U1076" s="392"/>
    </row>
    <row r="1077" spans="1:21">
      <c r="A1077" s="392" t="s">
        <v>2197</v>
      </c>
      <c r="B1077" s="392" t="s">
        <v>44</v>
      </c>
      <c r="C1077" s="392" t="s">
        <v>72</v>
      </c>
      <c r="D1077" s="392">
        <v>656</v>
      </c>
      <c r="E1077" s="392">
        <v>0.877</v>
      </c>
      <c r="F1077" s="394"/>
      <c r="G1077" s="394"/>
      <c r="H1077" s="394" t="s">
        <v>100</v>
      </c>
      <c r="I1077" s="394"/>
      <c r="J1077" s="392">
        <v>38.724992899999997</v>
      </c>
      <c r="K1077" s="392">
        <v>21.746540599999999</v>
      </c>
      <c r="L1077" s="392">
        <v>37.666113199999998</v>
      </c>
      <c r="M1077" s="393">
        <v>3</v>
      </c>
      <c r="N1077" s="392">
        <v>22.073665299999998</v>
      </c>
      <c r="O1077" s="393">
        <v>10.662765500000001</v>
      </c>
      <c r="P1077" s="392">
        <v>18.468451600000002</v>
      </c>
      <c r="Q1077" s="393">
        <v>3</v>
      </c>
      <c r="R1077" s="392">
        <v>-0.56209991999999998</v>
      </c>
      <c r="S1077" s="392">
        <v>0.54869437700000001</v>
      </c>
      <c r="T1077" s="392">
        <f t="shared" si="16"/>
        <v>-0.27387656394035353</v>
      </c>
      <c r="U1077" s="392"/>
    </row>
    <row r="1078" spans="1:21">
      <c r="A1078" s="392" t="s">
        <v>2197</v>
      </c>
      <c r="B1078" s="392" t="s">
        <v>44</v>
      </c>
      <c r="C1078" s="392" t="s">
        <v>72</v>
      </c>
      <c r="D1078" s="392">
        <v>748</v>
      </c>
      <c r="E1078" s="392">
        <v>1</v>
      </c>
      <c r="F1078" s="394"/>
      <c r="G1078" s="394"/>
      <c r="H1078" s="394" t="s">
        <v>100</v>
      </c>
      <c r="I1078" s="394" t="s">
        <v>100</v>
      </c>
      <c r="J1078" s="392">
        <v>59.388061499999999</v>
      </c>
      <c r="K1078" s="392">
        <v>31.684453999999999</v>
      </c>
      <c r="L1078" s="392">
        <v>54.8790841</v>
      </c>
      <c r="M1078" s="393">
        <v>3</v>
      </c>
      <c r="N1078" s="392">
        <v>47.321345899999997</v>
      </c>
      <c r="O1078" s="393">
        <v>19.3292717</v>
      </c>
      <c r="P1078" s="392">
        <v>33.479280600000003</v>
      </c>
      <c r="Q1078" s="393">
        <v>3</v>
      </c>
      <c r="R1078" s="392">
        <v>-0.22713174</v>
      </c>
      <c r="S1078" s="392">
        <v>0.45148522299999999</v>
      </c>
      <c r="T1078" s="392">
        <f t="shared" si="16"/>
        <v>-0.11308014817070385</v>
      </c>
      <c r="U1078" s="392"/>
    </row>
    <row r="1079" spans="1:21">
      <c r="A1079" s="392" t="s">
        <v>2198</v>
      </c>
      <c r="B1079" s="392" t="s">
        <v>44</v>
      </c>
      <c r="C1079" s="392" t="s">
        <v>72</v>
      </c>
      <c r="D1079" s="392">
        <v>76</v>
      </c>
      <c r="E1079" s="392">
        <v>0.1016</v>
      </c>
      <c r="F1079" s="394"/>
      <c r="G1079" s="394"/>
      <c r="H1079" s="394" t="s">
        <v>100</v>
      </c>
      <c r="I1079" s="394"/>
      <c r="J1079" s="392">
        <v>71.9879885</v>
      </c>
      <c r="K1079" s="392">
        <v>5.93677718</v>
      </c>
      <c r="L1079" s="392">
        <v>10.2827997</v>
      </c>
      <c r="M1079" s="393">
        <v>3</v>
      </c>
      <c r="N1079" s="392">
        <v>53.128645800000001</v>
      </c>
      <c r="O1079" s="393">
        <v>20.666284000000001</v>
      </c>
      <c r="P1079" s="392">
        <v>35.795053799999998</v>
      </c>
      <c r="Q1079" s="393">
        <v>3</v>
      </c>
      <c r="R1079" s="392">
        <v>-0.30378303000000001</v>
      </c>
      <c r="S1079" s="392">
        <v>0.15811101699999999</v>
      </c>
      <c r="T1079" s="392">
        <f t="shared" si="16"/>
        <v>-0.15073409547430577</v>
      </c>
      <c r="U1079" s="392"/>
    </row>
    <row r="1080" spans="1:21">
      <c r="A1080" s="392" t="s">
        <v>2198</v>
      </c>
      <c r="B1080" s="392" t="s">
        <v>44</v>
      </c>
      <c r="C1080" s="392" t="s">
        <v>72</v>
      </c>
      <c r="D1080" s="392">
        <v>137</v>
      </c>
      <c r="E1080" s="392">
        <v>0.1832</v>
      </c>
      <c r="F1080" s="394"/>
      <c r="G1080" s="394"/>
      <c r="H1080" s="394" t="s">
        <v>100</v>
      </c>
      <c r="I1080" s="394"/>
      <c r="J1080" s="392">
        <v>37.243842100000002</v>
      </c>
      <c r="K1080" s="392">
        <v>16.828308199999999</v>
      </c>
      <c r="L1080" s="392">
        <v>29.147484899999998</v>
      </c>
      <c r="M1080" s="393">
        <v>3</v>
      </c>
      <c r="N1080" s="392">
        <v>53.745300999999998</v>
      </c>
      <c r="O1080" s="393">
        <v>17.331160499999999</v>
      </c>
      <c r="P1080" s="392">
        <v>30.018450600000001</v>
      </c>
      <c r="Q1080" s="393">
        <v>3</v>
      </c>
      <c r="R1080" s="392">
        <v>0.36676962000000002</v>
      </c>
      <c r="S1080" s="392">
        <v>0.30814647499999998</v>
      </c>
      <c r="T1080" s="392">
        <f t="shared" si="16"/>
        <v>0.18135635019514756</v>
      </c>
      <c r="U1080" s="392"/>
    </row>
    <row r="1081" spans="1:21">
      <c r="A1081" s="392" t="s">
        <v>2198</v>
      </c>
      <c r="B1081" s="392" t="s">
        <v>44</v>
      </c>
      <c r="C1081" s="392" t="s">
        <v>72</v>
      </c>
      <c r="D1081" s="392">
        <v>198</v>
      </c>
      <c r="E1081" s="392">
        <v>0.26469999999999999</v>
      </c>
      <c r="F1081" s="394"/>
      <c r="G1081" s="394"/>
      <c r="H1081" s="394" t="s">
        <v>100</v>
      </c>
      <c r="I1081" s="394"/>
      <c r="J1081" s="392">
        <v>14.393539799999999</v>
      </c>
      <c r="K1081" s="392">
        <v>4.9425800400000002</v>
      </c>
      <c r="L1081" s="392">
        <v>8.5607997499999993</v>
      </c>
      <c r="M1081" s="393">
        <v>3</v>
      </c>
      <c r="N1081" s="392">
        <v>27.021721800000002</v>
      </c>
      <c r="O1081" s="393">
        <v>7.9961482200000003</v>
      </c>
      <c r="P1081" s="392">
        <v>13.849735000000001</v>
      </c>
      <c r="Q1081" s="393">
        <v>3</v>
      </c>
      <c r="R1081" s="392">
        <v>0.62986158000000003</v>
      </c>
      <c r="S1081" s="392">
        <v>0.20548187800000001</v>
      </c>
      <c r="T1081" s="392">
        <f t="shared" si="16"/>
        <v>0.30491614714320681</v>
      </c>
      <c r="U1081" s="392"/>
    </row>
    <row r="1082" spans="1:21">
      <c r="A1082" s="392" t="s">
        <v>2198</v>
      </c>
      <c r="B1082" s="392" t="s">
        <v>44</v>
      </c>
      <c r="C1082" s="392" t="s">
        <v>72</v>
      </c>
      <c r="D1082" s="392">
        <v>295</v>
      </c>
      <c r="E1082" s="392">
        <v>0.39439999999999997</v>
      </c>
      <c r="F1082" s="394"/>
      <c r="G1082" s="394"/>
      <c r="H1082" s="394" t="s">
        <v>100</v>
      </c>
      <c r="I1082" s="394"/>
      <c r="J1082" s="392">
        <v>42.985837799999999</v>
      </c>
      <c r="K1082" s="392">
        <v>6.9350322599999998</v>
      </c>
      <c r="L1082" s="392">
        <v>12.0118282</v>
      </c>
      <c r="M1082" s="393">
        <v>3</v>
      </c>
      <c r="N1082" s="392">
        <v>38.2696617</v>
      </c>
      <c r="O1082" s="393">
        <v>23.999555600000001</v>
      </c>
      <c r="P1082" s="392">
        <v>41.568449600000001</v>
      </c>
      <c r="Q1082" s="393">
        <v>3</v>
      </c>
      <c r="R1082" s="392">
        <v>-0.11621325</v>
      </c>
      <c r="S1082" s="392">
        <v>0.41930405900000001</v>
      </c>
      <c r="T1082" s="392">
        <f t="shared" si="16"/>
        <v>-5.8041315714267419E-2</v>
      </c>
      <c r="U1082" s="392"/>
    </row>
    <row r="1083" spans="1:21">
      <c r="A1083" s="392" t="s">
        <v>2198</v>
      </c>
      <c r="B1083" s="392" t="s">
        <v>44</v>
      </c>
      <c r="C1083" s="392" t="s">
        <v>72</v>
      </c>
      <c r="D1083" s="392">
        <v>384</v>
      </c>
      <c r="E1083" s="392">
        <v>0.51339999999999997</v>
      </c>
      <c r="F1083" s="394"/>
      <c r="G1083" s="394"/>
      <c r="H1083" s="394" t="s">
        <v>100</v>
      </c>
      <c r="I1083" s="394"/>
      <c r="J1083" s="392">
        <v>56.717932099999999</v>
      </c>
      <c r="K1083" s="392">
        <v>19.8068417</v>
      </c>
      <c r="L1083" s="392">
        <v>34.3064562</v>
      </c>
      <c r="M1083" s="393">
        <v>3</v>
      </c>
      <c r="N1083" s="392">
        <v>66.850613899999999</v>
      </c>
      <c r="O1083" s="393">
        <v>5.3350863899999998</v>
      </c>
      <c r="P1083" s="392">
        <v>9.2406406899999993</v>
      </c>
      <c r="Q1083" s="393">
        <v>3</v>
      </c>
      <c r="R1083" s="392">
        <v>0.16437006000000001</v>
      </c>
      <c r="S1083" s="392">
        <v>0.12832122500000001</v>
      </c>
      <c r="T1083" s="392">
        <f t="shared" si="16"/>
        <v>8.2000493879728908E-2</v>
      </c>
      <c r="U1083" s="392"/>
    </row>
    <row r="1084" spans="1:21">
      <c r="A1084" s="392" t="s">
        <v>2198</v>
      </c>
      <c r="B1084" s="392" t="s">
        <v>44</v>
      </c>
      <c r="C1084" s="392" t="s">
        <v>72</v>
      </c>
      <c r="D1084" s="392">
        <v>465</v>
      </c>
      <c r="E1084" s="392">
        <v>0.62170000000000003</v>
      </c>
      <c r="F1084" s="394"/>
      <c r="G1084" s="394"/>
      <c r="H1084" s="394" t="s">
        <v>100</v>
      </c>
      <c r="I1084" s="394"/>
      <c r="J1084" s="392">
        <v>85.318346000000005</v>
      </c>
      <c r="K1084" s="392">
        <v>7.9211134999999997</v>
      </c>
      <c r="L1084" s="392">
        <v>13.719771</v>
      </c>
      <c r="M1084" s="393">
        <v>3</v>
      </c>
      <c r="N1084" s="392">
        <v>63.434010499999999</v>
      </c>
      <c r="O1084" s="393">
        <v>6.00174071</v>
      </c>
      <c r="P1084" s="392">
        <v>10.395319799999999</v>
      </c>
      <c r="Q1084" s="393">
        <v>3</v>
      </c>
      <c r="R1084" s="392">
        <v>-0.29638935</v>
      </c>
      <c r="S1084" s="392">
        <v>1.7571404999999998E-2</v>
      </c>
      <c r="T1084" s="392">
        <f t="shared" si="16"/>
        <v>-0.14711925252760619</v>
      </c>
      <c r="U1084" s="392"/>
    </row>
    <row r="1085" spans="1:21">
      <c r="A1085" s="392" t="s">
        <v>2198</v>
      </c>
      <c r="B1085" s="392" t="s">
        <v>44</v>
      </c>
      <c r="C1085" s="392" t="s">
        <v>72</v>
      </c>
      <c r="D1085" s="392">
        <v>562</v>
      </c>
      <c r="E1085" s="392">
        <v>0.75129999999999997</v>
      </c>
      <c r="F1085" s="394"/>
      <c r="G1085" s="394"/>
      <c r="H1085" s="394" t="s">
        <v>100</v>
      </c>
      <c r="I1085" s="394"/>
      <c r="J1085" s="392">
        <v>65.3897659</v>
      </c>
      <c r="K1085" s="392">
        <v>9.8973339300000003</v>
      </c>
      <c r="L1085" s="392">
        <v>17.142685199999999</v>
      </c>
      <c r="M1085" s="393">
        <v>3</v>
      </c>
      <c r="N1085" s="392">
        <v>29.347604700000002</v>
      </c>
      <c r="O1085" s="393">
        <v>8.6665061800000007</v>
      </c>
      <c r="P1085" s="392">
        <v>15.010828999999999</v>
      </c>
      <c r="Q1085" s="393">
        <v>3</v>
      </c>
      <c r="R1085" s="392">
        <v>-0.80115482999999998</v>
      </c>
      <c r="S1085" s="392">
        <v>0.110114847</v>
      </c>
      <c r="T1085" s="392">
        <f t="shared" si="16"/>
        <v>-0.38044291256696533</v>
      </c>
      <c r="U1085" s="392"/>
    </row>
    <row r="1086" spans="1:21">
      <c r="A1086" s="392" t="s">
        <v>2198</v>
      </c>
      <c r="B1086" s="392" t="s">
        <v>44</v>
      </c>
      <c r="C1086" s="392" t="s">
        <v>72</v>
      </c>
      <c r="D1086" s="392">
        <v>656</v>
      </c>
      <c r="E1086" s="392">
        <v>0.877</v>
      </c>
      <c r="F1086" s="394"/>
      <c r="G1086" s="394"/>
      <c r="H1086" s="394" t="s">
        <v>100</v>
      </c>
      <c r="I1086" s="394"/>
      <c r="J1086" s="392">
        <v>35.559793900000003</v>
      </c>
      <c r="K1086" s="392">
        <v>1.9843363199999999</v>
      </c>
      <c r="L1086" s="392">
        <v>3.43697133</v>
      </c>
      <c r="M1086" s="393">
        <v>3</v>
      </c>
      <c r="N1086" s="392">
        <v>25.262495099999999</v>
      </c>
      <c r="O1086" s="393">
        <v>5.3369381999999996</v>
      </c>
      <c r="P1086" s="392">
        <v>9.2438481299999999</v>
      </c>
      <c r="Q1086" s="393">
        <v>3</v>
      </c>
      <c r="R1086" s="392">
        <v>-0.34189471999999999</v>
      </c>
      <c r="S1086" s="392">
        <v>4.7744465E-2</v>
      </c>
      <c r="T1086" s="392">
        <f t="shared" si="16"/>
        <v>-0.16930140199097085</v>
      </c>
      <c r="U1086" s="392"/>
    </row>
    <row r="1087" spans="1:21">
      <c r="A1087" s="392" t="s">
        <v>2198</v>
      </c>
      <c r="B1087" s="392" t="s">
        <v>44</v>
      </c>
      <c r="C1087" s="392" t="s">
        <v>72</v>
      </c>
      <c r="D1087" s="392">
        <v>748</v>
      </c>
      <c r="E1087" s="392">
        <v>1</v>
      </c>
      <c r="F1087" s="394"/>
      <c r="G1087" s="394"/>
      <c r="H1087" s="394" t="s">
        <v>100</v>
      </c>
      <c r="I1087" s="394" t="s">
        <v>100</v>
      </c>
      <c r="J1087" s="392">
        <v>79.008237600000001</v>
      </c>
      <c r="K1087" s="392">
        <v>10.8752993</v>
      </c>
      <c r="L1087" s="392">
        <v>18.836570900000002</v>
      </c>
      <c r="M1087" s="393">
        <v>3</v>
      </c>
      <c r="N1087" s="392">
        <v>73.8486324</v>
      </c>
      <c r="O1087" s="393">
        <v>10.6609137</v>
      </c>
      <c r="P1087" s="392">
        <v>18.465244200000001</v>
      </c>
      <c r="Q1087" s="393">
        <v>3</v>
      </c>
      <c r="R1087" s="392">
        <v>-6.7534629999999998E-2</v>
      </c>
      <c r="S1087" s="392">
        <v>3.9787177999999999E-2</v>
      </c>
      <c r="T1087" s="392">
        <f t="shared" ref="T1087:T1150" si="17">(N1087-J1087)/(J1087+N1087)</f>
        <v>-3.3754486795392322E-2</v>
      </c>
      <c r="U1087" s="392"/>
    </row>
    <row r="1088" spans="1:21">
      <c r="A1088" s="392" t="s">
        <v>2199</v>
      </c>
      <c r="B1088" s="392" t="s">
        <v>44</v>
      </c>
      <c r="C1088" s="392" t="s">
        <v>72</v>
      </c>
      <c r="D1088" s="392">
        <v>201</v>
      </c>
      <c r="E1088" s="392">
        <v>0.35580000000000001</v>
      </c>
      <c r="F1088" s="394"/>
      <c r="G1088" s="394"/>
      <c r="H1088" s="394" t="s">
        <v>100</v>
      </c>
      <c r="I1088" s="394"/>
      <c r="J1088" s="392">
        <v>10.359939900000001</v>
      </c>
      <c r="K1088" s="392">
        <v>7.9332873399999997</v>
      </c>
      <c r="L1088" s="392">
        <v>13.7408567</v>
      </c>
      <c r="M1088" s="393">
        <v>3</v>
      </c>
      <c r="N1088" s="392">
        <v>10.243191400000001</v>
      </c>
      <c r="O1088" s="393">
        <v>7.8726505600000003</v>
      </c>
      <c r="P1088" s="392">
        <v>13.635830800000001</v>
      </c>
      <c r="Q1088" s="393">
        <v>3</v>
      </c>
      <c r="R1088" s="392">
        <v>-1.133321E-2</v>
      </c>
      <c r="S1088" s="392">
        <v>1.177103196</v>
      </c>
      <c r="T1088" s="392">
        <f t="shared" si="17"/>
        <v>-5.6665415707951106E-3</v>
      </c>
      <c r="U1088" s="392"/>
    </row>
    <row r="1089" spans="1:21">
      <c r="A1089" s="392" t="s">
        <v>2199</v>
      </c>
      <c r="B1089" s="392" t="s">
        <v>44</v>
      </c>
      <c r="C1089" s="392" t="s">
        <v>72</v>
      </c>
      <c r="D1089" s="392">
        <v>282</v>
      </c>
      <c r="E1089" s="392">
        <v>0.49909999999999999</v>
      </c>
      <c r="F1089" s="394"/>
      <c r="G1089" s="394"/>
      <c r="H1089" s="394" t="s">
        <v>100</v>
      </c>
      <c r="I1089" s="394"/>
      <c r="J1089" s="392">
        <v>5.3037373700000003</v>
      </c>
      <c r="K1089" s="392">
        <v>1.9762204299999999</v>
      </c>
      <c r="L1089" s="392">
        <v>3.4229141900000002</v>
      </c>
      <c r="M1089" s="393">
        <v>3</v>
      </c>
      <c r="N1089" s="392">
        <v>10.6927503</v>
      </c>
      <c r="O1089" s="393">
        <v>6.66973533</v>
      </c>
      <c r="P1089" s="392">
        <v>11.5523205</v>
      </c>
      <c r="Q1089" s="393">
        <v>3</v>
      </c>
      <c r="R1089" s="392">
        <v>0.70115422999999999</v>
      </c>
      <c r="S1089" s="392">
        <v>0.52791699000000003</v>
      </c>
      <c r="T1089" s="392">
        <f t="shared" si="17"/>
        <v>0.33688726182727086</v>
      </c>
      <c r="U1089" s="392"/>
    </row>
    <row r="1090" spans="1:21">
      <c r="A1090" s="392" t="s">
        <v>2199</v>
      </c>
      <c r="B1090" s="392" t="s">
        <v>44</v>
      </c>
      <c r="C1090" s="392" t="s">
        <v>72</v>
      </c>
      <c r="D1090" s="392">
        <v>379</v>
      </c>
      <c r="E1090" s="392">
        <v>0.67079999999999995</v>
      </c>
      <c r="F1090" s="394"/>
      <c r="G1090" s="394"/>
      <c r="H1090" s="394" t="s">
        <v>100</v>
      </c>
      <c r="I1090" s="394"/>
      <c r="J1090" s="392">
        <v>7.1541614300000003</v>
      </c>
      <c r="K1090" s="392">
        <v>4.0579500000000003E-3</v>
      </c>
      <c r="L1090" s="392">
        <v>7.0285699999999996E-3</v>
      </c>
      <c r="M1090" s="393">
        <v>3</v>
      </c>
      <c r="N1090" s="392">
        <v>17.215189899999999</v>
      </c>
      <c r="O1090" s="393">
        <v>7.8757192199999997</v>
      </c>
      <c r="P1090" s="392">
        <v>13.6411458</v>
      </c>
      <c r="Q1090" s="393">
        <v>3</v>
      </c>
      <c r="R1090" s="392">
        <v>0.87809791999999998</v>
      </c>
      <c r="S1090" s="392">
        <v>0.209294339</v>
      </c>
      <c r="T1090" s="392">
        <f t="shared" si="17"/>
        <v>0.41285581769319907</v>
      </c>
      <c r="U1090" s="392"/>
    </row>
    <row r="1091" spans="1:21">
      <c r="A1091" s="392" t="s">
        <v>2199</v>
      </c>
      <c r="B1091" s="392" t="s">
        <v>44</v>
      </c>
      <c r="C1091" s="392" t="s">
        <v>72</v>
      </c>
      <c r="D1091" s="392">
        <v>473</v>
      </c>
      <c r="E1091" s="392">
        <v>0.83720000000000006</v>
      </c>
      <c r="F1091" s="394"/>
      <c r="G1091" s="394"/>
      <c r="H1091" s="394" t="s">
        <v>100</v>
      </c>
      <c r="I1091" s="394"/>
      <c r="J1091" s="392">
        <v>2.0736111699999999</v>
      </c>
      <c r="K1091" s="392">
        <v>3.9727305899999998</v>
      </c>
      <c r="L1091" s="392">
        <v>6.8809712300000001</v>
      </c>
      <c r="M1091" s="393">
        <v>3</v>
      </c>
      <c r="N1091" s="392">
        <v>16.455696199999998</v>
      </c>
      <c r="O1091" s="393">
        <v>5.4545454500000004</v>
      </c>
      <c r="P1091" s="392">
        <v>9.4475498600000005</v>
      </c>
      <c r="Q1091" s="393">
        <v>3</v>
      </c>
      <c r="R1091" s="392">
        <v>2.07138008</v>
      </c>
      <c r="S1091" s="392">
        <v>3.7803574860000002</v>
      </c>
      <c r="T1091" s="392">
        <f t="shared" si="17"/>
        <v>0.77618039049238352</v>
      </c>
      <c r="U1091" s="392"/>
    </row>
    <row r="1092" spans="1:21">
      <c r="A1092" s="392" t="s">
        <v>2199</v>
      </c>
      <c r="B1092" s="392" t="s">
        <v>44</v>
      </c>
      <c r="C1092" s="392" t="s">
        <v>72</v>
      </c>
      <c r="D1092" s="392">
        <v>565</v>
      </c>
      <c r="E1092" s="392">
        <v>1</v>
      </c>
      <c r="F1092" s="394"/>
      <c r="G1092" s="394"/>
      <c r="H1092" s="394" t="s">
        <v>100</v>
      </c>
      <c r="I1092" s="394" t="s">
        <v>100</v>
      </c>
      <c r="J1092" s="392">
        <v>23.734934899999999</v>
      </c>
      <c r="K1092" s="392">
        <v>17.8265633</v>
      </c>
      <c r="L1092" s="392">
        <v>30.8765134</v>
      </c>
      <c r="M1092" s="393">
        <v>3</v>
      </c>
      <c r="N1092" s="392">
        <v>14.48715</v>
      </c>
      <c r="O1092" s="393">
        <v>6.0606060599999996</v>
      </c>
      <c r="P1092" s="392">
        <v>10.4972776</v>
      </c>
      <c r="Q1092" s="393">
        <v>3</v>
      </c>
      <c r="R1092" s="392">
        <v>-0.49368595999999998</v>
      </c>
      <c r="S1092" s="392">
        <v>0.73911532300000005</v>
      </c>
      <c r="T1092" s="392">
        <f t="shared" si="17"/>
        <v>-0.24194873001289366</v>
      </c>
      <c r="U1092" s="392"/>
    </row>
    <row r="1093" spans="1:21">
      <c r="A1093" s="392" t="s">
        <v>2200</v>
      </c>
      <c r="B1093" s="392" t="s">
        <v>44</v>
      </c>
      <c r="C1093" s="392" t="s">
        <v>72</v>
      </c>
      <c r="D1093" s="392">
        <v>201</v>
      </c>
      <c r="E1093" s="392">
        <v>0.35580000000000001</v>
      </c>
      <c r="F1093" s="394"/>
      <c r="G1093" s="394"/>
      <c r="H1093" s="394" t="s">
        <v>100</v>
      </c>
      <c r="I1093" s="394"/>
      <c r="J1093" s="392">
        <v>27.017814399999999</v>
      </c>
      <c r="K1093" s="392">
        <v>11.8735544</v>
      </c>
      <c r="L1093" s="392">
        <v>20.5655994</v>
      </c>
      <c r="M1093" s="393">
        <v>3</v>
      </c>
      <c r="N1093" s="392">
        <v>3.9524357499999998</v>
      </c>
      <c r="O1093" s="393">
        <v>1.8273877999999999</v>
      </c>
      <c r="P1093" s="392">
        <v>3.1651285200000001</v>
      </c>
      <c r="Q1093" s="393">
        <v>3</v>
      </c>
      <c r="R1093" s="392">
        <v>-1.9221644099999999</v>
      </c>
      <c r="S1093" s="392">
        <v>0.40689767500000001</v>
      </c>
      <c r="T1093" s="392">
        <f t="shared" si="17"/>
        <v>-0.74475919756172848</v>
      </c>
      <c r="U1093" s="392"/>
    </row>
    <row r="1094" spans="1:21">
      <c r="A1094" s="392" t="s">
        <v>2200</v>
      </c>
      <c r="B1094" s="392" t="s">
        <v>44</v>
      </c>
      <c r="C1094" s="392" t="s">
        <v>72</v>
      </c>
      <c r="D1094" s="392">
        <v>282</v>
      </c>
      <c r="E1094" s="392">
        <v>0.49909999999999999</v>
      </c>
      <c r="F1094" s="394"/>
      <c r="G1094" s="394"/>
      <c r="H1094" s="394" t="s">
        <v>100</v>
      </c>
      <c r="I1094" s="394"/>
      <c r="J1094" s="392">
        <v>10.059651799999999</v>
      </c>
      <c r="K1094" s="392">
        <v>4.9425800400000002</v>
      </c>
      <c r="L1094" s="392">
        <v>8.5607997499999993</v>
      </c>
      <c r="M1094" s="393">
        <v>3</v>
      </c>
      <c r="N1094" s="392">
        <v>9.25968546</v>
      </c>
      <c r="O1094" s="393">
        <v>5.4514767900000001</v>
      </c>
      <c r="P1094" s="392">
        <v>9.4422347799999997</v>
      </c>
      <c r="Q1094" s="393">
        <v>3</v>
      </c>
      <c r="R1094" s="392">
        <v>-8.2862469999999994E-2</v>
      </c>
      <c r="S1094" s="392">
        <v>0.58800819800000004</v>
      </c>
      <c r="T1094" s="392">
        <f t="shared" si="17"/>
        <v>-4.1407545674783636E-2</v>
      </c>
      <c r="U1094" s="392"/>
    </row>
    <row r="1095" spans="1:21">
      <c r="A1095" s="392" t="s">
        <v>2200</v>
      </c>
      <c r="B1095" s="392" t="s">
        <v>44</v>
      </c>
      <c r="C1095" s="392" t="s">
        <v>72</v>
      </c>
      <c r="D1095" s="392">
        <v>379</v>
      </c>
      <c r="E1095" s="392">
        <v>0.67079999999999995</v>
      </c>
      <c r="F1095" s="394"/>
      <c r="G1095" s="394"/>
      <c r="H1095" s="394" t="s">
        <v>100</v>
      </c>
      <c r="I1095" s="394"/>
      <c r="J1095" s="392">
        <v>2.0086840100000001</v>
      </c>
      <c r="K1095" s="392">
        <v>5.95300897</v>
      </c>
      <c r="L1095" s="392">
        <v>10.310914</v>
      </c>
      <c r="M1095" s="393">
        <v>3</v>
      </c>
      <c r="N1095" s="392">
        <v>34.557729199999997</v>
      </c>
      <c r="O1095" s="393">
        <v>8.4848484800000001</v>
      </c>
      <c r="P1095" s="392">
        <v>14.6961887</v>
      </c>
      <c r="Q1095" s="393">
        <v>3</v>
      </c>
      <c r="R1095" s="392">
        <v>2.8451514499999999</v>
      </c>
      <c r="S1095" s="392">
        <v>8.8434238989999994</v>
      </c>
      <c r="T1095" s="392">
        <f t="shared" si="17"/>
        <v>0.89013502645369236</v>
      </c>
      <c r="U1095" s="392"/>
    </row>
    <row r="1096" spans="1:21">
      <c r="A1096" s="392" t="s">
        <v>2200</v>
      </c>
      <c r="B1096" s="392" t="s">
        <v>44</v>
      </c>
      <c r="C1096" s="392" t="s">
        <v>72</v>
      </c>
      <c r="D1096" s="392">
        <v>473</v>
      </c>
      <c r="E1096" s="392">
        <v>0.83720000000000006</v>
      </c>
      <c r="F1096" s="394"/>
      <c r="G1096" s="394"/>
      <c r="H1096" s="394" t="s">
        <v>100</v>
      </c>
      <c r="I1096" s="394"/>
      <c r="J1096" s="392">
        <v>1.8828876400000001</v>
      </c>
      <c r="K1096" s="392">
        <v>1.9924522200000001</v>
      </c>
      <c r="L1096" s="392">
        <v>3.4510284699999998</v>
      </c>
      <c r="M1096" s="393">
        <v>3</v>
      </c>
      <c r="N1096" s="392">
        <v>28.955888000000002</v>
      </c>
      <c r="O1096" s="393">
        <v>16.354430399999998</v>
      </c>
      <c r="P1096" s="392">
        <v>28.326704299999999</v>
      </c>
      <c r="Q1096" s="393">
        <v>3</v>
      </c>
      <c r="R1096" s="392">
        <v>2.73296699</v>
      </c>
      <c r="S1096" s="392">
        <v>1.4387700379999999</v>
      </c>
      <c r="T1096" s="392">
        <f t="shared" si="17"/>
        <v>0.87788830127498541</v>
      </c>
      <c r="U1096" s="392"/>
    </row>
    <row r="1097" spans="1:21">
      <c r="A1097" s="392" t="s">
        <v>2200</v>
      </c>
      <c r="B1097" s="392" t="s">
        <v>44</v>
      </c>
      <c r="C1097" s="392" t="s">
        <v>72</v>
      </c>
      <c r="D1097" s="392">
        <v>565</v>
      </c>
      <c r="E1097" s="392">
        <v>1</v>
      </c>
      <c r="F1097" s="394"/>
      <c r="G1097" s="394"/>
      <c r="H1097" s="394" t="s">
        <v>100</v>
      </c>
      <c r="I1097" s="394" t="s">
        <v>100</v>
      </c>
      <c r="J1097" s="392">
        <v>8.6921235200000009</v>
      </c>
      <c r="K1097" s="392">
        <v>5.94083513</v>
      </c>
      <c r="L1097" s="392">
        <v>10.2898283</v>
      </c>
      <c r="M1097" s="393">
        <v>3</v>
      </c>
      <c r="N1097" s="392">
        <v>21.529727699999999</v>
      </c>
      <c r="O1097" s="393">
        <v>6.0575374000000002</v>
      </c>
      <c r="P1097" s="392">
        <v>10.4919625</v>
      </c>
      <c r="Q1097" s="393">
        <v>3</v>
      </c>
      <c r="R1097" s="392">
        <v>0.90701739000000003</v>
      </c>
      <c r="S1097" s="392">
        <v>0.54629757800000001</v>
      </c>
      <c r="T1097" s="392">
        <f t="shared" si="17"/>
        <v>0.42477888222493865</v>
      </c>
      <c r="U1097" s="392"/>
    </row>
    <row r="1098" spans="1:21">
      <c r="A1098" s="392" t="s">
        <v>2201</v>
      </c>
      <c r="B1098" s="392" t="s">
        <v>44</v>
      </c>
      <c r="C1098" s="392" t="s">
        <v>72</v>
      </c>
      <c r="D1098" s="392">
        <v>201</v>
      </c>
      <c r="E1098" s="392">
        <v>0.35580000000000001</v>
      </c>
      <c r="F1098" s="394"/>
      <c r="G1098" s="394"/>
      <c r="H1098" s="394" t="s">
        <v>100</v>
      </c>
      <c r="I1098" s="394"/>
      <c r="J1098" s="392">
        <v>33.145315099999998</v>
      </c>
      <c r="K1098" s="392">
        <v>17.8265633</v>
      </c>
      <c r="L1098" s="392">
        <v>30.8765134</v>
      </c>
      <c r="M1098" s="393">
        <v>3</v>
      </c>
      <c r="N1098" s="392">
        <v>21.6470342</v>
      </c>
      <c r="O1098" s="393">
        <v>6.6267041400000002</v>
      </c>
      <c r="P1098" s="392">
        <v>11.4777883</v>
      </c>
      <c r="Q1098" s="393">
        <v>3</v>
      </c>
      <c r="R1098" s="392">
        <v>-0.42603292999999998</v>
      </c>
      <c r="S1098" s="392">
        <v>0.38297438900000003</v>
      </c>
      <c r="T1098" s="392">
        <f t="shared" si="17"/>
        <v>-0.20985194186590569</v>
      </c>
      <c r="U1098" s="392"/>
    </row>
    <row r="1099" spans="1:21">
      <c r="A1099" s="392" t="s">
        <v>2201</v>
      </c>
      <c r="B1099" s="392" t="s">
        <v>44</v>
      </c>
      <c r="C1099" s="392" t="s">
        <v>72</v>
      </c>
      <c r="D1099" s="392">
        <v>282</v>
      </c>
      <c r="E1099" s="392">
        <v>0.49909999999999999</v>
      </c>
      <c r="F1099" s="394"/>
      <c r="G1099" s="394"/>
      <c r="H1099" s="394" t="s">
        <v>100</v>
      </c>
      <c r="I1099" s="394"/>
      <c r="J1099" s="392">
        <v>19.1697439</v>
      </c>
      <c r="K1099" s="392">
        <v>16.836424099999999</v>
      </c>
      <c r="L1099" s="392">
        <v>29.161542000000001</v>
      </c>
      <c r="M1099" s="393">
        <v>3</v>
      </c>
      <c r="N1099" s="392">
        <v>13.648050700000001</v>
      </c>
      <c r="O1099" s="393">
        <v>7.84052858</v>
      </c>
      <c r="P1099" s="392">
        <v>13.580193899999999</v>
      </c>
      <c r="Q1099" s="393">
        <v>3</v>
      </c>
      <c r="R1099" s="392">
        <v>-0.33973649</v>
      </c>
      <c r="S1099" s="392">
        <v>1.1014046909999999</v>
      </c>
      <c r="T1099" s="392">
        <f t="shared" si="17"/>
        <v>-0.1682530245344396</v>
      </c>
      <c r="U1099" s="392"/>
    </row>
    <row r="1100" spans="1:21">
      <c r="A1100" s="392" t="s">
        <v>2201</v>
      </c>
      <c r="B1100" s="392" t="s">
        <v>44</v>
      </c>
      <c r="C1100" s="392" t="s">
        <v>72</v>
      </c>
      <c r="D1100" s="392">
        <v>379</v>
      </c>
      <c r="E1100" s="392">
        <v>0.67079999999999995</v>
      </c>
      <c r="F1100" s="394"/>
      <c r="G1100" s="394"/>
      <c r="H1100" s="394" t="s">
        <v>100</v>
      </c>
      <c r="I1100" s="394"/>
      <c r="J1100" s="392">
        <v>46.763786899999999</v>
      </c>
      <c r="K1100" s="392">
        <v>18.816702500000002</v>
      </c>
      <c r="L1100" s="392">
        <v>32.591484800000003</v>
      </c>
      <c r="M1100" s="393">
        <v>3</v>
      </c>
      <c r="N1100" s="392">
        <v>21.345072900000002</v>
      </c>
      <c r="O1100" s="393">
        <v>10.235290600000001</v>
      </c>
      <c r="P1100" s="392">
        <v>17.728043400000001</v>
      </c>
      <c r="Q1100" s="393">
        <v>3</v>
      </c>
      <c r="R1100" s="392">
        <v>-0.78428818</v>
      </c>
      <c r="S1100" s="392">
        <v>0.39184276299999998</v>
      </c>
      <c r="T1100" s="392">
        <f t="shared" si="17"/>
        <v>-0.37320715799150694</v>
      </c>
      <c r="U1100" s="392"/>
    </row>
    <row r="1101" spans="1:21">
      <c r="A1101" s="392" t="s">
        <v>2201</v>
      </c>
      <c r="B1101" s="392" t="s">
        <v>44</v>
      </c>
      <c r="C1101" s="392" t="s">
        <v>72</v>
      </c>
      <c r="D1101" s="392">
        <v>473</v>
      </c>
      <c r="E1101" s="392">
        <v>0.83720000000000006</v>
      </c>
      <c r="F1101" s="394"/>
      <c r="G1101" s="394"/>
      <c r="H1101" s="394" t="s">
        <v>100</v>
      </c>
      <c r="I1101" s="394"/>
      <c r="J1101" s="392">
        <v>54.559103999999998</v>
      </c>
      <c r="K1101" s="392">
        <v>10.899647</v>
      </c>
      <c r="L1101" s="392">
        <v>18.878742299999999</v>
      </c>
      <c r="M1101" s="393">
        <v>3</v>
      </c>
      <c r="N1101" s="392">
        <v>39.867854600000001</v>
      </c>
      <c r="O1101" s="393">
        <v>6.6296938499999998</v>
      </c>
      <c r="P1101" s="392">
        <v>11.482966599999999</v>
      </c>
      <c r="Q1101" s="393">
        <v>3</v>
      </c>
      <c r="R1101" s="392">
        <v>-0.31371423999999998</v>
      </c>
      <c r="S1101" s="392">
        <v>6.7563731000000002E-2</v>
      </c>
      <c r="T1101" s="392">
        <f t="shared" si="17"/>
        <v>-0.1555832107463429</v>
      </c>
      <c r="U1101" s="392"/>
    </row>
    <row r="1102" spans="1:21">
      <c r="A1102" s="392" t="s">
        <v>2201</v>
      </c>
      <c r="B1102" s="392" t="s">
        <v>44</v>
      </c>
      <c r="C1102" s="392" t="s">
        <v>72</v>
      </c>
      <c r="D1102" s="392">
        <v>565</v>
      </c>
      <c r="E1102" s="392">
        <v>1</v>
      </c>
      <c r="F1102" s="394"/>
      <c r="G1102" s="394"/>
      <c r="H1102" s="394" t="s">
        <v>100</v>
      </c>
      <c r="I1102" s="394" t="s">
        <v>100</v>
      </c>
      <c r="J1102" s="392">
        <v>22.7488536</v>
      </c>
      <c r="K1102" s="392">
        <v>9.9095077699999994</v>
      </c>
      <c r="L1102" s="392">
        <v>17.163770899999999</v>
      </c>
      <c r="M1102" s="393">
        <v>3</v>
      </c>
      <c r="N1102" s="392">
        <v>20.440684000000001</v>
      </c>
      <c r="O1102" s="393">
        <v>7.8255800000000004</v>
      </c>
      <c r="P1102" s="392">
        <v>13.5543022</v>
      </c>
      <c r="Q1102" s="393">
        <v>3</v>
      </c>
      <c r="R1102" s="392">
        <v>-0.10698752</v>
      </c>
      <c r="S1102" s="392">
        <v>0.336320495</v>
      </c>
      <c r="T1102" s="392">
        <f t="shared" si="17"/>
        <v>-5.3442794905032724E-2</v>
      </c>
      <c r="U1102" s="392"/>
    </row>
    <row r="1103" spans="1:21">
      <c r="A1103" s="392" t="s">
        <v>2202</v>
      </c>
      <c r="B1103" s="392" t="s">
        <v>44</v>
      </c>
      <c r="C1103" s="392" t="s">
        <v>60</v>
      </c>
      <c r="D1103" s="393">
        <v>0</v>
      </c>
      <c r="E1103" s="393">
        <v>0</v>
      </c>
      <c r="F1103" s="394" t="s">
        <v>100</v>
      </c>
      <c r="G1103" s="394"/>
      <c r="H1103" s="394"/>
      <c r="I1103" s="394"/>
      <c r="J1103" s="392">
        <v>2.26882194</v>
      </c>
      <c r="K1103" s="393">
        <v>0.10147881</v>
      </c>
      <c r="L1103" s="392">
        <v>0.14351270999999999</v>
      </c>
      <c r="M1103" s="393">
        <v>2</v>
      </c>
      <c r="N1103" s="392">
        <v>2.0995991100000002</v>
      </c>
      <c r="O1103" s="393">
        <v>0.14659158999999999</v>
      </c>
      <c r="P1103" s="392">
        <v>0.20731181000000001</v>
      </c>
      <c r="Q1103" s="393">
        <v>2</v>
      </c>
      <c r="R1103" s="392">
        <v>-7.7514299999999994E-2</v>
      </c>
      <c r="S1103" s="392">
        <v>6.8752240000000001E-3</v>
      </c>
      <c r="T1103" s="392">
        <f t="shared" si="17"/>
        <v>-3.8737756288396194E-2</v>
      </c>
      <c r="U1103" s="392"/>
    </row>
    <row r="1104" spans="1:21">
      <c r="A1104" s="392" t="s">
        <v>2202</v>
      </c>
      <c r="B1104" s="392" t="s">
        <v>44</v>
      </c>
      <c r="C1104" s="392" t="s">
        <v>60</v>
      </c>
      <c r="D1104" s="393">
        <v>7</v>
      </c>
      <c r="E1104" s="393">
        <v>4.1399999999999999E-2</v>
      </c>
      <c r="F1104" s="394"/>
      <c r="G1104" s="394" t="s">
        <v>100</v>
      </c>
      <c r="H1104" s="394" t="s">
        <v>100</v>
      </c>
      <c r="I1104" s="394"/>
      <c r="J1104" s="392">
        <v>2.4506454199999999</v>
      </c>
      <c r="K1104" s="393">
        <v>9.0225559999999996E-2</v>
      </c>
      <c r="L1104" s="392">
        <v>0.12759822000000001</v>
      </c>
      <c r="M1104" s="393">
        <v>2</v>
      </c>
      <c r="N1104" s="392">
        <v>2.3491666100000002</v>
      </c>
      <c r="O1104" s="393">
        <v>6.7669170000000001E-2</v>
      </c>
      <c r="P1104" s="392">
        <v>9.5698660000000005E-2</v>
      </c>
      <c r="Q1104" s="393">
        <v>2</v>
      </c>
      <c r="R1104" s="392">
        <v>-4.2290790000000002E-2</v>
      </c>
      <c r="S1104" s="392">
        <v>2.1852590000000002E-3</v>
      </c>
      <c r="T1104" s="392">
        <f t="shared" si="17"/>
        <v>-2.1142246689189556E-2</v>
      </c>
      <c r="U1104" s="392"/>
    </row>
    <row r="1105" spans="1:21">
      <c r="A1105" s="392" t="s">
        <v>2202</v>
      </c>
      <c r="B1105" s="392" t="s">
        <v>44</v>
      </c>
      <c r="C1105" s="392" t="s">
        <v>60</v>
      </c>
      <c r="D1105" s="393">
        <v>21</v>
      </c>
      <c r="E1105" s="393">
        <v>0.12429999999999999</v>
      </c>
      <c r="F1105" s="394"/>
      <c r="G1105" s="394"/>
      <c r="H1105" s="394" t="s">
        <v>100</v>
      </c>
      <c r="I1105" s="394"/>
      <c r="J1105" s="392">
        <v>2.5648246700000001</v>
      </c>
      <c r="K1105" s="393">
        <v>0.16917293</v>
      </c>
      <c r="L1105" s="392">
        <v>0.23924666</v>
      </c>
      <c r="M1105" s="393">
        <v>2</v>
      </c>
      <c r="N1105" s="392">
        <v>2.6099374499999999</v>
      </c>
      <c r="O1105" s="393">
        <v>0.20303246999999999</v>
      </c>
      <c r="P1105" s="392">
        <v>0.28713126999999999</v>
      </c>
      <c r="Q1105" s="393">
        <v>2</v>
      </c>
      <c r="R1105" s="392">
        <v>1.7436130000000001E-2</v>
      </c>
      <c r="S1105" s="392">
        <v>1.040218E-2</v>
      </c>
      <c r="T1105" s="392">
        <f t="shared" si="17"/>
        <v>8.7178461451672944E-3</v>
      </c>
      <c r="U1105" s="392"/>
    </row>
    <row r="1106" spans="1:21">
      <c r="A1106" s="392" t="s">
        <v>2202</v>
      </c>
      <c r="B1106" s="392" t="s">
        <v>44</v>
      </c>
      <c r="C1106" s="392" t="s">
        <v>60</v>
      </c>
      <c r="D1106" s="393">
        <v>70</v>
      </c>
      <c r="E1106" s="393">
        <v>0.41420000000000001</v>
      </c>
      <c r="F1106" s="394"/>
      <c r="G1106" s="394"/>
      <c r="H1106" s="394" t="s">
        <v>100</v>
      </c>
      <c r="I1106" s="394"/>
      <c r="J1106" s="392">
        <v>2.7128634599999999</v>
      </c>
      <c r="K1106" s="393">
        <v>0.20300752</v>
      </c>
      <c r="L1106" s="392">
        <v>0.28709599000000002</v>
      </c>
      <c r="M1106" s="393">
        <v>2</v>
      </c>
      <c r="N1106" s="392">
        <v>2.6226129500000002</v>
      </c>
      <c r="O1106" s="393">
        <v>0.10150376</v>
      </c>
      <c r="P1106" s="392">
        <v>0.14354798999999999</v>
      </c>
      <c r="Q1106" s="393">
        <v>2</v>
      </c>
      <c r="R1106" s="392">
        <v>-3.3833580000000002E-2</v>
      </c>
      <c r="S1106" s="392">
        <v>7.0976920000000001E-3</v>
      </c>
      <c r="T1106" s="392">
        <f t="shared" si="17"/>
        <v>-1.6915173653630627E-2</v>
      </c>
      <c r="U1106" s="392"/>
    </row>
    <row r="1107" spans="1:21">
      <c r="A1107" s="392" t="s">
        <v>2202</v>
      </c>
      <c r="B1107" s="392" t="s">
        <v>44</v>
      </c>
      <c r="C1107" s="392" t="s">
        <v>60</v>
      </c>
      <c r="D1107" s="393">
        <v>119</v>
      </c>
      <c r="E1107" s="393">
        <v>0.70409999999999995</v>
      </c>
      <c r="F1107" s="394"/>
      <c r="G1107" s="394"/>
      <c r="H1107" s="394" t="s">
        <v>100</v>
      </c>
      <c r="I1107" s="394"/>
      <c r="J1107" s="392">
        <v>2.7029825700000001</v>
      </c>
      <c r="K1107" s="393">
        <v>0.22556391000000001</v>
      </c>
      <c r="L1107" s="392">
        <v>0.31899554000000002</v>
      </c>
      <c r="M1107" s="393">
        <v>2</v>
      </c>
      <c r="N1107" s="392">
        <v>2.5902006100000001</v>
      </c>
      <c r="O1107" s="393">
        <v>0.28195489000000001</v>
      </c>
      <c r="P1107" s="392">
        <v>0.39874442999999998</v>
      </c>
      <c r="Q1107" s="393">
        <v>2</v>
      </c>
      <c r="R1107" s="392">
        <v>-4.2620489999999997E-2</v>
      </c>
      <c r="S1107" s="392">
        <v>1.8813197E-2</v>
      </c>
      <c r="T1107" s="392">
        <f t="shared" si="17"/>
        <v>-2.1307020022685096E-2</v>
      </c>
      <c r="U1107" s="392"/>
    </row>
    <row r="1108" spans="1:21">
      <c r="A1108" s="392" t="s">
        <v>2202</v>
      </c>
      <c r="B1108" s="392" t="s">
        <v>44</v>
      </c>
      <c r="C1108" s="392" t="s">
        <v>60</v>
      </c>
      <c r="D1108" s="393">
        <v>169</v>
      </c>
      <c r="E1108" s="393">
        <v>1</v>
      </c>
      <c r="F1108" s="394"/>
      <c r="G1108" s="394"/>
      <c r="H1108" s="394" t="s">
        <v>100</v>
      </c>
      <c r="I1108" s="394" t="s">
        <v>100</v>
      </c>
      <c r="J1108" s="392">
        <v>2.5352069300000002</v>
      </c>
      <c r="K1108" s="393">
        <v>0.13533835</v>
      </c>
      <c r="L1108" s="392">
        <v>0.19139732000000001</v>
      </c>
      <c r="M1108" s="393">
        <v>2</v>
      </c>
      <c r="N1108" s="392">
        <v>2.366034</v>
      </c>
      <c r="O1108" s="393">
        <v>0.43987458000000002</v>
      </c>
      <c r="P1108" s="392">
        <v>0.62207659000000004</v>
      </c>
      <c r="Q1108" s="393">
        <v>2</v>
      </c>
      <c r="R1108" s="392">
        <v>-6.9060129999999997E-2</v>
      </c>
      <c r="S1108" s="392">
        <v>3.7413148E-2</v>
      </c>
      <c r="T1108" s="392">
        <f t="shared" si="17"/>
        <v>-3.451634645514156E-2</v>
      </c>
      <c r="U1108" s="392"/>
    </row>
    <row r="1109" spans="1:21">
      <c r="A1109" s="392" t="s">
        <v>2203</v>
      </c>
      <c r="B1109" s="392" t="s">
        <v>44</v>
      </c>
      <c r="C1109" s="392" t="s">
        <v>60</v>
      </c>
      <c r="D1109" s="393">
        <v>0</v>
      </c>
      <c r="E1109" s="393">
        <v>0</v>
      </c>
      <c r="F1109" s="394" t="s">
        <v>100</v>
      </c>
      <c r="G1109" s="394"/>
      <c r="H1109" s="394"/>
      <c r="I1109" s="394"/>
      <c r="J1109" s="392">
        <v>2.26882194</v>
      </c>
      <c r="K1109" s="393">
        <v>0.10147881</v>
      </c>
      <c r="L1109" s="392">
        <v>0.14351270999999999</v>
      </c>
      <c r="M1109" s="393">
        <v>2</v>
      </c>
      <c r="N1109" s="392">
        <v>2.21240602</v>
      </c>
      <c r="O1109" s="393">
        <v>0.10155366</v>
      </c>
      <c r="P1109" s="392">
        <v>0.14361857</v>
      </c>
      <c r="Q1109" s="393">
        <v>2</v>
      </c>
      <c r="R1109" s="392">
        <v>-2.5180109999999999E-2</v>
      </c>
      <c r="S1109" s="392">
        <v>4.107538E-3</v>
      </c>
      <c r="T1109" s="392">
        <f t="shared" si="17"/>
        <v>-1.2589388556791934E-2</v>
      </c>
      <c r="U1109" s="392"/>
    </row>
    <row r="1110" spans="1:21">
      <c r="A1110" s="392" t="s">
        <v>2203</v>
      </c>
      <c r="B1110" s="392" t="s">
        <v>44</v>
      </c>
      <c r="C1110" s="392" t="s">
        <v>60</v>
      </c>
      <c r="D1110" s="393">
        <v>7</v>
      </c>
      <c r="E1110" s="393">
        <v>4.1399999999999999E-2</v>
      </c>
      <c r="F1110" s="394"/>
      <c r="G1110" s="394" t="s">
        <v>100</v>
      </c>
      <c r="H1110" s="394" t="s">
        <v>100</v>
      </c>
      <c r="I1110" s="394"/>
      <c r="J1110" s="392">
        <v>2.4506454199999999</v>
      </c>
      <c r="K1110" s="393">
        <v>9.0225559999999996E-2</v>
      </c>
      <c r="L1110" s="392">
        <v>0.12759822000000001</v>
      </c>
      <c r="M1110" s="393">
        <v>2</v>
      </c>
      <c r="N1110" s="392">
        <v>2.0333771399999998</v>
      </c>
      <c r="O1110" s="393">
        <v>0.20303246999999999</v>
      </c>
      <c r="P1110" s="392">
        <v>0.28713126999999999</v>
      </c>
      <c r="Q1110" s="393">
        <v>2</v>
      </c>
      <c r="R1110" s="392">
        <v>-0.1866534</v>
      </c>
      <c r="S1110" s="392">
        <v>1.1325495E-2</v>
      </c>
      <c r="T1110" s="392">
        <f t="shared" si="17"/>
        <v>-9.3056686137636221E-2</v>
      </c>
      <c r="U1110" s="392"/>
    </row>
    <row r="1111" spans="1:21">
      <c r="A1111" s="392" t="s">
        <v>2203</v>
      </c>
      <c r="B1111" s="392" t="s">
        <v>44</v>
      </c>
      <c r="C1111" s="392" t="s">
        <v>60</v>
      </c>
      <c r="D1111" s="393">
        <v>21</v>
      </c>
      <c r="E1111" s="393">
        <v>0.12429999999999999</v>
      </c>
      <c r="F1111" s="394"/>
      <c r="G1111" s="394"/>
      <c r="H1111" s="394" t="s">
        <v>100</v>
      </c>
      <c r="I1111" s="394"/>
      <c r="J1111" s="392">
        <v>2.5648246700000001</v>
      </c>
      <c r="K1111" s="393">
        <v>0.16917293</v>
      </c>
      <c r="L1111" s="392">
        <v>0.23924666</v>
      </c>
      <c r="M1111" s="393">
        <v>2</v>
      </c>
      <c r="N1111" s="392">
        <v>2.1</v>
      </c>
      <c r="O1111" s="393">
        <v>0.1</v>
      </c>
      <c r="P1111" s="392">
        <v>0.14142136</v>
      </c>
      <c r="Q1111" s="393">
        <v>2</v>
      </c>
      <c r="R1111" s="392">
        <v>-0.19995278</v>
      </c>
      <c r="S1111" s="392">
        <v>6.6181460000000001E-3</v>
      </c>
      <c r="T1111" s="392">
        <f t="shared" si="17"/>
        <v>-9.9644617511423006E-2</v>
      </c>
      <c r="U1111" s="392"/>
    </row>
    <row r="1112" spans="1:21">
      <c r="A1112" s="392" t="s">
        <v>2203</v>
      </c>
      <c r="B1112" s="392" t="s">
        <v>44</v>
      </c>
      <c r="C1112" s="392" t="s">
        <v>60</v>
      </c>
      <c r="D1112" s="393">
        <v>70</v>
      </c>
      <c r="E1112" s="393">
        <v>0.41420000000000001</v>
      </c>
      <c r="F1112" s="394"/>
      <c r="G1112" s="394"/>
      <c r="H1112" s="394" t="s">
        <v>100</v>
      </c>
      <c r="I1112" s="394"/>
      <c r="J1112" s="392">
        <v>2.7128634599999999</v>
      </c>
      <c r="K1112" s="393">
        <v>0.20300752</v>
      </c>
      <c r="L1112" s="392">
        <v>0.28709599000000002</v>
      </c>
      <c r="M1112" s="393">
        <v>2</v>
      </c>
      <c r="N1112" s="392">
        <v>2.3519612099999998</v>
      </c>
      <c r="O1112" s="393">
        <v>0.16917293</v>
      </c>
      <c r="P1112" s="392">
        <v>0.23924666</v>
      </c>
      <c r="Q1112" s="393">
        <v>2</v>
      </c>
      <c r="R1112" s="392">
        <v>-0.14275516999999999</v>
      </c>
      <c r="S1112" s="392">
        <v>1.0773448999999999E-2</v>
      </c>
      <c r="T1112" s="392">
        <f t="shared" si="17"/>
        <v>-7.1256612719034176E-2</v>
      </c>
      <c r="U1112" s="392"/>
    </row>
    <row r="1113" spans="1:21">
      <c r="A1113" s="392" t="s">
        <v>2203</v>
      </c>
      <c r="B1113" s="392" t="s">
        <v>44</v>
      </c>
      <c r="C1113" s="392" t="s">
        <v>60</v>
      </c>
      <c r="D1113" s="393">
        <v>119</v>
      </c>
      <c r="E1113" s="393">
        <v>0.70409999999999995</v>
      </c>
      <c r="F1113" s="394"/>
      <c r="G1113" s="394"/>
      <c r="H1113" s="394" t="s">
        <v>100</v>
      </c>
      <c r="I1113" s="394"/>
      <c r="J1113" s="392">
        <v>2.7029825700000001</v>
      </c>
      <c r="K1113" s="393">
        <v>0.22556391000000001</v>
      </c>
      <c r="L1113" s="392">
        <v>0.31899554000000002</v>
      </c>
      <c r="M1113" s="393">
        <v>2</v>
      </c>
      <c r="N1113" s="392">
        <v>2.4886968500000002</v>
      </c>
      <c r="O1113" s="393">
        <v>0.18047608000000001</v>
      </c>
      <c r="P1113" s="392">
        <v>0.25523172</v>
      </c>
      <c r="Q1113" s="393">
        <v>2</v>
      </c>
      <c r="R1113" s="392">
        <v>-8.2596600000000006E-2</v>
      </c>
      <c r="S1113" s="392">
        <v>1.2222808E-2</v>
      </c>
      <c r="T1113" s="392">
        <f t="shared" si="17"/>
        <v>-4.1274836650064171E-2</v>
      </c>
      <c r="U1113" s="392"/>
    </row>
    <row r="1114" spans="1:21">
      <c r="A1114" s="392" t="s">
        <v>2203</v>
      </c>
      <c r="B1114" s="392" t="s">
        <v>44</v>
      </c>
      <c r="C1114" s="392" t="s">
        <v>60</v>
      </c>
      <c r="D1114" s="393">
        <v>169</v>
      </c>
      <c r="E1114" s="393">
        <v>1</v>
      </c>
      <c r="F1114" s="394"/>
      <c r="G1114" s="394"/>
      <c r="H1114" s="394" t="s">
        <v>100</v>
      </c>
      <c r="I1114" s="394" t="s">
        <v>100</v>
      </c>
      <c r="J1114" s="392">
        <v>2.5352069300000002</v>
      </c>
      <c r="K1114" s="393">
        <v>0.13533835</v>
      </c>
      <c r="L1114" s="392">
        <v>0.19139732000000001</v>
      </c>
      <c r="M1114" s="393">
        <v>2</v>
      </c>
      <c r="N1114" s="392">
        <v>2.2306956599999999</v>
      </c>
      <c r="O1114" s="393">
        <v>0.18045112999999999</v>
      </c>
      <c r="P1114" s="392">
        <v>0.25519642999999997</v>
      </c>
      <c r="Q1114" s="393">
        <v>2</v>
      </c>
      <c r="R1114" s="392">
        <v>-0.12796177</v>
      </c>
      <c r="S1114" s="392">
        <v>9.3937320000000001E-3</v>
      </c>
      <c r="T1114" s="392">
        <f t="shared" si="17"/>
        <v>-6.3893725112833324E-2</v>
      </c>
      <c r="U1114" s="392"/>
    </row>
    <row r="1115" spans="1:21">
      <c r="A1115" s="392" t="s">
        <v>2204</v>
      </c>
      <c r="B1115" s="392" t="s">
        <v>44</v>
      </c>
      <c r="C1115" s="392" t="s">
        <v>60</v>
      </c>
      <c r="D1115" s="393">
        <v>0</v>
      </c>
      <c r="E1115" s="393">
        <v>0</v>
      </c>
      <c r="F1115" s="394" t="s">
        <v>100</v>
      </c>
      <c r="G1115" s="394"/>
      <c r="H1115" s="394"/>
      <c r="I1115" s="394"/>
      <c r="J1115" s="392">
        <v>2.26882194</v>
      </c>
      <c r="K1115" s="393">
        <v>0.10147881</v>
      </c>
      <c r="L1115" s="392">
        <v>0.14351270999999999</v>
      </c>
      <c r="M1115" s="393">
        <v>2</v>
      </c>
      <c r="N1115" s="392">
        <v>2.2800751899999998</v>
      </c>
      <c r="O1115" s="393">
        <v>9.0225559999999996E-2</v>
      </c>
      <c r="P1115" s="392">
        <v>0.12759822000000001</v>
      </c>
      <c r="Q1115" s="393">
        <v>2</v>
      </c>
      <c r="R1115" s="392">
        <v>4.9476900000000002E-3</v>
      </c>
      <c r="S1115" s="392">
        <v>3.5664410000000001E-3</v>
      </c>
      <c r="T1115" s="392">
        <f t="shared" si="17"/>
        <v>2.4738413902096242E-3</v>
      </c>
      <c r="U1115" s="392"/>
    </row>
    <row r="1116" spans="1:21">
      <c r="A1116" s="392" t="s">
        <v>2204</v>
      </c>
      <c r="B1116" s="392" t="s">
        <v>44</v>
      </c>
      <c r="C1116" s="392" t="s">
        <v>60</v>
      </c>
      <c r="D1116" s="393">
        <v>7</v>
      </c>
      <c r="E1116" s="393">
        <v>4.1399999999999999E-2</v>
      </c>
      <c r="F1116" s="394"/>
      <c r="G1116" s="394" t="s">
        <v>100</v>
      </c>
      <c r="H1116" s="394" t="s">
        <v>100</v>
      </c>
      <c r="I1116" s="394"/>
      <c r="J1116" s="392">
        <v>2.4506454199999999</v>
      </c>
      <c r="K1116" s="393">
        <v>9.0225559999999996E-2</v>
      </c>
      <c r="L1116" s="392">
        <v>0.12759822000000001</v>
      </c>
      <c r="M1116" s="393">
        <v>2</v>
      </c>
      <c r="N1116" s="392">
        <v>0.1</v>
      </c>
      <c r="O1116" s="393">
        <v>0.1</v>
      </c>
      <c r="P1116" s="392">
        <v>0.14142136</v>
      </c>
      <c r="Q1116" s="393">
        <v>2</v>
      </c>
      <c r="R1116" s="392">
        <v>-3.1989365200000002</v>
      </c>
      <c r="S1116" s="392">
        <v>1.001355496</v>
      </c>
      <c r="T1116" s="392">
        <f t="shared" si="17"/>
        <v>-0.92158847386948828</v>
      </c>
      <c r="U1116" s="392"/>
    </row>
    <row r="1117" spans="1:21">
      <c r="A1117" s="392" t="s">
        <v>2204</v>
      </c>
      <c r="B1117" s="392" t="s">
        <v>44</v>
      </c>
      <c r="C1117" s="392" t="s">
        <v>60</v>
      </c>
      <c r="D1117" s="393">
        <v>21</v>
      </c>
      <c r="E1117" s="393">
        <v>0.12429999999999999</v>
      </c>
      <c r="F1117" s="394"/>
      <c r="G1117" s="394"/>
      <c r="H1117" s="394" t="s">
        <v>100</v>
      </c>
      <c r="I1117" s="394"/>
      <c r="J1117" s="392">
        <v>2.5648246700000001</v>
      </c>
      <c r="K1117" s="393">
        <v>0.16917293</v>
      </c>
      <c r="L1117" s="392">
        <v>0.23924666</v>
      </c>
      <c r="M1117" s="393">
        <v>2</v>
      </c>
      <c r="N1117" s="392">
        <v>1.85</v>
      </c>
      <c r="O1117" s="393">
        <v>0.1</v>
      </c>
      <c r="P1117" s="392">
        <v>0.14142136</v>
      </c>
      <c r="Q1117" s="393">
        <v>2</v>
      </c>
      <c r="R1117" s="392">
        <v>-0.32670448000000002</v>
      </c>
      <c r="S1117" s="392">
        <v>7.2724130000000001E-3</v>
      </c>
      <c r="T1117" s="392">
        <f t="shared" si="17"/>
        <v>-0.16191462253471553</v>
      </c>
      <c r="U1117" s="392"/>
    </row>
    <row r="1118" spans="1:21">
      <c r="A1118" s="392" t="s">
        <v>2204</v>
      </c>
      <c r="B1118" s="392" t="s">
        <v>44</v>
      </c>
      <c r="C1118" s="392" t="s">
        <v>60</v>
      </c>
      <c r="D1118" s="393">
        <v>70</v>
      </c>
      <c r="E1118" s="393">
        <v>0.41420000000000001</v>
      </c>
      <c r="F1118" s="394"/>
      <c r="G1118" s="394"/>
      <c r="H1118" s="394" t="s">
        <v>100</v>
      </c>
      <c r="I1118" s="394"/>
      <c r="J1118" s="392">
        <v>2.7128634599999999</v>
      </c>
      <c r="K1118" s="393">
        <v>0.20300752</v>
      </c>
      <c r="L1118" s="392">
        <v>0.28709599000000002</v>
      </c>
      <c r="M1118" s="393">
        <v>2</v>
      </c>
      <c r="N1118" s="392">
        <v>2.5549687300000001</v>
      </c>
      <c r="O1118" s="393">
        <v>0.13531339000000001</v>
      </c>
      <c r="P1118" s="392">
        <v>0.19136204000000001</v>
      </c>
      <c r="Q1118" s="393">
        <v>2</v>
      </c>
      <c r="R1118" s="392">
        <v>-5.9964719999999999E-2</v>
      </c>
      <c r="S1118" s="392">
        <v>8.4046009999999994E-3</v>
      </c>
      <c r="T1118" s="392">
        <f t="shared" si="17"/>
        <v>-2.9973378859663287E-2</v>
      </c>
      <c r="U1118" s="392"/>
    </row>
    <row r="1119" spans="1:21">
      <c r="A1119" s="392" t="s">
        <v>2204</v>
      </c>
      <c r="B1119" s="392" t="s">
        <v>44</v>
      </c>
      <c r="C1119" s="392" t="s">
        <v>60</v>
      </c>
      <c r="D1119" s="393">
        <v>119</v>
      </c>
      <c r="E1119" s="393">
        <v>0.70409999999999995</v>
      </c>
      <c r="F1119" s="394"/>
      <c r="G1119" s="394"/>
      <c r="H1119" s="394" t="s">
        <v>100</v>
      </c>
      <c r="I1119" s="394"/>
      <c r="J1119" s="392">
        <v>2.7029825700000001</v>
      </c>
      <c r="K1119" s="393">
        <v>0.22556391000000001</v>
      </c>
      <c r="L1119" s="392">
        <v>0.31899554000000002</v>
      </c>
      <c r="M1119" s="393">
        <v>2</v>
      </c>
      <c r="N1119" s="392">
        <v>2.1165164000000001</v>
      </c>
      <c r="O1119" s="393">
        <v>0.24814525000000001</v>
      </c>
      <c r="P1119" s="392">
        <v>0.35093037999999999</v>
      </c>
      <c r="Q1119" s="393">
        <v>2</v>
      </c>
      <c r="R1119" s="392">
        <v>-0.24458429000000001</v>
      </c>
      <c r="S1119" s="392">
        <v>2.0709660000000001E-2</v>
      </c>
      <c r="T1119" s="392">
        <f t="shared" si="17"/>
        <v>-0.12168612829893395</v>
      </c>
      <c r="U1119" s="392"/>
    </row>
    <row r="1120" spans="1:21">
      <c r="A1120" s="392" t="s">
        <v>2204</v>
      </c>
      <c r="B1120" s="392" t="s">
        <v>44</v>
      </c>
      <c r="C1120" s="392" t="s">
        <v>60</v>
      </c>
      <c r="D1120" s="393">
        <v>169</v>
      </c>
      <c r="E1120" s="393">
        <v>1</v>
      </c>
      <c r="F1120" s="394"/>
      <c r="G1120" s="394"/>
      <c r="H1120" s="394" t="s">
        <v>100</v>
      </c>
      <c r="I1120" s="394" t="s">
        <v>100</v>
      </c>
      <c r="J1120" s="392">
        <v>2.5352069300000002</v>
      </c>
      <c r="K1120" s="393">
        <v>0.13533835</v>
      </c>
      <c r="L1120" s="392">
        <v>0.19139732000000001</v>
      </c>
      <c r="M1120" s="393">
        <v>2</v>
      </c>
      <c r="N1120" s="392">
        <v>2.0615476699999999</v>
      </c>
      <c r="O1120" s="393">
        <v>0.15791969</v>
      </c>
      <c r="P1120" s="392">
        <v>0.22333217</v>
      </c>
      <c r="Q1120" s="393">
        <v>2</v>
      </c>
      <c r="R1120" s="392">
        <v>-0.20681827</v>
      </c>
      <c r="S1120" s="392">
        <v>8.7177450000000007E-3</v>
      </c>
      <c r="T1120" s="392">
        <f t="shared" si="17"/>
        <v>-0.10304210279139117</v>
      </c>
      <c r="U1120" s="392"/>
    </row>
    <row r="1121" spans="1:21">
      <c r="A1121" s="392" t="s">
        <v>2205</v>
      </c>
      <c r="B1121" s="392" t="s">
        <v>44</v>
      </c>
      <c r="C1121" s="392" t="s">
        <v>60</v>
      </c>
      <c r="D1121" s="393">
        <v>0</v>
      </c>
      <c r="E1121" s="393">
        <v>0</v>
      </c>
      <c r="F1121" s="394" t="s">
        <v>100</v>
      </c>
      <c r="G1121" s="394"/>
      <c r="H1121" s="394"/>
      <c r="I1121" s="394"/>
      <c r="J1121" s="392">
        <v>2.9922952700000001</v>
      </c>
      <c r="K1121" s="392">
        <v>0.15063709</v>
      </c>
      <c r="L1121" s="392">
        <v>0.21303300999999999</v>
      </c>
      <c r="M1121" s="393">
        <v>2</v>
      </c>
      <c r="N1121" s="392">
        <v>3.08501527</v>
      </c>
      <c r="O1121" s="393">
        <v>0.17380392</v>
      </c>
      <c r="P1121" s="392">
        <v>0.24579587</v>
      </c>
      <c r="Q1121" s="393">
        <v>2</v>
      </c>
      <c r="R1121" s="392">
        <v>3.0515859999999999E-2</v>
      </c>
      <c r="S1121" s="392">
        <v>5.7082640000000002E-3</v>
      </c>
      <c r="T1121" s="392">
        <f t="shared" si="17"/>
        <v>1.5256748752549332E-2</v>
      </c>
      <c r="U1121" s="392"/>
    </row>
    <row r="1122" spans="1:21">
      <c r="A1122" s="392" t="s">
        <v>2205</v>
      </c>
      <c r="B1122" s="392" t="s">
        <v>44</v>
      </c>
      <c r="C1122" s="392" t="s">
        <v>60</v>
      </c>
      <c r="D1122" s="393">
        <v>7</v>
      </c>
      <c r="E1122" s="393">
        <v>4.1399999999999999E-2</v>
      </c>
      <c r="F1122" s="394"/>
      <c r="G1122" s="394" t="s">
        <v>100</v>
      </c>
      <c r="H1122" s="394" t="s">
        <v>100</v>
      </c>
      <c r="I1122" s="394"/>
      <c r="J1122" s="392">
        <v>3.1</v>
      </c>
      <c r="K1122" s="393">
        <v>0.1</v>
      </c>
      <c r="L1122" s="392">
        <v>0.14142136</v>
      </c>
      <c r="M1122" s="393">
        <v>2</v>
      </c>
      <c r="N1122" s="392">
        <v>3.25</v>
      </c>
      <c r="O1122" s="393">
        <v>0.2</v>
      </c>
      <c r="P1122" s="392">
        <v>0.28284271</v>
      </c>
      <c r="Q1122" s="393">
        <v>2</v>
      </c>
      <c r="R1122" s="392">
        <v>4.7252879999999997E-2</v>
      </c>
      <c r="S1122" s="392">
        <v>4.8275649999999998E-3</v>
      </c>
      <c r="T1122" s="392">
        <f t="shared" si="17"/>
        <v>2.3622047244094474E-2</v>
      </c>
      <c r="U1122" s="392"/>
    </row>
    <row r="1123" spans="1:21">
      <c r="A1123" s="392" t="s">
        <v>2205</v>
      </c>
      <c r="B1123" s="392" t="s">
        <v>44</v>
      </c>
      <c r="C1123" s="392" t="s">
        <v>60</v>
      </c>
      <c r="D1123" s="393">
        <v>21</v>
      </c>
      <c r="E1123" s="393">
        <v>0.12429999999999999</v>
      </c>
      <c r="F1123" s="394"/>
      <c r="G1123" s="394"/>
      <c r="H1123" s="394" t="s">
        <v>100</v>
      </c>
      <c r="I1123" s="394"/>
      <c r="J1123" s="392">
        <v>3.0560567199999999</v>
      </c>
      <c r="K1123" s="393">
        <v>0.17090807</v>
      </c>
      <c r="L1123" s="392">
        <v>0.24170051000000001</v>
      </c>
      <c r="M1123" s="393">
        <v>2</v>
      </c>
      <c r="N1123" s="392">
        <v>3.2</v>
      </c>
      <c r="O1123" s="393">
        <v>0.1</v>
      </c>
      <c r="P1123" s="392">
        <v>0.14142136</v>
      </c>
      <c r="Q1123" s="393">
        <v>2</v>
      </c>
      <c r="R1123" s="392">
        <v>4.6025379999999998E-2</v>
      </c>
      <c r="S1123" s="392">
        <v>4.1040979999999996E-3</v>
      </c>
      <c r="T1123" s="392">
        <f t="shared" si="17"/>
        <v>2.3008627709500726E-2</v>
      </c>
      <c r="U1123" s="392"/>
    </row>
    <row r="1124" spans="1:21">
      <c r="A1124" s="392" t="s">
        <v>2205</v>
      </c>
      <c r="B1124" s="392" t="s">
        <v>44</v>
      </c>
      <c r="C1124" s="392" t="s">
        <v>60</v>
      </c>
      <c r="D1124" s="393">
        <v>70</v>
      </c>
      <c r="E1124" s="393">
        <v>0.41420000000000001</v>
      </c>
      <c r="F1124" s="394"/>
      <c r="G1124" s="394"/>
      <c r="H1124" s="394" t="s">
        <v>100</v>
      </c>
      <c r="I1124" s="394"/>
      <c r="J1124" s="392">
        <v>2.8966794199999999</v>
      </c>
      <c r="K1124" s="392">
        <v>0.43737934000000001</v>
      </c>
      <c r="L1124" s="392">
        <v>0.61854779000000004</v>
      </c>
      <c r="M1124" s="393">
        <v>2</v>
      </c>
      <c r="N1124" s="392">
        <v>3.0705360000000002</v>
      </c>
      <c r="O1124" s="393">
        <v>0.17369862</v>
      </c>
      <c r="P1124" s="392">
        <v>0.24564694000000001</v>
      </c>
      <c r="Q1124" s="393">
        <v>2</v>
      </c>
      <c r="R1124" s="392">
        <v>5.8287079999999998E-2</v>
      </c>
      <c r="S1124" s="392">
        <v>2.5999099000000001E-2</v>
      </c>
      <c r="T1124" s="392">
        <f t="shared" si="17"/>
        <v>2.913529473350239E-2</v>
      </c>
      <c r="U1124" s="392"/>
    </row>
    <row r="1125" spans="1:21">
      <c r="A1125" s="392" t="s">
        <v>2205</v>
      </c>
      <c r="B1125" s="392" t="s">
        <v>44</v>
      </c>
      <c r="C1125" s="392" t="s">
        <v>60</v>
      </c>
      <c r="D1125" s="393">
        <v>119</v>
      </c>
      <c r="E1125" s="393">
        <v>0.70409999999999995</v>
      </c>
      <c r="F1125" s="394"/>
      <c r="G1125" s="394"/>
      <c r="H1125" s="394" t="s">
        <v>100</v>
      </c>
      <c r="I1125" s="394"/>
      <c r="J1125" s="392">
        <v>2.7837937400000001</v>
      </c>
      <c r="K1125" s="392">
        <v>0.37930428999999999</v>
      </c>
      <c r="L1125" s="392">
        <v>0.53641728</v>
      </c>
      <c r="M1125" s="393">
        <v>2</v>
      </c>
      <c r="N1125" s="392">
        <v>3.07343185</v>
      </c>
      <c r="O1125" s="393">
        <v>0.54442064999999995</v>
      </c>
      <c r="P1125" s="392">
        <v>0.76992707000000005</v>
      </c>
      <c r="Q1125" s="393">
        <v>2</v>
      </c>
      <c r="R1125" s="392">
        <v>9.8980150000000003E-2</v>
      </c>
      <c r="S1125" s="392">
        <v>4.9943041000000001E-2</v>
      </c>
      <c r="T1125" s="392">
        <f t="shared" si="17"/>
        <v>4.9449710541198365E-2</v>
      </c>
      <c r="U1125" s="392"/>
    </row>
    <row r="1126" spans="1:21">
      <c r="A1126" s="392" t="s">
        <v>2205</v>
      </c>
      <c r="B1126" s="392" t="s">
        <v>44</v>
      </c>
      <c r="C1126" s="392" t="s">
        <v>60</v>
      </c>
      <c r="D1126" s="393">
        <v>169</v>
      </c>
      <c r="E1126" s="393">
        <v>1</v>
      </c>
      <c r="F1126" s="394"/>
      <c r="G1126" s="394"/>
      <c r="H1126" s="394" t="s">
        <v>100</v>
      </c>
      <c r="I1126" s="394" t="s">
        <v>100</v>
      </c>
      <c r="J1126" s="392">
        <v>2.9720242899999998</v>
      </c>
      <c r="K1126" s="392">
        <v>1.453192E-2</v>
      </c>
      <c r="L1126" s="392">
        <v>2.0551239999999998E-2</v>
      </c>
      <c r="M1126" s="393">
        <v>2</v>
      </c>
      <c r="N1126" s="392">
        <v>2.99524378</v>
      </c>
      <c r="O1126" s="393">
        <v>0.22003228999999999</v>
      </c>
      <c r="P1126" s="392">
        <v>0.31117265</v>
      </c>
      <c r="Q1126" s="393">
        <v>2</v>
      </c>
      <c r="R1126" s="392">
        <v>7.7823199999999997E-3</v>
      </c>
      <c r="S1126" s="392">
        <v>5.4203619999999997E-3</v>
      </c>
      <c r="T1126" s="392">
        <f t="shared" si="17"/>
        <v>3.8911424336262866E-3</v>
      </c>
      <c r="U1126" s="392"/>
    </row>
    <row r="1127" spans="1:21">
      <c r="A1127" s="392" t="s">
        <v>2206</v>
      </c>
      <c r="B1127" s="392" t="s">
        <v>44</v>
      </c>
      <c r="C1127" s="392" t="s">
        <v>60</v>
      </c>
      <c r="D1127" s="393">
        <v>0</v>
      </c>
      <c r="E1127" s="393">
        <v>0</v>
      </c>
      <c r="F1127" s="394" t="s">
        <v>100</v>
      </c>
      <c r="G1127" s="394"/>
      <c r="H1127" s="394"/>
      <c r="I1127" s="394"/>
      <c r="J1127" s="392">
        <v>2.9922952700000001</v>
      </c>
      <c r="K1127" s="393">
        <v>0.15063709</v>
      </c>
      <c r="L1127" s="392">
        <v>0.21303300999999999</v>
      </c>
      <c r="M1127" s="393">
        <v>2</v>
      </c>
      <c r="N1127" s="392">
        <v>2.99240058</v>
      </c>
      <c r="O1127" s="393">
        <v>0.18522938999999999</v>
      </c>
      <c r="P1127" s="392">
        <v>0.26195391000000001</v>
      </c>
      <c r="Q1127" s="393">
        <v>2</v>
      </c>
      <c r="R1127" s="392">
        <v>3.5191000000000002E-5</v>
      </c>
      <c r="S1127" s="392">
        <v>6.3658830000000001E-3</v>
      </c>
      <c r="T1127" s="392">
        <f t="shared" si="17"/>
        <v>1.7596550040201976E-5</v>
      </c>
      <c r="U1127" s="392"/>
    </row>
    <row r="1128" spans="1:21">
      <c r="A1128" s="392" t="s">
        <v>2206</v>
      </c>
      <c r="B1128" s="392" t="s">
        <v>44</v>
      </c>
      <c r="C1128" s="392" t="s">
        <v>60</v>
      </c>
      <c r="D1128" s="393">
        <v>7</v>
      </c>
      <c r="E1128" s="393">
        <v>4.1399999999999999E-2</v>
      </c>
      <c r="F1128" s="394"/>
      <c r="G1128" s="394" t="s">
        <v>100</v>
      </c>
      <c r="H1128" s="394" t="s">
        <v>100</v>
      </c>
      <c r="I1128" s="394"/>
      <c r="J1128" s="392">
        <v>3.1</v>
      </c>
      <c r="K1128" s="393">
        <v>0.1</v>
      </c>
      <c r="L1128" s="392">
        <v>0.14142136</v>
      </c>
      <c r="M1128" s="393">
        <v>2</v>
      </c>
      <c r="N1128" s="392">
        <v>3.25</v>
      </c>
      <c r="O1128" s="393">
        <v>0.2</v>
      </c>
      <c r="P1128" s="392">
        <v>0.28284271</v>
      </c>
      <c r="Q1128" s="393">
        <v>2</v>
      </c>
      <c r="R1128" s="392">
        <v>4.7252879999999997E-2</v>
      </c>
      <c r="S1128" s="392">
        <v>4.8275649999999998E-3</v>
      </c>
      <c r="T1128" s="392">
        <f t="shared" si="17"/>
        <v>2.3622047244094474E-2</v>
      </c>
      <c r="U1128" s="392"/>
    </row>
    <row r="1129" spans="1:21">
      <c r="A1129" s="392" t="s">
        <v>2206</v>
      </c>
      <c r="B1129" s="392" t="s">
        <v>44</v>
      </c>
      <c r="C1129" s="392" t="s">
        <v>60</v>
      </c>
      <c r="D1129" s="393">
        <v>21</v>
      </c>
      <c r="E1129" s="393">
        <v>0.12429999999999999</v>
      </c>
      <c r="F1129" s="394"/>
      <c r="G1129" s="394"/>
      <c r="H1129" s="394" t="s">
        <v>100</v>
      </c>
      <c r="I1129" s="394"/>
      <c r="J1129" s="392">
        <v>3.0560567199999999</v>
      </c>
      <c r="K1129" s="393">
        <v>0.17090807</v>
      </c>
      <c r="L1129" s="392">
        <v>0.24170051000000001</v>
      </c>
      <c r="M1129" s="393">
        <v>2</v>
      </c>
      <c r="N1129" s="392">
        <v>2.97492014</v>
      </c>
      <c r="O1129" s="393">
        <v>0.18538734000000001</v>
      </c>
      <c r="P1129" s="392">
        <v>0.26217729000000001</v>
      </c>
      <c r="Q1129" s="393">
        <v>2</v>
      </c>
      <c r="R1129" s="392">
        <v>-2.690824E-2</v>
      </c>
      <c r="S1129" s="392">
        <v>7.0109129999999997E-3</v>
      </c>
      <c r="T1129" s="392">
        <f t="shared" si="17"/>
        <v>-1.3453306468166403E-2</v>
      </c>
      <c r="U1129" s="392"/>
    </row>
    <row r="1130" spans="1:21">
      <c r="A1130" s="392" t="s">
        <v>2206</v>
      </c>
      <c r="B1130" s="392" t="s">
        <v>44</v>
      </c>
      <c r="C1130" s="392" t="s">
        <v>60</v>
      </c>
      <c r="D1130" s="393">
        <v>70</v>
      </c>
      <c r="E1130" s="393">
        <v>0.41420000000000001</v>
      </c>
      <c r="F1130" s="394"/>
      <c r="G1130" s="394"/>
      <c r="H1130" s="394" t="s">
        <v>100</v>
      </c>
      <c r="I1130" s="394"/>
      <c r="J1130" s="392">
        <v>2.8966794199999999</v>
      </c>
      <c r="K1130" s="393">
        <v>0.43737934000000001</v>
      </c>
      <c r="L1130" s="392">
        <v>0.61854779000000004</v>
      </c>
      <c r="M1130" s="393">
        <v>2</v>
      </c>
      <c r="N1130" s="392">
        <v>2.97776335</v>
      </c>
      <c r="O1130" s="393">
        <v>0.19697075999999999</v>
      </c>
      <c r="P1130" s="392">
        <v>0.27855871999999998</v>
      </c>
      <c r="Q1130" s="393">
        <v>2</v>
      </c>
      <c r="R1130" s="392">
        <v>2.7607409999999999E-2</v>
      </c>
      <c r="S1130" s="392">
        <v>2.7174447000000001E-2</v>
      </c>
      <c r="T1130" s="392">
        <f t="shared" si="17"/>
        <v>1.3802829166041929E-2</v>
      </c>
      <c r="U1130" s="392"/>
    </row>
    <row r="1131" spans="1:21">
      <c r="A1131" s="392" t="s">
        <v>2206</v>
      </c>
      <c r="B1131" s="392" t="s">
        <v>44</v>
      </c>
      <c r="C1131" s="392" t="s">
        <v>60</v>
      </c>
      <c r="D1131" s="393">
        <v>119</v>
      </c>
      <c r="E1131" s="393">
        <v>0.70409999999999995</v>
      </c>
      <c r="F1131" s="394"/>
      <c r="G1131" s="394"/>
      <c r="H1131" s="394" t="s">
        <v>100</v>
      </c>
      <c r="I1131" s="394"/>
      <c r="J1131" s="392">
        <v>2.7837937400000001</v>
      </c>
      <c r="K1131" s="393">
        <v>0.37930428999999999</v>
      </c>
      <c r="L1131" s="392">
        <v>0.53641728</v>
      </c>
      <c r="M1131" s="393">
        <v>2</v>
      </c>
      <c r="N1131" s="392">
        <v>3.05015971</v>
      </c>
      <c r="O1131" s="393">
        <v>0.11588683</v>
      </c>
      <c r="P1131" s="392">
        <v>0.16388873000000001</v>
      </c>
      <c r="Q1131" s="393">
        <v>2</v>
      </c>
      <c r="R1131" s="392">
        <v>9.1379299999999997E-2</v>
      </c>
      <c r="S1131" s="392">
        <v>2.0008796999999998E-2</v>
      </c>
      <c r="T1131" s="392">
        <f t="shared" si="17"/>
        <v>4.565788402031213E-2</v>
      </c>
      <c r="U1131" s="392"/>
    </row>
    <row r="1132" spans="1:21">
      <c r="A1132" s="392" t="s">
        <v>2206</v>
      </c>
      <c r="B1132" s="392" t="s">
        <v>44</v>
      </c>
      <c r="C1132" s="392" t="s">
        <v>60</v>
      </c>
      <c r="D1132" s="393">
        <v>169</v>
      </c>
      <c r="E1132" s="393">
        <v>1</v>
      </c>
      <c r="F1132" s="394"/>
      <c r="G1132" s="394"/>
      <c r="H1132" s="394" t="s">
        <v>100</v>
      </c>
      <c r="I1132" s="394" t="s">
        <v>100</v>
      </c>
      <c r="J1132" s="392">
        <v>2.9720242899999998</v>
      </c>
      <c r="K1132" s="393">
        <v>1.453192E-2</v>
      </c>
      <c r="L1132" s="392">
        <v>2.0551239999999998E-2</v>
      </c>
      <c r="M1132" s="393">
        <v>2</v>
      </c>
      <c r="N1132" s="392">
        <v>3.08785847</v>
      </c>
      <c r="O1132" s="393">
        <v>0.24325178</v>
      </c>
      <c r="P1132" s="392">
        <v>0.34400997</v>
      </c>
      <c r="Q1132" s="393">
        <v>2</v>
      </c>
      <c r="R1132" s="392">
        <v>3.8234499999999998E-2</v>
      </c>
      <c r="S1132" s="392">
        <v>6.2297009999999998E-3</v>
      </c>
      <c r="T1132" s="392">
        <f t="shared" si="17"/>
        <v>1.911492096259635E-2</v>
      </c>
      <c r="U1132" s="392"/>
    </row>
    <row r="1133" spans="1:21">
      <c r="A1133" s="392" t="s">
        <v>2207</v>
      </c>
      <c r="B1133" s="392" t="s">
        <v>44</v>
      </c>
      <c r="C1133" s="392" t="s">
        <v>60</v>
      </c>
      <c r="D1133" s="393">
        <v>0</v>
      </c>
      <c r="E1133" s="393">
        <v>0</v>
      </c>
      <c r="F1133" s="394" t="s">
        <v>100</v>
      </c>
      <c r="G1133" s="394"/>
      <c r="H1133" s="394"/>
      <c r="I1133" s="394"/>
      <c r="J1133" s="392">
        <v>2.9922952700000001</v>
      </c>
      <c r="K1133" s="392">
        <v>0.15063709</v>
      </c>
      <c r="L1133" s="392">
        <v>0.21303300999999999</v>
      </c>
      <c r="M1133" s="393">
        <v>2</v>
      </c>
      <c r="N1133" s="392">
        <v>3.1428797099999999</v>
      </c>
      <c r="O1133" s="393">
        <v>9.2667349999999996E-2</v>
      </c>
      <c r="P1133" s="392">
        <v>0.13105142</v>
      </c>
      <c r="Q1133" s="393">
        <v>2</v>
      </c>
      <c r="R1133" s="392">
        <v>4.9098740000000002E-2</v>
      </c>
      <c r="S1133" s="392">
        <v>3.4036380000000001E-3</v>
      </c>
      <c r="T1133" s="392">
        <f t="shared" si="17"/>
        <v>2.4544440947632078E-2</v>
      </c>
      <c r="U1133" s="392"/>
    </row>
    <row r="1134" spans="1:21">
      <c r="A1134" s="392" t="s">
        <v>2207</v>
      </c>
      <c r="B1134" s="392" t="s">
        <v>44</v>
      </c>
      <c r="C1134" s="392" t="s">
        <v>60</v>
      </c>
      <c r="D1134" s="393">
        <v>7</v>
      </c>
      <c r="E1134" s="393">
        <v>4.1399999999999999E-2</v>
      </c>
      <c r="F1134" s="394"/>
      <c r="G1134" s="394" t="s">
        <v>100</v>
      </c>
      <c r="H1134" s="394" t="s">
        <v>100</v>
      </c>
      <c r="I1134" s="394"/>
      <c r="J1134" s="392">
        <v>3.1</v>
      </c>
      <c r="K1134" s="393">
        <v>0.1</v>
      </c>
      <c r="L1134" s="392">
        <v>0.14142136</v>
      </c>
      <c r="M1134" s="393">
        <v>2</v>
      </c>
      <c r="N1134" s="392">
        <v>2</v>
      </c>
      <c r="O1134" s="393">
        <v>0.28000000000000003</v>
      </c>
      <c r="P1134" s="392">
        <v>0.39597979999999999</v>
      </c>
      <c r="Q1134" s="393">
        <v>2</v>
      </c>
      <c r="R1134" s="392">
        <v>-0.43825492999999999</v>
      </c>
      <c r="S1134" s="392">
        <v>2.0640583000000001E-2</v>
      </c>
      <c r="T1134" s="392">
        <f t="shared" si="17"/>
        <v>-0.21568627450980396</v>
      </c>
      <c r="U1134" s="392"/>
    </row>
    <row r="1135" spans="1:21">
      <c r="A1135" s="392" t="s">
        <v>2207</v>
      </c>
      <c r="B1135" s="392" t="s">
        <v>44</v>
      </c>
      <c r="C1135" s="392" t="s">
        <v>60</v>
      </c>
      <c r="D1135" s="393">
        <v>21</v>
      </c>
      <c r="E1135" s="393">
        <v>0.12429999999999999</v>
      </c>
      <c r="F1135" s="394"/>
      <c r="G1135" s="394"/>
      <c r="H1135" s="394" t="s">
        <v>100</v>
      </c>
      <c r="I1135" s="394"/>
      <c r="J1135" s="392">
        <v>3.0560567199999999</v>
      </c>
      <c r="K1135" s="393">
        <v>0.17090807</v>
      </c>
      <c r="L1135" s="392">
        <v>0.24170051000000001</v>
      </c>
      <c r="M1135" s="393">
        <v>2</v>
      </c>
      <c r="N1135" s="392">
        <v>2.6</v>
      </c>
      <c r="O1135" s="393">
        <v>0.1</v>
      </c>
      <c r="P1135" s="392">
        <v>0.14142136</v>
      </c>
      <c r="Q1135" s="393">
        <v>2</v>
      </c>
      <c r="R1135" s="392">
        <v>-0.16161399000000001</v>
      </c>
      <c r="S1135" s="392">
        <v>4.6068259999999996E-3</v>
      </c>
      <c r="T1135" s="392">
        <f t="shared" si="17"/>
        <v>-8.0631567640997742E-2</v>
      </c>
      <c r="U1135" s="392"/>
    </row>
    <row r="1136" spans="1:21">
      <c r="A1136" s="392" t="s">
        <v>2207</v>
      </c>
      <c r="B1136" s="392" t="s">
        <v>44</v>
      </c>
      <c r="C1136" s="392" t="s">
        <v>60</v>
      </c>
      <c r="D1136" s="393">
        <v>70</v>
      </c>
      <c r="E1136" s="393">
        <v>0.41420000000000001</v>
      </c>
      <c r="F1136" s="394"/>
      <c r="G1136" s="394"/>
      <c r="H1136" s="394" t="s">
        <v>100</v>
      </c>
      <c r="I1136" s="394"/>
      <c r="J1136" s="392">
        <v>2.8966794199999999</v>
      </c>
      <c r="K1136" s="392">
        <v>0.43737934000000001</v>
      </c>
      <c r="L1136" s="392">
        <v>0.61854779000000004</v>
      </c>
      <c r="M1136" s="393">
        <v>2</v>
      </c>
      <c r="N1136" s="392">
        <v>2.9198989100000001</v>
      </c>
      <c r="O1136" s="393">
        <v>0.30116886999999998</v>
      </c>
      <c r="P1136" s="392">
        <v>0.42591709999999999</v>
      </c>
      <c r="Q1136" s="393">
        <v>2</v>
      </c>
      <c r="R1136" s="392">
        <v>7.9839400000000001E-3</v>
      </c>
      <c r="S1136" s="392">
        <v>3.3437594000000001E-2</v>
      </c>
      <c r="T1136" s="392">
        <f t="shared" si="17"/>
        <v>3.9919500233052355E-3</v>
      </c>
      <c r="U1136" s="392"/>
    </row>
    <row r="1137" spans="1:21">
      <c r="A1137" s="392" t="s">
        <v>2207</v>
      </c>
      <c r="B1137" s="392" t="s">
        <v>44</v>
      </c>
      <c r="C1137" s="392" t="s">
        <v>60</v>
      </c>
      <c r="D1137" s="393">
        <v>119</v>
      </c>
      <c r="E1137" s="393">
        <v>0.70409999999999995</v>
      </c>
      <c r="F1137" s="394"/>
      <c r="G1137" s="394"/>
      <c r="H1137" s="394" t="s">
        <v>100</v>
      </c>
      <c r="I1137" s="394"/>
      <c r="J1137" s="392">
        <v>2.7837937400000001</v>
      </c>
      <c r="K1137" s="392">
        <v>0.37930428999999999</v>
      </c>
      <c r="L1137" s="392">
        <v>0.53641728</v>
      </c>
      <c r="M1137" s="393">
        <v>2</v>
      </c>
      <c r="N1137" s="392">
        <v>2.9922426199999999</v>
      </c>
      <c r="O1137" s="393">
        <v>0.62555722999999996</v>
      </c>
      <c r="P1137" s="392">
        <v>0.88467152000000004</v>
      </c>
      <c r="Q1137" s="393">
        <v>2</v>
      </c>
      <c r="R1137" s="392">
        <v>7.220849E-2</v>
      </c>
      <c r="S1137" s="392">
        <v>6.2271218000000003E-2</v>
      </c>
      <c r="T1137" s="392">
        <f t="shared" si="17"/>
        <v>3.6088567835816002E-2</v>
      </c>
      <c r="U1137" s="392"/>
    </row>
    <row r="1138" spans="1:21">
      <c r="A1138" s="392" t="s">
        <v>2207</v>
      </c>
      <c r="B1138" s="392" t="s">
        <v>44</v>
      </c>
      <c r="C1138" s="392" t="s">
        <v>60</v>
      </c>
      <c r="D1138" s="393">
        <v>169</v>
      </c>
      <c r="E1138" s="393">
        <v>1</v>
      </c>
      <c r="F1138" s="394"/>
      <c r="G1138" s="394"/>
      <c r="H1138" s="394" t="s">
        <v>100</v>
      </c>
      <c r="I1138" s="394" t="s">
        <v>100</v>
      </c>
      <c r="J1138" s="392">
        <v>2.9720242899999998</v>
      </c>
      <c r="K1138" s="392">
        <v>1.453192E-2</v>
      </c>
      <c r="L1138" s="392">
        <v>2.0551239999999998E-2</v>
      </c>
      <c r="M1138" s="393">
        <v>2</v>
      </c>
      <c r="N1138" s="392">
        <v>3.1109726599999998</v>
      </c>
      <c r="O1138" s="393">
        <v>0.23182632</v>
      </c>
      <c r="P1138" s="392">
        <v>0.32785192000000002</v>
      </c>
      <c r="Q1138" s="393">
        <v>2</v>
      </c>
      <c r="R1138" s="392">
        <v>4.5692129999999997E-2</v>
      </c>
      <c r="S1138" s="392">
        <v>5.5769770000000003E-3</v>
      </c>
      <c r="T1138" s="392">
        <f t="shared" si="17"/>
        <v>2.2842091018967229E-2</v>
      </c>
      <c r="U1138" s="392"/>
    </row>
    <row r="1139" spans="1:21">
      <c r="A1139" s="392" t="s">
        <v>893</v>
      </c>
      <c r="B1139" s="392" t="s">
        <v>44</v>
      </c>
      <c r="C1139" s="392" t="s">
        <v>60</v>
      </c>
      <c r="D1139" s="393">
        <v>0.5</v>
      </c>
      <c r="E1139" s="393">
        <v>1.1900000000000001E-2</v>
      </c>
      <c r="F1139" s="394"/>
      <c r="G1139" s="394" t="s">
        <v>100</v>
      </c>
      <c r="H1139" s="394" t="s">
        <v>100</v>
      </c>
      <c r="I1139" s="394"/>
      <c r="J1139" s="392">
        <v>10.8</v>
      </c>
      <c r="K1139" s="392">
        <v>3.2</v>
      </c>
      <c r="L1139" s="392">
        <v>7.8383671799999997</v>
      </c>
      <c r="M1139" s="393">
        <v>6</v>
      </c>
      <c r="N1139" s="392">
        <v>1</v>
      </c>
      <c r="O1139" s="393">
        <v>0.1</v>
      </c>
      <c r="P1139" s="392">
        <v>0.24494896999999999</v>
      </c>
      <c r="Q1139" s="393">
        <v>6</v>
      </c>
      <c r="R1139" s="392">
        <v>-2.37954613</v>
      </c>
      <c r="S1139" s="392">
        <v>9.7791495000000006E-2</v>
      </c>
      <c r="T1139" s="392">
        <f t="shared" si="17"/>
        <v>-0.83050847457627119</v>
      </c>
      <c r="U1139" s="392"/>
    </row>
    <row r="1140" spans="1:21">
      <c r="A1140" s="392" t="s">
        <v>893</v>
      </c>
      <c r="B1140" s="392" t="s">
        <v>44</v>
      </c>
      <c r="C1140" s="392" t="s">
        <v>60</v>
      </c>
      <c r="D1140" s="393">
        <v>7</v>
      </c>
      <c r="E1140" s="393">
        <v>0.16669999999999999</v>
      </c>
      <c r="F1140" s="394"/>
      <c r="G1140" s="394"/>
      <c r="H1140" s="394" t="s">
        <v>100</v>
      </c>
      <c r="I1140" s="394"/>
      <c r="J1140" s="392">
        <v>10.240641699999999</v>
      </c>
      <c r="K1140" s="392">
        <v>2.0320855600000001</v>
      </c>
      <c r="L1140" s="392">
        <v>4.5438814499999998</v>
      </c>
      <c r="M1140" s="393">
        <v>5</v>
      </c>
      <c r="N1140" s="392">
        <v>5.4278074900000002</v>
      </c>
      <c r="O1140" s="393">
        <v>0.85561496999999997</v>
      </c>
      <c r="P1140" s="392">
        <v>2.0958201000000001</v>
      </c>
      <c r="Q1140" s="393">
        <v>6</v>
      </c>
      <c r="R1140" s="392">
        <v>-0.63482901000000003</v>
      </c>
      <c r="S1140" s="392">
        <v>6.4224763000000004E-2</v>
      </c>
      <c r="T1140" s="392">
        <f t="shared" si="17"/>
        <v>-0.30716723471724766</v>
      </c>
      <c r="U1140" s="392"/>
    </row>
    <row r="1141" spans="1:21">
      <c r="A1141" s="392" t="s">
        <v>893</v>
      </c>
      <c r="B1141" s="392" t="s">
        <v>44</v>
      </c>
      <c r="C1141" s="392" t="s">
        <v>60</v>
      </c>
      <c r="D1141" s="393">
        <v>14</v>
      </c>
      <c r="E1141" s="393">
        <v>0.33329999999999999</v>
      </c>
      <c r="F1141" s="394"/>
      <c r="G1141" s="394"/>
      <c r="H1141" s="394" t="s">
        <v>100</v>
      </c>
      <c r="I1141" s="394"/>
      <c r="J1141" s="392">
        <v>13.235294100000001</v>
      </c>
      <c r="K1141" s="392">
        <v>2.6737967899999999</v>
      </c>
      <c r="L1141" s="392">
        <v>6.5494378099999997</v>
      </c>
      <c r="M1141" s="393">
        <v>6</v>
      </c>
      <c r="N1141" s="392">
        <v>18.048128299999998</v>
      </c>
      <c r="O1141" s="393">
        <v>5.0267379700000001</v>
      </c>
      <c r="P1141" s="392">
        <v>12.3129431</v>
      </c>
      <c r="Q1141" s="393">
        <v>6</v>
      </c>
      <c r="R1141" s="392">
        <v>0.31015493</v>
      </c>
      <c r="S1141" s="392">
        <v>0.118384727</v>
      </c>
      <c r="T1141" s="392">
        <f t="shared" si="17"/>
        <v>0.15384615335437204</v>
      </c>
      <c r="U1141" s="392"/>
    </row>
    <row r="1142" spans="1:21">
      <c r="A1142" s="392" t="s">
        <v>893</v>
      </c>
      <c r="B1142" s="392" t="s">
        <v>44</v>
      </c>
      <c r="C1142" s="392" t="s">
        <v>60</v>
      </c>
      <c r="D1142" s="393">
        <v>28</v>
      </c>
      <c r="E1142" s="393">
        <v>0.66669999999999996</v>
      </c>
      <c r="F1142" s="394"/>
      <c r="G1142" s="394"/>
      <c r="H1142" s="394" t="s">
        <v>100</v>
      </c>
      <c r="I1142" s="394"/>
      <c r="J1142" s="392">
        <v>9.9197860999999996</v>
      </c>
      <c r="K1142" s="392">
        <v>1.4973262000000001</v>
      </c>
      <c r="L1142" s="392">
        <v>3.6676851799999999</v>
      </c>
      <c r="M1142" s="393">
        <v>6</v>
      </c>
      <c r="N1142" s="392">
        <v>19.6524064</v>
      </c>
      <c r="O1142" s="393">
        <v>3.3155080199999998</v>
      </c>
      <c r="P1142" s="392">
        <v>8.1213028900000008</v>
      </c>
      <c r="Q1142" s="393">
        <v>6</v>
      </c>
      <c r="R1142" s="392">
        <v>0.68366844000000004</v>
      </c>
      <c r="S1142" s="392">
        <v>5.1246123999999997E-2</v>
      </c>
      <c r="T1142" s="392">
        <f t="shared" si="17"/>
        <v>0.32911392349417451</v>
      </c>
      <c r="U1142" s="392"/>
    </row>
    <row r="1143" spans="1:21">
      <c r="A1143" s="392" t="s">
        <v>893</v>
      </c>
      <c r="B1143" s="392" t="s">
        <v>44</v>
      </c>
      <c r="C1143" s="392" t="s">
        <v>60</v>
      </c>
      <c r="D1143" s="393">
        <v>42</v>
      </c>
      <c r="E1143" s="393">
        <v>1</v>
      </c>
      <c r="F1143" s="394"/>
      <c r="G1143" s="394"/>
      <c r="H1143" s="394" t="s">
        <v>100</v>
      </c>
      <c r="I1143" s="394" t="s">
        <v>100</v>
      </c>
      <c r="J1143" s="392">
        <v>14.090909099999999</v>
      </c>
      <c r="K1143" s="392">
        <v>1.1764705900000001</v>
      </c>
      <c r="L1143" s="392">
        <v>2.8817526400000002</v>
      </c>
      <c r="M1143" s="393">
        <v>6</v>
      </c>
      <c r="N1143" s="392">
        <v>18.582887700000001</v>
      </c>
      <c r="O1143" s="393">
        <v>1.6042780699999999</v>
      </c>
      <c r="P1143" s="392">
        <v>3.9296626899999998</v>
      </c>
      <c r="Q1143" s="393">
        <v>6</v>
      </c>
      <c r="R1143" s="392">
        <v>0.27671129999999999</v>
      </c>
      <c r="S1143" s="392">
        <v>1.4423854E-2</v>
      </c>
      <c r="T1143" s="392">
        <f t="shared" si="17"/>
        <v>0.13747954140426072</v>
      </c>
      <c r="U1143" s="392"/>
    </row>
    <row r="1144" spans="1:21">
      <c r="A1144" s="392" t="s">
        <v>894</v>
      </c>
      <c r="B1144" s="392" t="s">
        <v>44</v>
      </c>
      <c r="C1144" s="392" t="s">
        <v>60</v>
      </c>
      <c r="D1144" s="393">
        <v>0.5</v>
      </c>
      <c r="E1144" s="393">
        <v>1.1900000000000001E-2</v>
      </c>
      <c r="F1144" s="394"/>
      <c r="G1144" s="394" t="s">
        <v>100</v>
      </c>
      <c r="H1144" s="394" t="s">
        <v>100</v>
      </c>
      <c r="I1144" s="394"/>
      <c r="J1144" s="392">
        <v>10.8</v>
      </c>
      <c r="K1144" s="392">
        <v>3.2</v>
      </c>
      <c r="L1144" s="392">
        <v>7.8383671799999997</v>
      </c>
      <c r="M1144" s="393">
        <v>6</v>
      </c>
      <c r="N1144" s="392">
        <v>1</v>
      </c>
      <c r="O1144" s="393">
        <v>0.1</v>
      </c>
      <c r="P1144" s="392">
        <v>0.24494896999999999</v>
      </c>
      <c r="Q1144" s="393">
        <v>6</v>
      </c>
      <c r="R1144" s="392">
        <v>-2.37954613</v>
      </c>
      <c r="S1144" s="392">
        <v>9.7791495000000006E-2</v>
      </c>
      <c r="T1144" s="392">
        <f t="shared" si="17"/>
        <v>-0.83050847457627119</v>
      </c>
      <c r="U1144" s="392"/>
    </row>
    <row r="1145" spans="1:21">
      <c r="A1145" s="392" t="s">
        <v>894</v>
      </c>
      <c r="B1145" s="392" t="s">
        <v>44</v>
      </c>
      <c r="C1145" s="392" t="s">
        <v>60</v>
      </c>
      <c r="D1145" s="393">
        <v>7</v>
      </c>
      <c r="E1145" s="393">
        <v>0.16669999999999999</v>
      </c>
      <c r="F1145" s="394"/>
      <c r="G1145" s="394"/>
      <c r="H1145" s="394" t="s">
        <v>100</v>
      </c>
      <c r="I1145" s="394"/>
      <c r="J1145" s="392">
        <v>10.240641699999999</v>
      </c>
      <c r="K1145" s="392">
        <v>2.0320855600000001</v>
      </c>
      <c r="L1145" s="392">
        <v>4.5438814499999998</v>
      </c>
      <c r="M1145" s="393">
        <v>5</v>
      </c>
      <c r="N1145" s="392">
        <v>4.3582887699999997</v>
      </c>
      <c r="O1145" s="393">
        <v>0.53475936000000002</v>
      </c>
      <c r="P1145" s="392">
        <v>1.19575828</v>
      </c>
      <c r="Q1145" s="393">
        <v>5</v>
      </c>
      <c r="R1145" s="392">
        <v>-0.85428479000000002</v>
      </c>
      <c r="S1145" s="392">
        <v>5.4430961999999999E-2</v>
      </c>
      <c r="T1145" s="392">
        <f t="shared" si="17"/>
        <v>-0.40293040247625755</v>
      </c>
      <c r="U1145" s="392"/>
    </row>
    <row r="1146" spans="1:21">
      <c r="A1146" s="392" t="s">
        <v>894</v>
      </c>
      <c r="B1146" s="392" t="s">
        <v>44</v>
      </c>
      <c r="C1146" s="392" t="s">
        <v>60</v>
      </c>
      <c r="D1146" s="393">
        <v>14</v>
      </c>
      <c r="E1146" s="393">
        <v>0.33329999999999999</v>
      </c>
      <c r="F1146" s="394"/>
      <c r="G1146" s="394"/>
      <c r="H1146" s="394" t="s">
        <v>100</v>
      </c>
      <c r="I1146" s="394"/>
      <c r="J1146" s="392">
        <v>13.235294100000001</v>
      </c>
      <c r="K1146" s="392">
        <v>2.6737967899999999</v>
      </c>
      <c r="L1146" s="392">
        <v>6.5494378099999997</v>
      </c>
      <c r="M1146" s="393">
        <v>6</v>
      </c>
      <c r="N1146" s="392">
        <v>5.7486630999999999</v>
      </c>
      <c r="O1146" s="393">
        <v>1.7112299500000001</v>
      </c>
      <c r="P1146" s="392">
        <v>4.1916402000000001</v>
      </c>
      <c r="Q1146" s="393">
        <v>6</v>
      </c>
      <c r="R1146" s="392">
        <v>-0.83391972999999997</v>
      </c>
      <c r="S1146" s="392">
        <v>0.129422222</v>
      </c>
      <c r="T1146" s="392">
        <f t="shared" si="17"/>
        <v>-0.39436619673794887</v>
      </c>
      <c r="U1146" s="392"/>
    </row>
    <row r="1147" spans="1:21">
      <c r="A1147" s="392" t="s">
        <v>894</v>
      </c>
      <c r="B1147" s="392" t="s">
        <v>44</v>
      </c>
      <c r="C1147" s="392" t="s">
        <v>60</v>
      </c>
      <c r="D1147" s="393">
        <v>28</v>
      </c>
      <c r="E1147" s="393">
        <v>0.66669999999999996</v>
      </c>
      <c r="F1147" s="394"/>
      <c r="G1147" s="394"/>
      <c r="H1147" s="394" t="s">
        <v>100</v>
      </c>
      <c r="I1147" s="394"/>
      <c r="J1147" s="392">
        <v>9.9197860999999996</v>
      </c>
      <c r="K1147" s="392">
        <v>1.4973262000000001</v>
      </c>
      <c r="L1147" s="392">
        <v>3.6676851799999999</v>
      </c>
      <c r="M1147" s="393">
        <v>6</v>
      </c>
      <c r="N1147" s="392">
        <v>8.1016042800000001</v>
      </c>
      <c r="O1147" s="393">
        <v>0.85561496999999997</v>
      </c>
      <c r="P1147" s="392">
        <v>2.0958201000000001</v>
      </c>
      <c r="Q1147" s="393">
        <v>6</v>
      </c>
      <c r="R1147" s="392">
        <v>-0.20246926000000001</v>
      </c>
      <c r="S1147" s="392">
        <v>3.3937499000000003E-2</v>
      </c>
      <c r="T1147" s="392">
        <f t="shared" si="17"/>
        <v>-0.1008902077842897</v>
      </c>
      <c r="U1147" s="392"/>
    </row>
    <row r="1148" spans="1:21">
      <c r="A1148" s="392" t="s">
        <v>894</v>
      </c>
      <c r="B1148" s="392" t="s">
        <v>44</v>
      </c>
      <c r="C1148" s="392" t="s">
        <v>60</v>
      </c>
      <c r="D1148" s="393">
        <v>42</v>
      </c>
      <c r="E1148" s="393">
        <v>1</v>
      </c>
      <c r="F1148" s="394"/>
      <c r="G1148" s="394"/>
      <c r="H1148" s="394" t="s">
        <v>100</v>
      </c>
      <c r="I1148" s="394" t="s">
        <v>100</v>
      </c>
      <c r="J1148" s="392">
        <v>14.090909099999999</v>
      </c>
      <c r="K1148" s="392">
        <v>1.1764705900000001</v>
      </c>
      <c r="L1148" s="392">
        <v>2.8817526400000002</v>
      </c>
      <c r="M1148" s="393">
        <v>6</v>
      </c>
      <c r="N1148" s="392">
        <v>6.7112299499999999</v>
      </c>
      <c r="O1148" s="393">
        <v>0.85561496999999997</v>
      </c>
      <c r="P1148" s="392">
        <v>2.0958201000000001</v>
      </c>
      <c r="Q1148" s="393">
        <v>6</v>
      </c>
      <c r="R1148" s="392">
        <v>-0.74174761</v>
      </c>
      <c r="S1148" s="392">
        <v>2.3224534000000002E-2</v>
      </c>
      <c r="T1148" s="392">
        <f t="shared" si="17"/>
        <v>-0.35475578411730685</v>
      </c>
      <c r="U1148" s="392"/>
    </row>
    <row r="1149" spans="1:21">
      <c r="A1149" s="392" t="s">
        <v>2208</v>
      </c>
      <c r="B1149" s="392" t="s">
        <v>44</v>
      </c>
      <c r="C1149" s="392" t="s">
        <v>60</v>
      </c>
      <c r="D1149" s="393">
        <v>0</v>
      </c>
      <c r="E1149" s="393">
        <v>0</v>
      </c>
      <c r="F1149" s="394" t="s">
        <v>100</v>
      </c>
      <c r="G1149" s="394"/>
      <c r="H1149" s="394"/>
      <c r="I1149" s="394"/>
      <c r="J1149" s="392">
        <v>30.223880600000001</v>
      </c>
      <c r="K1149" s="393">
        <v>4.3656716400000004</v>
      </c>
      <c r="L1149" s="392">
        <v>9.7619385600000008</v>
      </c>
      <c r="M1149" s="393">
        <v>5</v>
      </c>
      <c r="N1149" s="392">
        <v>23.843283599999999</v>
      </c>
      <c r="O1149" s="393">
        <v>3.0223880599999999</v>
      </c>
      <c r="P1149" s="392">
        <v>6.7582651599999997</v>
      </c>
      <c r="Q1149" s="393">
        <v>5</v>
      </c>
      <c r="R1149" s="392">
        <v>-0.23712979000000001</v>
      </c>
      <c r="S1149" s="392">
        <v>3.6932437999999998E-2</v>
      </c>
      <c r="T1149" s="392">
        <f t="shared" si="17"/>
        <v>-0.11801242203858736</v>
      </c>
      <c r="U1149" s="392"/>
    </row>
    <row r="1150" spans="1:21">
      <c r="A1150" s="392" t="s">
        <v>2208</v>
      </c>
      <c r="B1150" s="392" t="s">
        <v>44</v>
      </c>
      <c r="C1150" s="392" t="s">
        <v>60</v>
      </c>
      <c r="D1150" s="393">
        <v>0.04</v>
      </c>
      <c r="E1150" s="393">
        <v>1.2999999999999999E-3</v>
      </c>
      <c r="F1150" s="394"/>
      <c r="G1150" s="394" t="s">
        <v>100</v>
      </c>
      <c r="H1150" s="394" t="s">
        <v>100</v>
      </c>
      <c r="I1150" s="394"/>
      <c r="J1150" s="392">
        <v>42.649253700000003</v>
      </c>
      <c r="K1150" s="393">
        <v>10.4104478</v>
      </c>
      <c r="L1150" s="392">
        <v>23.2784689</v>
      </c>
      <c r="M1150" s="393">
        <v>5</v>
      </c>
      <c r="N1150" s="392">
        <v>2.6865671600000001</v>
      </c>
      <c r="O1150" s="393">
        <v>2.3507462700000001</v>
      </c>
      <c r="P1150" s="392">
        <v>5.2564284499999996</v>
      </c>
      <c r="Q1150" s="393">
        <v>5</v>
      </c>
      <c r="R1150" s="392">
        <v>-2.7647455399999998</v>
      </c>
      <c r="S1150" s="392">
        <v>0.82520711899999999</v>
      </c>
      <c r="T1150" s="392">
        <f t="shared" si="17"/>
        <v>-0.88148148157297967</v>
      </c>
      <c r="U1150" s="392"/>
    </row>
    <row r="1151" spans="1:21">
      <c r="A1151" s="392" t="s">
        <v>2208</v>
      </c>
      <c r="B1151" s="392" t="s">
        <v>44</v>
      </c>
      <c r="C1151" s="392" t="s">
        <v>60</v>
      </c>
      <c r="D1151" s="393">
        <v>0.5</v>
      </c>
      <c r="E1151" s="393">
        <v>1.61E-2</v>
      </c>
      <c r="F1151" s="394"/>
      <c r="G1151" s="394"/>
      <c r="H1151" s="394" t="s">
        <v>100</v>
      </c>
      <c r="I1151" s="394"/>
      <c r="J1151" s="392">
        <v>58.432835799999999</v>
      </c>
      <c r="K1151" s="393">
        <v>15.4477612</v>
      </c>
      <c r="L1151" s="392">
        <v>34.542244099999998</v>
      </c>
      <c r="M1151" s="393">
        <v>5</v>
      </c>
      <c r="N1151" s="392">
        <v>4.0298507499999996</v>
      </c>
      <c r="O1151" s="393">
        <v>2.0149253699999998</v>
      </c>
      <c r="P1151" s="392">
        <v>4.5055101000000004</v>
      </c>
      <c r="Q1151" s="393">
        <v>5</v>
      </c>
      <c r="R1151" s="392">
        <v>-2.6741486499999998</v>
      </c>
      <c r="S1151" s="392">
        <v>0.31989034199999999</v>
      </c>
      <c r="T1151" s="392">
        <f t="shared" ref="T1151:T1214" si="18">(N1151-J1151)/(J1151+N1151)</f>
        <v>-0.87096774178055258</v>
      </c>
      <c r="U1151" s="392"/>
    </row>
    <row r="1152" spans="1:21">
      <c r="A1152" s="392" t="s">
        <v>2208</v>
      </c>
      <c r="B1152" s="392" t="s">
        <v>44</v>
      </c>
      <c r="C1152" s="392" t="s">
        <v>60</v>
      </c>
      <c r="D1152" s="393">
        <v>1</v>
      </c>
      <c r="E1152" s="393">
        <v>3.2300000000000002E-2</v>
      </c>
      <c r="F1152" s="394"/>
      <c r="G1152" s="394"/>
      <c r="H1152" s="394" t="s">
        <v>100</v>
      </c>
      <c r="I1152" s="394"/>
      <c r="J1152" s="392">
        <v>34.253731299999998</v>
      </c>
      <c r="K1152" s="393">
        <v>11.7537313</v>
      </c>
      <c r="L1152" s="392">
        <v>26.2821423</v>
      </c>
      <c r="M1152" s="393">
        <v>5</v>
      </c>
      <c r="N1152" s="392">
        <v>2.0149253699999998</v>
      </c>
      <c r="O1152" s="393">
        <v>1.34328358</v>
      </c>
      <c r="P1152" s="392">
        <v>3.0036733999999998</v>
      </c>
      <c r="Q1152" s="393">
        <v>5</v>
      </c>
      <c r="R1152" s="392">
        <v>-2.8332133399999999</v>
      </c>
      <c r="S1152" s="392">
        <v>0.56218762</v>
      </c>
      <c r="T1152" s="392">
        <f t="shared" si="18"/>
        <v>-0.88888888891952444</v>
      </c>
      <c r="U1152" s="392"/>
    </row>
    <row r="1153" spans="1:21">
      <c r="A1153" s="392" t="s">
        <v>2208</v>
      </c>
      <c r="B1153" s="392" t="s">
        <v>44</v>
      </c>
      <c r="C1153" s="392" t="s">
        <v>60</v>
      </c>
      <c r="D1153" s="393">
        <v>2</v>
      </c>
      <c r="E1153" s="393">
        <v>6.4500000000000002E-2</v>
      </c>
      <c r="F1153" s="394"/>
      <c r="G1153" s="394"/>
      <c r="H1153" s="394" t="s">
        <v>100</v>
      </c>
      <c r="I1153" s="394"/>
      <c r="J1153" s="392">
        <v>36.940298499999997</v>
      </c>
      <c r="K1153" s="393">
        <v>9.4029850699999997</v>
      </c>
      <c r="L1153" s="392">
        <v>21.025713799999998</v>
      </c>
      <c r="M1153" s="393">
        <v>5</v>
      </c>
      <c r="N1153" s="392">
        <v>0.67164179000000002</v>
      </c>
      <c r="O1153" s="393">
        <v>2.6865671600000001</v>
      </c>
      <c r="P1153" s="392">
        <v>6.0073468099999996</v>
      </c>
      <c r="Q1153" s="393">
        <v>5</v>
      </c>
      <c r="R1153" s="392">
        <v>-4.0073331899999998</v>
      </c>
      <c r="S1153" s="392">
        <v>16.064793389999998</v>
      </c>
      <c r="T1153" s="392">
        <f t="shared" si="18"/>
        <v>-0.96428571433319143</v>
      </c>
      <c r="U1153" s="392"/>
    </row>
    <row r="1154" spans="1:21">
      <c r="A1154" s="392" t="s">
        <v>2208</v>
      </c>
      <c r="B1154" s="392" t="s">
        <v>44</v>
      </c>
      <c r="C1154" s="392" t="s">
        <v>60</v>
      </c>
      <c r="D1154" s="393">
        <v>14</v>
      </c>
      <c r="E1154" s="393">
        <v>0.4516</v>
      </c>
      <c r="F1154" s="394"/>
      <c r="G1154" s="394"/>
      <c r="H1154" s="394" t="s">
        <v>100</v>
      </c>
      <c r="I1154" s="394"/>
      <c r="J1154" s="392">
        <v>51.716417900000003</v>
      </c>
      <c r="K1154" s="393">
        <v>14.104477599999999</v>
      </c>
      <c r="L1154" s="392">
        <v>31.538570700000001</v>
      </c>
      <c r="M1154" s="393">
        <v>5</v>
      </c>
      <c r="N1154" s="392">
        <v>2.3507462700000001</v>
      </c>
      <c r="O1154" s="393">
        <v>2.3507462700000001</v>
      </c>
      <c r="P1154" s="392">
        <v>5.2564284499999996</v>
      </c>
      <c r="Q1154" s="393">
        <v>5</v>
      </c>
      <c r="R1154" s="392">
        <v>-3.0910424500000002</v>
      </c>
      <c r="S1154" s="392">
        <v>1.074380165</v>
      </c>
      <c r="T1154" s="392">
        <f t="shared" si="18"/>
        <v>-0.91304347819653731</v>
      </c>
      <c r="U1154" s="392"/>
    </row>
    <row r="1155" spans="1:21">
      <c r="A1155" s="392" t="s">
        <v>2208</v>
      </c>
      <c r="B1155" s="392" t="s">
        <v>44</v>
      </c>
      <c r="C1155" s="392" t="s">
        <v>60</v>
      </c>
      <c r="D1155" s="393">
        <v>28</v>
      </c>
      <c r="E1155" s="393">
        <v>0.9032</v>
      </c>
      <c r="F1155" s="394"/>
      <c r="G1155" s="394"/>
      <c r="H1155" s="394" t="s">
        <v>100</v>
      </c>
      <c r="I1155" s="394"/>
      <c r="J1155" s="392">
        <v>56.082089600000003</v>
      </c>
      <c r="K1155" s="393">
        <v>21.492537299999999</v>
      </c>
      <c r="L1155" s="392">
        <v>48.058774399999997</v>
      </c>
      <c r="M1155" s="393">
        <v>5</v>
      </c>
      <c r="N1155" s="392">
        <v>7.3880597000000003</v>
      </c>
      <c r="O1155" s="393">
        <v>2.0149253699999998</v>
      </c>
      <c r="P1155" s="392">
        <v>4.5055101000000004</v>
      </c>
      <c r="Q1155" s="393">
        <v>5</v>
      </c>
      <c r="R1155" s="392">
        <v>-2.02695136</v>
      </c>
      <c r="S1155" s="392">
        <v>0.221248106</v>
      </c>
      <c r="T1155" s="392">
        <f t="shared" si="18"/>
        <v>-0.76719576741250872</v>
      </c>
      <c r="U1155" s="392"/>
    </row>
    <row r="1156" spans="1:21">
      <c r="A1156" s="392" t="s">
        <v>2208</v>
      </c>
      <c r="B1156" s="392" t="s">
        <v>44</v>
      </c>
      <c r="C1156" s="392" t="s">
        <v>60</v>
      </c>
      <c r="D1156" s="393">
        <v>31</v>
      </c>
      <c r="E1156" s="393">
        <v>1</v>
      </c>
      <c r="F1156" s="394"/>
      <c r="G1156" s="394"/>
      <c r="H1156" s="394" t="s">
        <v>100</v>
      </c>
      <c r="I1156" s="394" t="s">
        <v>100</v>
      </c>
      <c r="J1156" s="392">
        <v>37.611940300000001</v>
      </c>
      <c r="K1156" s="393">
        <v>19.813432800000001</v>
      </c>
      <c r="L1156" s="392">
        <v>44.304182699999998</v>
      </c>
      <c r="M1156" s="393">
        <v>5</v>
      </c>
      <c r="N1156" s="392">
        <v>22.5</v>
      </c>
      <c r="O1156" s="393">
        <v>12.4253731</v>
      </c>
      <c r="P1156" s="392">
        <v>27.783978999999999</v>
      </c>
      <c r="Q1156" s="393">
        <v>5</v>
      </c>
      <c r="R1156" s="392">
        <v>-0.51380625000000002</v>
      </c>
      <c r="S1156" s="392">
        <v>0.58247088800000002</v>
      </c>
      <c r="T1156" s="392">
        <f t="shared" si="18"/>
        <v>-0.25139664806328005</v>
      </c>
      <c r="U1156" s="392"/>
    </row>
    <row r="1157" spans="1:21">
      <c r="A1157" s="392" t="s">
        <v>2209</v>
      </c>
      <c r="B1157" s="392" t="s">
        <v>44</v>
      </c>
      <c r="C1157" s="392" t="s">
        <v>60</v>
      </c>
      <c r="D1157" s="393">
        <v>0</v>
      </c>
      <c r="E1157" s="393">
        <v>0</v>
      </c>
      <c r="F1157" s="394" t="s">
        <v>100</v>
      </c>
      <c r="G1157" s="394"/>
      <c r="H1157" s="394"/>
      <c r="I1157" s="394"/>
      <c r="J1157" s="392">
        <v>30.223880600000001</v>
      </c>
      <c r="K1157" s="393">
        <v>4.3656716400000004</v>
      </c>
      <c r="L1157" s="392">
        <v>9.7619385600000008</v>
      </c>
      <c r="M1157" s="393">
        <v>5</v>
      </c>
      <c r="N1157" s="392">
        <v>20.820895499999999</v>
      </c>
      <c r="O1157" s="393">
        <v>4.0298507499999996</v>
      </c>
      <c r="P1157" s="392">
        <v>9.0110202099999999</v>
      </c>
      <c r="Q1157" s="393">
        <v>5</v>
      </c>
      <c r="R1157" s="392">
        <v>-0.37267528999999999</v>
      </c>
      <c r="S1157" s="392">
        <v>5.8325175999999999E-2</v>
      </c>
      <c r="T1157" s="392">
        <f t="shared" si="18"/>
        <v>-0.18421052688288708</v>
      </c>
      <c r="U1157" s="392"/>
    </row>
    <row r="1158" spans="1:21">
      <c r="A1158" s="392" t="s">
        <v>2209</v>
      </c>
      <c r="B1158" s="392" t="s">
        <v>44</v>
      </c>
      <c r="C1158" s="392" t="s">
        <v>60</v>
      </c>
      <c r="D1158" s="393">
        <v>0.04</v>
      </c>
      <c r="E1158" s="393">
        <v>1.2999999999999999E-3</v>
      </c>
      <c r="F1158" s="394"/>
      <c r="G1158" s="394" t="s">
        <v>100</v>
      </c>
      <c r="H1158" s="394" t="s">
        <v>100</v>
      </c>
      <c r="I1158" s="394"/>
      <c r="J1158" s="392">
        <v>42.649253700000003</v>
      </c>
      <c r="K1158" s="393">
        <v>10.4104478</v>
      </c>
      <c r="L1158" s="392">
        <v>23.2784689</v>
      </c>
      <c r="M1158" s="393">
        <v>5</v>
      </c>
      <c r="N1158" s="392">
        <v>2.0149253699999998</v>
      </c>
      <c r="O1158" s="393">
        <v>2.6865671600000001</v>
      </c>
      <c r="P1158" s="392">
        <v>6.0073468099999996</v>
      </c>
      <c r="Q1158" s="393">
        <v>5</v>
      </c>
      <c r="R1158" s="392">
        <v>-3.05242762</v>
      </c>
      <c r="S1158" s="392">
        <v>1.837359897</v>
      </c>
      <c r="T1158" s="392">
        <f t="shared" si="18"/>
        <v>-0.90977443616092868</v>
      </c>
      <c r="U1158" s="392"/>
    </row>
    <row r="1159" spans="1:21">
      <c r="A1159" s="392" t="s">
        <v>2209</v>
      </c>
      <c r="B1159" s="392" t="s">
        <v>44</v>
      </c>
      <c r="C1159" s="392" t="s">
        <v>60</v>
      </c>
      <c r="D1159" s="393">
        <v>0.5</v>
      </c>
      <c r="E1159" s="393">
        <v>1.61E-2</v>
      </c>
      <c r="F1159" s="394"/>
      <c r="G1159" s="394"/>
      <c r="H1159" s="394" t="s">
        <v>100</v>
      </c>
      <c r="I1159" s="394"/>
      <c r="J1159" s="392">
        <v>58.432835799999999</v>
      </c>
      <c r="K1159" s="393">
        <v>15.4477612</v>
      </c>
      <c r="L1159" s="392">
        <v>34.542244099999998</v>
      </c>
      <c r="M1159" s="393">
        <v>5</v>
      </c>
      <c r="N1159" s="392">
        <v>4.0298507499999996</v>
      </c>
      <c r="O1159" s="393">
        <v>2.3507462700000001</v>
      </c>
      <c r="P1159" s="392">
        <v>5.2564284499999996</v>
      </c>
      <c r="Q1159" s="393">
        <v>5</v>
      </c>
      <c r="R1159" s="392">
        <v>-2.6741486499999998</v>
      </c>
      <c r="S1159" s="392">
        <v>0.41016812000000002</v>
      </c>
      <c r="T1159" s="392">
        <f t="shared" si="18"/>
        <v>-0.87096774178055258</v>
      </c>
      <c r="U1159" s="392"/>
    </row>
    <row r="1160" spans="1:21">
      <c r="A1160" s="392" t="s">
        <v>2209</v>
      </c>
      <c r="B1160" s="392" t="s">
        <v>44</v>
      </c>
      <c r="C1160" s="392" t="s">
        <v>60</v>
      </c>
      <c r="D1160" s="393">
        <v>1</v>
      </c>
      <c r="E1160" s="393">
        <v>3.2300000000000002E-2</v>
      </c>
      <c r="F1160" s="394"/>
      <c r="G1160" s="394"/>
      <c r="H1160" s="394" t="s">
        <v>100</v>
      </c>
      <c r="I1160" s="394"/>
      <c r="J1160" s="392">
        <v>34.253731299999998</v>
      </c>
      <c r="K1160" s="393">
        <v>11.7537313</v>
      </c>
      <c r="L1160" s="392">
        <v>26.2821423</v>
      </c>
      <c r="M1160" s="393">
        <v>5</v>
      </c>
      <c r="N1160" s="392">
        <v>4.3656716400000004</v>
      </c>
      <c r="O1160" s="393">
        <v>3.6940298500000002</v>
      </c>
      <c r="P1160" s="392">
        <v>8.2601018600000007</v>
      </c>
      <c r="Q1160" s="393">
        <v>5</v>
      </c>
      <c r="R1160" s="392">
        <v>-2.06002346</v>
      </c>
      <c r="S1160" s="392">
        <v>0.83371950699999997</v>
      </c>
      <c r="T1160" s="392">
        <f t="shared" si="18"/>
        <v>-0.77391304330713706</v>
      </c>
      <c r="U1160" s="392"/>
    </row>
    <row r="1161" spans="1:21">
      <c r="A1161" s="392" t="s">
        <v>2209</v>
      </c>
      <c r="B1161" s="392" t="s">
        <v>44</v>
      </c>
      <c r="C1161" s="392" t="s">
        <v>60</v>
      </c>
      <c r="D1161" s="393">
        <v>2</v>
      </c>
      <c r="E1161" s="393">
        <v>6.4500000000000002E-2</v>
      </c>
      <c r="F1161" s="394"/>
      <c r="G1161" s="394"/>
      <c r="H1161" s="394" t="s">
        <v>100</v>
      </c>
      <c r="I1161" s="394"/>
      <c r="J1161" s="392">
        <v>36.940298499999997</v>
      </c>
      <c r="K1161" s="393">
        <v>9.4029850699999997</v>
      </c>
      <c r="L1161" s="392">
        <v>21.025713799999998</v>
      </c>
      <c r="M1161" s="393">
        <v>5</v>
      </c>
      <c r="N1161" s="392">
        <v>3.6940298500000002</v>
      </c>
      <c r="O1161" s="393">
        <v>2.6865671600000001</v>
      </c>
      <c r="P1161" s="392">
        <v>6.0073468099999996</v>
      </c>
      <c r="Q1161" s="393">
        <v>5</v>
      </c>
      <c r="R1161" s="392">
        <v>-2.30258509</v>
      </c>
      <c r="S1161" s="392">
        <v>0.59371900799999999</v>
      </c>
      <c r="T1161" s="392">
        <f t="shared" si="18"/>
        <v>-0.81818181818181823</v>
      </c>
      <c r="U1161" s="392"/>
    </row>
    <row r="1162" spans="1:21">
      <c r="A1162" s="392" t="s">
        <v>2209</v>
      </c>
      <c r="B1162" s="392" t="s">
        <v>44</v>
      </c>
      <c r="C1162" s="392" t="s">
        <v>60</v>
      </c>
      <c r="D1162" s="393">
        <v>14</v>
      </c>
      <c r="E1162" s="393">
        <v>0.4516</v>
      </c>
      <c r="F1162" s="394"/>
      <c r="G1162" s="394"/>
      <c r="H1162" s="394" t="s">
        <v>100</v>
      </c>
      <c r="I1162" s="394"/>
      <c r="J1162" s="392">
        <v>51.716417900000003</v>
      </c>
      <c r="K1162" s="393">
        <v>14.104477599999999</v>
      </c>
      <c r="L1162" s="392">
        <v>31.538570700000001</v>
      </c>
      <c r="M1162" s="393">
        <v>5</v>
      </c>
      <c r="N1162" s="392">
        <v>1.0074626900000001</v>
      </c>
      <c r="O1162" s="393">
        <v>3.3582089599999998</v>
      </c>
      <c r="P1162" s="392">
        <v>7.5091835099999997</v>
      </c>
      <c r="Q1162" s="393">
        <v>5</v>
      </c>
      <c r="R1162" s="392">
        <v>-3.9383403100000001</v>
      </c>
      <c r="S1162" s="392">
        <v>11.185491280000001</v>
      </c>
      <c r="T1162" s="392">
        <f t="shared" si="18"/>
        <v>-0.96178343935514188</v>
      </c>
      <c r="U1162" s="392"/>
    </row>
    <row r="1163" spans="1:21">
      <c r="A1163" s="392" t="s">
        <v>2209</v>
      </c>
      <c r="B1163" s="392" t="s">
        <v>44</v>
      </c>
      <c r="C1163" s="392" t="s">
        <v>60</v>
      </c>
      <c r="D1163" s="393">
        <v>28</v>
      </c>
      <c r="E1163" s="393">
        <v>0.9032</v>
      </c>
      <c r="F1163" s="394"/>
      <c r="G1163" s="394"/>
      <c r="H1163" s="394" t="s">
        <v>100</v>
      </c>
      <c r="I1163" s="394"/>
      <c r="J1163" s="392">
        <v>56.082089600000003</v>
      </c>
      <c r="K1163" s="393">
        <v>21.492537299999999</v>
      </c>
      <c r="L1163" s="392">
        <v>48.058774399999997</v>
      </c>
      <c r="M1163" s="393">
        <v>5</v>
      </c>
      <c r="N1163" s="392">
        <v>5.70895522</v>
      </c>
      <c r="O1163" s="393">
        <v>3.0223880599999999</v>
      </c>
      <c r="P1163" s="392">
        <v>6.7582651599999997</v>
      </c>
      <c r="Q1163" s="393">
        <v>5</v>
      </c>
      <c r="R1163" s="392">
        <v>-2.2847804699999998</v>
      </c>
      <c r="S1163" s="392">
        <v>0.42714475699999999</v>
      </c>
      <c r="T1163" s="392">
        <f t="shared" si="18"/>
        <v>-0.81521739156117412</v>
      </c>
      <c r="U1163" s="392"/>
    </row>
    <row r="1164" spans="1:21">
      <c r="A1164" s="392" t="s">
        <v>2209</v>
      </c>
      <c r="B1164" s="392" t="s">
        <v>44</v>
      </c>
      <c r="C1164" s="392" t="s">
        <v>60</v>
      </c>
      <c r="D1164" s="393">
        <v>31</v>
      </c>
      <c r="E1164" s="393">
        <v>1</v>
      </c>
      <c r="F1164" s="394"/>
      <c r="G1164" s="394"/>
      <c r="H1164" s="394" t="s">
        <v>100</v>
      </c>
      <c r="I1164" s="394" t="s">
        <v>100</v>
      </c>
      <c r="J1164" s="392">
        <v>37.611940300000001</v>
      </c>
      <c r="K1164" s="393">
        <v>19.813432800000001</v>
      </c>
      <c r="L1164" s="392">
        <v>44.304182699999998</v>
      </c>
      <c r="M1164" s="393">
        <v>5</v>
      </c>
      <c r="N1164" s="392">
        <v>16.4552239</v>
      </c>
      <c r="O1164" s="393">
        <v>8.39552239</v>
      </c>
      <c r="P1164" s="392">
        <v>18.772958800000001</v>
      </c>
      <c r="Q1164" s="393">
        <v>5</v>
      </c>
      <c r="R1164" s="392">
        <v>-0.82667857</v>
      </c>
      <c r="S1164" s="392">
        <v>0.537811394</v>
      </c>
      <c r="T1164" s="392">
        <f t="shared" si="18"/>
        <v>-0.39130434734359532</v>
      </c>
      <c r="U1164" s="392"/>
    </row>
    <row r="1165" spans="1:21">
      <c r="A1165" s="392" t="s">
        <v>2210</v>
      </c>
      <c r="B1165" s="392" t="s">
        <v>44</v>
      </c>
      <c r="C1165" s="392" t="s">
        <v>60</v>
      </c>
      <c r="D1165" s="393">
        <v>0</v>
      </c>
      <c r="E1165" s="393">
        <v>0</v>
      </c>
      <c r="F1165" s="394" t="s">
        <v>100</v>
      </c>
      <c r="G1165" s="394"/>
      <c r="H1165" s="394"/>
      <c r="I1165" s="394"/>
      <c r="J1165" s="392">
        <v>239.705882</v>
      </c>
      <c r="K1165" s="393">
        <v>10.2941176</v>
      </c>
      <c r="L1165" s="392">
        <v>23.0183468</v>
      </c>
      <c r="M1165" s="393">
        <v>5</v>
      </c>
      <c r="N1165" s="392">
        <v>139.705882</v>
      </c>
      <c r="O1165" s="393">
        <v>14.7058824</v>
      </c>
      <c r="P1165" s="392">
        <v>32.883352600000002</v>
      </c>
      <c r="Q1165" s="393">
        <v>5</v>
      </c>
      <c r="R1165" s="392">
        <v>-0.53987331000000005</v>
      </c>
      <c r="S1165" s="392">
        <v>1.2924587E-2</v>
      </c>
      <c r="T1165" s="392">
        <f t="shared" si="18"/>
        <v>-0.26356589196322339</v>
      </c>
      <c r="U1165" s="392"/>
    </row>
    <row r="1166" spans="1:21">
      <c r="A1166" s="392" t="s">
        <v>2210</v>
      </c>
      <c r="B1166" s="392" t="s">
        <v>44</v>
      </c>
      <c r="C1166" s="392" t="s">
        <v>60</v>
      </c>
      <c r="D1166" s="393">
        <v>0.04</v>
      </c>
      <c r="E1166" s="393">
        <v>1.2999999999999999E-3</v>
      </c>
      <c r="F1166" s="394"/>
      <c r="G1166" s="394" t="s">
        <v>100</v>
      </c>
      <c r="H1166" s="394" t="s">
        <v>100</v>
      </c>
      <c r="I1166" s="394"/>
      <c r="J1166" s="392">
        <v>258.82352900000001</v>
      </c>
      <c r="K1166" s="393">
        <v>27.941176500000001</v>
      </c>
      <c r="L1166" s="392">
        <v>62.478369999999998</v>
      </c>
      <c r="M1166" s="393">
        <v>5</v>
      </c>
      <c r="N1166" s="392">
        <v>61.764705900000003</v>
      </c>
      <c r="O1166" s="393">
        <v>17.6470588</v>
      </c>
      <c r="P1166" s="392">
        <v>39.460023100000001</v>
      </c>
      <c r="Q1166" s="393">
        <v>5</v>
      </c>
      <c r="R1166" s="392">
        <v>-1.4328143799999999</v>
      </c>
      <c r="S1166" s="392">
        <v>9.3286836999999997E-2</v>
      </c>
      <c r="T1166" s="392">
        <f t="shared" si="18"/>
        <v>-0.61467889849877955</v>
      </c>
      <c r="U1166" s="392"/>
    </row>
    <row r="1167" spans="1:21">
      <c r="A1167" s="392" t="s">
        <v>2210</v>
      </c>
      <c r="B1167" s="392" t="s">
        <v>44</v>
      </c>
      <c r="C1167" s="392" t="s">
        <v>60</v>
      </c>
      <c r="D1167" s="393">
        <v>0.5</v>
      </c>
      <c r="E1167" s="393">
        <v>1.61E-2</v>
      </c>
      <c r="F1167" s="394"/>
      <c r="G1167" s="394"/>
      <c r="H1167" s="394" t="s">
        <v>100</v>
      </c>
      <c r="I1167" s="394"/>
      <c r="J1167" s="392">
        <v>289.70588199999997</v>
      </c>
      <c r="K1167" s="393">
        <v>58.823529399999998</v>
      </c>
      <c r="L1167" s="392">
        <v>131.53341</v>
      </c>
      <c r="M1167" s="393">
        <v>5</v>
      </c>
      <c r="N1167" s="392">
        <v>63.235294099999997</v>
      </c>
      <c r="O1167" s="393">
        <v>16.176470599999998</v>
      </c>
      <c r="P1167" s="392">
        <v>36.171687900000002</v>
      </c>
      <c r="Q1167" s="393">
        <v>5</v>
      </c>
      <c r="R1167" s="392">
        <v>-1.5220036100000001</v>
      </c>
      <c r="S1167" s="392">
        <v>0.10666832900000001</v>
      </c>
      <c r="T1167" s="392">
        <f t="shared" si="18"/>
        <v>-0.6416666663904167</v>
      </c>
      <c r="U1167" s="392"/>
    </row>
    <row r="1168" spans="1:21">
      <c r="A1168" s="392" t="s">
        <v>2210</v>
      </c>
      <c r="B1168" s="392" t="s">
        <v>44</v>
      </c>
      <c r="C1168" s="392" t="s">
        <v>60</v>
      </c>
      <c r="D1168" s="393">
        <v>1</v>
      </c>
      <c r="E1168" s="393">
        <v>3.2300000000000002E-2</v>
      </c>
      <c r="F1168" s="394"/>
      <c r="G1168" s="394"/>
      <c r="H1168" s="394" t="s">
        <v>100</v>
      </c>
      <c r="I1168" s="394"/>
      <c r="J1168" s="392">
        <v>188.23529400000001</v>
      </c>
      <c r="K1168" s="393">
        <v>63.235294099999997</v>
      </c>
      <c r="L1168" s="392">
        <v>141.398416</v>
      </c>
      <c r="M1168" s="393">
        <v>5</v>
      </c>
      <c r="N1168" s="392">
        <v>54.411764699999999</v>
      </c>
      <c r="O1168" s="393">
        <v>8.8235294100000008</v>
      </c>
      <c r="P1168" s="392">
        <v>19.730011600000001</v>
      </c>
      <c r="Q1168" s="393">
        <v>5</v>
      </c>
      <c r="R1168" s="392">
        <v>-1.2411123500000001</v>
      </c>
      <c r="S1168" s="392">
        <v>0.139150571</v>
      </c>
      <c r="T1168" s="392">
        <f t="shared" si="18"/>
        <v>-0.55151515133531692</v>
      </c>
      <c r="U1168" s="392"/>
    </row>
    <row r="1169" spans="1:21">
      <c r="A1169" s="392" t="s">
        <v>2210</v>
      </c>
      <c r="B1169" s="392" t="s">
        <v>44</v>
      </c>
      <c r="C1169" s="392" t="s">
        <v>60</v>
      </c>
      <c r="D1169" s="393">
        <v>2</v>
      </c>
      <c r="E1169" s="393">
        <v>6.4500000000000002E-2</v>
      </c>
      <c r="F1169" s="394"/>
      <c r="G1169" s="394"/>
      <c r="H1169" s="394" t="s">
        <v>100</v>
      </c>
      <c r="I1169" s="394"/>
      <c r="J1169" s="392">
        <v>202.94117600000001</v>
      </c>
      <c r="K1169" s="393">
        <v>45.588235300000001</v>
      </c>
      <c r="L1169" s="392">
        <v>101.938393</v>
      </c>
      <c r="M1169" s="393">
        <v>5</v>
      </c>
      <c r="N1169" s="392">
        <v>30.882352900000001</v>
      </c>
      <c r="O1169" s="393">
        <v>8.8235294100000008</v>
      </c>
      <c r="P1169" s="392">
        <v>19.730011600000001</v>
      </c>
      <c r="Q1169" s="393">
        <v>5</v>
      </c>
      <c r="R1169" s="392">
        <v>-1.88273125</v>
      </c>
      <c r="S1169" s="392">
        <v>0.13209474099999999</v>
      </c>
      <c r="T1169" s="392">
        <f t="shared" si="18"/>
        <v>-0.73584905637783316</v>
      </c>
      <c r="U1169" s="392"/>
    </row>
    <row r="1170" spans="1:21">
      <c r="A1170" s="392" t="s">
        <v>2210</v>
      </c>
      <c r="B1170" s="392" t="s">
        <v>44</v>
      </c>
      <c r="C1170" s="392" t="s">
        <v>60</v>
      </c>
      <c r="D1170" s="393">
        <v>14</v>
      </c>
      <c r="E1170" s="393">
        <v>0.4516</v>
      </c>
      <c r="F1170" s="394"/>
      <c r="G1170" s="394"/>
      <c r="H1170" s="394" t="s">
        <v>100</v>
      </c>
      <c r="I1170" s="394"/>
      <c r="J1170" s="392">
        <v>200</v>
      </c>
      <c r="K1170" s="393">
        <v>64.705882399999993</v>
      </c>
      <c r="L1170" s="392">
        <v>144.68675099999999</v>
      </c>
      <c r="M1170" s="393">
        <v>5</v>
      </c>
      <c r="N1170" s="392">
        <v>70.588235299999994</v>
      </c>
      <c r="O1170" s="393">
        <v>17.6470588</v>
      </c>
      <c r="P1170" s="392">
        <v>39.460023100000001</v>
      </c>
      <c r="Q1170" s="393">
        <v>5</v>
      </c>
      <c r="R1170" s="392">
        <v>-1.04145387</v>
      </c>
      <c r="S1170" s="392">
        <v>0.16717128000000001</v>
      </c>
      <c r="T1170" s="392">
        <f t="shared" si="18"/>
        <v>-0.47826086953308122</v>
      </c>
      <c r="U1170" s="392"/>
    </row>
    <row r="1171" spans="1:21">
      <c r="A1171" s="392" t="s">
        <v>2210</v>
      </c>
      <c r="B1171" s="392" t="s">
        <v>44</v>
      </c>
      <c r="C1171" s="392" t="s">
        <v>60</v>
      </c>
      <c r="D1171" s="393">
        <v>28</v>
      </c>
      <c r="E1171" s="393">
        <v>0.9032</v>
      </c>
      <c r="F1171" s="394"/>
      <c r="G1171" s="394"/>
      <c r="H1171" s="394" t="s">
        <v>100</v>
      </c>
      <c r="I1171" s="394"/>
      <c r="J1171" s="392">
        <v>185.294118</v>
      </c>
      <c r="K1171" s="393">
        <v>52.941176499999997</v>
      </c>
      <c r="L1171" s="392">
        <v>118.38006900000001</v>
      </c>
      <c r="M1171" s="393">
        <v>5</v>
      </c>
      <c r="N1171" s="392">
        <v>114.705882</v>
      </c>
      <c r="O1171" s="393">
        <v>38.235294099999997</v>
      </c>
      <c r="P1171" s="392">
        <v>85.496716800000002</v>
      </c>
      <c r="Q1171" s="393">
        <v>5</v>
      </c>
      <c r="R1171" s="392">
        <v>-0.47957307999999998</v>
      </c>
      <c r="S1171" s="392">
        <v>0.19274376400000001</v>
      </c>
      <c r="T1171" s="392">
        <f t="shared" si="18"/>
        <v>-0.23529412</v>
      </c>
      <c r="U1171" s="392"/>
    </row>
    <row r="1172" spans="1:21">
      <c r="A1172" s="392" t="s">
        <v>2210</v>
      </c>
      <c r="B1172" s="392" t="s">
        <v>44</v>
      </c>
      <c r="C1172" s="392" t="s">
        <v>60</v>
      </c>
      <c r="D1172" s="393">
        <v>31</v>
      </c>
      <c r="E1172" s="393">
        <v>1</v>
      </c>
      <c r="F1172" s="394"/>
      <c r="G1172" s="394"/>
      <c r="H1172" s="394" t="s">
        <v>100</v>
      </c>
      <c r="I1172" s="394" t="s">
        <v>100</v>
      </c>
      <c r="J1172" s="392">
        <v>111.764706</v>
      </c>
      <c r="K1172" s="393">
        <v>23.529411799999998</v>
      </c>
      <c r="L1172" s="392">
        <v>52.613364199999999</v>
      </c>
      <c r="M1172" s="393">
        <v>5</v>
      </c>
      <c r="N1172" s="392">
        <v>92.647058799999996</v>
      </c>
      <c r="O1172" s="393">
        <v>13.235294100000001</v>
      </c>
      <c r="P1172" s="392">
        <v>29.595017299999999</v>
      </c>
      <c r="Q1172" s="393">
        <v>5</v>
      </c>
      <c r="R1172" s="392">
        <v>-0.18759861</v>
      </c>
      <c r="S1172" s="392">
        <v>6.4729492999999999E-2</v>
      </c>
      <c r="T1172" s="392">
        <f t="shared" si="18"/>
        <v>-9.3525180503700664E-2</v>
      </c>
      <c r="U1172" s="392"/>
    </row>
    <row r="1173" spans="1:21">
      <c r="A1173" s="392" t="s">
        <v>2211</v>
      </c>
      <c r="B1173" s="392" t="s">
        <v>44</v>
      </c>
      <c r="C1173" s="392" t="s">
        <v>60</v>
      </c>
      <c r="D1173" s="393">
        <v>0</v>
      </c>
      <c r="E1173" s="393">
        <v>0</v>
      </c>
      <c r="F1173" s="394" t="s">
        <v>100</v>
      </c>
      <c r="G1173" s="394"/>
      <c r="H1173" s="394"/>
      <c r="I1173" s="394"/>
      <c r="J1173" s="392">
        <v>239.705882</v>
      </c>
      <c r="K1173" s="393">
        <v>10.2941176</v>
      </c>
      <c r="L1173" s="392">
        <v>23.0183468</v>
      </c>
      <c r="M1173" s="393">
        <v>5</v>
      </c>
      <c r="N1173" s="392">
        <v>175</v>
      </c>
      <c r="O1173" s="393">
        <v>23.529411799999998</v>
      </c>
      <c r="P1173" s="392">
        <v>52.613364199999999</v>
      </c>
      <c r="Q1173" s="393">
        <v>5</v>
      </c>
      <c r="R1173" s="392">
        <v>-0.31462670999999998</v>
      </c>
      <c r="S1173" s="392">
        <v>1.9922074000000001E-2</v>
      </c>
      <c r="T1173" s="392">
        <f t="shared" si="18"/>
        <v>-0.15602836807605253</v>
      </c>
      <c r="U1173" s="392"/>
    </row>
    <row r="1174" spans="1:21">
      <c r="A1174" s="392" t="s">
        <v>2211</v>
      </c>
      <c r="B1174" s="392" t="s">
        <v>44</v>
      </c>
      <c r="C1174" s="392" t="s">
        <v>60</v>
      </c>
      <c r="D1174" s="393">
        <v>0.04</v>
      </c>
      <c r="E1174" s="393">
        <v>1.2999999999999999E-3</v>
      </c>
      <c r="F1174" s="394"/>
      <c r="G1174" s="394" t="s">
        <v>100</v>
      </c>
      <c r="H1174" s="394" t="s">
        <v>100</v>
      </c>
      <c r="I1174" s="394"/>
      <c r="J1174" s="392">
        <v>258.82352900000001</v>
      </c>
      <c r="K1174" s="393">
        <v>27.941176500000001</v>
      </c>
      <c r="L1174" s="392">
        <v>62.478369999999998</v>
      </c>
      <c r="M1174" s="393">
        <v>5</v>
      </c>
      <c r="N1174" s="392">
        <v>50</v>
      </c>
      <c r="O1174" s="393">
        <v>11.764705899999999</v>
      </c>
      <c r="P1174" s="392">
        <v>26.3066821</v>
      </c>
      <c r="Q1174" s="393">
        <v>5</v>
      </c>
      <c r="R1174" s="392">
        <v>-1.64412347</v>
      </c>
      <c r="S1174" s="392">
        <v>6.7017506000000004E-2</v>
      </c>
      <c r="T1174" s="392">
        <f t="shared" si="18"/>
        <v>-0.67619047575873015</v>
      </c>
      <c r="U1174" s="392"/>
    </row>
    <row r="1175" spans="1:21">
      <c r="A1175" s="392" t="s">
        <v>2211</v>
      </c>
      <c r="B1175" s="392" t="s">
        <v>44</v>
      </c>
      <c r="C1175" s="392" t="s">
        <v>60</v>
      </c>
      <c r="D1175" s="393">
        <v>0.5</v>
      </c>
      <c r="E1175" s="393">
        <v>1.61E-2</v>
      </c>
      <c r="F1175" s="394"/>
      <c r="G1175" s="394"/>
      <c r="H1175" s="394" t="s">
        <v>100</v>
      </c>
      <c r="I1175" s="394"/>
      <c r="J1175" s="392">
        <v>289.70588199999997</v>
      </c>
      <c r="K1175" s="393">
        <v>58.823529399999998</v>
      </c>
      <c r="L1175" s="392">
        <v>131.53341</v>
      </c>
      <c r="M1175" s="393">
        <v>5</v>
      </c>
      <c r="N1175" s="392">
        <v>72.058823500000003</v>
      </c>
      <c r="O1175" s="393">
        <v>14.7058824</v>
      </c>
      <c r="P1175" s="392">
        <v>32.883352600000002</v>
      </c>
      <c r="Q1175" s="393">
        <v>5</v>
      </c>
      <c r="R1175" s="392">
        <v>-1.3913834300000001</v>
      </c>
      <c r="S1175" s="392">
        <v>8.2876862999999995E-2</v>
      </c>
      <c r="T1175" s="392">
        <f t="shared" si="18"/>
        <v>-0.6016260160017185</v>
      </c>
      <c r="U1175" s="392"/>
    </row>
    <row r="1176" spans="1:21">
      <c r="A1176" s="392" t="s">
        <v>2211</v>
      </c>
      <c r="B1176" s="392" t="s">
        <v>44</v>
      </c>
      <c r="C1176" s="392" t="s">
        <v>60</v>
      </c>
      <c r="D1176" s="393">
        <v>1</v>
      </c>
      <c r="E1176" s="393">
        <v>3.2300000000000002E-2</v>
      </c>
      <c r="F1176" s="394"/>
      <c r="G1176" s="394"/>
      <c r="H1176" s="394" t="s">
        <v>100</v>
      </c>
      <c r="I1176" s="394"/>
      <c r="J1176" s="392">
        <v>188.23529400000001</v>
      </c>
      <c r="K1176" s="393">
        <v>63.235294099999997</v>
      </c>
      <c r="L1176" s="392">
        <v>141.398416</v>
      </c>
      <c r="M1176" s="393">
        <v>5</v>
      </c>
      <c r="N1176" s="392">
        <v>75</v>
      </c>
      <c r="O1176" s="393">
        <v>26.470588200000002</v>
      </c>
      <c r="P1176" s="392">
        <v>59.190034699999998</v>
      </c>
      <c r="Q1176" s="393">
        <v>5</v>
      </c>
      <c r="R1176" s="392">
        <v>-0.92020462999999997</v>
      </c>
      <c r="S1176" s="392">
        <v>0.23742147799999999</v>
      </c>
      <c r="T1176" s="392">
        <f t="shared" si="18"/>
        <v>-0.43016759751068945</v>
      </c>
      <c r="U1176" s="392"/>
    </row>
    <row r="1177" spans="1:21">
      <c r="A1177" s="392" t="s">
        <v>2211</v>
      </c>
      <c r="B1177" s="392" t="s">
        <v>44</v>
      </c>
      <c r="C1177" s="392" t="s">
        <v>60</v>
      </c>
      <c r="D1177" s="393">
        <v>2</v>
      </c>
      <c r="E1177" s="393">
        <v>6.4500000000000002E-2</v>
      </c>
      <c r="F1177" s="394"/>
      <c r="G1177" s="394"/>
      <c r="H1177" s="394" t="s">
        <v>100</v>
      </c>
      <c r="I1177" s="394"/>
      <c r="J1177" s="392">
        <v>202.94117600000001</v>
      </c>
      <c r="K1177" s="393">
        <v>45.588235300000001</v>
      </c>
      <c r="L1177" s="392">
        <v>101.938393</v>
      </c>
      <c r="M1177" s="393">
        <v>5</v>
      </c>
      <c r="N1177" s="392">
        <v>79.411764700000006</v>
      </c>
      <c r="O1177" s="393">
        <v>44.117647099999999</v>
      </c>
      <c r="P1177" s="392">
        <v>98.650057799999999</v>
      </c>
      <c r="Q1177" s="393">
        <v>5</v>
      </c>
      <c r="R1177" s="392">
        <v>-0.93826964000000002</v>
      </c>
      <c r="S1177" s="392">
        <v>0.35910406299999997</v>
      </c>
      <c r="T1177" s="392">
        <f t="shared" si="18"/>
        <v>-0.43749999909244791</v>
      </c>
      <c r="U1177" s="392"/>
    </row>
    <row r="1178" spans="1:21">
      <c r="A1178" s="392" t="s">
        <v>2211</v>
      </c>
      <c r="B1178" s="392" t="s">
        <v>44</v>
      </c>
      <c r="C1178" s="392" t="s">
        <v>60</v>
      </c>
      <c r="D1178" s="393">
        <v>14</v>
      </c>
      <c r="E1178" s="393">
        <v>0.4516</v>
      </c>
      <c r="F1178" s="394"/>
      <c r="G1178" s="394"/>
      <c r="H1178" s="394" t="s">
        <v>100</v>
      </c>
      <c r="I1178" s="394"/>
      <c r="J1178" s="392">
        <v>200</v>
      </c>
      <c r="K1178" s="393">
        <v>64.705882399999993</v>
      </c>
      <c r="L1178" s="392">
        <v>144.68675099999999</v>
      </c>
      <c r="M1178" s="393">
        <v>5</v>
      </c>
      <c r="N1178" s="392">
        <v>42.647058800000003</v>
      </c>
      <c r="O1178" s="393">
        <v>5.8823529399999996</v>
      </c>
      <c r="P1178" s="392">
        <v>13.153340999999999</v>
      </c>
      <c r="Q1178" s="393">
        <v>5</v>
      </c>
      <c r="R1178" s="392">
        <v>-1.54535906</v>
      </c>
      <c r="S1178" s="392">
        <v>0.12369625099999999</v>
      </c>
      <c r="T1178" s="392">
        <f t="shared" si="18"/>
        <v>-0.64848484864470157</v>
      </c>
      <c r="U1178" s="392"/>
    </row>
    <row r="1179" spans="1:21">
      <c r="A1179" s="392" t="s">
        <v>2211</v>
      </c>
      <c r="B1179" s="392" t="s">
        <v>44</v>
      </c>
      <c r="C1179" s="392" t="s">
        <v>60</v>
      </c>
      <c r="D1179" s="393">
        <v>28</v>
      </c>
      <c r="E1179" s="393">
        <v>0.9032</v>
      </c>
      <c r="F1179" s="394"/>
      <c r="G1179" s="394"/>
      <c r="H1179" s="394" t="s">
        <v>100</v>
      </c>
      <c r="I1179" s="394"/>
      <c r="J1179" s="392">
        <v>185.294118</v>
      </c>
      <c r="K1179" s="393">
        <v>52.941176499999997</v>
      </c>
      <c r="L1179" s="392">
        <v>118.38006900000001</v>
      </c>
      <c r="M1179" s="393">
        <v>5</v>
      </c>
      <c r="N1179" s="392">
        <v>85.294117600000007</v>
      </c>
      <c r="O1179" s="393">
        <v>22.058823499999999</v>
      </c>
      <c r="P1179" s="392">
        <v>49.3250289</v>
      </c>
      <c r="Q1179" s="393">
        <v>5</v>
      </c>
      <c r="R1179" s="392">
        <v>-0.7758389</v>
      </c>
      <c r="S1179" s="392">
        <v>0.14851731400000001</v>
      </c>
      <c r="T1179" s="392">
        <f t="shared" si="18"/>
        <v>-0.3695652184517958</v>
      </c>
      <c r="U1179" s="392"/>
    </row>
    <row r="1180" spans="1:21">
      <c r="A1180" s="392" t="s">
        <v>2211</v>
      </c>
      <c r="B1180" s="392" t="s">
        <v>44</v>
      </c>
      <c r="C1180" s="392" t="s">
        <v>60</v>
      </c>
      <c r="D1180" s="393">
        <v>31</v>
      </c>
      <c r="E1180" s="393">
        <v>1</v>
      </c>
      <c r="F1180" s="394"/>
      <c r="G1180" s="394"/>
      <c r="H1180" s="394" t="s">
        <v>100</v>
      </c>
      <c r="I1180" s="394" t="s">
        <v>100</v>
      </c>
      <c r="J1180" s="392">
        <v>111.764706</v>
      </c>
      <c r="K1180" s="393">
        <v>23.529411799999998</v>
      </c>
      <c r="L1180" s="392">
        <v>52.613364199999999</v>
      </c>
      <c r="M1180" s="393">
        <v>5</v>
      </c>
      <c r="N1180" s="392">
        <v>58.823529399999998</v>
      </c>
      <c r="O1180" s="393">
        <v>10.2941176</v>
      </c>
      <c r="P1180" s="392">
        <v>23.0183468</v>
      </c>
      <c r="Q1180" s="393">
        <v>5</v>
      </c>
      <c r="R1180" s="392">
        <v>-0.64185389000000004</v>
      </c>
      <c r="S1180" s="392">
        <v>7.4946330000000005E-2</v>
      </c>
      <c r="T1180" s="392">
        <f t="shared" si="18"/>
        <v>-0.31034482815219977</v>
      </c>
      <c r="U1180" s="392"/>
    </row>
    <row r="1181" spans="1:21">
      <c r="A1181" s="392" t="s">
        <v>2212</v>
      </c>
      <c r="B1181" s="392" t="s">
        <v>44</v>
      </c>
      <c r="C1181" s="392" t="s">
        <v>72</v>
      </c>
      <c r="D1181" s="393">
        <v>7</v>
      </c>
      <c r="E1181" s="393">
        <v>1.21E-2</v>
      </c>
      <c r="F1181" s="394"/>
      <c r="G1181" s="394" t="s">
        <v>100</v>
      </c>
      <c r="H1181" s="394" t="s">
        <v>100</v>
      </c>
      <c r="I1181" s="394"/>
      <c r="J1181" s="392">
        <v>78.885630500000005</v>
      </c>
      <c r="K1181" s="393">
        <v>2.93255132</v>
      </c>
      <c r="L1181" s="392">
        <v>5.0793278800000001</v>
      </c>
      <c r="M1181" s="393">
        <v>3</v>
      </c>
      <c r="N1181" s="392">
        <v>22.580645199999999</v>
      </c>
      <c r="O1181" s="393">
        <v>1.1730205300000001</v>
      </c>
      <c r="P1181" s="392">
        <v>2.0317311500000002</v>
      </c>
      <c r="Q1181" s="393">
        <v>3</v>
      </c>
      <c r="R1181" s="392">
        <v>-1.2509059600000001</v>
      </c>
      <c r="S1181" s="392">
        <v>4.0805599999999996E-3</v>
      </c>
      <c r="T1181" s="392">
        <f t="shared" si="18"/>
        <v>-0.55491329421091584</v>
      </c>
      <c r="U1181" s="392"/>
    </row>
    <row r="1182" spans="1:21">
      <c r="A1182" s="392" t="s">
        <v>2212</v>
      </c>
      <c r="B1182" s="392" t="s">
        <v>44</v>
      </c>
      <c r="C1182" s="392" t="s">
        <v>72</v>
      </c>
      <c r="D1182" s="393">
        <v>91.5</v>
      </c>
      <c r="E1182" s="393">
        <v>0.1578</v>
      </c>
      <c r="F1182" s="394"/>
      <c r="G1182" s="394"/>
      <c r="H1182" s="394" t="s">
        <v>100</v>
      </c>
      <c r="I1182" s="394"/>
      <c r="J1182" s="392">
        <v>90.615835799999999</v>
      </c>
      <c r="K1182" s="393">
        <v>2.63929619</v>
      </c>
      <c r="L1182" s="392">
        <v>4.5713950900000002</v>
      </c>
      <c r="M1182" s="393">
        <v>3</v>
      </c>
      <c r="N1182" s="392">
        <v>81.524926699999995</v>
      </c>
      <c r="O1182" s="393">
        <v>1.46627566</v>
      </c>
      <c r="P1182" s="392">
        <v>2.5396639400000001</v>
      </c>
      <c r="Q1182" s="393">
        <v>3</v>
      </c>
      <c r="R1182" s="392">
        <v>-0.10572015999999999</v>
      </c>
      <c r="S1182" s="392">
        <v>1.1718189999999999E-3</v>
      </c>
      <c r="T1182" s="392">
        <f t="shared" si="18"/>
        <v>-5.2810902937646773E-2</v>
      </c>
      <c r="U1182" s="392"/>
    </row>
    <row r="1183" spans="1:21">
      <c r="A1183" s="392" t="s">
        <v>2212</v>
      </c>
      <c r="B1183" s="392" t="s">
        <v>44</v>
      </c>
      <c r="C1183" s="392" t="s">
        <v>72</v>
      </c>
      <c r="D1183" s="393">
        <v>275</v>
      </c>
      <c r="E1183" s="393">
        <v>0.4733</v>
      </c>
      <c r="F1183" s="394"/>
      <c r="G1183" s="394"/>
      <c r="H1183" s="394" t="s">
        <v>100</v>
      </c>
      <c r="I1183" s="394"/>
      <c r="J1183" s="392">
        <v>86.803519100000003</v>
      </c>
      <c r="K1183" s="393">
        <v>1.1730205300000001</v>
      </c>
      <c r="L1183" s="392">
        <v>2.0317311500000002</v>
      </c>
      <c r="M1183" s="393">
        <v>3</v>
      </c>
      <c r="N1183" s="392">
        <v>88.269794700000006</v>
      </c>
      <c r="O1183" s="393">
        <v>2.3460410600000001</v>
      </c>
      <c r="P1183" s="392">
        <v>4.0634623100000002</v>
      </c>
      <c r="Q1183" s="393">
        <v>3</v>
      </c>
      <c r="R1183" s="392">
        <v>1.6750810000000001E-2</v>
      </c>
      <c r="S1183" s="392">
        <v>8.8900899999999996E-4</v>
      </c>
      <c r="T1183" s="392">
        <f t="shared" si="18"/>
        <v>8.3752090377123087E-3</v>
      </c>
      <c r="U1183" s="392"/>
    </row>
    <row r="1184" spans="1:21">
      <c r="A1184" s="392" t="s">
        <v>2212</v>
      </c>
      <c r="B1184" s="392" t="s">
        <v>44</v>
      </c>
      <c r="C1184" s="392" t="s">
        <v>72</v>
      </c>
      <c r="D1184" s="393">
        <v>397</v>
      </c>
      <c r="E1184" s="393">
        <v>0.68359999999999999</v>
      </c>
      <c r="F1184" s="394"/>
      <c r="G1184" s="394"/>
      <c r="H1184" s="394" t="s">
        <v>100</v>
      </c>
      <c r="I1184" s="394"/>
      <c r="J1184" s="392">
        <v>88.856305000000006</v>
      </c>
      <c r="K1184" s="393">
        <v>2.0527859199999998</v>
      </c>
      <c r="L1184" s="392">
        <v>3.5555295199999999</v>
      </c>
      <c r="M1184" s="393">
        <v>3</v>
      </c>
      <c r="N1184" s="392">
        <v>89.149560100000002</v>
      </c>
      <c r="O1184" s="393">
        <v>2.93255132</v>
      </c>
      <c r="P1184" s="392">
        <v>5.0793278800000001</v>
      </c>
      <c r="Q1184" s="393">
        <v>3</v>
      </c>
      <c r="R1184" s="392">
        <v>3.2948999999999999E-3</v>
      </c>
      <c r="S1184" s="392">
        <v>1.61578E-3</v>
      </c>
      <c r="T1184" s="392">
        <f t="shared" si="18"/>
        <v>1.6474462784428563E-3</v>
      </c>
      <c r="U1184" s="392"/>
    </row>
    <row r="1185" spans="1:21">
      <c r="A1185" s="392" t="s">
        <v>2212</v>
      </c>
      <c r="B1185" s="392" t="s">
        <v>44</v>
      </c>
      <c r="C1185" s="392" t="s">
        <v>72</v>
      </c>
      <c r="D1185" s="393">
        <v>580</v>
      </c>
      <c r="E1185" s="393">
        <v>1</v>
      </c>
      <c r="F1185" s="394"/>
      <c r="G1185" s="394"/>
      <c r="H1185" s="394" t="s">
        <v>100</v>
      </c>
      <c r="I1185" s="394" t="s">
        <v>100</v>
      </c>
      <c r="J1185" s="392">
        <v>92.082111400000002</v>
      </c>
      <c r="K1185" s="393">
        <v>2.63929619</v>
      </c>
      <c r="L1185" s="392">
        <v>4.5713950900000002</v>
      </c>
      <c r="M1185" s="393">
        <v>3</v>
      </c>
      <c r="N1185" s="392">
        <v>90.615835799999999</v>
      </c>
      <c r="O1185" s="393">
        <v>2.93255132</v>
      </c>
      <c r="P1185" s="392">
        <v>5.0793278800000001</v>
      </c>
      <c r="Q1185" s="393">
        <v>3</v>
      </c>
      <c r="R1185" s="392">
        <v>-1.605171E-2</v>
      </c>
      <c r="S1185" s="392">
        <v>1.8688629999999999E-3</v>
      </c>
      <c r="T1185" s="392">
        <f t="shared" si="18"/>
        <v>-8.0256818561560885E-3</v>
      </c>
      <c r="U1185" s="392"/>
    </row>
    <row r="1186" spans="1:21">
      <c r="A1186" s="392" t="s">
        <v>2213</v>
      </c>
      <c r="B1186" s="392" t="s">
        <v>44</v>
      </c>
      <c r="C1186" s="392" t="s">
        <v>72</v>
      </c>
      <c r="D1186" s="393">
        <v>7</v>
      </c>
      <c r="E1186" s="393">
        <v>1.21E-2</v>
      </c>
      <c r="F1186" s="394"/>
      <c r="G1186" s="394" t="s">
        <v>100</v>
      </c>
      <c r="H1186" s="394" t="s">
        <v>100</v>
      </c>
      <c r="I1186" s="394"/>
      <c r="J1186" s="392">
        <v>80.351906200000002</v>
      </c>
      <c r="K1186" s="393">
        <v>2.93255132</v>
      </c>
      <c r="L1186" s="392">
        <v>5.0793278800000001</v>
      </c>
      <c r="M1186" s="393">
        <v>3</v>
      </c>
      <c r="N1186" s="392">
        <v>24.046920799999999</v>
      </c>
      <c r="O1186" s="393">
        <v>3.5190615799999998</v>
      </c>
      <c r="P1186" s="392">
        <v>6.09519346</v>
      </c>
      <c r="Q1186" s="393">
        <v>3</v>
      </c>
      <c r="R1186" s="392">
        <v>-1.20640886</v>
      </c>
      <c r="S1186" s="392">
        <v>2.2747808000000001E-2</v>
      </c>
      <c r="T1186" s="392">
        <f t="shared" si="18"/>
        <v>-0.53932584319170562</v>
      </c>
      <c r="U1186" s="392"/>
    </row>
    <row r="1187" spans="1:21">
      <c r="A1187" s="392" t="s">
        <v>2213</v>
      </c>
      <c r="B1187" s="392" t="s">
        <v>44</v>
      </c>
      <c r="C1187" s="392" t="s">
        <v>72</v>
      </c>
      <c r="D1187" s="393">
        <v>91.5</v>
      </c>
      <c r="E1187" s="393">
        <v>0.1578</v>
      </c>
      <c r="F1187" s="394"/>
      <c r="G1187" s="394"/>
      <c r="H1187" s="394" t="s">
        <v>100</v>
      </c>
      <c r="I1187" s="394"/>
      <c r="J1187" s="392">
        <v>75.073313799999994</v>
      </c>
      <c r="K1187" s="393">
        <v>1.7595307899999999</v>
      </c>
      <c r="L1187" s="392">
        <v>3.04759673</v>
      </c>
      <c r="M1187" s="393">
        <v>3</v>
      </c>
      <c r="N1187" s="392">
        <v>28.1524927</v>
      </c>
      <c r="O1187" s="393">
        <v>5.8651026399999999</v>
      </c>
      <c r="P1187" s="392">
        <v>10.1586558</v>
      </c>
      <c r="Q1187" s="393">
        <v>3</v>
      </c>
      <c r="R1187" s="392">
        <v>-0.98082924999999999</v>
      </c>
      <c r="S1187" s="392">
        <v>4.3952093999999997E-2</v>
      </c>
      <c r="T1187" s="392">
        <f t="shared" si="18"/>
        <v>-0.45454545419318182</v>
      </c>
      <c r="U1187" s="392"/>
    </row>
    <row r="1188" spans="1:21">
      <c r="A1188" s="392" t="s">
        <v>2213</v>
      </c>
      <c r="B1188" s="392" t="s">
        <v>44</v>
      </c>
      <c r="C1188" s="392" t="s">
        <v>72</v>
      </c>
      <c r="D1188" s="393">
        <v>275</v>
      </c>
      <c r="E1188" s="393">
        <v>0.4733</v>
      </c>
      <c r="F1188" s="394"/>
      <c r="G1188" s="394"/>
      <c r="H1188" s="394" t="s">
        <v>100</v>
      </c>
      <c r="I1188" s="394"/>
      <c r="J1188" s="392">
        <v>87.390029299999995</v>
      </c>
      <c r="K1188" s="393">
        <v>3.2258064499999999</v>
      </c>
      <c r="L1188" s="392">
        <v>5.58726067</v>
      </c>
      <c r="M1188" s="393">
        <v>3</v>
      </c>
      <c r="N1188" s="392">
        <v>57.184750700000002</v>
      </c>
      <c r="O1188" s="393">
        <v>9.6774193499999992</v>
      </c>
      <c r="P1188" s="392">
        <v>16.761782</v>
      </c>
      <c r="Q1188" s="393">
        <v>3</v>
      </c>
      <c r="R1188" s="392">
        <v>-0.42409393000000001</v>
      </c>
      <c r="S1188" s="392">
        <v>3.0001604000000001E-2</v>
      </c>
      <c r="T1188" s="392">
        <f t="shared" si="18"/>
        <v>-0.20892494942755571</v>
      </c>
      <c r="U1188" s="392"/>
    </row>
    <row r="1189" spans="1:21">
      <c r="A1189" s="392" t="s">
        <v>2213</v>
      </c>
      <c r="B1189" s="392" t="s">
        <v>44</v>
      </c>
      <c r="C1189" s="392" t="s">
        <v>72</v>
      </c>
      <c r="D1189" s="393">
        <v>397</v>
      </c>
      <c r="E1189" s="393">
        <v>0.68359999999999999</v>
      </c>
      <c r="F1189" s="394"/>
      <c r="G1189" s="394"/>
      <c r="H1189" s="394" t="s">
        <v>100</v>
      </c>
      <c r="I1189" s="394"/>
      <c r="J1189" s="392">
        <v>89.149560100000002</v>
      </c>
      <c r="K1189" s="393">
        <v>2.0527859199999998</v>
      </c>
      <c r="L1189" s="392">
        <v>3.5555295199999999</v>
      </c>
      <c r="M1189" s="393">
        <v>3</v>
      </c>
      <c r="N1189" s="392">
        <v>43.695014700000002</v>
      </c>
      <c r="O1189" s="393">
        <v>8.2111436999999992</v>
      </c>
      <c r="P1189" s="392">
        <v>14.222118099999999</v>
      </c>
      <c r="Q1189" s="393">
        <v>3</v>
      </c>
      <c r="R1189" s="392">
        <v>-0.71308139999999998</v>
      </c>
      <c r="S1189" s="392">
        <v>3.5843936E-2</v>
      </c>
      <c r="T1189" s="392">
        <f t="shared" si="18"/>
        <v>-0.34216335494643024</v>
      </c>
      <c r="U1189" s="392"/>
    </row>
    <row r="1190" spans="1:21">
      <c r="A1190" s="392" t="s">
        <v>2213</v>
      </c>
      <c r="B1190" s="392" t="s">
        <v>44</v>
      </c>
      <c r="C1190" s="392" t="s">
        <v>72</v>
      </c>
      <c r="D1190" s="393">
        <v>580</v>
      </c>
      <c r="E1190" s="393">
        <v>1</v>
      </c>
      <c r="F1190" s="394"/>
      <c r="G1190" s="394"/>
      <c r="H1190" s="394" t="s">
        <v>100</v>
      </c>
      <c r="I1190" s="394" t="s">
        <v>100</v>
      </c>
      <c r="J1190" s="392">
        <v>89.736070400000003</v>
      </c>
      <c r="K1190" s="393">
        <v>2.3460410600000001</v>
      </c>
      <c r="L1190" s="392">
        <v>4.0634623100000002</v>
      </c>
      <c r="M1190" s="393">
        <v>3</v>
      </c>
      <c r="N1190" s="392">
        <v>57.771261000000003</v>
      </c>
      <c r="O1190" s="393">
        <v>11.7302053</v>
      </c>
      <c r="P1190" s="392">
        <v>20.317311499999999</v>
      </c>
      <c r="Q1190" s="393">
        <v>3</v>
      </c>
      <c r="R1190" s="392">
        <v>-0.44038136999999999</v>
      </c>
      <c r="S1190" s="392">
        <v>4.1911047999999999E-2</v>
      </c>
      <c r="T1190" s="392">
        <f t="shared" si="18"/>
        <v>-0.21669980126831853</v>
      </c>
      <c r="U1190" s="392"/>
    </row>
    <row r="1191" spans="1:21">
      <c r="A1191" s="392" t="s">
        <v>2214</v>
      </c>
      <c r="B1191" s="392" t="s">
        <v>44</v>
      </c>
      <c r="C1191" s="392" t="s">
        <v>72</v>
      </c>
      <c r="D1191" s="393">
        <v>7</v>
      </c>
      <c r="E1191" s="393">
        <v>1.21E-2</v>
      </c>
      <c r="F1191" s="394"/>
      <c r="G1191" s="394" t="s">
        <v>100</v>
      </c>
      <c r="H1191" s="394" t="s">
        <v>100</v>
      </c>
      <c r="I1191" s="394"/>
      <c r="J1191" s="392">
        <v>83.284457500000002</v>
      </c>
      <c r="K1191" s="393">
        <v>4.1055718499999996</v>
      </c>
      <c r="L1191" s="392">
        <v>7.1110590299999998</v>
      </c>
      <c r="M1191" s="393">
        <v>3</v>
      </c>
      <c r="N1191" s="392">
        <v>25.513196499999999</v>
      </c>
      <c r="O1191" s="393">
        <v>4.6920821100000003</v>
      </c>
      <c r="P1191" s="392">
        <v>8.1269246099999997</v>
      </c>
      <c r="Q1191" s="393">
        <v>3</v>
      </c>
      <c r="R1191" s="392">
        <v>-1.1830661200000001</v>
      </c>
      <c r="S1191" s="392">
        <v>3.6252243000000003E-2</v>
      </c>
      <c r="T1191" s="392">
        <f t="shared" si="18"/>
        <v>-0.53099730440878812</v>
      </c>
      <c r="U1191" s="392"/>
    </row>
    <row r="1192" spans="1:21">
      <c r="A1192" s="392" t="s">
        <v>2214</v>
      </c>
      <c r="B1192" s="392" t="s">
        <v>44</v>
      </c>
      <c r="C1192" s="392" t="s">
        <v>72</v>
      </c>
      <c r="D1192" s="393">
        <v>91.5</v>
      </c>
      <c r="E1192" s="393">
        <v>0.1578</v>
      </c>
      <c r="F1192" s="394"/>
      <c r="G1192" s="394"/>
      <c r="H1192" s="394" t="s">
        <v>100</v>
      </c>
      <c r="I1192" s="394"/>
      <c r="J1192" s="392">
        <v>69.2082111</v>
      </c>
      <c r="K1192" s="393">
        <v>4.6920821100000003</v>
      </c>
      <c r="L1192" s="392">
        <v>8.1269246099999997</v>
      </c>
      <c r="M1192" s="393">
        <v>3</v>
      </c>
      <c r="N1192" s="392">
        <v>25.219941299999999</v>
      </c>
      <c r="O1192" s="393">
        <v>3.5190615799999998</v>
      </c>
      <c r="P1192" s="392">
        <v>6.09519346</v>
      </c>
      <c r="Q1192" s="393">
        <v>3</v>
      </c>
      <c r="R1192" s="392">
        <v>-1.0094845100000001</v>
      </c>
      <c r="S1192" s="392">
        <v>2.4066364E-2</v>
      </c>
      <c r="T1192" s="392">
        <f t="shared" si="18"/>
        <v>-0.46583850982982905</v>
      </c>
      <c r="U1192" s="392"/>
    </row>
    <row r="1193" spans="1:21">
      <c r="A1193" s="392" t="s">
        <v>2214</v>
      </c>
      <c r="B1193" s="392" t="s">
        <v>44</v>
      </c>
      <c r="C1193" s="392" t="s">
        <v>72</v>
      </c>
      <c r="D1193" s="393">
        <v>275</v>
      </c>
      <c r="E1193" s="393">
        <v>0.4733</v>
      </c>
      <c r="F1193" s="394"/>
      <c r="G1193" s="394"/>
      <c r="H1193" s="394" t="s">
        <v>100</v>
      </c>
      <c r="I1193" s="394"/>
      <c r="J1193" s="392">
        <v>75.073313799999994</v>
      </c>
      <c r="K1193" s="393">
        <v>7.9178885599999997</v>
      </c>
      <c r="L1193" s="392">
        <v>13.7141853</v>
      </c>
      <c r="M1193" s="393">
        <v>3</v>
      </c>
      <c r="N1193" s="392">
        <v>37.829912</v>
      </c>
      <c r="O1193" s="393">
        <v>6.7448680400000001</v>
      </c>
      <c r="P1193" s="392">
        <v>11.682454099999999</v>
      </c>
      <c r="Q1193" s="393">
        <v>3</v>
      </c>
      <c r="R1193" s="392">
        <v>-0.68536503999999998</v>
      </c>
      <c r="S1193" s="392">
        <v>4.2912612000000003E-2</v>
      </c>
      <c r="T1193" s="392">
        <f t="shared" si="18"/>
        <v>-0.32987013024742107</v>
      </c>
      <c r="U1193" s="392"/>
    </row>
    <row r="1194" spans="1:21">
      <c r="A1194" s="392" t="s">
        <v>2214</v>
      </c>
      <c r="B1194" s="392" t="s">
        <v>44</v>
      </c>
      <c r="C1194" s="392" t="s">
        <v>72</v>
      </c>
      <c r="D1194" s="393">
        <v>397</v>
      </c>
      <c r="E1194" s="393">
        <v>0.68359999999999999</v>
      </c>
      <c r="F1194" s="394"/>
      <c r="G1194" s="394"/>
      <c r="H1194" s="394" t="s">
        <v>100</v>
      </c>
      <c r="I1194" s="394"/>
      <c r="J1194" s="392">
        <v>87.390029299999995</v>
      </c>
      <c r="K1194" s="393">
        <v>2.63929619</v>
      </c>
      <c r="L1194" s="392">
        <v>4.5713950900000002</v>
      </c>
      <c r="M1194" s="393">
        <v>3</v>
      </c>
      <c r="N1194" s="392">
        <v>49.560117300000002</v>
      </c>
      <c r="O1194" s="393">
        <v>7.6246334300000003</v>
      </c>
      <c r="P1194" s="392">
        <v>13.2062525</v>
      </c>
      <c r="Q1194" s="393">
        <v>3</v>
      </c>
      <c r="R1194" s="392">
        <v>-0.56719476999999996</v>
      </c>
      <c r="S1194" s="392">
        <v>2.458076E-2</v>
      </c>
      <c r="T1194" s="392">
        <f t="shared" si="18"/>
        <v>-0.27623126326759256</v>
      </c>
      <c r="U1194" s="392"/>
    </row>
    <row r="1195" spans="1:21">
      <c r="A1195" s="392" t="s">
        <v>2214</v>
      </c>
      <c r="B1195" s="392" t="s">
        <v>44</v>
      </c>
      <c r="C1195" s="392" t="s">
        <v>72</v>
      </c>
      <c r="D1195" s="393">
        <v>580</v>
      </c>
      <c r="E1195" s="393">
        <v>1</v>
      </c>
      <c r="F1195" s="394"/>
      <c r="G1195" s="394"/>
      <c r="H1195" s="394" t="s">
        <v>100</v>
      </c>
      <c r="I1195" s="394" t="s">
        <v>100</v>
      </c>
      <c r="J1195" s="392">
        <v>91.202346000000006</v>
      </c>
      <c r="K1195" s="393">
        <v>2.0527859199999998</v>
      </c>
      <c r="L1195" s="392">
        <v>3.5555295199999999</v>
      </c>
      <c r="M1195" s="393">
        <v>3</v>
      </c>
      <c r="N1195" s="392">
        <v>60.117302100000003</v>
      </c>
      <c r="O1195" s="393">
        <v>13.196480899999999</v>
      </c>
      <c r="P1195" s="392">
        <v>22.856975500000001</v>
      </c>
      <c r="Q1195" s="393">
        <v>3</v>
      </c>
      <c r="R1195" s="392">
        <v>-0.41678293</v>
      </c>
      <c r="S1195" s="392">
        <v>4.8692216000000003E-2</v>
      </c>
      <c r="T1195" s="392">
        <f t="shared" si="18"/>
        <v>-0.2054263559974536</v>
      </c>
      <c r="U1195" s="392"/>
    </row>
    <row r="1196" spans="1:21">
      <c r="A1196" s="392" t="s">
        <v>2215</v>
      </c>
      <c r="B1196" s="392" t="s">
        <v>44</v>
      </c>
      <c r="C1196" s="392" t="s">
        <v>60</v>
      </c>
      <c r="D1196" s="393">
        <v>0</v>
      </c>
      <c r="E1196" s="393">
        <v>0</v>
      </c>
      <c r="F1196" s="394" t="s">
        <v>100</v>
      </c>
      <c r="G1196" s="394"/>
      <c r="H1196" s="394"/>
      <c r="I1196" s="394"/>
      <c r="J1196" s="392">
        <v>349</v>
      </c>
      <c r="K1196" s="393">
        <v>38</v>
      </c>
      <c r="L1196" s="392">
        <v>84.970583099999999</v>
      </c>
      <c r="M1196" s="393">
        <v>5</v>
      </c>
      <c r="N1196" s="392">
        <v>345</v>
      </c>
      <c r="O1196" s="393">
        <v>33</v>
      </c>
      <c r="P1196" s="392">
        <v>73.7902433</v>
      </c>
      <c r="Q1196" s="393">
        <v>5</v>
      </c>
      <c r="R1196" s="392">
        <v>-1.1527509999999999E-2</v>
      </c>
      <c r="S1196" s="392">
        <v>2.1004742E-2</v>
      </c>
      <c r="T1196" s="392">
        <f t="shared" si="18"/>
        <v>-5.763688760806916E-3</v>
      </c>
      <c r="U1196" s="392"/>
    </row>
    <row r="1197" spans="1:21">
      <c r="A1197" s="392" t="s">
        <v>2215</v>
      </c>
      <c r="B1197" s="392" t="s">
        <v>44</v>
      </c>
      <c r="C1197" s="392" t="s">
        <v>60</v>
      </c>
      <c r="D1197" s="393">
        <v>0.04</v>
      </c>
      <c r="E1197" s="393">
        <v>4.1700000000000001E-2</v>
      </c>
      <c r="F1197" s="394"/>
      <c r="G1197" s="394" t="s">
        <v>100</v>
      </c>
      <c r="H1197" s="394" t="s">
        <v>100</v>
      </c>
      <c r="I1197" s="394"/>
      <c r="J1197" s="392">
        <v>344.74961300000001</v>
      </c>
      <c r="K1197" s="393">
        <v>18.429487200000001</v>
      </c>
      <c r="L1197" s="392">
        <v>41.209586100000003</v>
      </c>
      <c r="M1197" s="393">
        <v>5</v>
      </c>
      <c r="N1197" s="392">
        <v>189.385648</v>
      </c>
      <c r="O1197" s="393">
        <v>32.855252999999998</v>
      </c>
      <c r="P1197" s="392">
        <v>73.466579100000004</v>
      </c>
      <c r="Q1197" s="393">
        <v>5</v>
      </c>
      <c r="R1197" s="392">
        <v>-0.59903298999999999</v>
      </c>
      <c r="S1197" s="392">
        <v>3.2954180999999999E-2</v>
      </c>
      <c r="T1197" s="392">
        <f t="shared" si="18"/>
        <v>-0.29087007794454522</v>
      </c>
      <c r="U1197" s="392"/>
    </row>
    <row r="1198" spans="1:21">
      <c r="A1198" s="392" t="s">
        <v>2215</v>
      </c>
      <c r="B1198" s="392" t="s">
        <v>44</v>
      </c>
      <c r="C1198" s="392" t="s">
        <v>60</v>
      </c>
      <c r="D1198" s="393">
        <v>0.13</v>
      </c>
      <c r="E1198" s="393">
        <v>0.125</v>
      </c>
      <c r="F1198" s="394"/>
      <c r="G1198" s="394"/>
      <c r="H1198" s="394" t="s">
        <v>100</v>
      </c>
      <c r="I1198" s="394"/>
      <c r="J1198" s="392">
        <v>327.96076399999998</v>
      </c>
      <c r="K1198" s="393">
        <v>21.634615400000001</v>
      </c>
      <c r="L1198" s="392">
        <v>48.376470699999999</v>
      </c>
      <c r="M1198" s="393">
        <v>5</v>
      </c>
      <c r="N1198" s="392">
        <v>177.21218400000001</v>
      </c>
      <c r="O1198" s="393">
        <v>20.836022199999999</v>
      </c>
      <c r="P1198" s="392">
        <v>46.590761999999998</v>
      </c>
      <c r="Q1198" s="393">
        <v>5</v>
      </c>
      <c r="R1198" s="392">
        <v>-0.61554618999999999</v>
      </c>
      <c r="S1198" s="392">
        <v>1.8175935000000001E-2</v>
      </c>
      <c r="T1198" s="392">
        <f t="shared" si="18"/>
        <v>-0.29840984280100441</v>
      </c>
      <c r="U1198" s="392"/>
    </row>
    <row r="1199" spans="1:21">
      <c r="A1199" s="392" t="s">
        <v>2215</v>
      </c>
      <c r="B1199" s="392" t="s">
        <v>44</v>
      </c>
      <c r="C1199" s="392" t="s">
        <v>60</v>
      </c>
      <c r="D1199" s="393">
        <v>0.21</v>
      </c>
      <c r="E1199" s="393">
        <v>0.20830000000000001</v>
      </c>
      <c r="F1199" s="394"/>
      <c r="G1199" s="394"/>
      <c r="H1199" s="394" t="s">
        <v>100</v>
      </c>
      <c r="I1199" s="394"/>
      <c r="J1199" s="392">
        <v>305.01806900000003</v>
      </c>
      <c r="K1199" s="393">
        <v>19.230769200000001</v>
      </c>
      <c r="L1199" s="392">
        <v>43.001307300000001</v>
      </c>
      <c r="M1199" s="393">
        <v>5</v>
      </c>
      <c r="N1199" s="392">
        <v>175.80795000000001</v>
      </c>
      <c r="O1199" s="393">
        <v>20.836022199999999</v>
      </c>
      <c r="P1199" s="392">
        <v>46.590761999999998</v>
      </c>
      <c r="Q1199" s="393">
        <v>5</v>
      </c>
      <c r="R1199" s="392">
        <v>-0.55097881000000004</v>
      </c>
      <c r="S1199" s="392">
        <v>1.8021044E-2</v>
      </c>
      <c r="T1199" s="392">
        <f t="shared" si="18"/>
        <v>-0.26872530581586518</v>
      </c>
      <c r="U1199" s="392"/>
    </row>
    <row r="1200" spans="1:21">
      <c r="A1200" s="392" t="s">
        <v>2215</v>
      </c>
      <c r="B1200" s="392" t="s">
        <v>44</v>
      </c>
      <c r="C1200" s="392" t="s">
        <v>60</v>
      </c>
      <c r="D1200" s="393">
        <v>0.28999999999999998</v>
      </c>
      <c r="E1200" s="393">
        <v>0.29170000000000001</v>
      </c>
      <c r="F1200" s="394"/>
      <c r="G1200" s="394"/>
      <c r="H1200" s="394" t="s">
        <v>100</v>
      </c>
      <c r="I1200" s="394"/>
      <c r="J1200" s="392">
        <v>308.22922</v>
      </c>
      <c r="K1200" s="393">
        <v>23.2371795</v>
      </c>
      <c r="L1200" s="392">
        <v>51.959912899999999</v>
      </c>
      <c r="M1200" s="393">
        <v>5</v>
      </c>
      <c r="N1200" s="392">
        <v>159.02426399999999</v>
      </c>
      <c r="O1200" s="393">
        <v>19.230769200000001</v>
      </c>
      <c r="P1200" s="392">
        <v>43.001307300000001</v>
      </c>
      <c r="Q1200" s="393">
        <v>5</v>
      </c>
      <c r="R1200" s="392">
        <v>-0.66178693</v>
      </c>
      <c r="S1200" s="392">
        <v>2.0307555000000001E-2</v>
      </c>
      <c r="T1200" s="392">
        <f t="shared" si="18"/>
        <v>-0.31932336752784923</v>
      </c>
      <c r="U1200" s="392"/>
    </row>
    <row r="1201" spans="1:21">
      <c r="A1201" s="392" t="s">
        <v>2215</v>
      </c>
      <c r="B1201" s="392" t="s">
        <v>44</v>
      </c>
      <c r="C1201" s="392" t="s">
        <v>60</v>
      </c>
      <c r="D1201" s="393">
        <v>0.42</v>
      </c>
      <c r="E1201" s="393">
        <v>0.41670000000000001</v>
      </c>
      <c r="F1201" s="394"/>
      <c r="G1201" s="394"/>
      <c r="H1201" s="394" t="s">
        <v>100</v>
      </c>
      <c r="I1201" s="394"/>
      <c r="J1201" s="392">
        <v>299.199793</v>
      </c>
      <c r="K1201" s="393">
        <v>19.230769200000001</v>
      </c>
      <c r="L1201" s="392">
        <v>43.001307300000001</v>
      </c>
      <c r="M1201" s="393">
        <v>5</v>
      </c>
      <c r="N1201" s="392">
        <v>154.61022199999999</v>
      </c>
      <c r="O1201" s="393">
        <v>15.224359</v>
      </c>
      <c r="P1201" s="392">
        <v>34.042701600000001</v>
      </c>
      <c r="Q1201" s="393">
        <v>5</v>
      </c>
      <c r="R1201" s="392">
        <v>-0.66020429999999997</v>
      </c>
      <c r="S1201" s="392">
        <v>1.3827348999999999E-2</v>
      </c>
      <c r="T1201" s="392">
        <f t="shared" si="18"/>
        <v>-0.31861256080917472</v>
      </c>
      <c r="U1201" s="392"/>
    </row>
    <row r="1202" spans="1:21">
      <c r="A1202" s="392" t="s">
        <v>2215</v>
      </c>
      <c r="B1202" s="392" t="s">
        <v>44</v>
      </c>
      <c r="C1202" s="392" t="s">
        <v>60</v>
      </c>
      <c r="D1202" s="393">
        <v>0.5</v>
      </c>
      <c r="E1202" s="393">
        <v>0.5</v>
      </c>
      <c r="F1202" s="394"/>
      <c r="G1202" s="394"/>
      <c r="H1202" s="394" t="s">
        <v>100</v>
      </c>
      <c r="I1202" s="394"/>
      <c r="J1202" s="392">
        <v>322.41094500000003</v>
      </c>
      <c r="K1202" s="393">
        <v>23.2371795</v>
      </c>
      <c r="L1202" s="392">
        <v>51.959912899999999</v>
      </c>
      <c r="M1202" s="393">
        <v>5</v>
      </c>
      <c r="N1202" s="392">
        <v>260.89829600000002</v>
      </c>
      <c r="O1202" s="393">
        <v>25.641025599999999</v>
      </c>
      <c r="P1202" s="392">
        <v>57.335076299999997</v>
      </c>
      <c r="Q1202" s="393">
        <v>5</v>
      </c>
      <c r="R1202" s="392">
        <v>-0.2116963</v>
      </c>
      <c r="S1202" s="392">
        <v>1.4853455999999999E-2</v>
      </c>
      <c r="T1202" s="392">
        <f t="shared" si="18"/>
        <v>-0.10545461082451804</v>
      </c>
      <c r="U1202" s="392"/>
    </row>
    <row r="1203" spans="1:21">
      <c r="A1203" s="392" t="s">
        <v>2215</v>
      </c>
      <c r="B1203" s="392" t="s">
        <v>44</v>
      </c>
      <c r="C1203" s="392" t="s">
        <v>60</v>
      </c>
      <c r="D1203" s="393">
        <v>1</v>
      </c>
      <c r="E1203" s="393">
        <v>1</v>
      </c>
      <c r="F1203" s="394"/>
      <c r="G1203" s="394"/>
      <c r="H1203" s="394" t="s">
        <v>100</v>
      </c>
      <c r="I1203" s="394" t="s">
        <v>100</v>
      </c>
      <c r="J1203" s="392">
        <v>353.99070699999999</v>
      </c>
      <c r="K1203" s="393">
        <v>24.839743599999998</v>
      </c>
      <c r="L1203" s="392">
        <v>55.543355200000001</v>
      </c>
      <c r="M1203" s="393">
        <v>5</v>
      </c>
      <c r="N1203" s="392">
        <v>314.01135799999997</v>
      </c>
      <c r="O1203" s="393">
        <v>25.641025599999999</v>
      </c>
      <c r="P1203" s="392">
        <v>57.335076299999997</v>
      </c>
      <c r="Q1203" s="393">
        <v>5</v>
      </c>
      <c r="R1203" s="392">
        <v>-0.11984151</v>
      </c>
      <c r="S1203" s="392">
        <v>1.1591676E-2</v>
      </c>
      <c r="T1203" s="392">
        <f t="shared" si="18"/>
        <v>-5.9849139837614154E-2</v>
      </c>
      <c r="U1203" s="392"/>
    </row>
    <row r="1204" spans="1:21">
      <c r="A1204" s="392" t="s">
        <v>841</v>
      </c>
      <c r="B1204" s="392" t="s">
        <v>44</v>
      </c>
      <c r="C1204" s="392" t="s">
        <v>60</v>
      </c>
      <c r="D1204" s="393">
        <v>1</v>
      </c>
      <c r="E1204" s="393">
        <v>2.5999999999999999E-3</v>
      </c>
      <c r="F1204" s="394"/>
      <c r="G1204" s="394" t="s">
        <v>100</v>
      </c>
      <c r="H1204" s="394" t="s">
        <v>100</v>
      </c>
      <c r="I1204" s="394"/>
      <c r="J1204" s="392">
        <v>76.637554600000001</v>
      </c>
      <c r="K1204" s="392">
        <v>8.5152838400000004</v>
      </c>
      <c r="L1204" s="392">
        <v>14.7489043</v>
      </c>
      <c r="M1204" s="393">
        <v>3</v>
      </c>
      <c r="N1204" s="392">
        <v>8.5152838400000004</v>
      </c>
      <c r="O1204" s="393">
        <v>7.8602620099999996</v>
      </c>
      <c r="P1204" s="392">
        <v>13.614373199999999</v>
      </c>
      <c r="Q1204" s="393">
        <v>3</v>
      </c>
      <c r="R1204" s="392">
        <v>-2.1972245799999999</v>
      </c>
      <c r="S1204" s="392">
        <v>0.86441668500000002</v>
      </c>
      <c r="T1204" s="392">
        <f t="shared" si="18"/>
        <v>-0.80000000009394878</v>
      </c>
      <c r="U1204" s="392"/>
    </row>
    <row r="1205" spans="1:21">
      <c r="A1205" s="392" t="s">
        <v>841</v>
      </c>
      <c r="B1205" s="392" t="s">
        <v>44</v>
      </c>
      <c r="C1205" s="392" t="s">
        <v>60</v>
      </c>
      <c r="D1205" s="393">
        <v>6</v>
      </c>
      <c r="E1205" s="393">
        <v>1.5900000000000001E-2</v>
      </c>
      <c r="F1205" s="394"/>
      <c r="G1205" s="394"/>
      <c r="H1205" s="394" t="s">
        <v>100</v>
      </c>
      <c r="I1205" s="394"/>
      <c r="J1205" s="392">
        <v>74.672489100000007</v>
      </c>
      <c r="K1205" s="392">
        <v>8.5152838400000004</v>
      </c>
      <c r="L1205" s="392">
        <v>14.7489043</v>
      </c>
      <c r="M1205" s="393">
        <v>3</v>
      </c>
      <c r="N1205" s="392">
        <v>10.4803493</v>
      </c>
      <c r="O1205" s="393">
        <v>4.5851528400000001</v>
      </c>
      <c r="P1205" s="392">
        <v>7.94171768</v>
      </c>
      <c r="Q1205" s="393">
        <v>3</v>
      </c>
      <c r="R1205" s="392">
        <v>-1.9636097299999999</v>
      </c>
      <c r="S1205" s="392">
        <v>0.20441025099999999</v>
      </c>
      <c r="T1205" s="392">
        <f t="shared" si="18"/>
        <v>-0.75384615482177519</v>
      </c>
      <c r="U1205" s="392"/>
    </row>
    <row r="1206" spans="1:21">
      <c r="A1206" s="392" t="s">
        <v>841</v>
      </c>
      <c r="B1206" s="392" t="s">
        <v>44</v>
      </c>
      <c r="C1206" s="392" t="s">
        <v>60</v>
      </c>
      <c r="D1206" s="393">
        <v>18</v>
      </c>
      <c r="E1206" s="393">
        <v>4.7600000000000003E-2</v>
      </c>
      <c r="F1206" s="394"/>
      <c r="G1206" s="394"/>
      <c r="H1206" s="394" t="s">
        <v>100</v>
      </c>
      <c r="I1206" s="394"/>
      <c r="J1206" s="392">
        <v>49.126637600000002</v>
      </c>
      <c r="K1206" s="392">
        <v>7.8602620099999996</v>
      </c>
      <c r="L1206" s="392">
        <v>13.614373199999999</v>
      </c>
      <c r="M1206" s="393">
        <v>3</v>
      </c>
      <c r="N1206" s="392">
        <v>10.4803493</v>
      </c>
      <c r="O1206" s="393">
        <v>1.9650654999999999</v>
      </c>
      <c r="P1206" s="392">
        <v>3.4035932899999999</v>
      </c>
      <c r="Q1206" s="393">
        <v>3</v>
      </c>
      <c r="R1206" s="392">
        <v>-1.5448993900000001</v>
      </c>
      <c r="S1206" s="392">
        <v>6.0756249999999998E-2</v>
      </c>
      <c r="T1206" s="392">
        <f t="shared" si="18"/>
        <v>-0.64835164986338201</v>
      </c>
      <c r="U1206" s="392"/>
    </row>
    <row r="1207" spans="1:21">
      <c r="A1207" s="392" t="s">
        <v>841</v>
      </c>
      <c r="B1207" s="392" t="s">
        <v>44</v>
      </c>
      <c r="C1207" s="392" t="s">
        <v>60</v>
      </c>
      <c r="D1207" s="393">
        <v>39</v>
      </c>
      <c r="E1207" s="393">
        <v>0.1032</v>
      </c>
      <c r="F1207" s="394"/>
      <c r="G1207" s="394"/>
      <c r="H1207" s="394" t="s">
        <v>100</v>
      </c>
      <c r="I1207" s="394"/>
      <c r="J1207" s="392">
        <v>63.537117899999998</v>
      </c>
      <c r="K1207" s="392">
        <v>5.8951965099999999</v>
      </c>
      <c r="L1207" s="392">
        <v>10.2107799</v>
      </c>
      <c r="M1207" s="393">
        <v>3</v>
      </c>
      <c r="N1207" s="392">
        <v>11.790393</v>
      </c>
      <c r="O1207" s="393">
        <v>2.62008734</v>
      </c>
      <c r="P1207" s="392">
        <v>4.5381243900000001</v>
      </c>
      <c r="Q1207" s="393">
        <v>3</v>
      </c>
      <c r="R1207" s="392">
        <v>-1.68433922</v>
      </c>
      <c r="S1207" s="392">
        <v>5.7991494999999997E-2</v>
      </c>
      <c r="T1207" s="392">
        <f t="shared" si="18"/>
        <v>-0.68695652201618151</v>
      </c>
      <c r="U1207" s="392"/>
    </row>
    <row r="1208" spans="1:21">
      <c r="A1208" s="392" t="s">
        <v>841</v>
      </c>
      <c r="B1208" s="392" t="s">
        <v>44</v>
      </c>
      <c r="C1208" s="392" t="s">
        <v>60</v>
      </c>
      <c r="D1208" s="393">
        <v>70</v>
      </c>
      <c r="E1208" s="393">
        <v>0.1852</v>
      </c>
      <c r="F1208" s="394"/>
      <c r="G1208" s="394"/>
      <c r="H1208" s="394" t="s">
        <v>100</v>
      </c>
      <c r="I1208" s="394"/>
      <c r="J1208" s="392">
        <v>74.017467199999999</v>
      </c>
      <c r="K1208" s="392">
        <v>4.5851528400000001</v>
      </c>
      <c r="L1208" s="392">
        <v>7.94171768</v>
      </c>
      <c r="M1208" s="393">
        <v>3</v>
      </c>
      <c r="N1208" s="392">
        <v>7.2052401699999997</v>
      </c>
      <c r="O1208" s="393">
        <v>3.2751091699999999</v>
      </c>
      <c r="P1208" s="392">
        <v>5.6726554800000004</v>
      </c>
      <c r="Q1208" s="393">
        <v>3</v>
      </c>
      <c r="R1208" s="392">
        <v>-2.3294925499999999</v>
      </c>
      <c r="S1208" s="392">
        <v>0.210448989</v>
      </c>
      <c r="T1208" s="392">
        <f t="shared" si="18"/>
        <v>-0.82258064515930462</v>
      </c>
      <c r="U1208" s="392"/>
    </row>
    <row r="1209" spans="1:21">
      <c r="A1209" s="392" t="s">
        <v>841</v>
      </c>
      <c r="B1209" s="392" t="s">
        <v>44</v>
      </c>
      <c r="C1209" s="392" t="s">
        <v>60</v>
      </c>
      <c r="D1209" s="393">
        <v>100</v>
      </c>
      <c r="E1209" s="393">
        <v>0.2646</v>
      </c>
      <c r="F1209" s="394"/>
      <c r="G1209" s="394"/>
      <c r="H1209" s="394" t="s">
        <v>100</v>
      </c>
      <c r="I1209" s="394"/>
      <c r="J1209" s="392">
        <v>67.467248900000001</v>
      </c>
      <c r="K1209" s="392">
        <v>5.24017467</v>
      </c>
      <c r="L1209" s="392">
        <v>9.0762487699999994</v>
      </c>
      <c r="M1209" s="393">
        <v>3</v>
      </c>
      <c r="N1209" s="392">
        <v>33.406113499999996</v>
      </c>
      <c r="O1209" s="393">
        <v>2.62008734</v>
      </c>
      <c r="P1209" s="392">
        <v>4.5381243900000001</v>
      </c>
      <c r="Q1209" s="393">
        <v>3</v>
      </c>
      <c r="R1209" s="392">
        <v>-0.70290335999999998</v>
      </c>
      <c r="S1209" s="392">
        <v>1.2184093999999999E-2</v>
      </c>
      <c r="T1209" s="392">
        <f t="shared" si="18"/>
        <v>-0.33766233810007318</v>
      </c>
      <c r="U1209" s="392"/>
    </row>
    <row r="1210" spans="1:21">
      <c r="A1210" s="392" t="s">
        <v>841</v>
      </c>
      <c r="B1210" s="392" t="s">
        <v>44</v>
      </c>
      <c r="C1210" s="392" t="s">
        <v>60</v>
      </c>
      <c r="D1210" s="393">
        <v>156</v>
      </c>
      <c r="E1210" s="393">
        <v>0.41270000000000001</v>
      </c>
      <c r="F1210" s="394"/>
      <c r="G1210" s="394"/>
      <c r="H1210" s="394" t="s">
        <v>100</v>
      </c>
      <c r="I1210" s="394"/>
      <c r="J1210" s="392">
        <v>81.877729299999999</v>
      </c>
      <c r="K1210" s="392">
        <v>5.24017467</v>
      </c>
      <c r="L1210" s="392">
        <v>9.0762487699999994</v>
      </c>
      <c r="M1210" s="393">
        <v>3</v>
      </c>
      <c r="N1210" s="392">
        <v>44.541484699999998</v>
      </c>
      <c r="O1210" s="393">
        <v>11.790393</v>
      </c>
      <c r="P1210" s="392">
        <v>20.4215597</v>
      </c>
      <c r="Q1210" s="393">
        <v>3</v>
      </c>
      <c r="R1210" s="392">
        <v>-0.60880603</v>
      </c>
      <c r="S1210" s="392">
        <v>7.4165203999999998E-2</v>
      </c>
      <c r="T1210" s="392">
        <f t="shared" si="18"/>
        <v>-0.29533678796642415</v>
      </c>
      <c r="U1210" s="392"/>
    </row>
    <row r="1211" spans="1:21">
      <c r="A1211" s="392" t="s">
        <v>841</v>
      </c>
      <c r="B1211" s="392" t="s">
        <v>44</v>
      </c>
      <c r="C1211" s="392" t="s">
        <v>60</v>
      </c>
      <c r="D1211" s="393">
        <v>218</v>
      </c>
      <c r="E1211" s="393">
        <v>0.57669999999999999</v>
      </c>
      <c r="F1211" s="394"/>
      <c r="G1211" s="394"/>
      <c r="H1211" s="394" t="s">
        <v>100</v>
      </c>
      <c r="I1211" s="394"/>
      <c r="J1211" s="392">
        <v>121.83406100000001</v>
      </c>
      <c r="K1211" s="392">
        <v>22.2707424</v>
      </c>
      <c r="L1211" s="392">
        <v>38.5740573</v>
      </c>
      <c r="M1211" s="393">
        <v>3</v>
      </c>
      <c r="N1211" s="392">
        <v>102.83842799999999</v>
      </c>
      <c r="O1211" s="393">
        <v>7.8602620099999996</v>
      </c>
      <c r="P1211" s="392">
        <v>13.614373199999999</v>
      </c>
      <c r="Q1211" s="393">
        <v>3</v>
      </c>
      <c r="R1211" s="392">
        <v>-0.16950087</v>
      </c>
      <c r="S1211" s="392">
        <v>3.9256289999999999E-2</v>
      </c>
      <c r="T1211" s="392">
        <f t="shared" si="18"/>
        <v>-8.4548104151728226E-2</v>
      </c>
      <c r="U1211" s="392"/>
    </row>
    <row r="1212" spans="1:21">
      <c r="A1212" s="392" t="s">
        <v>841</v>
      </c>
      <c r="B1212" s="392" t="s">
        <v>44</v>
      </c>
      <c r="C1212" s="392" t="s">
        <v>60</v>
      </c>
      <c r="D1212" s="393">
        <v>319</v>
      </c>
      <c r="E1212" s="393">
        <v>0.84389999999999998</v>
      </c>
      <c r="F1212" s="394"/>
      <c r="G1212" s="394"/>
      <c r="H1212" s="394" t="s">
        <v>100</v>
      </c>
      <c r="I1212" s="394"/>
      <c r="J1212" s="392">
        <v>164.41048000000001</v>
      </c>
      <c r="K1212" s="392">
        <v>5.24017467</v>
      </c>
      <c r="L1212" s="392">
        <v>9.0762487699999994</v>
      </c>
      <c r="M1212" s="393">
        <v>3</v>
      </c>
      <c r="N1212" s="392">
        <v>164.41048000000001</v>
      </c>
      <c r="O1212" s="393">
        <v>3.9301309999999998</v>
      </c>
      <c r="P1212" s="392">
        <v>6.8071865799999998</v>
      </c>
      <c r="Q1212" s="393">
        <v>3</v>
      </c>
      <c r="R1212" s="392">
        <v>0</v>
      </c>
      <c r="S1212" s="392">
        <v>1.5872760000000001E-3</v>
      </c>
      <c r="T1212" s="392">
        <f t="shared" si="18"/>
        <v>0</v>
      </c>
      <c r="U1212" s="392"/>
    </row>
    <row r="1213" spans="1:21">
      <c r="A1213" s="392" t="s">
        <v>841</v>
      </c>
      <c r="B1213" s="392" t="s">
        <v>44</v>
      </c>
      <c r="C1213" s="392" t="s">
        <v>60</v>
      </c>
      <c r="D1213" s="393">
        <v>378</v>
      </c>
      <c r="E1213" s="393">
        <v>1</v>
      </c>
      <c r="F1213" s="394"/>
      <c r="G1213" s="394"/>
      <c r="H1213" s="394" t="s">
        <v>100</v>
      </c>
      <c r="I1213" s="394" t="s">
        <v>100</v>
      </c>
      <c r="J1213" s="392">
        <v>89.082969399999996</v>
      </c>
      <c r="K1213" s="392">
        <v>8.5152838400000004</v>
      </c>
      <c r="L1213" s="392">
        <v>14.7489043</v>
      </c>
      <c r="M1213" s="393">
        <v>3</v>
      </c>
      <c r="N1213" s="392">
        <v>127.074236</v>
      </c>
      <c r="O1213" s="393">
        <v>19.650655</v>
      </c>
      <c r="P1213" s="392">
        <v>34.035932899999999</v>
      </c>
      <c r="Q1213" s="393">
        <v>3</v>
      </c>
      <c r="R1213" s="392">
        <v>0.35520327000000002</v>
      </c>
      <c r="S1213" s="392">
        <v>3.3050385000000002E-2</v>
      </c>
      <c r="T1213" s="392">
        <f t="shared" si="18"/>
        <v>0.17575757666600553</v>
      </c>
      <c r="U1213" s="392"/>
    </row>
    <row r="1214" spans="1:21">
      <c r="A1214" s="392" t="s">
        <v>888</v>
      </c>
      <c r="B1214" s="392" t="s">
        <v>44</v>
      </c>
      <c r="C1214" s="392" t="s">
        <v>73</v>
      </c>
      <c r="D1214" s="393">
        <v>0</v>
      </c>
      <c r="E1214" s="393">
        <v>0</v>
      </c>
      <c r="F1214" s="394" t="s">
        <v>100</v>
      </c>
      <c r="G1214" s="394"/>
      <c r="H1214" s="394"/>
      <c r="I1214" s="394"/>
      <c r="J1214" s="392">
        <v>0.15764273000000001</v>
      </c>
      <c r="K1214" s="393">
        <v>2.209945E-2</v>
      </c>
      <c r="L1214" s="392">
        <v>6.9884589999999996E-2</v>
      </c>
      <c r="M1214" s="393">
        <v>10</v>
      </c>
      <c r="N1214" s="392">
        <v>0.13406998000000001</v>
      </c>
      <c r="O1214" s="393">
        <v>2.0626149999999999E-2</v>
      </c>
      <c r="P1214" s="392">
        <v>6.5225619999999998E-2</v>
      </c>
      <c r="Q1214" s="393">
        <v>10</v>
      </c>
      <c r="R1214" s="392">
        <v>-0.16196932999999999</v>
      </c>
      <c r="S1214" s="392">
        <v>4.332101E-2</v>
      </c>
      <c r="T1214" s="392">
        <f t="shared" si="18"/>
        <v>-8.0808100545224804E-2</v>
      </c>
      <c r="U1214" s="392"/>
    </row>
    <row r="1215" spans="1:21">
      <c r="A1215" s="392" t="s">
        <v>888</v>
      </c>
      <c r="B1215" s="392" t="s">
        <v>44</v>
      </c>
      <c r="C1215" s="392" t="s">
        <v>73</v>
      </c>
      <c r="D1215" s="393">
        <v>7</v>
      </c>
      <c r="E1215" s="393">
        <v>9.5999999999999992E-3</v>
      </c>
      <c r="F1215" s="394"/>
      <c r="G1215" s="394" t="s">
        <v>100</v>
      </c>
      <c r="H1215" s="394" t="s">
        <v>100</v>
      </c>
      <c r="I1215" s="394"/>
      <c r="J1215" s="392">
        <v>0.14585635</v>
      </c>
      <c r="K1215" s="393">
        <v>1.1049720000000001E-2</v>
      </c>
      <c r="L1215" s="392">
        <v>3.4942290000000001E-2</v>
      </c>
      <c r="M1215" s="393">
        <v>10</v>
      </c>
      <c r="N1215" s="392">
        <v>0.13775322000000001</v>
      </c>
      <c r="O1215" s="393">
        <v>3.020258E-2</v>
      </c>
      <c r="P1215" s="392">
        <v>9.5508940000000001E-2</v>
      </c>
      <c r="Q1215" s="393">
        <v>10</v>
      </c>
      <c r="R1215" s="392">
        <v>-5.715841E-2</v>
      </c>
      <c r="S1215" s="392">
        <v>5.3810359000000002E-2</v>
      </c>
      <c r="T1215" s="392">
        <f t="shared" ref="T1215:T1278" si="19">(N1215-J1215)/(J1215+N1215)</f>
        <v>-2.857142655658618E-2</v>
      </c>
      <c r="U1215" s="392"/>
    </row>
    <row r="1216" spans="1:21">
      <c r="A1216" s="392" t="s">
        <v>888</v>
      </c>
      <c r="B1216" s="392" t="s">
        <v>44</v>
      </c>
      <c r="C1216" s="392" t="s">
        <v>73</v>
      </c>
      <c r="D1216" s="393">
        <v>365</v>
      </c>
      <c r="E1216" s="393">
        <v>0.5</v>
      </c>
      <c r="F1216" s="394"/>
      <c r="G1216" s="394"/>
      <c r="H1216" s="394" t="s">
        <v>100</v>
      </c>
      <c r="I1216" s="394"/>
      <c r="J1216" s="392">
        <v>0.27624309000000002</v>
      </c>
      <c r="K1216" s="393">
        <v>7.8084710000000002E-2</v>
      </c>
      <c r="L1216" s="392">
        <v>0.24692554999999999</v>
      </c>
      <c r="M1216" s="393">
        <v>10</v>
      </c>
      <c r="N1216" s="392">
        <v>0.12007366</v>
      </c>
      <c r="O1216" s="393">
        <v>1.546961E-2</v>
      </c>
      <c r="P1216" s="392">
        <v>4.8919209999999998E-2</v>
      </c>
      <c r="Q1216" s="393">
        <v>10</v>
      </c>
      <c r="R1216" s="392">
        <v>-0.83317582999999995</v>
      </c>
      <c r="S1216" s="392">
        <v>9.6498736000000002E-2</v>
      </c>
      <c r="T1216" s="392">
        <f t="shared" si="19"/>
        <v>-0.39405205558432749</v>
      </c>
      <c r="U1216" s="392"/>
    </row>
    <row r="1217" spans="1:21">
      <c r="A1217" s="392" t="s">
        <v>888</v>
      </c>
      <c r="B1217" s="392" t="s">
        <v>44</v>
      </c>
      <c r="C1217" s="392" t="s">
        <v>73</v>
      </c>
      <c r="D1217" s="393">
        <v>730</v>
      </c>
      <c r="E1217" s="393">
        <v>1</v>
      </c>
      <c r="F1217" s="394"/>
      <c r="G1217" s="394"/>
      <c r="H1217" s="394" t="s">
        <v>100</v>
      </c>
      <c r="I1217" s="394" t="s">
        <v>100</v>
      </c>
      <c r="J1217" s="392">
        <v>0.17826887999999999</v>
      </c>
      <c r="K1217" s="393">
        <v>2.2836100000000002E-2</v>
      </c>
      <c r="L1217" s="392">
        <v>7.221408E-2</v>
      </c>
      <c r="M1217" s="393">
        <v>10</v>
      </c>
      <c r="N1217" s="392">
        <v>0.14438306000000001</v>
      </c>
      <c r="O1217" s="393">
        <v>8.8397800000000002E-3</v>
      </c>
      <c r="P1217" s="392">
        <v>2.7953840000000001E-2</v>
      </c>
      <c r="Q1217" s="393">
        <v>10</v>
      </c>
      <c r="R1217" s="392">
        <v>-0.21082307</v>
      </c>
      <c r="S1217" s="392">
        <v>2.0157835999999998E-2</v>
      </c>
      <c r="T1217" s="392">
        <f t="shared" si="19"/>
        <v>-0.10502283048414333</v>
      </c>
      <c r="U1217" s="392"/>
    </row>
    <row r="1218" spans="1:21">
      <c r="A1218" s="392" t="s">
        <v>889</v>
      </c>
      <c r="B1218" s="392" t="s">
        <v>44</v>
      </c>
      <c r="C1218" s="392" t="s">
        <v>73</v>
      </c>
      <c r="D1218" s="393">
        <v>0</v>
      </c>
      <c r="E1218" s="393">
        <v>0</v>
      </c>
      <c r="F1218" s="394" t="s">
        <v>100</v>
      </c>
      <c r="G1218" s="394"/>
      <c r="H1218" s="394"/>
      <c r="I1218" s="394"/>
      <c r="J1218" s="392">
        <v>0.15764273000000001</v>
      </c>
      <c r="K1218" s="393">
        <v>2.209945E-2</v>
      </c>
      <c r="L1218" s="392">
        <v>6.9884589999999996E-2</v>
      </c>
      <c r="M1218" s="393">
        <v>10</v>
      </c>
      <c r="N1218" s="392">
        <v>0.24235727000000001</v>
      </c>
      <c r="O1218" s="393">
        <v>0.13259668999999999</v>
      </c>
      <c r="P1218" s="392">
        <v>0.41930753999999998</v>
      </c>
      <c r="Q1218" s="393">
        <v>10</v>
      </c>
      <c r="R1218" s="392">
        <v>0.43008173999999999</v>
      </c>
      <c r="S1218" s="392">
        <v>0.31898441700000002</v>
      </c>
      <c r="T1218" s="392">
        <f t="shared" si="19"/>
        <v>0.21178635000000001</v>
      </c>
      <c r="U1218" s="392"/>
    </row>
    <row r="1219" spans="1:21">
      <c r="A1219" s="392" t="s">
        <v>889</v>
      </c>
      <c r="B1219" s="392" t="s">
        <v>44</v>
      </c>
      <c r="C1219" s="392" t="s">
        <v>73</v>
      </c>
      <c r="D1219" s="393">
        <v>7</v>
      </c>
      <c r="E1219" s="393">
        <v>9.5999999999999992E-3</v>
      </c>
      <c r="F1219" s="394"/>
      <c r="G1219" s="394" t="s">
        <v>100</v>
      </c>
      <c r="H1219" s="394" t="s">
        <v>100</v>
      </c>
      <c r="I1219" s="394"/>
      <c r="J1219" s="392">
        <v>0.14585635</v>
      </c>
      <c r="K1219" s="393">
        <v>1.1049720000000001E-2</v>
      </c>
      <c r="L1219" s="392">
        <v>3.4942290000000001E-2</v>
      </c>
      <c r="M1219" s="393">
        <v>10</v>
      </c>
      <c r="N1219" s="392">
        <v>0.11786372000000001</v>
      </c>
      <c r="O1219" s="393">
        <v>2.1362800000000001E-2</v>
      </c>
      <c r="P1219" s="392">
        <v>6.7555100000000007E-2</v>
      </c>
      <c r="Q1219" s="393">
        <v>10</v>
      </c>
      <c r="R1219" s="392">
        <v>-0.21309322</v>
      </c>
      <c r="S1219" s="392">
        <v>3.8590773000000002E-2</v>
      </c>
      <c r="T1219" s="392">
        <f t="shared" si="19"/>
        <v>-0.10614523953372222</v>
      </c>
      <c r="U1219" s="392"/>
    </row>
    <row r="1220" spans="1:21">
      <c r="A1220" s="392" t="s">
        <v>889</v>
      </c>
      <c r="B1220" s="392" t="s">
        <v>44</v>
      </c>
      <c r="C1220" s="392" t="s">
        <v>73</v>
      </c>
      <c r="D1220" s="393">
        <v>365</v>
      </c>
      <c r="E1220" s="393">
        <v>0.5</v>
      </c>
      <c r="F1220" s="394"/>
      <c r="G1220" s="394"/>
      <c r="H1220" s="394" t="s">
        <v>100</v>
      </c>
      <c r="I1220" s="394"/>
      <c r="J1220" s="392">
        <v>0.27624309000000002</v>
      </c>
      <c r="K1220" s="393">
        <v>7.8084710000000002E-2</v>
      </c>
      <c r="L1220" s="392">
        <v>0.24692554999999999</v>
      </c>
      <c r="M1220" s="393">
        <v>10</v>
      </c>
      <c r="N1220" s="392">
        <v>0.17900552</v>
      </c>
      <c r="O1220" s="393">
        <v>4.640884E-2</v>
      </c>
      <c r="P1220" s="392">
        <v>0.14675763999999999</v>
      </c>
      <c r="Q1220" s="393">
        <v>10</v>
      </c>
      <c r="R1220" s="392">
        <v>-0.43386458</v>
      </c>
      <c r="S1220" s="392">
        <v>0.14711580799999999</v>
      </c>
      <c r="T1220" s="392">
        <f t="shared" si="19"/>
        <v>-0.2135922391943163</v>
      </c>
      <c r="U1220" s="392"/>
    </row>
    <row r="1221" spans="1:21">
      <c r="A1221" s="392" t="s">
        <v>889</v>
      </c>
      <c r="B1221" s="392" t="s">
        <v>44</v>
      </c>
      <c r="C1221" s="392" t="s">
        <v>73</v>
      </c>
      <c r="D1221" s="393">
        <v>730</v>
      </c>
      <c r="E1221" s="393">
        <v>1</v>
      </c>
      <c r="F1221" s="394"/>
      <c r="G1221" s="394"/>
      <c r="H1221" s="394" t="s">
        <v>100</v>
      </c>
      <c r="I1221" s="394" t="s">
        <v>100</v>
      </c>
      <c r="J1221" s="392">
        <v>0.17826887999999999</v>
      </c>
      <c r="K1221" s="393">
        <v>2.2836100000000002E-2</v>
      </c>
      <c r="L1221" s="392">
        <v>7.221408E-2</v>
      </c>
      <c r="M1221" s="393">
        <v>10</v>
      </c>
      <c r="N1221" s="392">
        <v>0.16648250000000001</v>
      </c>
      <c r="O1221" s="393">
        <v>3.4622470000000002E-2</v>
      </c>
      <c r="P1221" s="392">
        <v>0.10948586</v>
      </c>
      <c r="Q1221" s="393">
        <v>10</v>
      </c>
      <c r="R1221" s="392">
        <v>-6.8402729999999995E-2</v>
      </c>
      <c r="S1221" s="392">
        <v>5.9658674000000002E-2</v>
      </c>
      <c r="T1221" s="392">
        <f t="shared" si="19"/>
        <v>-3.418805749232965E-2</v>
      </c>
      <c r="U1221" s="392"/>
    </row>
    <row r="1222" spans="1:21">
      <c r="A1222" s="392" t="s">
        <v>2216</v>
      </c>
      <c r="B1222" s="392" t="s">
        <v>44</v>
      </c>
      <c r="C1222" s="392" t="s">
        <v>73</v>
      </c>
      <c r="D1222" s="393">
        <v>0</v>
      </c>
      <c r="E1222" s="393">
        <v>0</v>
      </c>
      <c r="F1222" s="394" t="s">
        <v>100</v>
      </c>
      <c r="G1222" s="394"/>
      <c r="H1222" s="394"/>
      <c r="I1222" s="394"/>
      <c r="J1222" s="392">
        <v>1.05426357</v>
      </c>
      <c r="K1222" s="393">
        <v>0.12403101</v>
      </c>
      <c r="L1222" s="392">
        <v>0.39222047999999998</v>
      </c>
      <c r="M1222" s="393">
        <v>10</v>
      </c>
      <c r="N1222" s="392">
        <v>1.2674418599999999</v>
      </c>
      <c r="O1222" s="393">
        <v>0.11627907</v>
      </c>
      <c r="P1222" s="392">
        <v>0.3677067</v>
      </c>
      <c r="Q1222" s="393">
        <v>10</v>
      </c>
      <c r="R1222" s="392">
        <v>0.18415809999999999</v>
      </c>
      <c r="S1222" s="392">
        <v>2.225763E-2</v>
      </c>
      <c r="T1222" s="392">
        <f t="shared" si="19"/>
        <v>9.1819697385124313E-2</v>
      </c>
      <c r="U1222" s="392"/>
    </row>
    <row r="1223" spans="1:21">
      <c r="A1223" s="392" t="s">
        <v>2216</v>
      </c>
      <c r="B1223" s="392" t="s">
        <v>44</v>
      </c>
      <c r="C1223" s="392" t="s">
        <v>73</v>
      </c>
      <c r="D1223" s="393">
        <v>7</v>
      </c>
      <c r="E1223" s="393">
        <v>9.5999999999999992E-3</v>
      </c>
      <c r="F1223" s="394"/>
      <c r="G1223" s="394" t="s">
        <v>100</v>
      </c>
      <c r="H1223" s="394" t="s">
        <v>100</v>
      </c>
      <c r="I1223" s="394"/>
      <c r="J1223" s="392">
        <v>1.1472868199999999</v>
      </c>
      <c r="K1223" s="393">
        <v>5.8139530000000002E-2</v>
      </c>
      <c r="L1223" s="392">
        <v>0.18385335</v>
      </c>
      <c r="M1223" s="393">
        <v>10</v>
      </c>
      <c r="N1223" s="392">
        <v>0.93410853000000005</v>
      </c>
      <c r="O1223" s="393">
        <v>0.13565890999999999</v>
      </c>
      <c r="P1223" s="392">
        <v>0.42899115999999998</v>
      </c>
      <c r="Q1223" s="393">
        <v>10</v>
      </c>
      <c r="R1223" s="392">
        <v>-0.20556252</v>
      </c>
      <c r="S1223" s="392">
        <v>2.3659258999999998E-2</v>
      </c>
      <c r="T1223" s="392">
        <f t="shared" si="19"/>
        <v>-0.1024208543561894</v>
      </c>
      <c r="U1223" s="392"/>
    </row>
    <row r="1224" spans="1:21">
      <c r="A1224" s="392" t="s">
        <v>2216</v>
      </c>
      <c r="B1224" s="392" t="s">
        <v>44</v>
      </c>
      <c r="C1224" s="392" t="s">
        <v>73</v>
      </c>
      <c r="D1224" s="393">
        <v>365</v>
      </c>
      <c r="E1224" s="393">
        <v>0.5</v>
      </c>
      <c r="F1224" s="394"/>
      <c r="G1224" s="394"/>
      <c r="H1224" s="394" t="s">
        <v>100</v>
      </c>
      <c r="I1224" s="394"/>
      <c r="J1224" s="392">
        <v>1.2248062</v>
      </c>
      <c r="K1224" s="393">
        <v>7.7519379999999999E-2</v>
      </c>
      <c r="L1224" s="392">
        <v>0.24513779999999999</v>
      </c>
      <c r="M1224" s="393">
        <v>10</v>
      </c>
      <c r="N1224" s="392">
        <v>0.75193798000000001</v>
      </c>
      <c r="O1224" s="393">
        <v>0.10852713</v>
      </c>
      <c r="P1224" s="392">
        <v>0.34319292000000001</v>
      </c>
      <c r="Q1224" s="393">
        <v>10</v>
      </c>
      <c r="R1224" s="392">
        <v>-0.48788405000000001</v>
      </c>
      <c r="S1224" s="392">
        <v>2.4836886999999998E-2</v>
      </c>
      <c r="T1224" s="392">
        <f t="shared" si="19"/>
        <v>-0.23921568849642444</v>
      </c>
      <c r="U1224" s="392"/>
    </row>
    <row r="1225" spans="1:21">
      <c r="A1225" s="392" t="s">
        <v>2216</v>
      </c>
      <c r="B1225" s="392" t="s">
        <v>44</v>
      </c>
      <c r="C1225" s="392" t="s">
        <v>73</v>
      </c>
      <c r="D1225" s="393">
        <v>730</v>
      </c>
      <c r="E1225" s="393">
        <v>1</v>
      </c>
      <c r="F1225" s="394"/>
      <c r="G1225" s="394"/>
      <c r="H1225" s="394" t="s">
        <v>100</v>
      </c>
      <c r="I1225" s="394" t="s">
        <v>100</v>
      </c>
      <c r="J1225" s="392">
        <v>1.02325581</v>
      </c>
      <c r="K1225" s="393">
        <v>6.5891469999999994E-2</v>
      </c>
      <c r="L1225" s="392">
        <v>0.20836713000000001</v>
      </c>
      <c r="M1225" s="393">
        <v>10</v>
      </c>
      <c r="N1225" s="392">
        <v>0.68604651000000005</v>
      </c>
      <c r="O1225" s="393">
        <v>7.3643410000000006E-2</v>
      </c>
      <c r="P1225" s="392">
        <v>0.23288091</v>
      </c>
      <c r="Q1225" s="393">
        <v>10</v>
      </c>
      <c r="R1225" s="392">
        <v>-0.39979936999999999</v>
      </c>
      <c r="S1225" s="392">
        <v>1.5669450000000001E-2</v>
      </c>
      <c r="T1225" s="392">
        <f t="shared" si="19"/>
        <v>-0.19727891084825763</v>
      </c>
      <c r="U1225" s="392"/>
    </row>
    <row r="1226" spans="1:21">
      <c r="A1226" s="392" t="s">
        <v>2217</v>
      </c>
      <c r="B1226" s="392" t="s">
        <v>44</v>
      </c>
      <c r="C1226" s="392" t="s">
        <v>73</v>
      </c>
      <c r="D1226" s="393">
        <v>0</v>
      </c>
      <c r="E1226" s="393">
        <v>0</v>
      </c>
      <c r="F1226" s="394" t="s">
        <v>100</v>
      </c>
      <c r="G1226" s="394"/>
      <c r="H1226" s="394"/>
      <c r="I1226" s="394"/>
      <c r="J1226" s="392">
        <v>1.05426357</v>
      </c>
      <c r="K1226" s="393">
        <v>0.12403101</v>
      </c>
      <c r="L1226" s="392">
        <v>0.39222047999999998</v>
      </c>
      <c r="M1226" s="393">
        <v>10</v>
      </c>
      <c r="N1226" s="392">
        <v>1.11627907</v>
      </c>
      <c r="O1226" s="393">
        <v>9.6899219999999994E-2</v>
      </c>
      <c r="P1226" s="392">
        <v>0.30642225000000001</v>
      </c>
      <c r="Q1226" s="393">
        <v>10</v>
      </c>
      <c r="R1226" s="392">
        <v>5.715841E-2</v>
      </c>
      <c r="S1226" s="392">
        <v>2.1376035000000002E-2</v>
      </c>
      <c r="T1226" s="392">
        <f t="shared" si="19"/>
        <v>2.8571426728571436E-2</v>
      </c>
      <c r="U1226" s="392"/>
    </row>
    <row r="1227" spans="1:21">
      <c r="A1227" s="392" t="s">
        <v>2217</v>
      </c>
      <c r="B1227" s="392" t="s">
        <v>44</v>
      </c>
      <c r="C1227" s="392" t="s">
        <v>73</v>
      </c>
      <c r="D1227" s="393">
        <v>7</v>
      </c>
      <c r="E1227" s="393">
        <v>9.5999999999999992E-3</v>
      </c>
      <c r="F1227" s="394"/>
      <c r="G1227" s="394" t="s">
        <v>100</v>
      </c>
      <c r="H1227" s="394" t="s">
        <v>100</v>
      </c>
      <c r="I1227" s="394"/>
      <c r="J1227" s="392">
        <v>1.1472868199999999</v>
      </c>
      <c r="K1227" s="393">
        <v>5.8139530000000002E-2</v>
      </c>
      <c r="L1227" s="392">
        <v>0.18385335</v>
      </c>
      <c r="M1227" s="393">
        <v>10</v>
      </c>
      <c r="N1227" s="392">
        <v>0.39922480999999999</v>
      </c>
      <c r="O1227" s="393">
        <v>6.976744E-2</v>
      </c>
      <c r="P1227" s="392">
        <v>0.22062402</v>
      </c>
      <c r="Q1227" s="393">
        <v>10</v>
      </c>
      <c r="R1227" s="392">
        <v>-1.0556304700000001</v>
      </c>
      <c r="S1227" s="392">
        <v>3.3108131999999998E-2</v>
      </c>
      <c r="T1227" s="392">
        <f t="shared" si="19"/>
        <v>-0.48370926896941602</v>
      </c>
      <c r="U1227" s="392"/>
    </row>
    <row r="1228" spans="1:21">
      <c r="A1228" s="392" t="s">
        <v>2217</v>
      </c>
      <c r="B1228" s="392" t="s">
        <v>44</v>
      </c>
      <c r="C1228" s="392" t="s">
        <v>73</v>
      </c>
      <c r="D1228" s="393">
        <v>365</v>
      </c>
      <c r="E1228" s="393">
        <v>0.5</v>
      </c>
      <c r="F1228" s="394"/>
      <c r="G1228" s="394"/>
      <c r="H1228" s="394" t="s">
        <v>100</v>
      </c>
      <c r="I1228" s="394"/>
      <c r="J1228" s="392">
        <v>1.2248062</v>
      </c>
      <c r="K1228" s="393">
        <v>7.7519379999999999E-2</v>
      </c>
      <c r="L1228" s="392">
        <v>0.24513779999999999</v>
      </c>
      <c r="M1228" s="393">
        <v>10</v>
      </c>
      <c r="N1228" s="392">
        <v>0.48449611999999997</v>
      </c>
      <c r="O1228" s="393">
        <v>6.5891469999999994E-2</v>
      </c>
      <c r="P1228" s="392">
        <v>0.20836713000000001</v>
      </c>
      <c r="Q1228" s="393">
        <v>10</v>
      </c>
      <c r="R1228" s="392">
        <v>-0.92742848</v>
      </c>
      <c r="S1228" s="392">
        <v>2.2501767999999998E-2</v>
      </c>
      <c r="T1228" s="392">
        <f t="shared" si="19"/>
        <v>-0.43310657882919157</v>
      </c>
      <c r="U1228" s="392"/>
    </row>
    <row r="1229" spans="1:21">
      <c r="A1229" s="392" t="s">
        <v>2217</v>
      </c>
      <c r="B1229" s="392" t="s">
        <v>44</v>
      </c>
      <c r="C1229" s="392" t="s">
        <v>73</v>
      </c>
      <c r="D1229" s="393">
        <v>730</v>
      </c>
      <c r="E1229" s="393">
        <v>1</v>
      </c>
      <c r="F1229" s="394"/>
      <c r="G1229" s="394"/>
      <c r="H1229" s="394" t="s">
        <v>100</v>
      </c>
      <c r="I1229" s="394" t="s">
        <v>100</v>
      </c>
      <c r="J1229" s="392">
        <v>1.02325581</v>
      </c>
      <c r="K1229" s="393">
        <v>6.5891469999999994E-2</v>
      </c>
      <c r="L1229" s="392">
        <v>0.20836713000000001</v>
      </c>
      <c r="M1229" s="393">
        <v>10</v>
      </c>
      <c r="N1229" s="392">
        <v>0.37209302</v>
      </c>
      <c r="O1229" s="393">
        <v>6.976744E-2</v>
      </c>
      <c r="P1229" s="392">
        <v>0.22062402</v>
      </c>
      <c r="Q1229" s="393">
        <v>10</v>
      </c>
      <c r="R1229" s="392">
        <v>-1.0116009100000001</v>
      </c>
      <c r="S1229" s="392">
        <v>3.9302828999999997E-2</v>
      </c>
      <c r="T1229" s="392">
        <f t="shared" si="19"/>
        <v>-0.46666666857777778</v>
      </c>
      <c r="U1229" s="392"/>
    </row>
    <row r="1230" spans="1:21">
      <c r="A1230" s="392" t="s">
        <v>2218</v>
      </c>
      <c r="B1230" s="392" t="s">
        <v>44</v>
      </c>
      <c r="C1230" s="392" t="s">
        <v>73</v>
      </c>
      <c r="D1230" s="393">
        <v>30.5</v>
      </c>
      <c r="E1230" s="393">
        <v>5.2600000000000001E-2</v>
      </c>
      <c r="F1230" s="394"/>
      <c r="G1230" s="394" t="s">
        <v>100</v>
      </c>
      <c r="H1230" s="394" t="s">
        <v>100</v>
      </c>
      <c r="I1230" s="394"/>
      <c r="J1230" s="392">
        <v>57</v>
      </c>
      <c r="K1230" s="393">
        <v>5</v>
      </c>
      <c r="L1230" s="392">
        <v>8.6602540399999999</v>
      </c>
      <c r="M1230" s="393">
        <v>3</v>
      </c>
      <c r="N1230" s="392">
        <v>2</v>
      </c>
      <c r="O1230" s="393">
        <v>1</v>
      </c>
      <c r="P1230" s="392">
        <v>1.7320508100000001</v>
      </c>
      <c r="Q1230" s="393">
        <v>3</v>
      </c>
      <c r="R1230" s="392">
        <v>-3.3499040899999999</v>
      </c>
      <c r="S1230" s="392">
        <v>0.25769467499999998</v>
      </c>
      <c r="T1230" s="392">
        <f t="shared" si="19"/>
        <v>-0.93220338983050843</v>
      </c>
      <c r="U1230" s="392"/>
    </row>
    <row r="1231" spans="1:21">
      <c r="A1231" s="392" t="s">
        <v>2218</v>
      </c>
      <c r="B1231" s="392" t="s">
        <v>44</v>
      </c>
      <c r="C1231" s="392" t="s">
        <v>73</v>
      </c>
      <c r="D1231" s="393">
        <v>61</v>
      </c>
      <c r="E1231" s="393">
        <v>0.1052</v>
      </c>
      <c r="F1231" s="394"/>
      <c r="G1231" s="394"/>
      <c r="H1231" s="394" t="s">
        <v>100</v>
      </c>
      <c r="I1231" s="394"/>
      <c r="J1231" s="392">
        <v>54.222222199999997</v>
      </c>
      <c r="K1231" s="393">
        <v>2.6666666700000001</v>
      </c>
      <c r="L1231" s="392">
        <v>4.6188021499999996</v>
      </c>
      <c r="M1231" s="393">
        <v>3</v>
      </c>
      <c r="N1231" s="392">
        <v>9.7835497799999995</v>
      </c>
      <c r="O1231" s="393">
        <v>1.2987013000000001</v>
      </c>
      <c r="P1231" s="392">
        <v>2.2494166299999998</v>
      </c>
      <c r="Q1231" s="393">
        <v>3</v>
      </c>
      <c r="R1231" s="392">
        <v>-1.71238845</v>
      </c>
      <c r="S1231" s="392">
        <v>2.0039504999999999E-2</v>
      </c>
      <c r="T1231" s="392">
        <f t="shared" si="19"/>
        <v>-0.69429164035215196</v>
      </c>
      <c r="U1231" s="392"/>
    </row>
    <row r="1232" spans="1:21">
      <c r="A1232" s="392" t="s">
        <v>2218</v>
      </c>
      <c r="B1232" s="392" t="s">
        <v>44</v>
      </c>
      <c r="C1232" s="392" t="s">
        <v>73</v>
      </c>
      <c r="D1232" s="393">
        <v>91.5</v>
      </c>
      <c r="E1232" s="393">
        <v>0.1578</v>
      </c>
      <c r="F1232" s="394"/>
      <c r="G1232" s="394"/>
      <c r="H1232" s="394" t="s">
        <v>100</v>
      </c>
      <c r="I1232" s="394"/>
      <c r="J1232" s="392">
        <v>60.222222199999997</v>
      </c>
      <c r="K1232" s="393">
        <v>2</v>
      </c>
      <c r="L1232" s="392">
        <v>3.4641016200000001</v>
      </c>
      <c r="M1232" s="393">
        <v>3</v>
      </c>
      <c r="N1232" s="392">
        <v>17.575757599999999</v>
      </c>
      <c r="O1232" s="393">
        <v>1.5151515200000001</v>
      </c>
      <c r="P1232" s="392">
        <v>2.62431941</v>
      </c>
      <c r="Q1232" s="393">
        <v>3</v>
      </c>
      <c r="R1232" s="392">
        <v>-1.2315208799999999</v>
      </c>
      <c r="S1232" s="392">
        <v>8.5345549999999992E-3</v>
      </c>
      <c r="T1232" s="392">
        <f t="shared" si="19"/>
        <v>-0.54816930606210945</v>
      </c>
      <c r="U1232" s="392"/>
    </row>
    <row r="1233" spans="1:21">
      <c r="A1233" s="392" t="s">
        <v>2218</v>
      </c>
      <c r="B1233" s="392" t="s">
        <v>44</v>
      </c>
      <c r="C1233" s="392" t="s">
        <v>73</v>
      </c>
      <c r="D1233" s="393">
        <v>122</v>
      </c>
      <c r="E1233" s="393">
        <v>0.21029999999999999</v>
      </c>
      <c r="F1233" s="394"/>
      <c r="G1233" s="394"/>
      <c r="H1233" s="394" t="s">
        <v>100</v>
      </c>
      <c r="I1233" s="394"/>
      <c r="J1233" s="392">
        <v>60</v>
      </c>
      <c r="K1233" s="393">
        <v>2</v>
      </c>
      <c r="L1233" s="392">
        <v>3.4641016200000001</v>
      </c>
      <c r="M1233" s="393">
        <v>3</v>
      </c>
      <c r="N1233" s="392">
        <v>28.6147186</v>
      </c>
      <c r="O1233" s="393">
        <v>2.5974026000000001</v>
      </c>
      <c r="P1233" s="392">
        <v>4.4988332700000004</v>
      </c>
      <c r="Q1233" s="393">
        <v>3</v>
      </c>
      <c r="R1233" s="392">
        <v>-0.74042333999999999</v>
      </c>
      <c r="S1233" s="392">
        <v>9.3505870000000005E-3</v>
      </c>
      <c r="T1233" s="392">
        <f t="shared" si="19"/>
        <v>-0.35417684438711289</v>
      </c>
      <c r="U1233" s="392"/>
    </row>
    <row r="1234" spans="1:21">
      <c r="A1234" s="392" t="s">
        <v>2218</v>
      </c>
      <c r="B1234" s="392" t="s">
        <v>44</v>
      </c>
      <c r="C1234" s="392" t="s">
        <v>73</v>
      </c>
      <c r="D1234" s="393">
        <v>153</v>
      </c>
      <c r="E1234" s="393">
        <v>0.26290000000000002</v>
      </c>
      <c r="F1234" s="394"/>
      <c r="G1234" s="394"/>
      <c r="H1234" s="394" t="s">
        <v>100</v>
      </c>
      <c r="I1234" s="394"/>
      <c r="J1234" s="392">
        <v>55.777777800000003</v>
      </c>
      <c r="K1234" s="393">
        <v>2.6666666700000001</v>
      </c>
      <c r="L1234" s="392">
        <v>4.6188021499999996</v>
      </c>
      <c r="M1234" s="393">
        <v>3</v>
      </c>
      <c r="N1234" s="392">
        <v>29.264069299999999</v>
      </c>
      <c r="O1234" s="393">
        <v>3.4632034599999999</v>
      </c>
      <c r="P1234" s="392">
        <v>5.9984443599999997</v>
      </c>
      <c r="Q1234" s="393">
        <v>3</v>
      </c>
      <c r="R1234" s="392">
        <v>-0.64501507999999996</v>
      </c>
      <c r="S1234" s="392">
        <v>1.6290789999999999E-2</v>
      </c>
      <c r="T1234" s="392">
        <f t="shared" si="19"/>
        <v>-0.31177249088701892</v>
      </c>
      <c r="U1234" s="392"/>
    </row>
    <row r="1235" spans="1:21">
      <c r="A1235" s="392" t="s">
        <v>2218</v>
      </c>
      <c r="B1235" s="392" t="s">
        <v>44</v>
      </c>
      <c r="C1235" s="392" t="s">
        <v>73</v>
      </c>
      <c r="D1235" s="393">
        <v>183</v>
      </c>
      <c r="E1235" s="393">
        <v>0.3155</v>
      </c>
      <c r="F1235" s="394"/>
      <c r="G1235" s="394"/>
      <c r="H1235" s="394" t="s">
        <v>100</v>
      </c>
      <c r="I1235" s="394"/>
      <c r="J1235" s="392">
        <v>46.222222199999997</v>
      </c>
      <c r="K1235" s="393">
        <v>3.3333333299999999</v>
      </c>
      <c r="L1235" s="392">
        <v>5.7735026899999999</v>
      </c>
      <c r="M1235" s="393">
        <v>3</v>
      </c>
      <c r="N1235" s="392">
        <v>32.943722899999997</v>
      </c>
      <c r="O1235" s="393">
        <v>1.5151515200000001</v>
      </c>
      <c r="P1235" s="392">
        <v>2.62431941</v>
      </c>
      <c r="Q1235" s="393">
        <v>3</v>
      </c>
      <c r="R1235" s="392">
        <v>-0.33865993999999999</v>
      </c>
      <c r="S1235" s="392">
        <v>7.3159030000000003E-3</v>
      </c>
      <c r="T1235" s="392">
        <f t="shared" si="19"/>
        <v>-0.16772994098948743</v>
      </c>
      <c r="U1235" s="392"/>
    </row>
    <row r="1236" spans="1:21">
      <c r="A1236" s="392" t="s">
        <v>2218</v>
      </c>
      <c r="B1236" s="392" t="s">
        <v>44</v>
      </c>
      <c r="C1236" s="392" t="s">
        <v>73</v>
      </c>
      <c r="D1236" s="393">
        <v>214</v>
      </c>
      <c r="E1236" s="393">
        <v>0.36809999999999998</v>
      </c>
      <c r="F1236" s="394"/>
      <c r="G1236" s="394"/>
      <c r="H1236" s="394" t="s">
        <v>100</v>
      </c>
      <c r="I1236" s="394"/>
      <c r="J1236" s="392">
        <v>49.777777800000003</v>
      </c>
      <c r="K1236" s="393">
        <v>3.5555555600000002</v>
      </c>
      <c r="L1236" s="392">
        <v>6.1584028699999998</v>
      </c>
      <c r="M1236" s="393">
        <v>3</v>
      </c>
      <c r="N1236" s="392">
        <v>43.116883100000003</v>
      </c>
      <c r="O1236" s="393">
        <v>2.3809523800000001</v>
      </c>
      <c r="P1236" s="392">
        <v>4.1239304900000002</v>
      </c>
      <c r="Q1236" s="393">
        <v>3</v>
      </c>
      <c r="R1236" s="392">
        <v>-0.14365401999999999</v>
      </c>
      <c r="S1236" s="392">
        <v>8.1513869999999995E-3</v>
      </c>
      <c r="T1236" s="392">
        <f t="shared" si="19"/>
        <v>-7.1703740941262209E-2</v>
      </c>
      <c r="U1236" s="392"/>
    </row>
    <row r="1237" spans="1:21">
      <c r="A1237" s="392" t="s">
        <v>2218</v>
      </c>
      <c r="B1237" s="392" t="s">
        <v>44</v>
      </c>
      <c r="C1237" s="392" t="s">
        <v>73</v>
      </c>
      <c r="D1237" s="393">
        <v>244</v>
      </c>
      <c r="E1237" s="393">
        <v>0.42070000000000002</v>
      </c>
      <c r="F1237" s="394"/>
      <c r="G1237" s="394"/>
      <c r="H1237" s="394" t="s">
        <v>100</v>
      </c>
      <c r="I1237" s="394"/>
      <c r="J1237" s="392">
        <v>48.222222199999997</v>
      </c>
      <c r="K1237" s="393">
        <v>2.88888889</v>
      </c>
      <c r="L1237" s="392">
        <v>5.0037023300000003</v>
      </c>
      <c r="M1237" s="393">
        <v>3</v>
      </c>
      <c r="N1237" s="392">
        <v>43.3333333</v>
      </c>
      <c r="O1237" s="393">
        <v>3.0303030299999998</v>
      </c>
      <c r="P1237" s="392">
        <v>5.2486388100000001</v>
      </c>
      <c r="Q1237" s="393">
        <v>3</v>
      </c>
      <c r="R1237" s="392">
        <v>-0.10689779000000001</v>
      </c>
      <c r="S1237" s="392">
        <v>8.4791629999999996E-3</v>
      </c>
      <c r="T1237" s="392">
        <f t="shared" si="19"/>
        <v>-5.3398058406188116E-2</v>
      </c>
      <c r="U1237" s="392"/>
    </row>
    <row r="1238" spans="1:21">
      <c r="A1238" s="392" t="s">
        <v>2218</v>
      </c>
      <c r="B1238" s="392" t="s">
        <v>44</v>
      </c>
      <c r="C1238" s="392" t="s">
        <v>73</v>
      </c>
      <c r="D1238" s="393">
        <v>275</v>
      </c>
      <c r="E1238" s="393">
        <v>0.4733</v>
      </c>
      <c r="F1238" s="394"/>
      <c r="G1238" s="394"/>
      <c r="H1238" s="394" t="s">
        <v>100</v>
      </c>
      <c r="I1238" s="394"/>
      <c r="J1238" s="392">
        <v>55.111111100000002</v>
      </c>
      <c r="K1238" s="393">
        <v>1.5555555599999999</v>
      </c>
      <c r="L1238" s="392">
        <v>2.69430126</v>
      </c>
      <c r="M1238" s="393">
        <v>3</v>
      </c>
      <c r="N1238" s="392">
        <v>48.095238100000003</v>
      </c>
      <c r="O1238" s="393">
        <v>2.3809523800000001</v>
      </c>
      <c r="P1238" s="392">
        <v>4.1239304900000002</v>
      </c>
      <c r="Q1238" s="393">
        <v>3</v>
      </c>
      <c r="R1238" s="392">
        <v>-0.13616818</v>
      </c>
      <c r="S1238" s="392">
        <v>3.2474359999999998E-3</v>
      </c>
      <c r="T1238" s="392">
        <f t="shared" si="19"/>
        <v>-6.7979083209349672E-2</v>
      </c>
      <c r="U1238" s="392"/>
    </row>
    <row r="1239" spans="1:21">
      <c r="A1239" s="392" t="s">
        <v>2218</v>
      </c>
      <c r="B1239" s="392" t="s">
        <v>44</v>
      </c>
      <c r="C1239" s="392" t="s">
        <v>73</v>
      </c>
      <c r="D1239" s="393">
        <v>305</v>
      </c>
      <c r="E1239" s="393">
        <v>0.52590000000000003</v>
      </c>
      <c r="F1239" s="394"/>
      <c r="G1239" s="394"/>
      <c r="H1239" s="394" t="s">
        <v>100</v>
      </c>
      <c r="I1239" s="394"/>
      <c r="J1239" s="392">
        <v>38.222222199999997</v>
      </c>
      <c r="K1239" s="393">
        <v>4.4444444399999998</v>
      </c>
      <c r="L1239" s="392">
        <v>7.6980035899999999</v>
      </c>
      <c r="M1239" s="393">
        <v>3</v>
      </c>
      <c r="N1239" s="392">
        <v>40.303030300000003</v>
      </c>
      <c r="O1239" s="393">
        <v>5.6277056300000003</v>
      </c>
      <c r="P1239" s="392">
        <v>9.7474720799999997</v>
      </c>
      <c r="Q1239" s="393">
        <v>3</v>
      </c>
      <c r="R1239" s="392">
        <v>5.3009580000000001E-2</v>
      </c>
      <c r="S1239" s="392">
        <v>3.3018699999999998E-2</v>
      </c>
      <c r="T1239" s="392">
        <f t="shared" si="19"/>
        <v>2.6498585279939164E-2</v>
      </c>
      <c r="U1239" s="392"/>
    </row>
    <row r="1240" spans="1:21">
      <c r="A1240" s="392" t="s">
        <v>2218</v>
      </c>
      <c r="B1240" s="392" t="s">
        <v>44</v>
      </c>
      <c r="C1240" s="392" t="s">
        <v>73</v>
      </c>
      <c r="D1240" s="393">
        <v>336</v>
      </c>
      <c r="E1240" s="393">
        <v>0.57840000000000003</v>
      </c>
      <c r="F1240" s="394"/>
      <c r="G1240" s="394"/>
      <c r="H1240" s="394" t="s">
        <v>100</v>
      </c>
      <c r="I1240" s="394"/>
      <c r="J1240" s="392">
        <v>41.3333333</v>
      </c>
      <c r="K1240" s="393">
        <v>3.7777777800000001</v>
      </c>
      <c r="L1240" s="392">
        <v>6.5433030499999996</v>
      </c>
      <c r="M1240" s="393">
        <v>3</v>
      </c>
      <c r="N1240" s="392">
        <v>39.220779200000003</v>
      </c>
      <c r="O1240" s="393">
        <v>4.9783549799999998</v>
      </c>
      <c r="P1240" s="392">
        <v>8.6227637599999998</v>
      </c>
      <c r="Q1240" s="393">
        <v>3</v>
      </c>
      <c r="R1240" s="392">
        <v>-5.2462590000000003E-2</v>
      </c>
      <c r="S1240" s="392">
        <v>2.4465190000000001E-2</v>
      </c>
      <c r="T1240" s="392">
        <f t="shared" si="19"/>
        <v>-2.6225279311469007E-2</v>
      </c>
      <c r="U1240" s="392"/>
    </row>
    <row r="1241" spans="1:21">
      <c r="A1241" s="392" t="s">
        <v>2218</v>
      </c>
      <c r="B1241" s="392" t="s">
        <v>44</v>
      </c>
      <c r="C1241" s="392" t="s">
        <v>73</v>
      </c>
      <c r="D1241" s="393">
        <v>366</v>
      </c>
      <c r="E1241" s="393">
        <v>0.63100000000000001</v>
      </c>
      <c r="F1241" s="394"/>
      <c r="G1241" s="394"/>
      <c r="H1241" s="394" t="s">
        <v>100</v>
      </c>
      <c r="I1241" s="394"/>
      <c r="J1241" s="392">
        <v>51.777777800000003</v>
      </c>
      <c r="K1241" s="393">
        <v>2.4444444399999998</v>
      </c>
      <c r="L1241" s="392">
        <v>4.2339019699999998</v>
      </c>
      <c r="M1241" s="393">
        <v>3</v>
      </c>
      <c r="N1241" s="392">
        <v>54.805194800000002</v>
      </c>
      <c r="O1241" s="393">
        <v>3.8961039</v>
      </c>
      <c r="P1241" s="392">
        <v>6.7482499000000002</v>
      </c>
      <c r="Q1241" s="393">
        <v>3</v>
      </c>
      <c r="R1241" s="392">
        <v>5.6823930000000002E-2</v>
      </c>
      <c r="S1241" s="392">
        <v>7.282607E-3</v>
      </c>
      <c r="T1241" s="392">
        <f t="shared" si="19"/>
        <v>2.8404321310888263E-2</v>
      </c>
      <c r="U1241" s="392"/>
    </row>
    <row r="1242" spans="1:21">
      <c r="A1242" s="392" t="s">
        <v>2218</v>
      </c>
      <c r="B1242" s="392" t="s">
        <v>44</v>
      </c>
      <c r="C1242" s="392" t="s">
        <v>73</v>
      </c>
      <c r="D1242" s="393">
        <v>397</v>
      </c>
      <c r="E1242" s="393">
        <v>0.68359999999999999</v>
      </c>
      <c r="F1242" s="394"/>
      <c r="G1242" s="394"/>
      <c r="H1242" s="394" t="s">
        <v>100</v>
      </c>
      <c r="I1242" s="394"/>
      <c r="J1242" s="392">
        <v>58.6666667</v>
      </c>
      <c r="K1242" s="393">
        <v>2.4444444399999998</v>
      </c>
      <c r="L1242" s="392">
        <v>4.2339019699999998</v>
      </c>
      <c r="M1242" s="393">
        <v>3</v>
      </c>
      <c r="N1242" s="392">
        <v>54.372294400000001</v>
      </c>
      <c r="O1242" s="393">
        <v>3.6796536799999999</v>
      </c>
      <c r="P1242" s="392">
        <v>6.37334713</v>
      </c>
      <c r="Q1242" s="393">
        <v>3</v>
      </c>
      <c r="R1242" s="392">
        <v>-7.6016979999999998E-2</v>
      </c>
      <c r="S1242" s="392">
        <v>6.3160380000000004E-3</v>
      </c>
      <c r="T1242" s="392">
        <f t="shared" si="19"/>
        <v>-3.7990196107702899E-2</v>
      </c>
      <c r="U1242" s="392"/>
    </row>
    <row r="1243" spans="1:21">
      <c r="A1243" s="392" t="s">
        <v>2218</v>
      </c>
      <c r="B1243" s="392" t="s">
        <v>44</v>
      </c>
      <c r="C1243" s="392" t="s">
        <v>73</v>
      </c>
      <c r="D1243" s="393">
        <v>427</v>
      </c>
      <c r="E1243" s="393">
        <v>0.73619999999999997</v>
      </c>
      <c r="F1243" s="394"/>
      <c r="G1243" s="394"/>
      <c r="H1243" s="394" t="s">
        <v>100</v>
      </c>
      <c r="I1243" s="394"/>
      <c r="J1243" s="392">
        <v>60.222222199999997</v>
      </c>
      <c r="K1243" s="393">
        <v>2.2222222199999999</v>
      </c>
      <c r="L1243" s="392">
        <v>3.84900179</v>
      </c>
      <c r="M1243" s="393">
        <v>3</v>
      </c>
      <c r="N1243" s="392">
        <v>57.402597399999998</v>
      </c>
      <c r="O1243" s="393">
        <v>3.8961039</v>
      </c>
      <c r="P1243" s="392">
        <v>6.7482499000000002</v>
      </c>
      <c r="Q1243" s="393">
        <v>3</v>
      </c>
      <c r="R1243" s="392">
        <v>-4.7951870000000001E-2</v>
      </c>
      <c r="S1243" s="392">
        <v>5.9684229999999996E-3</v>
      </c>
      <c r="T1243" s="392">
        <f t="shared" si="19"/>
        <v>-2.3971342184315663E-2</v>
      </c>
      <c r="U1243" s="392"/>
    </row>
    <row r="1244" spans="1:21">
      <c r="A1244" s="392" t="s">
        <v>2218</v>
      </c>
      <c r="B1244" s="392" t="s">
        <v>44</v>
      </c>
      <c r="C1244" s="392" t="s">
        <v>73</v>
      </c>
      <c r="D1244" s="393">
        <v>458</v>
      </c>
      <c r="E1244" s="393">
        <v>0.78879999999999995</v>
      </c>
      <c r="F1244" s="394"/>
      <c r="G1244" s="394"/>
      <c r="H1244" s="394" t="s">
        <v>100</v>
      </c>
      <c r="I1244" s="394"/>
      <c r="J1244" s="392">
        <v>58.888888899999998</v>
      </c>
      <c r="K1244" s="393">
        <v>3.5555555600000002</v>
      </c>
      <c r="L1244" s="392">
        <v>6.1584028699999998</v>
      </c>
      <c r="M1244" s="393">
        <v>3</v>
      </c>
      <c r="N1244" s="392">
        <v>57.402597399999998</v>
      </c>
      <c r="O1244" s="393">
        <v>2.8138528100000002</v>
      </c>
      <c r="P1244" s="392">
        <v>4.8737360399999998</v>
      </c>
      <c r="Q1244" s="393">
        <v>3</v>
      </c>
      <c r="R1244" s="392">
        <v>-2.556288E-2</v>
      </c>
      <c r="S1244" s="392">
        <v>6.0483469999999999E-3</v>
      </c>
      <c r="T1244" s="392">
        <f t="shared" si="19"/>
        <v>-1.2780742144491795E-2</v>
      </c>
      <c r="U1244" s="392"/>
    </row>
    <row r="1245" spans="1:21">
      <c r="A1245" s="392" t="s">
        <v>2218</v>
      </c>
      <c r="B1245" s="392" t="s">
        <v>44</v>
      </c>
      <c r="C1245" s="392" t="s">
        <v>73</v>
      </c>
      <c r="D1245" s="393">
        <v>519</v>
      </c>
      <c r="E1245" s="393">
        <v>0.89400000000000002</v>
      </c>
      <c r="F1245" s="394"/>
      <c r="G1245" s="394"/>
      <c r="H1245" s="394" t="s">
        <v>100</v>
      </c>
      <c r="I1245" s="394"/>
      <c r="J1245" s="392">
        <v>55.3333333</v>
      </c>
      <c r="K1245" s="393">
        <v>2.6666666700000001</v>
      </c>
      <c r="L1245" s="392">
        <v>4.6188021499999996</v>
      </c>
      <c r="M1245" s="393">
        <v>3</v>
      </c>
      <c r="N1245" s="392">
        <v>52.424242399999997</v>
      </c>
      <c r="O1245" s="393">
        <v>3.6796536799999999</v>
      </c>
      <c r="P1245" s="392">
        <v>6.37334713</v>
      </c>
      <c r="Q1245" s="393">
        <v>3</v>
      </c>
      <c r="R1245" s="392">
        <v>-5.4006369999999998E-2</v>
      </c>
      <c r="S1245" s="392">
        <v>7.2491689999999998E-3</v>
      </c>
      <c r="T1245" s="392">
        <f t="shared" si="19"/>
        <v>-2.6996625351882363E-2</v>
      </c>
      <c r="U1245" s="392"/>
    </row>
    <row r="1246" spans="1:21">
      <c r="A1246" s="392" t="s">
        <v>2218</v>
      </c>
      <c r="B1246" s="392" t="s">
        <v>44</v>
      </c>
      <c r="C1246" s="392" t="s">
        <v>73</v>
      </c>
      <c r="D1246" s="393">
        <v>549</v>
      </c>
      <c r="E1246" s="393">
        <v>0.9466</v>
      </c>
      <c r="F1246" s="394"/>
      <c r="G1246" s="394"/>
      <c r="H1246" s="394" t="s">
        <v>100</v>
      </c>
      <c r="I1246" s="394"/>
      <c r="J1246" s="392">
        <v>51.555555599999998</v>
      </c>
      <c r="K1246" s="393">
        <v>3.7777777800000001</v>
      </c>
      <c r="L1246" s="392">
        <v>6.5433030499999996</v>
      </c>
      <c r="M1246" s="393">
        <v>3</v>
      </c>
      <c r="N1246" s="392">
        <v>52.2077922</v>
      </c>
      <c r="O1246" s="393">
        <v>1.73160173</v>
      </c>
      <c r="P1246" s="392">
        <v>2.9992221799999998</v>
      </c>
      <c r="Q1246" s="393">
        <v>3</v>
      </c>
      <c r="R1246" s="392">
        <v>1.2571779999999999E-2</v>
      </c>
      <c r="S1246" s="392">
        <v>6.4694349999999999E-3</v>
      </c>
      <c r="T1246" s="392">
        <f t="shared" si="19"/>
        <v>6.2858091400169918E-3</v>
      </c>
      <c r="U1246" s="392"/>
    </row>
    <row r="1247" spans="1:21">
      <c r="A1247" s="392" t="s">
        <v>2218</v>
      </c>
      <c r="B1247" s="392" t="s">
        <v>44</v>
      </c>
      <c r="C1247" s="392" t="s">
        <v>73</v>
      </c>
      <c r="D1247" s="393">
        <v>580</v>
      </c>
      <c r="E1247" s="393">
        <v>1</v>
      </c>
      <c r="F1247" s="394"/>
      <c r="G1247" s="394"/>
      <c r="H1247" s="394" t="s">
        <v>100</v>
      </c>
      <c r="I1247" s="394" t="s">
        <v>100</v>
      </c>
      <c r="J1247" s="392">
        <v>50.444444400000002</v>
      </c>
      <c r="K1247" s="393">
        <v>3.5555555600000002</v>
      </c>
      <c r="L1247" s="392">
        <v>6.1584028699999998</v>
      </c>
      <c r="M1247" s="393">
        <v>3</v>
      </c>
      <c r="N1247" s="392">
        <v>52.2077922</v>
      </c>
      <c r="O1247" s="393">
        <v>1.94805195</v>
      </c>
      <c r="P1247" s="392">
        <v>3.3741249500000001</v>
      </c>
      <c r="Q1247" s="393">
        <v>3</v>
      </c>
      <c r="R1247" s="392">
        <v>3.4359140000000003E-2</v>
      </c>
      <c r="S1247" s="392">
        <v>6.3603679999999999E-3</v>
      </c>
      <c r="T1247" s="392">
        <f t="shared" si="19"/>
        <v>1.7177879980064634E-2</v>
      </c>
      <c r="U1247" s="392"/>
    </row>
    <row r="1248" spans="1:21">
      <c r="A1248" s="392" t="s">
        <v>2219</v>
      </c>
      <c r="B1248" s="392" t="s">
        <v>44</v>
      </c>
      <c r="C1248" s="392" t="s">
        <v>73</v>
      </c>
      <c r="D1248" s="393">
        <v>30.5</v>
      </c>
      <c r="E1248" s="393">
        <v>5.2600000000000001E-2</v>
      </c>
      <c r="F1248" s="394"/>
      <c r="G1248" s="394" t="s">
        <v>100</v>
      </c>
      <c r="H1248" s="394" t="s">
        <v>100</v>
      </c>
      <c r="I1248" s="394"/>
      <c r="J1248" s="392">
        <v>57</v>
      </c>
      <c r="K1248" s="393">
        <v>5</v>
      </c>
      <c r="L1248" s="392">
        <v>8.6602540399999999</v>
      </c>
      <c r="M1248" s="393">
        <v>3</v>
      </c>
      <c r="N1248" s="392">
        <v>2</v>
      </c>
      <c r="O1248" s="393">
        <v>1</v>
      </c>
      <c r="P1248" s="392">
        <v>1.7320508100000001</v>
      </c>
      <c r="Q1248" s="393">
        <v>3</v>
      </c>
      <c r="R1248" s="392">
        <v>-3.3499040899999999</v>
      </c>
      <c r="S1248" s="392">
        <v>0.25769467499999998</v>
      </c>
      <c r="T1248" s="392">
        <f t="shared" si="19"/>
        <v>-0.93220338983050843</v>
      </c>
      <c r="U1248" s="392"/>
    </row>
    <row r="1249" spans="1:21">
      <c r="A1249" s="392" t="s">
        <v>2219</v>
      </c>
      <c r="B1249" s="392" t="s">
        <v>44</v>
      </c>
      <c r="C1249" s="392" t="s">
        <v>73</v>
      </c>
      <c r="D1249" s="393">
        <v>61</v>
      </c>
      <c r="E1249" s="393">
        <v>0.1052</v>
      </c>
      <c r="F1249" s="394"/>
      <c r="G1249" s="394"/>
      <c r="H1249" s="394" t="s">
        <v>100</v>
      </c>
      <c r="I1249" s="394"/>
      <c r="J1249" s="392">
        <v>54.222222199999997</v>
      </c>
      <c r="K1249" s="393">
        <v>2.6666666700000001</v>
      </c>
      <c r="L1249" s="392">
        <v>4.6188021499999996</v>
      </c>
      <c r="M1249" s="393">
        <v>3</v>
      </c>
      <c r="N1249" s="392">
        <v>11.731601700000001</v>
      </c>
      <c r="O1249" s="393">
        <v>1.73160173</v>
      </c>
      <c r="P1249" s="392">
        <v>2.9992221799999998</v>
      </c>
      <c r="Q1249" s="393">
        <v>3</v>
      </c>
      <c r="R1249" s="392">
        <v>-1.53080463</v>
      </c>
      <c r="S1249" s="392">
        <v>2.4204900000000001E-2</v>
      </c>
      <c r="T1249" s="392">
        <f t="shared" si="19"/>
        <v>-0.64424802062159126</v>
      </c>
      <c r="U1249" s="392"/>
    </row>
    <row r="1250" spans="1:21">
      <c r="A1250" s="392" t="s">
        <v>2219</v>
      </c>
      <c r="B1250" s="392" t="s">
        <v>44</v>
      </c>
      <c r="C1250" s="392" t="s">
        <v>73</v>
      </c>
      <c r="D1250" s="393">
        <v>91.5</v>
      </c>
      <c r="E1250" s="393">
        <v>0.1578</v>
      </c>
      <c r="F1250" s="394"/>
      <c r="G1250" s="394"/>
      <c r="H1250" s="394" t="s">
        <v>100</v>
      </c>
      <c r="I1250" s="394"/>
      <c r="J1250" s="392">
        <v>60.222222199999997</v>
      </c>
      <c r="K1250" s="393">
        <v>2</v>
      </c>
      <c r="L1250" s="392">
        <v>3.4641016200000001</v>
      </c>
      <c r="M1250" s="393">
        <v>3</v>
      </c>
      <c r="N1250" s="392">
        <v>21.9047619</v>
      </c>
      <c r="O1250" s="393">
        <v>1.5151515200000001</v>
      </c>
      <c r="P1250" s="392">
        <v>2.62431941</v>
      </c>
      <c r="Q1250" s="393">
        <v>3</v>
      </c>
      <c r="R1250" s="392">
        <v>-1.0113373699999999</v>
      </c>
      <c r="S1250" s="392">
        <v>5.88741E-3</v>
      </c>
      <c r="T1250" s="392">
        <f t="shared" si="19"/>
        <v>-0.46656358710729756</v>
      </c>
      <c r="U1250" s="392"/>
    </row>
    <row r="1251" spans="1:21">
      <c r="A1251" s="392" t="s">
        <v>2219</v>
      </c>
      <c r="B1251" s="392" t="s">
        <v>44</v>
      </c>
      <c r="C1251" s="392" t="s">
        <v>73</v>
      </c>
      <c r="D1251" s="393">
        <v>122</v>
      </c>
      <c r="E1251" s="393">
        <v>0.21029999999999999</v>
      </c>
      <c r="F1251" s="394"/>
      <c r="G1251" s="394"/>
      <c r="H1251" s="394" t="s">
        <v>100</v>
      </c>
      <c r="I1251" s="394"/>
      <c r="J1251" s="392">
        <v>60</v>
      </c>
      <c r="K1251" s="393">
        <v>2</v>
      </c>
      <c r="L1251" s="392">
        <v>3.4641016200000001</v>
      </c>
      <c r="M1251" s="393">
        <v>3</v>
      </c>
      <c r="N1251" s="392">
        <v>33.160173200000003</v>
      </c>
      <c r="O1251" s="393">
        <v>1.08225108</v>
      </c>
      <c r="P1251" s="392">
        <v>1.87451386</v>
      </c>
      <c r="Q1251" s="393">
        <v>3</v>
      </c>
      <c r="R1251" s="392">
        <v>-0.59299500999999999</v>
      </c>
      <c r="S1251" s="392">
        <v>2.17629E-3</v>
      </c>
      <c r="T1251" s="392">
        <f t="shared" si="19"/>
        <v>-0.28810408866865433</v>
      </c>
      <c r="U1251" s="392"/>
    </row>
    <row r="1252" spans="1:21">
      <c r="A1252" s="392" t="s">
        <v>2219</v>
      </c>
      <c r="B1252" s="392" t="s">
        <v>44</v>
      </c>
      <c r="C1252" s="392" t="s">
        <v>73</v>
      </c>
      <c r="D1252" s="393">
        <v>153</v>
      </c>
      <c r="E1252" s="393">
        <v>0.26290000000000002</v>
      </c>
      <c r="F1252" s="394"/>
      <c r="G1252" s="394"/>
      <c r="H1252" s="394" t="s">
        <v>100</v>
      </c>
      <c r="I1252" s="394"/>
      <c r="J1252" s="392">
        <v>55.777777800000003</v>
      </c>
      <c r="K1252" s="393">
        <v>2.6666666700000001</v>
      </c>
      <c r="L1252" s="392">
        <v>4.6188021499999996</v>
      </c>
      <c r="M1252" s="393">
        <v>3</v>
      </c>
      <c r="N1252" s="392">
        <v>36.839826799999997</v>
      </c>
      <c r="O1252" s="393">
        <v>3.0303030299999998</v>
      </c>
      <c r="P1252" s="392">
        <v>5.2486388100000001</v>
      </c>
      <c r="Q1252" s="393">
        <v>3</v>
      </c>
      <c r="R1252" s="392">
        <v>-0.41479602999999998</v>
      </c>
      <c r="S1252" s="392">
        <v>9.0517549999999999E-3</v>
      </c>
      <c r="T1252" s="392">
        <f t="shared" si="19"/>
        <v>-0.20447463613197361</v>
      </c>
      <c r="U1252" s="392"/>
    </row>
    <row r="1253" spans="1:21">
      <c r="A1253" s="392" t="s">
        <v>2219</v>
      </c>
      <c r="B1253" s="392" t="s">
        <v>44</v>
      </c>
      <c r="C1253" s="392" t="s">
        <v>73</v>
      </c>
      <c r="D1253" s="393">
        <v>183</v>
      </c>
      <c r="E1253" s="393">
        <v>0.3155</v>
      </c>
      <c r="F1253" s="394"/>
      <c r="G1253" s="394"/>
      <c r="H1253" s="394" t="s">
        <v>100</v>
      </c>
      <c r="I1253" s="394"/>
      <c r="J1253" s="392">
        <v>46.222222199999997</v>
      </c>
      <c r="K1253" s="393">
        <v>3.3333333299999999</v>
      </c>
      <c r="L1253" s="392">
        <v>5.7735026899999999</v>
      </c>
      <c r="M1253" s="393">
        <v>3</v>
      </c>
      <c r="N1253" s="392">
        <v>35.108225099999999</v>
      </c>
      <c r="O1253" s="393">
        <v>3.8961039</v>
      </c>
      <c r="P1253" s="392">
        <v>6.7482499000000002</v>
      </c>
      <c r="Q1253" s="393">
        <v>3</v>
      </c>
      <c r="R1253" s="392">
        <v>-0.27502525</v>
      </c>
      <c r="S1253" s="392">
        <v>1.7515881000000001E-2</v>
      </c>
      <c r="T1253" s="392">
        <f t="shared" si="19"/>
        <v>-0.13665235430224909</v>
      </c>
      <c r="U1253" s="392"/>
    </row>
    <row r="1254" spans="1:21">
      <c r="A1254" s="392" t="s">
        <v>2219</v>
      </c>
      <c r="B1254" s="392" t="s">
        <v>44</v>
      </c>
      <c r="C1254" s="392" t="s">
        <v>73</v>
      </c>
      <c r="D1254" s="393">
        <v>214</v>
      </c>
      <c r="E1254" s="393">
        <v>0.36809999999999998</v>
      </c>
      <c r="F1254" s="394"/>
      <c r="G1254" s="394"/>
      <c r="H1254" s="394" t="s">
        <v>100</v>
      </c>
      <c r="I1254" s="394"/>
      <c r="J1254" s="392">
        <v>49.777777800000003</v>
      </c>
      <c r="K1254" s="393">
        <v>3.5555555600000002</v>
      </c>
      <c r="L1254" s="392">
        <v>6.1584028699999998</v>
      </c>
      <c r="M1254" s="393">
        <v>3</v>
      </c>
      <c r="N1254" s="392">
        <v>45.281385299999997</v>
      </c>
      <c r="O1254" s="393">
        <v>3.4632034599999999</v>
      </c>
      <c r="P1254" s="392">
        <v>5.9984443599999997</v>
      </c>
      <c r="Q1254" s="393">
        <v>3</v>
      </c>
      <c r="R1254" s="392">
        <v>-9.4672629999999994E-2</v>
      </c>
      <c r="S1254" s="392">
        <v>1.0951512E-2</v>
      </c>
      <c r="T1254" s="392">
        <f t="shared" si="19"/>
        <v>-4.7300989755926073E-2</v>
      </c>
      <c r="U1254" s="392"/>
    </row>
    <row r="1255" spans="1:21">
      <c r="A1255" s="392" t="s">
        <v>2219</v>
      </c>
      <c r="B1255" s="392" t="s">
        <v>44</v>
      </c>
      <c r="C1255" s="392" t="s">
        <v>73</v>
      </c>
      <c r="D1255" s="393">
        <v>244</v>
      </c>
      <c r="E1255" s="393">
        <v>0.42070000000000002</v>
      </c>
      <c r="F1255" s="394"/>
      <c r="G1255" s="394"/>
      <c r="H1255" s="394" t="s">
        <v>100</v>
      </c>
      <c r="I1255" s="394"/>
      <c r="J1255" s="392">
        <v>48.222222199999997</v>
      </c>
      <c r="K1255" s="393">
        <v>2.88888889</v>
      </c>
      <c r="L1255" s="392">
        <v>5.0037023300000003</v>
      </c>
      <c r="M1255" s="393">
        <v>3</v>
      </c>
      <c r="N1255" s="392">
        <v>39.653679699999998</v>
      </c>
      <c r="O1255" s="393">
        <v>4.9783549799999998</v>
      </c>
      <c r="P1255" s="392">
        <v>8.6227637599999998</v>
      </c>
      <c r="Q1255" s="393">
        <v>3</v>
      </c>
      <c r="R1255" s="392">
        <v>-0.19563621</v>
      </c>
      <c r="S1255" s="392">
        <v>1.9350709000000001E-2</v>
      </c>
      <c r="T1255" s="392">
        <f t="shared" si="19"/>
        <v>-9.7507306494000259E-2</v>
      </c>
      <c r="U1255" s="392"/>
    </row>
    <row r="1256" spans="1:21">
      <c r="A1256" s="392" t="s">
        <v>2219</v>
      </c>
      <c r="B1256" s="392" t="s">
        <v>44</v>
      </c>
      <c r="C1256" s="392" t="s">
        <v>73</v>
      </c>
      <c r="D1256" s="393">
        <v>275</v>
      </c>
      <c r="E1256" s="393">
        <v>0.4733</v>
      </c>
      <c r="F1256" s="394"/>
      <c r="G1256" s="394"/>
      <c r="H1256" s="394" t="s">
        <v>100</v>
      </c>
      <c r="I1256" s="394"/>
      <c r="J1256" s="392">
        <v>55.111111100000002</v>
      </c>
      <c r="K1256" s="393">
        <v>1.5555555599999999</v>
      </c>
      <c r="L1256" s="392">
        <v>2.69430126</v>
      </c>
      <c r="M1256" s="393">
        <v>3</v>
      </c>
      <c r="N1256" s="392">
        <v>47.012987000000003</v>
      </c>
      <c r="O1256" s="393">
        <v>3.2467532499999998</v>
      </c>
      <c r="P1256" s="392">
        <v>5.6235415800000004</v>
      </c>
      <c r="Q1256" s="393">
        <v>3</v>
      </c>
      <c r="R1256" s="392">
        <v>-0.15892746999999999</v>
      </c>
      <c r="S1256" s="392">
        <v>5.5660869999999999E-3</v>
      </c>
      <c r="T1256" s="392">
        <f t="shared" si="19"/>
        <v>-7.9296897115020887E-2</v>
      </c>
      <c r="U1256" s="392"/>
    </row>
    <row r="1257" spans="1:21">
      <c r="A1257" s="392" t="s">
        <v>2219</v>
      </c>
      <c r="B1257" s="392" t="s">
        <v>44</v>
      </c>
      <c r="C1257" s="392" t="s">
        <v>73</v>
      </c>
      <c r="D1257" s="393">
        <v>305</v>
      </c>
      <c r="E1257" s="393">
        <v>0.52590000000000003</v>
      </c>
      <c r="F1257" s="394"/>
      <c r="G1257" s="394"/>
      <c r="H1257" s="394" t="s">
        <v>100</v>
      </c>
      <c r="I1257" s="394"/>
      <c r="J1257" s="392">
        <v>38.222222199999997</v>
      </c>
      <c r="K1257" s="393">
        <v>4.4444444399999998</v>
      </c>
      <c r="L1257" s="392">
        <v>7.6980035899999999</v>
      </c>
      <c r="M1257" s="393">
        <v>3</v>
      </c>
      <c r="N1257" s="392">
        <v>34.891774900000001</v>
      </c>
      <c r="O1257" s="393">
        <v>4.9783549799999998</v>
      </c>
      <c r="P1257" s="392">
        <v>8.6227637599999998</v>
      </c>
      <c r="Q1257" s="393">
        <v>3</v>
      </c>
      <c r="R1257" s="392">
        <v>-9.1165960000000004E-2</v>
      </c>
      <c r="S1257" s="392">
        <v>3.3878376000000002E-2</v>
      </c>
      <c r="T1257" s="392">
        <f t="shared" si="19"/>
        <v>-4.5551432449314082E-2</v>
      </c>
      <c r="U1257" s="392"/>
    </row>
    <row r="1258" spans="1:21">
      <c r="A1258" s="392" t="s">
        <v>2219</v>
      </c>
      <c r="B1258" s="392" t="s">
        <v>44</v>
      </c>
      <c r="C1258" s="392" t="s">
        <v>73</v>
      </c>
      <c r="D1258" s="393">
        <v>336</v>
      </c>
      <c r="E1258" s="393">
        <v>0.57840000000000003</v>
      </c>
      <c r="F1258" s="394"/>
      <c r="G1258" s="394"/>
      <c r="H1258" s="394" t="s">
        <v>100</v>
      </c>
      <c r="I1258" s="394"/>
      <c r="J1258" s="392">
        <v>41.3333333</v>
      </c>
      <c r="K1258" s="393">
        <v>3.7777777800000001</v>
      </c>
      <c r="L1258" s="392">
        <v>6.5433030499999996</v>
      </c>
      <c r="M1258" s="393">
        <v>3</v>
      </c>
      <c r="N1258" s="392">
        <v>33.809523800000001</v>
      </c>
      <c r="O1258" s="393">
        <v>3.6796536799999999</v>
      </c>
      <c r="P1258" s="392">
        <v>6.37334713</v>
      </c>
      <c r="Q1258" s="393">
        <v>3</v>
      </c>
      <c r="R1258" s="392">
        <v>-0.20092673999999999</v>
      </c>
      <c r="S1258" s="392">
        <v>2.0198586000000001E-2</v>
      </c>
      <c r="T1258" s="392">
        <f t="shared" si="19"/>
        <v>-0.10012674245254376</v>
      </c>
      <c r="U1258" s="392"/>
    </row>
    <row r="1259" spans="1:21">
      <c r="A1259" s="392" t="s">
        <v>2219</v>
      </c>
      <c r="B1259" s="392" t="s">
        <v>44</v>
      </c>
      <c r="C1259" s="392" t="s">
        <v>73</v>
      </c>
      <c r="D1259" s="393">
        <v>366</v>
      </c>
      <c r="E1259" s="393">
        <v>0.63100000000000001</v>
      </c>
      <c r="F1259" s="394"/>
      <c r="G1259" s="394"/>
      <c r="H1259" s="394" t="s">
        <v>100</v>
      </c>
      <c r="I1259" s="394"/>
      <c r="J1259" s="392">
        <v>51.777777800000003</v>
      </c>
      <c r="K1259" s="393">
        <v>2.4444444399999998</v>
      </c>
      <c r="L1259" s="392">
        <v>4.2339019699999998</v>
      </c>
      <c r="M1259" s="393">
        <v>3</v>
      </c>
      <c r="N1259" s="392">
        <v>52.640692600000001</v>
      </c>
      <c r="O1259" s="393">
        <v>1.94805195</v>
      </c>
      <c r="P1259" s="392">
        <v>3.3741249500000001</v>
      </c>
      <c r="Q1259" s="393">
        <v>3</v>
      </c>
      <c r="R1259" s="392">
        <v>1.652839E-2</v>
      </c>
      <c r="S1259" s="392">
        <v>3.5982990000000001E-3</v>
      </c>
      <c r="T1259" s="392">
        <f t="shared" si="19"/>
        <v>8.2640053689198509E-3</v>
      </c>
      <c r="U1259" s="392"/>
    </row>
    <row r="1260" spans="1:21">
      <c r="A1260" s="392" t="s">
        <v>2219</v>
      </c>
      <c r="B1260" s="392" t="s">
        <v>44</v>
      </c>
      <c r="C1260" s="392" t="s">
        <v>73</v>
      </c>
      <c r="D1260" s="393">
        <v>397</v>
      </c>
      <c r="E1260" s="393">
        <v>0.68359999999999999</v>
      </c>
      <c r="F1260" s="394"/>
      <c r="G1260" s="394"/>
      <c r="H1260" s="394" t="s">
        <v>100</v>
      </c>
      <c r="I1260" s="394"/>
      <c r="J1260" s="392">
        <v>58.6666667</v>
      </c>
      <c r="K1260" s="393">
        <v>2.4444444399999998</v>
      </c>
      <c r="L1260" s="392">
        <v>4.2339019699999998</v>
      </c>
      <c r="M1260" s="393">
        <v>3</v>
      </c>
      <c r="N1260" s="392">
        <v>56.320346299999997</v>
      </c>
      <c r="O1260" s="393">
        <v>1.73160173</v>
      </c>
      <c r="P1260" s="392">
        <v>2.9992221799999998</v>
      </c>
      <c r="Q1260" s="393">
        <v>3</v>
      </c>
      <c r="R1260" s="392">
        <v>-4.0815850000000001E-2</v>
      </c>
      <c r="S1260" s="392">
        <v>2.6814019999999998E-3</v>
      </c>
      <c r="T1260" s="392">
        <f t="shared" si="19"/>
        <v>-2.0405090442692023E-2</v>
      </c>
      <c r="U1260" s="392"/>
    </row>
    <row r="1261" spans="1:21">
      <c r="A1261" s="392" t="s">
        <v>2219</v>
      </c>
      <c r="B1261" s="392" t="s">
        <v>44</v>
      </c>
      <c r="C1261" s="392" t="s">
        <v>73</v>
      </c>
      <c r="D1261" s="393">
        <v>427</v>
      </c>
      <c r="E1261" s="393">
        <v>0.73619999999999997</v>
      </c>
      <c r="F1261" s="394"/>
      <c r="G1261" s="394"/>
      <c r="H1261" s="394" t="s">
        <v>100</v>
      </c>
      <c r="I1261" s="394"/>
      <c r="J1261" s="392">
        <v>60.222222199999997</v>
      </c>
      <c r="K1261" s="393">
        <v>2.2222222199999999</v>
      </c>
      <c r="L1261" s="392">
        <v>3.84900179</v>
      </c>
      <c r="M1261" s="393">
        <v>3</v>
      </c>
      <c r="N1261" s="392">
        <v>58.701298700000002</v>
      </c>
      <c r="O1261" s="393">
        <v>2.5974026000000001</v>
      </c>
      <c r="P1261" s="392">
        <v>4.4988332700000004</v>
      </c>
      <c r="Q1261" s="393">
        <v>3</v>
      </c>
      <c r="R1261" s="392">
        <v>-2.5579569999999999E-2</v>
      </c>
      <c r="S1261" s="392">
        <v>3.319504E-3</v>
      </c>
      <c r="T1261" s="392">
        <f t="shared" si="19"/>
        <v>-1.2789089059000397E-2</v>
      </c>
      <c r="U1261" s="392"/>
    </row>
    <row r="1262" spans="1:21">
      <c r="A1262" s="392" t="s">
        <v>2219</v>
      </c>
      <c r="B1262" s="392" t="s">
        <v>44</v>
      </c>
      <c r="C1262" s="392" t="s">
        <v>73</v>
      </c>
      <c r="D1262" s="393">
        <v>458</v>
      </c>
      <c r="E1262" s="393">
        <v>0.78879999999999995</v>
      </c>
      <c r="F1262" s="394"/>
      <c r="G1262" s="394"/>
      <c r="H1262" s="394" t="s">
        <v>100</v>
      </c>
      <c r="I1262" s="394"/>
      <c r="J1262" s="392">
        <v>58.888888899999998</v>
      </c>
      <c r="K1262" s="393">
        <v>3.5555555600000002</v>
      </c>
      <c r="L1262" s="392">
        <v>6.1584028699999998</v>
      </c>
      <c r="M1262" s="393">
        <v>3</v>
      </c>
      <c r="N1262" s="392">
        <v>56.320346299999997</v>
      </c>
      <c r="O1262" s="393">
        <v>2.3809523800000001</v>
      </c>
      <c r="P1262" s="392">
        <v>4.1239304900000002</v>
      </c>
      <c r="Q1262" s="393">
        <v>3</v>
      </c>
      <c r="R1262" s="392">
        <v>-4.4596570000000002E-2</v>
      </c>
      <c r="S1262" s="392">
        <v>5.4326160000000004E-3</v>
      </c>
      <c r="T1262" s="392">
        <f t="shared" si="19"/>
        <v>-2.2294589453189954E-2</v>
      </c>
      <c r="U1262" s="392"/>
    </row>
    <row r="1263" spans="1:21">
      <c r="A1263" s="392" t="s">
        <v>2219</v>
      </c>
      <c r="B1263" s="392" t="s">
        <v>44</v>
      </c>
      <c r="C1263" s="392" t="s">
        <v>73</v>
      </c>
      <c r="D1263" s="393">
        <v>519</v>
      </c>
      <c r="E1263" s="393">
        <v>0.89400000000000002</v>
      </c>
      <c r="F1263" s="394"/>
      <c r="G1263" s="394"/>
      <c r="H1263" s="394" t="s">
        <v>100</v>
      </c>
      <c r="I1263" s="394"/>
      <c r="J1263" s="392">
        <v>55.3333333</v>
      </c>
      <c r="K1263" s="393">
        <v>2.6666666700000001</v>
      </c>
      <c r="L1263" s="392">
        <v>4.6188021499999996</v>
      </c>
      <c r="M1263" s="393">
        <v>3</v>
      </c>
      <c r="N1263" s="392">
        <v>50.043289999999999</v>
      </c>
      <c r="O1263" s="393">
        <v>3.0303030299999998</v>
      </c>
      <c r="P1263" s="392">
        <v>5.2486388100000001</v>
      </c>
      <c r="Q1263" s="393">
        <v>3</v>
      </c>
      <c r="R1263" s="392">
        <v>-0.10048707</v>
      </c>
      <c r="S1263" s="392">
        <v>5.9892859999999999E-3</v>
      </c>
      <c r="T1263" s="392">
        <f t="shared" si="19"/>
        <v>-5.0201298298766045E-2</v>
      </c>
      <c r="U1263" s="392"/>
    </row>
    <row r="1264" spans="1:21">
      <c r="A1264" s="392" t="s">
        <v>2219</v>
      </c>
      <c r="B1264" s="392" t="s">
        <v>44</v>
      </c>
      <c r="C1264" s="392" t="s">
        <v>73</v>
      </c>
      <c r="D1264" s="393">
        <v>549</v>
      </c>
      <c r="E1264" s="393">
        <v>0.9466</v>
      </c>
      <c r="F1264" s="394"/>
      <c r="G1264" s="394"/>
      <c r="H1264" s="394" t="s">
        <v>100</v>
      </c>
      <c r="I1264" s="394"/>
      <c r="J1264" s="392">
        <v>51.555555599999998</v>
      </c>
      <c r="K1264" s="393">
        <v>3.7777777800000001</v>
      </c>
      <c r="L1264" s="392">
        <v>6.5433030499999996</v>
      </c>
      <c r="M1264" s="393">
        <v>3</v>
      </c>
      <c r="N1264" s="392">
        <v>49.826839800000002</v>
      </c>
      <c r="O1264" s="393">
        <v>1.5151515200000001</v>
      </c>
      <c r="P1264" s="392">
        <v>2.62431941</v>
      </c>
      <c r="Q1264" s="393">
        <v>3</v>
      </c>
      <c r="R1264" s="392">
        <v>-3.410618E-2</v>
      </c>
      <c r="S1264" s="392">
        <v>6.2940189999999997E-3</v>
      </c>
      <c r="T1264" s="392">
        <f t="shared" si="19"/>
        <v>-1.7051439682199462E-2</v>
      </c>
      <c r="U1264" s="392"/>
    </row>
    <row r="1265" spans="1:21">
      <c r="A1265" s="392" t="s">
        <v>2219</v>
      </c>
      <c r="B1265" s="392" t="s">
        <v>44</v>
      </c>
      <c r="C1265" s="392" t="s">
        <v>73</v>
      </c>
      <c r="D1265" s="393">
        <v>580</v>
      </c>
      <c r="E1265" s="393">
        <v>1</v>
      </c>
      <c r="F1265" s="394"/>
      <c r="G1265" s="394"/>
      <c r="H1265" s="394" t="s">
        <v>100</v>
      </c>
      <c r="I1265" s="394" t="s">
        <v>100</v>
      </c>
      <c r="J1265" s="392">
        <v>50.444444400000002</v>
      </c>
      <c r="K1265" s="393">
        <v>3.5555555600000002</v>
      </c>
      <c r="L1265" s="392">
        <v>6.1584028699999998</v>
      </c>
      <c r="M1265" s="393">
        <v>3</v>
      </c>
      <c r="N1265" s="392">
        <v>46.147186099999999</v>
      </c>
      <c r="O1265" s="393">
        <v>3.6796536799999999</v>
      </c>
      <c r="P1265" s="392">
        <v>6.37334713</v>
      </c>
      <c r="Q1265" s="393">
        <v>3</v>
      </c>
      <c r="R1265" s="392">
        <v>-8.9036630000000005E-2</v>
      </c>
      <c r="S1265" s="392">
        <v>1.1326119000000001E-2</v>
      </c>
      <c r="T1265" s="392">
        <f t="shared" si="19"/>
        <v>-4.4488930125265898E-2</v>
      </c>
      <c r="U1265" s="392"/>
    </row>
    <row r="1266" spans="1:21">
      <c r="A1266" s="392" t="s">
        <v>2220</v>
      </c>
      <c r="B1266" s="392" t="s">
        <v>44</v>
      </c>
      <c r="C1266" s="392" t="s">
        <v>73</v>
      </c>
      <c r="D1266" s="393">
        <v>30.5</v>
      </c>
      <c r="E1266" s="393">
        <v>5.2600000000000001E-2</v>
      </c>
      <c r="F1266" s="394"/>
      <c r="G1266" s="394" t="s">
        <v>100</v>
      </c>
      <c r="H1266" s="394" t="s">
        <v>100</v>
      </c>
      <c r="I1266" s="394"/>
      <c r="J1266" s="392">
        <v>59</v>
      </c>
      <c r="K1266" s="393">
        <v>3</v>
      </c>
      <c r="L1266" s="392">
        <v>5.1961524199999998</v>
      </c>
      <c r="M1266" s="393">
        <v>3</v>
      </c>
      <c r="N1266" s="392">
        <v>2</v>
      </c>
      <c r="O1266" s="393">
        <v>1</v>
      </c>
      <c r="P1266" s="392">
        <v>1.7320508100000001</v>
      </c>
      <c r="Q1266" s="393">
        <v>3</v>
      </c>
      <c r="R1266" s="392">
        <v>-3.38439026</v>
      </c>
      <c r="S1266" s="392">
        <v>0.25258546399999998</v>
      </c>
      <c r="T1266" s="392">
        <f t="shared" si="19"/>
        <v>-0.93442622950819676</v>
      </c>
      <c r="U1266" s="392"/>
    </row>
    <row r="1267" spans="1:21">
      <c r="A1267" s="392" t="s">
        <v>2220</v>
      </c>
      <c r="B1267" s="392" t="s">
        <v>44</v>
      </c>
      <c r="C1267" s="392" t="s">
        <v>73</v>
      </c>
      <c r="D1267" s="393">
        <v>61</v>
      </c>
      <c r="E1267" s="393">
        <v>0.1052</v>
      </c>
      <c r="F1267" s="394"/>
      <c r="G1267" s="394"/>
      <c r="H1267" s="394" t="s">
        <v>100</v>
      </c>
      <c r="I1267" s="394"/>
      <c r="J1267" s="392">
        <v>54.222222199999997</v>
      </c>
      <c r="K1267" s="393">
        <v>2.6666666700000001</v>
      </c>
      <c r="L1267" s="392">
        <v>4.6188021499999996</v>
      </c>
      <c r="M1267" s="393">
        <v>3</v>
      </c>
      <c r="N1267" s="392">
        <v>6.9696969700000002</v>
      </c>
      <c r="O1267" s="393">
        <v>2.1645021600000001</v>
      </c>
      <c r="P1267" s="392">
        <v>3.74902772</v>
      </c>
      <c r="Q1267" s="393">
        <v>3</v>
      </c>
      <c r="R1267" s="392">
        <v>-2.0515190799999998</v>
      </c>
      <c r="S1267" s="392">
        <v>9.8865600999999997E-2</v>
      </c>
      <c r="T1267" s="392">
        <f t="shared" si="19"/>
        <v>-0.772202046788656</v>
      </c>
      <c r="U1267" s="392"/>
    </row>
    <row r="1268" spans="1:21">
      <c r="A1268" s="392" t="s">
        <v>2220</v>
      </c>
      <c r="B1268" s="392" t="s">
        <v>44</v>
      </c>
      <c r="C1268" s="392" t="s">
        <v>73</v>
      </c>
      <c r="D1268" s="393">
        <v>91.5</v>
      </c>
      <c r="E1268" s="393">
        <v>0.1578</v>
      </c>
      <c r="F1268" s="394"/>
      <c r="G1268" s="394"/>
      <c r="H1268" s="394" t="s">
        <v>100</v>
      </c>
      <c r="I1268" s="394"/>
      <c r="J1268" s="392">
        <v>60.222222199999997</v>
      </c>
      <c r="K1268" s="393">
        <v>2</v>
      </c>
      <c r="L1268" s="392">
        <v>3.4641016200000001</v>
      </c>
      <c r="M1268" s="393">
        <v>3</v>
      </c>
      <c r="N1268" s="392">
        <v>17.359307399999999</v>
      </c>
      <c r="O1268" s="393">
        <v>2.3809523800000001</v>
      </c>
      <c r="P1268" s="392">
        <v>4.1239304900000002</v>
      </c>
      <c r="Q1268" s="393">
        <v>3</v>
      </c>
      <c r="R1268" s="392">
        <v>-1.24391261</v>
      </c>
      <c r="S1268" s="392">
        <v>1.9914998E-2</v>
      </c>
      <c r="T1268" s="392">
        <f t="shared" si="19"/>
        <v>-0.55248865317551044</v>
      </c>
      <c r="U1268" s="392"/>
    </row>
    <row r="1269" spans="1:21">
      <c r="A1269" s="392" t="s">
        <v>2220</v>
      </c>
      <c r="B1269" s="392" t="s">
        <v>44</v>
      </c>
      <c r="C1269" s="392" t="s">
        <v>73</v>
      </c>
      <c r="D1269" s="393">
        <v>122</v>
      </c>
      <c r="E1269" s="393">
        <v>0.21029999999999999</v>
      </c>
      <c r="F1269" s="394"/>
      <c r="G1269" s="394"/>
      <c r="H1269" s="394" t="s">
        <v>100</v>
      </c>
      <c r="I1269" s="394"/>
      <c r="J1269" s="392">
        <v>60</v>
      </c>
      <c r="K1269" s="393">
        <v>2</v>
      </c>
      <c r="L1269" s="392">
        <v>3.4641016200000001</v>
      </c>
      <c r="M1269" s="393">
        <v>3</v>
      </c>
      <c r="N1269" s="392">
        <v>31.428571399999999</v>
      </c>
      <c r="O1269" s="393">
        <v>1.73160173</v>
      </c>
      <c r="P1269" s="392">
        <v>2.9992221799999998</v>
      </c>
      <c r="Q1269" s="393">
        <v>3</v>
      </c>
      <c r="R1269" s="392">
        <v>-0.64662715999999998</v>
      </c>
      <c r="S1269" s="392">
        <v>4.1467259999999999E-3</v>
      </c>
      <c r="T1269" s="392">
        <f t="shared" si="19"/>
        <v>-0.3125000004101563</v>
      </c>
      <c r="U1269" s="392"/>
    </row>
    <row r="1270" spans="1:21">
      <c r="A1270" s="392" t="s">
        <v>2220</v>
      </c>
      <c r="B1270" s="392" t="s">
        <v>44</v>
      </c>
      <c r="C1270" s="392" t="s">
        <v>73</v>
      </c>
      <c r="D1270" s="393">
        <v>153</v>
      </c>
      <c r="E1270" s="393">
        <v>0.26290000000000002</v>
      </c>
      <c r="F1270" s="394"/>
      <c r="G1270" s="394"/>
      <c r="H1270" s="394" t="s">
        <v>100</v>
      </c>
      <c r="I1270" s="394"/>
      <c r="J1270" s="392">
        <v>55.777777800000003</v>
      </c>
      <c r="K1270" s="393">
        <v>2.6666666700000001</v>
      </c>
      <c r="L1270" s="392">
        <v>4.6188021499999996</v>
      </c>
      <c r="M1270" s="393">
        <v>3</v>
      </c>
      <c r="N1270" s="392">
        <v>30.5627706</v>
      </c>
      <c r="O1270" s="393">
        <v>2.3809523800000001</v>
      </c>
      <c r="P1270" s="392">
        <v>4.1239304900000002</v>
      </c>
      <c r="Q1270" s="393">
        <v>3</v>
      </c>
      <c r="R1270" s="392">
        <v>-0.60159291999999998</v>
      </c>
      <c r="S1270" s="392">
        <v>8.3546620000000005E-3</v>
      </c>
      <c r="T1270" s="392">
        <f t="shared" si="19"/>
        <v>-0.29204131392799909</v>
      </c>
      <c r="U1270" s="392"/>
    </row>
    <row r="1271" spans="1:21">
      <c r="A1271" s="392" t="s">
        <v>2220</v>
      </c>
      <c r="B1271" s="392" t="s">
        <v>44</v>
      </c>
      <c r="C1271" s="392" t="s">
        <v>73</v>
      </c>
      <c r="D1271" s="393">
        <v>183</v>
      </c>
      <c r="E1271" s="393">
        <v>0.3155</v>
      </c>
      <c r="F1271" s="394"/>
      <c r="G1271" s="394"/>
      <c r="H1271" s="394" t="s">
        <v>100</v>
      </c>
      <c r="I1271" s="394"/>
      <c r="J1271" s="392">
        <v>46.222222199999997</v>
      </c>
      <c r="K1271" s="393">
        <v>3.3333333299999999</v>
      </c>
      <c r="L1271" s="392">
        <v>5.7735026899999999</v>
      </c>
      <c r="M1271" s="393">
        <v>3</v>
      </c>
      <c r="N1271" s="392">
        <v>30.346320299999999</v>
      </c>
      <c r="O1271" s="393">
        <v>4.1125541099999996</v>
      </c>
      <c r="P1271" s="392">
        <v>7.1231526699999996</v>
      </c>
      <c r="Q1271" s="393">
        <v>3</v>
      </c>
      <c r="R1271" s="392">
        <v>-0.42078541000000003</v>
      </c>
      <c r="S1271" s="392">
        <v>2.3566485000000002E-2</v>
      </c>
      <c r="T1271" s="392">
        <f t="shared" si="19"/>
        <v>-0.20734235472746526</v>
      </c>
      <c r="U1271" s="392"/>
    </row>
    <row r="1272" spans="1:21">
      <c r="A1272" s="392" t="s">
        <v>2220</v>
      </c>
      <c r="B1272" s="392" t="s">
        <v>44</v>
      </c>
      <c r="C1272" s="392" t="s">
        <v>73</v>
      </c>
      <c r="D1272" s="393">
        <v>214</v>
      </c>
      <c r="E1272" s="393">
        <v>0.36809999999999998</v>
      </c>
      <c r="F1272" s="394"/>
      <c r="G1272" s="394"/>
      <c r="H1272" s="394" t="s">
        <v>100</v>
      </c>
      <c r="I1272" s="394"/>
      <c r="J1272" s="392">
        <v>49.777777800000003</v>
      </c>
      <c r="K1272" s="393">
        <v>3.5555555600000002</v>
      </c>
      <c r="L1272" s="392">
        <v>6.1584028699999998</v>
      </c>
      <c r="M1272" s="393">
        <v>3</v>
      </c>
      <c r="N1272" s="392">
        <v>38.787878800000001</v>
      </c>
      <c r="O1272" s="393">
        <v>1.73160173</v>
      </c>
      <c r="P1272" s="392">
        <v>2.9992221799999998</v>
      </c>
      <c r="Q1272" s="393">
        <v>3</v>
      </c>
      <c r="R1272" s="392">
        <v>-0.24946086000000001</v>
      </c>
      <c r="S1272" s="392">
        <v>7.0950259999999999E-3</v>
      </c>
      <c r="T1272" s="392">
        <f t="shared" si="19"/>
        <v>-0.1240875913068091</v>
      </c>
      <c r="U1272" s="392"/>
    </row>
    <row r="1273" spans="1:21">
      <c r="A1273" s="392" t="s">
        <v>2220</v>
      </c>
      <c r="B1273" s="392" t="s">
        <v>44</v>
      </c>
      <c r="C1273" s="392" t="s">
        <v>73</v>
      </c>
      <c r="D1273" s="393">
        <v>244</v>
      </c>
      <c r="E1273" s="393">
        <v>0.42070000000000002</v>
      </c>
      <c r="F1273" s="394"/>
      <c r="G1273" s="394"/>
      <c r="H1273" s="394" t="s">
        <v>100</v>
      </c>
      <c r="I1273" s="394"/>
      <c r="J1273" s="392">
        <v>48.222222199999997</v>
      </c>
      <c r="K1273" s="393">
        <v>2.88888889</v>
      </c>
      <c r="L1273" s="392">
        <v>5.0037023300000003</v>
      </c>
      <c r="M1273" s="393">
        <v>3</v>
      </c>
      <c r="N1273" s="392">
        <v>35.108225099999999</v>
      </c>
      <c r="O1273" s="393">
        <v>4.1125541099999996</v>
      </c>
      <c r="P1273" s="392">
        <v>7.1231526699999996</v>
      </c>
      <c r="Q1273" s="393">
        <v>3</v>
      </c>
      <c r="R1273" s="392">
        <v>-0.31738452</v>
      </c>
      <c r="S1273" s="392">
        <v>1.7310572E-2</v>
      </c>
      <c r="T1273" s="392">
        <f t="shared" si="19"/>
        <v>-0.15737341541907213</v>
      </c>
      <c r="U1273" s="392"/>
    </row>
    <row r="1274" spans="1:21">
      <c r="A1274" s="392" t="s">
        <v>2220</v>
      </c>
      <c r="B1274" s="392" t="s">
        <v>44</v>
      </c>
      <c r="C1274" s="392" t="s">
        <v>73</v>
      </c>
      <c r="D1274" s="393">
        <v>275</v>
      </c>
      <c r="E1274" s="393">
        <v>0.4733</v>
      </c>
      <c r="F1274" s="394"/>
      <c r="G1274" s="394"/>
      <c r="H1274" s="394" t="s">
        <v>100</v>
      </c>
      <c r="I1274" s="394"/>
      <c r="J1274" s="392">
        <v>55.111111100000002</v>
      </c>
      <c r="K1274" s="393">
        <v>1.5555555599999999</v>
      </c>
      <c r="L1274" s="392">
        <v>2.69430126</v>
      </c>
      <c r="M1274" s="393">
        <v>3</v>
      </c>
      <c r="N1274" s="392">
        <v>39.653679699999998</v>
      </c>
      <c r="O1274" s="393">
        <v>2.3809523800000001</v>
      </c>
      <c r="P1274" s="392">
        <v>4.1239304900000002</v>
      </c>
      <c r="Q1274" s="393">
        <v>3</v>
      </c>
      <c r="R1274" s="392">
        <v>-0.3291676</v>
      </c>
      <c r="S1274" s="392">
        <v>4.4019380000000002E-3</v>
      </c>
      <c r="T1274" s="392">
        <f t="shared" si="19"/>
        <v>-0.16311365507705003</v>
      </c>
      <c r="U1274" s="392"/>
    </row>
    <row r="1275" spans="1:21">
      <c r="A1275" s="392" t="s">
        <v>2220</v>
      </c>
      <c r="B1275" s="392" t="s">
        <v>44</v>
      </c>
      <c r="C1275" s="392" t="s">
        <v>73</v>
      </c>
      <c r="D1275" s="393">
        <v>305</v>
      </c>
      <c r="E1275" s="393">
        <v>0.52590000000000003</v>
      </c>
      <c r="F1275" s="394"/>
      <c r="G1275" s="394"/>
      <c r="H1275" s="394" t="s">
        <v>100</v>
      </c>
      <c r="I1275" s="394"/>
      <c r="J1275" s="392">
        <v>38.222222199999997</v>
      </c>
      <c r="K1275" s="393">
        <v>4.4444444399999998</v>
      </c>
      <c r="L1275" s="392">
        <v>7.6980035899999999</v>
      </c>
      <c r="M1275" s="393">
        <v>3</v>
      </c>
      <c r="N1275" s="392">
        <v>35.5411255</v>
      </c>
      <c r="O1275" s="393">
        <v>4.3290043300000001</v>
      </c>
      <c r="P1275" s="392">
        <v>7.4980554399999999</v>
      </c>
      <c r="Q1275" s="393">
        <v>3</v>
      </c>
      <c r="R1275" s="392">
        <v>-7.2726589999999994E-2</v>
      </c>
      <c r="S1275" s="392">
        <v>2.8356715000000001E-2</v>
      </c>
      <c r="T1275" s="392">
        <f t="shared" si="19"/>
        <v>-3.6347275219993813E-2</v>
      </c>
      <c r="U1275" s="392"/>
    </row>
    <row r="1276" spans="1:21">
      <c r="A1276" s="392" t="s">
        <v>2220</v>
      </c>
      <c r="B1276" s="392" t="s">
        <v>44</v>
      </c>
      <c r="C1276" s="392" t="s">
        <v>73</v>
      </c>
      <c r="D1276" s="393">
        <v>336</v>
      </c>
      <c r="E1276" s="393">
        <v>0.57840000000000003</v>
      </c>
      <c r="F1276" s="394"/>
      <c r="G1276" s="394"/>
      <c r="H1276" s="394" t="s">
        <v>100</v>
      </c>
      <c r="I1276" s="394"/>
      <c r="J1276" s="392">
        <v>41.3333333</v>
      </c>
      <c r="K1276" s="393">
        <v>3.7777777800000001</v>
      </c>
      <c r="L1276" s="392">
        <v>6.5433030499999996</v>
      </c>
      <c r="M1276" s="393">
        <v>3</v>
      </c>
      <c r="N1276" s="392">
        <v>34.675324699999997</v>
      </c>
      <c r="O1276" s="393">
        <v>2.8138528100000002</v>
      </c>
      <c r="P1276" s="392">
        <v>4.8737360399999998</v>
      </c>
      <c r="Q1276" s="393">
        <v>3</v>
      </c>
      <c r="R1276" s="392">
        <v>-0.17564094999999999</v>
      </c>
      <c r="S1276" s="392">
        <v>1.4938656E-2</v>
      </c>
      <c r="T1276" s="392">
        <f t="shared" si="19"/>
        <v>-8.7595397355917037E-2</v>
      </c>
      <c r="U1276" s="392"/>
    </row>
    <row r="1277" spans="1:21">
      <c r="A1277" s="392" t="s">
        <v>2220</v>
      </c>
      <c r="B1277" s="392" t="s">
        <v>44</v>
      </c>
      <c r="C1277" s="392" t="s">
        <v>73</v>
      </c>
      <c r="D1277" s="393">
        <v>366</v>
      </c>
      <c r="E1277" s="393">
        <v>0.63100000000000001</v>
      </c>
      <c r="F1277" s="394"/>
      <c r="G1277" s="394"/>
      <c r="H1277" s="394" t="s">
        <v>100</v>
      </c>
      <c r="I1277" s="394"/>
      <c r="J1277" s="392">
        <v>51.777777800000003</v>
      </c>
      <c r="K1277" s="393">
        <v>2.4444444399999998</v>
      </c>
      <c r="L1277" s="392">
        <v>4.2339019699999998</v>
      </c>
      <c r="M1277" s="393">
        <v>3</v>
      </c>
      <c r="N1277" s="392">
        <v>55.670995699999999</v>
      </c>
      <c r="O1277" s="393">
        <v>3.6796536799999999</v>
      </c>
      <c r="P1277" s="392">
        <v>6.37334713</v>
      </c>
      <c r="Q1277" s="393">
        <v>3</v>
      </c>
      <c r="R1277" s="392">
        <v>7.2498229999999997E-2</v>
      </c>
      <c r="S1277" s="392">
        <v>6.5975499999999998E-3</v>
      </c>
      <c r="T1277" s="392">
        <f t="shared" si="19"/>
        <v>3.6233246533986692E-2</v>
      </c>
      <c r="U1277" s="392"/>
    </row>
    <row r="1278" spans="1:21">
      <c r="A1278" s="392" t="s">
        <v>2220</v>
      </c>
      <c r="B1278" s="392" t="s">
        <v>44</v>
      </c>
      <c r="C1278" s="392" t="s">
        <v>73</v>
      </c>
      <c r="D1278" s="393">
        <v>397</v>
      </c>
      <c r="E1278" s="393">
        <v>0.68359999999999999</v>
      </c>
      <c r="F1278" s="394"/>
      <c r="G1278" s="394"/>
      <c r="H1278" s="394" t="s">
        <v>100</v>
      </c>
      <c r="I1278" s="394"/>
      <c r="J1278" s="392">
        <v>58.6666667</v>
      </c>
      <c r="K1278" s="393">
        <v>2.4444444399999998</v>
      </c>
      <c r="L1278" s="392">
        <v>4.2339019699999998</v>
      </c>
      <c r="M1278" s="393">
        <v>3</v>
      </c>
      <c r="N1278" s="392">
        <v>55.021644999999999</v>
      </c>
      <c r="O1278" s="393">
        <v>2.8138528100000002</v>
      </c>
      <c r="P1278" s="392">
        <v>4.8737360399999998</v>
      </c>
      <c r="Q1278" s="393">
        <v>3</v>
      </c>
      <c r="R1278" s="392">
        <v>-6.4145049999999995E-2</v>
      </c>
      <c r="S1278" s="392">
        <v>4.3514959999999998E-3</v>
      </c>
      <c r="T1278" s="392">
        <f t="shared" si="19"/>
        <v>-3.2061534255328386E-2</v>
      </c>
      <c r="U1278" s="392"/>
    </row>
    <row r="1279" spans="1:21">
      <c r="A1279" s="392" t="s">
        <v>2220</v>
      </c>
      <c r="B1279" s="392" t="s">
        <v>44</v>
      </c>
      <c r="C1279" s="392" t="s">
        <v>73</v>
      </c>
      <c r="D1279" s="393">
        <v>427</v>
      </c>
      <c r="E1279" s="393">
        <v>0.73619999999999997</v>
      </c>
      <c r="F1279" s="394"/>
      <c r="G1279" s="394"/>
      <c r="H1279" s="394" t="s">
        <v>100</v>
      </c>
      <c r="I1279" s="394"/>
      <c r="J1279" s="392">
        <v>60.222222199999997</v>
      </c>
      <c r="K1279" s="393">
        <v>2.2222222199999999</v>
      </c>
      <c r="L1279" s="392">
        <v>3.84900179</v>
      </c>
      <c r="M1279" s="393">
        <v>3</v>
      </c>
      <c r="N1279" s="392">
        <v>55.238095199999997</v>
      </c>
      <c r="O1279" s="393">
        <v>2.8138528100000002</v>
      </c>
      <c r="P1279" s="392">
        <v>4.8737360399999998</v>
      </c>
      <c r="Q1279" s="393">
        <v>3</v>
      </c>
      <c r="R1279" s="392">
        <v>-8.6388580000000006E-2</v>
      </c>
      <c r="S1279" s="392">
        <v>3.9565659999999999E-3</v>
      </c>
      <c r="T1279" s="392">
        <f t="shared" ref="T1279:T1342" si="20">(N1279-J1279)/(J1279+N1279)</f>
        <v>-4.3167445857030022E-2</v>
      </c>
      <c r="U1279" s="392"/>
    </row>
    <row r="1280" spans="1:21">
      <c r="A1280" s="392" t="s">
        <v>2220</v>
      </c>
      <c r="B1280" s="392" t="s">
        <v>44</v>
      </c>
      <c r="C1280" s="392" t="s">
        <v>73</v>
      </c>
      <c r="D1280" s="393">
        <v>458</v>
      </c>
      <c r="E1280" s="393">
        <v>0.78879999999999995</v>
      </c>
      <c r="F1280" s="394"/>
      <c r="G1280" s="394"/>
      <c r="H1280" s="394" t="s">
        <v>100</v>
      </c>
      <c r="I1280" s="394"/>
      <c r="J1280" s="392">
        <v>58.888888899999998</v>
      </c>
      <c r="K1280" s="393">
        <v>3.5555555600000002</v>
      </c>
      <c r="L1280" s="392">
        <v>6.1584028699999998</v>
      </c>
      <c r="M1280" s="393">
        <v>3</v>
      </c>
      <c r="N1280" s="392">
        <v>53.722943700000002</v>
      </c>
      <c r="O1280" s="393">
        <v>4.1125541099999996</v>
      </c>
      <c r="P1280" s="392">
        <v>7.1231526699999996</v>
      </c>
      <c r="Q1280" s="393">
        <v>3</v>
      </c>
      <c r="R1280" s="392">
        <v>-9.1812260000000007E-2</v>
      </c>
      <c r="S1280" s="392">
        <v>9.5055069999999998E-3</v>
      </c>
      <c r="T1280" s="392">
        <f t="shared" si="20"/>
        <v>-4.587391112219584E-2</v>
      </c>
      <c r="U1280" s="392"/>
    </row>
    <row r="1281" spans="1:21">
      <c r="A1281" s="392" t="s">
        <v>2220</v>
      </c>
      <c r="B1281" s="392" t="s">
        <v>44</v>
      </c>
      <c r="C1281" s="392" t="s">
        <v>73</v>
      </c>
      <c r="D1281" s="393">
        <v>519</v>
      </c>
      <c r="E1281" s="393">
        <v>0.89400000000000002</v>
      </c>
      <c r="F1281" s="394"/>
      <c r="G1281" s="394"/>
      <c r="H1281" s="394" t="s">
        <v>100</v>
      </c>
      <c r="I1281" s="394"/>
      <c r="J1281" s="392">
        <v>55.3333333</v>
      </c>
      <c r="K1281" s="393">
        <v>2.6666666700000001</v>
      </c>
      <c r="L1281" s="392">
        <v>4.6188021499999996</v>
      </c>
      <c r="M1281" s="393">
        <v>3</v>
      </c>
      <c r="N1281" s="392">
        <v>48.528138499999997</v>
      </c>
      <c r="O1281" s="393">
        <v>4.7619047600000002</v>
      </c>
      <c r="P1281" s="392">
        <v>8.2478609899999995</v>
      </c>
      <c r="Q1281" s="393">
        <v>3</v>
      </c>
      <c r="R1281" s="392">
        <v>-0.13123169000000001</v>
      </c>
      <c r="S1281" s="392">
        <v>1.1951387000000001E-2</v>
      </c>
      <c r="T1281" s="392">
        <f t="shared" si="20"/>
        <v>-6.5521840602301207E-2</v>
      </c>
      <c r="U1281" s="392"/>
    </row>
    <row r="1282" spans="1:21">
      <c r="A1282" s="392" t="s">
        <v>2220</v>
      </c>
      <c r="B1282" s="392" t="s">
        <v>44</v>
      </c>
      <c r="C1282" s="392" t="s">
        <v>73</v>
      </c>
      <c r="D1282" s="393">
        <v>549</v>
      </c>
      <c r="E1282" s="393">
        <v>0.9466</v>
      </c>
      <c r="F1282" s="394"/>
      <c r="G1282" s="394"/>
      <c r="H1282" s="394" t="s">
        <v>100</v>
      </c>
      <c r="I1282" s="394"/>
      <c r="J1282" s="392">
        <v>51.555555599999998</v>
      </c>
      <c r="K1282" s="393">
        <v>3.7777777800000001</v>
      </c>
      <c r="L1282" s="392">
        <v>6.5433030499999996</v>
      </c>
      <c r="M1282" s="393">
        <v>3</v>
      </c>
      <c r="N1282" s="392">
        <v>51.991342000000003</v>
      </c>
      <c r="O1282" s="393">
        <v>2.3809523800000001</v>
      </c>
      <c r="P1282" s="392">
        <v>4.1239304900000002</v>
      </c>
      <c r="Q1282" s="393">
        <v>3</v>
      </c>
      <c r="R1282" s="392">
        <v>8.4172299999999995E-3</v>
      </c>
      <c r="S1282" s="392">
        <v>7.4665499999999997E-3</v>
      </c>
      <c r="T1282" s="392">
        <f t="shared" si="20"/>
        <v>4.2085896352340828E-3</v>
      </c>
      <c r="U1282" s="392"/>
    </row>
    <row r="1283" spans="1:21">
      <c r="A1283" s="392" t="s">
        <v>2220</v>
      </c>
      <c r="B1283" s="392" t="s">
        <v>44</v>
      </c>
      <c r="C1283" s="392" t="s">
        <v>73</v>
      </c>
      <c r="D1283" s="393">
        <v>580</v>
      </c>
      <c r="E1283" s="393">
        <v>1</v>
      </c>
      <c r="F1283" s="394"/>
      <c r="G1283" s="394"/>
      <c r="H1283" s="394" t="s">
        <v>100</v>
      </c>
      <c r="I1283" s="394" t="s">
        <v>100</v>
      </c>
      <c r="J1283" s="392">
        <v>50.444444400000002</v>
      </c>
      <c r="K1283" s="393">
        <v>3.5555555600000002</v>
      </c>
      <c r="L1283" s="392">
        <v>6.1584028699999998</v>
      </c>
      <c r="M1283" s="393">
        <v>3</v>
      </c>
      <c r="N1283" s="392">
        <v>47.662337700000002</v>
      </c>
      <c r="O1283" s="393">
        <v>2.1645021600000001</v>
      </c>
      <c r="P1283" s="392">
        <v>3.74902772</v>
      </c>
      <c r="Q1283" s="393">
        <v>3</v>
      </c>
      <c r="R1283" s="392">
        <v>-5.67311E-2</v>
      </c>
      <c r="S1283" s="392">
        <v>7.0304399999999998E-3</v>
      </c>
      <c r="T1283" s="392">
        <f t="shared" si="20"/>
        <v>-2.8357944684845593E-2</v>
      </c>
      <c r="U1283" s="392"/>
    </row>
    <row r="1284" spans="1:21">
      <c r="A1284" s="392" t="s">
        <v>2221</v>
      </c>
      <c r="B1284" s="392" t="s">
        <v>44</v>
      </c>
      <c r="C1284" s="392" t="s">
        <v>73</v>
      </c>
      <c r="D1284" s="393">
        <v>30.5</v>
      </c>
      <c r="E1284" s="393">
        <v>5.2600000000000001E-2</v>
      </c>
      <c r="F1284" s="394"/>
      <c r="G1284" s="394" t="s">
        <v>100</v>
      </c>
      <c r="H1284" s="394" t="s">
        <v>100</v>
      </c>
      <c r="I1284" s="394"/>
      <c r="J1284" s="392">
        <v>59</v>
      </c>
      <c r="K1284" s="393">
        <v>3</v>
      </c>
      <c r="L1284" s="392">
        <v>5.1961524199999998</v>
      </c>
      <c r="M1284" s="393">
        <v>3</v>
      </c>
      <c r="N1284" s="392">
        <v>1</v>
      </c>
      <c r="O1284" s="393">
        <v>1</v>
      </c>
      <c r="P1284" s="392">
        <v>1.7320508100000001</v>
      </c>
      <c r="Q1284" s="393">
        <v>3</v>
      </c>
      <c r="R1284" s="392">
        <v>-4.0775374400000004</v>
      </c>
      <c r="S1284" s="392">
        <v>1.002585464</v>
      </c>
      <c r="T1284" s="392">
        <f t="shared" si="20"/>
        <v>-0.96666666666666667</v>
      </c>
      <c r="U1284" s="392"/>
    </row>
    <row r="1285" spans="1:21">
      <c r="A1285" s="392" t="s">
        <v>2221</v>
      </c>
      <c r="B1285" s="392" t="s">
        <v>44</v>
      </c>
      <c r="C1285" s="392" t="s">
        <v>73</v>
      </c>
      <c r="D1285" s="393">
        <v>61</v>
      </c>
      <c r="E1285" s="393">
        <v>0.1052</v>
      </c>
      <c r="F1285" s="394"/>
      <c r="G1285" s="394"/>
      <c r="H1285" s="394" t="s">
        <v>100</v>
      </c>
      <c r="I1285" s="394"/>
      <c r="J1285" s="392">
        <v>53</v>
      </c>
      <c r="K1285" s="393">
        <v>3.5</v>
      </c>
      <c r="L1285" s="392">
        <v>6.0621778300000004</v>
      </c>
      <c r="M1285" s="393">
        <v>3</v>
      </c>
      <c r="N1285" s="392">
        <v>1</v>
      </c>
      <c r="O1285" s="393">
        <v>1</v>
      </c>
      <c r="P1285" s="392">
        <v>1.7320508100000001</v>
      </c>
      <c r="Q1285" s="393">
        <v>3</v>
      </c>
      <c r="R1285" s="392">
        <v>-3.9702919099999998</v>
      </c>
      <c r="S1285" s="392">
        <v>1.004360983</v>
      </c>
      <c r="T1285" s="392">
        <f t="shared" si="20"/>
        <v>-0.96296296296296291</v>
      </c>
      <c r="U1285" s="392"/>
    </row>
    <row r="1286" spans="1:21">
      <c r="A1286" s="392" t="s">
        <v>2221</v>
      </c>
      <c r="B1286" s="392" t="s">
        <v>44</v>
      </c>
      <c r="C1286" s="392" t="s">
        <v>73</v>
      </c>
      <c r="D1286" s="393">
        <v>91.5</v>
      </c>
      <c r="E1286" s="393">
        <v>0.1578</v>
      </c>
      <c r="F1286" s="394"/>
      <c r="G1286" s="394"/>
      <c r="H1286" s="394" t="s">
        <v>100</v>
      </c>
      <c r="I1286" s="394"/>
      <c r="J1286" s="392">
        <v>56</v>
      </c>
      <c r="K1286" s="393">
        <v>3</v>
      </c>
      <c r="L1286" s="392">
        <v>5.1961524199999998</v>
      </c>
      <c r="M1286" s="393">
        <v>3</v>
      </c>
      <c r="N1286" s="392">
        <v>1.5</v>
      </c>
      <c r="O1286" s="393">
        <v>1</v>
      </c>
      <c r="P1286" s="392">
        <v>1.7320508100000001</v>
      </c>
      <c r="Q1286" s="393">
        <v>3</v>
      </c>
      <c r="R1286" s="392">
        <v>-3.6198865800000002</v>
      </c>
      <c r="S1286" s="392">
        <v>0.44731434199999998</v>
      </c>
      <c r="T1286" s="392">
        <f t="shared" si="20"/>
        <v>-0.94782608695652171</v>
      </c>
      <c r="U1286" s="392"/>
    </row>
    <row r="1287" spans="1:21">
      <c r="A1287" s="392" t="s">
        <v>2221</v>
      </c>
      <c r="B1287" s="392" t="s">
        <v>44</v>
      </c>
      <c r="C1287" s="392" t="s">
        <v>73</v>
      </c>
      <c r="D1287" s="393">
        <v>122</v>
      </c>
      <c r="E1287" s="393">
        <v>0.21029999999999999</v>
      </c>
      <c r="F1287" s="394"/>
      <c r="G1287" s="394"/>
      <c r="H1287" s="394" t="s">
        <v>100</v>
      </c>
      <c r="I1287" s="394"/>
      <c r="J1287" s="392">
        <v>59.3333333</v>
      </c>
      <c r="K1287" s="392">
        <v>3.5555555600000002</v>
      </c>
      <c r="L1287" s="392">
        <v>6.1584028699999998</v>
      </c>
      <c r="M1287" s="393">
        <v>3</v>
      </c>
      <c r="N1287" s="392">
        <v>1</v>
      </c>
      <c r="O1287" s="393">
        <v>1</v>
      </c>
      <c r="P1287" s="392">
        <v>2</v>
      </c>
      <c r="Q1287" s="393">
        <v>4</v>
      </c>
      <c r="R1287" s="392">
        <v>-4.0831712600000003</v>
      </c>
      <c r="S1287" s="392">
        <v>1.003591017</v>
      </c>
      <c r="T1287" s="392">
        <f t="shared" si="20"/>
        <v>-0.96685082871096728</v>
      </c>
      <c r="U1287" s="392"/>
    </row>
    <row r="1288" spans="1:21">
      <c r="A1288" s="392" t="s">
        <v>2221</v>
      </c>
      <c r="B1288" s="392" t="s">
        <v>44</v>
      </c>
      <c r="C1288" s="392" t="s">
        <v>73</v>
      </c>
      <c r="D1288" s="393">
        <v>153</v>
      </c>
      <c r="E1288" s="393">
        <v>0.26290000000000002</v>
      </c>
      <c r="F1288" s="394"/>
      <c r="G1288" s="394"/>
      <c r="H1288" s="394" t="s">
        <v>100</v>
      </c>
      <c r="I1288" s="394"/>
      <c r="J1288" s="392">
        <v>55.7</v>
      </c>
      <c r="K1288" s="393">
        <v>3</v>
      </c>
      <c r="L1288" s="392">
        <v>5.1961524199999998</v>
      </c>
      <c r="M1288" s="393">
        <v>3</v>
      </c>
      <c r="N1288" s="392">
        <v>1</v>
      </c>
      <c r="O1288" s="393">
        <v>1</v>
      </c>
      <c r="P1288" s="392">
        <v>2.2360679800000001</v>
      </c>
      <c r="Q1288" s="393">
        <v>5</v>
      </c>
      <c r="R1288" s="392">
        <v>-4.0199801500000003</v>
      </c>
      <c r="S1288" s="392">
        <v>1.0029008960000001</v>
      </c>
      <c r="T1288" s="392">
        <f t="shared" si="20"/>
        <v>-0.96472663139329806</v>
      </c>
      <c r="U1288" s="392"/>
    </row>
    <row r="1289" spans="1:21">
      <c r="A1289" s="392" t="s">
        <v>2221</v>
      </c>
      <c r="B1289" s="392" t="s">
        <v>44</v>
      </c>
      <c r="C1289" s="392" t="s">
        <v>73</v>
      </c>
      <c r="D1289" s="393">
        <v>183</v>
      </c>
      <c r="E1289" s="393">
        <v>0.3155</v>
      </c>
      <c r="F1289" s="394"/>
      <c r="G1289" s="394"/>
      <c r="H1289" s="394" t="s">
        <v>100</v>
      </c>
      <c r="I1289" s="394"/>
      <c r="J1289" s="392">
        <v>50</v>
      </c>
      <c r="K1289" s="393">
        <v>2.5</v>
      </c>
      <c r="L1289" s="392">
        <v>4.3301270199999999</v>
      </c>
      <c r="M1289" s="393">
        <v>3</v>
      </c>
      <c r="N1289" s="392">
        <v>1.5</v>
      </c>
      <c r="O1289" s="393">
        <v>1</v>
      </c>
      <c r="P1289" s="392">
        <v>2.4494897400000002</v>
      </c>
      <c r="Q1289" s="393">
        <v>6</v>
      </c>
      <c r="R1289" s="392">
        <v>-3.5065578999999998</v>
      </c>
      <c r="S1289" s="392">
        <v>0.446944444</v>
      </c>
      <c r="T1289" s="392">
        <f t="shared" si="20"/>
        <v>-0.94174757281553401</v>
      </c>
      <c r="U1289" s="392"/>
    </row>
    <row r="1290" spans="1:21">
      <c r="A1290" s="392" t="s">
        <v>2221</v>
      </c>
      <c r="B1290" s="392" t="s">
        <v>44</v>
      </c>
      <c r="C1290" s="392" t="s">
        <v>73</v>
      </c>
      <c r="D1290" s="393">
        <v>214</v>
      </c>
      <c r="E1290" s="393">
        <v>0.36809999999999998</v>
      </c>
      <c r="F1290" s="394"/>
      <c r="G1290" s="394"/>
      <c r="H1290" s="394" t="s">
        <v>100</v>
      </c>
      <c r="I1290" s="394"/>
      <c r="J1290" s="392">
        <v>56</v>
      </c>
      <c r="K1290" s="393">
        <v>2.6</v>
      </c>
      <c r="L1290" s="392">
        <v>4.5033320999999997</v>
      </c>
      <c r="M1290" s="393">
        <v>3</v>
      </c>
      <c r="N1290" s="392">
        <v>1.5</v>
      </c>
      <c r="O1290" s="393">
        <v>1</v>
      </c>
      <c r="P1290" s="392">
        <v>2.6457513100000001</v>
      </c>
      <c r="Q1290" s="393">
        <v>7</v>
      </c>
      <c r="R1290" s="392">
        <v>-3.6198865800000002</v>
      </c>
      <c r="S1290" s="392">
        <v>0.44660005699999999</v>
      </c>
      <c r="T1290" s="392">
        <f t="shared" si="20"/>
        <v>-0.94782608695652171</v>
      </c>
      <c r="U1290" s="392"/>
    </row>
    <row r="1291" spans="1:21">
      <c r="A1291" s="392" t="s">
        <v>2221</v>
      </c>
      <c r="B1291" s="392" t="s">
        <v>44</v>
      </c>
      <c r="C1291" s="392" t="s">
        <v>73</v>
      </c>
      <c r="D1291" s="393">
        <v>244</v>
      </c>
      <c r="E1291" s="393">
        <v>0.42070000000000002</v>
      </c>
      <c r="F1291" s="394"/>
      <c r="G1291" s="394"/>
      <c r="H1291" s="394" t="s">
        <v>100</v>
      </c>
      <c r="I1291" s="394"/>
      <c r="J1291" s="392">
        <v>46.6666667</v>
      </c>
      <c r="K1291" s="392">
        <v>3.7777777800000001</v>
      </c>
      <c r="L1291" s="392">
        <v>6.5433030499999996</v>
      </c>
      <c r="M1291" s="393">
        <v>3</v>
      </c>
      <c r="N1291" s="392">
        <v>1</v>
      </c>
      <c r="O1291" s="393">
        <v>1</v>
      </c>
      <c r="P1291" s="392">
        <v>2.8284271200000002</v>
      </c>
      <c r="Q1291" s="393">
        <v>8</v>
      </c>
      <c r="R1291" s="392">
        <v>-3.8430301299999998</v>
      </c>
      <c r="S1291" s="392">
        <v>1.0065532880000001</v>
      </c>
      <c r="T1291" s="392">
        <f t="shared" si="20"/>
        <v>-0.95804195807129933</v>
      </c>
      <c r="U1291" s="392"/>
    </row>
    <row r="1292" spans="1:21">
      <c r="A1292" s="392" t="s">
        <v>2221</v>
      </c>
      <c r="B1292" s="392" t="s">
        <v>44</v>
      </c>
      <c r="C1292" s="392" t="s">
        <v>73</v>
      </c>
      <c r="D1292" s="393">
        <v>275</v>
      </c>
      <c r="E1292" s="393">
        <v>0.4733</v>
      </c>
      <c r="F1292" s="394"/>
      <c r="G1292" s="394"/>
      <c r="H1292" s="394" t="s">
        <v>100</v>
      </c>
      <c r="I1292" s="394"/>
      <c r="J1292" s="392">
        <v>51</v>
      </c>
      <c r="K1292" s="393">
        <v>1.5</v>
      </c>
      <c r="L1292" s="392">
        <v>2.5980762099999999</v>
      </c>
      <c r="M1292" s="393">
        <v>3</v>
      </c>
      <c r="N1292" s="392">
        <v>1</v>
      </c>
      <c r="O1292" s="393">
        <v>1</v>
      </c>
      <c r="P1292" s="392">
        <v>3</v>
      </c>
      <c r="Q1292" s="393">
        <v>9</v>
      </c>
      <c r="R1292" s="392">
        <v>-3.9318256300000001</v>
      </c>
      <c r="S1292" s="392">
        <v>1.000865052</v>
      </c>
      <c r="T1292" s="392">
        <f t="shared" si="20"/>
        <v>-0.96153846153846156</v>
      </c>
      <c r="U1292" s="392"/>
    </row>
    <row r="1293" spans="1:21">
      <c r="A1293" s="392" t="s">
        <v>2221</v>
      </c>
      <c r="B1293" s="392" t="s">
        <v>44</v>
      </c>
      <c r="C1293" s="392" t="s">
        <v>73</v>
      </c>
      <c r="D1293" s="393">
        <v>305</v>
      </c>
      <c r="E1293" s="393">
        <v>0.52590000000000003</v>
      </c>
      <c r="F1293" s="394"/>
      <c r="G1293" s="394"/>
      <c r="H1293" s="394" t="s">
        <v>100</v>
      </c>
      <c r="I1293" s="394"/>
      <c r="J1293" s="392">
        <v>41</v>
      </c>
      <c r="K1293" s="393">
        <v>0.4</v>
      </c>
      <c r="L1293" s="392">
        <v>0.69282032000000005</v>
      </c>
      <c r="M1293" s="393">
        <v>3</v>
      </c>
      <c r="N1293" s="392">
        <v>1</v>
      </c>
      <c r="O1293" s="393">
        <v>1</v>
      </c>
      <c r="P1293" s="392">
        <v>3.16227766</v>
      </c>
      <c r="Q1293" s="393">
        <v>10</v>
      </c>
      <c r="R1293" s="392">
        <v>-3.7135720700000001</v>
      </c>
      <c r="S1293" s="392">
        <v>1.0000951810000001</v>
      </c>
      <c r="T1293" s="392">
        <f t="shared" si="20"/>
        <v>-0.95238095238095233</v>
      </c>
      <c r="U1293" s="392"/>
    </row>
    <row r="1294" spans="1:21">
      <c r="A1294" s="392" t="s">
        <v>2221</v>
      </c>
      <c r="B1294" s="392" t="s">
        <v>44</v>
      </c>
      <c r="C1294" s="392" t="s">
        <v>73</v>
      </c>
      <c r="D1294" s="393">
        <v>336</v>
      </c>
      <c r="E1294" s="393">
        <v>0.57840000000000003</v>
      </c>
      <c r="F1294" s="394"/>
      <c r="G1294" s="394"/>
      <c r="H1294" s="394" t="s">
        <v>100</v>
      </c>
      <c r="I1294" s="394"/>
      <c r="J1294" s="392">
        <v>44.888888899999998</v>
      </c>
      <c r="K1294" s="393">
        <v>2.6666666700000001</v>
      </c>
      <c r="L1294" s="392">
        <v>4.6188021499999996</v>
      </c>
      <c r="M1294" s="393">
        <v>3</v>
      </c>
      <c r="N1294" s="392">
        <v>0.81480258000000005</v>
      </c>
      <c r="O1294" s="393">
        <v>0.64935065000000003</v>
      </c>
      <c r="P1294" s="392">
        <v>1.1247083200000001</v>
      </c>
      <c r="Q1294" s="393">
        <v>3</v>
      </c>
      <c r="R1294" s="392">
        <v>-4.0089997300000002</v>
      </c>
      <c r="S1294" s="392">
        <v>0.63864611000000004</v>
      </c>
      <c r="T1294" s="392">
        <f t="shared" si="20"/>
        <v>-0.96434412391583046</v>
      </c>
      <c r="U1294" s="392"/>
    </row>
    <row r="1295" spans="1:21">
      <c r="A1295" s="392" t="s">
        <v>2221</v>
      </c>
      <c r="B1295" s="392" t="s">
        <v>44</v>
      </c>
      <c r="C1295" s="392" t="s">
        <v>73</v>
      </c>
      <c r="D1295" s="393">
        <v>366</v>
      </c>
      <c r="E1295" s="393">
        <v>0.63100000000000001</v>
      </c>
      <c r="F1295" s="394"/>
      <c r="G1295" s="394"/>
      <c r="H1295" s="394" t="s">
        <v>100</v>
      </c>
      <c r="I1295" s="394"/>
      <c r="J1295" s="392">
        <v>56.888888899999998</v>
      </c>
      <c r="K1295" s="393">
        <v>4</v>
      </c>
      <c r="L1295" s="392">
        <v>6.9282032300000003</v>
      </c>
      <c r="M1295" s="393">
        <v>3</v>
      </c>
      <c r="N1295" s="392">
        <v>5.80451345</v>
      </c>
      <c r="O1295" s="393">
        <v>4.1132423500000002</v>
      </c>
      <c r="P1295" s="392">
        <v>7.1243447299999998</v>
      </c>
      <c r="Q1295" s="393">
        <v>3</v>
      </c>
      <c r="R1295" s="392">
        <v>-2.2824642499999999</v>
      </c>
      <c r="S1295" s="392">
        <v>0.50709787799999995</v>
      </c>
      <c r="T1295" s="392">
        <f t="shared" si="20"/>
        <v>-0.81482857103224349</v>
      </c>
      <c r="U1295" s="392"/>
    </row>
    <row r="1296" spans="1:21">
      <c r="A1296" s="392" t="s">
        <v>2221</v>
      </c>
      <c r="B1296" s="392" t="s">
        <v>44</v>
      </c>
      <c r="C1296" s="392" t="s">
        <v>73</v>
      </c>
      <c r="D1296" s="393">
        <v>397</v>
      </c>
      <c r="E1296" s="393">
        <v>0.68359999999999999</v>
      </c>
      <c r="F1296" s="394"/>
      <c r="G1296" s="394"/>
      <c r="H1296" s="394" t="s">
        <v>100</v>
      </c>
      <c r="I1296" s="394"/>
      <c r="J1296" s="392">
        <v>60.222222199999997</v>
      </c>
      <c r="K1296" s="393">
        <v>3.5555555600000002</v>
      </c>
      <c r="L1296" s="392">
        <v>6.1584028699999998</v>
      </c>
      <c r="M1296" s="393">
        <v>3</v>
      </c>
      <c r="N1296" s="392">
        <v>7.7646095300000004</v>
      </c>
      <c r="O1296" s="393">
        <v>5.1951493099999997</v>
      </c>
      <c r="P1296" s="392">
        <v>8.9982625600000006</v>
      </c>
      <c r="Q1296" s="393">
        <v>3</v>
      </c>
      <c r="R1296" s="392">
        <v>-2.04846525</v>
      </c>
      <c r="S1296" s="392">
        <v>0.45115459099999999</v>
      </c>
      <c r="T1296" s="392">
        <f t="shared" si="20"/>
        <v>-0.77158489865107882</v>
      </c>
      <c r="U1296" s="392"/>
    </row>
    <row r="1297" spans="1:21">
      <c r="A1297" s="392" t="s">
        <v>2221</v>
      </c>
      <c r="B1297" s="392" t="s">
        <v>44</v>
      </c>
      <c r="C1297" s="392" t="s">
        <v>73</v>
      </c>
      <c r="D1297" s="393">
        <v>427</v>
      </c>
      <c r="E1297" s="393">
        <v>0.73619999999999997</v>
      </c>
      <c r="F1297" s="394"/>
      <c r="G1297" s="394"/>
      <c r="H1297" s="394" t="s">
        <v>100</v>
      </c>
      <c r="I1297" s="394"/>
      <c r="J1297" s="392">
        <v>58.6666667</v>
      </c>
      <c r="K1297" s="393">
        <v>4.4444444399999998</v>
      </c>
      <c r="L1297" s="392">
        <v>7.6980035899999999</v>
      </c>
      <c r="M1297" s="393">
        <v>3</v>
      </c>
      <c r="N1297" s="392">
        <v>5.6118073800000001</v>
      </c>
      <c r="O1297" s="393">
        <v>1.94839607</v>
      </c>
      <c r="P1297" s="392">
        <v>3.3747209800000002</v>
      </c>
      <c r="Q1297" s="393">
        <v>3</v>
      </c>
      <c r="R1297" s="392">
        <v>-2.3469988700000002</v>
      </c>
      <c r="S1297" s="392">
        <v>0.12628414800000001</v>
      </c>
      <c r="T1297" s="392">
        <f t="shared" si="20"/>
        <v>-0.82539077162859753</v>
      </c>
      <c r="U1297" s="392"/>
    </row>
    <row r="1298" spans="1:21">
      <c r="A1298" s="392" t="s">
        <v>2221</v>
      </c>
      <c r="B1298" s="392" t="s">
        <v>44</v>
      </c>
      <c r="C1298" s="392" t="s">
        <v>73</v>
      </c>
      <c r="D1298" s="393">
        <v>458</v>
      </c>
      <c r="E1298" s="393">
        <v>0.78879999999999995</v>
      </c>
      <c r="F1298" s="394"/>
      <c r="G1298" s="394"/>
      <c r="H1298" s="394" t="s">
        <v>100</v>
      </c>
      <c r="I1298" s="394"/>
      <c r="J1298" s="392">
        <v>57.111111100000002</v>
      </c>
      <c r="K1298" s="393">
        <v>6</v>
      </c>
      <c r="L1298" s="392">
        <v>10.3923048</v>
      </c>
      <c r="M1298" s="393">
        <v>3</v>
      </c>
      <c r="N1298" s="392">
        <v>11.900563699999999</v>
      </c>
      <c r="O1298" s="393">
        <v>4.9786991</v>
      </c>
      <c r="P1298" s="392">
        <v>8.6233597900000003</v>
      </c>
      <c r="Q1298" s="393">
        <v>3</v>
      </c>
      <c r="R1298" s="392">
        <v>-1.5684129200000001</v>
      </c>
      <c r="S1298" s="392">
        <v>0.186060893</v>
      </c>
      <c r="T1298" s="392">
        <f t="shared" si="20"/>
        <v>-0.65511447926778898</v>
      </c>
      <c r="U1298" s="392"/>
    </row>
    <row r="1299" spans="1:21">
      <c r="A1299" s="392" t="s">
        <v>2221</v>
      </c>
      <c r="B1299" s="392" t="s">
        <v>44</v>
      </c>
      <c r="C1299" s="392" t="s">
        <v>73</v>
      </c>
      <c r="D1299" s="393">
        <v>519</v>
      </c>
      <c r="E1299" s="393">
        <v>0.89400000000000002</v>
      </c>
      <c r="F1299" s="394"/>
      <c r="G1299" s="394"/>
      <c r="H1299" s="394" t="s">
        <v>100</v>
      </c>
      <c r="I1299" s="394"/>
      <c r="J1299" s="392">
        <v>54.444444400000002</v>
      </c>
      <c r="K1299" s="393">
        <v>3.5555555600000002</v>
      </c>
      <c r="L1299" s="392">
        <v>6.1584028699999998</v>
      </c>
      <c r="M1299" s="393">
        <v>3</v>
      </c>
      <c r="N1299" s="392">
        <v>14.9542667</v>
      </c>
      <c r="O1299" s="393">
        <v>6.0609501799999999</v>
      </c>
      <c r="P1299" s="392">
        <v>10.4978737</v>
      </c>
      <c r="Q1299" s="393">
        <v>3</v>
      </c>
      <c r="R1299" s="392">
        <v>-1.2921841599999999</v>
      </c>
      <c r="S1299" s="392">
        <v>0.16853221400000001</v>
      </c>
      <c r="T1299" s="392">
        <f t="shared" si="20"/>
        <v>-0.56903330154210896</v>
      </c>
      <c r="U1299" s="392"/>
    </row>
    <row r="1300" spans="1:21">
      <c r="A1300" s="392" t="s">
        <v>2221</v>
      </c>
      <c r="B1300" s="392" t="s">
        <v>44</v>
      </c>
      <c r="C1300" s="392" t="s">
        <v>73</v>
      </c>
      <c r="D1300" s="393">
        <v>549</v>
      </c>
      <c r="E1300" s="393">
        <v>0.9466</v>
      </c>
      <c r="F1300" s="394"/>
      <c r="G1300" s="394"/>
      <c r="H1300" s="394" t="s">
        <v>100</v>
      </c>
      <c r="I1300" s="394"/>
      <c r="J1300" s="392">
        <v>52.6666667</v>
      </c>
      <c r="K1300" s="393">
        <v>2.6666666700000001</v>
      </c>
      <c r="L1300" s="392">
        <v>4.6188021499999996</v>
      </c>
      <c r="M1300" s="393">
        <v>3</v>
      </c>
      <c r="N1300" s="392">
        <v>23.407869300000002</v>
      </c>
      <c r="O1300" s="393">
        <v>7.3593073599999999</v>
      </c>
      <c r="P1300" s="392">
        <v>12.7466943</v>
      </c>
      <c r="Q1300" s="393">
        <v>3</v>
      </c>
      <c r="R1300" s="392">
        <v>-0.81091047999999999</v>
      </c>
      <c r="S1300" s="392">
        <v>0.101407647</v>
      </c>
      <c r="T1300" s="392">
        <f t="shared" si="20"/>
        <v>-0.38460697808265304</v>
      </c>
      <c r="U1300" s="392"/>
    </row>
    <row r="1301" spans="1:21">
      <c r="A1301" s="392" t="s">
        <v>2221</v>
      </c>
      <c r="B1301" s="392" t="s">
        <v>44</v>
      </c>
      <c r="C1301" s="392" t="s">
        <v>73</v>
      </c>
      <c r="D1301" s="393">
        <v>580</v>
      </c>
      <c r="E1301" s="393">
        <v>1</v>
      </c>
      <c r="F1301" s="394"/>
      <c r="G1301" s="394"/>
      <c r="H1301" s="394" t="s">
        <v>100</v>
      </c>
      <c r="I1301" s="394" t="s">
        <v>100</v>
      </c>
      <c r="J1301" s="392">
        <v>53.777777800000003</v>
      </c>
      <c r="K1301" s="393">
        <v>2.4444444399999998</v>
      </c>
      <c r="L1301" s="392">
        <v>4.2339019699999998</v>
      </c>
      <c r="M1301" s="393">
        <v>3</v>
      </c>
      <c r="N1301" s="392">
        <v>21.6879676</v>
      </c>
      <c r="O1301" s="393">
        <v>8.0086580099999995</v>
      </c>
      <c r="P1301" s="392">
        <v>13.8714026</v>
      </c>
      <c r="Q1301" s="393">
        <v>3</v>
      </c>
      <c r="R1301" s="392">
        <v>-0.90810270999999998</v>
      </c>
      <c r="S1301" s="392">
        <v>0.13842448099999999</v>
      </c>
      <c r="T1301" s="392">
        <f t="shared" si="20"/>
        <v>-0.42522352399635877</v>
      </c>
      <c r="U1301" s="392"/>
    </row>
    <row r="1302" spans="1:21">
      <c r="A1302" s="392" t="s">
        <v>2222</v>
      </c>
      <c r="B1302" s="392" t="s">
        <v>44</v>
      </c>
      <c r="C1302" s="392" t="s">
        <v>73</v>
      </c>
      <c r="D1302" s="393">
        <v>30.5</v>
      </c>
      <c r="E1302" s="393">
        <v>5.2600000000000001E-2</v>
      </c>
      <c r="F1302" s="394"/>
      <c r="G1302" s="394" t="s">
        <v>100</v>
      </c>
      <c r="H1302" s="394" t="s">
        <v>100</v>
      </c>
      <c r="I1302" s="394"/>
      <c r="J1302" s="392">
        <v>59</v>
      </c>
      <c r="K1302" s="393">
        <v>3</v>
      </c>
      <c r="L1302" s="392">
        <v>5.1961524199999998</v>
      </c>
      <c r="M1302" s="393">
        <v>3</v>
      </c>
      <c r="N1302" s="392">
        <v>1</v>
      </c>
      <c r="O1302" s="393">
        <v>1</v>
      </c>
      <c r="P1302" s="392">
        <v>1.7320508100000001</v>
      </c>
      <c r="Q1302" s="393">
        <v>3</v>
      </c>
      <c r="R1302" s="392">
        <v>-4.0775374400000004</v>
      </c>
      <c r="S1302" s="392">
        <v>1.002585464</v>
      </c>
      <c r="T1302" s="392">
        <f t="shared" si="20"/>
        <v>-0.96666666666666667</v>
      </c>
      <c r="U1302" s="392"/>
    </row>
    <row r="1303" spans="1:21">
      <c r="A1303" s="392" t="s">
        <v>2222</v>
      </c>
      <c r="B1303" s="392" t="s">
        <v>44</v>
      </c>
      <c r="C1303" s="392" t="s">
        <v>73</v>
      </c>
      <c r="D1303" s="393">
        <v>61</v>
      </c>
      <c r="E1303" s="393">
        <v>0.1052</v>
      </c>
      <c r="F1303" s="394"/>
      <c r="G1303" s="394"/>
      <c r="H1303" s="394" t="s">
        <v>100</v>
      </c>
      <c r="I1303" s="394"/>
      <c r="J1303" s="392">
        <v>53</v>
      </c>
      <c r="K1303" s="393">
        <v>3.5</v>
      </c>
      <c r="L1303" s="392">
        <v>6.0621778300000004</v>
      </c>
      <c r="M1303" s="393">
        <v>3</v>
      </c>
      <c r="N1303" s="392">
        <v>1</v>
      </c>
      <c r="O1303" s="393">
        <v>1</v>
      </c>
      <c r="P1303" s="392">
        <v>1.7320508100000001</v>
      </c>
      <c r="Q1303" s="393">
        <v>3</v>
      </c>
      <c r="R1303" s="392">
        <v>-3.9702919099999998</v>
      </c>
      <c r="S1303" s="392">
        <v>1.004360983</v>
      </c>
      <c r="T1303" s="392">
        <f t="shared" si="20"/>
        <v>-0.96296296296296291</v>
      </c>
      <c r="U1303" s="392"/>
    </row>
    <row r="1304" spans="1:21">
      <c r="A1304" s="392" t="s">
        <v>2222</v>
      </c>
      <c r="B1304" s="392" t="s">
        <v>44</v>
      </c>
      <c r="C1304" s="392" t="s">
        <v>73</v>
      </c>
      <c r="D1304" s="393">
        <v>91.5</v>
      </c>
      <c r="E1304" s="393">
        <v>0.1578</v>
      </c>
      <c r="F1304" s="394"/>
      <c r="G1304" s="394"/>
      <c r="H1304" s="394" t="s">
        <v>100</v>
      </c>
      <c r="I1304" s="394"/>
      <c r="J1304" s="392">
        <v>56</v>
      </c>
      <c r="K1304" s="393">
        <v>3</v>
      </c>
      <c r="L1304" s="392">
        <v>5.1961524199999998</v>
      </c>
      <c r="M1304" s="393">
        <v>3</v>
      </c>
      <c r="N1304" s="392">
        <v>1.5</v>
      </c>
      <c r="O1304" s="393">
        <v>1</v>
      </c>
      <c r="P1304" s="392">
        <v>1.7320508100000001</v>
      </c>
      <c r="Q1304" s="393">
        <v>3</v>
      </c>
      <c r="R1304" s="392">
        <v>-3.6198865800000002</v>
      </c>
      <c r="S1304" s="392">
        <v>0.44731434199999998</v>
      </c>
      <c r="T1304" s="392">
        <f t="shared" si="20"/>
        <v>-0.94782608695652171</v>
      </c>
      <c r="U1304" s="392"/>
    </row>
    <row r="1305" spans="1:21">
      <c r="A1305" s="392" t="s">
        <v>2222</v>
      </c>
      <c r="B1305" s="392" t="s">
        <v>44</v>
      </c>
      <c r="C1305" s="392" t="s">
        <v>73</v>
      </c>
      <c r="D1305" s="393">
        <v>122</v>
      </c>
      <c r="E1305" s="393">
        <v>0.21029999999999999</v>
      </c>
      <c r="F1305" s="394"/>
      <c r="G1305" s="394"/>
      <c r="H1305" s="394" t="s">
        <v>100</v>
      </c>
      <c r="I1305" s="394"/>
      <c r="J1305" s="392">
        <v>59.3333333</v>
      </c>
      <c r="K1305" s="392">
        <v>3.5555555600000002</v>
      </c>
      <c r="L1305" s="392">
        <v>6.1584028699999998</v>
      </c>
      <c r="M1305" s="393">
        <v>3</v>
      </c>
      <c r="N1305" s="392">
        <v>1</v>
      </c>
      <c r="O1305" s="393">
        <v>1</v>
      </c>
      <c r="P1305" s="392">
        <v>1.7320508100000001</v>
      </c>
      <c r="Q1305" s="393">
        <v>3</v>
      </c>
      <c r="R1305" s="392">
        <v>-4.0831712600000003</v>
      </c>
      <c r="S1305" s="392">
        <v>1.003591017</v>
      </c>
      <c r="T1305" s="392">
        <f t="shared" si="20"/>
        <v>-0.96685082871096728</v>
      </c>
      <c r="U1305" s="392"/>
    </row>
    <row r="1306" spans="1:21">
      <c r="A1306" s="392" t="s">
        <v>2222</v>
      </c>
      <c r="B1306" s="392" t="s">
        <v>44</v>
      </c>
      <c r="C1306" s="392" t="s">
        <v>73</v>
      </c>
      <c r="D1306" s="393">
        <v>153</v>
      </c>
      <c r="E1306" s="393">
        <v>0.26290000000000002</v>
      </c>
      <c r="F1306" s="394"/>
      <c r="G1306" s="394"/>
      <c r="H1306" s="394" t="s">
        <v>100</v>
      </c>
      <c r="I1306" s="394"/>
      <c r="J1306" s="392">
        <v>55.7</v>
      </c>
      <c r="K1306" s="393">
        <v>3</v>
      </c>
      <c r="L1306" s="392">
        <v>5.1961524199999998</v>
      </c>
      <c r="M1306" s="393">
        <v>3</v>
      </c>
      <c r="N1306" s="392">
        <v>1.3</v>
      </c>
      <c r="O1306" s="393">
        <v>1</v>
      </c>
      <c r="P1306" s="392">
        <v>1.7320508100000001</v>
      </c>
      <c r="Q1306" s="393">
        <v>3</v>
      </c>
      <c r="R1306" s="392">
        <v>-3.7576158799999999</v>
      </c>
      <c r="S1306" s="392">
        <v>0.59461687200000002</v>
      </c>
      <c r="T1306" s="392">
        <f t="shared" si="20"/>
        <v>-0.95438596491228078</v>
      </c>
      <c r="U1306" s="392"/>
    </row>
    <row r="1307" spans="1:21">
      <c r="A1307" s="392" t="s">
        <v>2222</v>
      </c>
      <c r="B1307" s="392" t="s">
        <v>44</v>
      </c>
      <c r="C1307" s="392" t="s">
        <v>73</v>
      </c>
      <c r="D1307" s="393">
        <v>183</v>
      </c>
      <c r="E1307" s="393">
        <v>0.3155</v>
      </c>
      <c r="F1307" s="394"/>
      <c r="G1307" s="394"/>
      <c r="H1307" s="394" t="s">
        <v>100</v>
      </c>
      <c r="I1307" s="394"/>
      <c r="J1307" s="392">
        <v>50</v>
      </c>
      <c r="K1307" s="393">
        <v>2.5</v>
      </c>
      <c r="L1307" s="392">
        <v>4.3301270199999999</v>
      </c>
      <c r="M1307" s="393">
        <v>3</v>
      </c>
      <c r="N1307" s="392">
        <v>1.5</v>
      </c>
      <c r="O1307" s="393">
        <v>1</v>
      </c>
      <c r="P1307" s="392">
        <v>1.7320508100000001</v>
      </c>
      <c r="Q1307" s="393">
        <v>3</v>
      </c>
      <c r="R1307" s="392">
        <v>-3.5065578999999998</v>
      </c>
      <c r="S1307" s="392">
        <v>0.446944444</v>
      </c>
      <c r="T1307" s="392">
        <f t="shared" si="20"/>
        <v>-0.94174757281553401</v>
      </c>
      <c r="U1307" s="392"/>
    </row>
    <row r="1308" spans="1:21">
      <c r="A1308" s="392" t="s">
        <v>2222</v>
      </c>
      <c r="B1308" s="392" t="s">
        <v>44</v>
      </c>
      <c r="C1308" s="392" t="s">
        <v>73</v>
      </c>
      <c r="D1308" s="393">
        <v>214</v>
      </c>
      <c r="E1308" s="393">
        <v>0.36809999999999998</v>
      </c>
      <c r="F1308" s="394"/>
      <c r="G1308" s="394"/>
      <c r="H1308" s="394" t="s">
        <v>100</v>
      </c>
      <c r="I1308" s="394"/>
      <c r="J1308" s="392">
        <v>56</v>
      </c>
      <c r="K1308" s="393">
        <v>2.6</v>
      </c>
      <c r="L1308" s="392">
        <v>4.5033320999999997</v>
      </c>
      <c r="M1308" s="393">
        <v>3</v>
      </c>
      <c r="N1308" s="392">
        <v>1.5</v>
      </c>
      <c r="O1308" s="393">
        <v>1</v>
      </c>
      <c r="P1308" s="392">
        <v>1.7320508100000001</v>
      </c>
      <c r="Q1308" s="393">
        <v>3</v>
      </c>
      <c r="R1308" s="392">
        <v>-3.6198865800000002</v>
      </c>
      <c r="S1308" s="392">
        <v>0.44660005699999999</v>
      </c>
      <c r="T1308" s="392">
        <f t="shared" si="20"/>
        <v>-0.94782608695652171</v>
      </c>
      <c r="U1308" s="392"/>
    </row>
    <row r="1309" spans="1:21">
      <c r="A1309" s="392" t="s">
        <v>2222</v>
      </c>
      <c r="B1309" s="392" t="s">
        <v>44</v>
      </c>
      <c r="C1309" s="392" t="s">
        <v>73</v>
      </c>
      <c r="D1309" s="393">
        <v>244</v>
      </c>
      <c r="E1309" s="393">
        <v>0.42070000000000002</v>
      </c>
      <c r="F1309" s="394"/>
      <c r="G1309" s="394"/>
      <c r="H1309" s="394" t="s">
        <v>100</v>
      </c>
      <c r="I1309" s="394"/>
      <c r="J1309" s="392">
        <v>46.6666667</v>
      </c>
      <c r="K1309" s="392">
        <v>3.7777777800000001</v>
      </c>
      <c r="L1309" s="392">
        <v>6.5433030499999996</v>
      </c>
      <c r="M1309" s="393">
        <v>3</v>
      </c>
      <c r="N1309" s="392">
        <v>1.5</v>
      </c>
      <c r="O1309" s="393">
        <v>1</v>
      </c>
      <c r="P1309" s="392">
        <v>1.7320508100000001</v>
      </c>
      <c r="Q1309" s="393">
        <v>3</v>
      </c>
      <c r="R1309" s="392">
        <v>-3.43756503</v>
      </c>
      <c r="S1309" s="392">
        <v>0.45099773199999998</v>
      </c>
      <c r="T1309" s="392">
        <f t="shared" si="20"/>
        <v>-0.93771626301888145</v>
      </c>
      <c r="U1309" s="392"/>
    </row>
    <row r="1310" spans="1:21">
      <c r="A1310" s="392" t="s">
        <v>2222</v>
      </c>
      <c r="B1310" s="392" t="s">
        <v>44</v>
      </c>
      <c r="C1310" s="392" t="s">
        <v>73</v>
      </c>
      <c r="D1310" s="393">
        <v>275</v>
      </c>
      <c r="E1310" s="393">
        <v>0.4733</v>
      </c>
      <c r="F1310" s="394"/>
      <c r="G1310" s="394"/>
      <c r="H1310" s="394" t="s">
        <v>100</v>
      </c>
      <c r="I1310" s="394"/>
      <c r="J1310" s="392">
        <v>51</v>
      </c>
      <c r="K1310" s="393">
        <v>1.5</v>
      </c>
      <c r="L1310" s="392">
        <v>2.5980762099999999</v>
      </c>
      <c r="M1310" s="393">
        <v>3</v>
      </c>
      <c r="N1310" s="392">
        <v>1.7</v>
      </c>
      <c r="O1310" s="393">
        <v>1</v>
      </c>
      <c r="P1310" s="392">
        <v>1.7320508100000001</v>
      </c>
      <c r="Q1310" s="393">
        <v>3</v>
      </c>
      <c r="R1310" s="392">
        <v>-3.4011973800000002</v>
      </c>
      <c r="S1310" s="392">
        <v>0.34688581299999999</v>
      </c>
      <c r="T1310" s="392">
        <f t="shared" si="20"/>
        <v>-0.93548387096774188</v>
      </c>
      <c r="U1310" s="392"/>
    </row>
    <row r="1311" spans="1:21">
      <c r="A1311" s="392" t="s">
        <v>2222</v>
      </c>
      <c r="B1311" s="392" t="s">
        <v>44</v>
      </c>
      <c r="C1311" s="392" t="s">
        <v>73</v>
      </c>
      <c r="D1311" s="393">
        <v>305</v>
      </c>
      <c r="E1311" s="393">
        <v>0.52590000000000003</v>
      </c>
      <c r="F1311" s="394"/>
      <c r="G1311" s="394"/>
      <c r="H1311" s="394" t="s">
        <v>100</v>
      </c>
      <c r="I1311" s="394"/>
      <c r="J1311" s="392">
        <v>41</v>
      </c>
      <c r="K1311" s="393">
        <v>0.4</v>
      </c>
      <c r="L1311" s="392">
        <v>0.69282032000000005</v>
      </c>
      <c r="M1311" s="393">
        <v>3</v>
      </c>
      <c r="N1311" s="392">
        <v>2.1024921000000001</v>
      </c>
      <c r="O1311" s="393">
        <v>0.86580086999999994</v>
      </c>
      <c r="P1311" s="392">
        <v>1.4996110899999999</v>
      </c>
      <c r="Q1311" s="393">
        <v>3</v>
      </c>
      <c r="R1311" s="392">
        <v>-2.9704487099999999</v>
      </c>
      <c r="S1311" s="392">
        <v>0.16967231299999999</v>
      </c>
      <c r="T1311" s="392">
        <f t="shared" si="20"/>
        <v>-0.90244220240805983</v>
      </c>
      <c r="U1311" s="392"/>
    </row>
    <row r="1312" spans="1:21">
      <c r="A1312" s="392" t="s">
        <v>2222</v>
      </c>
      <c r="B1312" s="392" t="s">
        <v>44</v>
      </c>
      <c r="C1312" s="392" t="s">
        <v>73</v>
      </c>
      <c r="D1312" s="393">
        <v>336</v>
      </c>
      <c r="E1312" s="393">
        <v>0.57840000000000003</v>
      </c>
      <c r="F1312" s="394"/>
      <c r="G1312" s="394"/>
      <c r="H1312" s="394" t="s">
        <v>100</v>
      </c>
      <c r="I1312" s="394"/>
      <c r="J1312" s="392">
        <v>44.888888899999998</v>
      </c>
      <c r="K1312" s="393">
        <v>2.6666666700000001</v>
      </c>
      <c r="L1312" s="392">
        <v>4.6188021499999996</v>
      </c>
      <c r="M1312" s="393">
        <v>3</v>
      </c>
      <c r="N1312" s="392">
        <v>2.3299540900000002</v>
      </c>
      <c r="O1312" s="393">
        <v>0.86614497999999995</v>
      </c>
      <c r="P1312" s="392">
        <v>1.50020712</v>
      </c>
      <c r="Q1312" s="393">
        <v>3</v>
      </c>
      <c r="R1312" s="392">
        <v>-2.9583417399999998</v>
      </c>
      <c r="S1312" s="392">
        <v>0.14172219799999999</v>
      </c>
      <c r="T1312" s="392">
        <f t="shared" si="20"/>
        <v>-0.90131252938605722</v>
      </c>
      <c r="U1312" s="392"/>
    </row>
    <row r="1313" spans="1:21">
      <c r="A1313" s="392" t="s">
        <v>2222</v>
      </c>
      <c r="B1313" s="392" t="s">
        <v>44</v>
      </c>
      <c r="C1313" s="392" t="s">
        <v>73</v>
      </c>
      <c r="D1313" s="393">
        <v>366</v>
      </c>
      <c r="E1313" s="393">
        <v>0.63100000000000001</v>
      </c>
      <c r="F1313" s="394"/>
      <c r="G1313" s="394"/>
      <c r="H1313" s="394" t="s">
        <v>100</v>
      </c>
      <c r="I1313" s="394"/>
      <c r="J1313" s="392">
        <v>56.888888899999998</v>
      </c>
      <c r="K1313" s="393">
        <v>4</v>
      </c>
      <c r="L1313" s="392">
        <v>6.9282032300000003</v>
      </c>
      <c r="M1313" s="393">
        <v>3</v>
      </c>
      <c r="N1313" s="392">
        <v>2.9913488699999999</v>
      </c>
      <c r="O1313" s="393">
        <v>1.2987013000000001</v>
      </c>
      <c r="P1313" s="392">
        <v>2.2494166299999998</v>
      </c>
      <c r="Q1313" s="393">
        <v>3</v>
      </c>
      <c r="R1313" s="392">
        <v>-2.94537563</v>
      </c>
      <c r="S1313" s="392">
        <v>0.19343215599999999</v>
      </c>
      <c r="T1313" s="392">
        <f t="shared" si="20"/>
        <v>-0.90008894482050072</v>
      </c>
      <c r="U1313" s="392"/>
    </row>
    <row r="1314" spans="1:21">
      <c r="A1314" s="392" t="s">
        <v>2222</v>
      </c>
      <c r="B1314" s="392" t="s">
        <v>44</v>
      </c>
      <c r="C1314" s="392" t="s">
        <v>73</v>
      </c>
      <c r="D1314" s="393">
        <v>397</v>
      </c>
      <c r="E1314" s="393">
        <v>0.68359999999999999</v>
      </c>
      <c r="F1314" s="394"/>
      <c r="G1314" s="394"/>
      <c r="H1314" s="394" t="s">
        <v>100</v>
      </c>
      <c r="I1314" s="394"/>
      <c r="J1314" s="392">
        <v>60.222222199999997</v>
      </c>
      <c r="K1314" s="393">
        <v>3.5555555600000002</v>
      </c>
      <c r="L1314" s="392">
        <v>6.1584028699999998</v>
      </c>
      <c r="M1314" s="393">
        <v>3</v>
      </c>
      <c r="N1314" s="392">
        <v>2.57014845</v>
      </c>
      <c r="O1314" s="393">
        <v>1.5151515200000001</v>
      </c>
      <c r="P1314" s="392">
        <v>2.62431941</v>
      </c>
      <c r="Q1314" s="393">
        <v>3</v>
      </c>
      <c r="R1314" s="392">
        <v>-3.1540777599999998</v>
      </c>
      <c r="S1314" s="392">
        <v>0.35101852</v>
      </c>
      <c r="T1314" s="392">
        <f t="shared" si="20"/>
        <v>-0.9181381934335362</v>
      </c>
      <c r="U1314" s="392"/>
    </row>
    <row r="1315" spans="1:21">
      <c r="A1315" s="392" t="s">
        <v>2222</v>
      </c>
      <c r="B1315" s="392" t="s">
        <v>44</v>
      </c>
      <c r="C1315" s="392" t="s">
        <v>73</v>
      </c>
      <c r="D1315" s="393">
        <v>427</v>
      </c>
      <c r="E1315" s="393">
        <v>0.73619999999999997</v>
      </c>
      <c r="F1315" s="394"/>
      <c r="G1315" s="394"/>
      <c r="H1315" s="394" t="s">
        <v>100</v>
      </c>
      <c r="I1315" s="394"/>
      <c r="J1315" s="392">
        <v>58.6666667</v>
      </c>
      <c r="K1315" s="393">
        <v>4.4444444399999998</v>
      </c>
      <c r="L1315" s="392">
        <v>7.6980035899999999</v>
      </c>
      <c r="M1315" s="393">
        <v>3</v>
      </c>
      <c r="N1315" s="392">
        <v>6.4776082400000004</v>
      </c>
      <c r="O1315" s="393">
        <v>2.3812964999999999</v>
      </c>
      <c r="P1315" s="392">
        <v>4.1245265199999999</v>
      </c>
      <c r="Q1315" s="393">
        <v>3</v>
      </c>
      <c r="R1315" s="392">
        <v>-2.2035203600000002</v>
      </c>
      <c r="S1315" s="392">
        <v>0.14088346500000001</v>
      </c>
      <c r="T1315" s="392">
        <f t="shared" si="20"/>
        <v>-0.80113039109066486</v>
      </c>
      <c r="U1315" s="392"/>
    </row>
    <row r="1316" spans="1:21">
      <c r="A1316" s="392" t="s">
        <v>2222</v>
      </c>
      <c r="B1316" s="392" t="s">
        <v>44</v>
      </c>
      <c r="C1316" s="392" t="s">
        <v>73</v>
      </c>
      <c r="D1316" s="393">
        <v>458</v>
      </c>
      <c r="E1316" s="393">
        <v>0.78879999999999995</v>
      </c>
      <c r="F1316" s="394"/>
      <c r="G1316" s="394"/>
      <c r="H1316" s="394" t="s">
        <v>100</v>
      </c>
      <c r="I1316" s="394"/>
      <c r="J1316" s="392">
        <v>57.111111100000002</v>
      </c>
      <c r="K1316" s="393">
        <v>6</v>
      </c>
      <c r="L1316" s="392">
        <v>10.3923048</v>
      </c>
      <c r="M1316" s="393">
        <v>3</v>
      </c>
      <c r="N1316" s="392">
        <v>6.4896523699999999</v>
      </c>
      <c r="O1316" s="393">
        <v>3.2467532499999998</v>
      </c>
      <c r="P1316" s="392">
        <v>5.6235415800000004</v>
      </c>
      <c r="Q1316" s="393">
        <v>3</v>
      </c>
      <c r="R1316" s="392">
        <v>-2.1747897200000001</v>
      </c>
      <c r="S1316" s="392">
        <v>0.26133429200000002</v>
      </c>
      <c r="T1316" s="392">
        <f t="shared" si="20"/>
        <v>-0.79592533120892106</v>
      </c>
      <c r="U1316" s="392"/>
    </row>
    <row r="1317" spans="1:21">
      <c r="A1317" s="392" t="s">
        <v>2222</v>
      </c>
      <c r="B1317" s="392" t="s">
        <v>44</v>
      </c>
      <c r="C1317" s="392" t="s">
        <v>73</v>
      </c>
      <c r="D1317" s="393">
        <v>519</v>
      </c>
      <c r="E1317" s="393">
        <v>0.89400000000000002</v>
      </c>
      <c r="F1317" s="394"/>
      <c r="G1317" s="394"/>
      <c r="H1317" s="394" t="s">
        <v>100</v>
      </c>
      <c r="I1317" s="394"/>
      <c r="J1317" s="392">
        <v>54.444444400000002</v>
      </c>
      <c r="K1317" s="393">
        <v>3.5555555600000002</v>
      </c>
      <c r="L1317" s="392">
        <v>6.1584028699999998</v>
      </c>
      <c r="M1317" s="393">
        <v>3</v>
      </c>
      <c r="N1317" s="392">
        <v>7.5953034800000001</v>
      </c>
      <c r="O1317" s="393">
        <v>4.1125541099999996</v>
      </c>
      <c r="P1317" s="392">
        <v>7.1231526699999996</v>
      </c>
      <c r="Q1317" s="393">
        <v>3</v>
      </c>
      <c r="R1317" s="392">
        <v>-1.96965072</v>
      </c>
      <c r="S1317" s="392">
        <v>0.29744397700000003</v>
      </c>
      <c r="T1317" s="392">
        <f t="shared" si="20"/>
        <v>-0.75514718419903426</v>
      </c>
      <c r="U1317" s="392"/>
    </row>
    <row r="1318" spans="1:21">
      <c r="A1318" s="392" t="s">
        <v>2222</v>
      </c>
      <c r="B1318" s="392" t="s">
        <v>44</v>
      </c>
      <c r="C1318" s="392" t="s">
        <v>73</v>
      </c>
      <c r="D1318" s="393">
        <v>549</v>
      </c>
      <c r="E1318" s="393">
        <v>0.9466</v>
      </c>
      <c r="F1318" s="394"/>
      <c r="G1318" s="394"/>
      <c r="H1318" s="394" t="s">
        <v>100</v>
      </c>
      <c r="I1318" s="394"/>
      <c r="J1318" s="392">
        <v>52.6666667</v>
      </c>
      <c r="K1318" s="393">
        <v>2.6666666700000001</v>
      </c>
      <c r="L1318" s="392">
        <v>4.6188021499999996</v>
      </c>
      <c r="M1318" s="393">
        <v>3</v>
      </c>
      <c r="N1318" s="392">
        <v>12.5853585</v>
      </c>
      <c r="O1318" s="393">
        <v>6.4935064899999997</v>
      </c>
      <c r="P1318" s="392">
        <v>11.247083200000001</v>
      </c>
      <c r="Q1318" s="393">
        <v>3</v>
      </c>
      <c r="R1318" s="392">
        <v>-1.43144863</v>
      </c>
      <c r="S1318" s="392">
        <v>0.26877553900000001</v>
      </c>
      <c r="T1318" s="392">
        <f t="shared" si="20"/>
        <v>-0.61425385767183815</v>
      </c>
      <c r="U1318" s="392"/>
    </row>
    <row r="1319" spans="1:21">
      <c r="A1319" s="392" t="s">
        <v>2222</v>
      </c>
      <c r="B1319" s="392" t="s">
        <v>44</v>
      </c>
      <c r="C1319" s="392" t="s">
        <v>73</v>
      </c>
      <c r="D1319" s="393">
        <v>580</v>
      </c>
      <c r="E1319" s="393">
        <v>1</v>
      </c>
      <c r="F1319" s="394"/>
      <c r="G1319" s="394"/>
      <c r="H1319" s="394" t="s">
        <v>100</v>
      </c>
      <c r="I1319" s="394" t="s">
        <v>100</v>
      </c>
      <c r="J1319" s="392">
        <v>53.777777800000003</v>
      </c>
      <c r="K1319" s="393">
        <v>2.4444444399999998</v>
      </c>
      <c r="L1319" s="392">
        <v>4.2339019699999998</v>
      </c>
      <c r="M1319" s="393">
        <v>3</v>
      </c>
      <c r="N1319" s="392">
        <v>6.3200022000000002</v>
      </c>
      <c r="O1319" s="393">
        <v>3.8961039</v>
      </c>
      <c r="P1319" s="392">
        <v>6.7482499000000002</v>
      </c>
      <c r="Q1319" s="393">
        <v>3</v>
      </c>
      <c r="R1319" s="392">
        <v>-2.1411407699999998</v>
      </c>
      <c r="S1319" s="392">
        <v>0.38210374499999999</v>
      </c>
      <c r="T1319" s="392">
        <f t="shared" si="20"/>
        <v>-0.78967601798269427</v>
      </c>
      <c r="U1319" s="392"/>
    </row>
    <row r="1320" spans="1:21">
      <c r="A1320" s="392" t="s">
        <v>2223</v>
      </c>
      <c r="B1320" s="392" t="s">
        <v>44</v>
      </c>
      <c r="C1320" s="392" t="s">
        <v>73</v>
      </c>
      <c r="D1320" s="393">
        <v>30.5</v>
      </c>
      <c r="E1320" s="393">
        <v>5.2600000000000001E-2</v>
      </c>
      <c r="F1320" s="394"/>
      <c r="G1320" s="394" t="s">
        <v>100</v>
      </c>
      <c r="H1320" s="394" t="s">
        <v>100</v>
      </c>
      <c r="I1320" s="394"/>
      <c r="J1320" s="392">
        <v>59</v>
      </c>
      <c r="K1320" s="393">
        <v>3</v>
      </c>
      <c r="L1320" s="392">
        <v>5.1961524199999998</v>
      </c>
      <c r="M1320" s="393">
        <v>3</v>
      </c>
      <c r="N1320" s="392">
        <v>1</v>
      </c>
      <c r="O1320" s="393">
        <v>1</v>
      </c>
      <c r="P1320" s="392">
        <v>1.7320508100000001</v>
      </c>
      <c r="Q1320" s="393">
        <v>3</v>
      </c>
      <c r="R1320" s="392">
        <v>-4.0775374400000004</v>
      </c>
      <c r="S1320" s="392">
        <v>1.002585464</v>
      </c>
      <c r="T1320" s="392">
        <f t="shared" si="20"/>
        <v>-0.96666666666666667</v>
      </c>
      <c r="U1320" s="392"/>
    </row>
    <row r="1321" spans="1:21">
      <c r="A1321" s="392" t="s">
        <v>2223</v>
      </c>
      <c r="B1321" s="392" t="s">
        <v>44</v>
      </c>
      <c r="C1321" s="392" t="s">
        <v>73</v>
      </c>
      <c r="D1321" s="393">
        <v>61</v>
      </c>
      <c r="E1321" s="393">
        <v>0.1052</v>
      </c>
      <c r="F1321" s="394"/>
      <c r="G1321" s="394"/>
      <c r="H1321" s="394" t="s">
        <v>100</v>
      </c>
      <c r="I1321" s="394"/>
      <c r="J1321" s="392">
        <v>53</v>
      </c>
      <c r="K1321" s="393">
        <v>3.5</v>
      </c>
      <c r="L1321" s="392">
        <v>6.0621778300000004</v>
      </c>
      <c r="M1321" s="393">
        <v>3</v>
      </c>
      <c r="N1321" s="392">
        <v>1</v>
      </c>
      <c r="O1321" s="393">
        <v>1</v>
      </c>
      <c r="P1321" s="392">
        <v>1.7320508100000001</v>
      </c>
      <c r="Q1321" s="393">
        <v>3</v>
      </c>
      <c r="R1321" s="392">
        <v>-3.9702919099999998</v>
      </c>
      <c r="S1321" s="392">
        <v>1.004360983</v>
      </c>
      <c r="T1321" s="392">
        <f t="shared" si="20"/>
        <v>-0.96296296296296291</v>
      </c>
      <c r="U1321" s="392"/>
    </row>
    <row r="1322" spans="1:21">
      <c r="A1322" s="392" t="s">
        <v>2223</v>
      </c>
      <c r="B1322" s="392" t="s">
        <v>44</v>
      </c>
      <c r="C1322" s="392" t="s">
        <v>73</v>
      </c>
      <c r="D1322" s="393">
        <v>91.5</v>
      </c>
      <c r="E1322" s="393">
        <v>0.1578</v>
      </c>
      <c r="F1322" s="394"/>
      <c r="G1322" s="394"/>
      <c r="H1322" s="394" t="s">
        <v>100</v>
      </c>
      <c r="I1322" s="394"/>
      <c r="J1322" s="392">
        <v>56</v>
      </c>
      <c r="K1322" s="393">
        <v>3</v>
      </c>
      <c r="L1322" s="392">
        <v>5.1961524199999998</v>
      </c>
      <c r="M1322" s="393">
        <v>3</v>
      </c>
      <c r="N1322" s="392">
        <v>1.5</v>
      </c>
      <c r="O1322" s="393">
        <v>1</v>
      </c>
      <c r="P1322" s="392">
        <v>1.7320508100000001</v>
      </c>
      <c r="Q1322" s="393">
        <v>3</v>
      </c>
      <c r="R1322" s="392">
        <v>-3.6198865800000002</v>
      </c>
      <c r="S1322" s="392">
        <v>0.44731434199999998</v>
      </c>
      <c r="T1322" s="392">
        <f t="shared" si="20"/>
        <v>-0.94782608695652171</v>
      </c>
      <c r="U1322" s="392"/>
    </row>
    <row r="1323" spans="1:21">
      <c r="A1323" s="392" t="s">
        <v>2223</v>
      </c>
      <c r="B1323" s="392" t="s">
        <v>44</v>
      </c>
      <c r="C1323" s="392" t="s">
        <v>73</v>
      </c>
      <c r="D1323" s="393">
        <v>122</v>
      </c>
      <c r="E1323" s="393">
        <v>0.21029999999999999</v>
      </c>
      <c r="F1323" s="394"/>
      <c r="G1323" s="394"/>
      <c r="H1323" s="394" t="s">
        <v>100</v>
      </c>
      <c r="I1323" s="394"/>
      <c r="J1323" s="392">
        <v>59.3333333</v>
      </c>
      <c r="K1323" s="392">
        <v>3.5555555600000002</v>
      </c>
      <c r="L1323" s="392">
        <v>6.1584028699999998</v>
      </c>
      <c r="M1323" s="393">
        <v>3</v>
      </c>
      <c r="N1323" s="392">
        <v>2.46484835</v>
      </c>
      <c r="O1323" s="393">
        <v>1.73194585</v>
      </c>
      <c r="P1323" s="392">
        <v>2.9998182099999999</v>
      </c>
      <c r="Q1323" s="393">
        <v>3</v>
      </c>
      <c r="R1323" s="392">
        <v>-3.1810409800000001</v>
      </c>
      <c r="S1323" s="392">
        <v>0.49731953200000001</v>
      </c>
      <c r="T1323" s="392">
        <f t="shared" si="20"/>
        <v>-0.92022909787346474</v>
      </c>
      <c r="U1323" s="392"/>
    </row>
    <row r="1324" spans="1:21">
      <c r="A1324" s="392" t="s">
        <v>2223</v>
      </c>
      <c r="B1324" s="392" t="s">
        <v>44</v>
      </c>
      <c r="C1324" s="392" t="s">
        <v>73</v>
      </c>
      <c r="D1324" s="393">
        <v>153</v>
      </c>
      <c r="E1324" s="393">
        <v>0.26290000000000002</v>
      </c>
      <c r="F1324" s="394"/>
      <c r="G1324" s="394"/>
      <c r="H1324" s="394" t="s">
        <v>100</v>
      </c>
      <c r="I1324" s="394"/>
      <c r="J1324" s="392">
        <v>55.7</v>
      </c>
      <c r="K1324" s="393">
        <v>3</v>
      </c>
      <c r="L1324" s="392">
        <v>5.1961524199999998</v>
      </c>
      <c r="M1324" s="393">
        <v>3</v>
      </c>
      <c r="N1324" s="392">
        <v>1.8</v>
      </c>
      <c r="O1324" s="393">
        <v>1</v>
      </c>
      <c r="P1324" s="392">
        <v>1.7320508100000001</v>
      </c>
      <c r="Q1324" s="393">
        <v>3</v>
      </c>
      <c r="R1324" s="392">
        <v>-3.43219348</v>
      </c>
      <c r="S1324" s="392">
        <v>0.311542871</v>
      </c>
      <c r="T1324" s="392">
        <f t="shared" si="20"/>
        <v>-0.93739130434782614</v>
      </c>
      <c r="U1324" s="392"/>
    </row>
    <row r="1325" spans="1:21">
      <c r="A1325" s="392" t="s">
        <v>2223</v>
      </c>
      <c r="B1325" s="392" t="s">
        <v>44</v>
      </c>
      <c r="C1325" s="392" t="s">
        <v>73</v>
      </c>
      <c r="D1325" s="393">
        <v>183</v>
      </c>
      <c r="E1325" s="393">
        <v>0.3155</v>
      </c>
      <c r="F1325" s="394"/>
      <c r="G1325" s="394"/>
      <c r="H1325" s="394" t="s">
        <v>100</v>
      </c>
      <c r="I1325" s="394"/>
      <c r="J1325" s="392">
        <v>50</v>
      </c>
      <c r="K1325" s="393">
        <v>2.5</v>
      </c>
      <c r="L1325" s="392">
        <v>4.3301270199999999</v>
      </c>
      <c r="M1325" s="393">
        <v>3</v>
      </c>
      <c r="N1325" s="392">
        <v>1.5</v>
      </c>
      <c r="O1325" s="393">
        <v>1</v>
      </c>
      <c r="P1325" s="392">
        <v>1.7320508100000001</v>
      </c>
      <c r="Q1325" s="393">
        <v>3</v>
      </c>
      <c r="R1325" s="392">
        <v>-3.5065578999999998</v>
      </c>
      <c r="S1325" s="392">
        <v>0.446944444</v>
      </c>
      <c r="T1325" s="392">
        <f t="shared" si="20"/>
        <v>-0.94174757281553401</v>
      </c>
      <c r="U1325" s="392"/>
    </row>
    <row r="1326" spans="1:21">
      <c r="A1326" s="392" t="s">
        <v>2223</v>
      </c>
      <c r="B1326" s="392" t="s">
        <v>44</v>
      </c>
      <c r="C1326" s="392" t="s">
        <v>73</v>
      </c>
      <c r="D1326" s="393">
        <v>214</v>
      </c>
      <c r="E1326" s="393">
        <v>0.36809999999999998</v>
      </c>
      <c r="F1326" s="394"/>
      <c r="G1326" s="394"/>
      <c r="H1326" s="394" t="s">
        <v>100</v>
      </c>
      <c r="I1326" s="394"/>
      <c r="J1326" s="392">
        <v>56</v>
      </c>
      <c r="K1326" s="393">
        <v>2.6</v>
      </c>
      <c r="L1326" s="392">
        <v>4.5033320999999997</v>
      </c>
      <c r="M1326" s="393">
        <v>3</v>
      </c>
      <c r="N1326" s="392">
        <v>1</v>
      </c>
      <c r="O1326" s="393">
        <v>1</v>
      </c>
      <c r="P1326" s="392">
        <v>1.7320508100000001</v>
      </c>
      <c r="Q1326" s="393">
        <v>3</v>
      </c>
      <c r="R1326" s="392">
        <v>-4.0253516899999999</v>
      </c>
      <c r="S1326" s="392">
        <v>1.0021556119999999</v>
      </c>
      <c r="T1326" s="392">
        <f t="shared" si="20"/>
        <v>-0.96491228070175439</v>
      </c>
      <c r="U1326" s="392"/>
    </row>
    <row r="1327" spans="1:21">
      <c r="A1327" s="392" t="s">
        <v>2223</v>
      </c>
      <c r="B1327" s="392" t="s">
        <v>44</v>
      </c>
      <c r="C1327" s="392" t="s">
        <v>73</v>
      </c>
      <c r="D1327" s="393">
        <v>244</v>
      </c>
      <c r="E1327" s="393">
        <v>0.42070000000000002</v>
      </c>
      <c r="F1327" s="394"/>
      <c r="G1327" s="394"/>
      <c r="H1327" s="394" t="s">
        <v>100</v>
      </c>
      <c r="I1327" s="394"/>
      <c r="J1327" s="392">
        <v>46.6666667</v>
      </c>
      <c r="K1327" s="392">
        <v>3.7777777800000001</v>
      </c>
      <c r="L1327" s="392">
        <v>6.5433030499999996</v>
      </c>
      <c r="M1327" s="393">
        <v>3</v>
      </c>
      <c r="N1327" s="392">
        <v>2.94454883</v>
      </c>
      <c r="O1327" s="393">
        <v>1.51549563</v>
      </c>
      <c r="P1327" s="392">
        <v>2.6249154400000001</v>
      </c>
      <c r="Q1327" s="393">
        <v>3</v>
      </c>
      <c r="R1327" s="392">
        <v>-2.7630745299999999</v>
      </c>
      <c r="S1327" s="392">
        <v>0.27144712700000001</v>
      </c>
      <c r="T1327" s="392">
        <f t="shared" si="20"/>
        <v>-0.88129503385300334</v>
      </c>
      <c r="U1327" s="392"/>
    </row>
    <row r="1328" spans="1:21">
      <c r="A1328" s="392" t="s">
        <v>2223</v>
      </c>
      <c r="B1328" s="392" t="s">
        <v>44</v>
      </c>
      <c r="C1328" s="392" t="s">
        <v>73</v>
      </c>
      <c r="D1328" s="393">
        <v>275</v>
      </c>
      <c r="E1328" s="393">
        <v>0.4733</v>
      </c>
      <c r="F1328" s="394"/>
      <c r="G1328" s="394"/>
      <c r="H1328" s="394" t="s">
        <v>100</v>
      </c>
      <c r="I1328" s="394"/>
      <c r="J1328" s="392">
        <v>51</v>
      </c>
      <c r="K1328" s="393">
        <v>1.5</v>
      </c>
      <c r="L1328" s="392">
        <v>2.5980762099999999</v>
      </c>
      <c r="M1328" s="393">
        <v>3</v>
      </c>
      <c r="N1328" s="392">
        <v>1</v>
      </c>
      <c r="O1328" s="393">
        <v>1</v>
      </c>
      <c r="P1328" s="392">
        <v>1.7320508100000001</v>
      </c>
      <c r="Q1328" s="393">
        <v>3</v>
      </c>
      <c r="R1328" s="392">
        <v>-3.9318256300000001</v>
      </c>
      <c r="S1328" s="392">
        <v>1.000865052</v>
      </c>
      <c r="T1328" s="392">
        <f t="shared" si="20"/>
        <v>-0.96153846153846156</v>
      </c>
      <c r="U1328" s="392"/>
    </row>
    <row r="1329" spans="1:21">
      <c r="A1329" s="392" t="s">
        <v>2223</v>
      </c>
      <c r="B1329" s="392" t="s">
        <v>44</v>
      </c>
      <c r="C1329" s="392" t="s">
        <v>73</v>
      </c>
      <c r="D1329" s="393">
        <v>305</v>
      </c>
      <c r="E1329" s="393">
        <v>0.52590000000000003</v>
      </c>
      <c r="F1329" s="394"/>
      <c r="G1329" s="394"/>
      <c r="H1329" s="394" t="s">
        <v>100</v>
      </c>
      <c r="I1329" s="394"/>
      <c r="J1329" s="392">
        <v>41</v>
      </c>
      <c r="K1329" s="393">
        <v>0.4</v>
      </c>
      <c r="L1329" s="392">
        <v>0.69282032000000005</v>
      </c>
      <c r="M1329" s="393">
        <v>3</v>
      </c>
      <c r="N1329" s="392">
        <v>1.5</v>
      </c>
      <c r="O1329" s="393">
        <v>1</v>
      </c>
      <c r="P1329" s="392">
        <v>1.7320508100000001</v>
      </c>
      <c r="Q1329" s="393">
        <v>3</v>
      </c>
      <c r="R1329" s="392">
        <v>-3.3081069599999999</v>
      </c>
      <c r="S1329" s="392">
        <v>0.44453962600000002</v>
      </c>
      <c r="T1329" s="392">
        <f t="shared" si="20"/>
        <v>-0.92941176470588238</v>
      </c>
      <c r="U1329" s="392"/>
    </row>
    <row r="1330" spans="1:21">
      <c r="A1330" s="392" t="s">
        <v>2223</v>
      </c>
      <c r="B1330" s="392" t="s">
        <v>44</v>
      </c>
      <c r="C1330" s="392" t="s">
        <v>73</v>
      </c>
      <c r="D1330" s="393">
        <v>336</v>
      </c>
      <c r="E1330" s="393">
        <v>0.57840000000000003</v>
      </c>
      <c r="F1330" s="394"/>
      <c r="G1330" s="394"/>
      <c r="H1330" s="394" t="s">
        <v>100</v>
      </c>
      <c r="I1330" s="394"/>
      <c r="J1330" s="392">
        <v>44.888888899999998</v>
      </c>
      <c r="K1330" s="392">
        <v>2.6666666700000001</v>
      </c>
      <c r="L1330" s="392">
        <v>4.6188021499999996</v>
      </c>
      <c r="M1330" s="393">
        <v>3</v>
      </c>
      <c r="N1330" s="392">
        <v>3.4125492899999998</v>
      </c>
      <c r="O1330" s="393">
        <v>1.94805195</v>
      </c>
      <c r="P1330" s="392">
        <v>3.3741249500000001</v>
      </c>
      <c r="Q1330" s="393">
        <v>3</v>
      </c>
      <c r="R1330" s="392">
        <v>-2.5767306900000002</v>
      </c>
      <c r="S1330" s="392">
        <v>0.32939817999999998</v>
      </c>
      <c r="T1330" s="392">
        <f t="shared" si="20"/>
        <v>-0.85869781862079164</v>
      </c>
      <c r="U1330" s="392"/>
    </row>
    <row r="1331" spans="1:21">
      <c r="A1331" s="392" t="s">
        <v>2223</v>
      </c>
      <c r="B1331" s="392" t="s">
        <v>44</v>
      </c>
      <c r="C1331" s="392" t="s">
        <v>73</v>
      </c>
      <c r="D1331" s="393">
        <v>366</v>
      </c>
      <c r="E1331" s="393">
        <v>0.63100000000000001</v>
      </c>
      <c r="F1331" s="394"/>
      <c r="G1331" s="394"/>
      <c r="H1331" s="394" t="s">
        <v>100</v>
      </c>
      <c r="I1331" s="394"/>
      <c r="J1331" s="392">
        <v>56.888888899999998</v>
      </c>
      <c r="K1331" s="392">
        <v>4</v>
      </c>
      <c r="L1331" s="392">
        <v>6.9282032300000003</v>
      </c>
      <c r="M1331" s="393">
        <v>3</v>
      </c>
      <c r="N1331" s="392">
        <v>9.0519549300000008</v>
      </c>
      <c r="O1331" s="393">
        <v>4.5454545499999996</v>
      </c>
      <c r="P1331" s="392">
        <v>7.8729582200000001</v>
      </c>
      <c r="Q1331" s="393">
        <v>3</v>
      </c>
      <c r="R1331" s="392">
        <v>-1.8381193</v>
      </c>
      <c r="S1331" s="392">
        <v>0.25710017600000001</v>
      </c>
      <c r="T1331" s="392">
        <f t="shared" si="20"/>
        <v>-0.72545225677315983</v>
      </c>
      <c r="U1331" s="392"/>
    </row>
    <row r="1332" spans="1:21">
      <c r="A1332" s="392" t="s">
        <v>2223</v>
      </c>
      <c r="B1332" s="392" t="s">
        <v>44</v>
      </c>
      <c r="C1332" s="392" t="s">
        <v>73</v>
      </c>
      <c r="D1332" s="393">
        <v>397</v>
      </c>
      <c r="E1332" s="393">
        <v>0.68359999999999999</v>
      </c>
      <c r="F1332" s="394"/>
      <c r="G1332" s="394"/>
      <c r="H1332" s="394" t="s">
        <v>100</v>
      </c>
      <c r="I1332" s="394"/>
      <c r="J1332" s="392">
        <v>60.222222199999997</v>
      </c>
      <c r="K1332" s="392">
        <v>3.5555555600000002</v>
      </c>
      <c r="L1332" s="392">
        <v>6.1584028699999998</v>
      </c>
      <c r="M1332" s="393">
        <v>3</v>
      </c>
      <c r="N1332" s="392">
        <v>13.176209099999999</v>
      </c>
      <c r="O1332" s="393">
        <v>6.27705628</v>
      </c>
      <c r="P1332" s="392">
        <v>10.8721804</v>
      </c>
      <c r="Q1332" s="393">
        <v>3</v>
      </c>
      <c r="R1332" s="392">
        <v>-1.5196285599999999</v>
      </c>
      <c r="S1332" s="392">
        <v>0.230436264</v>
      </c>
      <c r="T1332" s="392">
        <f t="shared" si="20"/>
        <v>-0.64096755566491237</v>
      </c>
      <c r="U1332" s="392"/>
    </row>
    <row r="1333" spans="1:21">
      <c r="A1333" s="392" t="s">
        <v>2223</v>
      </c>
      <c r="B1333" s="392" t="s">
        <v>44</v>
      </c>
      <c r="C1333" s="392" t="s">
        <v>73</v>
      </c>
      <c r="D1333" s="393">
        <v>427</v>
      </c>
      <c r="E1333" s="393">
        <v>0.73619999999999997</v>
      </c>
      <c r="F1333" s="394"/>
      <c r="G1333" s="394"/>
      <c r="H1333" s="394" t="s">
        <v>100</v>
      </c>
      <c r="I1333" s="394"/>
      <c r="J1333" s="392">
        <v>58.6666667</v>
      </c>
      <c r="K1333" s="392">
        <v>4.4444444399999998</v>
      </c>
      <c r="L1333" s="392">
        <v>7.6980035899999999</v>
      </c>
      <c r="M1333" s="393">
        <v>3</v>
      </c>
      <c r="N1333" s="392">
        <v>16.218212099999999</v>
      </c>
      <c r="O1333" s="393">
        <v>6.4935064899999997</v>
      </c>
      <c r="P1333" s="392">
        <v>11.247083200000001</v>
      </c>
      <c r="Q1333" s="393">
        <v>3</v>
      </c>
      <c r="R1333" s="392">
        <v>-1.2857368899999999</v>
      </c>
      <c r="S1333" s="392">
        <v>0.166046255</v>
      </c>
      <c r="T1333" s="392">
        <f t="shared" si="20"/>
        <v>-0.56684947989793644</v>
      </c>
      <c r="U1333" s="392"/>
    </row>
    <row r="1334" spans="1:21">
      <c r="A1334" s="392" t="s">
        <v>2223</v>
      </c>
      <c r="B1334" s="392" t="s">
        <v>44</v>
      </c>
      <c r="C1334" s="392" t="s">
        <v>73</v>
      </c>
      <c r="D1334" s="393">
        <v>458</v>
      </c>
      <c r="E1334" s="393">
        <v>0.78879999999999995</v>
      </c>
      <c r="F1334" s="394"/>
      <c r="G1334" s="394"/>
      <c r="H1334" s="394" t="s">
        <v>100</v>
      </c>
      <c r="I1334" s="394"/>
      <c r="J1334" s="392">
        <v>57.111111100000002</v>
      </c>
      <c r="K1334" s="392">
        <v>6</v>
      </c>
      <c r="L1334" s="392">
        <v>10.3923048</v>
      </c>
      <c r="M1334" s="393">
        <v>3</v>
      </c>
      <c r="N1334" s="392">
        <v>16.662812500000001</v>
      </c>
      <c r="O1334" s="393">
        <v>6.27705628</v>
      </c>
      <c r="P1334" s="392">
        <v>10.8721804</v>
      </c>
      <c r="Q1334" s="393">
        <v>3</v>
      </c>
      <c r="R1334" s="392">
        <v>-1.23181925</v>
      </c>
      <c r="S1334" s="392">
        <v>0.152948053</v>
      </c>
      <c r="T1334" s="392">
        <f t="shared" si="20"/>
        <v>-0.54827365315839049</v>
      </c>
      <c r="U1334" s="392"/>
    </row>
    <row r="1335" spans="1:21">
      <c r="A1335" s="392" t="s">
        <v>2223</v>
      </c>
      <c r="B1335" s="392" t="s">
        <v>44</v>
      </c>
      <c r="C1335" s="392" t="s">
        <v>73</v>
      </c>
      <c r="D1335" s="393">
        <v>519</v>
      </c>
      <c r="E1335" s="393">
        <v>0.89400000000000002</v>
      </c>
      <c r="F1335" s="394"/>
      <c r="G1335" s="394"/>
      <c r="H1335" s="394" t="s">
        <v>100</v>
      </c>
      <c r="I1335" s="394"/>
      <c r="J1335" s="392">
        <v>54.444444400000002</v>
      </c>
      <c r="K1335" s="392">
        <v>3.5555555600000002</v>
      </c>
      <c r="L1335" s="392">
        <v>6.1584028699999998</v>
      </c>
      <c r="M1335" s="393">
        <v>3</v>
      </c>
      <c r="N1335" s="392">
        <v>20.149415999999999</v>
      </c>
      <c r="O1335" s="393">
        <v>7.1428571400000003</v>
      </c>
      <c r="P1335" s="392">
        <v>12.3717915</v>
      </c>
      <c r="Q1335" s="393">
        <v>3</v>
      </c>
      <c r="R1335" s="392">
        <v>-0.99400551000000004</v>
      </c>
      <c r="S1335" s="392">
        <v>0.12993124</v>
      </c>
      <c r="T1335" s="392">
        <f t="shared" si="20"/>
        <v>-0.45975671745767444</v>
      </c>
      <c r="U1335" s="392"/>
    </row>
    <row r="1336" spans="1:21">
      <c r="A1336" s="392" t="s">
        <v>2223</v>
      </c>
      <c r="B1336" s="392" t="s">
        <v>44</v>
      </c>
      <c r="C1336" s="392" t="s">
        <v>73</v>
      </c>
      <c r="D1336" s="393">
        <v>549</v>
      </c>
      <c r="E1336" s="393">
        <v>0.9466</v>
      </c>
      <c r="F1336" s="394"/>
      <c r="G1336" s="394"/>
      <c r="H1336" s="394" t="s">
        <v>100</v>
      </c>
      <c r="I1336" s="394"/>
      <c r="J1336" s="392">
        <v>52.6666667</v>
      </c>
      <c r="K1336" s="392">
        <v>2.6666666700000001</v>
      </c>
      <c r="L1336" s="392">
        <v>4.6188021499999996</v>
      </c>
      <c r="M1336" s="393">
        <v>3</v>
      </c>
      <c r="N1336" s="392">
        <v>17.780163699999999</v>
      </c>
      <c r="O1336" s="393">
        <v>6.7099567100000002</v>
      </c>
      <c r="P1336" s="392">
        <v>11.6219859</v>
      </c>
      <c r="Q1336" s="393">
        <v>3</v>
      </c>
      <c r="R1336" s="392">
        <v>-1.0858993100000001</v>
      </c>
      <c r="S1336" s="392">
        <v>0.14498269</v>
      </c>
      <c r="T1336" s="392">
        <f t="shared" si="20"/>
        <v>-0.49521749668385373</v>
      </c>
      <c r="U1336" s="392"/>
    </row>
    <row r="1337" spans="1:21">
      <c r="A1337" s="392" t="s">
        <v>2223</v>
      </c>
      <c r="B1337" s="392" t="s">
        <v>44</v>
      </c>
      <c r="C1337" s="392" t="s">
        <v>73</v>
      </c>
      <c r="D1337" s="393">
        <v>580</v>
      </c>
      <c r="E1337" s="393">
        <v>1</v>
      </c>
      <c r="F1337" s="394"/>
      <c r="G1337" s="394"/>
      <c r="H1337" s="394" t="s">
        <v>100</v>
      </c>
      <c r="I1337" s="394" t="s">
        <v>100</v>
      </c>
      <c r="J1337" s="392">
        <v>53.777777800000003</v>
      </c>
      <c r="K1337" s="392">
        <v>2.4444444399999998</v>
      </c>
      <c r="L1337" s="392">
        <v>4.2339019699999998</v>
      </c>
      <c r="M1337" s="393">
        <v>3</v>
      </c>
      <c r="N1337" s="392">
        <v>19.9563658</v>
      </c>
      <c r="O1337" s="393">
        <v>7.79220779</v>
      </c>
      <c r="P1337" s="392">
        <v>13.4964998</v>
      </c>
      <c r="Q1337" s="393">
        <v>3</v>
      </c>
      <c r="R1337" s="392">
        <v>-0.99131214999999995</v>
      </c>
      <c r="S1337" s="392">
        <v>0.154526896</v>
      </c>
      <c r="T1337" s="392">
        <f t="shared" si="20"/>
        <v>-0.45869403710006607</v>
      </c>
      <c r="U1337" s="392"/>
    </row>
    <row r="1338" spans="1:21">
      <c r="A1338" s="392" t="s">
        <v>865</v>
      </c>
      <c r="B1338" s="392" t="s">
        <v>44</v>
      </c>
      <c r="C1338" s="392" t="s">
        <v>60</v>
      </c>
      <c r="D1338" s="393">
        <v>7</v>
      </c>
      <c r="E1338" s="393">
        <v>1.9199999999999998E-2</v>
      </c>
      <c r="F1338" s="394"/>
      <c r="G1338" s="394" t="s">
        <v>100</v>
      </c>
      <c r="H1338" s="394" t="s">
        <v>100</v>
      </c>
      <c r="I1338" s="394"/>
      <c r="J1338" s="392">
        <v>330.46511600000002</v>
      </c>
      <c r="K1338" s="393">
        <v>34.186046500000003</v>
      </c>
      <c r="L1338" s="392">
        <v>59.211969500000002</v>
      </c>
      <c r="M1338" s="393">
        <v>3</v>
      </c>
      <c r="N1338" s="392">
        <v>66.744185999999999</v>
      </c>
      <c r="O1338" s="393">
        <v>22.790697699999999</v>
      </c>
      <c r="P1338" s="392">
        <v>39.474646300000003</v>
      </c>
      <c r="Q1338" s="393">
        <v>3</v>
      </c>
      <c r="R1338" s="392">
        <v>-1.5996339100000001</v>
      </c>
      <c r="S1338" s="392">
        <v>0.12729880900000001</v>
      </c>
      <c r="T1338" s="392">
        <f t="shared" si="20"/>
        <v>-0.66393442618823661</v>
      </c>
      <c r="U1338" s="392"/>
    </row>
    <row r="1339" spans="1:21">
      <c r="A1339" s="392" t="s">
        <v>865</v>
      </c>
      <c r="B1339" s="392" t="s">
        <v>44</v>
      </c>
      <c r="C1339" s="392" t="s">
        <v>60</v>
      </c>
      <c r="D1339" s="393">
        <v>28</v>
      </c>
      <c r="E1339" s="393">
        <v>7.6899999999999996E-2</v>
      </c>
      <c r="F1339" s="394"/>
      <c r="G1339" s="394"/>
      <c r="H1339" s="394" t="s">
        <v>100</v>
      </c>
      <c r="I1339" s="394"/>
      <c r="J1339" s="392">
        <v>314.18604699999997</v>
      </c>
      <c r="K1339" s="393">
        <v>48.837209299999998</v>
      </c>
      <c r="L1339" s="392">
        <v>84.588527799999994</v>
      </c>
      <c r="M1339" s="393">
        <v>3</v>
      </c>
      <c r="N1339" s="392">
        <v>120.46511599999999</v>
      </c>
      <c r="O1339" s="393">
        <v>29.3023256</v>
      </c>
      <c r="P1339" s="392">
        <v>50.7531167</v>
      </c>
      <c r="Q1339" s="393">
        <v>3</v>
      </c>
      <c r="R1339" s="392">
        <v>-0.95862510000000001</v>
      </c>
      <c r="S1339" s="392">
        <v>8.3328998000000001E-2</v>
      </c>
      <c r="T1339" s="392">
        <f t="shared" si="20"/>
        <v>-0.44569288544616176</v>
      </c>
      <c r="U1339" s="392"/>
    </row>
    <row r="1340" spans="1:21">
      <c r="A1340" s="392" t="s">
        <v>865</v>
      </c>
      <c r="B1340" s="392" t="s">
        <v>44</v>
      </c>
      <c r="C1340" s="392" t="s">
        <v>60</v>
      </c>
      <c r="D1340" s="393">
        <v>91</v>
      </c>
      <c r="E1340" s="393">
        <v>0.25</v>
      </c>
      <c r="F1340" s="394"/>
      <c r="G1340" s="394"/>
      <c r="H1340" s="394" t="s">
        <v>100</v>
      </c>
      <c r="I1340" s="394"/>
      <c r="J1340" s="392">
        <v>332.09302300000002</v>
      </c>
      <c r="K1340" s="393">
        <v>37.441860499999997</v>
      </c>
      <c r="L1340" s="392">
        <v>64.851204699999997</v>
      </c>
      <c r="M1340" s="393">
        <v>3</v>
      </c>
      <c r="N1340" s="392">
        <v>195.348837</v>
      </c>
      <c r="O1340" s="393">
        <v>32.558139500000003</v>
      </c>
      <c r="P1340" s="392">
        <v>56.392351900000001</v>
      </c>
      <c r="Q1340" s="393">
        <v>3</v>
      </c>
      <c r="R1340" s="392">
        <v>-0.53062825000000002</v>
      </c>
      <c r="S1340" s="392">
        <v>4.0489234999999998E-2</v>
      </c>
      <c r="T1340" s="392">
        <f t="shared" si="20"/>
        <v>-0.25925925939969952</v>
      </c>
      <c r="U1340" s="392"/>
    </row>
    <row r="1341" spans="1:21">
      <c r="A1341" s="392" t="s">
        <v>865</v>
      </c>
      <c r="B1341" s="392" t="s">
        <v>44</v>
      </c>
      <c r="C1341" s="392" t="s">
        <v>60</v>
      </c>
      <c r="D1341" s="393">
        <v>182</v>
      </c>
      <c r="E1341" s="393">
        <v>0.5</v>
      </c>
      <c r="F1341" s="394"/>
      <c r="G1341" s="394"/>
      <c r="H1341" s="394" t="s">
        <v>100</v>
      </c>
      <c r="I1341" s="394"/>
      <c r="J1341" s="392">
        <v>343.48837200000003</v>
      </c>
      <c r="K1341" s="393">
        <v>24.418604699999999</v>
      </c>
      <c r="L1341" s="392">
        <v>42.294263899999997</v>
      </c>
      <c r="M1341" s="393">
        <v>3</v>
      </c>
      <c r="N1341" s="392">
        <v>309.30232599999999</v>
      </c>
      <c r="O1341" s="393">
        <v>56.976744199999999</v>
      </c>
      <c r="P1341" s="392">
        <v>98.686615799999998</v>
      </c>
      <c r="Q1341" s="393">
        <v>3</v>
      </c>
      <c r="R1341" s="392">
        <v>-0.10483406000000001</v>
      </c>
      <c r="S1341" s="392">
        <v>3.8987313000000003E-2</v>
      </c>
      <c r="T1341" s="392">
        <f t="shared" si="20"/>
        <v>-5.2369076496859075E-2</v>
      </c>
      <c r="U1341" s="392"/>
    </row>
    <row r="1342" spans="1:21">
      <c r="A1342" s="392" t="s">
        <v>865</v>
      </c>
      <c r="B1342" s="392" t="s">
        <v>44</v>
      </c>
      <c r="C1342" s="392" t="s">
        <v>60</v>
      </c>
      <c r="D1342" s="393">
        <v>364</v>
      </c>
      <c r="E1342" s="393">
        <v>1</v>
      </c>
      <c r="F1342" s="394"/>
      <c r="G1342" s="394"/>
      <c r="H1342" s="394" t="s">
        <v>100</v>
      </c>
      <c r="I1342" s="394" t="s">
        <v>100</v>
      </c>
      <c r="J1342" s="392">
        <v>232.79069799999999</v>
      </c>
      <c r="K1342" s="393">
        <v>27.674418599999999</v>
      </c>
      <c r="L1342" s="392">
        <v>47.933499099999999</v>
      </c>
      <c r="M1342" s="393">
        <v>3</v>
      </c>
      <c r="N1342" s="392">
        <v>250.69767400000001</v>
      </c>
      <c r="O1342" s="393">
        <v>34.186046500000003</v>
      </c>
      <c r="P1342" s="392">
        <v>59.211969500000002</v>
      </c>
      <c r="Q1342" s="393">
        <v>3</v>
      </c>
      <c r="R1342" s="392">
        <v>7.4107969999999995E-2</v>
      </c>
      <c r="S1342" s="392">
        <v>3.2727762000000001E-2</v>
      </c>
      <c r="T1342" s="392">
        <f t="shared" si="20"/>
        <v>3.7037035504961457E-2</v>
      </c>
      <c r="U1342" s="392"/>
    </row>
    <row r="1343" spans="1:21">
      <c r="A1343" s="392" t="s">
        <v>866</v>
      </c>
      <c r="B1343" s="392" t="s">
        <v>44</v>
      </c>
      <c r="C1343" s="392" t="s">
        <v>60</v>
      </c>
      <c r="D1343" s="393">
        <v>7</v>
      </c>
      <c r="E1343" s="393">
        <v>1.9199999999999998E-2</v>
      </c>
      <c r="F1343" s="394"/>
      <c r="G1343" s="394" t="s">
        <v>100</v>
      </c>
      <c r="H1343" s="394" t="s">
        <v>100</v>
      </c>
      <c r="I1343" s="394"/>
      <c r="J1343" s="392">
        <v>330.46511600000002</v>
      </c>
      <c r="K1343" s="393">
        <v>34.186046500000003</v>
      </c>
      <c r="L1343" s="392">
        <v>59.211969500000002</v>
      </c>
      <c r="M1343" s="393">
        <v>3</v>
      </c>
      <c r="N1343" s="392">
        <v>63.488372099999999</v>
      </c>
      <c r="O1343" s="393">
        <v>26.046511599999999</v>
      </c>
      <c r="P1343" s="392">
        <v>45.113881499999998</v>
      </c>
      <c r="Q1343" s="393">
        <v>3</v>
      </c>
      <c r="R1343" s="392">
        <v>-1.6496443300000001</v>
      </c>
      <c r="S1343" s="392">
        <v>0.17901186799999999</v>
      </c>
      <c r="T1343" s="392">
        <f t="shared" ref="T1343:T1406" si="21">(N1343-J1343)/(J1343+N1343)</f>
        <v>-0.67768595015519051</v>
      </c>
      <c r="U1343" s="392"/>
    </row>
    <row r="1344" spans="1:21">
      <c r="A1344" s="392" t="s">
        <v>866</v>
      </c>
      <c r="B1344" s="392" t="s">
        <v>44</v>
      </c>
      <c r="C1344" s="392" t="s">
        <v>60</v>
      </c>
      <c r="D1344" s="393">
        <v>28</v>
      </c>
      <c r="E1344" s="393">
        <v>7.6899999999999996E-2</v>
      </c>
      <c r="F1344" s="394"/>
      <c r="G1344" s="394"/>
      <c r="H1344" s="394" t="s">
        <v>100</v>
      </c>
      <c r="I1344" s="394"/>
      <c r="J1344" s="392">
        <v>314.18604699999997</v>
      </c>
      <c r="K1344" s="393">
        <v>48.837209299999998</v>
      </c>
      <c r="L1344" s="392">
        <v>84.588527799999994</v>
      </c>
      <c r="M1344" s="393">
        <v>3</v>
      </c>
      <c r="N1344" s="392">
        <v>138.37209300000001</v>
      </c>
      <c r="O1344" s="393">
        <v>35.813953499999997</v>
      </c>
      <c r="P1344" s="392">
        <v>62.031587100000003</v>
      </c>
      <c r="Q1344" s="393">
        <v>3</v>
      </c>
      <c r="R1344" s="392">
        <v>-0.82003893000000005</v>
      </c>
      <c r="S1344" s="392">
        <v>9.1151341999999996E-2</v>
      </c>
      <c r="T1344" s="392">
        <f t="shared" si="21"/>
        <v>-0.38848920936434811</v>
      </c>
      <c r="U1344" s="392"/>
    </row>
    <row r="1345" spans="1:21">
      <c r="A1345" s="392" t="s">
        <v>866</v>
      </c>
      <c r="B1345" s="392" t="s">
        <v>44</v>
      </c>
      <c r="C1345" s="392" t="s">
        <v>60</v>
      </c>
      <c r="D1345" s="393">
        <v>91</v>
      </c>
      <c r="E1345" s="393">
        <v>0.25</v>
      </c>
      <c r="F1345" s="394"/>
      <c r="G1345" s="394"/>
      <c r="H1345" s="394" t="s">
        <v>100</v>
      </c>
      <c r="I1345" s="394"/>
      <c r="J1345" s="392">
        <v>332.09302300000002</v>
      </c>
      <c r="K1345" s="393">
        <v>37.441860499999997</v>
      </c>
      <c r="L1345" s="392">
        <v>64.851204699999997</v>
      </c>
      <c r="M1345" s="393">
        <v>3</v>
      </c>
      <c r="N1345" s="392">
        <v>156.27906999999999</v>
      </c>
      <c r="O1345" s="393">
        <v>16.279069799999998</v>
      </c>
      <c r="P1345" s="392">
        <v>28.1961759</v>
      </c>
      <c r="Q1345" s="393">
        <v>3</v>
      </c>
      <c r="R1345" s="392">
        <v>-0.75377179999999999</v>
      </c>
      <c r="S1345" s="392">
        <v>2.3562151999999999E-2</v>
      </c>
      <c r="T1345" s="392">
        <f t="shared" si="21"/>
        <v>-0.35999999901714291</v>
      </c>
      <c r="U1345" s="392"/>
    </row>
    <row r="1346" spans="1:21">
      <c r="A1346" s="392" t="s">
        <v>866</v>
      </c>
      <c r="B1346" s="392" t="s">
        <v>44</v>
      </c>
      <c r="C1346" s="392" t="s">
        <v>60</v>
      </c>
      <c r="D1346" s="393">
        <v>182</v>
      </c>
      <c r="E1346" s="393">
        <v>0.5</v>
      </c>
      <c r="F1346" s="394"/>
      <c r="G1346" s="394"/>
      <c r="H1346" s="394" t="s">
        <v>100</v>
      </c>
      <c r="I1346" s="394"/>
      <c r="J1346" s="392">
        <v>343.48837200000003</v>
      </c>
      <c r="K1346" s="393">
        <v>24.418604699999999</v>
      </c>
      <c r="L1346" s="392">
        <v>42.294263899999997</v>
      </c>
      <c r="M1346" s="393">
        <v>3</v>
      </c>
      <c r="N1346" s="392">
        <v>136.74418600000001</v>
      </c>
      <c r="O1346" s="393">
        <v>22.790697699999999</v>
      </c>
      <c r="P1346" s="392">
        <v>39.474646300000003</v>
      </c>
      <c r="Q1346" s="393">
        <v>3</v>
      </c>
      <c r="R1346" s="392">
        <v>-0.92104132999999999</v>
      </c>
      <c r="S1346" s="392">
        <v>3.2831573000000003E-2</v>
      </c>
      <c r="T1346" s="392">
        <f t="shared" si="21"/>
        <v>-0.43050847460450609</v>
      </c>
      <c r="U1346" s="392"/>
    </row>
    <row r="1347" spans="1:21">
      <c r="A1347" s="392" t="s">
        <v>866</v>
      </c>
      <c r="B1347" s="392" t="s">
        <v>44</v>
      </c>
      <c r="C1347" s="392" t="s">
        <v>60</v>
      </c>
      <c r="D1347" s="393">
        <v>364</v>
      </c>
      <c r="E1347" s="393">
        <v>1</v>
      </c>
      <c r="F1347" s="394"/>
      <c r="G1347" s="394"/>
      <c r="H1347" s="394" t="s">
        <v>100</v>
      </c>
      <c r="I1347" s="394" t="s">
        <v>100</v>
      </c>
      <c r="J1347" s="392">
        <v>232.79069799999999</v>
      </c>
      <c r="K1347" s="393">
        <v>27.674418599999999</v>
      </c>
      <c r="L1347" s="392">
        <v>47.933499099999999</v>
      </c>
      <c r="M1347" s="393">
        <v>3</v>
      </c>
      <c r="N1347" s="392">
        <v>263.72093000000001</v>
      </c>
      <c r="O1347" s="393">
        <v>58.604651199999999</v>
      </c>
      <c r="P1347" s="392">
        <v>101.50623299999999</v>
      </c>
      <c r="Q1347" s="393">
        <v>3</v>
      </c>
      <c r="R1347" s="392">
        <v>0.12475169999999999</v>
      </c>
      <c r="S1347" s="392">
        <v>6.3515435999999995E-2</v>
      </c>
      <c r="T1347" s="392">
        <f t="shared" si="21"/>
        <v>6.2295080831420165E-2</v>
      </c>
      <c r="U1347" s="392"/>
    </row>
    <row r="1348" spans="1:21">
      <c r="A1348" s="392" t="s">
        <v>867</v>
      </c>
      <c r="B1348" s="392" t="s">
        <v>44</v>
      </c>
      <c r="C1348" s="392" t="s">
        <v>60</v>
      </c>
      <c r="D1348" s="393">
        <v>7</v>
      </c>
      <c r="E1348" s="393">
        <v>1.9199999999999998E-2</v>
      </c>
      <c r="F1348" s="394"/>
      <c r="G1348" s="394" t="s">
        <v>100</v>
      </c>
      <c r="H1348" s="394" t="s">
        <v>100</v>
      </c>
      <c r="I1348" s="394"/>
      <c r="J1348" s="392">
        <v>330.46511600000002</v>
      </c>
      <c r="K1348" s="393">
        <v>34.186046500000003</v>
      </c>
      <c r="L1348" s="392">
        <v>59.211969500000002</v>
      </c>
      <c r="M1348" s="393">
        <v>3</v>
      </c>
      <c r="N1348" s="392">
        <v>6.5116279099999996</v>
      </c>
      <c r="O1348" s="393">
        <v>8.1395348799999994</v>
      </c>
      <c r="P1348" s="392">
        <v>14.098088000000001</v>
      </c>
      <c r="Q1348" s="393">
        <v>3</v>
      </c>
      <c r="R1348" s="392">
        <v>-3.9269116199999998</v>
      </c>
      <c r="S1348" s="392">
        <v>1.573201546</v>
      </c>
      <c r="T1348" s="392">
        <f t="shared" si="21"/>
        <v>-0.96135265695522809</v>
      </c>
      <c r="U1348" s="392"/>
    </row>
    <row r="1349" spans="1:21">
      <c r="A1349" s="392" t="s">
        <v>867</v>
      </c>
      <c r="B1349" s="392" t="s">
        <v>44</v>
      </c>
      <c r="C1349" s="392" t="s">
        <v>60</v>
      </c>
      <c r="D1349" s="393">
        <v>28</v>
      </c>
      <c r="E1349" s="393">
        <v>7.6899999999999996E-2</v>
      </c>
      <c r="F1349" s="394"/>
      <c r="G1349" s="394"/>
      <c r="H1349" s="394" t="s">
        <v>100</v>
      </c>
      <c r="I1349" s="394"/>
      <c r="J1349" s="392">
        <v>314.18604699999997</v>
      </c>
      <c r="K1349" s="393">
        <v>48.837209299999998</v>
      </c>
      <c r="L1349" s="392">
        <v>84.588527799999994</v>
      </c>
      <c r="M1349" s="393">
        <v>3</v>
      </c>
      <c r="N1349" s="392">
        <v>9.7674418599999999</v>
      </c>
      <c r="O1349" s="393">
        <v>8.1395348799999994</v>
      </c>
      <c r="P1349" s="392">
        <v>14.098088000000001</v>
      </c>
      <c r="Q1349" s="393">
        <v>3</v>
      </c>
      <c r="R1349" s="392">
        <v>-3.4709307200000001</v>
      </c>
      <c r="S1349" s="392">
        <v>0.71860616700000002</v>
      </c>
      <c r="T1349" s="392">
        <f t="shared" si="21"/>
        <v>-0.93969849255600313</v>
      </c>
      <c r="U1349" s="392"/>
    </row>
    <row r="1350" spans="1:21">
      <c r="A1350" s="392" t="s">
        <v>867</v>
      </c>
      <c r="B1350" s="392" t="s">
        <v>44</v>
      </c>
      <c r="C1350" s="392" t="s">
        <v>60</v>
      </c>
      <c r="D1350" s="393">
        <v>91</v>
      </c>
      <c r="E1350" s="393">
        <v>0.25</v>
      </c>
      <c r="F1350" s="394"/>
      <c r="G1350" s="394"/>
      <c r="H1350" s="394" t="s">
        <v>100</v>
      </c>
      <c r="I1350" s="394"/>
      <c r="J1350" s="392">
        <v>332.09302300000002</v>
      </c>
      <c r="K1350" s="393">
        <v>37.441860499999997</v>
      </c>
      <c r="L1350" s="392">
        <v>64.851204699999997</v>
      </c>
      <c r="M1350" s="393">
        <v>3</v>
      </c>
      <c r="N1350" s="392">
        <v>61.860465099999999</v>
      </c>
      <c r="O1350" s="393">
        <v>19.534883700000002</v>
      </c>
      <c r="P1350" s="392">
        <v>33.835411100000002</v>
      </c>
      <c r="Q1350" s="393">
        <v>3</v>
      </c>
      <c r="R1350" s="392">
        <v>-1.6805338299999999</v>
      </c>
      <c r="S1350" s="392">
        <v>0.11243444900000001</v>
      </c>
      <c r="T1350" s="392">
        <f t="shared" si="21"/>
        <v>-0.68595041308887961</v>
      </c>
      <c r="U1350" s="392"/>
    </row>
    <row r="1351" spans="1:21">
      <c r="A1351" s="392" t="s">
        <v>867</v>
      </c>
      <c r="B1351" s="392" t="s">
        <v>44</v>
      </c>
      <c r="C1351" s="392" t="s">
        <v>60</v>
      </c>
      <c r="D1351" s="393">
        <v>182</v>
      </c>
      <c r="E1351" s="393">
        <v>0.5</v>
      </c>
      <c r="F1351" s="394"/>
      <c r="G1351" s="394"/>
      <c r="H1351" s="394" t="s">
        <v>100</v>
      </c>
      <c r="I1351" s="394"/>
      <c r="J1351" s="392">
        <v>343.48837200000003</v>
      </c>
      <c r="K1351" s="393">
        <v>24.418604699999999</v>
      </c>
      <c r="L1351" s="392">
        <v>42.294263899999997</v>
      </c>
      <c r="M1351" s="393">
        <v>3</v>
      </c>
      <c r="N1351" s="392">
        <v>81.395348799999994</v>
      </c>
      <c r="O1351" s="393">
        <v>8.1395348799999994</v>
      </c>
      <c r="P1351" s="392">
        <v>14.098088000000001</v>
      </c>
      <c r="Q1351" s="393">
        <v>3</v>
      </c>
      <c r="R1351" s="392">
        <v>-1.4398351300000001</v>
      </c>
      <c r="S1351" s="392">
        <v>1.5053795E-2</v>
      </c>
      <c r="T1351" s="392">
        <f t="shared" si="21"/>
        <v>-0.61685823760560532</v>
      </c>
      <c r="U1351" s="392"/>
    </row>
    <row r="1352" spans="1:21">
      <c r="A1352" s="392" t="s">
        <v>867</v>
      </c>
      <c r="B1352" s="392" t="s">
        <v>44</v>
      </c>
      <c r="C1352" s="392" t="s">
        <v>60</v>
      </c>
      <c r="D1352" s="393">
        <v>364</v>
      </c>
      <c r="E1352" s="393">
        <v>1</v>
      </c>
      <c r="F1352" s="394"/>
      <c r="G1352" s="394"/>
      <c r="H1352" s="394" t="s">
        <v>100</v>
      </c>
      <c r="I1352" s="394" t="s">
        <v>100</v>
      </c>
      <c r="J1352" s="392">
        <v>232.79069799999999</v>
      </c>
      <c r="K1352" s="393">
        <v>27.674418599999999</v>
      </c>
      <c r="L1352" s="392">
        <v>47.933499099999999</v>
      </c>
      <c r="M1352" s="393">
        <v>3</v>
      </c>
      <c r="N1352" s="392">
        <v>122.093023</v>
      </c>
      <c r="O1352" s="393">
        <v>16.279069799999998</v>
      </c>
      <c r="P1352" s="392">
        <v>28.1961759</v>
      </c>
      <c r="Q1352" s="393">
        <v>3</v>
      </c>
      <c r="R1352" s="392">
        <v>-0.64535651999999999</v>
      </c>
      <c r="S1352" s="392">
        <v>3.1910498000000002E-2</v>
      </c>
      <c r="T1352" s="392">
        <f t="shared" si="21"/>
        <v>-0.31192660708153475</v>
      </c>
      <c r="U1352" s="392"/>
    </row>
    <row r="1353" spans="1:21">
      <c r="A1353" s="392" t="s">
        <v>868</v>
      </c>
      <c r="B1353" s="392" t="s">
        <v>44</v>
      </c>
      <c r="C1353" s="392" t="s">
        <v>60</v>
      </c>
      <c r="D1353" s="393">
        <v>7</v>
      </c>
      <c r="E1353" s="393">
        <v>1.9199999999999998E-2</v>
      </c>
      <c r="F1353" s="394"/>
      <c r="G1353" s="394" t="s">
        <v>100</v>
      </c>
      <c r="H1353" s="394" t="s">
        <v>100</v>
      </c>
      <c r="I1353" s="394"/>
      <c r="J1353" s="392">
        <v>330.46511600000002</v>
      </c>
      <c r="K1353" s="393">
        <v>34.186046500000003</v>
      </c>
      <c r="L1353" s="392">
        <v>59.211969500000002</v>
      </c>
      <c r="M1353" s="393">
        <v>3</v>
      </c>
      <c r="N1353" s="392">
        <v>21.162790699999999</v>
      </c>
      <c r="O1353" s="393">
        <v>11.395348800000001</v>
      </c>
      <c r="P1353" s="392">
        <v>19.737323199999999</v>
      </c>
      <c r="Q1353" s="393">
        <v>3</v>
      </c>
      <c r="R1353" s="392">
        <v>-2.7482566199999998</v>
      </c>
      <c r="S1353" s="392">
        <v>0.30064237399999999</v>
      </c>
      <c r="T1353" s="392">
        <f t="shared" si="21"/>
        <v>-0.87962962952166612</v>
      </c>
      <c r="U1353" s="392"/>
    </row>
    <row r="1354" spans="1:21">
      <c r="A1354" s="392" t="s">
        <v>868</v>
      </c>
      <c r="B1354" s="392" t="s">
        <v>44</v>
      </c>
      <c r="C1354" s="392" t="s">
        <v>60</v>
      </c>
      <c r="D1354" s="393">
        <v>28</v>
      </c>
      <c r="E1354" s="393">
        <v>7.6899999999999996E-2</v>
      </c>
      <c r="F1354" s="394"/>
      <c r="G1354" s="394"/>
      <c r="H1354" s="394" t="s">
        <v>100</v>
      </c>
      <c r="I1354" s="394"/>
      <c r="J1354" s="392">
        <v>314.18604699999997</v>
      </c>
      <c r="K1354" s="393">
        <v>48.837209299999998</v>
      </c>
      <c r="L1354" s="392">
        <v>84.588527799999994</v>
      </c>
      <c r="M1354" s="393">
        <v>3</v>
      </c>
      <c r="N1354" s="392">
        <v>26.046511599999999</v>
      </c>
      <c r="O1354" s="393">
        <v>9.7674418599999999</v>
      </c>
      <c r="P1354" s="392">
        <v>16.917705600000001</v>
      </c>
      <c r="Q1354" s="393">
        <v>3</v>
      </c>
      <c r="R1354" s="392">
        <v>-2.4901014699999999</v>
      </c>
      <c r="S1354" s="392">
        <v>0.164786722</v>
      </c>
      <c r="T1354" s="392">
        <f t="shared" si="21"/>
        <v>-0.84688995252437327</v>
      </c>
      <c r="U1354" s="392"/>
    </row>
    <row r="1355" spans="1:21">
      <c r="A1355" s="392" t="s">
        <v>868</v>
      </c>
      <c r="B1355" s="392" t="s">
        <v>44</v>
      </c>
      <c r="C1355" s="392" t="s">
        <v>60</v>
      </c>
      <c r="D1355" s="393">
        <v>91</v>
      </c>
      <c r="E1355" s="393">
        <v>0.25</v>
      </c>
      <c r="F1355" s="394"/>
      <c r="G1355" s="394"/>
      <c r="H1355" s="394" t="s">
        <v>100</v>
      </c>
      <c r="I1355" s="394"/>
      <c r="J1355" s="392">
        <v>332.09302300000002</v>
      </c>
      <c r="K1355" s="393">
        <v>37.441860499999997</v>
      </c>
      <c r="L1355" s="392">
        <v>64.851204699999997</v>
      </c>
      <c r="M1355" s="393">
        <v>3</v>
      </c>
      <c r="N1355" s="392">
        <v>112.325581</v>
      </c>
      <c r="O1355" s="393">
        <v>16.279069799999998</v>
      </c>
      <c r="P1355" s="392">
        <v>28.1961759</v>
      </c>
      <c r="Q1355" s="393">
        <v>3</v>
      </c>
      <c r="R1355" s="392">
        <v>-1.08401349</v>
      </c>
      <c r="S1355" s="392">
        <v>3.3715448000000002E-2</v>
      </c>
      <c r="T1355" s="392">
        <f t="shared" si="21"/>
        <v>-0.49450549554401646</v>
      </c>
      <c r="U1355" s="392"/>
    </row>
    <row r="1356" spans="1:21">
      <c r="A1356" s="392" t="s">
        <v>868</v>
      </c>
      <c r="B1356" s="392" t="s">
        <v>44</v>
      </c>
      <c r="C1356" s="392" t="s">
        <v>60</v>
      </c>
      <c r="D1356" s="393">
        <v>182</v>
      </c>
      <c r="E1356" s="393">
        <v>0.5</v>
      </c>
      <c r="F1356" s="394"/>
      <c r="G1356" s="394"/>
      <c r="H1356" s="394" t="s">
        <v>100</v>
      </c>
      <c r="I1356" s="394"/>
      <c r="J1356" s="392">
        <v>343.48837200000003</v>
      </c>
      <c r="K1356" s="393">
        <v>24.418604699999999</v>
      </c>
      <c r="L1356" s="392">
        <v>42.294263899999997</v>
      </c>
      <c r="M1356" s="393">
        <v>3</v>
      </c>
      <c r="N1356" s="392">
        <v>156.27906999999999</v>
      </c>
      <c r="O1356" s="393">
        <v>37.441860499999997</v>
      </c>
      <c r="P1356" s="392">
        <v>64.851204699999997</v>
      </c>
      <c r="Q1356" s="393">
        <v>3</v>
      </c>
      <c r="R1356" s="392">
        <v>-0.78750993999999996</v>
      </c>
      <c r="S1356" s="392">
        <v>6.2453967999999999E-2</v>
      </c>
      <c r="T1356" s="392">
        <f t="shared" si="21"/>
        <v>-0.37459283312016955</v>
      </c>
      <c r="U1356" s="392"/>
    </row>
    <row r="1357" spans="1:21">
      <c r="A1357" s="392" t="s">
        <v>868</v>
      </c>
      <c r="B1357" s="392" t="s">
        <v>44</v>
      </c>
      <c r="C1357" s="392" t="s">
        <v>60</v>
      </c>
      <c r="D1357" s="393">
        <v>364</v>
      </c>
      <c r="E1357" s="393">
        <v>1</v>
      </c>
      <c r="F1357" s="394"/>
      <c r="G1357" s="394"/>
      <c r="H1357" s="394" t="s">
        <v>100</v>
      </c>
      <c r="I1357" s="394" t="s">
        <v>100</v>
      </c>
      <c r="J1357" s="392">
        <v>232.79069799999999</v>
      </c>
      <c r="K1357" s="393">
        <v>27.674418599999999</v>
      </c>
      <c r="L1357" s="392">
        <v>47.933499099999999</v>
      </c>
      <c r="M1357" s="393">
        <v>3</v>
      </c>
      <c r="N1357" s="392">
        <v>200.23255800000001</v>
      </c>
      <c r="O1357" s="393">
        <v>17.906976700000001</v>
      </c>
      <c r="P1357" s="392">
        <v>31.015793500000001</v>
      </c>
      <c r="Q1357" s="393">
        <v>3</v>
      </c>
      <c r="R1357" s="392">
        <v>-0.15066027000000001</v>
      </c>
      <c r="S1357" s="392">
        <v>2.2130605000000001E-2</v>
      </c>
      <c r="T1357" s="392">
        <f t="shared" si="21"/>
        <v>-7.5187970966621664E-2</v>
      </c>
      <c r="U1357" s="392"/>
    </row>
    <row r="1358" spans="1:21">
      <c r="A1358" s="392" t="s">
        <v>2224</v>
      </c>
      <c r="B1358" s="392" t="s">
        <v>44</v>
      </c>
      <c r="C1358" s="392" t="s">
        <v>73</v>
      </c>
      <c r="D1358" s="393">
        <v>7</v>
      </c>
      <c r="E1358" s="393">
        <v>1.9199999999999998E-2</v>
      </c>
      <c r="F1358" s="394"/>
      <c r="G1358" s="394" t="s">
        <v>100</v>
      </c>
      <c r="H1358" s="394" t="s">
        <v>100</v>
      </c>
      <c r="I1358" s="394"/>
      <c r="J1358" s="392">
        <v>3.6117647100000001</v>
      </c>
      <c r="K1358" s="393">
        <v>9.8039219999999996E-2</v>
      </c>
      <c r="L1358" s="392">
        <v>0.16980890000000001</v>
      </c>
      <c r="M1358" s="393">
        <v>3</v>
      </c>
      <c r="N1358" s="392">
        <v>3</v>
      </c>
      <c r="O1358" s="393">
        <v>0.12254901999999999</v>
      </c>
      <c r="P1358" s="392">
        <v>0.21226112999999999</v>
      </c>
      <c r="Q1358" s="393">
        <v>3</v>
      </c>
      <c r="R1358" s="392">
        <v>-0.61176470999999999</v>
      </c>
      <c r="S1358" s="392">
        <v>2.405515E-3</v>
      </c>
      <c r="T1358" s="392">
        <f t="shared" si="21"/>
        <v>-9.2526690956611507E-2</v>
      </c>
      <c r="U1358" s="392"/>
    </row>
    <row r="1359" spans="1:21">
      <c r="A1359" s="392" t="s">
        <v>2224</v>
      </c>
      <c r="B1359" s="392" t="s">
        <v>44</v>
      </c>
      <c r="C1359" s="392" t="s">
        <v>73</v>
      </c>
      <c r="D1359" s="393">
        <v>28</v>
      </c>
      <c r="E1359" s="393">
        <v>7.6899999999999996E-2</v>
      </c>
      <c r="F1359" s="394"/>
      <c r="G1359" s="394"/>
      <c r="H1359" s="394" t="s">
        <v>100</v>
      </c>
      <c r="I1359" s="394"/>
      <c r="J1359" s="392">
        <v>3.5882352900000001</v>
      </c>
      <c r="K1359" s="393">
        <v>0.11029412</v>
      </c>
      <c r="L1359" s="392">
        <v>0.19103502</v>
      </c>
      <c r="M1359" s="393">
        <v>3</v>
      </c>
      <c r="N1359" s="392">
        <v>3.3529411800000002</v>
      </c>
      <c r="O1359" s="393">
        <v>0.11029412</v>
      </c>
      <c r="P1359" s="392">
        <v>0.19103502</v>
      </c>
      <c r="Q1359" s="393">
        <v>3</v>
      </c>
      <c r="R1359" s="392">
        <v>-0.23529412</v>
      </c>
      <c r="S1359" s="392">
        <v>2.0268700000000001E-3</v>
      </c>
      <c r="T1359" s="392">
        <f t="shared" si="21"/>
        <v>-3.389830398592357E-2</v>
      </c>
      <c r="U1359" s="392"/>
    </row>
    <row r="1360" spans="1:21">
      <c r="A1360" s="392" t="s">
        <v>2224</v>
      </c>
      <c r="B1360" s="392" t="s">
        <v>44</v>
      </c>
      <c r="C1360" s="392" t="s">
        <v>73</v>
      </c>
      <c r="D1360" s="393">
        <v>91</v>
      </c>
      <c r="E1360" s="393">
        <v>0.25</v>
      </c>
      <c r="F1360" s="394"/>
      <c r="G1360" s="394"/>
      <c r="H1360" s="394" t="s">
        <v>100</v>
      </c>
      <c r="I1360" s="394"/>
      <c r="J1360" s="392">
        <v>3.5411764699999999</v>
      </c>
      <c r="K1360" s="393">
        <v>9.8039219999999996E-2</v>
      </c>
      <c r="L1360" s="392">
        <v>0.16980890000000001</v>
      </c>
      <c r="M1360" s="393">
        <v>3</v>
      </c>
      <c r="N1360" s="392">
        <v>3.5176470599999998</v>
      </c>
      <c r="O1360" s="393">
        <v>0.11029412</v>
      </c>
      <c r="P1360" s="392">
        <v>0.19103502</v>
      </c>
      <c r="Q1360" s="393">
        <v>3</v>
      </c>
      <c r="R1360" s="392">
        <v>-2.3529410000000001E-2</v>
      </c>
      <c r="S1360" s="392">
        <v>1.7495919999999999E-3</v>
      </c>
      <c r="T1360" s="392">
        <f t="shared" si="21"/>
        <v>-3.3333330830555676E-3</v>
      </c>
      <c r="U1360" s="392"/>
    </row>
    <row r="1361" spans="1:21">
      <c r="A1361" s="392" t="s">
        <v>2224</v>
      </c>
      <c r="B1361" s="392" t="s">
        <v>44</v>
      </c>
      <c r="C1361" s="392" t="s">
        <v>73</v>
      </c>
      <c r="D1361" s="393">
        <v>364</v>
      </c>
      <c r="E1361" s="393">
        <v>1</v>
      </c>
      <c r="F1361" s="394"/>
      <c r="G1361" s="394"/>
      <c r="H1361" s="394" t="s">
        <v>100</v>
      </c>
      <c r="I1361" s="394" t="s">
        <v>100</v>
      </c>
      <c r="J1361" s="392">
        <v>3.8235294099999999</v>
      </c>
      <c r="K1361" s="393">
        <v>0.11029412</v>
      </c>
      <c r="L1361" s="392">
        <v>0.19103502</v>
      </c>
      <c r="M1361" s="393">
        <v>3</v>
      </c>
      <c r="N1361" s="392">
        <v>3.7529411800000001</v>
      </c>
      <c r="O1361" s="393">
        <v>9.8039219999999996E-2</v>
      </c>
      <c r="P1361" s="392">
        <v>0.16980890000000001</v>
      </c>
      <c r="Q1361" s="393">
        <v>3</v>
      </c>
      <c r="R1361" s="392">
        <v>-7.0588239999999997E-2</v>
      </c>
      <c r="S1361" s="392">
        <v>1.5145270000000001E-3</v>
      </c>
      <c r="T1361" s="392">
        <f t="shared" si="21"/>
        <v>-9.3167694854075604E-3</v>
      </c>
      <c r="U1361" s="392"/>
    </row>
    <row r="1362" spans="1:21">
      <c r="A1362" s="392" t="s">
        <v>2225</v>
      </c>
      <c r="B1362" s="392" t="s">
        <v>44</v>
      </c>
      <c r="C1362" s="392" t="s">
        <v>73</v>
      </c>
      <c r="D1362" s="393">
        <v>7</v>
      </c>
      <c r="E1362" s="393">
        <v>1.9199999999999998E-2</v>
      </c>
      <c r="F1362" s="394"/>
      <c r="G1362" s="394" t="s">
        <v>100</v>
      </c>
      <c r="H1362" s="394" t="s">
        <v>100</v>
      </c>
      <c r="I1362" s="394"/>
      <c r="J1362" s="392">
        <v>3.6117647100000001</v>
      </c>
      <c r="K1362" s="393">
        <v>9.8039219999999996E-2</v>
      </c>
      <c r="L1362" s="392">
        <v>0.16980890000000001</v>
      </c>
      <c r="M1362" s="393">
        <v>3</v>
      </c>
      <c r="N1362" s="392">
        <v>3.2117647100000002</v>
      </c>
      <c r="O1362" s="393">
        <v>9.8039219999999996E-2</v>
      </c>
      <c r="P1362" s="392">
        <v>0.16980890000000001</v>
      </c>
      <c r="Q1362" s="393">
        <v>3</v>
      </c>
      <c r="R1362" s="392">
        <v>-0.4</v>
      </c>
      <c r="S1362" s="392">
        <v>1.6685960000000001E-3</v>
      </c>
      <c r="T1362" s="392">
        <f t="shared" si="21"/>
        <v>-5.8620689584423291E-2</v>
      </c>
      <c r="U1362" s="392"/>
    </row>
    <row r="1363" spans="1:21">
      <c r="A1363" s="392" t="s">
        <v>2225</v>
      </c>
      <c r="B1363" s="392" t="s">
        <v>44</v>
      </c>
      <c r="C1363" s="392" t="s">
        <v>73</v>
      </c>
      <c r="D1363" s="393">
        <v>28</v>
      </c>
      <c r="E1363" s="393">
        <v>7.6899999999999996E-2</v>
      </c>
      <c r="F1363" s="394"/>
      <c r="G1363" s="394"/>
      <c r="H1363" s="394" t="s">
        <v>100</v>
      </c>
      <c r="I1363" s="394"/>
      <c r="J1363" s="392">
        <v>3.5882352900000001</v>
      </c>
      <c r="K1363" s="393">
        <v>7.3529410000000003E-2</v>
      </c>
      <c r="L1363" s="392">
        <v>0.12735668</v>
      </c>
      <c r="M1363" s="393">
        <v>3</v>
      </c>
      <c r="N1363" s="392">
        <v>3.2117647100000002</v>
      </c>
      <c r="O1363" s="393">
        <v>0.12254901999999999</v>
      </c>
      <c r="P1363" s="392">
        <v>0.21226112999999999</v>
      </c>
      <c r="Q1363" s="393">
        <v>3</v>
      </c>
      <c r="R1363" s="392">
        <v>-0.37647058999999999</v>
      </c>
      <c r="S1363" s="392">
        <v>1.875816E-3</v>
      </c>
      <c r="T1363" s="392">
        <f t="shared" si="21"/>
        <v>-5.5363320588235274E-2</v>
      </c>
      <c r="U1363" s="392"/>
    </row>
    <row r="1364" spans="1:21">
      <c r="A1364" s="392" t="s">
        <v>2225</v>
      </c>
      <c r="B1364" s="392" t="s">
        <v>44</v>
      </c>
      <c r="C1364" s="392" t="s">
        <v>73</v>
      </c>
      <c r="D1364" s="393">
        <v>91</v>
      </c>
      <c r="E1364" s="393">
        <v>0.25</v>
      </c>
      <c r="F1364" s="394"/>
      <c r="G1364" s="394"/>
      <c r="H1364" s="394" t="s">
        <v>100</v>
      </c>
      <c r="I1364" s="394"/>
      <c r="J1364" s="392">
        <v>3.5411764699999999</v>
      </c>
      <c r="K1364" s="393">
        <v>8.5784310000000003E-2</v>
      </c>
      <c r="L1364" s="392">
        <v>0.14858278999999999</v>
      </c>
      <c r="M1364" s="393">
        <v>3</v>
      </c>
      <c r="N1364" s="392">
        <v>3.6823529399999999</v>
      </c>
      <c r="O1364" s="393">
        <v>8.5784310000000003E-2</v>
      </c>
      <c r="P1364" s="392">
        <v>0.14858278999999999</v>
      </c>
      <c r="Q1364" s="393">
        <v>3</v>
      </c>
      <c r="R1364" s="392">
        <v>0.14117647</v>
      </c>
      <c r="S1364" s="392">
        <v>1.129548E-3</v>
      </c>
      <c r="T1364" s="392">
        <f t="shared" si="21"/>
        <v>1.9543973864709442E-2</v>
      </c>
      <c r="U1364" s="392"/>
    </row>
    <row r="1365" spans="1:21">
      <c r="A1365" s="392" t="s">
        <v>2225</v>
      </c>
      <c r="B1365" s="392" t="s">
        <v>44</v>
      </c>
      <c r="C1365" s="392" t="s">
        <v>73</v>
      </c>
      <c r="D1365" s="393">
        <v>364</v>
      </c>
      <c r="E1365" s="393">
        <v>1</v>
      </c>
      <c r="F1365" s="394"/>
      <c r="G1365" s="394"/>
      <c r="H1365" s="394" t="s">
        <v>100</v>
      </c>
      <c r="I1365" s="394" t="s">
        <v>100</v>
      </c>
      <c r="J1365" s="392">
        <v>3.8235294099999999</v>
      </c>
      <c r="K1365" s="393">
        <v>0.13480391999999999</v>
      </c>
      <c r="L1365" s="392">
        <v>0.23348724000000001</v>
      </c>
      <c r="M1365" s="393">
        <v>3</v>
      </c>
      <c r="N1365" s="392">
        <v>3.7294117600000001</v>
      </c>
      <c r="O1365" s="393">
        <v>0.12254901999999999</v>
      </c>
      <c r="P1365" s="392">
        <v>0.21226112999999999</v>
      </c>
      <c r="Q1365" s="393">
        <v>3</v>
      </c>
      <c r="R1365" s="392">
        <v>-9.4117649999999997E-2</v>
      </c>
      <c r="S1365" s="392">
        <v>2.3228039999999999E-3</v>
      </c>
      <c r="T1365" s="392">
        <f t="shared" si="21"/>
        <v>-1.2461059590114593E-2</v>
      </c>
      <c r="U1365" s="392"/>
    </row>
    <row r="1366" spans="1:21">
      <c r="A1366" s="392" t="s">
        <v>2226</v>
      </c>
      <c r="B1366" s="392" t="s">
        <v>44</v>
      </c>
      <c r="C1366" s="392" t="s">
        <v>73</v>
      </c>
      <c r="D1366" s="393">
        <v>7</v>
      </c>
      <c r="E1366" s="393">
        <v>1.9199999999999998E-2</v>
      </c>
      <c r="F1366" s="394"/>
      <c r="G1366" s="394" t="s">
        <v>100</v>
      </c>
      <c r="H1366" s="394" t="s">
        <v>100</v>
      </c>
      <c r="I1366" s="394"/>
      <c r="J1366" s="392">
        <v>3.6117647100000001</v>
      </c>
      <c r="K1366" s="393">
        <v>9.8039219999999996E-2</v>
      </c>
      <c r="L1366" s="392">
        <v>0.16980890000000001</v>
      </c>
      <c r="M1366" s="393">
        <v>3</v>
      </c>
      <c r="N1366" s="392">
        <v>2.71764706</v>
      </c>
      <c r="O1366" s="393">
        <v>0.11029412</v>
      </c>
      <c r="P1366" s="392">
        <v>0.19103502</v>
      </c>
      <c r="Q1366" s="393">
        <v>3</v>
      </c>
      <c r="R1366" s="392">
        <v>-0.89411764999999999</v>
      </c>
      <c r="S1366" s="392">
        <v>2.383914E-3</v>
      </c>
      <c r="T1366" s="392">
        <f t="shared" si="21"/>
        <v>-0.14126394086697255</v>
      </c>
      <c r="U1366" s="392"/>
    </row>
    <row r="1367" spans="1:21">
      <c r="A1367" s="392" t="s">
        <v>2226</v>
      </c>
      <c r="B1367" s="392" t="s">
        <v>44</v>
      </c>
      <c r="C1367" s="392" t="s">
        <v>73</v>
      </c>
      <c r="D1367" s="393">
        <v>28</v>
      </c>
      <c r="E1367" s="393">
        <v>7.6899999999999996E-2</v>
      </c>
      <c r="F1367" s="394"/>
      <c r="G1367" s="394"/>
      <c r="H1367" s="394" t="s">
        <v>100</v>
      </c>
      <c r="I1367" s="394"/>
      <c r="J1367" s="392">
        <v>3.5882352900000001</v>
      </c>
      <c r="K1367" s="393">
        <v>0.11029412</v>
      </c>
      <c r="L1367" s="392">
        <v>0.19103502</v>
      </c>
      <c r="M1367" s="393">
        <v>3</v>
      </c>
      <c r="N1367" s="392">
        <v>2.7882352899999998</v>
      </c>
      <c r="O1367" s="393">
        <v>0.11029412</v>
      </c>
      <c r="P1367" s="392">
        <v>0.19103502</v>
      </c>
      <c r="Q1367" s="393">
        <v>3</v>
      </c>
      <c r="R1367" s="392">
        <v>-0.8</v>
      </c>
      <c r="S1367" s="392">
        <v>2.5095600000000001E-3</v>
      </c>
      <c r="T1367" s="392">
        <f t="shared" si="21"/>
        <v>-0.125461254774581</v>
      </c>
      <c r="U1367" s="392"/>
    </row>
    <row r="1368" spans="1:21">
      <c r="A1368" s="392" t="s">
        <v>2226</v>
      </c>
      <c r="B1368" s="392" t="s">
        <v>44</v>
      </c>
      <c r="C1368" s="392" t="s">
        <v>73</v>
      </c>
      <c r="D1368" s="393">
        <v>91</v>
      </c>
      <c r="E1368" s="393">
        <v>0.25</v>
      </c>
      <c r="F1368" s="394"/>
      <c r="G1368" s="394"/>
      <c r="H1368" s="394" t="s">
        <v>100</v>
      </c>
      <c r="I1368" s="394"/>
      <c r="J1368" s="392">
        <v>3.5411764699999999</v>
      </c>
      <c r="K1368" s="393">
        <v>0.11029412</v>
      </c>
      <c r="L1368" s="392">
        <v>0.19103502</v>
      </c>
      <c r="M1368" s="393">
        <v>3</v>
      </c>
      <c r="N1368" s="392">
        <v>3.4</v>
      </c>
      <c r="O1368" s="393">
        <v>0.11029412</v>
      </c>
      <c r="P1368" s="392">
        <v>0.19103502</v>
      </c>
      <c r="Q1368" s="393">
        <v>3</v>
      </c>
      <c r="R1368" s="392">
        <v>-0.14117647</v>
      </c>
      <c r="S1368" s="392">
        <v>2.022402E-3</v>
      </c>
      <c r="T1368" s="392">
        <f t="shared" si="21"/>
        <v>-2.0338982967825336E-2</v>
      </c>
      <c r="U1368" s="392"/>
    </row>
    <row r="1369" spans="1:21">
      <c r="A1369" s="392" t="s">
        <v>2226</v>
      </c>
      <c r="B1369" s="392" t="s">
        <v>44</v>
      </c>
      <c r="C1369" s="392" t="s">
        <v>73</v>
      </c>
      <c r="D1369" s="393">
        <v>364</v>
      </c>
      <c r="E1369" s="393">
        <v>1</v>
      </c>
      <c r="F1369" s="394"/>
      <c r="G1369" s="394"/>
      <c r="H1369" s="394" t="s">
        <v>100</v>
      </c>
      <c r="I1369" s="394" t="s">
        <v>100</v>
      </c>
      <c r="J1369" s="392">
        <v>3.8235294099999999</v>
      </c>
      <c r="K1369" s="393">
        <v>0.11029412</v>
      </c>
      <c r="L1369" s="392">
        <v>0.19103502</v>
      </c>
      <c r="M1369" s="393">
        <v>3</v>
      </c>
      <c r="N1369" s="392">
        <v>3.7294117600000001</v>
      </c>
      <c r="O1369" s="393">
        <v>0.11029412</v>
      </c>
      <c r="P1369" s="392">
        <v>0.19103502</v>
      </c>
      <c r="Q1369" s="393">
        <v>3</v>
      </c>
      <c r="R1369" s="392">
        <v>-9.4117649999999997E-2</v>
      </c>
      <c r="S1369" s="392">
        <v>1.7067300000000001E-3</v>
      </c>
      <c r="T1369" s="392">
        <f t="shared" si="21"/>
        <v>-1.2461059590114593E-2</v>
      </c>
      <c r="U1369" s="392"/>
    </row>
    <row r="1370" spans="1:21">
      <c r="A1370" s="392" t="s">
        <v>2227</v>
      </c>
      <c r="B1370" s="392" t="s">
        <v>44</v>
      </c>
      <c r="C1370" s="392" t="s">
        <v>72</v>
      </c>
      <c r="D1370" s="393">
        <v>30</v>
      </c>
      <c r="E1370" s="393">
        <v>0.16669999999999999</v>
      </c>
      <c r="F1370" s="394"/>
      <c r="G1370" s="394" t="s">
        <v>100</v>
      </c>
      <c r="H1370" s="394" t="s">
        <v>100</v>
      </c>
      <c r="I1370" s="394"/>
      <c r="J1370" s="392">
        <v>70.775862099999998</v>
      </c>
      <c r="K1370" s="393">
        <v>2.2167487700000001</v>
      </c>
      <c r="L1370" s="392">
        <v>4.9568009399999999</v>
      </c>
      <c r="M1370" s="393">
        <v>5</v>
      </c>
      <c r="N1370" s="392">
        <v>57.475369499999999</v>
      </c>
      <c r="O1370" s="393">
        <v>3.99014778</v>
      </c>
      <c r="P1370" s="392">
        <v>8.9222416800000008</v>
      </c>
      <c r="Q1370" s="393">
        <v>5</v>
      </c>
      <c r="R1370" s="392">
        <v>-0.20816150999999999</v>
      </c>
      <c r="S1370" s="392">
        <v>5.8006239999999999E-3</v>
      </c>
      <c r="T1370" s="392">
        <f t="shared" si="21"/>
        <v>-0.10370654873305715</v>
      </c>
      <c r="U1370" s="392"/>
    </row>
    <row r="1371" spans="1:21">
      <c r="A1371" s="392" t="s">
        <v>2227</v>
      </c>
      <c r="B1371" s="392" t="s">
        <v>44</v>
      </c>
      <c r="C1371" s="392" t="s">
        <v>72</v>
      </c>
      <c r="D1371" s="393">
        <v>60</v>
      </c>
      <c r="E1371" s="393">
        <v>0.33329999999999999</v>
      </c>
      <c r="F1371" s="394"/>
      <c r="G1371" s="394"/>
      <c r="H1371" s="394" t="s">
        <v>100</v>
      </c>
      <c r="I1371" s="394"/>
      <c r="J1371" s="392">
        <v>67.302955699999998</v>
      </c>
      <c r="K1371" s="393">
        <v>2.2167487700000001</v>
      </c>
      <c r="L1371" s="392">
        <v>4.9568009399999999</v>
      </c>
      <c r="M1371" s="393">
        <v>5</v>
      </c>
      <c r="N1371" s="392">
        <v>57.105911300000002</v>
      </c>
      <c r="O1371" s="393">
        <v>4.4334975400000003</v>
      </c>
      <c r="P1371" s="392">
        <v>9.9136018700000008</v>
      </c>
      <c r="Q1371" s="393">
        <v>5</v>
      </c>
      <c r="R1371" s="392">
        <v>-0.16429652</v>
      </c>
      <c r="S1371" s="392">
        <v>7.1122490000000002E-3</v>
      </c>
      <c r="T1371" s="392">
        <f t="shared" si="21"/>
        <v>-8.1963968050605227E-2</v>
      </c>
      <c r="U1371" s="392"/>
    </row>
    <row r="1372" spans="1:21">
      <c r="A1372" s="392" t="s">
        <v>2227</v>
      </c>
      <c r="B1372" s="392" t="s">
        <v>44</v>
      </c>
      <c r="C1372" s="392" t="s">
        <v>72</v>
      </c>
      <c r="D1372" s="393">
        <v>90</v>
      </c>
      <c r="E1372" s="393">
        <v>0.5</v>
      </c>
      <c r="F1372" s="394"/>
      <c r="G1372" s="394"/>
      <c r="H1372" s="394" t="s">
        <v>100</v>
      </c>
      <c r="I1372" s="394"/>
      <c r="J1372" s="392">
        <v>74.471344500000001</v>
      </c>
      <c r="K1372" s="393">
        <v>3.1025471599999999</v>
      </c>
      <c r="L1372" s="392">
        <v>6.9375063499999996</v>
      </c>
      <c r="M1372" s="393">
        <v>5</v>
      </c>
      <c r="N1372" s="392">
        <v>60.283251200000002</v>
      </c>
      <c r="O1372" s="393">
        <v>1.7743001300000001</v>
      </c>
      <c r="P1372" s="392">
        <v>3.9674557099999999</v>
      </c>
      <c r="Q1372" s="393">
        <v>5</v>
      </c>
      <c r="R1372" s="392">
        <v>-0.21136010999999999</v>
      </c>
      <c r="S1372" s="392">
        <v>2.6019200000000002E-3</v>
      </c>
      <c r="T1372" s="392">
        <f t="shared" si="21"/>
        <v>-0.10528838164144333</v>
      </c>
      <c r="U1372" s="392"/>
    </row>
    <row r="1373" spans="1:21">
      <c r="A1373" s="392" t="s">
        <v>2227</v>
      </c>
      <c r="B1373" s="392" t="s">
        <v>44</v>
      </c>
      <c r="C1373" s="392" t="s">
        <v>72</v>
      </c>
      <c r="D1373" s="393">
        <v>120</v>
      </c>
      <c r="E1373" s="393">
        <v>0.66669999999999996</v>
      </c>
      <c r="F1373" s="394"/>
      <c r="G1373" s="394"/>
      <c r="H1373" s="394" t="s">
        <v>100</v>
      </c>
      <c r="I1373" s="394"/>
      <c r="J1373" s="392">
        <v>62.573891600000003</v>
      </c>
      <c r="K1373" s="393">
        <v>3.1034482799999998</v>
      </c>
      <c r="L1373" s="392">
        <v>6.9395213099999999</v>
      </c>
      <c r="M1373" s="393">
        <v>5</v>
      </c>
      <c r="N1373" s="392">
        <v>53.2635468</v>
      </c>
      <c r="O1373" s="393">
        <v>2.66009852</v>
      </c>
      <c r="P1373" s="392">
        <v>5.94816112</v>
      </c>
      <c r="Q1373" s="393">
        <v>5</v>
      </c>
      <c r="R1373" s="392">
        <v>-0.16109594999999999</v>
      </c>
      <c r="S1373" s="392">
        <v>4.9540390000000004E-3</v>
      </c>
      <c r="T1373" s="392">
        <f t="shared" si="21"/>
        <v>-8.0374228993654984E-2</v>
      </c>
      <c r="U1373" s="392"/>
    </row>
    <row r="1374" spans="1:21">
      <c r="A1374" s="392" t="s">
        <v>2227</v>
      </c>
      <c r="B1374" s="392" t="s">
        <v>44</v>
      </c>
      <c r="C1374" s="392" t="s">
        <v>72</v>
      </c>
      <c r="D1374" s="393">
        <v>150</v>
      </c>
      <c r="E1374" s="393">
        <v>0.83330000000000004</v>
      </c>
      <c r="F1374" s="394"/>
      <c r="G1374" s="394"/>
      <c r="H1374" s="394" t="s">
        <v>100</v>
      </c>
      <c r="I1374" s="394"/>
      <c r="J1374" s="392">
        <v>66.194581299999996</v>
      </c>
      <c r="K1374" s="393">
        <v>1.7743001300000001</v>
      </c>
      <c r="L1374" s="392">
        <v>3.9674557099999999</v>
      </c>
      <c r="M1374" s="393">
        <v>5</v>
      </c>
      <c r="N1374" s="392">
        <v>67.967980299999994</v>
      </c>
      <c r="O1374" s="393">
        <v>2.66009852</v>
      </c>
      <c r="P1374" s="392">
        <v>5.94816112</v>
      </c>
      <c r="Q1374" s="393">
        <v>5</v>
      </c>
      <c r="R1374" s="392">
        <v>2.6438110000000001E-2</v>
      </c>
      <c r="S1374" s="392">
        <v>2.2502170000000001E-3</v>
      </c>
      <c r="T1374" s="392">
        <f t="shared" si="21"/>
        <v>1.3218285182175575E-2</v>
      </c>
      <c r="U1374" s="392"/>
    </row>
    <row r="1375" spans="1:21">
      <c r="A1375" s="392" t="s">
        <v>2227</v>
      </c>
      <c r="B1375" s="392" t="s">
        <v>44</v>
      </c>
      <c r="C1375" s="392" t="s">
        <v>72</v>
      </c>
      <c r="D1375" s="393">
        <v>180</v>
      </c>
      <c r="E1375" s="393">
        <v>1</v>
      </c>
      <c r="F1375" s="394"/>
      <c r="G1375" s="394"/>
      <c r="H1375" s="394" t="s">
        <v>100</v>
      </c>
      <c r="I1375" s="394" t="s">
        <v>100</v>
      </c>
      <c r="J1375" s="392">
        <v>62.278325100000004</v>
      </c>
      <c r="K1375" s="393">
        <v>5.32019704</v>
      </c>
      <c r="L1375" s="392">
        <v>11.8963222</v>
      </c>
      <c r="M1375" s="393">
        <v>5</v>
      </c>
      <c r="N1375" s="392">
        <v>67.599423299999998</v>
      </c>
      <c r="O1375" s="393">
        <v>3.5467980300000002</v>
      </c>
      <c r="P1375" s="392">
        <v>7.9308814999999999</v>
      </c>
      <c r="Q1375" s="393">
        <v>5</v>
      </c>
      <c r="R1375" s="392">
        <v>8.1986000000000003E-2</v>
      </c>
      <c r="S1375" s="392">
        <v>1.0050504E-2</v>
      </c>
      <c r="T1375" s="392">
        <f t="shared" si="21"/>
        <v>4.0970052726907256E-2</v>
      </c>
      <c r="U1375" s="392"/>
    </row>
    <row r="1376" spans="1:21">
      <c r="A1376" s="392" t="s">
        <v>2228</v>
      </c>
      <c r="B1376" s="392" t="s">
        <v>44</v>
      </c>
      <c r="C1376" s="392" t="s">
        <v>72</v>
      </c>
      <c r="D1376" s="393">
        <v>30</v>
      </c>
      <c r="E1376" s="393">
        <v>0.16669999999999999</v>
      </c>
      <c r="F1376" s="394"/>
      <c r="G1376" s="394" t="s">
        <v>100</v>
      </c>
      <c r="H1376" s="394" t="s">
        <v>100</v>
      </c>
      <c r="I1376" s="394"/>
      <c r="J1376" s="392">
        <v>70.775862099999998</v>
      </c>
      <c r="K1376" s="393">
        <v>2.2167487700000001</v>
      </c>
      <c r="L1376" s="392">
        <v>4.9568009399999999</v>
      </c>
      <c r="M1376" s="393">
        <v>5</v>
      </c>
      <c r="N1376" s="392">
        <v>38.8546798</v>
      </c>
      <c r="O1376" s="393">
        <v>1.7733990100000001</v>
      </c>
      <c r="P1376" s="392">
        <v>3.96544075</v>
      </c>
      <c r="Q1376" s="393">
        <v>5</v>
      </c>
      <c r="R1376" s="392">
        <v>-0.59968948</v>
      </c>
      <c r="S1376" s="392">
        <v>3.064163E-3</v>
      </c>
      <c r="T1376" s="392">
        <f t="shared" si="21"/>
        <v>-0.29117052371333757</v>
      </c>
      <c r="U1376" s="392"/>
    </row>
    <row r="1377" spans="1:21">
      <c r="A1377" s="392" t="s">
        <v>2228</v>
      </c>
      <c r="B1377" s="392" t="s">
        <v>44</v>
      </c>
      <c r="C1377" s="392" t="s">
        <v>72</v>
      </c>
      <c r="D1377" s="393">
        <v>60</v>
      </c>
      <c r="E1377" s="393">
        <v>0.33329999999999999</v>
      </c>
      <c r="F1377" s="394"/>
      <c r="G1377" s="394"/>
      <c r="H1377" s="394" t="s">
        <v>100</v>
      </c>
      <c r="I1377" s="394"/>
      <c r="J1377" s="392">
        <v>67.302955699999998</v>
      </c>
      <c r="K1377" s="393">
        <v>2.2167487700000001</v>
      </c>
      <c r="L1377" s="392">
        <v>4.9568009399999999</v>
      </c>
      <c r="M1377" s="393">
        <v>5</v>
      </c>
      <c r="N1377" s="392">
        <v>46.022167500000002</v>
      </c>
      <c r="O1377" s="393">
        <v>1.33004926</v>
      </c>
      <c r="P1377" s="392">
        <v>2.97408056</v>
      </c>
      <c r="Q1377" s="393">
        <v>5</v>
      </c>
      <c r="R1377" s="392">
        <v>-0.38008097000000002</v>
      </c>
      <c r="S1377" s="392">
        <v>1.9200580000000001E-3</v>
      </c>
      <c r="T1377" s="392">
        <f t="shared" si="21"/>
        <v>-0.18778526419462119</v>
      </c>
      <c r="U1377" s="392"/>
    </row>
    <row r="1378" spans="1:21">
      <c r="A1378" s="392" t="s">
        <v>2228</v>
      </c>
      <c r="B1378" s="392" t="s">
        <v>44</v>
      </c>
      <c r="C1378" s="392" t="s">
        <v>72</v>
      </c>
      <c r="D1378" s="393">
        <v>90</v>
      </c>
      <c r="E1378" s="393">
        <v>0.5</v>
      </c>
      <c r="F1378" s="394"/>
      <c r="G1378" s="394"/>
      <c r="H1378" s="394" t="s">
        <v>100</v>
      </c>
      <c r="I1378" s="394"/>
      <c r="J1378" s="392">
        <v>74.471344500000001</v>
      </c>
      <c r="K1378" s="393">
        <v>3.1025471599999999</v>
      </c>
      <c r="L1378" s="392">
        <v>6.9375063499999996</v>
      </c>
      <c r="M1378" s="393">
        <v>5</v>
      </c>
      <c r="N1378" s="392">
        <v>49.643758300000002</v>
      </c>
      <c r="O1378" s="393">
        <v>2.2167487700000001</v>
      </c>
      <c r="P1378" s="392">
        <v>4.9568009399999999</v>
      </c>
      <c r="Q1378" s="393">
        <v>5</v>
      </c>
      <c r="R1378" s="392">
        <v>-0.40554174999999998</v>
      </c>
      <c r="S1378" s="392">
        <v>3.7295359999999999E-3</v>
      </c>
      <c r="T1378" s="392">
        <f t="shared" si="21"/>
        <v>-0.20003678553130924</v>
      </c>
      <c r="U1378" s="392"/>
    </row>
    <row r="1379" spans="1:21">
      <c r="A1379" s="392" t="s">
        <v>2228</v>
      </c>
      <c r="B1379" s="392" t="s">
        <v>44</v>
      </c>
      <c r="C1379" s="392" t="s">
        <v>72</v>
      </c>
      <c r="D1379" s="393">
        <v>120</v>
      </c>
      <c r="E1379" s="393">
        <v>0.66669999999999996</v>
      </c>
      <c r="F1379" s="394"/>
      <c r="G1379" s="394"/>
      <c r="H1379" s="394" t="s">
        <v>100</v>
      </c>
      <c r="I1379" s="394"/>
      <c r="J1379" s="392">
        <v>62.573891600000003</v>
      </c>
      <c r="K1379" s="393">
        <v>3.1034482799999998</v>
      </c>
      <c r="L1379" s="392">
        <v>6.9395213099999999</v>
      </c>
      <c r="M1379" s="393">
        <v>5</v>
      </c>
      <c r="N1379" s="392">
        <v>51.046798000000003</v>
      </c>
      <c r="O1379" s="393">
        <v>2.66009852</v>
      </c>
      <c r="P1379" s="392">
        <v>5.94816112</v>
      </c>
      <c r="Q1379" s="393">
        <v>5</v>
      </c>
      <c r="R1379" s="392">
        <v>-0.20360529999999999</v>
      </c>
      <c r="S1379" s="392">
        <v>5.1753700000000003E-3</v>
      </c>
      <c r="T1379" s="392">
        <f t="shared" si="21"/>
        <v>-0.10145241716610739</v>
      </c>
      <c r="U1379" s="392"/>
    </row>
    <row r="1380" spans="1:21">
      <c r="A1380" s="392" t="s">
        <v>2228</v>
      </c>
      <c r="B1380" s="392" t="s">
        <v>44</v>
      </c>
      <c r="C1380" s="392" t="s">
        <v>72</v>
      </c>
      <c r="D1380" s="393">
        <v>150</v>
      </c>
      <c r="E1380" s="393">
        <v>0.83330000000000004</v>
      </c>
      <c r="F1380" s="394"/>
      <c r="G1380" s="394"/>
      <c r="H1380" s="394" t="s">
        <v>100</v>
      </c>
      <c r="I1380" s="394"/>
      <c r="J1380" s="392">
        <v>66.194581299999996</v>
      </c>
      <c r="K1380" s="393">
        <v>1.7743001300000001</v>
      </c>
      <c r="L1380" s="392">
        <v>3.9674557099999999</v>
      </c>
      <c r="M1380" s="393">
        <v>5</v>
      </c>
      <c r="N1380" s="392">
        <v>63.977832499999998</v>
      </c>
      <c r="O1380" s="393">
        <v>5.32019704</v>
      </c>
      <c r="P1380" s="392">
        <v>11.8963222</v>
      </c>
      <c r="Q1380" s="393">
        <v>5</v>
      </c>
      <c r="R1380" s="392">
        <v>-3.4061950000000001E-2</v>
      </c>
      <c r="S1380" s="392">
        <v>7.6335379999999996E-3</v>
      </c>
      <c r="T1380" s="392">
        <f t="shared" si="21"/>
        <v>-1.7029328528899094E-2</v>
      </c>
      <c r="U1380" s="392"/>
    </row>
    <row r="1381" spans="1:21">
      <c r="A1381" s="392" t="s">
        <v>2228</v>
      </c>
      <c r="B1381" s="392" t="s">
        <v>44</v>
      </c>
      <c r="C1381" s="392" t="s">
        <v>72</v>
      </c>
      <c r="D1381" s="393">
        <v>180</v>
      </c>
      <c r="E1381" s="393">
        <v>1</v>
      </c>
      <c r="F1381" s="394"/>
      <c r="G1381" s="394"/>
      <c r="H1381" s="394" t="s">
        <v>100</v>
      </c>
      <c r="I1381" s="394" t="s">
        <v>100</v>
      </c>
      <c r="J1381" s="392">
        <v>62.278325100000004</v>
      </c>
      <c r="K1381" s="393">
        <v>5.32019704</v>
      </c>
      <c r="L1381" s="392">
        <v>11.8963222</v>
      </c>
      <c r="M1381" s="393">
        <v>5</v>
      </c>
      <c r="N1381" s="392">
        <v>67.598522200000005</v>
      </c>
      <c r="O1381" s="393">
        <v>3.99195002</v>
      </c>
      <c r="P1381" s="392">
        <v>8.9262715999999998</v>
      </c>
      <c r="Q1381" s="393">
        <v>5</v>
      </c>
      <c r="R1381" s="392">
        <v>8.1972669999999997E-2</v>
      </c>
      <c r="S1381" s="392">
        <v>1.0784978000000001E-2</v>
      </c>
      <c r="T1381" s="392">
        <f t="shared" si="21"/>
        <v>4.0963398870554515E-2</v>
      </c>
      <c r="U1381" s="392"/>
    </row>
    <row r="1382" spans="1:21">
      <c r="A1382" s="392" t="s">
        <v>2229</v>
      </c>
      <c r="B1382" s="392" t="s">
        <v>44</v>
      </c>
      <c r="C1382" s="392" t="s">
        <v>72</v>
      </c>
      <c r="D1382" s="393">
        <v>30</v>
      </c>
      <c r="E1382" s="393">
        <v>0.16669999999999999</v>
      </c>
      <c r="F1382" s="394"/>
      <c r="G1382" s="394" t="s">
        <v>100</v>
      </c>
      <c r="H1382" s="394" t="s">
        <v>100</v>
      </c>
      <c r="I1382" s="394"/>
      <c r="J1382" s="392">
        <v>70.775862099999998</v>
      </c>
      <c r="K1382" s="393">
        <v>2.2167487700000001</v>
      </c>
      <c r="L1382" s="392">
        <v>4.9568009399999999</v>
      </c>
      <c r="M1382" s="393">
        <v>5</v>
      </c>
      <c r="N1382" s="392">
        <v>28.214285700000001</v>
      </c>
      <c r="O1382" s="393">
        <v>2.2167487700000001</v>
      </c>
      <c r="P1382" s="392">
        <v>4.9568009399999999</v>
      </c>
      <c r="Q1382" s="393">
        <v>5</v>
      </c>
      <c r="R1382" s="392">
        <v>-0.91968958000000001</v>
      </c>
      <c r="S1382" s="392">
        <v>7.153965E-3</v>
      </c>
      <c r="T1382" s="392">
        <f t="shared" si="21"/>
        <v>-0.42995770130570499</v>
      </c>
      <c r="U1382" s="392"/>
    </row>
    <row r="1383" spans="1:21">
      <c r="A1383" s="392" t="s">
        <v>2229</v>
      </c>
      <c r="B1383" s="392" t="s">
        <v>44</v>
      </c>
      <c r="C1383" s="392" t="s">
        <v>72</v>
      </c>
      <c r="D1383" s="393">
        <v>60</v>
      </c>
      <c r="E1383" s="393">
        <v>0.33329999999999999</v>
      </c>
      <c r="F1383" s="394"/>
      <c r="G1383" s="394"/>
      <c r="H1383" s="394" t="s">
        <v>100</v>
      </c>
      <c r="I1383" s="394"/>
      <c r="J1383" s="392">
        <v>67.302955699999998</v>
      </c>
      <c r="K1383" s="393">
        <v>2.2167487700000001</v>
      </c>
      <c r="L1383" s="392">
        <v>4.9568009399999999</v>
      </c>
      <c r="M1383" s="393">
        <v>5</v>
      </c>
      <c r="N1383" s="392">
        <v>35.8251232</v>
      </c>
      <c r="O1383" s="393">
        <v>1.7733990100000001</v>
      </c>
      <c r="P1383" s="392">
        <v>3.96544075</v>
      </c>
      <c r="Q1383" s="393">
        <v>5</v>
      </c>
      <c r="R1383" s="392">
        <v>-0.63055474</v>
      </c>
      <c r="S1383" s="392">
        <v>3.5352410000000002E-3</v>
      </c>
      <c r="T1383" s="392">
        <f t="shared" si="21"/>
        <v>-0.30523047491772876</v>
      </c>
      <c r="U1383" s="392"/>
    </row>
    <row r="1384" spans="1:21">
      <c r="A1384" s="392" t="s">
        <v>2229</v>
      </c>
      <c r="B1384" s="392" t="s">
        <v>44</v>
      </c>
      <c r="C1384" s="392" t="s">
        <v>72</v>
      </c>
      <c r="D1384" s="393">
        <v>90</v>
      </c>
      <c r="E1384" s="393">
        <v>0.5</v>
      </c>
      <c r="F1384" s="394"/>
      <c r="G1384" s="394"/>
      <c r="H1384" s="394" t="s">
        <v>100</v>
      </c>
      <c r="I1384" s="394"/>
      <c r="J1384" s="392">
        <v>74.471344500000001</v>
      </c>
      <c r="K1384" s="393">
        <v>3.1025471599999999</v>
      </c>
      <c r="L1384" s="392">
        <v>6.9375063499999996</v>
      </c>
      <c r="M1384" s="393">
        <v>5</v>
      </c>
      <c r="N1384" s="392">
        <v>36.343265600000002</v>
      </c>
      <c r="O1384" s="393">
        <v>2.2167487700000001</v>
      </c>
      <c r="P1384" s="392">
        <v>4.9568009399999999</v>
      </c>
      <c r="Q1384" s="393">
        <v>5</v>
      </c>
      <c r="R1384" s="392">
        <v>-0.71740548999999998</v>
      </c>
      <c r="S1384" s="392">
        <v>5.4559960000000003E-3</v>
      </c>
      <c r="T1384" s="392">
        <f t="shared" si="21"/>
        <v>-0.34407086633786743</v>
      </c>
      <c r="U1384" s="392"/>
    </row>
    <row r="1385" spans="1:21">
      <c r="A1385" s="392" t="s">
        <v>2229</v>
      </c>
      <c r="B1385" s="392" t="s">
        <v>44</v>
      </c>
      <c r="C1385" s="392" t="s">
        <v>72</v>
      </c>
      <c r="D1385" s="393">
        <v>120</v>
      </c>
      <c r="E1385" s="393">
        <v>0.66669999999999996</v>
      </c>
      <c r="F1385" s="394"/>
      <c r="G1385" s="394"/>
      <c r="H1385" s="394" t="s">
        <v>100</v>
      </c>
      <c r="I1385" s="394"/>
      <c r="J1385" s="392">
        <v>62.573891600000003</v>
      </c>
      <c r="K1385" s="393">
        <v>3.1034482799999998</v>
      </c>
      <c r="L1385" s="392">
        <v>6.9395213099999999</v>
      </c>
      <c r="M1385" s="393">
        <v>5</v>
      </c>
      <c r="N1385" s="392">
        <v>39.075453600000003</v>
      </c>
      <c r="O1385" s="393">
        <v>3.5476991500000001</v>
      </c>
      <c r="P1385" s="392">
        <v>7.9328964600000003</v>
      </c>
      <c r="Q1385" s="393">
        <v>5</v>
      </c>
      <c r="R1385" s="392">
        <v>-0.47085364000000002</v>
      </c>
      <c r="S1385" s="392">
        <v>1.070282E-2</v>
      </c>
      <c r="T1385" s="392">
        <f t="shared" si="21"/>
        <v>-0.23117156292316185</v>
      </c>
      <c r="U1385" s="392"/>
    </row>
    <row r="1386" spans="1:21">
      <c r="A1386" s="392" t="s">
        <v>2229</v>
      </c>
      <c r="B1386" s="392" t="s">
        <v>44</v>
      </c>
      <c r="C1386" s="392" t="s">
        <v>72</v>
      </c>
      <c r="D1386" s="393">
        <v>150</v>
      </c>
      <c r="E1386" s="393">
        <v>0.83330000000000004</v>
      </c>
      <c r="F1386" s="394"/>
      <c r="G1386" s="394"/>
      <c r="H1386" s="394" t="s">
        <v>100</v>
      </c>
      <c r="I1386" s="394"/>
      <c r="J1386" s="392">
        <v>66.194581299999996</v>
      </c>
      <c r="K1386" s="393">
        <v>1.7743001300000001</v>
      </c>
      <c r="L1386" s="392">
        <v>3.9674557099999999</v>
      </c>
      <c r="M1386" s="393">
        <v>5</v>
      </c>
      <c r="N1386" s="392">
        <v>60.431034500000003</v>
      </c>
      <c r="O1386" s="393">
        <v>2.2176498900000001</v>
      </c>
      <c r="P1386" s="392">
        <v>4.9588159000000003</v>
      </c>
      <c r="Q1386" s="393">
        <v>5</v>
      </c>
      <c r="R1386" s="392">
        <v>-9.1095819999999994E-2</v>
      </c>
      <c r="S1386" s="392">
        <v>2.0651559999999998E-3</v>
      </c>
      <c r="T1386" s="392">
        <f t="shared" si="21"/>
        <v>-4.5516436493412839E-2</v>
      </c>
      <c r="U1386" s="392"/>
    </row>
    <row r="1387" spans="1:21">
      <c r="A1387" s="392" t="s">
        <v>2229</v>
      </c>
      <c r="B1387" s="392" t="s">
        <v>44</v>
      </c>
      <c r="C1387" s="392" t="s">
        <v>72</v>
      </c>
      <c r="D1387" s="393">
        <v>180</v>
      </c>
      <c r="E1387" s="393">
        <v>1</v>
      </c>
      <c r="F1387" s="394"/>
      <c r="G1387" s="394"/>
      <c r="H1387" s="394" t="s">
        <v>100</v>
      </c>
      <c r="I1387" s="394" t="s">
        <v>100</v>
      </c>
      <c r="J1387" s="392">
        <v>62.278325100000004</v>
      </c>
      <c r="K1387" s="393">
        <v>5.32019704</v>
      </c>
      <c r="L1387" s="392">
        <v>11.8963222</v>
      </c>
      <c r="M1387" s="393">
        <v>5</v>
      </c>
      <c r="N1387" s="392">
        <v>62.723477099999997</v>
      </c>
      <c r="O1387" s="393">
        <v>3.1016460399999999</v>
      </c>
      <c r="P1387" s="392">
        <v>6.9354913900000001</v>
      </c>
      <c r="Q1387" s="393">
        <v>5</v>
      </c>
      <c r="R1387" s="392">
        <v>7.1223600000000003E-3</v>
      </c>
      <c r="S1387" s="392">
        <v>9.7428810000000001E-3</v>
      </c>
      <c r="T1387" s="392">
        <f t="shared" si="21"/>
        <v>3.5611646565523927E-3</v>
      </c>
      <c r="U1387" s="392"/>
    </row>
    <row r="1388" spans="1:21">
      <c r="A1388" s="392" t="s">
        <v>2230</v>
      </c>
      <c r="B1388" s="392" t="s">
        <v>44</v>
      </c>
      <c r="C1388" s="392" t="s">
        <v>72</v>
      </c>
      <c r="D1388" s="393">
        <v>30</v>
      </c>
      <c r="E1388" s="393">
        <v>0.16669999999999999</v>
      </c>
      <c r="F1388" s="394"/>
      <c r="G1388" s="394" t="s">
        <v>100</v>
      </c>
      <c r="H1388" s="394" t="s">
        <v>100</v>
      </c>
      <c r="I1388" s="394"/>
      <c r="J1388" s="392">
        <v>70.775862099999998</v>
      </c>
      <c r="K1388" s="393">
        <v>2.2167487700000001</v>
      </c>
      <c r="L1388" s="392">
        <v>4.9568009399999999</v>
      </c>
      <c r="M1388" s="393">
        <v>5</v>
      </c>
      <c r="N1388" s="392">
        <v>16.687192100000001</v>
      </c>
      <c r="O1388" s="393">
        <v>1.7733990100000001</v>
      </c>
      <c r="P1388" s="392">
        <v>3.96544075</v>
      </c>
      <c r="Q1388" s="393">
        <v>5</v>
      </c>
      <c r="R1388" s="392">
        <v>-1.4448765299999999</v>
      </c>
      <c r="S1388" s="392">
        <v>1.2274949E-2</v>
      </c>
      <c r="T1388" s="392">
        <f t="shared" si="21"/>
        <v>-0.61841734769879542</v>
      </c>
      <c r="U1388" s="392"/>
    </row>
    <row r="1389" spans="1:21">
      <c r="A1389" s="392" t="s">
        <v>2230</v>
      </c>
      <c r="B1389" s="392" t="s">
        <v>44</v>
      </c>
      <c r="C1389" s="392" t="s">
        <v>72</v>
      </c>
      <c r="D1389" s="393">
        <v>60</v>
      </c>
      <c r="E1389" s="393">
        <v>0.33329999999999999</v>
      </c>
      <c r="F1389" s="394"/>
      <c r="G1389" s="394"/>
      <c r="H1389" s="394" t="s">
        <v>100</v>
      </c>
      <c r="I1389" s="394"/>
      <c r="J1389" s="392">
        <v>67.302955699999998</v>
      </c>
      <c r="K1389" s="393">
        <v>2.2167487700000001</v>
      </c>
      <c r="L1389" s="392">
        <v>4.9568009399999999</v>
      </c>
      <c r="M1389" s="393">
        <v>5</v>
      </c>
      <c r="N1389" s="392">
        <v>20.751231499999999</v>
      </c>
      <c r="O1389" s="393">
        <v>2.66009852</v>
      </c>
      <c r="P1389" s="392">
        <v>5.94816112</v>
      </c>
      <c r="Q1389" s="393">
        <v>5</v>
      </c>
      <c r="R1389" s="392">
        <v>-1.17659856</v>
      </c>
      <c r="S1389" s="392">
        <v>1.7517491E-2</v>
      </c>
      <c r="T1389" s="392">
        <f t="shared" si="21"/>
        <v>-0.52867132932890204</v>
      </c>
      <c r="U1389" s="392"/>
    </row>
    <row r="1390" spans="1:21">
      <c r="A1390" s="392" t="s">
        <v>2230</v>
      </c>
      <c r="B1390" s="392" t="s">
        <v>44</v>
      </c>
      <c r="C1390" s="392" t="s">
        <v>72</v>
      </c>
      <c r="D1390" s="393">
        <v>90</v>
      </c>
      <c r="E1390" s="393">
        <v>0.5</v>
      </c>
      <c r="F1390" s="394"/>
      <c r="G1390" s="394"/>
      <c r="H1390" s="394" t="s">
        <v>100</v>
      </c>
      <c r="I1390" s="394"/>
      <c r="J1390" s="392">
        <v>74.471344500000001</v>
      </c>
      <c r="K1390" s="393">
        <v>3.1025471599999999</v>
      </c>
      <c r="L1390" s="392">
        <v>6.9375063499999996</v>
      </c>
      <c r="M1390" s="393">
        <v>5</v>
      </c>
      <c r="N1390" s="392">
        <v>16.835876500000001</v>
      </c>
      <c r="O1390" s="393">
        <v>1.33004926</v>
      </c>
      <c r="P1390" s="392">
        <v>2.97408056</v>
      </c>
      <c r="Q1390" s="393">
        <v>5</v>
      </c>
      <c r="R1390" s="392">
        <v>-1.4869022999999999</v>
      </c>
      <c r="S1390" s="392">
        <v>7.9767759999999997E-3</v>
      </c>
      <c r="T1390" s="392">
        <f t="shared" si="21"/>
        <v>-0.63122573843310825</v>
      </c>
      <c r="U1390" s="392"/>
    </row>
    <row r="1391" spans="1:21">
      <c r="A1391" s="392" t="s">
        <v>2230</v>
      </c>
      <c r="B1391" s="392" t="s">
        <v>44</v>
      </c>
      <c r="C1391" s="392" t="s">
        <v>72</v>
      </c>
      <c r="D1391" s="393">
        <v>120</v>
      </c>
      <c r="E1391" s="393">
        <v>0.66669999999999996</v>
      </c>
      <c r="F1391" s="394"/>
      <c r="G1391" s="394"/>
      <c r="H1391" s="394" t="s">
        <v>100</v>
      </c>
      <c r="I1391" s="394"/>
      <c r="J1391" s="392">
        <v>62.573891600000003</v>
      </c>
      <c r="K1391" s="393">
        <v>3.1034482799999998</v>
      </c>
      <c r="L1391" s="392">
        <v>6.9395213099999999</v>
      </c>
      <c r="M1391" s="393">
        <v>5</v>
      </c>
      <c r="N1391" s="392">
        <v>29.3226601</v>
      </c>
      <c r="O1391" s="393">
        <v>2.66009852</v>
      </c>
      <c r="P1391" s="392">
        <v>5.94816112</v>
      </c>
      <c r="Q1391" s="393">
        <v>5</v>
      </c>
      <c r="R1391" s="392">
        <v>-0.75798752999999996</v>
      </c>
      <c r="S1391" s="392">
        <v>1.0689606000000001E-2</v>
      </c>
      <c r="T1391" s="392">
        <f t="shared" si="21"/>
        <v>-0.36183328846277046</v>
      </c>
      <c r="U1391" s="392"/>
    </row>
    <row r="1392" spans="1:21">
      <c r="A1392" s="392" t="s">
        <v>2230</v>
      </c>
      <c r="B1392" s="392" t="s">
        <v>44</v>
      </c>
      <c r="C1392" s="392" t="s">
        <v>72</v>
      </c>
      <c r="D1392" s="393">
        <v>150</v>
      </c>
      <c r="E1392" s="393">
        <v>0.83330000000000004</v>
      </c>
      <c r="F1392" s="394"/>
      <c r="G1392" s="394"/>
      <c r="H1392" s="394" t="s">
        <v>100</v>
      </c>
      <c r="I1392" s="394"/>
      <c r="J1392" s="392">
        <v>66.194581299999996</v>
      </c>
      <c r="K1392" s="393">
        <v>1.7743001300000001</v>
      </c>
      <c r="L1392" s="392">
        <v>3.9674557099999999</v>
      </c>
      <c r="M1392" s="393">
        <v>5</v>
      </c>
      <c r="N1392" s="392">
        <v>60.431935600000003</v>
      </c>
      <c r="O1392" s="393">
        <v>3.98924667</v>
      </c>
      <c r="P1392" s="392">
        <v>8.9202267200000005</v>
      </c>
      <c r="Q1392" s="393">
        <v>5</v>
      </c>
      <c r="R1392" s="392">
        <v>-9.1080910000000001E-2</v>
      </c>
      <c r="S1392" s="392">
        <v>5.0760850000000001E-3</v>
      </c>
      <c r="T1392" s="392">
        <f t="shared" si="21"/>
        <v>-4.550899638620632E-2</v>
      </c>
      <c r="U1392" s="392"/>
    </row>
    <row r="1393" spans="1:21">
      <c r="A1393" s="392" t="s">
        <v>2230</v>
      </c>
      <c r="B1393" s="392" t="s">
        <v>44</v>
      </c>
      <c r="C1393" s="392" t="s">
        <v>72</v>
      </c>
      <c r="D1393" s="393">
        <v>180</v>
      </c>
      <c r="E1393" s="393">
        <v>1</v>
      </c>
      <c r="F1393" s="394"/>
      <c r="G1393" s="394"/>
      <c r="H1393" s="394" t="s">
        <v>100</v>
      </c>
      <c r="I1393" s="394" t="s">
        <v>100</v>
      </c>
      <c r="J1393" s="392">
        <v>62.278325100000004</v>
      </c>
      <c r="K1393" s="393">
        <v>5.32019704</v>
      </c>
      <c r="L1393" s="392">
        <v>11.8963222</v>
      </c>
      <c r="M1393" s="393">
        <v>5</v>
      </c>
      <c r="N1393" s="392">
        <v>67.599423299999998</v>
      </c>
      <c r="O1393" s="393">
        <v>1.7733990100000001</v>
      </c>
      <c r="P1393" s="392">
        <v>3.96544075</v>
      </c>
      <c r="Q1393" s="393">
        <v>5</v>
      </c>
      <c r="R1393" s="392">
        <v>8.1986000000000003E-2</v>
      </c>
      <c r="S1393" s="392">
        <v>7.9858450000000001E-3</v>
      </c>
      <c r="T1393" s="392">
        <f t="shared" si="21"/>
        <v>4.0970052726907256E-2</v>
      </c>
      <c r="U1393" s="392"/>
    </row>
    <row r="1394" spans="1:21">
      <c r="A1394" s="392" t="s">
        <v>2231</v>
      </c>
      <c r="B1394" s="392" t="s">
        <v>44</v>
      </c>
      <c r="C1394" s="392" t="s">
        <v>72</v>
      </c>
      <c r="D1394" s="393">
        <v>30</v>
      </c>
      <c r="E1394" s="393">
        <v>0.16669999999999999</v>
      </c>
      <c r="F1394" s="394"/>
      <c r="G1394" s="394" t="s">
        <v>100</v>
      </c>
      <c r="H1394" s="394" t="s">
        <v>100</v>
      </c>
      <c r="I1394" s="394"/>
      <c r="J1394" s="392">
        <v>70.775862099999998</v>
      </c>
      <c r="K1394" s="393">
        <v>2.2167487700000001</v>
      </c>
      <c r="L1394" s="392">
        <v>4.9568009399999999</v>
      </c>
      <c r="M1394" s="393">
        <v>5</v>
      </c>
      <c r="N1394" s="392">
        <v>4.2733990100000003</v>
      </c>
      <c r="O1394" s="393">
        <v>0.88669951000000002</v>
      </c>
      <c r="P1394" s="392">
        <v>1.98272037</v>
      </c>
      <c r="Q1394" s="393">
        <v>5</v>
      </c>
      <c r="R1394" s="392">
        <v>-2.8071084800000001</v>
      </c>
      <c r="S1394" s="392">
        <v>4.4034245999999999E-2</v>
      </c>
      <c r="T1394" s="392">
        <f t="shared" si="21"/>
        <v>-0.88611749278286789</v>
      </c>
      <c r="U1394" s="392"/>
    </row>
    <row r="1395" spans="1:21">
      <c r="A1395" s="392" t="s">
        <v>2231</v>
      </c>
      <c r="B1395" s="392" t="s">
        <v>44</v>
      </c>
      <c r="C1395" s="392" t="s">
        <v>72</v>
      </c>
      <c r="D1395" s="393">
        <v>60</v>
      </c>
      <c r="E1395" s="393">
        <v>0.33329999999999999</v>
      </c>
      <c r="F1395" s="394"/>
      <c r="G1395" s="394"/>
      <c r="H1395" s="394" t="s">
        <v>100</v>
      </c>
      <c r="I1395" s="394"/>
      <c r="J1395" s="392">
        <v>67.302955699999998</v>
      </c>
      <c r="K1395" s="393">
        <v>2.2167487700000001</v>
      </c>
      <c r="L1395" s="392">
        <v>4.9568009399999999</v>
      </c>
      <c r="M1395" s="393">
        <v>5</v>
      </c>
      <c r="N1395" s="392">
        <v>10.110837399999999</v>
      </c>
      <c r="O1395" s="393">
        <v>1.33004926</v>
      </c>
      <c r="P1395" s="392">
        <v>2.97408056</v>
      </c>
      <c r="Q1395" s="393">
        <v>5</v>
      </c>
      <c r="R1395" s="392">
        <v>-1.8955962900000001</v>
      </c>
      <c r="S1395" s="392">
        <v>1.8389422999999998E-2</v>
      </c>
      <c r="T1395" s="392">
        <f t="shared" si="21"/>
        <v>-0.7387846016810149</v>
      </c>
      <c r="U1395" s="392"/>
    </row>
    <row r="1396" spans="1:21">
      <c r="A1396" s="392" t="s">
        <v>2231</v>
      </c>
      <c r="B1396" s="392" t="s">
        <v>44</v>
      </c>
      <c r="C1396" s="392" t="s">
        <v>72</v>
      </c>
      <c r="D1396" s="393">
        <v>90</v>
      </c>
      <c r="E1396" s="393">
        <v>0.5</v>
      </c>
      <c r="F1396" s="394"/>
      <c r="G1396" s="394"/>
      <c r="H1396" s="394" t="s">
        <v>100</v>
      </c>
      <c r="I1396" s="394"/>
      <c r="J1396" s="392">
        <v>74.471344500000001</v>
      </c>
      <c r="K1396" s="393">
        <v>3.1025471599999999</v>
      </c>
      <c r="L1396" s="392">
        <v>6.9375063499999996</v>
      </c>
      <c r="M1396" s="393">
        <v>5</v>
      </c>
      <c r="N1396" s="392">
        <v>11.072329699999999</v>
      </c>
      <c r="O1396" s="393">
        <v>2.2167487700000001</v>
      </c>
      <c r="P1396" s="392">
        <v>4.9568009399999999</v>
      </c>
      <c r="Q1396" s="393">
        <v>5</v>
      </c>
      <c r="R1396" s="392">
        <v>-1.90596524</v>
      </c>
      <c r="S1396" s="392">
        <v>4.1818147E-2</v>
      </c>
      <c r="T1396" s="392">
        <f t="shared" si="21"/>
        <v>-0.74113036870235349</v>
      </c>
      <c r="U1396" s="392"/>
    </row>
    <row r="1397" spans="1:21">
      <c r="A1397" s="392" t="s">
        <v>2231</v>
      </c>
      <c r="B1397" s="392" t="s">
        <v>44</v>
      </c>
      <c r="C1397" s="392" t="s">
        <v>72</v>
      </c>
      <c r="D1397" s="393">
        <v>120</v>
      </c>
      <c r="E1397" s="393">
        <v>0.66669999999999996</v>
      </c>
      <c r="F1397" s="394"/>
      <c r="G1397" s="394"/>
      <c r="H1397" s="394" t="s">
        <v>100</v>
      </c>
      <c r="I1397" s="394"/>
      <c r="J1397" s="392">
        <v>62.573891600000003</v>
      </c>
      <c r="K1397" s="393">
        <v>3.1034482799999998</v>
      </c>
      <c r="L1397" s="392">
        <v>6.9395213099999999</v>
      </c>
      <c r="M1397" s="393">
        <v>5</v>
      </c>
      <c r="N1397" s="392">
        <v>24.0024631</v>
      </c>
      <c r="O1397" s="393">
        <v>2.2167487700000001</v>
      </c>
      <c r="P1397" s="392">
        <v>4.9568009399999999</v>
      </c>
      <c r="Q1397" s="393">
        <v>5</v>
      </c>
      <c r="R1397" s="392">
        <v>-0.95819167000000005</v>
      </c>
      <c r="S1397" s="392">
        <v>1.0989272E-2</v>
      </c>
      <c r="T1397" s="392">
        <f t="shared" si="21"/>
        <v>-0.4455192024849714</v>
      </c>
      <c r="U1397" s="392"/>
    </row>
    <row r="1398" spans="1:21">
      <c r="A1398" s="392" t="s">
        <v>2231</v>
      </c>
      <c r="B1398" s="392" t="s">
        <v>44</v>
      </c>
      <c r="C1398" s="392" t="s">
        <v>72</v>
      </c>
      <c r="D1398" s="393">
        <v>150</v>
      </c>
      <c r="E1398" s="393">
        <v>0.83330000000000004</v>
      </c>
      <c r="F1398" s="394"/>
      <c r="G1398" s="394"/>
      <c r="H1398" s="394" t="s">
        <v>100</v>
      </c>
      <c r="I1398" s="394"/>
      <c r="J1398" s="392">
        <v>66.194581299999996</v>
      </c>
      <c r="K1398" s="393">
        <v>1.7743001300000001</v>
      </c>
      <c r="L1398" s="392">
        <v>3.9674557099999999</v>
      </c>
      <c r="M1398" s="393">
        <v>5</v>
      </c>
      <c r="N1398" s="392">
        <v>51.564039399999999</v>
      </c>
      <c r="O1398" s="393">
        <v>3.5467980300000002</v>
      </c>
      <c r="P1398" s="392">
        <v>7.9308814999999999</v>
      </c>
      <c r="Q1398" s="393">
        <v>5</v>
      </c>
      <c r="R1398" s="392">
        <v>-0.24977409</v>
      </c>
      <c r="S1398" s="392">
        <v>5.4497549999999997E-3</v>
      </c>
      <c r="T1398" s="392">
        <f t="shared" si="21"/>
        <v>-0.12424179064794361</v>
      </c>
      <c r="U1398" s="392"/>
    </row>
    <row r="1399" spans="1:21">
      <c r="A1399" s="392" t="s">
        <v>2231</v>
      </c>
      <c r="B1399" s="392" t="s">
        <v>44</v>
      </c>
      <c r="C1399" s="392" t="s">
        <v>72</v>
      </c>
      <c r="D1399" s="393">
        <v>180</v>
      </c>
      <c r="E1399" s="393">
        <v>1</v>
      </c>
      <c r="F1399" s="394"/>
      <c r="G1399" s="394"/>
      <c r="H1399" s="394" t="s">
        <v>100</v>
      </c>
      <c r="I1399" s="394" t="s">
        <v>100</v>
      </c>
      <c r="J1399" s="392">
        <v>62.278325100000004</v>
      </c>
      <c r="K1399" s="393">
        <v>5.32019704</v>
      </c>
      <c r="L1399" s="392">
        <v>11.8963222</v>
      </c>
      <c r="M1399" s="393">
        <v>5</v>
      </c>
      <c r="N1399" s="392">
        <v>64.051724100000001</v>
      </c>
      <c r="O1399" s="393">
        <v>1.7743001300000001</v>
      </c>
      <c r="P1399" s="392">
        <v>3.9674557099999999</v>
      </c>
      <c r="Q1399" s="393">
        <v>5</v>
      </c>
      <c r="R1399" s="392">
        <v>2.807749E-2</v>
      </c>
      <c r="S1399" s="392">
        <v>8.0649740000000008E-3</v>
      </c>
      <c r="T1399" s="392">
        <f t="shared" si="21"/>
        <v>1.4037824027064478E-2</v>
      </c>
      <c r="U1399" s="392"/>
    </row>
    <row r="1400" spans="1:21">
      <c r="A1400" s="392" t="s">
        <v>876</v>
      </c>
      <c r="B1400" s="392" t="s">
        <v>44</v>
      </c>
      <c r="C1400" s="392" t="s">
        <v>60</v>
      </c>
      <c r="D1400" s="393">
        <v>0.1</v>
      </c>
      <c r="E1400" s="393">
        <v>8.3000000000000001E-3</v>
      </c>
      <c r="F1400" s="394"/>
      <c r="G1400" s="394" t="s">
        <v>100</v>
      </c>
      <c r="H1400" s="394" t="s">
        <v>100</v>
      </c>
      <c r="I1400" s="394"/>
      <c r="J1400" s="392">
        <v>172.79035300000001</v>
      </c>
      <c r="K1400" s="393">
        <v>46.109510100000001</v>
      </c>
      <c r="L1400" s="392">
        <v>103.103999</v>
      </c>
      <c r="M1400" s="393">
        <v>5</v>
      </c>
      <c r="N1400" s="392">
        <v>17.170756300000001</v>
      </c>
      <c r="O1400" s="393">
        <v>7.2018130400000002</v>
      </c>
      <c r="P1400" s="392">
        <v>16.1037435</v>
      </c>
      <c r="Q1400" s="393">
        <v>5</v>
      </c>
      <c r="R1400" s="392">
        <v>-2.3088713099999998</v>
      </c>
      <c r="S1400" s="392">
        <v>0.247125968</v>
      </c>
      <c r="T1400" s="392">
        <f t="shared" si="21"/>
        <v>-0.81921819299462273</v>
      </c>
      <c r="U1400" s="392"/>
    </row>
    <row r="1401" spans="1:21">
      <c r="A1401" s="392" t="s">
        <v>876</v>
      </c>
      <c r="B1401" s="392" t="s">
        <v>44</v>
      </c>
      <c r="C1401" s="392" t="s">
        <v>60</v>
      </c>
      <c r="D1401" s="393">
        <v>1</v>
      </c>
      <c r="E1401" s="393">
        <v>8.3299999999999999E-2</v>
      </c>
      <c r="F1401" s="394"/>
      <c r="G1401" s="394"/>
      <c r="H1401" s="394" t="s">
        <v>100</v>
      </c>
      <c r="I1401" s="394"/>
      <c r="J1401" s="392">
        <v>260.56629600000002</v>
      </c>
      <c r="K1401" s="393">
        <v>54.755043200000003</v>
      </c>
      <c r="L1401" s="392">
        <v>122.435999</v>
      </c>
      <c r="M1401" s="393">
        <v>5</v>
      </c>
      <c r="N1401" s="392">
        <v>54.514423200000003</v>
      </c>
      <c r="O1401" s="393">
        <v>30.259366</v>
      </c>
      <c r="P1401" s="392">
        <v>67.661999300000005</v>
      </c>
      <c r="Q1401" s="393">
        <v>5</v>
      </c>
      <c r="R1401" s="392">
        <v>-1.5643920099999999</v>
      </c>
      <c r="S1401" s="392">
        <v>0.35226186500000001</v>
      </c>
      <c r="T1401" s="392">
        <f t="shared" si="21"/>
        <v>-0.65396534996864386</v>
      </c>
      <c r="U1401" s="392"/>
    </row>
    <row r="1402" spans="1:21">
      <c r="A1402" s="392" t="s">
        <v>876</v>
      </c>
      <c r="B1402" s="392" t="s">
        <v>44</v>
      </c>
      <c r="C1402" s="392" t="s">
        <v>60</v>
      </c>
      <c r="D1402" s="393">
        <v>3</v>
      </c>
      <c r="E1402" s="393">
        <v>0.25</v>
      </c>
      <c r="F1402" s="394"/>
      <c r="G1402" s="394"/>
      <c r="H1402" s="394" t="s">
        <v>100</v>
      </c>
      <c r="I1402" s="394"/>
      <c r="J1402" s="392">
        <v>173.87034499999999</v>
      </c>
      <c r="K1402" s="393">
        <v>24.495677199999999</v>
      </c>
      <c r="L1402" s="392">
        <v>54.773999400000001</v>
      </c>
      <c r="M1402" s="393">
        <v>5</v>
      </c>
      <c r="N1402" s="392">
        <v>47.069192200000003</v>
      </c>
      <c r="O1402" s="393">
        <v>24.495677199999999</v>
      </c>
      <c r="P1402" s="392">
        <v>54.773999400000001</v>
      </c>
      <c r="Q1402" s="393">
        <v>5</v>
      </c>
      <c r="R1402" s="392">
        <v>-1.3066911800000001</v>
      </c>
      <c r="S1402" s="392">
        <v>0.29068389700000002</v>
      </c>
      <c r="T1402" s="392">
        <f t="shared" si="21"/>
        <v>-0.57391788906127927</v>
      </c>
      <c r="U1402" s="392"/>
    </row>
    <row r="1403" spans="1:21">
      <c r="A1403" s="392" t="s">
        <v>876</v>
      </c>
      <c r="B1403" s="392" t="s">
        <v>44</v>
      </c>
      <c r="C1403" s="392" t="s">
        <v>60</v>
      </c>
      <c r="D1403" s="393">
        <v>5</v>
      </c>
      <c r="E1403" s="393">
        <v>0.41670000000000001</v>
      </c>
      <c r="F1403" s="394"/>
      <c r="G1403" s="394"/>
      <c r="H1403" s="394" t="s">
        <v>100</v>
      </c>
      <c r="I1403" s="394"/>
      <c r="J1403" s="392">
        <v>254.32136800000001</v>
      </c>
      <c r="K1403" s="393">
        <v>44.668587899999999</v>
      </c>
      <c r="L1403" s="392">
        <v>99.881998999999993</v>
      </c>
      <c r="M1403" s="393">
        <v>5</v>
      </c>
      <c r="N1403" s="392">
        <v>134.72482600000001</v>
      </c>
      <c r="O1403" s="393">
        <v>76.368876099999994</v>
      </c>
      <c r="P1403" s="392">
        <v>170.765998</v>
      </c>
      <c r="Q1403" s="393">
        <v>5</v>
      </c>
      <c r="R1403" s="392">
        <v>-0.63536431999999998</v>
      </c>
      <c r="S1403" s="392">
        <v>0.35216866899999999</v>
      </c>
      <c r="T1403" s="392">
        <f t="shared" si="21"/>
        <v>-0.3074096183035786</v>
      </c>
      <c r="U1403" s="392"/>
    </row>
    <row r="1404" spans="1:21">
      <c r="A1404" s="392" t="s">
        <v>876</v>
      </c>
      <c r="B1404" s="392" t="s">
        <v>44</v>
      </c>
      <c r="C1404" s="392" t="s">
        <v>60</v>
      </c>
      <c r="D1404" s="393">
        <v>7</v>
      </c>
      <c r="E1404" s="393">
        <v>0.58330000000000004</v>
      </c>
      <c r="F1404" s="394"/>
      <c r="G1404" s="394"/>
      <c r="H1404" s="394" t="s">
        <v>100</v>
      </c>
      <c r="I1404" s="394"/>
      <c r="J1404" s="392">
        <v>274.25365799999997</v>
      </c>
      <c r="K1404" s="393">
        <v>102.305476</v>
      </c>
      <c r="L1404" s="392">
        <v>228.76199800000001</v>
      </c>
      <c r="M1404" s="393">
        <v>5</v>
      </c>
      <c r="N1404" s="392">
        <v>157.54175900000001</v>
      </c>
      <c r="O1404" s="393">
        <v>25.933801500000001</v>
      </c>
      <c r="P1404" s="392">
        <v>57.989743099999998</v>
      </c>
      <c r="Q1404" s="393">
        <v>5</v>
      </c>
      <c r="R1404" s="392">
        <v>-0.55436288</v>
      </c>
      <c r="S1404" s="392">
        <v>0.166251338</v>
      </c>
      <c r="T1404" s="392">
        <f t="shared" si="21"/>
        <v>-0.27029443668226788</v>
      </c>
      <c r="U1404" s="392"/>
    </row>
    <row r="1405" spans="1:21">
      <c r="A1405" s="392" t="s">
        <v>876</v>
      </c>
      <c r="B1405" s="392" t="s">
        <v>44</v>
      </c>
      <c r="C1405" s="392" t="s">
        <v>60</v>
      </c>
      <c r="D1405" s="393">
        <v>9</v>
      </c>
      <c r="E1405" s="393">
        <v>0.75</v>
      </c>
      <c r="F1405" s="394"/>
      <c r="G1405" s="394"/>
      <c r="H1405" s="394" t="s">
        <v>100</v>
      </c>
      <c r="I1405" s="394"/>
      <c r="J1405" s="392">
        <v>150.09652800000001</v>
      </c>
      <c r="K1405" s="393">
        <v>59.077809799999997</v>
      </c>
      <c r="L1405" s="392">
        <v>132.10199900000001</v>
      </c>
      <c r="M1405" s="393">
        <v>5</v>
      </c>
      <c r="N1405" s="392">
        <v>154.41929400000001</v>
      </c>
      <c r="O1405" s="393">
        <v>17.291066300000001</v>
      </c>
      <c r="P1405" s="392">
        <v>38.663999599999997</v>
      </c>
      <c r="Q1405" s="393">
        <v>5</v>
      </c>
      <c r="R1405" s="392">
        <v>2.839299E-2</v>
      </c>
      <c r="S1405" s="392">
        <v>0.16745834800000001</v>
      </c>
      <c r="T1405" s="392">
        <f t="shared" si="21"/>
        <v>1.4195538253509866E-2</v>
      </c>
      <c r="U1405" s="392"/>
    </row>
    <row r="1406" spans="1:21">
      <c r="A1406" s="392" t="s">
        <v>876</v>
      </c>
      <c r="B1406" s="392" t="s">
        <v>44</v>
      </c>
      <c r="C1406" s="392" t="s">
        <v>60</v>
      </c>
      <c r="D1406" s="393">
        <v>12</v>
      </c>
      <c r="E1406" s="393">
        <v>1</v>
      </c>
      <c r="F1406" s="394"/>
      <c r="G1406" s="394"/>
      <c r="H1406" s="394" t="s">
        <v>100</v>
      </c>
      <c r="I1406" s="394" t="s">
        <v>100</v>
      </c>
      <c r="J1406" s="392">
        <v>423.51081399999998</v>
      </c>
      <c r="K1406" s="393">
        <v>82.132564799999997</v>
      </c>
      <c r="L1406" s="392">
        <v>183.653998</v>
      </c>
      <c r="M1406" s="393">
        <v>5</v>
      </c>
      <c r="N1406" s="392">
        <v>228.98631800000001</v>
      </c>
      <c r="O1406" s="393">
        <v>47.5476344</v>
      </c>
      <c r="P1406" s="392">
        <v>106.319743</v>
      </c>
      <c r="Q1406" s="393">
        <v>5</v>
      </c>
      <c r="R1406" s="392">
        <v>-0.61491678999999999</v>
      </c>
      <c r="S1406" s="392">
        <v>8.0725893000000007E-2</v>
      </c>
      <c r="T1406" s="392">
        <f t="shared" si="21"/>
        <v>-0.29812314332134104</v>
      </c>
      <c r="U1406" s="392"/>
    </row>
    <row r="1407" spans="1:21">
      <c r="A1407" s="392" t="s">
        <v>877</v>
      </c>
      <c r="B1407" s="392" t="s">
        <v>44</v>
      </c>
      <c r="C1407" s="392" t="s">
        <v>60</v>
      </c>
      <c r="D1407" s="393">
        <v>0.1</v>
      </c>
      <c r="E1407" s="393">
        <v>8.3000000000000001E-3</v>
      </c>
      <c r="F1407" s="394"/>
      <c r="G1407" s="394" t="s">
        <v>100</v>
      </c>
      <c r="H1407" s="394" t="s">
        <v>100</v>
      </c>
      <c r="I1407" s="394"/>
      <c r="J1407" s="392">
        <v>172.79035300000001</v>
      </c>
      <c r="K1407" s="393">
        <v>46.109510100000001</v>
      </c>
      <c r="L1407" s="392">
        <v>103.103999</v>
      </c>
      <c r="M1407" s="393">
        <v>5</v>
      </c>
      <c r="N1407" s="392">
        <v>11.4070675</v>
      </c>
      <c r="O1407" s="393">
        <v>5.76368876</v>
      </c>
      <c r="P1407" s="392">
        <v>12.887999900000001</v>
      </c>
      <c r="Q1407" s="393">
        <v>5</v>
      </c>
      <c r="R1407" s="392">
        <v>-2.7178459099999999</v>
      </c>
      <c r="S1407" s="392">
        <v>0.326511467</v>
      </c>
      <c r="T1407" s="392">
        <f t="shared" ref="T1407:T1470" si="22">(N1407-J1407)/(J1407+N1407)</f>
        <v>-0.87614302666089716</v>
      </c>
      <c r="U1407" s="392"/>
    </row>
    <row r="1408" spans="1:21">
      <c r="A1408" s="392" t="s">
        <v>877</v>
      </c>
      <c r="B1408" s="392" t="s">
        <v>44</v>
      </c>
      <c r="C1408" s="392" t="s">
        <v>60</v>
      </c>
      <c r="D1408" s="393">
        <v>1</v>
      </c>
      <c r="E1408" s="393">
        <v>8.3299999999999999E-2</v>
      </c>
      <c r="F1408" s="394"/>
      <c r="G1408" s="394"/>
      <c r="H1408" s="394" t="s">
        <v>100</v>
      </c>
      <c r="I1408" s="394"/>
      <c r="J1408" s="392">
        <v>260.56629600000002</v>
      </c>
      <c r="K1408" s="393">
        <v>54.755043200000003</v>
      </c>
      <c r="L1408" s="392">
        <v>122.435999</v>
      </c>
      <c r="M1408" s="393">
        <v>5</v>
      </c>
      <c r="N1408" s="392">
        <v>44.427967899999999</v>
      </c>
      <c r="O1408" s="393">
        <v>24.495677199999999</v>
      </c>
      <c r="P1408" s="392">
        <v>54.773999400000001</v>
      </c>
      <c r="Q1408" s="393">
        <v>5</v>
      </c>
      <c r="R1408" s="392">
        <v>-1.76898815</v>
      </c>
      <c r="S1408" s="392">
        <v>0.34815293600000002</v>
      </c>
      <c r="T1408" s="392">
        <f t="shared" si="22"/>
        <v>-0.70866358382027261</v>
      </c>
      <c r="U1408" s="392"/>
    </row>
    <row r="1409" spans="1:21">
      <c r="A1409" s="392" t="s">
        <v>877</v>
      </c>
      <c r="B1409" s="392" t="s">
        <v>44</v>
      </c>
      <c r="C1409" s="392" t="s">
        <v>60</v>
      </c>
      <c r="D1409" s="393">
        <v>3</v>
      </c>
      <c r="E1409" s="393">
        <v>0.25</v>
      </c>
      <c r="F1409" s="394"/>
      <c r="G1409" s="394"/>
      <c r="H1409" s="394" t="s">
        <v>100</v>
      </c>
      <c r="I1409" s="394"/>
      <c r="J1409" s="392">
        <v>173.87034499999999</v>
      </c>
      <c r="K1409" s="393">
        <v>24.495677199999999</v>
      </c>
      <c r="L1409" s="392">
        <v>54.773999400000001</v>
      </c>
      <c r="M1409" s="393">
        <v>5</v>
      </c>
      <c r="N1409" s="392">
        <v>84.530371299999999</v>
      </c>
      <c r="O1409" s="393">
        <v>38.907696999999999</v>
      </c>
      <c r="P1409" s="392">
        <v>87.0002554</v>
      </c>
      <c r="Q1409" s="393">
        <v>5</v>
      </c>
      <c r="R1409" s="392">
        <v>-0.72119898000000005</v>
      </c>
      <c r="S1409" s="392">
        <v>0.23170681500000001</v>
      </c>
      <c r="T1409" s="392">
        <f t="shared" si="22"/>
        <v>-0.34574197385845246</v>
      </c>
      <c r="U1409" s="392"/>
    </row>
    <row r="1410" spans="1:21">
      <c r="A1410" s="392" t="s">
        <v>877</v>
      </c>
      <c r="B1410" s="392" t="s">
        <v>44</v>
      </c>
      <c r="C1410" s="392" t="s">
        <v>60</v>
      </c>
      <c r="D1410" s="393">
        <v>5</v>
      </c>
      <c r="E1410" s="393">
        <v>0.41670000000000001</v>
      </c>
      <c r="F1410" s="394"/>
      <c r="G1410" s="394"/>
      <c r="H1410" s="394" t="s">
        <v>100</v>
      </c>
      <c r="I1410" s="394"/>
      <c r="J1410" s="392">
        <v>254.32136800000001</v>
      </c>
      <c r="K1410" s="393">
        <v>44.668587899999999</v>
      </c>
      <c r="L1410" s="392">
        <v>99.881998999999993</v>
      </c>
      <c r="M1410" s="393">
        <v>5</v>
      </c>
      <c r="N1410" s="392">
        <v>71.324249499999993</v>
      </c>
      <c r="O1410" s="393">
        <v>40.345821299999997</v>
      </c>
      <c r="P1410" s="392">
        <v>90.215999100000005</v>
      </c>
      <c r="Q1410" s="393">
        <v>5</v>
      </c>
      <c r="R1410" s="392">
        <v>-1.2713623199999999</v>
      </c>
      <c r="S1410" s="392">
        <v>0.35082873599999997</v>
      </c>
      <c r="T1410" s="392">
        <f t="shared" si="22"/>
        <v>-0.56195173116370889</v>
      </c>
      <c r="U1410" s="392"/>
    </row>
    <row r="1411" spans="1:21">
      <c r="A1411" s="392" t="s">
        <v>877</v>
      </c>
      <c r="B1411" s="392" t="s">
        <v>44</v>
      </c>
      <c r="C1411" s="392" t="s">
        <v>60</v>
      </c>
      <c r="D1411" s="393">
        <v>7</v>
      </c>
      <c r="E1411" s="393">
        <v>0.58330000000000004</v>
      </c>
      <c r="F1411" s="394"/>
      <c r="G1411" s="394"/>
      <c r="H1411" s="394" t="s">
        <v>100</v>
      </c>
      <c r="I1411" s="394"/>
      <c r="J1411" s="392">
        <v>274.25365799999997</v>
      </c>
      <c r="K1411" s="393">
        <v>102.305476</v>
      </c>
      <c r="L1411" s="392">
        <v>228.76199800000001</v>
      </c>
      <c r="M1411" s="393">
        <v>5</v>
      </c>
      <c r="N1411" s="392">
        <v>212.294004</v>
      </c>
      <c r="O1411" s="393">
        <v>119.596542</v>
      </c>
      <c r="P1411" s="392">
        <v>267.425997</v>
      </c>
      <c r="Q1411" s="393">
        <v>5</v>
      </c>
      <c r="R1411" s="392">
        <v>-0.25608131000000001</v>
      </c>
      <c r="S1411" s="392">
        <v>0.456520119</v>
      </c>
      <c r="T1411" s="392">
        <f t="shared" si="22"/>
        <v>-0.12734549734615719</v>
      </c>
      <c r="U1411" s="392"/>
    </row>
    <row r="1412" spans="1:21">
      <c r="A1412" s="392" t="s">
        <v>877</v>
      </c>
      <c r="B1412" s="392" t="s">
        <v>44</v>
      </c>
      <c r="C1412" s="392" t="s">
        <v>60</v>
      </c>
      <c r="D1412" s="393">
        <v>9</v>
      </c>
      <c r="E1412" s="393">
        <v>0.75</v>
      </c>
      <c r="F1412" s="394"/>
      <c r="G1412" s="394"/>
      <c r="H1412" s="394" t="s">
        <v>100</v>
      </c>
      <c r="I1412" s="394"/>
      <c r="J1412" s="392">
        <v>150.09652800000001</v>
      </c>
      <c r="K1412" s="393">
        <v>59.077809799999997</v>
      </c>
      <c r="L1412" s="392">
        <v>132.10199900000001</v>
      </c>
      <c r="M1412" s="393">
        <v>5</v>
      </c>
      <c r="N1412" s="392">
        <v>178.91217399999999</v>
      </c>
      <c r="O1412" s="393">
        <v>67.723342900000006</v>
      </c>
      <c r="P1412" s="392">
        <v>151.433998</v>
      </c>
      <c r="Q1412" s="393">
        <v>5</v>
      </c>
      <c r="R1412" s="392">
        <v>0.17561642999999999</v>
      </c>
      <c r="S1412" s="392">
        <v>0.29820376399999998</v>
      </c>
      <c r="T1412" s="392">
        <f t="shared" si="22"/>
        <v>8.7583233588757747E-2</v>
      </c>
      <c r="U1412" s="392"/>
    </row>
    <row r="1413" spans="1:21">
      <c r="A1413" s="392" t="s">
        <v>877</v>
      </c>
      <c r="B1413" s="392" t="s">
        <v>44</v>
      </c>
      <c r="C1413" s="392" t="s">
        <v>60</v>
      </c>
      <c r="D1413" s="393">
        <v>12</v>
      </c>
      <c r="E1413" s="393">
        <v>1</v>
      </c>
      <c r="F1413" s="394"/>
      <c r="G1413" s="394"/>
      <c r="H1413" s="394" t="s">
        <v>100</v>
      </c>
      <c r="I1413" s="394" t="s">
        <v>100</v>
      </c>
      <c r="J1413" s="392">
        <v>423.51081399999998</v>
      </c>
      <c r="K1413" s="393">
        <v>82.132564799999997</v>
      </c>
      <c r="L1413" s="392">
        <v>183.653998</v>
      </c>
      <c r="M1413" s="393">
        <v>5</v>
      </c>
      <c r="N1413" s="392">
        <v>362.99208199999998</v>
      </c>
      <c r="O1413" s="393">
        <v>70.605187299999997</v>
      </c>
      <c r="P1413" s="392">
        <v>157.87799799999999</v>
      </c>
      <c r="Q1413" s="393">
        <v>5</v>
      </c>
      <c r="R1413" s="392">
        <v>-0.15419803000000001</v>
      </c>
      <c r="S1413" s="392">
        <v>7.5443573E-2</v>
      </c>
      <c r="T1413" s="392">
        <f t="shared" si="22"/>
        <v>-7.6946610505551155E-2</v>
      </c>
      <c r="U1413" s="392"/>
    </row>
    <row r="1414" spans="1:21">
      <c r="A1414" s="392" t="s">
        <v>882</v>
      </c>
      <c r="B1414" s="392" t="s">
        <v>44</v>
      </c>
      <c r="C1414" s="392" t="s">
        <v>60</v>
      </c>
      <c r="D1414" s="393">
        <v>0.1</v>
      </c>
      <c r="E1414" s="393">
        <v>8.3000000000000001E-3</v>
      </c>
      <c r="F1414" s="394"/>
      <c r="G1414" s="394" t="s">
        <v>100</v>
      </c>
      <c r="H1414" s="394" t="s">
        <v>100</v>
      </c>
      <c r="I1414" s="394"/>
      <c r="J1414" s="392">
        <v>172.79035300000001</v>
      </c>
      <c r="K1414" s="393">
        <v>46.109510100000001</v>
      </c>
      <c r="L1414" s="392">
        <v>103.103999</v>
      </c>
      <c r="M1414" s="393">
        <v>5</v>
      </c>
      <c r="N1414" s="392">
        <v>5.6433787500000001</v>
      </c>
      <c r="O1414" s="393">
        <v>1.4437201</v>
      </c>
      <c r="P1414" s="392">
        <v>3.2282562800000001</v>
      </c>
      <c r="Q1414" s="393">
        <v>5</v>
      </c>
      <c r="R1414" s="392">
        <v>-3.4215960700000001</v>
      </c>
      <c r="S1414" s="392">
        <v>0.13665685</v>
      </c>
      <c r="T1414" s="392">
        <f t="shared" si="22"/>
        <v>-0.93674538222507353</v>
      </c>
      <c r="U1414" s="392"/>
    </row>
    <row r="1415" spans="1:21">
      <c r="A1415" s="392" t="s">
        <v>882</v>
      </c>
      <c r="B1415" s="392" t="s">
        <v>44</v>
      </c>
      <c r="C1415" s="392" t="s">
        <v>60</v>
      </c>
      <c r="D1415" s="393">
        <v>1</v>
      </c>
      <c r="E1415" s="393">
        <v>8.3299999999999999E-2</v>
      </c>
      <c r="F1415" s="394"/>
      <c r="G1415" s="394"/>
      <c r="H1415" s="394" t="s">
        <v>100</v>
      </c>
      <c r="I1415" s="394"/>
      <c r="J1415" s="392">
        <v>260.56629600000002</v>
      </c>
      <c r="K1415" s="393">
        <v>54.755043200000003</v>
      </c>
      <c r="L1415" s="392">
        <v>122.435999</v>
      </c>
      <c r="M1415" s="393">
        <v>5</v>
      </c>
      <c r="N1415" s="392">
        <v>37.223356899999999</v>
      </c>
      <c r="O1415" s="393">
        <v>11.5273775</v>
      </c>
      <c r="P1415" s="392">
        <v>25.7759997</v>
      </c>
      <c r="Q1415" s="393">
        <v>5</v>
      </c>
      <c r="R1415" s="392">
        <v>-1.94592089</v>
      </c>
      <c r="S1415" s="392">
        <v>0.14006074900000001</v>
      </c>
      <c r="T1415" s="392">
        <f t="shared" si="22"/>
        <v>-0.75000234872163352</v>
      </c>
      <c r="U1415" s="392"/>
    </row>
    <row r="1416" spans="1:21">
      <c r="A1416" s="392" t="s">
        <v>882</v>
      </c>
      <c r="B1416" s="392" t="s">
        <v>44</v>
      </c>
      <c r="C1416" s="392" t="s">
        <v>60</v>
      </c>
      <c r="D1416" s="393">
        <v>3</v>
      </c>
      <c r="E1416" s="393">
        <v>0.25</v>
      </c>
      <c r="F1416" s="394"/>
      <c r="G1416" s="394"/>
      <c r="H1416" s="394" t="s">
        <v>100</v>
      </c>
      <c r="I1416" s="394"/>
      <c r="J1416" s="392">
        <v>173.87034499999999</v>
      </c>
      <c r="K1416" s="393">
        <v>24.495677199999999</v>
      </c>
      <c r="L1416" s="392">
        <v>54.773999400000001</v>
      </c>
      <c r="M1416" s="393">
        <v>5</v>
      </c>
      <c r="N1416" s="392">
        <v>70.121149399999993</v>
      </c>
      <c r="O1416" s="393">
        <v>38.902101199999997</v>
      </c>
      <c r="P1416" s="392">
        <v>86.987742800000007</v>
      </c>
      <c r="Q1416" s="393">
        <v>5</v>
      </c>
      <c r="R1416" s="392">
        <v>-0.90808542999999997</v>
      </c>
      <c r="S1416" s="392">
        <v>0.32763394499999998</v>
      </c>
      <c r="T1416" s="392">
        <f t="shared" si="22"/>
        <v>-0.42521644393846547</v>
      </c>
      <c r="U1416" s="392"/>
    </row>
    <row r="1417" spans="1:21">
      <c r="A1417" s="392" t="s">
        <v>882</v>
      </c>
      <c r="B1417" s="392" t="s">
        <v>44</v>
      </c>
      <c r="C1417" s="392" t="s">
        <v>60</v>
      </c>
      <c r="D1417" s="393">
        <v>5</v>
      </c>
      <c r="E1417" s="393">
        <v>0.41670000000000001</v>
      </c>
      <c r="F1417" s="394"/>
      <c r="G1417" s="394"/>
      <c r="H1417" s="394" t="s">
        <v>100</v>
      </c>
      <c r="I1417" s="394"/>
      <c r="J1417" s="392">
        <v>254.32136800000001</v>
      </c>
      <c r="K1417" s="393">
        <v>44.668587899999999</v>
      </c>
      <c r="L1417" s="392">
        <v>99.881998999999993</v>
      </c>
      <c r="M1417" s="393">
        <v>5</v>
      </c>
      <c r="N1417" s="392">
        <v>84.292549199999996</v>
      </c>
      <c r="O1417" s="393">
        <v>28.818443800000001</v>
      </c>
      <c r="P1417" s="392">
        <v>64.439999400000005</v>
      </c>
      <c r="Q1417" s="393">
        <v>5</v>
      </c>
      <c r="R1417" s="392">
        <v>-1.1043052200000001</v>
      </c>
      <c r="S1417" s="392">
        <v>0.14773488100000001</v>
      </c>
      <c r="T1417" s="392">
        <f t="shared" si="22"/>
        <v>-0.50213180901118615</v>
      </c>
      <c r="U1417" s="392"/>
    </row>
    <row r="1418" spans="1:21">
      <c r="A1418" s="392" t="s">
        <v>882</v>
      </c>
      <c r="B1418" s="392" t="s">
        <v>44</v>
      </c>
      <c r="C1418" s="392" t="s">
        <v>60</v>
      </c>
      <c r="D1418" s="393">
        <v>7</v>
      </c>
      <c r="E1418" s="393">
        <v>0.58330000000000004</v>
      </c>
      <c r="F1418" s="394"/>
      <c r="G1418" s="394"/>
      <c r="H1418" s="394" t="s">
        <v>100</v>
      </c>
      <c r="I1418" s="394"/>
      <c r="J1418" s="392">
        <v>274.25365799999997</v>
      </c>
      <c r="K1418" s="393">
        <v>102.305476</v>
      </c>
      <c r="L1418" s="392">
        <v>228.76199800000001</v>
      </c>
      <c r="M1418" s="393">
        <v>5</v>
      </c>
      <c r="N1418" s="392">
        <v>131.602361</v>
      </c>
      <c r="O1418" s="393">
        <v>37.463976899999999</v>
      </c>
      <c r="P1418" s="392">
        <v>83.771999199999996</v>
      </c>
      <c r="Q1418" s="393">
        <v>5</v>
      </c>
      <c r="R1418" s="392">
        <v>-0.73426848</v>
      </c>
      <c r="S1418" s="392">
        <v>0.22019328299999999</v>
      </c>
      <c r="T1418" s="392">
        <f t="shared" si="22"/>
        <v>-0.35148252168708133</v>
      </c>
      <c r="U1418" s="392"/>
    </row>
    <row r="1419" spans="1:21">
      <c r="A1419" s="392" t="s">
        <v>882</v>
      </c>
      <c r="B1419" s="392" t="s">
        <v>44</v>
      </c>
      <c r="C1419" s="392" t="s">
        <v>60</v>
      </c>
      <c r="D1419" s="393">
        <v>9</v>
      </c>
      <c r="E1419" s="393">
        <v>0.75</v>
      </c>
      <c r="F1419" s="394"/>
      <c r="G1419" s="394"/>
      <c r="H1419" s="394" t="s">
        <v>100</v>
      </c>
      <c r="I1419" s="394"/>
      <c r="J1419" s="392">
        <v>150.09652800000001</v>
      </c>
      <c r="K1419" s="393">
        <v>59.077809799999997</v>
      </c>
      <c r="L1419" s="392">
        <v>132.10199900000001</v>
      </c>
      <c r="M1419" s="393">
        <v>5</v>
      </c>
      <c r="N1419" s="392">
        <v>160.18298300000001</v>
      </c>
      <c r="O1419" s="393">
        <v>23.057552999999999</v>
      </c>
      <c r="P1419" s="392">
        <v>51.558255799999998</v>
      </c>
      <c r="Q1419" s="393">
        <v>5</v>
      </c>
      <c r="R1419" s="392">
        <v>6.5038200000000004E-2</v>
      </c>
      <c r="S1419" s="392">
        <v>0.175640185</v>
      </c>
      <c r="T1419" s="392">
        <f t="shared" si="22"/>
        <v>3.2507641150691387E-2</v>
      </c>
      <c r="U1419" s="392"/>
    </row>
    <row r="1420" spans="1:21">
      <c r="A1420" s="392" t="s">
        <v>882</v>
      </c>
      <c r="B1420" s="392" t="s">
        <v>44</v>
      </c>
      <c r="C1420" s="392" t="s">
        <v>60</v>
      </c>
      <c r="D1420" s="393">
        <v>12</v>
      </c>
      <c r="E1420" s="393">
        <v>1</v>
      </c>
      <c r="F1420" s="394"/>
      <c r="G1420" s="394"/>
      <c r="H1420" s="394" t="s">
        <v>100</v>
      </c>
      <c r="I1420" s="394" t="s">
        <v>100</v>
      </c>
      <c r="J1420" s="392">
        <v>423.51081399999998</v>
      </c>
      <c r="K1420" s="393">
        <v>82.132564799999997</v>
      </c>
      <c r="L1420" s="392">
        <v>183.653998</v>
      </c>
      <c r="M1420" s="393">
        <v>5</v>
      </c>
      <c r="N1420" s="392">
        <v>288.06412799999998</v>
      </c>
      <c r="O1420" s="393">
        <v>144.08942099999999</v>
      </c>
      <c r="P1420" s="392">
        <v>322.19373999999999</v>
      </c>
      <c r="Q1420" s="393">
        <v>5</v>
      </c>
      <c r="R1420" s="392">
        <v>-0.38539593</v>
      </c>
      <c r="S1420" s="392">
        <v>0.28780901599999997</v>
      </c>
      <c r="T1420" s="392">
        <f t="shared" si="22"/>
        <v>-0.19034774555060149</v>
      </c>
      <c r="U1420" s="392"/>
    </row>
    <row r="1421" spans="1:21">
      <c r="A1421" s="392" t="s">
        <v>1526</v>
      </c>
      <c r="B1421" s="392" t="s">
        <v>44</v>
      </c>
      <c r="C1421" s="392" t="s">
        <v>60</v>
      </c>
      <c r="D1421" s="393">
        <v>15</v>
      </c>
      <c r="E1421" s="393">
        <v>7.0400000000000004E-2</v>
      </c>
      <c r="F1421" s="394"/>
      <c r="G1421" s="394"/>
      <c r="H1421" s="394" t="s">
        <v>100</v>
      </c>
      <c r="I1421" s="394"/>
      <c r="J1421" s="392">
        <v>158.27701999999999</v>
      </c>
      <c r="K1421" s="393">
        <v>88.370819699999998</v>
      </c>
      <c r="L1421" s="392">
        <v>176.74163899999999</v>
      </c>
      <c r="M1421" s="393">
        <v>4</v>
      </c>
      <c r="N1421" s="392">
        <v>86.202325599999995</v>
      </c>
      <c r="O1421" s="392">
        <v>41.868507100000002</v>
      </c>
      <c r="P1421" s="392">
        <v>83.737014299999998</v>
      </c>
      <c r="Q1421" s="393">
        <v>4</v>
      </c>
      <c r="R1421" s="392">
        <v>-0.60764963000000005</v>
      </c>
      <c r="S1421" s="392">
        <v>0.54763738200000001</v>
      </c>
      <c r="T1421" s="392">
        <f t="shared" si="22"/>
        <v>-0.2948089304767838</v>
      </c>
      <c r="U1421" s="392"/>
    </row>
    <row r="1422" spans="1:21">
      <c r="A1422" s="392" t="s">
        <v>1526</v>
      </c>
      <c r="B1422" s="392" t="s">
        <v>44</v>
      </c>
      <c r="C1422" s="392" t="s">
        <v>60</v>
      </c>
      <c r="D1422" s="393">
        <v>35</v>
      </c>
      <c r="E1422" s="393">
        <v>0.1643</v>
      </c>
      <c r="F1422" s="394"/>
      <c r="G1422" s="394"/>
      <c r="H1422" s="394" t="s">
        <v>100</v>
      </c>
      <c r="I1422" s="394"/>
      <c r="J1422" s="392">
        <v>125.90522</v>
      </c>
      <c r="K1422" s="393">
        <v>44.185409900000003</v>
      </c>
      <c r="L1422" s="392">
        <v>88.370819699999998</v>
      </c>
      <c r="M1422" s="393">
        <v>4</v>
      </c>
      <c r="N1422" s="392">
        <v>116.62031899999999</v>
      </c>
      <c r="O1422" s="392">
        <v>69.775081799999995</v>
      </c>
      <c r="P1422" s="392">
        <v>139.550164</v>
      </c>
      <c r="Q1422" s="393">
        <v>4</v>
      </c>
      <c r="R1422" s="392">
        <v>-7.6605880000000001E-2</v>
      </c>
      <c r="S1422" s="392">
        <v>0.48113481400000002</v>
      </c>
      <c r="T1422" s="392">
        <f t="shared" si="22"/>
        <v>-3.8284219626041137E-2</v>
      </c>
      <c r="U1422" s="392"/>
    </row>
    <row r="1423" spans="1:21">
      <c r="A1423" s="392" t="s">
        <v>1526</v>
      </c>
      <c r="B1423" s="392" t="s">
        <v>44</v>
      </c>
      <c r="C1423" s="392" t="s">
        <v>60</v>
      </c>
      <c r="D1423" s="393">
        <v>63</v>
      </c>
      <c r="E1423" s="393">
        <v>0.29580000000000001</v>
      </c>
      <c r="F1423" s="394"/>
      <c r="G1423" s="394"/>
      <c r="H1423" s="394" t="s">
        <v>100</v>
      </c>
      <c r="I1423" s="394"/>
      <c r="J1423" s="392">
        <v>193.60546400000001</v>
      </c>
      <c r="K1423" s="393">
        <v>113.947524</v>
      </c>
      <c r="L1423" s="392">
        <v>227.895048</v>
      </c>
      <c r="M1423" s="393">
        <v>4</v>
      </c>
      <c r="N1423" s="392">
        <v>140.13083</v>
      </c>
      <c r="O1423" s="392">
        <v>72.100629699999999</v>
      </c>
      <c r="P1423" s="392">
        <v>144.20125899999999</v>
      </c>
      <c r="Q1423" s="393">
        <v>4</v>
      </c>
      <c r="R1423" s="392">
        <v>-0.32324591000000003</v>
      </c>
      <c r="S1423" s="392">
        <v>0.61113196599999997</v>
      </c>
      <c r="T1423" s="392">
        <f t="shared" si="22"/>
        <v>-0.16023020259222989</v>
      </c>
      <c r="U1423" s="392"/>
    </row>
    <row r="1424" spans="1:21">
      <c r="A1424" s="392" t="s">
        <v>1526</v>
      </c>
      <c r="B1424" s="392" t="s">
        <v>44</v>
      </c>
      <c r="C1424" s="392" t="s">
        <v>60</v>
      </c>
      <c r="D1424" s="393">
        <v>105</v>
      </c>
      <c r="E1424" s="393">
        <v>0.49299999999999999</v>
      </c>
      <c r="F1424" s="394"/>
      <c r="G1424" s="394"/>
      <c r="H1424" s="394" t="s">
        <v>100</v>
      </c>
      <c r="I1424" s="394"/>
      <c r="J1424" s="392">
        <v>121.911157</v>
      </c>
      <c r="K1424" s="393">
        <v>34.878895700000001</v>
      </c>
      <c r="L1424" s="392">
        <v>69.757791400000002</v>
      </c>
      <c r="M1424" s="393">
        <v>4</v>
      </c>
      <c r="N1424" s="392">
        <v>66.102329900000001</v>
      </c>
      <c r="O1424" s="392">
        <v>13.9576099</v>
      </c>
      <c r="P1424" s="392">
        <v>27.915219799999999</v>
      </c>
      <c r="Q1424" s="393">
        <v>4</v>
      </c>
      <c r="R1424" s="392">
        <v>-0.61208856</v>
      </c>
      <c r="S1424" s="392">
        <v>0.126438724</v>
      </c>
      <c r="T1424" s="392">
        <f t="shared" si="22"/>
        <v>-0.2968341687619645</v>
      </c>
      <c r="U1424" s="392"/>
    </row>
    <row r="1425" spans="1:21">
      <c r="A1425" s="392" t="s">
        <v>1526</v>
      </c>
      <c r="B1425" s="392" t="s">
        <v>44</v>
      </c>
      <c r="C1425" s="392" t="s">
        <v>60</v>
      </c>
      <c r="D1425" s="393">
        <v>213</v>
      </c>
      <c r="E1425" s="393">
        <v>1</v>
      </c>
      <c r="F1425" s="394"/>
      <c r="G1425" s="394"/>
      <c r="H1425" s="394" t="s">
        <v>100</v>
      </c>
      <c r="I1425" s="394" t="s">
        <v>100</v>
      </c>
      <c r="J1425" s="392">
        <v>76.390069600000004</v>
      </c>
      <c r="K1425" s="393">
        <v>9.3065141300000001</v>
      </c>
      <c r="L1425" s="392">
        <v>18.6130283</v>
      </c>
      <c r="M1425" s="393">
        <v>4</v>
      </c>
      <c r="N1425" s="392">
        <v>64.788265600000003</v>
      </c>
      <c r="O1425" s="392">
        <v>18.608705700000002</v>
      </c>
      <c r="P1425" s="392">
        <v>37.217411400000003</v>
      </c>
      <c r="Q1425" s="393">
        <v>4</v>
      </c>
      <c r="R1425" s="392">
        <v>-0.16472821000000001</v>
      </c>
      <c r="S1425" s="392">
        <v>9.7339546999999998E-2</v>
      </c>
      <c r="T1425" s="392">
        <f t="shared" si="22"/>
        <v>-8.2178359615618993E-2</v>
      </c>
      <c r="U1425" s="392"/>
    </row>
    <row r="1426" spans="1:21">
      <c r="A1426" s="392" t="s">
        <v>1530</v>
      </c>
      <c r="B1426" s="392" t="s">
        <v>44</v>
      </c>
      <c r="C1426" s="392" t="s">
        <v>60</v>
      </c>
      <c r="D1426" s="393">
        <v>15</v>
      </c>
      <c r="E1426" s="393">
        <v>7.0400000000000004E-2</v>
      </c>
      <c r="F1426" s="394"/>
      <c r="G1426" s="394"/>
      <c r="H1426" s="394" t="s">
        <v>100</v>
      </c>
      <c r="I1426" s="394"/>
      <c r="J1426" s="392">
        <v>527.71222999999998</v>
      </c>
      <c r="K1426" s="392">
        <v>316.546763</v>
      </c>
      <c r="L1426" s="392">
        <v>633.093525</v>
      </c>
      <c r="M1426" s="393">
        <v>4</v>
      </c>
      <c r="N1426" s="392">
        <v>101.79202100000001</v>
      </c>
      <c r="O1426" s="393">
        <v>63.288423799999997</v>
      </c>
      <c r="P1426" s="392">
        <v>126.576848</v>
      </c>
      <c r="Q1426" s="393">
        <v>4</v>
      </c>
      <c r="R1426" s="392">
        <v>-1.6456194</v>
      </c>
      <c r="S1426" s="392">
        <v>0.746380512</v>
      </c>
      <c r="T1426" s="392">
        <f t="shared" si="22"/>
        <v>-0.67659623953834114</v>
      </c>
      <c r="U1426" s="392"/>
    </row>
    <row r="1427" spans="1:21">
      <c r="A1427" s="392" t="s">
        <v>1530</v>
      </c>
      <c r="B1427" s="392" t="s">
        <v>44</v>
      </c>
      <c r="C1427" s="392" t="s">
        <v>60</v>
      </c>
      <c r="D1427" s="393">
        <v>35</v>
      </c>
      <c r="E1427" s="393">
        <v>0.1643</v>
      </c>
      <c r="F1427" s="394"/>
      <c r="G1427" s="394"/>
      <c r="H1427" s="394" t="s">
        <v>100</v>
      </c>
      <c r="I1427" s="394"/>
      <c r="J1427" s="392">
        <v>377.61151100000001</v>
      </c>
      <c r="K1427" s="392">
        <v>258.98234100000002</v>
      </c>
      <c r="L1427" s="392">
        <v>517.96468300000004</v>
      </c>
      <c r="M1427" s="393">
        <v>4</v>
      </c>
      <c r="N1427" s="392">
        <v>89.799869200000003</v>
      </c>
      <c r="O1427" s="393">
        <v>40.277305400000003</v>
      </c>
      <c r="P1427" s="392">
        <v>80.5546109</v>
      </c>
      <c r="Q1427" s="393">
        <v>4</v>
      </c>
      <c r="R1427" s="392">
        <v>-1.4362824000000001</v>
      </c>
      <c r="S1427" s="392">
        <v>0.67155396099999998</v>
      </c>
      <c r="T1427" s="392">
        <f t="shared" si="22"/>
        <v>-0.61575659898748869</v>
      </c>
      <c r="U1427" s="392"/>
    </row>
    <row r="1428" spans="1:21">
      <c r="A1428" s="392" t="s">
        <v>1530</v>
      </c>
      <c r="B1428" s="392" t="s">
        <v>44</v>
      </c>
      <c r="C1428" s="392" t="s">
        <v>60</v>
      </c>
      <c r="D1428" s="393">
        <v>63</v>
      </c>
      <c r="E1428" s="393">
        <v>0.29580000000000001</v>
      </c>
      <c r="F1428" s="394"/>
      <c r="G1428" s="394"/>
      <c r="H1428" s="394" t="s">
        <v>100</v>
      </c>
      <c r="I1428" s="394"/>
      <c r="J1428" s="392">
        <v>330.919555</v>
      </c>
      <c r="K1428" s="392">
        <v>201.438849</v>
      </c>
      <c r="L1428" s="392">
        <v>402.87769800000001</v>
      </c>
      <c r="M1428" s="393">
        <v>4</v>
      </c>
      <c r="N1428" s="392">
        <v>112.183126</v>
      </c>
      <c r="O1428" s="393">
        <v>57.553956800000002</v>
      </c>
      <c r="P1428" s="392">
        <v>115.10791399999999</v>
      </c>
      <c r="Q1428" s="393">
        <v>4</v>
      </c>
      <c r="R1428" s="392">
        <v>-1.08174272</v>
      </c>
      <c r="S1428" s="392">
        <v>0.63375125099999996</v>
      </c>
      <c r="T1428" s="392">
        <f t="shared" si="22"/>
        <v>-0.49364727043933182</v>
      </c>
      <c r="U1428" s="392"/>
    </row>
    <row r="1429" spans="1:21">
      <c r="A1429" s="392" t="s">
        <v>1530</v>
      </c>
      <c r="B1429" s="392" t="s">
        <v>44</v>
      </c>
      <c r="C1429" s="392" t="s">
        <v>60</v>
      </c>
      <c r="D1429" s="393">
        <v>105</v>
      </c>
      <c r="E1429" s="393">
        <v>0.49299999999999999</v>
      </c>
      <c r="F1429" s="394"/>
      <c r="G1429" s="394"/>
      <c r="H1429" s="394" t="s">
        <v>100</v>
      </c>
      <c r="I1429" s="394"/>
      <c r="J1429" s="392">
        <v>439.29888799999998</v>
      </c>
      <c r="K1429" s="392">
        <v>316.546763</v>
      </c>
      <c r="L1429" s="392">
        <v>633.093525</v>
      </c>
      <c r="M1429" s="393">
        <v>4</v>
      </c>
      <c r="N1429" s="392">
        <v>122.720733</v>
      </c>
      <c r="O1429" s="393">
        <v>69.054283799999993</v>
      </c>
      <c r="P1429" s="392">
        <v>138.10856799999999</v>
      </c>
      <c r="Q1429" s="393">
        <v>4</v>
      </c>
      <c r="R1429" s="392">
        <v>-1.27526871</v>
      </c>
      <c r="S1429" s="392">
        <v>0.83585006399999995</v>
      </c>
      <c r="T1429" s="392">
        <f t="shared" si="22"/>
        <v>-0.56328665970186831</v>
      </c>
      <c r="U1429" s="392"/>
    </row>
    <row r="1430" spans="1:21">
      <c r="A1430" s="392" t="s">
        <v>1530</v>
      </c>
      <c r="B1430" s="392" t="s">
        <v>44</v>
      </c>
      <c r="C1430" s="392" t="s">
        <v>60</v>
      </c>
      <c r="D1430" s="393">
        <v>213</v>
      </c>
      <c r="E1430" s="393">
        <v>1</v>
      </c>
      <c r="F1430" s="394"/>
      <c r="G1430" s="394"/>
      <c r="H1430" s="394" t="s">
        <v>100</v>
      </c>
      <c r="I1430" s="394" t="s">
        <v>100</v>
      </c>
      <c r="J1430" s="392">
        <v>396.54153000000002</v>
      </c>
      <c r="K1430" s="392">
        <v>247.46108599999999</v>
      </c>
      <c r="L1430" s="392">
        <v>494.92217099999999</v>
      </c>
      <c r="M1430" s="393">
        <v>4</v>
      </c>
      <c r="N1430" s="392">
        <v>269.87050399999998</v>
      </c>
      <c r="O1430" s="393">
        <v>132.353172</v>
      </c>
      <c r="P1430" s="392">
        <v>264.706344</v>
      </c>
      <c r="Q1430" s="393">
        <v>4</v>
      </c>
      <c r="R1430" s="392">
        <v>-0.38483855</v>
      </c>
      <c r="S1430" s="392">
        <v>0.62996003300000003</v>
      </c>
      <c r="T1430" s="392">
        <f t="shared" si="22"/>
        <v>-0.19007913953726718</v>
      </c>
      <c r="U1430" s="392"/>
    </row>
    <row r="1431" spans="1:21">
      <c r="A1431" s="392" t="s">
        <v>1532</v>
      </c>
      <c r="B1431" s="392" t="s">
        <v>44</v>
      </c>
      <c r="C1431" s="392" t="s">
        <v>60</v>
      </c>
      <c r="D1431" s="393">
        <v>15</v>
      </c>
      <c r="E1431" s="393">
        <v>7.0400000000000004E-2</v>
      </c>
      <c r="F1431" s="394"/>
      <c r="G1431" s="394"/>
      <c r="H1431" s="394" t="s">
        <v>100</v>
      </c>
      <c r="I1431" s="394"/>
      <c r="J1431" s="392">
        <v>227.77777800000001</v>
      </c>
      <c r="K1431" s="393">
        <v>83.333333300000007</v>
      </c>
      <c r="L1431" s="392">
        <v>166.66666699999999</v>
      </c>
      <c r="M1431" s="393">
        <v>4</v>
      </c>
      <c r="N1431" s="392">
        <v>27.777777799999999</v>
      </c>
      <c r="O1431" s="392">
        <v>16.6666667</v>
      </c>
      <c r="P1431" s="392">
        <v>33.3333333</v>
      </c>
      <c r="Q1431" s="393">
        <v>4</v>
      </c>
      <c r="R1431" s="392">
        <v>-2.1041341500000001</v>
      </c>
      <c r="S1431" s="392">
        <v>0.49384889999999998</v>
      </c>
      <c r="T1431" s="392">
        <f t="shared" si="22"/>
        <v>-0.7826086956862004</v>
      </c>
      <c r="U1431" s="392"/>
    </row>
    <row r="1432" spans="1:21">
      <c r="A1432" s="392" t="s">
        <v>1532</v>
      </c>
      <c r="B1432" s="392" t="s">
        <v>44</v>
      </c>
      <c r="C1432" s="392" t="s">
        <v>60</v>
      </c>
      <c r="D1432" s="393">
        <v>35</v>
      </c>
      <c r="E1432" s="393">
        <v>0.1643</v>
      </c>
      <c r="F1432" s="394"/>
      <c r="G1432" s="394"/>
      <c r="H1432" s="394" t="s">
        <v>100</v>
      </c>
      <c r="I1432" s="394"/>
      <c r="J1432" s="392">
        <v>416.66666700000002</v>
      </c>
      <c r="K1432" s="393">
        <v>116.666667</v>
      </c>
      <c r="L1432" s="392">
        <v>233.33333300000001</v>
      </c>
      <c r="M1432" s="393">
        <v>4</v>
      </c>
      <c r="N1432" s="392">
        <v>50</v>
      </c>
      <c r="O1432" s="392">
        <v>16.6666667</v>
      </c>
      <c r="P1432" s="392">
        <v>33.3333333</v>
      </c>
      <c r="Q1432" s="393">
        <v>4</v>
      </c>
      <c r="R1432" s="392">
        <v>-2.1202635399999998</v>
      </c>
      <c r="S1432" s="392">
        <v>0.18951111100000001</v>
      </c>
      <c r="T1432" s="392">
        <f t="shared" si="22"/>
        <v>-0.78571428586734693</v>
      </c>
      <c r="U1432" s="392"/>
    </row>
    <row r="1433" spans="1:21">
      <c r="A1433" s="392" t="s">
        <v>1532</v>
      </c>
      <c r="B1433" s="392" t="s">
        <v>44</v>
      </c>
      <c r="C1433" s="392" t="s">
        <v>60</v>
      </c>
      <c r="D1433" s="393">
        <v>63</v>
      </c>
      <c r="E1433" s="393">
        <v>0.29580000000000001</v>
      </c>
      <c r="F1433" s="394"/>
      <c r="G1433" s="394"/>
      <c r="H1433" s="394" t="s">
        <v>100</v>
      </c>
      <c r="I1433" s="394"/>
      <c r="J1433" s="392">
        <v>172.22222199999999</v>
      </c>
      <c r="K1433" s="393">
        <v>55.555555599999998</v>
      </c>
      <c r="L1433" s="392">
        <v>111.11111099999999</v>
      </c>
      <c r="M1433" s="393">
        <v>4</v>
      </c>
      <c r="N1433" s="392">
        <v>66.666666699999993</v>
      </c>
      <c r="O1433" s="392">
        <v>16.6666667</v>
      </c>
      <c r="P1433" s="392">
        <v>33.3333333</v>
      </c>
      <c r="Q1433" s="393">
        <v>4</v>
      </c>
      <c r="R1433" s="392">
        <v>-0.94908055000000002</v>
      </c>
      <c r="S1433" s="392">
        <v>0.16655827300000001</v>
      </c>
      <c r="T1433" s="392">
        <f t="shared" si="22"/>
        <v>-0.44186046439588966</v>
      </c>
      <c r="U1433" s="392"/>
    </row>
    <row r="1434" spans="1:21">
      <c r="A1434" s="392" t="s">
        <v>1532</v>
      </c>
      <c r="B1434" s="392" t="s">
        <v>44</v>
      </c>
      <c r="C1434" s="392" t="s">
        <v>60</v>
      </c>
      <c r="D1434" s="393">
        <v>105</v>
      </c>
      <c r="E1434" s="393">
        <v>0.49299999999999999</v>
      </c>
      <c r="F1434" s="394"/>
      <c r="G1434" s="394"/>
      <c r="H1434" s="394" t="s">
        <v>100</v>
      </c>
      <c r="I1434" s="394"/>
      <c r="J1434" s="392">
        <v>516.66666699999996</v>
      </c>
      <c r="K1434" s="393">
        <v>205.555556</v>
      </c>
      <c r="L1434" s="392">
        <v>411.11111099999999</v>
      </c>
      <c r="M1434" s="393">
        <v>4</v>
      </c>
      <c r="N1434" s="392">
        <v>77.777777799999996</v>
      </c>
      <c r="O1434" s="392">
        <v>16.6666667</v>
      </c>
      <c r="P1434" s="392">
        <v>33.3333333</v>
      </c>
      <c r="Q1434" s="393">
        <v>4</v>
      </c>
      <c r="R1434" s="392">
        <v>-1.89354216</v>
      </c>
      <c r="S1434" s="392">
        <v>0.204202562</v>
      </c>
      <c r="T1434" s="392">
        <f t="shared" si="22"/>
        <v>-0.7383177570910997</v>
      </c>
      <c r="U1434" s="392"/>
    </row>
    <row r="1435" spans="1:21">
      <c r="A1435" s="392" t="s">
        <v>1532</v>
      </c>
      <c r="B1435" s="392" t="s">
        <v>44</v>
      </c>
      <c r="C1435" s="392" t="s">
        <v>60</v>
      </c>
      <c r="D1435" s="393">
        <v>213</v>
      </c>
      <c r="E1435" s="393">
        <v>1</v>
      </c>
      <c r="F1435" s="394"/>
      <c r="G1435" s="394"/>
      <c r="H1435" s="394" t="s">
        <v>100</v>
      </c>
      <c r="I1435" s="394" t="s">
        <v>100</v>
      </c>
      <c r="J1435" s="392">
        <v>511.11111099999999</v>
      </c>
      <c r="K1435" s="393">
        <v>150</v>
      </c>
      <c r="L1435" s="392">
        <v>300</v>
      </c>
      <c r="M1435" s="393">
        <v>4</v>
      </c>
      <c r="N1435" s="392">
        <v>233.33333300000001</v>
      </c>
      <c r="O1435" s="392">
        <v>38.888888899999998</v>
      </c>
      <c r="P1435" s="392">
        <v>77.777777799999996</v>
      </c>
      <c r="Q1435" s="393">
        <v>4</v>
      </c>
      <c r="R1435" s="392">
        <v>-0.78411896000000003</v>
      </c>
      <c r="S1435" s="392">
        <v>0.11390726700000001</v>
      </c>
      <c r="T1435" s="392">
        <f t="shared" si="22"/>
        <v>-0.37313432887948322</v>
      </c>
      <c r="U1435" s="392"/>
    </row>
    <row r="1436" spans="1:21">
      <c r="A1436" s="392" t="s">
        <v>1534</v>
      </c>
      <c r="B1436" s="392" t="s">
        <v>44</v>
      </c>
      <c r="C1436" s="392" t="s">
        <v>60</v>
      </c>
      <c r="D1436" s="393">
        <v>15</v>
      </c>
      <c r="E1436" s="393">
        <v>7.0400000000000004E-2</v>
      </c>
      <c r="F1436" s="394"/>
      <c r="G1436" s="394"/>
      <c r="H1436" s="394" t="s">
        <v>100</v>
      </c>
      <c r="I1436" s="394"/>
      <c r="J1436" s="392">
        <v>630.30303000000004</v>
      </c>
      <c r="K1436" s="393">
        <v>303.030303</v>
      </c>
      <c r="L1436" s="392">
        <v>606.06060600000001</v>
      </c>
      <c r="M1436" s="393">
        <v>4</v>
      </c>
      <c r="N1436" s="392">
        <v>109.090909</v>
      </c>
      <c r="O1436" s="393">
        <v>66.666666699999993</v>
      </c>
      <c r="P1436" s="392">
        <v>133.33333300000001</v>
      </c>
      <c r="Q1436" s="393">
        <v>4</v>
      </c>
      <c r="R1436" s="392">
        <v>-1.75401914</v>
      </c>
      <c r="S1436" s="392">
        <v>0.60459584300000002</v>
      </c>
      <c r="T1436" s="392">
        <f t="shared" si="22"/>
        <v>-0.70491803287557109</v>
      </c>
      <c r="U1436" s="392"/>
    </row>
    <row r="1437" spans="1:21">
      <c r="A1437" s="392" t="s">
        <v>1534</v>
      </c>
      <c r="B1437" s="392" t="s">
        <v>44</v>
      </c>
      <c r="C1437" s="392" t="s">
        <v>60</v>
      </c>
      <c r="D1437" s="393">
        <v>35</v>
      </c>
      <c r="E1437" s="393">
        <v>0.1643</v>
      </c>
      <c r="F1437" s="394"/>
      <c r="G1437" s="394"/>
      <c r="H1437" s="394" t="s">
        <v>100</v>
      </c>
      <c r="I1437" s="394"/>
      <c r="J1437" s="392">
        <v>600</v>
      </c>
      <c r="K1437" s="393">
        <v>327.27272699999997</v>
      </c>
      <c r="L1437" s="392">
        <v>654.54545499999995</v>
      </c>
      <c r="M1437" s="393">
        <v>4</v>
      </c>
      <c r="N1437" s="392">
        <v>103.030303</v>
      </c>
      <c r="O1437" s="393">
        <v>78.787878800000001</v>
      </c>
      <c r="P1437" s="392">
        <v>157.57575800000001</v>
      </c>
      <c r="Q1437" s="393">
        <v>4</v>
      </c>
      <c r="R1437" s="392">
        <v>-1.76190651</v>
      </c>
      <c r="S1437" s="392">
        <v>0.88229574799999999</v>
      </c>
      <c r="T1437" s="392">
        <f t="shared" si="22"/>
        <v>-0.70689655179771105</v>
      </c>
      <c r="U1437" s="392"/>
    </row>
    <row r="1438" spans="1:21">
      <c r="A1438" s="392" t="s">
        <v>1534</v>
      </c>
      <c r="B1438" s="392" t="s">
        <v>44</v>
      </c>
      <c r="C1438" s="392" t="s">
        <v>60</v>
      </c>
      <c r="D1438" s="393">
        <v>63</v>
      </c>
      <c r="E1438" s="393">
        <v>0.29580000000000001</v>
      </c>
      <c r="F1438" s="394"/>
      <c r="G1438" s="394"/>
      <c r="H1438" s="394" t="s">
        <v>100</v>
      </c>
      <c r="I1438" s="394"/>
      <c r="J1438" s="392">
        <v>630.30303000000004</v>
      </c>
      <c r="K1438" s="393">
        <v>303.030303</v>
      </c>
      <c r="L1438" s="392">
        <v>606.06060600000001</v>
      </c>
      <c r="M1438" s="393">
        <v>4</v>
      </c>
      <c r="N1438" s="392">
        <v>218.18181799999999</v>
      </c>
      <c r="O1438" s="393">
        <v>115.151515</v>
      </c>
      <c r="P1438" s="392">
        <v>230.30303000000001</v>
      </c>
      <c r="Q1438" s="393">
        <v>4</v>
      </c>
      <c r="R1438" s="392">
        <v>-1.0608719600000001</v>
      </c>
      <c r="S1438" s="392">
        <v>0.50968843600000002</v>
      </c>
      <c r="T1438" s="392">
        <f t="shared" si="22"/>
        <v>-0.48571428584897958</v>
      </c>
      <c r="U1438" s="392"/>
    </row>
    <row r="1439" spans="1:21">
      <c r="A1439" s="392" t="s">
        <v>1534</v>
      </c>
      <c r="B1439" s="392" t="s">
        <v>44</v>
      </c>
      <c r="C1439" s="392" t="s">
        <v>60</v>
      </c>
      <c r="D1439" s="393">
        <v>105</v>
      </c>
      <c r="E1439" s="393">
        <v>0.49299999999999999</v>
      </c>
      <c r="F1439" s="394"/>
      <c r="G1439" s="394"/>
      <c r="H1439" s="394" t="s">
        <v>100</v>
      </c>
      <c r="I1439" s="394"/>
      <c r="J1439" s="392">
        <v>666.66666699999996</v>
      </c>
      <c r="K1439" s="393">
        <v>303.030303</v>
      </c>
      <c r="L1439" s="392">
        <v>606.06060600000001</v>
      </c>
      <c r="M1439" s="393">
        <v>4</v>
      </c>
      <c r="N1439" s="392">
        <v>290.90909099999999</v>
      </c>
      <c r="O1439" s="393">
        <v>133.33333300000001</v>
      </c>
      <c r="P1439" s="392">
        <v>266.66666700000002</v>
      </c>
      <c r="Q1439" s="393">
        <v>4</v>
      </c>
      <c r="R1439" s="392">
        <v>-0.82927934999999997</v>
      </c>
      <c r="S1439" s="392">
        <v>0.41668101499999999</v>
      </c>
      <c r="T1439" s="392">
        <f t="shared" si="22"/>
        <v>-0.39240506337045344</v>
      </c>
      <c r="U1439" s="392"/>
    </row>
    <row r="1440" spans="1:21">
      <c r="A1440" s="392" t="s">
        <v>1534</v>
      </c>
      <c r="B1440" s="392" t="s">
        <v>44</v>
      </c>
      <c r="C1440" s="392" t="s">
        <v>60</v>
      </c>
      <c r="D1440" s="393">
        <v>213</v>
      </c>
      <c r="E1440" s="393">
        <v>1</v>
      </c>
      <c r="F1440" s="394"/>
      <c r="G1440" s="394"/>
      <c r="H1440" s="394" t="s">
        <v>100</v>
      </c>
      <c r="I1440" s="394" t="s">
        <v>100</v>
      </c>
      <c r="J1440" s="392">
        <v>854.54545499999995</v>
      </c>
      <c r="K1440" s="393">
        <v>339.39393899999999</v>
      </c>
      <c r="L1440" s="392">
        <v>678.78787899999998</v>
      </c>
      <c r="M1440" s="393">
        <v>4</v>
      </c>
      <c r="N1440" s="392">
        <v>648.48484900000005</v>
      </c>
      <c r="O1440" s="393">
        <v>321.21212100000002</v>
      </c>
      <c r="P1440" s="392">
        <v>642.42424200000005</v>
      </c>
      <c r="Q1440" s="393">
        <v>4</v>
      </c>
      <c r="R1440" s="392">
        <v>-0.27593106000000001</v>
      </c>
      <c r="S1440" s="392">
        <v>0.40308748300000002</v>
      </c>
      <c r="T1440" s="392">
        <f t="shared" si="22"/>
        <v>-0.13709677406477622</v>
      </c>
      <c r="U1440" s="392"/>
    </row>
    <row r="1441" spans="1:21">
      <c r="A1441" s="392" t="s">
        <v>2232</v>
      </c>
      <c r="B1441" s="392" t="s">
        <v>44</v>
      </c>
      <c r="C1441" s="392" t="s">
        <v>73</v>
      </c>
      <c r="D1441" s="393">
        <v>0</v>
      </c>
      <c r="E1441" s="393">
        <v>0</v>
      </c>
      <c r="F1441" s="394" t="s">
        <v>100</v>
      </c>
      <c r="G1441" s="394"/>
      <c r="H1441" s="394"/>
      <c r="I1441" s="394"/>
      <c r="J1441" s="392">
        <v>21.818181800000001</v>
      </c>
      <c r="K1441" s="393">
        <v>4.4155844200000001</v>
      </c>
      <c r="L1441" s="392">
        <v>8.8311688299999993</v>
      </c>
      <c r="M1441" s="393">
        <v>4</v>
      </c>
      <c r="N1441" s="392">
        <v>16.6233766</v>
      </c>
      <c r="O1441" s="393">
        <v>2.07792208</v>
      </c>
      <c r="P1441" s="392">
        <v>4.15584416</v>
      </c>
      <c r="Q1441" s="393">
        <v>4</v>
      </c>
      <c r="R1441" s="392">
        <v>-0.27193371999999999</v>
      </c>
      <c r="S1441" s="392">
        <v>5.6583050000000003E-2</v>
      </c>
      <c r="T1441" s="392">
        <f t="shared" si="22"/>
        <v>-0.13513513541636232</v>
      </c>
      <c r="U1441" s="392"/>
    </row>
    <row r="1442" spans="1:21">
      <c r="A1442" s="392" t="s">
        <v>2232</v>
      </c>
      <c r="B1442" s="392" t="s">
        <v>44</v>
      </c>
      <c r="C1442" s="392" t="s">
        <v>73</v>
      </c>
      <c r="D1442" s="393">
        <v>7</v>
      </c>
      <c r="E1442" s="393">
        <v>3.8300000000000001E-2</v>
      </c>
      <c r="F1442" s="394"/>
      <c r="G1442" s="394" t="s">
        <v>100</v>
      </c>
      <c r="H1442" s="394" t="s">
        <v>100</v>
      </c>
      <c r="I1442" s="394"/>
      <c r="J1442" s="392">
        <v>16.6233766</v>
      </c>
      <c r="K1442" s="393">
        <v>4.15584416</v>
      </c>
      <c r="L1442" s="392">
        <v>8.3116883099999992</v>
      </c>
      <c r="M1442" s="393">
        <v>4</v>
      </c>
      <c r="N1442" s="392">
        <v>3.3766233799999998</v>
      </c>
      <c r="O1442" s="393">
        <v>1.8181818199999999</v>
      </c>
      <c r="P1442" s="392">
        <v>3.6363636399999999</v>
      </c>
      <c r="Q1442" s="393">
        <v>4</v>
      </c>
      <c r="R1442" s="392">
        <v>-1.59393373</v>
      </c>
      <c r="S1442" s="392">
        <v>0.35244082799999998</v>
      </c>
      <c r="T1442" s="392">
        <f t="shared" si="22"/>
        <v>-0.66233766166233776</v>
      </c>
      <c r="U1442" s="392"/>
    </row>
    <row r="1443" spans="1:21">
      <c r="A1443" s="392" t="s">
        <v>2232</v>
      </c>
      <c r="B1443" s="392" t="s">
        <v>44</v>
      </c>
      <c r="C1443" s="392" t="s">
        <v>73</v>
      </c>
      <c r="D1443" s="393">
        <v>183</v>
      </c>
      <c r="E1443" s="393">
        <v>1</v>
      </c>
      <c r="F1443" s="394"/>
      <c r="G1443" s="394"/>
      <c r="H1443" s="394" t="s">
        <v>100</v>
      </c>
      <c r="I1443" s="394" t="s">
        <v>100</v>
      </c>
      <c r="J1443" s="392">
        <v>42.597402600000002</v>
      </c>
      <c r="K1443" s="393">
        <v>9.0909090900000002</v>
      </c>
      <c r="L1443" s="392">
        <v>18.181818199999999</v>
      </c>
      <c r="M1443" s="393">
        <v>4</v>
      </c>
      <c r="N1443" s="392">
        <v>23.8961039</v>
      </c>
      <c r="O1443" s="393">
        <v>14.025974</v>
      </c>
      <c r="P1443" s="392">
        <v>28.051948100000001</v>
      </c>
      <c r="Q1443" s="393">
        <v>4</v>
      </c>
      <c r="R1443" s="392">
        <v>-0.57807785</v>
      </c>
      <c r="S1443" s="392">
        <v>0.39006376399999998</v>
      </c>
      <c r="T1443" s="392">
        <f t="shared" si="22"/>
        <v>-0.28124999995300298</v>
      </c>
      <c r="U1443" s="392"/>
    </row>
    <row r="1444" spans="1:21">
      <c r="A1444" s="392" t="s">
        <v>1435</v>
      </c>
      <c r="B1444" s="392" t="s">
        <v>44</v>
      </c>
      <c r="C1444" s="392" t="s">
        <v>60</v>
      </c>
      <c r="D1444" s="393">
        <v>0</v>
      </c>
      <c r="E1444" s="393">
        <v>0</v>
      </c>
      <c r="F1444" s="394" t="s">
        <v>100</v>
      </c>
      <c r="G1444" s="394"/>
      <c r="H1444" s="394"/>
      <c r="I1444" s="394"/>
      <c r="J1444" s="392">
        <v>4.50731707</v>
      </c>
      <c r="K1444" s="392">
        <v>0.40975610000000001</v>
      </c>
      <c r="L1444" s="392">
        <v>0.81951220000000002</v>
      </c>
      <c r="M1444" s="393">
        <v>4</v>
      </c>
      <c r="N1444" s="392">
        <v>5.6780487800000001</v>
      </c>
      <c r="O1444" s="392">
        <v>0.87804877999999997</v>
      </c>
      <c r="P1444" s="392">
        <v>1.7560975599999999</v>
      </c>
      <c r="Q1444" s="393">
        <v>4</v>
      </c>
      <c r="R1444" s="392">
        <v>0.23090556000000001</v>
      </c>
      <c r="S1444" s="392">
        <v>3.2177736999999998E-2</v>
      </c>
      <c r="T1444" s="392">
        <f t="shared" si="22"/>
        <v>0.11494252904032898</v>
      </c>
      <c r="U1444" s="392"/>
    </row>
    <row r="1445" spans="1:21">
      <c r="A1445" s="392" t="s">
        <v>1435</v>
      </c>
      <c r="B1445" s="392" t="s">
        <v>44</v>
      </c>
      <c r="C1445" s="392" t="s">
        <v>60</v>
      </c>
      <c r="D1445" s="393">
        <v>10</v>
      </c>
      <c r="E1445" s="393">
        <v>8.2000000000000003E-2</v>
      </c>
      <c r="F1445" s="394"/>
      <c r="G1445" s="394" t="s">
        <v>100</v>
      </c>
      <c r="H1445" s="394" t="s">
        <v>100</v>
      </c>
      <c r="I1445" s="394"/>
      <c r="J1445" s="392">
        <v>0.90731706999999995</v>
      </c>
      <c r="K1445" s="392">
        <v>8.7804880000000002E-2</v>
      </c>
      <c r="L1445" s="392">
        <v>0.17560976</v>
      </c>
      <c r="M1445" s="393">
        <v>4</v>
      </c>
      <c r="N1445" s="392">
        <v>0.58536584999999997</v>
      </c>
      <c r="O1445" s="392">
        <v>0.11707317</v>
      </c>
      <c r="P1445" s="392">
        <v>0.23414634000000001</v>
      </c>
      <c r="Q1445" s="393">
        <v>4</v>
      </c>
      <c r="R1445" s="392">
        <v>-0.43825492999999999</v>
      </c>
      <c r="S1445" s="392">
        <v>4.9365245000000002E-2</v>
      </c>
      <c r="T1445" s="392">
        <f t="shared" si="22"/>
        <v>-0.21568627582340125</v>
      </c>
      <c r="U1445" s="392"/>
    </row>
    <row r="1446" spans="1:21">
      <c r="A1446" s="392" t="s">
        <v>1435</v>
      </c>
      <c r="B1446" s="392" t="s">
        <v>44</v>
      </c>
      <c r="C1446" s="392" t="s">
        <v>60</v>
      </c>
      <c r="D1446" s="393">
        <v>122</v>
      </c>
      <c r="E1446" s="393">
        <v>1</v>
      </c>
      <c r="F1446" s="394"/>
      <c r="G1446" s="394"/>
      <c r="H1446" s="394" t="s">
        <v>100</v>
      </c>
      <c r="I1446" s="394" t="s">
        <v>100</v>
      </c>
      <c r="J1446" s="392">
        <v>2.3707317099999998</v>
      </c>
      <c r="K1446" s="392">
        <v>0.20487805000000001</v>
      </c>
      <c r="L1446" s="392">
        <v>0.40975610000000001</v>
      </c>
      <c r="M1446" s="393">
        <v>4</v>
      </c>
      <c r="N1446" s="392">
        <v>0.90731706999999995</v>
      </c>
      <c r="O1446" s="392">
        <v>0.17560976</v>
      </c>
      <c r="P1446" s="392">
        <v>0.35121951000000001</v>
      </c>
      <c r="Q1446" s="393">
        <v>4</v>
      </c>
      <c r="R1446" s="392">
        <v>-0.96046195000000001</v>
      </c>
      <c r="S1446" s="392">
        <v>4.4929351999999999E-2</v>
      </c>
      <c r="T1446" s="392">
        <f t="shared" si="22"/>
        <v>-0.44642857328071855</v>
      </c>
      <c r="U1446" s="392"/>
    </row>
    <row r="1447" spans="1:21">
      <c r="A1447" s="392" t="s">
        <v>1545</v>
      </c>
      <c r="B1447" s="392" t="s">
        <v>44</v>
      </c>
      <c r="C1447" s="392" t="s">
        <v>60</v>
      </c>
      <c r="D1447" s="393">
        <v>1</v>
      </c>
      <c r="E1447" s="393">
        <v>5.4999999999999997E-3</v>
      </c>
      <c r="F1447" s="394"/>
      <c r="G1447" s="394" t="s">
        <v>100</v>
      </c>
      <c r="H1447" s="394" t="s">
        <v>100</v>
      </c>
      <c r="I1447" s="394"/>
      <c r="J1447" s="392">
        <v>6.3010279000000002</v>
      </c>
      <c r="K1447" s="393">
        <v>0.38088245999999998</v>
      </c>
      <c r="L1447" s="392">
        <v>0.85167906000000004</v>
      </c>
      <c r="M1447" s="393">
        <v>5</v>
      </c>
      <c r="N1447" s="392">
        <v>4.7135165399999996</v>
      </c>
      <c r="O1447" s="392">
        <v>0.19047618999999999</v>
      </c>
      <c r="P1447" s="392">
        <v>0.42591771</v>
      </c>
      <c r="Q1447" s="393">
        <v>5</v>
      </c>
      <c r="R1447" s="392">
        <v>-1.5875113599999999</v>
      </c>
      <c r="S1447" s="392">
        <v>5.2869400000000004E-3</v>
      </c>
      <c r="T1447" s="392">
        <f t="shared" si="22"/>
        <v>-0.14412864450706239</v>
      </c>
      <c r="U1447" s="392"/>
    </row>
    <row r="1448" spans="1:21">
      <c r="A1448" s="392" t="s">
        <v>1545</v>
      </c>
      <c r="B1448" s="392" t="s">
        <v>44</v>
      </c>
      <c r="C1448" s="392" t="s">
        <v>60</v>
      </c>
      <c r="D1448" s="393">
        <v>4</v>
      </c>
      <c r="E1448" s="393">
        <v>2.1999999999999999E-2</v>
      </c>
      <c r="F1448" s="394"/>
      <c r="G1448" s="394"/>
      <c r="H1448" s="394" t="s">
        <v>100</v>
      </c>
      <c r="I1448" s="394"/>
      <c r="J1448" s="392">
        <v>6.2618698000000004</v>
      </c>
      <c r="K1448" s="393">
        <v>0.34927627999999999</v>
      </c>
      <c r="L1448" s="392">
        <v>0.78100548999999997</v>
      </c>
      <c r="M1448" s="393">
        <v>5</v>
      </c>
      <c r="N1448" s="392">
        <v>4.8965806599999997</v>
      </c>
      <c r="O1448" s="392">
        <v>0.31746032000000002</v>
      </c>
      <c r="P1448" s="392">
        <v>0.70986285000000005</v>
      </c>
      <c r="Q1448" s="393">
        <v>5</v>
      </c>
      <c r="R1448" s="392">
        <v>-1.36528914</v>
      </c>
      <c r="S1448" s="392">
        <v>7.3145420000000003E-3</v>
      </c>
      <c r="T1448" s="392">
        <f t="shared" si="22"/>
        <v>-0.12235472522768188</v>
      </c>
      <c r="U1448" s="392"/>
    </row>
    <row r="1449" spans="1:21">
      <c r="A1449" s="392" t="s">
        <v>1545</v>
      </c>
      <c r="B1449" s="392" t="s">
        <v>44</v>
      </c>
      <c r="C1449" s="392" t="s">
        <v>60</v>
      </c>
      <c r="D1449" s="393">
        <v>8</v>
      </c>
      <c r="E1449" s="393">
        <v>4.3999999999999997E-2</v>
      </c>
      <c r="F1449" s="394"/>
      <c r="G1449" s="394"/>
      <c r="H1449" s="394" t="s">
        <v>100</v>
      </c>
      <c r="I1449" s="394"/>
      <c r="J1449" s="392">
        <v>6.1943919999999997</v>
      </c>
      <c r="K1449" s="393">
        <v>0.28578420999999998</v>
      </c>
      <c r="L1449" s="392">
        <v>0.63903292</v>
      </c>
      <c r="M1449" s="393">
        <v>5</v>
      </c>
      <c r="N1449" s="392">
        <v>4.9561569099999998</v>
      </c>
      <c r="O1449" s="392">
        <v>0.25396825000000001</v>
      </c>
      <c r="P1449" s="392">
        <v>0.56789027999999997</v>
      </c>
      <c r="Q1449" s="393">
        <v>5</v>
      </c>
      <c r="R1449" s="392">
        <v>-1.2382350900000001</v>
      </c>
      <c r="S1449" s="392">
        <v>4.75437E-3</v>
      </c>
      <c r="T1449" s="392">
        <f t="shared" si="22"/>
        <v>-0.11104700764009294</v>
      </c>
      <c r="U1449" s="392"/>
    </row>
    <row r="1450" spans="1:21">
      <c r="A1450" s="392" t="s">
        <v>1545</v>
      </c>
      <c r="B1450" s="392" t="s">
        <v>44</v>
      </c>
      <c r="C1450" s="392" t="s">
        <v>60</v>
      </c>
      <c r="D1450" s="393">
        <v>16</v>
      </c>
      <c r="E1450" s="393">
        <v>8.7900000000000006E-2</v>
      </c>
      <c r="F1450" s="394"/>
      <c r="G1450" s="394"/>
      <c r="H1450" s="394" t="s">
        <v>100</v>
      </c>
      <c r="I1450" s="394"/>
      <c r="J1450" s="392">
        <v>6.1905461199999996</v>
      </c>
      <c r="K1450" s="393">
        <v>0.28564435999999999</v>
      </c>
      <c r="L1450" s="392">
        <v>0.63872021000000001</v>
      </c>
      <c r="M1450" s="393">
        <v>5</v>
      </c>
      <c r="N1450" s="392">
        <v>5.3329837099999997</v>
      </c>
      <c r="O1450" s="392">
        <v>0.38095237999999998</v>
      </c>
      <c r="P1450" s="392">
        <v>0.85183542000000001</v>
      </c>
      <c r="Q1450" s="393">
        <v>5</v>
      </c>
      <c r="R1450" s="392">
        <v>-0.85756241</v>
      </c>
      <c r="S1450" s="392">
        <v>7.2317969999999999E-3</v>
      </c>
      <c r="T1450" s="392">
        <f t="shared" si="22"/>
        <v>-7.4418378973380925E-2</v>
      </c>
      <c r="U1450" s="392"/>
    </row>
    <row r="1451" spans="1:21">
      <c r="A1451" s="392" t="s">
        <v>1545</v>
      </c>
      <c r="B1451" s="392" t="s">
        <v>44</v>
      </c>
      <c r="C1451" s="392" t="s">
        <v>60</v>
      </c>
      <c r="D1451" s="393">
        <v>32</v>
      </c>
      <c r="E1451" s="393">
        <v>0.17580000000000001</v>
      </c>
      <c r="F1451" s="394"/>
      <c r="G1451" s="394"/>
      <c r="H1451" s="394" t="s">
        <v>100</v>
      </c>
      <c r="I1451" s="394"/>
      <c r="J1451" s="392">
        <v>6.28179848</v>
      </c>
      <c r="K1451" s="393">
        <v>0.19047618999999999</v>
      </c>
      <c r="L1451" s="392">
        <v>0.42591771</v>
      </c>
      <c r="M1451" s="393">
        <v>5</v>
      </c>
      <c r="N1451" s="392">
        <v>5.74176631</v>
      </c>
      <c r="O1451" s="392">
        <v>0.38095237999999998</v>
      </c>
      <c r="P1451" s="392">
        <v>0.85183542000000001</v>
      </c>
      <c r="Q1451" s="393">
        <v>5</v>
      </c>
      <c r="R1451" s="392">
        <v>-0.54003217000000003</v>
      </c>
      <c r="S1451" s="392">
        <v>5.3214220000000001E-3</v>
      </c>
      <c r="T1451" s="392">
        <f t="shared" si="22"/>
        <v>-4.4914480807650717E-2</v>
      </c>
      <c r="U1451" s="392"/>
    </row>
    <row r="1452" spans="1:21">
      <c r="A1452" s="392" t="s">
        <v>1545</v>
      </c>
      <c r="B1452" s="392" t="s">
        <v>44</v>
      </c>
      <c r="C1452" s="392" t="s">
        <v>60</v>
      </c>
      <c r="D1452" s="393">
        <v>64</v>
      </c>
      <c r="E1452" s="393">
        <v>0.35160000000000002</v>
      </c>
      <c r="F1452" s="394"/>
      <c r="G1452" s="394"/>
      <c r="H1452" s="394" t="s">
        <v>100</v>
      </c>
      <c r="I1452" s="394"/>
      <c r="J1452" s="392">
        <v>6.4048667899999998</v>
      </c>
      <c r="K1452" s="393">
        <v>0.25396825000000001</v>
      </c>
      <c r="L1452" s="392">
        <v>0.56789027999999997</v>
      </c>
      <c r="M1452" s="393">
        <v>5</v>
      </c>
      <c r="N1452" s="392">
        <v>6.5315012899999996</v>
      </c>
      <c r="O1452" s="392">
        <v>0.22229214999999999</v>
      </c>
      <c r="P1452" s="392">
        <v>0.49706034999999998</v>
      </c>
      <c r="Q1452" s="393">
        <v>5</v>
      </c>
      <c r="R1452" s="392">
        <v>0.12663450000000001</v>
      </c>
      <c r="S1452" s="392">
        <v>2.730615E-3</v>
      </c>
      <c r="T1452" s="392">
        <f t="shared" si="22"/>
        <v>9.7890303690245459E-3</v>
      </c>
      <c r="U1452" s="392"/>
    </row>
    <row r="1453" spans="1:21">
      <c r="A1453" s="392" t="s">
        <v>1545</v>
      </c>
      <c r="B1453" s="392" t="s">
        <v>44</v>
      </c>
      <c r="C1453" s="392" t="s">
        <v>60</v>
      </c>
      <c r="D1453" s="393">
        <v>124</v>
      </c>
      <c r="E1453" s="393">
        <v>0.68130000000000002</v>
      </c>
      <c r="F1453" s="394"/>
      <c r="G1453" s="394"/>
      <c r="H1453" s="394" t="s">
        <v>100</v>
      </c>
      <c r="I1453" s="394"/>
      <c r="J1453" s="392">
        <v>6.4654220000000002</v>
      </c>
      <c r="K1453" s="393">
        <v>0.12698413</v>
      </c>
      <c r="L1453" s="392">
        <v>0.28394513999999998</v>
      </c>
      <c r="M1453" s="393">
        <v>5</v>
      </c>
      <c r="N1453" s="392">
        <v>6.4015803099999999</v>
      </c>
      <c r="O1453" s="392">
        <v>0.28571428999999998</v>
      </c>
      <c r="P1453" s="392">
        <v>0.63887656999999998</v>
      </c>
      <c r="Q1453" s="393">
        <v>5</v>
      </c>
      <c r="R1453" s="392">
        <v>-6.3841690000000006E-2</v>
      </c>
      <c r="S1453" s="392">
        <v>2.3777500000000001E-3</v>
      </c>
      <c r="T1453" s="392">
        <f t="shared" si="22"/>
        <v>-4.9616599470401652E-3</v>
      </c>
      <c r="U1453" s="392"/>
    </row>
    <row r="1454" spans="1:21">
      <c r="A1454" s="392" t="s">
        <v>1545</v>
      </c>
      <c r="B1454" s="392" t="s">
        <v>44</v>
      </c>
      <c r="C1454" s="392" t="s">
        <v>60</v>
      </c>
      <c r="D1454" s="393">
        <v>182</v>
      </c>
      <c r="E1454" s="393">
        <v>1</v>
      </c>
      <c r="F1454" s="394"/>
      <c r="G1454" s="394"/>
      <c r="H1454" s="394" t="s">
        <v>100</v>
      </c>
      <c r="I1454" s="394" t="s">
        <v>100</v>
      </c>
      <c r="J1454" s="392">
        <v>6.1441857200000003</v>
      </c>
      <c r="K1454" s="393">
        <v>0.44437452</v>
      </c>
      <c r="L1454" s="392">
        <v>0.99365163000000001</v>
      </c>
      <c r="M1454" s="393">
        <v>5</v>
      </c>
      <c r="N1454" s="392">
        <v>6.0486679299999997</v>
      </c>
      <c r="O1454" s="392">
        <v>0.41269841000000002</v>
      </c>
      <c r="P1454" s="392">
        <v>0.92282171000000002</v>
      </c>
      <c r="Q1454" s="393">
        <v>5</v>
      </c>
      <c r="R1454" s="392">
        <v>-9.55178E-2</v>
      </c>
      <c r="S1454" s="392">
        <v>9.8861020000000008E-3</v>
      </c>
      <c r="T1454" s="392">
        <f t="shared" si="22"/>
        <v>-7.833915893840044E-3</v>
      </c>
      <c r="U1454" s="392"/>
    </row>
    <row r="1455" spans="1:21">
      <c r="A1455" s="392" t="s">
        <v>1546</v>
      </c>
      <c r="B1455" s="392" t="s">
        <v>44</v>
      </c>
      <c r="C1455" s="392" t="s">
        <v>60</v>
      </c>
      <c r="D1455" s="393">
        <v>1</v>
      </c>
      <c r="E1455" s="393">
        <v>5.4999999999999997E-3</v>
      </c>
      <c r="F1455" s="394"/>
      <c r="G1455" s="394" t="s">
        <v>100</v>
      </c>
      <c r="H1455" s="394" t="s">
        <v>100</v>
      </c>
      <c r="I1455" s="394"/>
      <c r="J1455" s="392">
        <v>6.3010279000000002</v>
      </c>
      <c r="K1455" s="393">
        <v>0.38088245999999998</v>
      </c>
      <c r="L1455" s="392">
        <v>0.85167906000000004</v>
      </c>
      <c r="M1455" s="393">
        <v>5</v>
      </c>
      <c r="N1455" s="392">
        <v>4.7449129399999999</v>
      </c>
      <c r="O1455" s="392">
        <v>0.34920635</v>
      </c>
      <c r="P1455" s="392">
        <v>0.78084913</v>
      </c>
      <c r="Q1455" s="393">
        <v>5</v>
      </c>
      <c r="R1455" s="392">
        <v>-1.5561149599999999</v>
      </c>
      <c r="S1455" s="392">
        <v>9.0702839999999996E-3</v>
      </c>
      <c r="T1455" s="392">
        <f t="shared" si="22"/>
        <v>-0.14087663355618699</v>
      </c>
      <c r="U1455" s="392"/>
    </row>
    <row r="1456" spans="1:21">
      <c r="A1456" s="392" t="s">
        <v>1546</v>
      </c>
      <c r="B1456" s="392" t="s">
        <v>44</v>
      </c>
      <c r="C1456" s="392" t="s">
        <v>60</v>
      </c>
      <c r="D1456" s="393">
        <v>4</v>
      </c>
      <c r="E1456" s="393">
        <v>2.1999999999999999E-2</v>
      </c>
      <c r="F1456" s="394"/>
      <c r="G1456" s="394"/>
      <c r="H1456" s="394" t="s">
        <v>100</v>
      </c>
      <c r="I1456" s="394"/>
      <c r="J1456" s="392">
        <v>6.2618698000000004</v>
      </c>
      <c r="K1456" s="393">
        <v>0.34927627999999999</v>
      </c>
      <c r="L1456" s="392">
        <v>0.78100548999999997</v>
      </c>
      <c r="M1456" s="393">
        <v>5</v>
      </c>
      <c r="N1456" s="392">
        <v>4.9279770699999998</v>
      </c>
      <c r="O1456" s="392">
        <v>0.34920635</v>
      </c>
      <c r="P1456" s="392">
        <v>0.78084913</v>
      </c>
      <c r="Q1456" s="393">
        <v>5</v>
      </c>
      <c r="R1456" s="392">
        <v>-1.3338927300000001</v>
      </c>
      <c r="S1456" s="392">
        <v>8.13264E-3</v>
      </c>
      <c r="T1456" s="392">
        <f t="shared" si="22"/>
        <v>-0.11920562859319991</v>
      </c>
      <c r="U1456" s="392"/>
    </row>
    <row r="1457" spans="1:21">
      <c r="A1457" s="392" t="s">
        <v>1546</v>
      </c>
      <c r="B1457" s="392" t="s">
        <v>44</v>
      </c>
      <c r="C1457" s="392" t="s">
        <v>60</v>
      </c>
      <c r="D1457" s="393">
        <v>8</v>
      </c>
      <c r="E1457" s="393">
        <v>4.3999999999999997E-2</v>
      </c>
      <c r="F1457" s="394"/>
      <c r="G1457" s="394"/>
      <c r="H1457" s="394" t="s">
        <v>100</v>
      </c>
      <c r="I1457" s="394"/>
      <c r="J1457" s="392">
        <v>6.1943919999999997</v>
      </c>
      <c r="K1457" s="393">
        <v>0.28578420999999998</v>
      </c>
      <c r="L1457" s="392">
        <v>0.63903292</v>
      </c>
      <c r="M1457" s="393">
        <v>5</v>
      </c>
      <c r="N1457" s="392">
        <v>5.0829312599999996</v>
      </c>
      <c r="O1457" s="392">
        <v>0.41269841000000002</v>
      </c>
      <c r="P1457" s="392">
        <v>0.92282169999999997</v>
      </c>
      <c r="Q1457" s="393">
        <v>5</v>
      </c>
      <c r="R1457" s="392">
        <v>-1.1114607400000001</v>
      </c>
      <c r="S1457" s="392">
        <v>8.7208289999999994E-3</v>
      </c>
      <c r="T1457" s="392">
        <f t="shared" si="22"/>
        <v>-9.8557141120737907E-2</v>
      </c>
      <c r="U1457" s="392"/>
    </row>
    <row r="1458" spans="1:21">
      <c r="A1458" s="392" t="s">
        <v>1546</v>
      </c>
      <c r="B1458" s="392" t="s">
        <v>44</v>
      </c>
      <c r="C1458" s="392" t="s">
        <v>60</v>
      </c>
      <c r="D1458" s="393">
        <v>16</v>
      </c>
      <c r="E1458" s="393">
        <v>8.7900000000000006E-2</v>
      </c>
      <c r="F1458" s="394"/>
      <c r="G1458" s="394"/>
      <c r="H1458" s="394" t="s">
        <v>100</v>
      </c>
      <c r="I1458" s="394"/>
      <c r="J1458" s="392">
        <v>6.1905461199999996</v>
      </c>
      <c r="K1458" s="393">
        <v>0.28564435999999999</v>
      </c>
      <c r="L1458" s="392">
        <v>0.63872021000000001</v>
      </c>
      <c r="M1458" s="393">
        <v>5</v>
      </c>
      <c r="N1458" s="392">
        <v>5.45968813</v>
      </c>
      <c r="O1458" s="392">
        <v>0.15873016000000001</v>
      </c>
      <c r="P1458" s="392">
        <v>0.35493142</v>
      </c>
      <c r="Q1458" s="393">
        <v>5</v>
      </c>
      <c r="R1458" s="392">
        <v>-0.73085798000000002</v>
      </c>
      <c r="S1458" s="392">
        <v>2.974333E-3</v>
      </c>
      <c r="T1458" s="392">
        <f t="shared" si="22"/>
        <v>-6.2733330018664615E-2</v>
      </c>
      <c r="U1458" s="392"/>
    </row>
    <row r="1459" spans="1:21">
      <c r="A1459" s="392" t="s">
        <v>1546</v>
      </c>
      <c r="B1459" s="392" t="s">
        <v>44</v>
      </c>
      <c r="C1459" s="392" t="s">
        <v>60</v>
      </c>
      <c r="D1459" s="393">
        <v>32</v>
      </c>
      <c r="E1459" s="393">
        <v>0.17580000000000001</v>
      </c>
      <c r="F1459" s="394"/>
      <c r="G1459" s="394"/>
      <c r="H1459" s="394" t="s">
        <v>100</v>
      </c>
      <c r="I1459" s="394"/>
      <c r="J1459" s="392">
        <v>6.28179848</v>
      </c>
      <c r="K1459" s="393">
        <v>0.19047618999999999</v>
      </c>
      <c r="L1459" s="392">
        <v>0.42591771</v>
      </c>
      <c r="M1459" s="393">
        <v>5</v>
      </c>
      <c r="N1459" s="392">
        <v>6.1223690700000004</v>
      </c>
      <c r="O1459" s="392">
        <v>0.31746032000000002</v>
      </c>
      <c r="P1459" s="392">
        <v>0.70986285000000005</v>
      </c>
      <c r="Q1459" s="393">
        <v>5</v>
      </c>
      <c r="R1459" s="392">
        <v>-0.15942940999999999</v>
      </c>
      <c r="S1459" s="392">
        <v>3.608104E-3</v>
      </c>
      <c r="T1459" s="392">
        <f t="shared" si="22"/>
        <v>-1.2852890720586851E-2</v>
      </c>
      <c r="U1459" s="392"/>
    </row>
    <row r="1460" spans="1:21">
      <c r="A1460" s="392" t="s">
        <v>1546</v>
      </c>
      <c r="B1460" s="392" t="s">
        <v>44</v>
      </c>
      <c r="C1460" s="392" t="s">
        <v>60</v>
      </c>
      <c r="D1460" s="393">
        <v>64</v>
      </c>
      <c r="E1460" s="393">
        <v>0.35160000000000002</v>
      </c>
      <c r="F1460" s="394"/>
      <c r="G1460" s="394"/>
      <c r="H1460" s="394" t="s">
        <v>100</v>
      </c>
      <c r="I1460" s="394"/>
      <c r="J1460" s="392">
        <v>6.4048667899999998</v>
      </c>
      <c r="K1460" s="393">
        <v>0.25396825000000001</v>
      </c>
      <c r="L1460" s="392">
        <v>0.56789027999999997</v>
      </c>
      <c r="M1460" s="393">
        <v>5</v>
      </c>
      <c r="N1460" s="392">
        <v>6.7535137399999998</v>
      </c>
      <c r="O1460" s="392">
        <v>0.28571428999999998</v>
      </c>
      <c r="P1460" s="392">
        <v>0.63887656999999998</v>
      </c>
      <c r="Q1460" s="393">
        <v>5</v>
      </c>
      <c r="R1460" s="392">
        <v>0.34864695000000001</v>
      </c>
      <c r="S1460" s="392">
        <v>3.3621110000000001E-3</v>
      </c>
      <c r="T1460" s="392">
        <f t="shared" si="22"/>
        <v>2.6496189953247998E-2</v>
      </c>
      <c r="U1460" s="392"/>
    </row>
    <row r="1461" spans="1:21">
      <c r="A1461" s="392" t="s">
        <v>1546</v>
      </c>
      <c r="B1461" s="392" t="s">
        <v>44</v>
      </c>
      <c r="C1461" s="392" t="s">
        <v>60</v>
      </c>
      <c r="D1461" s="393">
        <v>124</v>
      </c>
      <c r="E1461" s="393">
        <v>0.68130000000000002</v>
      </c>
      <c r="F1461" s="394"/>
      <c r="G1461" s="394"/>
      <c r="H1461" s="394" t="s">
        <v>100</v>
      </c>
      <c r="I1461" s="394"/>
      <c r="J1461" s="392">
        <v>6.4654220000000002</v>
      </c>
      <c r="K1461" s="393">
        <v>0.12698413</v>
      </c>
      <c r="L1461" s="392">
        <v>0.28394513999999998</v>
      </c>
      <c r="M1461" s="393">
        <v>5</v>
      </c>
      <c r="N1461" s="392">
        <v>6.56003077</v>
      </c>
      <c r="O1461" s="392">
        <v>0.12698413</v>
      </c>
      <c r="P1461" s="392">
        <v>0.28394513999999998</v>
      </c>
      <c r="Q1461" s="393">
        <v>5</v>
      </c>
      <c r="R1461" s="392">
        <v>9.4608769999999995E-2</v>
      </c>
      <c r="S1461" s="392">
        <v>7.60452E-4</v>
      </c>
      <c r="T1461" s="392">
        <f t="shared" si="22"/>
        <v>7.2633766879797897E-3</v>
      </c>
      <c r="U1461" s="392"/>
    </row>
    <row r="1462" spans="1:21">
      <c r="A1462" s="392" t="s">
        <v>1546</v>
      </c>
      <c r="B1462" s="392" t="s">
        <v>44</v>
      </c>
      <c r="C1462" s="392" t="s">
        <v>60</v>
      </c>
      <c r="D1462" s="393">
        <v>182</v>
      </c>
      <c r="E1462" s="393">
        <v>1</v>
      </c>
      <c r="F1462" s="394"/>
      <c r="G1462" s="394"/>
      <c r="H1462" s="394" t="s">
        <v>100</v>
      </c>
      <c r="I1462" s="394" t="s">
        <v>100</v>
      </c>
      <c r="J1462" s="392">
        <v>6.1441857200000003</v>
      </c>
      <c r="K1462" s="393">
        <v>0.44437452</v>
      </c>
      <c r="L1462" s="392">
        <v>0.99365163000000001</v>
      </c>
      <c r="M1462" s="393">
        <v>5</v>
      </c>
      <c r="N1462" s="392">
        <v>6.3975246500000003</v>
      </c>
      <c r="O1462" s="392">
        <v>0.25396825000000001</v>
      </c>
      <c r="P1462" s="392">
        <v>0.56789027999999997</v>
      </c>
      <c r="Q1462" s="393">
        <v>5</v>
      </c>
      <c r="R1462" s="392">
        <v>0.25333893000000002</v>
      </c>
      <c r="S1462" s="392">
        <v>6.8067409999999998E-3</v>
      </c>
      <c r="T1462" s="392">
        <f t="shared" si="22"/>
        <v>2.0199711405072093E-2</v>
      </c>
      <c r="U1462" s="392"/>
    </row>
    <row r="1463" spans="1:21">
      <c r="A1463" s="392" t="s">
        <v>2233</v>
      </c>
      <c r="B1463" s="392" t="s">
        <v>44</v>
      </c>
      <c r="C1463" s="392" t="s">
        <v>73</v>
      </c>
      <c r="D1463" s="393">
        <v>5</v>
      </c>
      <c r="E1463" s="393">
        <v>6.7999999999999996E-3</v>
      </c>
      <c r="F1463" s="394"/>
      <c r="G1463" s="394"/>
      <c r="H1463" s="394" t="s">
        <v>100</v>
      </c>
      <c r="I1463" s="394"/>
      <c r="J1463" s="392">
        <v>9.5458233299999993</v>
      </c>
      <c r="K1463" s="393">
        <v>0.74976748999999998</v>
      </c>
      <c r="L1463" s="392">
        <v>1.2986353799999999</v>
      </c>
      <c r="M1463" s="393">
        <v>3</v>
      </c>
      <c r="N1463" s="392">
        <v>2.05171035</v>
      </c>
      <c r="O1463" s="393">
        <v>0.31494844</v>
      </c>
      <c r="P1463" s="392">
        <v>0.54550670000000001</v>
      </c>
      <c r="Q1463" s="393">
        <v>3</v>
      </c>
      <c r="R1463" s="392">
        <v>-1.5374299499999999</v>
      </c>
      <c r="S1463" s="392">
        <v>2.9733046999999999E-2</v>
      </c>
      <c r="T1463" s="392">
        <f t="shared" si="22"/>
        <v>-0.64618160953683035</v>
      </c>
      <c r="U1463" s="392"/>
    </row>
    <row r="1464" spans="1:21">
      <c r="A1464" s="392" t="s">
        <v>2233</v>
      </c>
      <c r="B1464" s="392" t="s">
        <v>44</v>
      </c>
      <c r="C1464" s="392" t="s">
        <v>73</v>
      </c>
      <c r="D1464" s="393">
        <v>122</v>
      </c>
      <c r="E1464" s="393">
        <v>0.16669999999999999</v>
      </c>
      <c r="F1464" s="394"/>
      <c r="G1464" s="394"/>
      <c r="H1464" s="394" t="s">
        <v>100</v>
      </c>
      <c r="I1464" s="394"/>
      <c r="J1464" s="392">
        <v>7.2454670200000004</v>
      </c>
      <c r="K1464" s="393">
        <v>1.00460602</v>
      </c>
      <c r="L1464" s="392">
        <v>1.7400286700000001</v>
      </c>
      <c r="M1464" s="393">
        <v>3</v>
      </c>
      <c r="N1464" s="392">
        <v>3.2896671300000002</v>
      </c>
      <c r="O1464" s="393">
        <v>0.73463524999999996</v>
      </c>
      <c r="P1464" s="392">
        <v>1.2724255799999999</v>
      </c>
      <c r="Q1464" s="393">
        <v>3</v>
      </c>
      <c r="R1464" s="392">
        <v>-0.78958965000000003</v>
      </c>
      <c r="S1464" s="392">
        <v>6.9094693999999998E-2</v>
      </c>
      <c r="T1464" s="392">
        <f t="shared" si="22"/>
        <v>-0.37548642795402848</v>
      </c>
      <c r="U1464" s="392"/>
    </row>
    <row r="1465" spans="1:21">
      <c r="A1465" s="392" t="s">
        <v>2233</v>
      </c>
      <c r="B1465" s="392" t="s">
        <v>44</v>
      </c>
      <c r="C1465" s="392" t="s">
        <v>73</v>
      </c>
      <c r="D1465" s="393">
        <v>244</v>
      </c>
      <c r="E1465" s="393">
        <v>0.33329999999999999</v>
      </c>
      <c r="F1465" s="394"/>
      <c r="G1465" s="394"/>
      <c r="H1465" s="394" t="s">
        <v>100</v>
      </c>
      <c r="I1465" s="394"/>
      <c r="J1465" s="392">
        <v>6.2795878900000002</v>
      </c>
      <c r="K1465" s="393">
        <v>0.91451099999999996</v>
      </c>
      <c r="L1465" s="392">
        <v>1.58397952</v>
      </c>
      <c r="M1465" s="393">
        <v>3</v>
      </c>
      <c r="N1465" s="392">
        <v>2.6234994299999999</v>
      </c>
      <c r="O1465" s="393">
        <v>0.55486426</v>
      </c>
      <c r="P1465" s="392">
        <v>0.96105309000000005</v>
      </c>
      <c r="Q1465" s="393">
        <v>3</v>
      </c>
      <c r="R1465" s="392">
        <v>-0.87279527000000001</v>
      </c>
      <c r="S1465" s="392">
        <v>6.5940077999999999E-2</v>
      </c>
      <c r="T1465" s="392">
        <f t="shared" si="22"/>
        <v>-0.41065400445830963</v>
      </c>
      <c r="U1465" s="392"/>
    </row>
    <row r="1466" spans="1:21">
      <c r="A1466" s="392" t="s">
        <v>2233</v>
      </c>
      <c r="B1466" s="392" t="s">
        <v>44</v>
      </c>
      <c r="C1466" s="392" t="s">
        <v>73</v>
      </c>
      <c r="D1466" s="393">
        <v>366</v>
      </c>
      <c r="E1466" s="393">
        <v>0.5</v>
      </c>
      <c r="F1466" s="394"/>
      <c r="G1466" s="394"/>
      <c r="H1466" s="394" t="s">
        <v>100</v>
      </c>
      <c r="I1466" s="394"/>
      <c r="J1466" s="392">
        <v>9.7064578600000004</v>
      </c>
      <c r="K1466" s="393">
        <v>1.8590420400000001</v>
      </c>
      <c r="L1466" s="392">
        <v>3.2199552599999999</v>
      </c>
      <c r="M1466" s="393">
        <v>3</v>
      </c>
      <c r="N1466" s="392">
        <v>6.2004346400000001</v>
      </c>
      <c r="O1466" s="393">
        <v>1.24434724</v>
      </c>
      <c r="P1466" s="392">
        <v>2.1552726299999998</v>
      </c>
      <c r="Q1466" s="393">
        <v>3</v>
      </c>
      <c r="R1466" s="392">
        <v>-0.44817203</v>
      </c>
      <c r="S1466" s="392">
        <v>7.6957637999999995E-2</v>
      </c>
      <c r="T1466" s="392">
        <f t="shared" si="22"/>
        <v>-0.2204090597833612</v>
      </c>
      <c r="U1466" s="392"/>
    </row>
    <row r="1467" spans="1:21">
      <c r="A1467" s="392" t="s">
        <v>2233</v>
      </c>
      <c r="B1467" s="392" t="s">
        <v>44</v>
      </c>
      <c r="C1467" s="392" t="s">
        <v>73</v>
      </c>
      <c r="D1467" s="393">
        <v>488</v>
      </c>
      <c r="E1467" s="393">
        <v>0.66669999999999996</v>
      </c>
      <c r="F1467" s="394"/>
      <c r="G1467" s="394"/>
      <c r="H1467" s="394" t="s">
        <v>100</v>
      </c>
      <c r="I1467" s="394"/>
      <c r="J1467" s="392">
        <v>5.6819226799999996</v>
      </c>
      <c r="K1467" s="393">
        <v>2.4288639299999999</v>
      </c>
      <c r="L1467" s="392">
        <v>4.2069157300000004</v>
      </c>
      <c r="M1467" s="393">
        <v>3</v>
      </c>
      <c r="N1467" s="392">
        <v>4.0348367400000003</v>
      </c>
      <c r="O1467" s="393">
        <v>1.2444869199999999</v>
      </c>
      <c r="P1467" s="392">
        <v>2.1555145699999998</v>
      </c>
      <c r="Q1467" s="393">
        <v>3</v>
      </c>
      <c r="R1467" s="392">
        <v>-0.34232383999999999</v>
      </c>
      <c r="S1467" s="392">
        <v>0.27786493499999998</v>
      </c>
      <c r="T1467" s="392">
        <f t="shared" si="22"/>
        <v>-0.16950979938947583</v>
      </c>
      <c r="U1467" s="392"/>
    </row>
    <row r="1468" spans="1:21">
      <c r="A1468" s="392" t="s">
        <v>2233</v>
      </c>
      <c r="B1468" s="392" t="s">
        <v>44</v>
      </c>
      <c r="C1468" s="392" t="s">
        <v>73</v>
      </c>
      <c r="D1468" s="393">
        <v>610</v>
      </c>
      <c r="E1468" s="393">
        <v>0.83330000000000004</v>
      </c>
      <c r="F1468" s="394"/>
      <c r="G1468" s="394"/>
      <c r="H1468" s="394" t="s">
        <v>100</v>
      </c>
      <c r="I1468" s="394"/>
      <c r="J1468" s="392">
        <v>3.7714077499999998</v>
      </c>
      <c r="K1468" s="393">
        <v>1.9490322899999999</v>
      </c>
      <c r="L1468" s="392">
        <v>3.3758229599999998</v>
      </c>
      <c r="M1468" s="393">
        <v>3</v>
      </c>
      <c r="N1468" s="392">
        <v>3.0389375799999998</v>
      </c>
      <c r="O1468" s="393">
        <v>1.5142830899999999</v>
      </c>
      <c r="P1468" s="392">
        <v>2.62281524</v>
      </c>
      <c r="Q1468" s="393">
        <v>3</v>
      </c>
      <c r="R1468" s="392">
        <v>-0.21594036999999999</v>
      </c>
      <c r="S1468" s="392">
        <v>0.51537017299999999</v>
      </c>
      <c r="T1468" s="392">
        <f t="shared" si="22"/>
        <v>-0.10755257398966582</v>
      </c>
      <c r="U1468" s="392"/>
    </row>
    <row r="1469" spans="1:21">
      <c r="A1469" s="392" t="s">
        <v>2233</v>
      </c>
      <c r="B1469" s="392" t="s">
        <v>44</v>
      </c>
      <c r="C1469" s="392" t="s">
        <v>73</v>
      </c>
      <c r="D1469" s="393">
        <v>732</v>
      </c>
      <c r="E1469" s="393">
        <v>1</v>
      </c>
      <c r="F1469" s="394"/>
      <c r="G1469" s="394"/>
      <c r="H1469" s="394" t="s">
        <v>100</v>
      </c>
      <c r="I1469" s="394" t="s">
        <v>100</v>
      </c>
      <c r="J1469" s="392">
        <v>5.3541933200000003</v>
      </c>
      <c r="K1469" s="393">
        <v>4.1378756399999999</v>
      </c>
      <c r="L1469" s="392">
        <v>7.1670108499999996</v>
      </c>
      <c r="M1469" s="393">
        <v>3</v>
      </c>
      <c r="N1469" s="392">
        <v>9.4944086399999996</v>
      </c>
      <c r="O1469" s="393">
        <v>3.25341959</v>
      </c>
      <c r="P1469" s="392">
        <v>5.6350880400000003</v>
      </c>
      <c r="Q1469" s="393">
        <v>3</v>
      </c>
      <c r="R1469" s="392">
        <v>0.57282301000000002</v>
      </c>
      <c r="S1469" s="392">
        <v>0.71468520400000002</v>
      </c>
      <c r="T1469" s="392">
        <f t="shared" si="22"/>
        <v>0.27882862852362428</v>
      </c>
      <c r="U1469" s="392"/>
    </row>
    <row r="1470" spans="1:21">
      <c r="A1470" s="392" t="s">
        <v>2234</v>
      </c>
      <c r="B1470" s="392" t="s">
        <v>44</v>
      </c>
      <c r="C1470" s="392" t="s">
        <v>73</v>
      </c>
      <c r="D1470" s="393">
        <v>5</v>
      </c>
      <c r="E1470" s="393">
        <v>6.7999999999999996E-3</v>
      </c>
      <c r="F1470" s="394"/>
      <c r="G1470" s="394"/>
      <c r="H1470" s="394" t="s">
        <v>100</v>
      </c>
      <c r="I1470" s="394"/>
      <c r="J1470" s="392">
        <v>9.2750144599999995</v>
      </c>
      <c r="K1470" s="393">
        <v>0.74966273000000005</v>
      </c>
      <c r="L1470" s="392">
        <v>1.29845393</v>
      </c>
      <c r="M1470" s="393">
        <v>3</v>
      </c>
      <c r="N1470" s="392">
        <v>1.7958940400000001</v>
      </c>
      <c r="O1470" s="393">
        <v>0.18005035999999999</v>
      </c>
      <c r="P1470" s="392">
        <v>0.31185636</v>
      </c>
      <c r="Q1470" s="393">
        <v>3</v>
      </c>
      <c r="R1470" s="392">
        <v>-1.6418212000000001</v>
      </c>
      <c r="S1470" s="392">
        <v>1.6584248999999999E-2</v>
      </c>
      <c r="T1470" s="392">
        <f t="shared" si="22"/>
        <v>-0.67556519142037885</v>
      </c>
      <c r="U1470" s="392"/>
    </row>
    <row r="1471" spans="1:21">
      <c r="A1471" s="392" t="s">
        <v>2234</v>
      </c>
      <c r="B1471" s="392" t="s">
        <v>44</v>
      </c>
      <c r="C1471" s="392" t="s">
        <v>73</v>
      </c>
      <c r="D1471" s="393">
        <v>122</v>
      </c>
      <c r="E1471" s="393">
        <v>0.16669999999999999</v>
      </c>
      <c r="F1471" s="394"/>
      <c r="G1471" s="394"/>
      <c r="H1471" s="394" t="s">
        <v>100</v>
      </c>
      <c r="I1471" s="394"/>
      <c r="J1471" s="392">
        <v>4.9806831200000001</v>
      </c>
      <c r="K1471" s="393">
        <v>0.74980241000000003</v>
      </c>
      <c r="L1471" s="392">
        <v>1.29869587</v>
      </c>
      <c r="M1471" s="393">
        <v>3</v>
      </c>
      <c r="N1471" s="392">
        <v>2.2540982199999999</v>
      </c>
      <c r="O1471" s="393">
        <v>0.56989173000000004</v>
      </c>
      <c r="P1471" s="392">
        <v>0.98708143999999998</v>
      </c>
      <c r="Q1471" s="393">
        <v>3</v>
      </c>
      <c r="R1471" s="392">
        <v>-0.79281705999999996</v>
      </c>
      <c r="S1471" s="392">
        <v>8.6583253999999998E-2</v>
      </c>
      <c r="T1471" s="392">
        <f t="shared" ref="T1471:T1534" si="23">(N1471-J1471)/(J1471+N1471)</f>
        <v>-0.37687177702595231</v>
      </c>
      <c r="U1471" s="392"/>
    </row>
    <row r="1472" spans="1:21">
      <c r="A1472" s="392" t="s">
        <v>2234</v>
      </c>
      <c r="B1472" s="392" t="s">
        <v>44</v>
      </c>
      <c r="C1472" s="392" t="s">
        <v>73</v>
      </c>
      <c r="D1472" s="393">
        <v>244</v>
      </c>
      <c r="E1472" s="393">
        <v>0.33329999999999999</v>
      </c>
      <c r="F1472" s="394"/>
      <c r="G1472" s="394"/>
      <c r="H1472" s="394" t="s">
        <v>100</v>
      </c>
      <c r="I1472" s="394"/>
      <c r="J1472" s="392">
        <v>3.6248229200000002</v>
      </c>
      <c r="K1472" s="393">
        <v>0.55489918000000005</v>
      </c>
      <c r="L1472" s="392">
        <v>0.96111356999999997</v>
      </c>
      <c r="M1472" s="393">
        <v>3</v>
      </c>
      <c r="N1472" s="392">
        <v>1.28832385</v>
      </c>
      <c r="O1472" s="393">
        <v>0.28492841000000002</v>
      </c>
      <c r="P1472" s="392">
        <v>0.49351047999999997</v>
      </c>
      <c r="Q1472" s="393">
        <v>3</v>
      </c>
      <c r="R1472" s="392">
        <v>-1.0344634100000001</v>
      </c>
      <c r="S1472" s="392">
        <v>7.2347114000000004E-2</v>
      </c>
      <c r="T1472" s="392">
        <f t="shared" si="23"/>
        <v>-0.47556060899031527</v>
      </c>
      <c r="U1472" s="392"/>
    </row>
    <row r="1473" spans="1:21">
      <c r="A1473" s="392" t="s">
        <v>2234</v>
      </c>
      <c r="B1473" s="392" t="s">
        <v>44</v>
      </c>
      <c r="C1473" s="392" t="s">
        <v>73</v>
      </c>
      <c r="D1473" s="393">
        <v>366</v>
      </c>
      <c r="E1473" s="393">
        <v>0.5</v>
      </c>
      <c r="F1473" s="394"/>
      <c r="G1473" s="394"/>
      <c r="H1473" s="394" t="s">
        <v>100</v>
      </c>
      <c r="I1473" s="394"/>
      <c r="J1473" s="392">
        <v>7.26155375</v>
      </c>
      <c r="K1473" s="393">
        <v>1.3943775599999999</v>
      </c>
      <c r="L1473" s="392">
        <v>2.41513278</v>
      </c>
      <c r="M1473" s="393">
        <v>3</v>
      </c>
      <c r="N1473" s="392">
        <v>2.8857876899999999</v>
      </c>
      <c r="O1473" s="393">
        <v>0.52498391</v>
      </c>
      <c r="P1473" s="392">
        <v>0.90929879999999996</v>
      </c>
      <c r="Q1473" s="393">
        <v>3</v>
      </c>
      <c r="R1473" s="392">
        <v>-0.92279593000000004</v>
      </c>
      <c r="S1473" s="392">
        <v>6.9967485999999995E-2</v>
      </c>
      <c r="T1473" s="392">
        <f t="shared" si="23"/>
        <v>-0.43122290561260546</v>
      </c>
      <c r="U1473" s="392"/>
    </row>
    <row r="1474" spans="1:21">
      <c r="A1474" s="392" t="s">
        <v>2234</v>
      </c>
      <c r="B1474" s="392" t="s">
        <v>44</v>
      </c>
      <c r="C1474" s="392" t="s">
        <v>73</v>
      </c>
      <c r="D1474" s="393">
        <v>488</v>
      </c>
      <c r="E1474" s="393">
        <v>0.66669999999999996</v>
      </c>
      <c r="F1474" s="394"/>
      <c r="G1474" s="394"/>
      <c r="H1474" s="394" t="s">
        <v>100</v>
      </c>
      <c r="I1474" s="394"/>
      <c r="J1474" s="392">
        <v>3.7017878199999998</v>
      </c>
      <c r="K1474" s="393">
        <v>1.6043781100000001</v>
      </c>
      <c r="L1474" s="392">
        <v>2.7788643899999999</v>
      </c>
      <c r="M1474" s="393">
        <v>3</v>
      </c>
      <c r="N1474" s="392">
        <v>2.5348827200000001</v>
      </c>
      <c r="O1474" s="393">
        <v>0.79443087000000001</v>
      </c>
      <c r="P1474" s="392">
        <v>1.3759946300000001</v>
      </c>
      <c r="Q1474" s="393">
        <v>3</v>
      </c>
      <c r="R1474" s="392">
        <v>-0.37866852000000001</v>
      </c>
      <c r="S1474" s="392">
        <v>0.28606022800000003</v>
      </c>
      <c r="T1474" s="392">
        <f t="shared" si="23"/>
        <v>-0.18710385493603446</v>
      </c>
      <c r="U1474" s="392"/>
    </row>
    <row r="1475" spans="1:21">
      <c r="A1475" s="392" t="s">
        <v>2234</v>
      </c>
      <c r="B1475" s="392" t="s">
        <v>44</v>
      </c>
      <c r="C1475" s="392" t="s">
        <v>73</v>
      </c>
      <c r="D1475" s="393">
        <v>610</v>
      </c>
      <c r="E1475" s="393">
        <v>0.83330000000000004</v>
      </c>
      <c r="F1475" s="394"/>
      <c r="G1475" s="394"/>
      <c r="H1475" s="394" t="s">
        <v>100</v>
      </c>
      <c r="I1475" s="394"/>
      <c r="J1475" s="392">
        <v>2.8559538999999998</v>
      </c>
      <c r="K1475" s="393">
        <v>1.48422813</v>
      </c>
      <c r="L1475" s="392">
        <v>2.5707585399999999</v>
      </c>
      <c r="M1475" s="393">
        <v>3</v>
      </c>
      <c r="N1475" s="392">
        <v>0.75926587999999995</v>
      </c>
      <c r="O1475" s="393">
        <v>0.37470914</v>
      </c>
      <c r="P1475" s="392">
        <v>0.64901527000000003</v>
      </c>
      <c r="Q1475" s="393">
        <v>3</v>
      </c>
      <c r="R1475" s="392">
        <v>-1.32480917</v>
      </c>
      <c r="S1475" s="392">
        <v>0.51364115799999999</v>
      </c>
      <c r="T1475" s="392">
        <f t="shared" si="23"/>
        <v>-0.57996142630089276</v>
      </c>
      <c r="U1475" s="392"/>
    </row>
    <row r="1476" spans="1:21">
      <c r="A1476" s="392" t="s">
        <v>2234</v>
      </c>
      <c r="B1476" s="392" t="s">
        <v>44</v>
      </c>
      <c r="C1476" s="392" t="s">
        <v>73</v>
      </c>
      <c r="D1476" s="393">
        <v>732</v>
      </c>
      <c r="E1476" s="393">
        <v>1</v>
      </c>
      <c r="F1476" s="394"/>
      <c r="G1476" s="394"/>
      <c r="H1476" s="394" t="s">
        <v>100</v>
      </c>
      <c r="I1476" s="394" t="s">
        <v>100</v>
      </c>
      <c r="J1476" s="392">
        <v>5.2480930499999996</v>
      </c>
      <c r="K1476" s="393">
        <v>4.1531824799999999</v>
      </c>
      <c r="L1476" s="392">
        <v>7.1935230800000003</v>
      </c>
      <c r="M1476" s="393">
        <v>3</v>
      </c>
      <c r="N1476" s="392">
        <v>2.6118476099999999</v>
      </c>
      <c r="O1476" s="393">
        <v>0.92946863999999996</v>
      </c>
      <c r="P1476" s="392">
        <v>1.6098869</v>
      </c>
      <c r="Q1476" s="393">
        <v>3</v>
      </c>
      <c r="R1476" s="392">
        <v>-0.69780690999999995</v>
      </c>
      <c r="S1476" s="392">
        <v>0.75290705099999999</v>
      </c>
      <c r="T1476" s="392">
        <f t="shared" si="23"/>
        <v>-0.33540271536859156</v>
      </c>
      <c r="U1476" s="392"/>
    </row>
    <row r="1477" spans="1:21">
      <c r="A1477" s="392" t="s">
        <v>2235</v>
      </c>
      <c r="B1477" s="392" t="s">
        <v>44</v>
      </c>
      <c r="C1477" s="392" t="s">
        <v>60</v>
      </c>
      <c r="D1477" s="393">
        <v>0.2</v>
      </c>
      <c r="E1477" s="393">
        <v>5.7000000000000002E-3</v>
      </c>
      <c r="F1477" s="394"/>
      <c r="G1477" s="394" t="s">
        <v>100</v>
      </c>
      <c r="H1477" s="394" t="s">
        <v>100</v>
      </c>
      <c r="I1477" s="394"/>
      <c r="J1477" s="392">
        <v>1069.7674400000001</v>
      </c>
      <c r="K1477" s="393">
        <v>372.09302300000002</v>
      </c>
      <c r="L1477" s="392">
        <v>526.21900000000005</v>
      </c>
      <c r="M1477" s="393">
        <v>2</v>
      </c>
      <c r="N1477" s="392">
        <v>1162.7907</v>
      </c>
      <c r="O1477" s="393">
        <v>395.348837</v>
      </c>
      <c r="P1477" s="392">
        <v>559.10768700000006</v>
      </c>
      <c r="Q1477" s="393">
        <v>2</v>
      </c>
      <c r="R1477" s="392">
        <v>8.3381609999999995E-2</v>
      </c>
      <c r="S1477" s="392">
        <v>0.23658298699999999</v>
      </c>
      <c r="T1477" s="392">
        <f t="shared" si="23"/>
        <v>4.1666668532986083E-2</v>
      </c>
      <c r="U1477" s="392"/>
    </row>
    <row r="1478" spans="1:21">
      <c r="A1478" s="392" t="s">
        <v>2235</v>
      </c>
      <c r="B1478" s="392" t="s">
        <v>44</v>
      </c>
      <c r="C1478" s="392" t="s">
        <v>60</v>
      </c>
      <c r="D1478" s="393">
        <v>1</v>
      </c>
      <c r="E1478" s="393">
        <v>2.86E-2</v>
      </c>
      <c r="F1478" s="394"/>
      <c r="G1478" s="394"/>
      <c r="H1478" s="394" t="s">
        <v>100</v>
      </c>
      <c r="I1478" s="394"/>
      <c r="J1478" s="392">
        <v>1000</v>
      </c>
      <c r="K1478" s="393">
        <v>372.09302300000002</v>
      </c>
      <c r="L1478" s="392">
        <v>526.21900000000005</v>
      </c>
      <c r="M1478" s="393">
        <v>2</v>
      </c>
      <c r="N1478" s="392">
        <v>1383.72093</v>
      </c>
      <c r="O1478" s="393">
        <v>523.25581399999999</v>
      </c>
      <c r="P1478" s="392">
        <v>739.99546899999996</v>
      </c>
      <c r="Q1478" s="393">
        <v>2</v>
      </c>
      <c r="R1478" s="392">
        <v>0.32477620000000001</v>
      </c>
      <c r="S1478" s="392">
        <v>0.28145159400000003</v>
      </c>
      <c r="T1478" s="392">
        <f t="shared" si="23"/>
        <v>0.16097560967424152</v>
      </c>
      <c r="U1478" s="392"/>
    </row>
    <row r="1479" spans="1:21">
      <c r="A1479" s="392" t="s">
        <v>2235</v>
      </c>
      <c r="B1479" s="392" t="s">
        <v>44</v>
      </c>
      <c r="C1479" s="392" t="s">
        <v>60</v>
      </c>
      <c r="D1479" s="393">
        <v>3</v>
      </c>
      <c r="E1479" s="393">
        <v>8.5699999999999998E-2</v>
      </c>
      <c r="F1479" s="394"/>
      <c r="G1479" s="394"/>
      <c r="H1479" s="394" t="s">
        <v>100</v>
      </c>
      <c r="I1479" s="394"/>
      <c r="J1479" s="392">
        <v>1488.3720900000001</v>
      </c>
      <c r="K1479" s="393">
        <v>290.69767400000001</v>
      </c>
      <c r="L1479" s="392">
        <v>411.10859399999998</v>
      </c>
      <c r="M1479" s="393">
        <v>2</v>
      </c>
      <c r="N1479" s="392">
        <v>627.90697699999998</v>
      </c>
      <c r="O1479" s="393">
        <v>209.30232599999999</v>
      </c>
      <c r="P1479" s="392">
        <v>295.99818699999997</v>
      </c>
      <c r="Q1479" s="393">
        <v>2</v>
      </c>
      <c r="R1479" s="392">
        <v>-0.86304621999999998</v>
      </c>
      <c r="S1479" s="392">
        <v>0.14925808400000001</v>
      </c>
      <c r="T1479" s="392">
        <f t="shared" si="23"/>
        <v>-0.40659340557565515</v>
      </c>
      <c r="U1479" s="392"/>
    </row>
    <row r="1480" spans="1:21">
      <c r="A1480" s="392" t="s">
        <v>2235</v>
      </c>
      <c r="B1480" s="392" t="s">
        <v>44</v>
      </c>
      <c r="C1480" s="392" t="s">
        <v>60</v>
      </c>
      <c r="D1480" s="393">
        <v>7</v>
      </c>
      <c r="E1480" s="393">
        <v>0.2</v>
      </c>
      <c r="F1480" s="394"/>
      <c r="G1480" s="394"/>
      <c r="H1480" s="394" t="s">
        <v>100</v>
      </c>
      <c r="I1480" s="394"/>
      <c r="J1480" s="392">
        <v>418.60465099999999</v>
      </c>
      <c r="K1480" s="393">
        <v>116.27907</v>
      </c>
      <c r="L1480" s="392">
        <v>164.44343699999999</v>
      </c>
      <c r="M1480" s="393">
        <v>2</v>
      </c>
      <c r="N1480" s="392">
        <v>372.09302300000002</v>
      </c>
      <c r="O1480" s="393">
        <v>46.511627900000001</v>
      </c>
      <c r="P1480" s="392">
        <v>65.777375000000006</v>
      </c>
      <c r="Q1480" s="393">
        <v>2</v>
      </c>
      <c r="R1480" s="392">
        <v>-0.11778304000000001</v>
      </c>
      <c r="S1480" s="392">
        <v>9.2785493999999996E-2</v>
      </c>
      <c r="T1480" s="392">
        <f t="shared" si="23"/>
        <v>-5.8823529560553596E-2</v>
      </c>
      <c r="U1480" s="392"/>
    </row>
    <row r="1481" spans="1:21">
      <c r="A1481" s="392" t="s">
        <v>2235</v>
      </c>
      <c r="B1481" s="392" t="s">
        <v>44</v>
      </c>
      <c r="C1481" s="392" t="s">
        <v>60</v>
      </c>
      <c r="D1481" s="393">
        <v>14</v>
      </c>
      <c r="E1481" s="393">
        <v>0.4</v>
      </c>
      <c r="F1481" s="394"/>
      <c r="G1481" s="394"/>
      <c r="H1481" s="394" t="s">
        <v>100</v>
      </c>
      <c r="I1481" s="394"/>
      <c r="J1481" s="392">
        <v>1000</v>
      </c>
      <c r="K1481" s="393">
        <v>360.46511600000002</v>
      </c>
      <c r="L1481" s="392">
        <v>509.77465599999999</v>
      </c>
      <c r="M1481" s="393">
        <v>2</v>
      </c>
      <c r="N1481" s="392">
        <v>744.18604700000003</v>
      </c>
      <c r="O1481" s="393">
        <v>197.674419</v>
      </c>
      <c r="P1481" s="392">
        <v>279.55384400000003</v>
      </c>
      <c r="Q1481" s="393">
        <v>2</v>
      </c>
      <c r="R1481" s="392">
        <v>-0.29546421</v>
      </c>
      <c r="S1481" s="392">
        <v>0.200491741</v>
      </c>
      <c r="T1481" s="392">
        <f t="shared" si="23"/>
        <v>-0.14666666634559997</v>
      </c>
      <c r="U1481" s="392"/>
    </row>
    <row r="1482" spans="1:21">
      <c r="A1482" s="392" t="s">
        <v>2235</v>
      </c>
      <c r="B1482" s="392" t="s">
        <v>44</v>
      </c>
      <c r="C1482" s="392" t="s">
        <v>60</v>
      </c>
      <c r="D1482" s="393">
        <v>21</v>
      </c>
      <c r="E1482" s="393">
        <v>0.6</v>
      </c>
      <c r="F1482" s="394"/>
      <c r="G1482" s="394"/>
      <c r="H1482" s="394" t="s">
        <v>100</v>
      </c>
      <c r="I1482" s="394"/>
      <c r="J1482" s="392">
        <v>1430.2325599999999</v>
      </c>
      <c r="K1482" s="393">
        <v>430.23255799999998</v>
      </c>
      <c r="L1482" s="392">
        <v>608.44071899999994</v>
      </c>
      <c r="M1482" s="393">
        <v>2</v>
      </c>
      <c r="N1482" s="392">
        <v>988.37209299999995</v>
      </c>
      <c r="O1482" s="393">
        <v>244.186047</v>
      </c>
      <c r="P1482" s="392">
        <v>345.33121899999998</v>
      </c>
      <c r="Q1482" s="393">
        <v>2</v>
      </c>
      <c r="R1482" s="392">
        <v>-0.3695331</v>
      </c>
      <c r="S1482" s="392">
        <v>0.15152652799999999</v>
      </c>
      <c r="T1482" s="392">
        <f t="shared" si="23"/>
        <v>-0.18269230833237796</v>
      </c>
      <c r="U1482" s="392"/>
    </row>
    <row r="1483" spans="1:21">
      <c r="A1483" s="392" t="s">
        <v>2235</v>
      </c>
      <c r="B1483" s="392" t="s">
        <v>44</v>
      </c>
      <c r="C1483" s="392" t="s">
        <v>60</v>
      </c>
      <c r="D1483" s="393">
        <v>28</v>
      </c>
      <c r="E1483" s="393">
        <v>0.8</v>
      </c>
      <c r="F1483" s="394"/>
      <c r="G1483" s="394"/>
      <c r="H1483" s="394" t="s">
        <v>100</v>
      </c>
      <c r="I1483" s="394"/>
      <c r="J1483" s="392">
        <v>1313.9534900000001</v>
      </c>
      <c r="K1483" s="393">
        <v>302.325581</v>
      </c>
      <c r="L1483" s="392">
        <v>427.55293699999999</v>
      </c>
      <c r="M1483" s="393">
        <v>2</v>
      </c>
      <c r="N1483" s="392">
        <v>802.32558100000006</v>
      </c>
      <c r="O1483" s="393">
        <v>488.37209300000001</v>
      </c>
      <c r="P1483" s="392">
        <v>690.66243699999995</v>
      </c>
      <c r="Q1483" s="393">
        <v>2</v>
      </c>
      <c r="R1483" s="392">
        <v>-0.49328130999999997</v>
      </c>
      <c r="S1483" s="392">
        <v>0.42345111299999999</v>
      </c>
      <c r="T1483" s="392">
        <f t="shared" si="23"/>
        <v>-0.2417582425734815</v>
      </c>
      <c r="U1483" s="392"/>
    </row>
    <row r="1484" spans="1:21">
      <c r="A1484" s="392" t="s">
        <v>2235</v>
      </c>
      <c r="B1484" s="392" t="s">
        <v>44</v>
      </c>
      <c r="C1484" s="392" t="s">
        <v>60</v>
      </c>
      <c r="D1484" s="393">
        <v>35</v>
      </c>
      <c r="E1484" s="393">
        <v>1</v>
      </c>
      <c r="F1484" s="394"/>
      <c r="G1484" s="394"/>
      <c r="H1484" s="394" t="s">
        <v>100</v>
      </c>
      <c r="I1484" s="394" t="s">
        <v>100</v>
      </c>
      <c r="J1484" s="392">
        <v>883.72092999999995</v>
      </c>
      <c r="K1484" s="393">
        <v>139.53488400000001</v>
      </c>
      <c r="L1484" s="392">
        <v>197.33212499999999</v>
      </c>
      <c r="M1484" s="393">
        <v>2</v>
      </c>
      <c r="N1484" s="392">
        <v>1023.25581</v>
      </c>
      <c r="O1484" s="393">
        <v>139.53488400000001</v>
      </c>
      <c r="P1484" s="392">
        <v>197.33212499999999</v>
      </c>
      <c r="Q1484" s="393">
        <v>2</v>
      </c>
      <c r="R1484" s="392">
        <v>0.14660347000000001</v>
      </c>
      <c r="S1484" s="392">
        <v>4.3525789000000002E-2</v>
      </c>
      <c r="T1484" s="392">
        <f t="shared" si="23"/>
        <v>7.3170729916716262E-2</v>
      </c>
      <c r="U1484" s="392"/>
    </row>
    <row r="1485" spans="1:21">
      <c r="A1485" s="392" t="s">
        <v>2236</v>
      </c>
      <c r="B1485" s="392" t="s">
        <v>44</v>
      </c>
      <c r="C1485" s="392" t="s">
        <v>60</v>
      </c>
      <c r="D1485" s="393">
        <v>0.2</v>
      </c>
      <c r="E1485" s="393">
        <v>5.7000000000000002E-3</v>
      </c>
      <c r="F1485" s="394"/>
      <c r="G1485" s="394" t="s">
        <v>100</v>
      </c>
      <c r="H1485" s="394" t="s">
        <v>100</v>
      </c>
      <c r="I1485" s="394"/>
      <c r="J1485" s="392">
        <v>1500</v>
      </c>
      <c r="K1485" s="393">
        <v>229.411765</v>
      </c>
      <c r="L1485" s="392">
        <v>324.437229</v>
      </c>
      <c r="M1485" s="393">
        <v>2</v>
      </c>
      <c r="N1485" s="392">
        <v>952.94117600000004</v>
      </c>
      <c r="O1485" s="393">
        <v>229.411765</v>
      </c>
      <c r="P1485" s="392">
        <v>324.437229</v>
      </c>
      <c r="Q1485" s="393">
        <v>2</v>
      </c>
      <c r="R1485" s="392">
        <v>-0.45366720999999999</v>
      </c>
      <c r="S1485" s="392">
        <v>8.1347108000000001E-2</v>
      </c>
      <c r="T1485" s="392">
        <f t="shared" si="23"/>
        <v>-0.22302158296844535</v>
      </c>
      <c r="U1485" s="392"/>
    </row>
    <row r="1486" spans="1:21">
      <c r="A1486" s="392" t="s">
        <v>2236</v>
      </c>
      <c r="B1486" s="392" t="s">
        <v>44</v>
      </c>
      <c r="C1486" s="392" t="s">
        <v>60</v>
      </c>
      <c r="D1486" s="393">
        <v>1</v>
      </c>
      <c r="E1486" s="393">
        <v>2.86E-2</v>
      </c>
      <c r="F1486" s="394"/>
      <c r="G1486" s="394"/>
      <c r="H1486" s="394" t="s">
        <v>100</v>
      </c>
      <c r="I1486" s="394"/>
      <c r="J1486" s="392">
        <v>829.41176499999995</v>
      </c>
      <c r="K1486" s="393">
        <v>158.82352900000001</v>
      </c>
      <c r="L1486" s="392">
        <v>224.610389</v>
      </c>
      <c r="M1486" s="393">
        <v>2</v>
      </c>
      <c r="N1486" s="392">
        <v>1358.8235299999999</v>
      </c>
      <c r="O1486" s="393">
        <v>476.47058800000002</v>
      </c>
      <c r="P1486" s="392">
        <v>673.83116800000005</v>
      </c>
      <c r="Q1486" s="393">
        <v>2</v>
      </c>
      <c r="R1486" s="392">
        <v>0.49365782000000002</v>
      </c>
      <c r="S1486" s="392">
        <v>0.159623143</v>
      </c>
      <c r="T1486" s="392">
        <f t="shared" si="23"/>
        <v>0.24193548390782169</v>
      </c>
      <c r="U1486" s="392"/>
    </row>
    <row r="1487" spans="1:21">
      <c r="A1487" s="392" t="s">
        <v>2236</v>
      </c>
      <c r="B1487" s="392" t="s">
        <v>44</v>
      </c>
      <c r="C1487" s="392" t="s">
        <v>60</v>
      </c>
      <c r="D1487" s="393">
        <v>3</v>
      </c>
      <c r="E1487" s="393">
        <v>8.5699999999999998E-2</v>
      </c>
      <c r="F1487" s="394"/>
      <c r="G1487" s="394"/>
      <c r="H1487" s="394" t="s">
        <v>100</v>
      </c>
      <c r="I1487" s="394"/>
      <c r="J1487" s="392">
        <v>1552.94118</v>
      </c>
      <c r="K1487" s="393">
        <v>652.94117600000004</v>
      </c>
      <c r="L1487" s="392">
        <v>923.39826700000003</v>
      </c>
      <c r="M1487" s="393">
        <v>2</v>
      </c>
      <c r="N1487" s="392">
        <v>952.94117600000004</v>
      </c>
      <c r="O1487" s="393">
        <v>423.52941199999998</v>
      </c>
      <c r="P1487" s="392">
        <v>598.96103800000003</v>
      </c>
      <c r="Q1487" s="393">
        <v>2</v>
      </c>
      <c r="R1487" s="392">
        <v>-0.48835276999999999</v>
      </c>
      <c r="S1487" s="392">
        <v>0.37431288899999998</v>
      </c>
      <c r="T1487" s="392">
        <f t="shared" si="23"/>
        <v>-0.23943662102228391</v>
      </c>
      <c r="U1487" s="392"/>
    </row>
    <row r="1488" spans="1:21">
      <c r="A1488" s="392" t="s">
        <v>2236</v>
      </c>
      <c r="B1488" s="392" t="s">
        <v>44</v>
      </c>
      <c r="C1488" s="392" t="s">
        <v>60</v>
      </c>
      <c r="D1488" s="393">
        <v>7</v>
      </c>
      <c r="E1488" s="393">
        <v>0.2</v>
      </c>
      <c r="F1488" s="394"/>
      <c r="G1488" s="394"/>
      <c r="H1488" s="394" t="s">
        <v>100</v>
      </c>
      <c r="I1488" s="394"/>
      <c r="J1488" s="392">
        <v>1464.70588</v>
      </c>
      <c r="K1488" s="393">
        <v>758.82352900000001</v>
      </c>
      <c r="L1488" s="392">
        <v>1073.1385299999999</v>
      </c>
      <c r="M1488" s="393">
        <v>2</v>
      </c>
      <c r="N1488" s="392">
        <v>1058.8235299999999</v>
      </c>
      <c r="O1488" s="393">
        <v>388.23529400000001</v>
      </c>
      <c r="P1488" s="392">
        <v>549.04761800000006</v>
      </c>
      <c r="Q1488" s="393">
        <v>2</v>
      </c>
      <c r="R1488" s="392">
        <v>-0.32449604999999998</v>
      </c>
      <c r="S1488" s="392">
        <v>0.40284334100000002</v>
      </c>
      <c r="T1488" s="392">
        <f t="shared" si="23"/>
        <v>-0.16083915978613464</v>
      </c>
      <c r="U1488" s="392"/>
    </row>
    <row r="1489" spans="1:21">
      <c r="A1489" s="392" t="s">
        <v>2236</v>
      </c>
      <c r="B1489" s="392" t="s">
        <v>44</v>
      </c>
      <c r="C1489" s="392" t="s">
        <v>60</v>
      </c>
      <c r="D1489" s="393">
        <v>14</v>
      </c>
      <c r="E1489" s="393">
        <v>0.4</v>
      </c>
      <c r="F1489" s="394"/>
      <c r="G1489" s="394"/>
      <c r="H1489" s="394" t="s">
        <v>100</v>
      </c>
      <c r="I1489" s="394"/>
      <c r="J1489" s="392">
        <v>1888.2352900000001</v>
      </c>
      <c r="K1489" s="393">
        <v>264.70588199999997</v>
      </c>
      <c r="L1489" s="392">
        <v>374.35064899999998</v>
      </c>
      <c r="M1489" s="393">
        <v>2</v>
      </c>
      <c r="N1489" s="392">
        <v>1447.05882</v>
      </c>
      <c r="O1489" s="393">
        <v>458.82352900000001</v>
      </c>
      <c r="P1489" s="392">
        <v>648.874458</v>
      </c>
      <c r="Q1489" s="393">
        <v>2</v>
      </c>
      <c r="R1489" s="392">
        <v>-0.26610959000000001</v>
      </c>
      <c r="S1489" s="392">
        <v>0.120187767</v>
      </c>
      <c r="T1489" s="392">
        <f t="shared" si="23"/>
        <v>-0.13227513240204178</v>
      </c>
      <c r="U1489" s="392"/>
    </row>
    <row r="1490" spans="1:21">
      <c r="A1490" s="392" t="s">
        <v>2236</v>
      </c>
      <c r="B1490" s="392" t="s">
        <v>44</v>
      </c>
      <c r="C1490" s="392" t="s">
        <v>60</v>
      </c>
      <c r="D1490" s="393">
        <v>21</v>
      </c>
      <c r="E1490" s="393">
        <v>0.6</v>
      </c>
      <c r="F1490" s="394"/>
      <c r="G1490" s="394"/>
      <c r="H1490" s="394" t="s">
        <v>100</v>
      </c>
      <c r="I1490" s="394"/>
      <c r="J1490" s="392">
        <v>2100</v>
      </c>
      <c r="K1490" s="393">
        <v>652.94117600000004</v>
      </c>
      <c r="L1490" s="392">
        <v>923.39826700000003</v>
      </c>
      <c r="M1490" s="393">
        <v>2</v>
      </c>
      <c r="N1490" s="392">
        <v>1217.64706</v>
      </c>
      <c r="O1490" s="393">
        <v>229.411765</v>
      </c>
      <c r="P1490" s="392">
        <v>324.437229</v>
      </c>
      <c r="Q1490" s="393">
        <v>2</v>
      </c>
      <c r="R1490" s="392">
        <v>-0.54501699000000003</v>
      </c>
      <c r="S1490" s="392">
        <v>0.132170708</v>
      </c>
      <c r="T1490" s="392">
        <f t="shared" si="23"/>
        <v>-0.26595744635958951</v>
      </c>
      <c r="U1490" s="392"/>
    </row>
    <row r="1491" spans="1:21">
      <c r="A1491" s="392" t="s">
        <v>2236</v>
      </c>
      <c r="B1491" s="392" t="s">
        <v>44</v>
      </c>
      <c r="C1491" s="392" t="s">
        <v>60</v>
      </c>
      <c r="D1491" s="393">
        <v>28</v>
      </c>
      <c r="E1491" s="393">
        <v>0.8</v>
      </c>
      <c r="F1491" s="394"/>
      <c r="G1491" s="394"/>
      <c r="H1491" s="394" t="s">
        <v>100</v>
      </c>
      <c r="I1491" s="394"/>
      <c r="J1491" s="392">
        <v>2117.6470599999998</v>
      </c>
      <c r="K1491" s="393">
        <v>441.17647099999999</v>
      </c>
      <c r="L1491" s="392">
        <v>623.91774799999996</v>
      </c>
      <c r="M1491" s="393">
        <v>2</v>
      </c>
      <c r="N1491" s="392">
        <v>1482.35294</v>
      </c>
      <c r="O1491" s="393">
        <v>900</v>
      </c>
      <c r="P1491" s="392">
        <v>1272.7922100000001</v>
      </c>
      <c r="Q1491" s="393">
        <v>2</v>
      </c>
      <c r="R1491" s="392">
        <v>-0.35667494</v>
      </c>
      <c r="S1491" s="392">
        <v>0.41202522699999999</v>
      </c>
      <c r="T1491" s="392">
        <f t="shared" si="23"/>
        <v>-0.17647058888888884</v>
      </c>
      <c r="U1491" s="392"/>
    </row>
    <row r="1492" spans="1:21">
      <c r="A1492" s="392" t="s">
        <v>2236</v>
      </c>
      <c r="B1492" s="392" t="s">
        <v>44</v>
      </c>
      <c r="C1492" s="392" t="s">
        <v>60</v>
      </c>
      <c r="D1492" s="393">
        <v>35</v>
      </c>
      <c r="E1492" s="393">
        <v>1</v>
      </c>
      <c r="F1492" s="394"/>
      <c r="G1492" s="394"/>
      <c r="H1492" s="394" t="s">
        <v>100</v>
      </c>
      <c r="I1492" s="394" t="s">
        <v>100</v>
      </c>
      <c r="J1492" s="392">
        <v>2152.9411799999998</v>
      </c>
      <c r="K1492" s="393">
        <v>211.76470599999999</v>
      </c>
      <c r="L1492" s="392">
        <v>299.48051900000002</v>
      </c>
      <c r="M1492" s="393">
        <v>2</v>
      </c>
      <c r="N1492" s="392">
        <v>988.23529399999995</v>
      </c>
      <c r="O1492" s="393">
        <v>229.411765</v>
      </c>
      <c r="P1492" s="392">
        <v>324.437229</v>
      </c>
      <c r="Q1492" s="393">
        <v>2</v>
      </c>
      <c r="R1492" s="392">
        <v>-0.77866935000000004</v>
      </c>
      <c r="S1492" s="392">
        <v>6.3565125E-2</v>
      </c>
      <c r="T1492" s="392">
        <f t="shared" si="23"/>
        <v>-0.37078651761225428</v>
      </c>
      <c r="U1492" s="392"/>
    </row>
    <row r="1493" spans="1:21">
      <c r="A1493" s="392" t="s">
        <v>2237</v>
      </c>
      <c r="B1493" s="392" t="s">
        <v>44</v>
      </c>
      <c r="C1493" s="392" t="s">
        <v>60</v>
      </c>
      <c r="D1493" s="393">
        <v>0.2</v>
      </c>
      <c r="E1493" s="393">
        <v>5.7000000000000002E-3</v>
      </c>
      <c r="F1493" s="394"/>
      <c r="G1493" s="394" t="s">
        <v>100</v>
      </c>
      <c r="H1493" s="394" t="s">
        <v>100</v>
      </c>
      <c r="I1493" s="394"/>
      <c r="J1493" s="392">
        <v>98.936170200000007</v>
      </c>
      <c r="K1493" s="393">
        <v>19.148936200000001</v>
      </c>
      <c r="L1493" s="392">
        <v>27.080685200000001</v>
      </c>
      <c r="M1493" s="393">
        <v>2</v>
      </c>
      <c r="N1493" s="392">
        <v>19.148936200000001</v>
      </c>
      <c r="O1493" s="393">
        <v>6.3829787199999997</v>
      </c>
      <c r="P1493" s="392">
        <v>9.0268950799999992</v>
      </c>
      <c r="Q1493" s="393">
        <v>2</v>
      </c>
      <c r="R1493" s="392">
        <v>-1.64222774</v>
      </c>
      <c r="S1493" s="392">
        <v>0.14857208899999999</v>
      </c>
      <c r="T1493" s="392">
        <f t="shared" si="23"/>
        <v>-0.67567567521792071</v>
      </c>
      <c r="U1493" s="392"/>
    </row>
    <row r="1494" spans="1:21">
      <c r="A1494" s="392" t="s">
        <v>2237</v>
      </c>
      <c r="B1494" s="392" t="s">
        <v>44</v>
      </c>
      <c r="C1494" s="392" t="s">
        <v>60</v>
      </c>
      <c r="D1494" s="393">
        <v>1</v>
      </c>
      <c r="E1494" s="393">
        <v>2.86E-2</v>
      </c>
      <c r="F1494" s="394"/>
      <c r="G1494" s="394"/>
      <c r="H1494" s="394" t="s">
        <v>100</v>
      </c>
      <c r="I1494" s="394"/>
      <c r="J1494" s="392">
        <v>63.829787199999998</v>
      </c>
      <c r="K1494" s="393">
        <v>19.148936200000001</v>
      </c>
      <c r="L1494" s="392">
        <v>27.080685200000001</v>
      </c>
      <c r="M1494" s="393">
        <v>2</v>
      </c>
      <c r="N1494" s="392">
        <v>35.106383000000001</v>
      </c>
      <c r="O1494" s="393">
        <v>6.3829787199999997</v>
      </c>
      <c r="P1494" s="392">
        <v>9.0268950799999992</v>
      </c>
      <c r="Q1494" s="393">
        <v>2</v>
      </c>
      <c r="R1494" s="392">
        <v>-0.59783699999999995</v>
      </c>
      <c r="S1494" s="392">
        <v>0.123057851</v>
      </c>
      <c r="T1494" s="392">
        <f t="shared" si="23"/>
        <v>-0.2903225801234825</v>
      </c>
      <c r="U1494" s="392"/>
    </row>
    <row r="1495" spans="1:21">
      <c r="A1495" s="392" t="s">
        <v>2237</v>
      </c>
      <c r="B1495" s="392" t="s">
        <v>44</v>
      </c>
      <c r="C1495" s="392" t="s">
        <v>60</v>
      </c>
      <c r="D1495" s="393">
        <v>3</v>
      </c>
      <c r="E1495" s="393">
        <v>8.5699999999999998E-2</v>
      </c>
      <c r="F1495" s="394"/>
      <c r="G1495" s="394"/>
      <c r="H1495" s="394" t="s">
        <v>100</v>
      </c>
      <c r="I1495" s="394"/>
      <c r="J1495" s="392">
        <v>105.319149</v>
      </c>
      <c r="K1495" s="393">
        <v>35.106383000000001</v>
      </c>
      <c r="L1495" s="392">
        <v>49.647922899999998</v>
      </c>
      <c r="M1495" s="393">
        <v>2</v>
      </c>
      <c r="N1495" s="392">
        <v>63.829787199999998</v>
      </c>
      <c r="O1495" s="393">
        <v>9.5744680899999999</v>
      </c>
      <c r="P1495" s="392">
        <v>13.540342600000001</v>
      </c>
      <c r="Q1495" s="393">
        <v>2</v>
      </c>
      <c r="R1495" s="392">
        <v>-0.50077528999999998</v>
      </c>
      <c r="S1495" s="392">
        <v>0.133611111</v>
      </c>
      <c r="T1495" s="392">
        <f t="shared" si="23"/>
        <v>-0.2452830194033464</v>
      </c>
      <c r="U1495" s="392"/>
    </row>
    <row r="1496" spans="1:21">
      <c r="A1496" s="392" t="s">
        <v>2237</v>
      </c>
      <c r="B1496" s="392" t="s">
        <v>44</v>
      </c>
      <c r="C1496" s="392" t="s">
        <v>60</v>
      </c>
      <c r="D1496" s="393">
        <v>7</v>
      </c>
      <c r="E1496" s="393">
        <v>0.2</v>
      </c>
      <c r="F1496" s="394"/>
      <c r="G1496" s="394"/>
      <c r="H1496" s="394" t="s">
        <v>100</v>
      </c>
      <c r="I1496" s="394"/>
      <c r="J1496" s="392">
        <v>146.80851100000001</v>
      </c>
      <c r="K1496" s="393">
        <v>35.106383000000001</v>
      </c>
      <c r="L1496" s="392">
        <v>49.647922899999998</v>
      </c>
      <c r="M1496" s="393">
        <v>2</v>
      </c>
      <c r="N1496" s="392">
        <v>108.510638</v>
      </c>
      <c r="O1496" s="393">
        <v>12.7659574</v>
      </c>
      <c r="P1496" s="392">
        <v>18.053790200000002</v>
      </c>
      <c r="Q1496" s="393">
        <v>2</v>
      </c>
      <c r="R1496" s="392">
        <v>-0.30228086999999998</v>
      </c>
      <c r="S1496" s="392">
        <v>7.1024194999999998E-2</v>
      </c>
      <c r="T1496" s="392">
        <f t="shared" si="23"/>
        <v>-0.15000000254583337</v>
      </c>
      <c r="U1496" s="392"/>
    </row>
    <row r="1497" spans="1:21">
      <c r="A1497" s="392" t="s">
        <v>2237</v>
      </c>
      <c r="B1497" s="392" t="s">
        <v>44</v>
      </c>
      <c r="C1497" s="392" t="s">
        <v>60</v>
      </c>
      <c r="D1497" s="393">
        <v>14</v>
      </c>
      <c r="E1497" s="393">
        <v>0.4</v>
      </c>
      <c r="F1497" s="394"/>
      <c r="G1497" s="394"/>
      <c r="H1497" s="394" t="s">
        <v>100</v>
      </c>
      <c r="I1497" s="394"/>
      <c r="J1497" s="392">
        <v>459.57446800000002</v>
      </c>
      <c r="K1497" s="393">
        <v>79.787233999999998</v>
      </c>
      <c r="L1497" s="392">
        <v>112.83618800000001</v>
      </c>
      <c r="M1497" s="393">
        <v>2</v>
      </c>
      <c r="N1497" s="392">
        <v>341.48936200000003</v>
      </c>
      <c r="O1497" s="393">
        <v>19.148936200000001</v>
      </c>
      <c r="P1497" s="392">
        <v>27.080685200000001</v>
      </c>
      <c r="Q1497" s="393">
        <v>2</v>
      </c>
      <c r="R1497" s="392">
        <v>-0.29698447</v>
      </c>
      <c r="S1497" s="392">
        <v>3.3285197000000002E-2</v>
      </c>
      <c r="T1497" s="392">
        <f t="shared" si="23"/>
        <v>-0.14741035804849656</v>
      </c>
      <c r="U1497" s="392"/>
    </row>
    <row r="1498" spans="1:21">
      <c r="A1498" s="392" t="s">
        <v>2237</v>
      </c>
      <c r="B1498" s="392" t="s">
        <v>44</v>
      </c>
      <c r="C1498" s="392" t="s">
        <v>60</v>
      </c>
      <c r="D1498" s="393">
        <v>21</v>
      </c>
      <c r="E1498" s="393">
        <v>0.6</v>
      </c>
      <c r="F1498" s="394"/>
      <c r="G1498" s="394"/>
      <c r="H1498" s="394" t="s">
        <v>100</v>
      </c>
      <c r="I1498" s="394"/>
      <c r="J1498" s="392">
        <v>450</v>
      </c>
      <c r="K1498" s="393">
        <v>35.106383000000001</v>
      </c>
      <c r="L1498" s="392">
        <v>49.647922899999998</v>
      </c>
      <c r="M1498" s="393">
        <v>2</v>
      </c>
      <c r="N1498" s="392">
        <v>344.68085100000002</v>
      </c>
      <c r="O1498" s="393">
        <v>22.340425499999998</v>
      </c>
      <c r="P1498" s="392">
        <v>31.594132800000001</v>
      </c>
      <c r="Q1498" s="393">
        <v>2</v>
      </c>
      <c r="R1498" s="392">
        <v>-0.26662866000000002</v>
      </c>
      <c r="S1498" s="392">
        <v>1.0287173E-2</v>
      </c>
      <c r="T1498" s="392">
        <f t="shared" si="23"/>
        <v>-0.13253012057289396</v>
      </c>
      <c r="U1498" s="392"/>
    </row>
    <row r="1499" spans="1:21">
      <c r="A1499" s="392" t="s">
        <v>2237</v>
      </c>
      <c r="B1499" s="392" t="s">
        <v>44</v>
      </c>
      <c r="C1499" s="392" t="s">
        <v>60</v>
      </c>
      <c r="D1499" s="393">
        <v>28</v>
      </c>
      <c r="E1499" s="393">
        <v>0.8</v>
      </c>
      <c r="F1499" s="394"/>
      <c r="G1499" s="394"/>
      <c r="H1499" s="394" t="s">
        <v>100</v>
      </c>
      <c r="I1499" s="394"/>
      <c r="J1499" s="392">
        <v>284.042553</v>
      </c>
      <c r="K1499" s="393">
        <v>73.404255300000003</v>
      </c>
      <c r="L1499" s="392">
        <v>103.809293</v>
      </c>
      <c r="M1499" s="393">
        <v>2</v>
      </c>
      <c r="N1499" s="392">
        <v>367.021277</v>
      </c>
      <c r="O1499" s="393">
        <v>47.872340399999999</v>
      </c>
      <c r="P1499" s="392">
        <v>67.701713100000006</v>
      </c>
      <c r="Q1499" s="393">
        <v>2</v>
      </c>
      <c r="R1499" s="392">
        <v>0.25629575999999998</v>
      </c>
      <c r="S1499" s="392">
        <v>8.3797729000000001E-2</v>
      </c>
      <c r="T1499" s="392">
        <f t="shared" si="23"/>
        <v>0.12745098126553889</v>
      </c>
      <c r="U1499" s="392"/>
    </row>
    <row r="1500" spans="1:21">
      <c r="A1500" s="392" t="s">
        <v>2237</v>
      </c>
      <c r="B1500" s="392" t="s">
        <v>44</v>
      </c>
      <c r="C1500" s="392" t="s">
        <v>60</v>
      </c>
      <c r="D1500" s="393">
        <v>35</v>
      </c>
      <c r="E1500" s="393">
        <v>1</v>
      </c>
      <c r="F1500" s="394"/>
      <c r="G1500" s="394"/>
      <c r="H1500" s="394" t="s">
        <v>100</v>
      </c>
      <c r="I1500" s="394" t="s">
        <v>100</v>
      </c>
      <c r="J1500" s="392">
        <v>229.78723400000001</v>
      </c>
      <c r="K1500" s="393">
        <v>22.340425499999998</v>
      </c>
      <c r="L1500" s="392">
        <v>31.594132800000001</v>
      </c>
      <c r="M1500" s="393">
        <v>2</v>
      </c>
      <c r="N1500" s="392">
        <v>226.59574499999999</v>
      </c>
      <c r="O1500" s="393">
        <v>28.723404299999999</v>
      </c>
      <c r="P1500" s="392">
        <v>40.621027900000001</v>
      </c>
      <c r="Q1500" s="393">
        <v>2</v>
      </c>
      <c r="R1500" s="392">
        <v>-1.398624E-2</v>
      </c>
      <c r="S1500" s="392">
        <v>2.5520401000000002E-2</v>
      </c>
      <c r="T1500" s="392">
        <f t="shared" si="23"/>
        <v>-6.9930061962280559E-3</v>
      </c>
      <c r="U1500" s="392"/>
    </row>
    <row r="1501" spans="1:21">
      <c r="A1501" s="392" t="s">
        <v>2238</v>
      </c>
      <c r="B1501" s="392" t="s">
        <v>44</v>
      </c>
      <c r="C1501" s="392" t="s">
        <v>60</v>
      </c>
      <c r="D1501" s="393">
        <v>0.2</v>
      </c>
      <c r="E1501" s="393">
        <v>5.7000000000000002E-3</v>
      </c>
      <c r="F1501" s="394"/>
      <c r="G1501" s="394" t="s">
        <v>100</v>
      </c>
      <c r="H1501" s="394" t="s">
        <v>100</v>
      </c>
      <c r="I1501" s="394"/>
      <c r="J1501" s="392">
        <v>319.58762899999999</v>
      </c>
      <c r="K1501" s="393">
        <v>139.17525800000001</v>
      </c>
      <c r="L1501" s="392">
        <v>196.82353699999999</v>
      </c>
      <c r="M1501" s="393">
        <v>2</v>
      </c>
      <c r="N1501" s="392">
        <v>51.546391800000002</v>
      </c>
      <c r="O1501" s="393">
        <v>10.3092784</v>
      </c>
      <c r="P1501" s="392">
        <v>14.5795213</v>
      </c>
      <c r="Q1501" s="393">
        <v>2</v>
      </c>
      <c r="R1501" s="392">
        <v>-1.82454929</v>
      </c>
      <c r="S1501" s="392">
        <v>0.22964620199999999</v>
      </c>
      <c r="T1501" s="392">
        <f t="shared" si="23"/>
        <v>-0.72222222210246922</v>
      </c>
      <c r="U1501" s="392"/>
    </row>
    <row r="1502" spans="1:21">
      <c r="A1502" s="392" t="s">
        <v>2238</v>
      </c>
      <c r="B1502" s="392" t="s">
        <v>44</v>
      </c>
      <c r="C1502" s="392" t="s">
        <v>60</v>
      </c>
      <c r="D1502" s="393">
        <v>1</v>
      </c>
      <c r="E1502" s="393">
        <v>2.86E-2</v>
      </c>
      <c r="F1502" s="394"/>
      <c r="G1502" s="394"/>
      <c r="H1502" s="394" t="s">
        <v>100</v>
      </c>
      <c r="I1502" s="394"/>
      <c r="J1502" s="392">
        <v>201.03092799999999</v>
      </c>
      <c r="K1502" s="393">
        <v>41.237113399999998</v>
      </c>
      <c r="L1502" s="392">
        <v>58.318085000000004</v>
      </c>
      <c r="M1502" s="393">
        <v>2</v>
      </c>
      <c r="N1502" s="392">
        <v>72.164948499999994</v>
      </c>
      <c r="O1502" s="393">
        <v>10.3092784</v>
      </c>
      <c r="P1502" s="392">
        <v>14.5795213</v>
      </c>
      <c r="Q1502" s="393">
        <v>2</v>
      </c>
      <c r="R1502" s="392">
        <v>-1.0245043199999999</v>
      </c>
      <c r="S1502" s="392">
        <v>6.2485744000000003E-2</v>
      </c>
      <c r="T1502" s="392">
        <f t="shared" si="23"/>
        <v>-0.47169811327661082</v>
      </c>
      <c r="U1502" s="392"/>
    </row>
    <row r="1503" spans="1:21">
      <c r="A1503" s="392" t="s">
        <v>2238</v>
      </c>
      <c r="B1503" s="392" t="s">
        <v>44</v>
      </c>
      <c r="C1503" s="392" t="s">
        <v>60</v>
      </c>
      <c r="D1503" s="393">
        <v>3</v>
      </c>
      <c r="E1503" s="393">
        <v>8.5699999999999998E-2</v>
      </c>
      <c r="F1503" s="394"/>
      <c r="G1503" s="394"/>
      <c r="H1503" s="394" t="s">
        <v>100</v>
      </c>
      <c r="I1503" s="394"/>
      <c r="J1503" s="392">
        <v>231.958763</v>
      </c>
      <c r="K1503" s="393">
        <v>72.164948499999994</v>
      </c>
      <c r="L1503" s="392">
        <v>102.05664899999999</v>
      </c>
      <c r="M1503" s="393">
        <v>2</v>
      </c>
      <c r="N1503" s="392">
        <v>103.09278399999999</v>
      </c>
      <c r="O1503" s="393">
        <v>20.618556699999999</v>
      </c>
      <c r="P1503" s="392">
        <v>29.159042500000002</v>
      </c>
      <c r="Q1503" s="393">
        <v>2</v>
      </c>
      <c r="R1503" s="392">
        <v>-0.81093022000000003</v>
      </c>
      <c r="S1503" s="392">
        <v>0.13679012300000001</v>
      </c>
      <c r="T1503" s="392">
        <f t="shared" si="23"/>
        <v>-0.38461538277869822</v>
      </c>
      <c r="U1503" s="392"/>
    </row>
    <row r="1504" spans="1:21">
      <c r="A1504" s="392" t="s">
        <v>2238</v>
      </c>
      <c r="B1504" s="392" t="s">
        <v>44</v>
      </c>
      <c r="C1504" s="392" t="s">
        <v>60</v>
      </c>
      <c r="D1504" s="393">
        <v>7</v>
      </c>
      <c r="E1504" s="393">
        <v>0.2</v>
      </c>
      <c r="F1504" s="394"/>
      <c r="G1504" s="394"/>
      <c r="H1504" s="394" t="s">
        <v>100</v>
      </c>
      <c r="I1504" s="394"/>
      <c r="J1504" s="392">
        <v>350.51546400000001</v>
      </c>
      <c r="K1504" s="393">
        <v>128.86597900000001</v>
      </c>
      <c r="L1504" s="392">
        <v>182.24401599999999</v>
      </c>
      <c r="M1504" s="393">
        <v>2</v>
      </c>
      <c r="N1504" s="392">
        <v>257.73195900000002</v>
      </c>
      <c r="O1504" s="393">
        <v>82.474226799999997</v>
      </c>
      <c r="P1504" s="392">
        <v>116.63617000000001</v>
      </c>
      <c r="Q1504" s="393">
        <v>2</v>
      </c>
      <c r="R1504" s="392">
        <v>-0.3074847</v>
      </c>
      <c r="S1504" s="392">
        <v>0.23756436</v>
      </c>
      <c r="T1504" s="392">
        <f t="shared" si="23"/>
        <v>-0.15254237254696923</v>
      </c>
      <c r="U1504" s="392"/>
    </row>
    <row r="1505" spans="1:21">
      <c r="A1505" s="392" t="s">
        <v>2238</v>
      </c>
      <c r="B1505" s="392" t="s">
        <v>44</v>
      </c>
      <c r="C1505" s="392" t="s">
        <v>60</v>
      </c>
      <c r="D1505" s="393">
        <v>14</v>
      </c>
      <c r="E1505" s="393">
        <v>0.4</v>
      </c>
      <c r="F1505" s="394"/>
      <c r="G1505" s="394"/>
      <c r="H1505" s="394" t="s">
        <v>100</v>
      </c>
      <c r="I1505" s="394"/>
      <c r="J1505" s="392">
        <v>577.31958799999995</v>
      </c>
      <c r="K1505" s="393">
        <v>159.793814</v>
      </c>
      <c r="L1505" s="392">
        <v>225.98258000000001</v>
      </c>
      <c r="M1505" s="393">
        <v>2</v>
      </c>
      <c r="N1505" s="392">
        <v>597.93814399999997</v>
      </c>
      <c r="O1505" s="393">
        <v>36.0824742</v>
      </c>
      <c r="P1505" s="392">
        <v>51.028324400000002</v>
      </c>
      <c r="Q1505" s="393">
        <v>2</v>
      </c>
      <c r="R1505" s="392">
        <v>3.5091320000000002E-2</v>
      </c>
      <c r="S1505" s="392">
        <v>8.0251829999999996E-2</v>
      </c>
      <c r="T1505" s="392">
        <f t="shared" si="23"/>
        <v>1.7543859052016015E-2</v>
      </c>
      <c r="U1505" s="392"/>
    </row>
    <row r="1506" spans="1:21">
      <c r="A1506" s="392" t="s">
        <v>2238</v>
      </c>
      <c r="B1506" s="392" t="s">
        <v>44</v>
      </c>
      <c r="C1506" s="392" t="s">
        <v>60</v>
      </c>
      <c r="D1506" s="393">
        <v>21</v>
      </c>
      <c r="E1506" s="393">
        <v>0.6</v>
      </c>
      <c r="F1506" s="394"/>
      <c r="G1506" s="394"/>
      <c r="H1506" s="394" t="s">
        <v>100</v>
      </c>
      <c r="I1506" s="394"/>
      <c r="J1506" s="392">
        <v>701.03092800000002</v>
      </c>
      <c r="K1506" s="393">
        <v>170.103093</v>
      </c>
      <c r="L1506" s="392">
        <v>240.56210100000001</v>
      </c>
      <c r="M1506" s="393">
        <v>2</v>
      </c>
      <c r="N1506" s="392">
        <v>489.69072199999999</v>
      </c>
      <c r="O1506" s="393">
        <v>97.938144300000005</v>
      </c>
      <c r="P1506" s="392">
        <v>138.50545199999999</v>
      </c>
      <c r="Q1506" s="393">
        <v>2</v>
      </c>
      <c r="R1506" s="392">
        <v>-0.35877798999999999</v>
      </c>
      <c r="S1506" s="392">
        <v>9.8877594999999999E-2</v>
      </c>
      <c r="T1506" s="392">
        <f t="shared" si="23"/>
        <v>-0.17748917725649821</v>
      </c>
      <c r="U1506" s="392"/>
    </row>
    <row r="1507" spans="1:21">
      <c r="A1507" s="392" t="s">
        <v>2238</v>
      </c>
      <c r="B1507" s="392" t="s">
        <v>44</v>
      </c>
      <c r="C1507" s="392" t="s">
        <v>60</v>
      </c>
      <c r="D1507" s="393">
        <v>28</v>
      </c>
      <c r="E1507" s="393">
        <v>0.8</v>
      </c>
      <c r="F1507" s="394"/>
      <c r="G1507" s="394"/>
      <c r="H1507" s="394" t="s">
        <v>100</v>
      </c>
      <c r="I1507" s="394"/>
      <c r="J1507" s="392">
        <v>752.57731999999999</v>
      </c>
      <c r="K1507" s="393">
        <v>56.701030899999999</v>
      </c>
      <c r="L1507" s="392">
        <v>80.187366900000001</v>
      </c>
      <c r="M1507" s="393">
        <v>2</v>
      </c>
      <c r="N1507" s="392">
        <v>484.53608200000002</v>
      </c>
      <c r="O1507" s="393">
        <v>20.618556699999999</v>
      </c>
      <c r="P1507" s="392">
        <v>29.159042500000002</v>
      </c>
      <c r="Q1507" s="393">
        <v>2</v>
      </c>
      <c r="R1507" s="392">
        <v>-0.44031184000000001</v>
      </c>
      <c r="S1507" s="392">
        <v>7.4872610000000003E-3</v>
      </c>
      <c r="T1507" s="392">
        <f t="shared" si="23"/>
        <v>-0.21666666739416665</v>
      </c>
      <c r="U1507" s="392"/>
    </row>
    <row r="1508" spans="1:21">
      <c r="A1508" s="392" t="s">
        <v>2238</v>
      </c>
      <c r="B1508" s="392" t="s">
        <v>44</v>
      </c>
      <c r="C1508" s="392" t="s">
        <v>60</v>
      </c>
      <c r="D1508" s="393">
        <v>35</v>
      </c>
      <c r="E1508" s="393">
        <v>1</v>
      </c>
      <c r="F1508" s="394"/>
      <c r="G1508" s="394"/>
      <c r="H1508" s="394" t="s">
        <v>100</v>
      </c>
      <c r="I1508" s="394" t="s">
        <v>100</v>
      </c>
      <c r="J1508" s="392">
        <v>603.09278400000005</v>
      </c>
      <c r="K1508" s="393">
        <v>139.17525800000001</v>
      </c>
      <c r="L1508" s="392">
        <v>196.82353699999999</v>
      </c>
      <c r="M1508" s="393">
        <v>2</v>
      </c>
      <c r="N1508" s="392">
        <v>396.90721600000001</v>
      </c>
      <c r="O1508" s="393">
        <v>41.237113399999998</v>
      </c>
      <c r="P1508" s="392">
        <v>58.318085000000004</v>
      </c>
      <c r="Q1508" s="393">
        <v>2</v>
      </c>
      <c r="R1508" s="392">
        <v>-0.41836851000000003</v>
      </c>
      <c r="S1508" s="392">
        <v>6.4048837999999997E-2</v>
      </c>
      <c r="T1508" s="392">
        <f t="shared" si="23"/>
        <v>-0.20618556800000004</v>
      </c>
      <c r="U1508" s="392"/>
    </row>
    <row r="1509" spans="1:21">
      <c r="A1509" s="392" t="s">
        <v>1555</v>
      </c>
      <c r="B1509" s="392" t="s">
        <v>44</v>
      </c>
      <c r="C1509" s="392" t="s">
        <v>60</v>
      </c>
      <c r="D1509" s="393">
        <v>183</v>
      </c>
      <c r="E1509" s="393">
        <v>0.22209999999999999</v>
      </c>
      <c r="F1509" s="394"/>
      <c r="G1509" s="394"/>
      <c r="H1509" s="394" t="s">
        <v>100</v>
      </c>
      <c r="I1509" s="394"/>
      <c r="J1509" s="392">
        <v>1.3280143499999999</v>
      </c>
      <c r="K1509" s="392">
        <v>1.0075343999999999</v>
      </c>
      <c r="L1509" s="392">
        <v>4.2746064500000003</v>
      </c>
      <c r="M1509" s="393">
        <v>18</v>
      </c>
      <c r="N1509" s="392">
        <v>0.21094584999999999</v>
      </c>
      <c r="O1509" s="392">
        <v>8.4473790000000007E-2</v>
      </c>
      <c r="P1509" s="392">
        <v>0.35839194000000002</v>
      </c>
      <c r="Q1509" s="393">
        <v>18</v>
      </c>
      <c r="R1509" s="392">
        <v>-1.8398386600000001</v>
      </c>
      <c r="S1509" s="392">
        <v>0.735953513</v>
      </c>
      <c r="T1509" s="392">
        <f t="shared" si="23"/>
        <v>-0.72585925224057113</v>
      </c>
      <c r="U1509" s="392"/>
    </row>
    <row r="1510" spans="1:21">
      <c r="A1510" s="392" t="s">
        <v>1555</v>
      </c>
      <c r="B1510" s="392" t="s">
        <v>44</v>
      </c>
      <c r="C1510" s="392" t="s">
        <v>60</v>
      </c>
      <c r="D1510" s="393">
        <v>458</v>
      </c>
      <c r="E1510" s="393">
        <v>0.55579999999999996</v>
      </c>
      <c r="F1510" s="394"/>
      <c r="G1510" s="394"/>
      <c r="H1510" s="394" t="s">
        <v>100</v>
      </c>
      <c r="I1510" s="394"/>
      <c r="J1510" s="392">
        <v>1.50483463</v>
      </c>
      <c r="K1510" s="392">
        <v>0.47050630999999998</v>
      </c>
      <c r="L1510" s="392">
        <v>1.9961892000000001</v>
      </c>
      <c r="M1510" s="393">
        <v>18</v>
      </c>
      <c r="N1510" s="392">
        <v>0.44217863000000002</v>
      </c>
      <c r="O1510" s="392">
        <v>0.17510497</v>
      </c>
      <c r="P1510" s="392">
        <v>0.74290745000000002</v>
      </c>
      <c r="Q1510" s="393">
        <v>18</v>
      </c>
      <c r="R1510" s="392">
        <v>-1.22472435</v>
      </c>
      <c r="S1510" s="392">
        <v>0.25457822099999999</v>
      </c>
      <c r="T1510" s="392">
        <f t="shared" si="23"/>
        <v>-0.54578775698733561</v>
      </c>
      <c r="U1510" s="392"/>
    </row>
    <row r="1511" spans="1:21">
      <c r="A1511" s="392" t="s">
        <v>1555</v>
      </c>
      <c r="B1511" s="392" t="s">
        <v>44</v>
      </c>
      <c r="C1511" s="392" t="s">
        <v>60</v>
      </c>
      <c r="D1511" s="393">
        <v>824</v>
      </c>
      <c r="E1511" s="393">
        <v>1</v>
      </c>
      <c r="F1511" s="394"/>
      <c r="G1511" s="394"/>
      <c r="H1511" s="394" t="s">
        <v>100</v>
      </c>
      <c r="I1511" s="394" t="s">
        <v>100</v>
      </c>
      <c r="J1511" s="392">
        <v>4.2766507999999996</v>
      </c>
      <c r="K1511" s="392">
        <v>0.84604301999999998</v>
      </c>
      <c r="L1511" s="392">
        <v>3.58945655</v>
      </c>
      <c r="M1511" s="393">
        <v>18</v>
      </c>
      <c r="N1511" s="392">
        <v>6.1499479499999996</v>
      </c>
      <c r="O1511" s="392">
        <v>2.1926554700000001</v>
      </c>
      <c r="P1511" s="392">
        <v>9.3026493000000006</v>
      </c>
      <c r="Q1511" s="393">
        <v>18</v>
      </c>
      <c r="R1511" s="392">
        <v>0.36327344</v>
      </c>
      <c r="S1511" s="392">
        <v>0.16625140499999999</v>
      </c>
      <c r="T1511" s="392">
        <f t="shared" si="23"/>
        <v>0.17966521920679071</v>
      </c>
      <c r="U1511" s="392"/>
    </row>
    <row r="1512" spans="1:21">
      <c r="A1512" s="392" t="s">
        <v>1559</v>
      </c>
      <c r="B1512" s="392" t="s">
        <v>44</v>
      </c>
      <c r="C1512" s="392" t="s">
        <v>60</v>
      </c>
      <c r="D1512" s="393">
        <v>183</v>
      </c>
      <c r="E1512" s="393">
        <v>0.22209999999999999</v>
      </c>
      <c r="F1512" s="394"/>
      <c r="G1512" s="394"/>
      <c r="H1512" s="394" t="s">
        <v>100</v>
      </c>
      <c r="I1512" s="394"/>
      <c r="J1512" s="392">
        <v>1.3270705300000001</v>
      </c>
      <c r="K1512" s="392">
        <v>1.01435852</v>
      </c>
      <c r="L1512" s="392">
        <v>4.3035587299999998</v>
      </c>
      <c r="M1512" s="393">
        <v>18</v>
      </c>
      <c r="N1512" s="392">
        <v>0.26439789000000002</v>
      </c>
      <c r="O1512" s="392">
        <v>0.22261086999999999</v>
      </c>
      <c r="P1512" s="392">
        <v>0.94445793</v>
      </c>
      <c r="Q1512" s="393">
        <v>18</v>
      </c>
      <c r="R1512" s="392">
        <v>-1.6132740400000001</v>
      </c>
      <c r="S1512" s="392">
        <v>1.2931315109999999</v>
      </c>
      <c r="T1512" s="392">
        <f t="shared" si="23"/>
        <v>-0.66773089974352129</v>
      </c>
      <c r="U1512" s="392"/>
    </row>
    <row r="1513" spans="1:21">
      <c r="A1513" s="392" t="s">
        <v>1559</v>
      </c>
      <c r="B1513" s="392" t="s">
        <v>44</v>
      </c>
      <c r="C1513" s="392" t="s">
        <v>60</v>
      </c>
      <c r="D1513" s="393">
        <v>458</v>
      </c>
      <c r="E1513" s="393">
        <v>0.55579999999999996</v>
      </c>
      <c r="F1513" s="394"/>
      <c r="G1513" s="394"/>
      <c r="H1513" s="394" t="s">
        <v>100</v>
      </c>
      <c r="I1513" s="394"/>
      <c r="J1513" s="392">
        <v>1.50483463</v>
      </c>
      <c r="K1513" s="392">
        <v>0.47050630999999998</v>
      </c>
      <c r="L1513" s="392">
        <v>1.9961892000000001</v>
      </c>
      <c r="M1513" s="393">
        <v>18</v>
      </c>
      <c r="N1513" s="392">
        <v>0.62513489</v>
      </c>
      <c r="O1513" s="392">
        <v>0.19419916000000001</v>
      </c>
      <c r="P1513" s="392">
        <v>0.82391725999999998</v>
      </c>
      <c r="Q1513" s="393">
        <v>18</v>
      </c>
      <c r="R1513" s="392">
        <v>-0.87847083999999998</v>
      </c>
      <c r="S1513" s="392">
        <v>0.19426265300000001</v>
      </c>
      <c r="T1513" s="392">
        <f t="shared" si="23"/>
        <v>-0.41301048289179271</v>
      </c>
      <c r="U1513" s="392"/>
    </row>
    <row r="1514" spans="1:21">
      <c r="A1514" s="392" t="s">
        <v>1559</v>
      </c>
      <c r="B1514" s="392" t="s">
        <v>44</v>
      </c>
      <c r="C1514" s="392" t="s">
        <v>60</v>
      </c>
      <c r="D1514" s="393">
        <v>824</v>
      </c>
      <c r="E1514" s="393">
        <v>1</v>
      </c>
      <c r="F1514" s="394"/>
      <c r="G1514" s="394"/>
      <c r="H1514" s="394" t="s">
        <v>100</v>
      </c>
      <c r="I1514" s="394" t="s">
        <v>100</v>
      </c>
      <c r="J1514" s="392">
        <v>4.2766507999999996</v>
      </c>
      <c r="K1514" s="392">
        <v>0.84604301999999998</v>
      </c>
      <c r="L1514" s="392">
        <v>3.58945655</v>
      </c>
      <c r="M1514" s="393">
        <v>18</v>
      </c>
      <c r="N1514" s="392">
        <v>2.52542373</v>
      </c>
      <c r="O1514" s="392">
        <v>1.2034286999999999</v>
      </c>
      <c r="P1514" s="392">
        <v>5.1057155700000001</v>
      </c>
      <c r="Q1514" s="393">
        <v>18</v>
      </c>
      <c r="R1514" s="392">
        <v>-0.52676131999999998</v>
      </c>
      <c r="S1514" s="392">
        <v>0.26621259200000003</v>
      </c>
      <c r="T1514" s="392">
        <f t="shared" si="23"/>
        <v>-0.25745484885182518</v>
      </c>
      <c r="U1514" s="392"/>
    </row>
    <row r="1515" spans="1:21">
      <c r="A1515" s="392" t="s">
        <v>1560</v>
      </c>
      <c r="B1515" s="392" t="s">
        <v>44</v>
      </c>
      <c r="C1515" s="392" t="s">
        <v>60</v>
      </c>
      <c r="D1515" s="393">
        <v>183</v>
      </c>
      <c r="E1515" s="393">
        <v>0.22209999999999999</v>
      </c>
      <c r="F1515" s="394"/>
      <c r="G1515" s="394"/>
      <c r="H1515" s="394" t="s">
        <v>100</v>
      </c>
      <c r="I1515" s="394"/>
      <c r="J1515" s="392">
        <v>1.3270705300000001</v>
      </c>
      <c r="K1515" s="392">
        <v>1.01435852</v>
      </c>
      <c r="L1515" s="392">
        <v>4.3035587299999998</v>
      </c>
      <c r="M1515" s="393">
        <v>18</v>
      </c>
      <c r="N1515" s="392">
        <v>0.63531009999999999</v>
      </c>
      <c r="O1515" s="392">
        <v>0.21960959999999999</v>
      </c>
      <c r="P1515" s="392">
        <v>0.93172460999999995</v>
      </c>
      <c r="Q1515" s="393">
        <v>18</v>
      </c>
      <c r="R1515" s="392">
        <v>-0.73661595000000002</v>
      </c>
      <c r="S1515" s="392">
        <v>0.70373481000000004</v>
      </c>
      <c r="T1515" s="392">
        <f t="shared" si="23"/>
        <v>-0.35251083272259981</v>
      </c>
      <c r="U1515" s="392"/>
    </row>
    <row r="1516" spans="1:21">
      <c r="A1516" s="392" t="s">
        <v>1560</v>
      </c>
      <c r="B1516" s="392" t="s">
        <v>44</v>
      </c>
      <c r="C1516" s="392" t="s">
        <v>60</v>
      </c>
      <c r="D1516" s="393">
        <v>458</v>
      </c>
      <c r="E1516" s="393">
        <v>0.55579999999999996</v>
      </c>
      <c r="F1516" s="394"/>
      <c r="G1516" s="394"/>
      <c r="H1516" s="394" t="s">
        <v>100</v>
      </c>
      <c r="I1516" s="394"/>
      <c r="J1516" s="392">
        <v>1.50483463</v>
      </c>
      <c r="K1516" s="392">
        <v>0.47050630999999998</v>
      </c>
      <c r="L1516" s="392">
        <v>1.9961892000000001</v>
      </c>
      <c r="M1516" s="393">
        <v>18</v>
      </c>
      <c r="N1516" s="392">
        <v>0.80770138999999996</v>
      </c>
      <c r="O1516" s="392">
        <v>0.64644155999999997</v>
      </c>
      <c r="P1516" s="392">
        <v>2.74261928</v>
      </c>
      <c r="Q1516" s="393">
        <v>18</v>
      </c>
      <c r="R1516" s="392">
        <v>-0.62224586999999998</v>
      </c>
      <c r="S1516" s="392">
        <v>0.73831390799999996</v>
      </c>
      <c r="T1516" s="392">
        <f t="shared" si="23"/>
        <v>-0.30145832712261927</v>
      </c>
      <c r="U1516" s="392"/>
    </row>
    <row r="1517" spans="1:21">
      <c r="A1517" s="392" t="s">
        <v>1560</v>
      </c>
      <c r="B1517" s="392" t="s">
        <v>44</v>
      </c>
      <c r="C1517" s="392" t="s">
        <v>60</v>
      </c>
      <c r="D1517" s="393">
        <v>824</v>
      </c>
      <c r="E1517" s="393">
        <v>1</v>
      </c>
      <c r="F1517" s="394"/>
      <c r="G1517" s="394"/>
      <c r="H1517" s="394" t="s">
        <v>100</v>
      </c>
      <c r="I1517" s="394" t="s">
        <v>100</v>
      </c>
      <c r="J1517" s="392">
        <v>4.2766507999999996</v>
      </c>
      <c r="K1517" s="392">
        <v>0.84604301999999998</v>
      </c>
      <c r="L1517" s="392">
        <v>3.58945655</v>
      </c>
      <c r="M1517" s="393">
        <v>18</v>
      </c>
      <c r="N1517" s="392">
        <v>2.23591951</v>
      </c>
      <c r="O1517" s="392">
        <v>0.72227226</v>
      </c>
      <c r="P1517" s="392">
        <v>3.0643416800000001</v>
      </c>
      <c r="Q1517" s="393">
        <v>18</v>
      </c>
      <c r="R1517" s="392">
        <v>-0.64851762000000002</v>
      </c>
      <c r="S1517" s="392">
        <v>0.14348538</v>
      </c>
      <c r="T1517" s="392">
        <f t="shared" si="23"/>
        <v>-0.31335266920135563</v>
      </c>
      <c r="U1517" s="392"/>
    </row>
    <row r="1518" spans="1:21">
      <c r="A1518" s="392" t="s">
        <v>1561</v>
      </c>
      <c r="B1518" s="392" t="s">
        <v>44</v>
      </c>
      <c r="C1518" s="392" t="s">
        <v>60</v>
      </c>
      <c r="D1518" s="393">
        <v>183</v>
      </c>
      <c r="E1518" s="393">
        <v>0.22209999999999999</v>
      </c>
      <c r="F1518" s="394"/>
      <c r="G1518" s="394"/>
      <c r="H1518" s="394" t="s">
        <v>100</v>
      </c>
      <c r="I1518" s="394"/>
      <c r="J1518" s="392">
        <v>0.66451592000000004</v>
      </c>
      <c r="K1518" s="392">
        <v>0.2426314</v>
      </c>
      <c r="L1518" s="392">
        <v>1.0293978500000001</v>
      </c>
      <c r="M1518" s="393">
        <v>18</v>
      </c>
      <c r="N1518" s="392">
        <v>7.0326139999999995E-2</v>
      </c>
      <c r="O1518" s="392">
        <v>4.4486610000000003E-2</v>
      </c>
      <c r="P1518" s="392">
        <v>0.18874071000000001</v>
      </c>
      <c r="Q1518" s="393">
        <v>18</v>
      </c>
      <c r="R1518" s="392">
        <v>-2.24591523</v>
      </c>
      <c r="S1518" s="392">
        <v>0.53346838100000005</v>
      </c>
      <c r="T1518" s="392">
        <f t="shared" si="23"/>
        <v>-0.80859522384987048</v>
      </c>
      <c r="U1518" s="392"/>
    </row>
    <row r="1519" spans="1:21">
      <c r="A1519" s="392" t="s">
        <v>1561</v>
      </c>
      <c r="B1519" s="392" t="s">
        <v>44</v>
      </c>
      <c r="C1519" s="392" t="s">
        <v>60</v>
      </c>
      <c r="D1519" s="393">
        <v>458</v>
      </c>
      <c r="E1519" s="393">
        <v>0.55579999999999996</v>
      </c>
      <c r="F1519" s="394"/>
      <c r="G1519" s="394"/>
      <c r="H1519" s="394" t="s">
        <v>100</v>
      </c>
      <c r="I1519" s="394"/>
      <c r="J1519" s="392">
        <v>0.75484720000000005</v>
      </c>
      <c r="K1519" s="392">
        <v>0.16203820999999999</v>
      </c>
      <c r="L1519" s="392">
        <v>0.68746991000000002</v>
      </c>
      <c r="M1519" s="393">
        <v>18</v>
      </c>
      <c r="N1519" s="392">
        <v>0.44125577999999999</v>
      </c>
      <c r="O1519" s="392">
        <v>0.13011908</v>
      </c>
      <c r="P1519" s="392">
        <v>0.55204852000000004</v>
      </c>
      <c r="Q1519" s="393">
        <v>18</v>
      </c>
      <c r="R1519" s="392">
        <v>-0.53689063999999997</v>
      </c>
      <c r="S1519" s="392">
        <v>0.13303678299999999</v>
      </c>
      <c r="T1519" s="392">
        <f t="shared" si="23"/>
        <v>-0.26217760948977825</v>
      </c>
      <c r="U1519" s="392"/>
    </row>
    <row r="1520" spans="1:21">
      <c r="A1520" s="392" t="s">
        <v>1561</v>
      </c>
      <c r="B1520" s="392" t="s">
        <v>44</v>
      </c>
      <c r="C1520" s="392" t="s">
        <v>60</v>
      </c>
      <c r="D1520" s="393">
        <v>824</v>
      </c>
      <c r="E1520" s="393">
        <v>1</v>
      </c>
      <c r="F1520" s="394"/>
      <c r="G1520" s="394"/>
      <c r="H1520" s="394" t="s">
        <v>100</v>
      </c>
      <c r="I1520" s="394" t="s">
        <v>100</v>
      </c>
      <c r="J1520" s="392">
        <v>1.4653377000000001</v>
      </c>
      <c r="K1520" s="392">
        <v>0.35695402999999998</v>
      </c>
      <c r="L1520" s="392">
        <v>1.5144276699999999</v>
      </c>
      <c r="M1520" s="393">
        <v>18</v>
      </c>
      <c r="N1520" s="392">
        <v>1.7959424799999999</v>
      </c>
      <c r="O1520" s="392">
        <v>0.48026727000000002</v>
      </c>
      <c r="P1520" s="392">
        <v>2.0376014599999999</v>
      </c>
      <c r="Q1520" s="393">
        <v>18</v>
      </c>
      <c r="R1520" s="392">
        <v>0.20344420999999999</v>
      </c>
      <c r="S1520" s="392">
        <v>0.130852581</v>
      </c>
      <c r="T1520" s="392">
        <f t="shared" si="23"/>
        <v>0.10137270082694944</v>
      </c>
      <c r="U1520" s="392"/>
    </row>
    <row r="1521" spans="1:21">
      <c r="A1521" s="392" t="s">
        <v>1563</v>
      </c>
      <c r="B1521" s="392" t="s">
        <v>44</v>
      </c>
      <c r="C1521" s="392" t="s">
        <v>60</v>
      </c>
      <c r="D1521" s="393">
        <v>183</v>
      </c>
      <c r="E1521" s="393">
        <v>0.22209999999999999</v>
      </c>
      <c r="F1521" s="394"/>
      <c r="G1521" s="394"/>
      <c r="H1521" s="394" t="s">
        <v>100</v>
      </c>
      <c r="I1521" s="394"/>
      <c r="J1521" s="392">
        <v>0.76621083999999995</v>
      </c>
      <c r="K1521" s="392">
        <v>0.22819088000000001</v>
      </c>
      <c r="L1521" s="392">
        <v>0.96813188999999999</v>
      </c>
      <c r="M1521" s="393">
        <v>18</v>
      </c>
      <c r="N1521" s="392">
        <v>0.14431817999999999</v>
      </c>
      <c r="O1521" s="392">
        <v>9.6212119999999998E-2</v>
      </c>
      <c r="P1521" s="392">
        <v>0.40819346000000001</v>
      </c>
      <c r="Q1521" s="393">
        <v>18</v>
      </c>
      <c r="R1521" s="392">
        <v>-1.6694369200000001</v>
      </c>
      <c r="S1521" s="392">
        <v>0.53313961399999998</v>
      </c>
      <c r="T1521" s="392">
        <f t="shared" si="23"/>
        <v>-0.68300147094707653</v>
      </c>
      <c r="U1521" s="392"/>
    </row>
    <row r="1522" spans="1:21">
      <c r="A1522" s="392" t="s">
        <v>1563</v>
      </c>
      <c r="B1522" s="392" t="s">
        <v>44</v>
      </c>
      <c r="C1522" s="392" t="s">
        <v>60</v>
      </c>
      <c r="D1522" s="393">
        <v>458</v>
      </c>
      <c r="E1522" s="393">
        <v>0.55579999999999996</v>
      </c>
      <c r="F1522" s="394"/>
      <c r="G1522" s="394"/>
      <c r="H1522" s="394" t="s">
        <v>100</v>
      </c>
      <c r="I1522" s="394"/>
      <c r="J1522" s="392">
        <v>0.75484720000000005</v>
      </c>
      <c r="K1522" s="392">
        <v>0.16203820999999999</v>
      </c>
      <c r="L1522" s="392">
        <v>0.68746991000000002</v>
      </c>
      <c r="M1522" s="393">
        <v>18</v>
      </c>
      <c r="N1522" s="392">
        <v>0.39423471999999998</v>
      </c>
      <c r="O1522" s="392">
        <v>0.17844308</v>
      </c>
      <c r="P1522" s="392">
        <v>0.75706989000000002</v>
      </c>
      <c r="Q1522" s="393">
        <v>18</v>
      </c>
      <c r="R1522" s="392">
        <v>-0.64956888000000002</v>
      </c>
      <c r="S1522" s="392">
        <v>0.25095580499999998</v>
      </c>
      <c r="T1522" s="392">
        <f t="shared" si="23"/>
        <v>-0.31382660689674768</v>
      </c>
      <c r="U1522" s="392"/>
    </row>
    <row r="1523" spans="1:21">
      <c r="A1523" s="392" t="s">
        <v>1563</v>
      </c>
      <c r="B1523" s="392" t="s">
        <v>44</v>
      </c>
      <c r="C1523" s="392" t="s">
        <v>60</v>
      </c>
      <c r="D1523" s="393">
        <v>824</v>
      </c>
      <c r="E1523" s="393">
        <v>1</v>
      </c>
      <c r="F1523" s="394"/>
      <c r="G1523" s="394"/>
      <c r="H1523" s="394" t="s">
        <v>100</v>
      </c>
      <c r="I1523" s="394" t="s">
        <v>100</v>
      </c>
      <c r="J1523" s="392">
        <v>1.4653377000000001</v>
      </c>
      <c r="K1523" s="392">
        <v>0.35695402999999998</v>
      </c>
      <c r="L1523" s="392">
        <v>1.5144276699999999</v>
      </c>
      <c r="M1523" s="393">
        <v>18</v>
      </c>
      <c r="N1523" s="392">
        <v>0.83118259000000005</v>
      </c>
      <c r="O1523" s="392">
        <v>0.42020898000000001</v>
      </c>
      <c r="P1523" s="392">
        <v>1.7827957000000001</v>
      </c>
      <c r="Q1523" s="393">
        <v>18</v>
      </c>
      <c r="R1523" s="392">
        <v>-0.56699151000000003</v>
      </c>
      <c r="S1523" s="392">
        <v>0.31492663599999998</v>
      </c>
      <c r="T1523" s="392">
        <f t="shared" si="23"/>
        <v>-0.27613738609729416</v>
      </c>
      <c r="U1523" s="392"/>
    </row>
    <row r="1524" spans="1:21">
      <c r="A1524" s="392" t="s">
        <v>1564</v>
      </c>
      <c r="B1524" s="392" t="s">
        <v>44</v>
      </c>
      <c r="C1524" s="392" t="s">
        <v>60</v>
      </c>
      <c r="D1524" s="393">
        <v>183</v>
      </c>
      <c r="E1524" s="393">
        <v>0.22209999999999999</v>
      </c>
      <c r="F1524" s="394"/>
      <c r="G1524" s="394"/>
      <c r="H1524" s="394" t="s">
        <v>100</v>
      </c>
      <c r="I1524" s="394"/>
      <c r="J1524" s="392">
        <v>0.66451592000000004</v>
      </c>
      <c r="K1524" s="392">
        <v>0.2426314</v>
      </c>
      <c r="L1524" s="392">
        <v>1.0293978500000001</v>
      </c>
      <c r="M1524" s="393">
        <v>18</v>
      </c>
      <c r="N1524" s="392">
        <v>0.41357216000000002</v>
      </c>
      <c r="O1524" s="392">
        <v>0.31713171000000001</v>
      </c>
      <c r="P1524" s="392">
        <v>1.34547588</v>
      </c>
      <c r="Q1524" s="393">
        <v>18</v>
      </c>
      <c r="R1524" s="392">
        <v>-0.47422681999999999</v>
      </c>
      <c r="S1524" s="392">
        <v>0.72131548700000003</v>
      </c>
      <c r="T1524" s="392">
        <f t="shared" si="23"/>
        <v>-0.23276740060051493</v>
      </c>
      <c r="U1524" s="392"/>
    </row>
    <row r="1525" spans="1:21">
      <c r="A1525" s="392" t="s">
        <v>1564</v>
      </c>
      <c r="B1525" s="392" t="s">
        <v>44</v>
      </c>
      <c r="C1525" s="392" t="s">
        <v>60</v>
      </c>
      <c r="D1525" s="393">
        <v>458</v>
      </c>
      <c r="E1525" s="393">
        <v>0.55579999999999996</v>
      </c>
      <c r="F1525" s="394"/>
      <c r="G1525" s="394"/>
      <c r="H1525" s="394" t="s">
        <v>100</v>
      </c>
      <c r="I1525" s="394"/>
      <c r="J1525" s="392">
        <v>0.75484720000000005</v>
      </c>
      <c r="K1525" s="392">
        <v>0.16203820999999999</v>
      </c>
      <c r="L1525" s="392">
        <v>0.68746991000000002</v>
      </c>
      <c r="M1525" s="393">
        <v>18</v>
      </c>
      <c r="N1525" s="392">
        <v>0.42227786</v>
      </c>
      <c r="O1525" s="392">
        <v>0.16149321999999999</v>
      </c>
      <c r="P1525" s="392">
        <v>0.68515771999999997</v>
      </c>
      <c r="Q1525" s="393">
        <v>18</v>
      </c>
      <c r="R1525" s="392">
        <v>-0.58085180000000003</v>
      </c>
      <c r="S1525" s="392">
        <v>0.19233588200000001</v>
      </c>
      <c r="T1525" s="392">
        <f t="shared" si="23"/>
        <v>-0.28252676907583635</v>
      </c>
      <c r="U1525" s="392"/>
    </row>
    <row r="1526" spans="1:21">
      <c r="A1526" s="392" t="s">
        <v>1564</v>
      </c>
      <c r="B1526" s="392" t="s">
        <v>44</v>
      </c>
      <c r="C1526" s="392" t="s">
        <v>60</v>
      </c>
      <c r="D1526" s="393">
        <v>824</v>
      </c>
      <c r="E1526" s="393">
        <v>1</v>
      </c>
      <c r="F1526" s="394"/>
      <c r="G1526" s="394"/>
      <c r="H1526" s="394" t="s">
        <v>100</v>
      </c>
      <c r="I1526" s="394" t="s">
        <v>100</v>
      </c>
      <c r="J1526" s="392">
        <v>1.4653377000000001</v>
      </c>
      <c r="K1526" s="392">
        <v>0.35695402999999998</v>
      </c>
      <c r="L1526" s="392">
        <v>1.5144276699999999</v>
      </c>
      <c r="M1526" s="393">
        <v>18</v>
      </c>
      <c r="N1526" s="392">
        <v>0.75729327000000002</v>
      </c>
      <c r="O1526" s="392">
        <v>0.23597799</v>
      </c>
      <c r="P1526" s="392">
        <v>1.00116983</v>
      </c>
      <c r="Q1526" s="393">
        <v>18</v>
      </c>
      <c r="R1526" s="392">
        <v>-0.66009041000000002</v>
      </c>
      <c r="S1526" s="392">
        <v>0.15643922800000001</v>
      </c>
      <c r="T1526" s="392">
        <f t="shared" si="23"/>
        <v>-0.31856139843133746</v>
      </c>
      <c r="U1526" s="392"/>
    </row>
    <row r="1527" spans="1:21">
      <c r="A1527" s="392" t="s">
        <v>1026</v>
      </c>
      <c r="B1527" s="392" t="s">
        <v>44</v>
      </c>
      <c r="C1527" s="392" t="s">
        <v>60</v>
      </c>
      <c r="D1527" s="393">
        <v>0</v>
      </c>
      <c r="E1527" s="393">
        <v>0</v>
      </c>
      <c r="F1527" s="394" t="s">
        <v>100</v>
      </c>
      <c r="G1527" s="394"/>
      <c r="H1527" s="394"/>
      <c r="I1527" s="394"/>
      <c r="J1527" s="392">
        <v>5294.1176500000001</v>
      </c>
      <c r="K1527" s="393">
        <v>185.75851399999999</v>
      </c>
      <c r="L1527" s="392">
        <v>321.74318399999999</v>
      </c>
      <c r="M1527" s="393">
        <v>3</v>
      </c>
      <c r="N1527" s="392">
        <v>5201.2383900000004</v>
      </c>
      <c r="O1527" s="393">
        <v>278.63777099999999</v>
      </c>
      <c r="P1527" s="392">
        <v>482.61477600000001</v>
      </c>
      <c r="Q1527" s="393">
        <v>3</v>
      </c>
      <c r="R1527" s="392">
        <v>-1.7699579999999999E-2</v>
      </c>
      <c r="S1527" s="392">
        <v>4.1010459999999997E-3</v>
      </c>
      <c r="T1527" s="392">
        <f t="shared" si="23"/>
        <v>-8.8495578088077613E-3</v>
      </c>
      <c r="U1527" s="392"/>
    </row>
    <row r="1528" spans="1:21">
      <c r="A1528" s="392" t="s">
        <v>1026</v>
      </c>
      <c r="B1528" s="392" t="s">
        <v>44</v>
      </c>
      <c r="C1528" s="392" t="s">
        <v>60</v>
      </c>
      <c r="D1528" s="393">
        <v>1</v>
      </c>
      <c r="E1528" s="393">
        <v>4.7600000000000003E-2</v>
      </c>
      <c r="F1528" s="394"/>
      <c r="G1528" s="394" t="s">
        <v>100</v>
      </c>
      <c r="H1528" s="394" t="s">
        <v>100</v>
      </c>
      <c r="I1528" s="394"/>
      <c r="J1528" s="392">
        <v>10959.7523</v>
      </c>
      <c r="K1528" s="393">
        <v>650.15479900000003</v>
      </c>
      <c r="L1528" s="392">
        <v>1126.10114</v>
      </c>
      <c r="M1528" s="393">
        <v>3</v>
      </c>
      <c r="N1528" s="392">
        <v>7708.9783299999999</v>
      </c>
      <c r="O1528" s="393">
        <v>464.39628499999998</v>
      </c>
      <c r="P1528" s="392">
        <v>804.35796000000005</v>
      </c>
      <c r="Q1528" s="393">
        <v>3</v>
      </c>
      <c r="R1528" s="392">
        <v>-0.35184401999999998</v>
      </c>
      <c r="S1528" s="392">
        <v>7.1480770000000001E-3</v>
      </c>
      <c r="T1528" s="392">
        <f t="shared" si="23"/>
        <v>-0.17412935214653105</v>
      </c>
      <c r="U1528" s="392"/>
    </row>
    <row r="1529" spans="1:21">
      <c r="A1529" s="392" t="s">
        <v>1026</v>
      </c>
      <c r="B1529" s="392" t="s">
        <v>44</v>
      </c>
      <c r="C1529" s="392" t="s">
        <v>60</v>
      </c>
      <c r="D1529" s="393">
        <v>3</v>
      </c>
      <c r="E1529" s="393">
        <v>0.1429</v>
      </c>
      <c r="F1529" s="394"/>
      <c r="G1529" s="394"/>
      <c r="H1529" s="394" t="s">
        <v>100</v>
      </c>
      <c r="I1529" s="394"/>
      <c r="J1529" s="392">
        <v>10866.873100000001</v>
      </c>
      <c r="K1529" s="393">
        <v>650.15479900000003</v>
      </c>
      <c r="L1529" s="392">
        <v>1126.10114</v>
      </c>
      <c r="M1529" s="393">
        <v>3</v>
      </c>
      <c r="N1529" s="392">
        <v>7430.3405599999996</v>
      </c>
      <c r="O1529" s="393">
        <v>464.39628499999998</v>
      </c>
      <c r="P1529" s="392">
        <v>804.35796000000005</v>
      </c>
      <c r="Q1529" s="393">
        <v>3</v>
      </c>
      <c r="R1529" s="392">
        <v>-0.38014730000000002</v>
      </c>
      <c r="S1529" s="392">
        <v>7.4857659999999996E-3</v>
      </c>
      <c r="T1529" s="392">
        <f t="shared" si="23"/>
        <v>-0.18781726025928697</v>
      </c>
      <c r="U1529" s="392"/>
    </row>
    <row r="1530" spans="1:21">
      <c r="A1530" s="392" t="s">
        <v>1026</v>
      </c>
      <c r="B1530" s="392" t="s">
        <v>44</v>
      </c>
      <c r="C1530" s="392" t="s">
        <v>60</v>
      </c>
      <c r="D1530" s="393">
        <v>7</v>
      </c>
      <c r="E1530" s="393">
        <v>0.33329999999999999</v>
      </c>
      <c r="F1530" s="394"/>
      <c r="G1530" s="394"/>
      <c r="H1530" s="394" t="s">
        <v>100</v>
      </c>
      <c r="I1530" s="394"/>
      <c r="J1530" s="392">
        <v>12167.182699999999</v>
      </c>
      <c r="K1530" s="393">
        <v>743.03405599999996</v>
      </c>
      <c r="L1530" s="392">
        <v>1286.9727399999999</v>
      </c>
      <c r="M1530" s="393">
        <v>3</v>
      </c>
      <c r="N1530" s="392">
        <v>8544.8916399999998</v>
      </c>
      <c r="O1530" s="393">
        <v>464.39628499999998</v>
      </c>
      <c r="P1530" s="392">
        <v>804.35796000000005</v>
      </c>
      <c r="Q1530" s="393">
        <v>3</v>
      </c>
      <c r="R1530" s="392">
        <v>-0.35340874999999999</v>
      </c>
      <c r="S1530" s="392">
        <v>6.6830730000000003E-3</v>
      </c>
      <c r="T1530" s="392">
        <f t="shared" si="23"/>
        <v>-0.17488789391821002</v>
      </c>
      <c r="U1530" s="392"/>
    </row>
    <row r="1531" spans="1:21">
      <c r="A1531" s="392" t="s">
        <v>1026</v>
      </c>
      <c r="B1531" s="392" t="s">
        <v>44</v>
      </c>
      <c r="C1531" s="392" t="s">
        <v>60</v>
      </c>
      <c r="D1531" s="393">
        <v>14</v>
      </c>
      <c r="E1531" s="393">
        <v>0.66669999999999996</v>
      </c>
      <c r="F1531" s="394"/>
      <c r="G1531" s="394"/>
      <c r="H1531" s="394" t="s">
        <v>100</v>
      </c>
      <c r="I1531" s="394"/>
      <c r="J1531" s="392">
        <v>15232.1981</v>
      </c>
      <c r="K1531" s="393">
        <v>743.03405599999996</v>
      </c>
      <c r="L1531" s="392">
        <v>1286.9727399999999</v>
      </c>
      <c r="M1531" s="393">
        <v>3</v>
      </c>
      <c r="N1531" s="392">
        <v>14860.6811</v>
      </c>
      <c r="O1531" s="393">
        <v>835.91331300000002</v>
      </c>
      <c r="P1531" s="392">
        <v>1447.8443299999999</v>
      </c>
      <c r="Q1531" s="393">
        <v>3</v>
      </c>
      <c r="R1531" s="392">
        <v>-2.469261E-2</v>
      </c>
      <c r="S1531" s="392">
        <v>5.5435980000000003E-3</v>
      </c>
      <c r="T1531" s="392">
        <f t="shared" si="23"/>
        <v>-1.2345678109790167E-2</v>
      </c>
      <c r="U1531" s="392"/>
    </row>
    <row r="1532" spans="1:21">
      <c r="A1532" s="392" t="s">
        <v>1026</v>
      </c>
      <c r="B1532" s="392" t="s">
        <v>44</v>
      </c>
      <c r="C1532" s="392" t="s">
        <v>60</v>
      </c>
      <c r="D1532" s="393">
        <v>21</v>
      </c>
      <c r="E1532" s="393">
        <v>1</v>
      </c>
      <c r="F1532" s="394"/>
      <c r="G1532" s="394"/>
      <c r="H1532" s="394" t="s">
        <v>100</v>
      </c>
      <c r="I1532" s="394" t="s">
        <v>100</v>
      </c>
      <c r="J1532" s="392">
        <v>27306.501499999998</v>
      </c>
      <c r="K1532" s="393">
        <v>1300.3096</v>
      </c>
      <c r="L1532" s="392">
        <v>2252.2022900000002</v>
      </c>
      <c r="M1532" s="393">
        <v>3</v>
      </c>
      <c r="N1532" s="392">
        <v>22383.900900000001</v>
      </c>
      <c r="O1532" s="393">
        <v>1114.55108</v>
      </c>
      <c r="P1532" s="392">
        <v>1930.4591</v>
      </c>
      <c r="Q1532" s="393">
        <v>3</v>
      </c>
      <c r="R1532" s="392">
        <v>-0.19878282999999999</v>
      </c>
      <c r="S1532" s="392">
        <v>4.7468700000000003E-3</v>
      </c>
      <c r="T1532" s="392">
        <f t="shared" si="23"/>
        <v>-9.9065420327527839E-2</v>
      </c>
      <c r="U1532" s="392"/>
    </row>
    <row r="1533" spans="1:21">
      <c r="A1533" s="392" t="s">
        <v>1027</v>
      </c>
      <c r="B1533" s="392" t="s">
        <v>44</v>
      </c>
      <c r="C1533" s="392" t="s">
        <v>60</v>
      </c>
      <c r="D1533" s="393">
        <v>0</v>
      </c>
      <c r="E1533" s="393">
        <v>0</v>
      </c>
      <c r="F1533" s="394" t="s">
        <v>100</v>
      </c>
      <c r="G1533" s="394"/>
      <c r="H1533" s="394"/>
      <c r="I1533" s="394"/>
      <c r="J1533" s="392">
        <v>5294.1176500000001</v>
      </c>
      <c r="K1533" s="393">
        <v>185.75851399999999</v>
      </c>
      <c r="L1533" s="392">
        <v>321.74318399999999</v>
      </c>
      <c r="M1533" s="393">
        <v>3</v>
      </c>
      <c r="N1533" s="392">
        <v>6873.06502</v>
      </c>
      <c r="O1533" s="393">
        <v>371.51702799999998</v>
      </c>
      <c r="P1533" s="392">
        <v>643.48636799999997</v>
      </c>
      <c r="Q1533" s="393">
        <v>3</v>
      </c>
      <c r="R1533" s="392">
        <v>0.26101383</v>
      </c>
      <c r="S1533" s="392">
        <v>4.1529890000000002E-3</v>
      </c>
      <c r="T1533" s="392">
        <f t="shared" si="23"/>
        <v>0.12977099241660353</v>
      </c>
      <c r="U1533" s="392"/>
    </row>
    <row r="1534" spans="1:21">
      <c r="A1534" s="392" t="s">
        <v>1027</v>
      </c>
      <c r="B1534" s="392" t="s">
        <v>44</v>
      </c>
      <c r="C1534" s="392" t="s">
        <v>60</v>
      </c>
      <c r="D1534" s="393">
        <v>1</v>
      </c>
      <c r="E1534" s="393">
        <v>4.7600000000000003E-2</v>
      </c>
      <c r="F1534" s="394"/>
      <c r="G1534" s="394" t="s">
        <v>100</v>
      </c>
      <c r="H1534" s="394" t="s">
        <v>100</v>
      </c>
      <c r="I1534" s="394"/>
      <c r="J1534" s="392">
        <v>10959.7523</v>
      </c>
      <c r="K1534" s="393">
        <v>650.15479900000003</v>
      </c>
      <c r="L1534" s="392">
        <v>1126.10114</v>
      </c>
      <c r="M1534" s="393">
        <v>3</v>
      </c>
      <c r="N1534" s="392">
        <v>9195.0464400000001</v>
      </c>
      <c r="O1534" s="393">
        <v>464.39628499999998</v>
      </c>
      <c r="P1534" s="392">
        <v>804.35796000000005</v>
      </c>
      <c r="Q1534" s="393">
        <v>3</v>
      </c>
      <c r="R1534" s="392">
        <v>-0.17556477000000001</v>
      </c>
      <c r="S1534" s="392">
        <v>6.0698640000000003E-3</v>
      </c>
      <c r="T1534" s="392">
        <f t="shared" si="23"/>
        <v>-8.7557602671451934E-2</v>
      </c>
      <c r="U1534" s="392"/>
    </row>
    <row r="1535" spans="1:21">
      <c r="A1535" s="392" t="s">
        <v>1027</v>
      </c>
      <c r="B1535" s="392" t="s">
        <v>44</v>
      </c>
      <c r="C1535" s="392" t="s">
        <v>60</v>
      </c>
      <c r="D1535" s="393">
        <v>3</v>
      </c>
      <c r="E1535" s="393">
        <v>0.1429</v>
      </c>
      <c r="F1535" s="394"/>
      <c r="G1535" s="394"/>
      <c r="H1535" s="394" t="s">
        <v>100</v>
      </c>
      <c r="I1535" s="394"/>
      <c r="J1535" s="392">
        <v>10866.873100000001</v>
      </c>
      <c r="K1535" s="393">
        <v>650.15479900000003</v>
      </c>
      <c r="L1535" s="392">
        <v>1126.10114</v>
      </c>
      <c r="M1535" s="393">
        <v>3</v>
      </c>
      <c r="N1535" s="392">
        <v>9195.0464400000001</v>
      </c>
      <c r="O1535" s="393">
        <v>464.39628499999998</v>
      </c>
      <c r="P1535" s="392">
        <v>804.35796000000005</v>
      </c>
      <c r="Q1535" s="393">
        <v>3</v>
      </c>
      <c r="R1535" s="392">
        <v>-0.16705407999999999</v>
      </c>
      <c r="S1535" s="392">
        <v>6.1302769999999999E-3</v>
      </c>
      <c r="T1535" s="392">
        <f t="shared" ref="T1535:T1598" si="24">(N1535-J1535)/(J1535+N1535)</f>
        <v>-8.3333334911779855E-2</v>
      </c>
      <c r="U1535" s="392"/>
    </row>
    <row r="1536" spans="1:21">
      <c r="A1536" s="392" t="s">
        <v>1027</v>
      </c>
      <c r="B1536" s="392" t="s">
        <v>44</v>
      </c>
      <c r="C1536" s="392" t="s">
        <v>60</v>
      </c>
      <c r="D1536" s="393">
        <v>7</v>
      </c>
      <c r="E1536" s="393">
        <v>0.33329999999999999</v>
      </c>
      <c r="F1536" s="394"/>
      <c r="G1536" s="394"/>
      <c r="H1536" s="394" t="s">
        <v>100</v>
      </c>
      <c r="I1536" s="394"/>
      <c r="J1536" s="392">
        <v>12167.182699999999</v>
      </c>
      <c r="K1536" s="393">
        <v>743.03405599999996</v>
      </c>
      <c r="L1536" s="392">
        <v>1286.9727399999999</v>
      </c>
      <c r="M1536" s="393">
        <v>3</v>
      </c>
      <c r="N1536" s="392">
        <v>9845.2012400000003</v>
      </c>
      <c r="O1536" s="393">
        <v>557.27554199999997</v>
      </c>
      <c r="P1536" s="392">
        <v>965.22955200000001</v>
      </c>
      <c r="Q1536" s="393">
        <v>3</v>
      </c>
      <c r="R1536" s="392">
        <v>-0.21175822999999999</v>
      </c>
      <c r="S1536" s="392">
        <v>6.933374E-3</v>
      </c>
      <c r="T1536" s="392">
        <f t="shared" si="24"/>
        <v>-0.10548523350896991</v>
      </c>
      <c r="U1536" s="392"/>
    </row>
    <row r="1537" spans="1:21">
      <c r="A1537" s="392" t="s">
        <v>1027</v>
      </c>
      <c r="B1537" s="392" t="s">
        <v>44</v>
      </c>
      <c r="C1537" s="392" t="s">
        <v>60</v>
      </c>
      <c r="D1537" s="393">
        <v>14</v>
      </c>
      <c r="E1537" s="393">
        <v>0.66669999999999996</v>
      </c>
      <c r="F1537" s="394"/>
      <c r="G1537" s="394"/>
      <c r="H1537" s="394" t="s">
        <v>100</v>
      </c>
      <c r="I1537" s="394"/>
      <c r="J1537" s="392">
        <v>15232.1981</v>
      </c>
      <c r="K1537" s="393">
        <v>743.03405599999996</v>
      </c>
      <c r="L1537" s="392">
        <v>1286.9727399999999</v>
      </c>
      <c r="M1537" s="393">
        <v>3</v>
      </c>
      <c r="N1537" s="392">
        <v>15232.1981</v>
      </c>
      <c r="O1537" s="393">
        <v>835.91331300000002</v>
      </c>
      <c r="P1537" s="392">
        <v>1447.8443299999999</v>
      </c>
      <c r="Q1537" s="393">
        <v>3</v>
      </c>
      <c r="R1537" s="392">
        <v>0</v>
      </c>
      <c r="S1537" s="392">
        <v>5.3911360000000004E-3</v>
      </c>
      <c r="T1537" s="392">
        <f t="shared" si="24"/>
        <v>0</v>
      </c>
      <c r="U1537" s="392"/>
    </row>
    <row r="1538" spans="1:21">
      <c r="A1538" s="392" t="s">
        <v>1027</v>
      </c>
      <c r="B1538" s="392" t="s">
        <v>44</v>
      </c>
      <c r="C1538" s="392" t="s">
        <v>60</v>
      </c>
      <c r="D1538" s="393">
        <v>21</v>
      </c>
      <c r="E1538" s="393">
        <v>1</v>
      </c>
      <c r="F1538" s="394"/>
      <c r="G1538" s="394"/>
      <c r="H1538" s="394" t="s">
        <v>100</v>
      </c>
      <c r="I1538" s="394" t="s">
        <v>100</v>
      </c>
      <c r="J1538" s="392">
        <v>27306.501499999998</v>
      </c>
      <c r="K1538" s="393">
        <v>1300.3096</v>
      </c>
      <c r="L1538" s="392">
        <v>2252.2022900000002</v>
      </c>
      <c r="M1538" s="393">
        <v>3</v>
      </c>
      <c r="N1538" s="392">
        <v>26934.984499999999</v>
      </c>
      <c r="O1538" s="393">
        <v>1300.3096</v>
      </c>
      <c r="P1538" s="392">
        <v>2252.2022900000002</v>
      </c>
      <c r="Q1538" s="393">
        <v>3</v>
      </c>
      <c r="R1538" s="392">
        <v>-1.369884E-2</v>
      </c>
      <c r="S1538" s="392">
        <v>4.5981329999999999E-3</v>
      </c>
      <c r="T1538" s="392">
        <f t="shared" si="24"/>
        <v>-6.8493145633952554E-3</v>
      </c>
      <c r="U1538" s="392"/>
    </row>
    <row r="1539" spans="1:21">
      <c r="A1539" s="392" t="s">
        <v>1028</v>
      </c>
      <c r="B1539" s="392" t="s">
        <v>44</v>
      </c>
      <c r="C1539" s="392" t="s">
        <v>60</v>
      </c>
      <c r="D1539" s="393">
        <v>0</v>
      </c>
      <c r="E1539" s="393">
        <v>0</v>
      </c>
      <c r="F1539" s="394" t="s">
        <v>100</v>
      </c>
      <c r="G1539" s="394"/>
      <c r="H1539" s="394"/>
      <c r="I1539" s="394"/>
      <c r="J1539" s="392">
        <v>5294.1176500000001</v>
      </c>
      <c r="K1539" s="393">
        <v>185.75851399999999</v>
      </c>
      <c r="L1539" s="392">
        <v>321.74318399999999</v>
      </c>
      <c r="M1539" s="393">
        <v>3</v>
      </c>
      <c r="N1539" s="392">
        <v>6687.3064999999997</v>
      </c>
      <c r="O1539" s="393">
        <v>371.51702799999998</v>
      </c>
      <c r="P1539" s="392">
        <v>643.48636799999997</v>
      </c>
      <c r="Q1539" s="393">
        <v>3</v>
      </c>
      <c r="R1539" s="392">
        <v>0.23361485000000001</v>
      </c>
      <c r="S1539" s="392">
        <v>4.3175679999999999E-3</v>
      </c>
      <c r="T1539" s="392">
        <f t="shared" si="24"/>
        <v>0.11627906937924401</v>
      </c>
      <c r="U1539" s="392"/>
    </row>
    <row r="1540" spans="1:21">
      <c r="A1540" s="392" t="s">
        <v>1028</v>
      </c>
      <c r="B1540" s="392" t="s">
        <v>44</v>
      </c>
      <c r="C1540" s="392" t="s">
        <v>60</v>
      </c>
      <c r="D1540" s="393">
        <v>1</v>
      </c>
      <c r="E1540" s="393">
        <v>4.7600000000000003E-2</v>
      </c>
      <c r="F1540" s="394"/>
      <c r="G1540" s="394" t="s">
        <v>100</v>
      </c>
      <c r="H1540" s="394" t="s">
        <v>100</v>
      </c>
      <c r="I1540" s="394"/>
      <c r="J1540" s="392">
        <v>10959.7523</v>
      </c>
      <c r="K1540" s="393">
        <v>650.15479900000003</v>
      </c>
      <c r="L1540" s="392">
        <v>1126.10114</v>
      </c>
      <c r="M1540" s="393">
        <v>3</v>
      </c>
      <c r="N1540" s="392">
        <v>9380.8049499999997</v>
      </c>
      <c r="O1540" s="393">
        <v>464.39628499999998</v>
      </c>
      <c r="P1540" s="392">
        <v>804.35796000000005</v>
      </c>
      <c r="Q1540" s="393">
        <v>3</v>
      </c>
      <c r="R1540" s="392">
        <v>-0.15556411000000001</v>
      </c>
      <c r="S1540" s="392">
        <v>5.9698440000000002E-3</v>
      </c>
      <c r="T1540" s="392">
        <f t="shared" si="24"/>
        <v>-7.7625569968099106E-2</v>
      </c>
      <c r="U1540" s="392"/>
    </row>
    <row r="1541" spans="1:21">
      <c r="A1541" s="392" t="s">
        <v>1028</v>
      </c>
      <c r="B1541" s="392" t="s">
        <v>44</v>
      </c>
      <c r="C1541" s="392" t="s">
        <v>60</v>
      </c>
      <c r="D1541" s="393">
        <v>3</v>
      </c>
      <c r="E1541" s="393">
        <v>0.1429</v>
      </c>
      <c r="F1541" s="394"/>
      <c r="G1541" s="394"/>
      <c r="H1541" s="394" t="s">
        <v>100</v>
      </c>
      <c r="I1541" s="394"/>
      <c r="J1541" s="392">
        <v>10866.873100000001</v>
      </c>
      <c r="K1541" s="393">
        <v>650.15479900000003</v>
      </c>
      <c r="L1541" s="392">
        <v>1126.10114</v>
      </c>
      <c r="M1541" s="393">
        <v>3</v>
      </c>
      <c r="N1541" s="392">
        <v>6780.1857600000003</v>
      </c>
      <c r="O1541" s="393">
        <v>278.63777099999999</v>
      </c>
      <c r="P1541" s="392">
        <v>482.61477600000001</v>
      </c>
      <c r="Q1541" s="393">
        <v>3</v>
      </c>
      <c r="R1541" s="392">
        <v>-0.47171448999999999</v>
      </c>
      <c r="S1541" s="392">
        <v>5.2683890000000001E-3</v>
      </c>
      <c r="T1541" s="392">
        <f t="shared" si="24"/>
        <v>-0.23157894878807017</v>
      </c>
      <c r="U1541" s="392"/>
    </row>
    <row r="1542" spans="1:21">
      <c r="A1542" s="392" t="s">
        <v>1028</v>
      </c>
      <c r="B1542" s="392" t="s">
        <v>44</v>
      </c>
      <c r="C1542" s="392" t="s">
        <v>60</v>
      </c>
      <c r="D1542" s="393">
        <v>7</v>
      </c>
      <c r="E1542" s="393">
        <v>0.33329999999999999</v>
      </c>
      <c r="F1542" s="394"/>
      <c r="G1542" s="394"/>
      <c r="H1542" s="394" t="s">
        <v>100</v>
      </c>
      <c r="I1542" s="394"/>
      <c r="J1542" s="392">
        <v>12167.182699999999</v>
      </c>
      <c r="K1542" s="393">
        <v>743.03405599999996</v>
      </c>
      <c r="L1542" s="392">
        <v>1286.9727399999999</v>
      </c>
      <c r="M1542" s="393">
        <v>3</v>
      </c>
      <c r="N1542" s="392">
        <v>5386.9969000000001</v>
      </c>
      <c r="O1542" s="393">
        <v>278.63777099999999</v>
      </c>
      <c r="P1542" s="392">
        <v>482.61477600000001</v>
      </c>
      <c r="Q1542" s="393">
        <v>3</v>
      </c>
      <c r="R1542" s="392">
        <v>-0.81475430999999998</v>
      </c>
      <c r="S1542" s="392">
        <v>6.4047729999999999E-3</v>
      </c>
      <c r="T1542" s="392">
        <f t="shared" si="24"/>
        <v>-0.38624338787100021</v>
      </c>
      <c r="U1542" s="392"/>
    </row>
    <row r="1543" spans="1:21">
      <c r="A1543" s="392" t="s">
        <v>1028</v>
      </c>
      <c r="B1543" s="392" t="s">
        <v>44</v>
      </c>
      <c r="C1543" s="392" t="s">
        <v>60</v>
      </c>
      <c r="D1543" s="393">
        <v>14</v>
      </c>
      <c r="E1543" s="393">
        <v>0.66669999999999996</v>
      </c>
      <c r="F1543" s="394"/>
      <c r="G1543" s="394"/>
      <c r="H1543" s="394" t="s">
        <v>100</v>
      </c>
      <c r="I1543" s="394"/>
      <c r="J1543" s="392">
        <v>15232.1981</v>
      </c>
      <c r="K1543" s="393">
        <v>743.03405599999996</v>
      </c>
      <c r="L1543" s="392">
        <v>1286.9727399999999</v>
      </c>
      <c r="M1543" s="393">
        <v>3</v>
      </c>
      <c r="N1543" s="392">
        <v>9102.1671800000004</v>
      </c>
      <c r="O1543" s="393">
        <v>371.51702799999998</v>
      </c>
      <c r="P1543" s="392">
        <v>643.48636799999997</v>
      </c>
      <c r="Q1543" s="393">
        <v>3</v>
      </c>
      <c r="R1543" s="392">
        <v>-0.51489894999999997</v>
      </c>
      <c r="S1543" s="392">
        <v>4.0455090000000001E-3</v>
      </c>
      <c r="T1543" s="392">
        <f t="shared" si="24"/>
        <v>-0.25190839577961655</v>
      </c>
      <c r="U1543" s="392"/>
    </row>
    <row r="1544" spans="1:21">
      <c r="A1544" s="392" t="s">
        <v>1028</v>
      </c>
      <c r="B1544" s="392" t="s">
        <v>44</v>
      </c>
      <c r="C1544" s="392" t="s">
        <v>60</v>
      </c>
      <c r="D1544" s="393">
        <v>21</v>
      </c>
      <c r="E1544" s="393">
        <v>1</v>
      </c>
      <c r="F1544" s="394"/>
      <c r="G1544" s="394"/>
      <c r="H1544" s="394" t="s">
        <v>100</v>
      </c>
      <c r="I1544" s="394" t="s">
        <v>100</v>
      </c>
      <c r="J1544" s="392">
        <v>27306.501499999998</v>
      </c>
      <c r="K1544" s="393">
        <v>1300.3096</v>
      </c>
      <c r="L1544" s="392">
        <v>2252.2022900000002</v>
      </c>
      <c r="M1544" s="393">
        <v>3</v>
      </c>
      <c r="N1544" s="392">
        <v>16532.507699999998</v>
      </c>
      <c r="O1544" s="393">
        <v>743.03405599999996</v>
      </c>
      <c r="P1544" s="392">
        <v>1286.9727399999999</v>
      </c>
      <c r="Q1544" s="393">
        <v>3</v>
      </c>
      <c r="R1544" s="392">
        <v>-0.50179622000000002</v>
      </c>
      <c r="S1544" s="392">
        <v>4.2875209999999999E-3</v>
      </c>
      <c r="T1544" s="392">
        <f t="shared" si="24"/>
        <v>-0.24576271217370488</v>
      </c>
      <c r="U1544" s="392"/>
    </row>
    <row r="1545" spans="1:21">
      <c r="A1545" s="392" t="s">
        <v>1029</v>
      </c>
      <c r="B1545" s="392" t="s">
        <v>44</v>
      </c>
      <c r="C1545" s="392" t="s">
        <v>60</v>
      </c>
      <c r="D1545" s="393">
        <v>0</v>
      </c>
      <c r="E1545" s="393">
        <v>0</v>
      </c>
      <c r="F1545" s="394" t="s">
        <v>100</v>
      </c>
      <c r="G1545" s="394"/>
      <c r="H1545" s="394"/>
      <c r="I1545" s="394"/>
      <c r="J1545" s="392">
        <v>5294.1176500000001</v>
      </c>
      <c r="K1545" s="393">
        <v>185.75851399999999</v>
      </c>
      <c r="L1545" s="392">
        <v>321.74318399999999</v>
      </c>
      <c r="M1545" s="393">
        <v>3</v>
      </c>
      <c r="N1545" s="392">
        <v>4922.6006200000002</v>
      </c>
      <c r="O1545" s="393">
        <v>371.51702799999998</v>
      </c>
      <c r="P1545" s="392">
        <v>643.48636799999997</v>
      </c>
      <c r="Q1545" s="393">
        <v>3</v>
      </c>
      <c r="R1545" s="392">
        <v>-7.275935E-2</v>
      </c>
      <c r="S1545" s="392">
        <v>6.9271250000000001E-3</v>
      </c>
      <c r="T1545" s="392">
        <f t="shared" si="24"/>
        <v>-3.6363636559393932E-2</v>
      </c>
      <c r="U1545" s="392"/>
    </row>
    <row r="1546" spans="1:21">
      <c r="A1546" s="392" t="s">
        <v>1029</v>
      </c>
      <c r="B1546" s="392" t="s">
        <v>44</v>
      </c>
      <c r="C1546" s="392" t="s">
        <v>60</v>
      </c>
      <c r="D1546" s="393">
        <v>1</v>
      </c>
      <c r="E1546" s="393">
        <v>4.7600000000000003E-2</v>
      </c>
      <c r="F1546" s="394"/>
      <c r="G1546" s="394" t="s">
        <v>100</v>
      </c>
      <c r="H1546" s="394" t="s">
        <v>100</v>
      </c>
      <c r="I1546" s="394"/>
      <c r="J1546" s="392">
        <v>10959.7523</v>
      </c>
      <c r="K1546" s="393">
        <v>650.15479900000003</v>
      </c>
      <c r="L1546" s="392">
        <v>1126.10114</v>
      </c>
      <c r="M1546" s="393">
        <v>3</v>
      </c>
      <c r="N1546" s="392">
        <v>6408.6687300000003</v>
      </c>
      <c r="O1546" s="393">
        <v>278.63777099999999</v>
      </c>
      <c r="P1546" s="392">
        <v>482.61477600000001</v>
      </c>
      <c r="Q1546" s="393">
        <v>3</v>
      </c>
      <c r="R1546" s="392">
        <v>-0.53657812000000005</v>
      </c>
      <c r="S1546" s="392">
        <v>5.4094629999999998E-3</v>
      </c>
      <c r="T1546" s="392">
        <f t="shared" si="24"/>
        <v>-0.26203208467476907</v>
      </c>
      <c r="U1546" s="392"/>
    </row>
    <row r="1547" spans="1:21">
      <c r="A1547" s="392" t="s">
        <v>1029</v>
      </c>
      <c r="B1547" s="392" t="s">
        <v>44</v>
      </c>
      <c r="C1547" s="392" t="s">
        <v>60</v>
      </c>
      <c r="D1547" s="393">
        <v>3</v>
      </c>
      <c r="E1547" s="393">
        <v>0.1429</v>
      </c>
      <c r="F1547" s="394"/>
      <c r="G1547" s="394"/>
      <c r="H1547" s="394" t="s">
        <v>100</v>
      </c>
      <c r="I1547" s="394"/>
      <c r="J1547" s="392">
        <v>10866.873100000001</v>
      </c>
      <c r="K1547" s="393">
        <v>650.15479900000003</v>
      </c>
      <c r="L1547" s="392">
        <v>1126.10114</v>
      </c>
      <c r="M1547" s="393">
        <v>3</v>
      </c>
      <c r="N1547" s="392">
        <v>4365.3250799999996</v>
      </c>
      <c r="O1547" s="393">
        <v>278.63777099999999</v>
      </c>
      <c r="P1547" s="392">
        <v>482.61477600000001</v>
      </c>
      <c r="Q1547" s="393">
        <v>3</v>
      </c>
      <c r="R1547" s="392">
        <v>-0.91202633</v>
      </c>
      <c r="S1547" s="392">
        <v>7.6537580000000001E-3</v>
      </c>
      <c r="T1547" s="392">
        <f t="shared" si="24"/>
        <v>-0.42682926936550675</v>
      </c>
      <c r="U1547" s="392"/>
    </row>
    <row r="1548" spans="1:21">
      <c r="A1548" s="392" t="s">
        <v>1029</v>
      </c>
      <c r="B1548" s="392" t="s">
        <v>44</v>
      </c>
      <c r="C1548" s="392" t="s">
        <v>60</v>
      </c>
      <c r="D1548" s="393">
        <v>7</v>
      </c>
      <c r="E1548" s="393">
        <v>0.33329999999999999</v>
      </c>
      <c r="F1548" s="394"/>
      <c r="G1548" s="394"/>
      <c r="H1548" s="394" t="s">
        <v>100</v>
      </c>
      <c r="I1548" s="394"/>
      <c r="J1548" s="392">
        <v>12167.182699999999</v>
      </c>
      <c r="K1548" s="393">
        <v>743.03405599999996</v>
      </c>
      <c r="L1548" s="392">
        <v>1286.9727399999999</v>
      </c>
      <c r="M1548" s="393">
        <v>3</v>
      </c>
      <c r="N1548" s="392">
        <v>3900</v>
      </c>
      <c r="O1548" s="393">
        <v>100</v>
      </c>
      <c r="P1548" s="392">
        <v>173.20508100000001</v>
      </c>
      <c r="Q1548" s="393">
        <v>3</v>
      </c>
      <c r="R1548" s="392">
        <v>-1.13776583</v>
      </c>
      <c r="S1548" s="392">
        <v>4.386849E-3</v>
      </c>
      <c r="T1548" s="392">
        <f t="shared" si="24"/>
        <v>-0.51453841375688092</v>
      </c>
      <c r="U1548" s="392"/>
    </row>
    <row r="1549" spans="1:21">
      <c r="A1549" s="392" t="s">
        <v>1029</v>
      </c>
      <c r="B1549" s="392" t="s">
        <v>44</v>
      </c>
      <c r="C1549" s="392" t="s">
        <v>60</v>
      </c>
      <c r="D1549" s="393">
        <v>14</v>
      </c>
      <c r="E1549" s="393">
        <v>0.66669999999999996</v>
      </c>
      <c r="F1549" s="394"/>
      <c r="G1549" s="394"/>
      <c r="H1549" s="394" t="s">
        <v>100</v>
      </c>
      <c r="I1549" s="394"/>
      <c r="J1549" s="392">
        <v>15232.1981</v>
      </c>
      <c r="K1549" s="393">
        <v>743.03405599999996</v>
      </c>
      <c r="L1549" s="392">
        <v>1286.9727399999999</v>
      </c>
      <c r="M1549" s="393">
        <v>3</v>
      </c>
      <c r="N1549" s="392">
        <v>8730.6501499999995</v>
      </c>
      <c r="O1549" s="393">
        <v>371.51702799999998</v>
      </c>
      <c r="P1549" s="392">
        <v>643.48636799999997</v>
      </c>
      <c r="Q1549" s="393">
        <v>3</v>
      </c>
      <c r="R1549" s="392">
        <v>-0.55657164999999997</v>
      </c>
      <c r="S1549" s="392">
        <v>4.19031E-3</v>
      </c>
      <c r="T1549" s="392">
        <f t="shared" si="24"/>
        <v>-0.27131782842217017</v>
      </c>
      <c r="U1549" s="392"/>
    </row>
    <row r="1550" spans="1:21">
      <c r="A1550" s="392" t="s">
        <v>1029</v>
      </c>
      <c r="B1550" s="392" t="s">
        <v>44</v>
      </c>
      <c r="C1550" s="392" t="s">
        <v>60</v>
      </c>
      <c r="D1550" s="393">
        <v>21</v>
      </c>
      <c r="E1550" s="393">
        <v>1</v>
      </c>
      <c r="F1550" s="394"/>
      <c r="G1550" s="394"/>
      <c r="H1550" s="394" t="s">
        <v>100</v>
      </c>
      <c r="I1550" s="394" t="s">
        <v>100</v>
      </c>
      <c r="J1550" s="392">
        <v>27306.501499999998</v>
      </c>
      <c r="K1550" s="393">
        <v>1300.3096</v>
      </c>
      <c r="L1550" s="392">
        <v>2252.2022900000002</v>
      </c>
      <c r="M1550" s="393">
        <v>3</v>
      </c>
      <c r="N1550" s="392">
        <v>18575.8514</v>
      </c>
      <c r="O1550" s="393">
        <v>1021.67183</v>
      </c>
      <c r="P1550" s="392">
        <v>1769.5875100000001</v>
      </c>
      <c r="Q1550" s="393">
        <v>3</v>
      </c>
      <c r="R1550" s="392">
        <v>-0.3852624</v>
      </c>
      <c r="S1550" s="392">
        <v>5.2925740000000004E-3</v>
      </c>
      <c r="T1550" s="392">
        <f t="shared" si="24"/>
        <v>-0.19028339978615175</v>
      </c>
      <c r="U1550" s="392"/>
    </row>
    <row r="1551" spans="1:21">
      <c r="A1551" s="392" t="s">
        <v>1030</v>
      </c>
      <c r="B1551" s="392" t="s">
        <v>44</v>
      </c>
      <c r="C1551" s="392" t="s">
        <v>60</v>
      </c>
      <c r="D1551" s="393">
        <v>0</v>
      </c>
      <c r="E1551" s="393">
        <v>0</v>
      </c>
      <c r="F1551" s="394" t="s">
        <v>100</v>
      </c>
      <c r="G1551" s="394"/>
      <c r="H1551" s="394"/>
      <c r="I1551" s="394"/>
      <c r="J1551" s="392">
        <v>5294.1176500000001</v>
      </c>
      <c r="K1551" s="393">
        <v>185.75851399999999</v>
      </c>
      <c r="L1551" s="392">
        <v>321.74318399999999</v>
      </c>
      <c r="M1551" s="393">
        <v>3</v>
      </c>
      <c r="N1551" s="392">
        <v>6222.9102199999998</v>
      </c>
      <c r="O1551" s="393">
        <v>278.63777099999999</v>
      </c>
      <c r="P1551" s="392">
        <v>482.61477600000001</v>
      </c>
      <c r="Q1551" s="393">
        <v>3</v>
      </c>
      <c r="R1551" s="392">
        <v>0.16164134999999999</v>
      </c>
      <c r="S1551" s="392">
        <v>3.236049E-3</v>
      </c>
      <c r="T1551" s="392">
        <f t="shared" si="24"/>
        <v>8.0645161276318045E-2</v>
      </c>
      <c r="U1551" s="392"/>
    </row>
    <row r="1552" spans="1:21">
      <c r="A1552" s="392" t="s">
        <v>1030</v>
      </c>
      <c r="B1552" s="392" t="s">
        <v>44</v>
      </c>
      <c r="C1552" s="392" t="s">
        <v>60</v>
      </c>
      <c r="D1552" s="393">
        <v>1</v>
      </c>
      <c r="E1552" s="393">
        <v>4.7600000000000003E-2</v>
      </c>
      <c r="F1552" s="394"/>
      <c r="G1552" s="394" t="s">
        <v>100</v>
      </c>
      <c r="H1552" s="394" t="s">
        <v>100</v>
      </c>
      <c r="I1552" s="394"/>
      <c r="J1552" s="392">
        <v>10959.7523</v>
      </c>
      <c r="K1552" s="393">
        <v>650.15479900000003</v>
      </c>
      <c r="L1552" s="392">
        <v>1126.10114</v>
      </c>
      <c r="M1552" s="393">
        <v>3</v>
      </c>
      <c r="N1552" s="392">
        <v>4829.7213599999995</v>
      </c>
      <c r="O1552" s="393">
        <v>185.75851399999999</v>
      </c>
      <c r="P1552" s="392">
        <v>321.74318399999999</v>
      </c>
      <c r="Q1552" s="393">
        <v>3</v>
      </c>
      <c r="R1552" s="392">
        <v>-0.81944090999999997</v>
      </c>
      <c r="S1552" s="392">
        <v>4.9983939999999998E-3</v>
      </c>
      <c r="T1552" s="392">
        <f t="shared" si="24"/>
        <v>-0.38823529346196084</v>
      </c>
      <c r="U1552" s="392"/>
    </row>
    <row r="1553" spans="1:21">
      <c r="A1553" s="392" t="s">
        <v>1030</v>
      </c>
      <c r="B1553" s="392" t="s">
        <v>44</v>
      </c>
      <c r="C1553" s="392" t="s">
        <v>60</v>
      </c>
      <c r="D1553" s="393">
        <v>3</v>
      </c>
      <c r="E1553" s="393">
        <v>0.1429</v>
      </c>
      <c r="F1553" s="394"/>
      <c r="G1553" s="394"/>
      <c r="H1553" s="394" t="s">
        <v>100</v>
      </c>
      <c r="I1553" s="394"/>
      <c r="J1553" s="392">
        <v>10866.873100000001</v>
      </c>
      <c r="K1553" s="393">
        <v>650.15479900000003</v>
      </c>
      <c r="L1553" s="392">
        <v>1126.10114</v>
      </c>
      <c r="M1553" s="393">
        <v>3</v>
      </c>
      <c r="N1553" s="392">
        <v>4922.6006200000002</v>
      </c>
      <c r="O1553" s="393">
        <v>278.63777099999999</v>
      </c>
      <c r="P1553" s="392">
        <v>482.61477600000001</v>
      </c>
      <c r="Q1553" s="393">
        <v>3</v>
      </c>
      <c r="R1553" s="392">
        <v>-0.79188201999999996</v>
      </c>
      <c r="S1553" s="392">
        <v>6.7835040000000001E-3</v>
      </c>
      <c r="T1553" s="392">
        <f t="shared" si="24"/>
        <v>-0.37647058954666668</v>
      </c>
      <c r="U1553" s="392"/>
    </row>
    <row r="1554" spans="1:21">
      <c r="A1554" s="392" t="s">
        <v>1030</v>
      </c>
      <c r="B1554" s="392" t="s">
        <v>44</v>
      </c>
      <c r="C1554" s="392" t="s">
        <v>60</v>
      </c>
      <c r="D1554" s="393">
        <v>7</v>
      </c>
      <c r="E1554" s="393">
        <v>0.33329999999999999</v>
      </c>
      <c r="F1554" s="394"/>
      <c r="G1554" s="394"/>
      <c r="H1554" s="394" t="s">
        <v>100</v>
      </c>
      <c r="I1554" s="394"/>
      <c r="J1554" s="392">
        <v>12167.182699999999</v>
      </c>
      <c r="K1554" s="393">
        <v>743.03405599999996</v>
      </c>
      <c r="L1554" s="392">
        <v>1286.9727399999999</v>
      </c>
      <c r="M1554" s="393">
        <v>3</v>
      </c>
      <c r="N1554" s="392">
        <v>3750</v>
      </c>
      <c r="O1554" s="393">
        <v>100</v>
      </c>
      <c r="P1554" s="392">
        <v>173.20508100000001</v>
      </c>
      <c r="Q1554" s="393">
        <v>3</v>
      </c>
      <c r="R1554" s="392">
        <v>-1.1769865399999999</v>
      </c>
      <c r="S1554" s="392">
        <v>4.4404980000000002E-3</v>
      </c>
      <c r="T1554" s="392">
        <f t="shared" si="24"/>
        <v>-0.52881108790690701</v>
      </c>
      <c r="U1554" s="392"/>
    </row>
    <row r="1555" spans="1:21">
      <c r="A1555" s="392" t="s">
        <v>1030</v>
      </c>
      <c r="B1555" s="392" t="s">
        <v>44</v>
      </c>
      <c r="C1555" s="392" t="s">
        <v>60</v>
      </c>
      <c r="D1555" s="393">
        <v>14</v>
      </c>
      <c r="E1555" s="393">
        <v>0.66669999999999996</v>
      </c>
      <c r="F1555" s="394"/>
      <c r="G1555" s="394"/>
      <c r="H1555" s="394" t="s">
        <v>100</v>
      </c>
      <c r="I1555" s="394"/>
      <c r="J1555" s="392">
        <v>15232.1981</v>
      </c>
      <c r="K1555" s="393">
        <v>743.03405599999996</v>
      </c>
      <c r="L1555" s="392">
        <v>1286.9727399999999</v>
      </c>
      <c r="M1555" s="393">
        <v>3</v>
      </c>
      <c r="N1555" s="392">
        <v>7244.5820400000002</v>
      </c>
      <c r="O1555" s="393">
        <v>371.51702799999998</v>
      </c>
      <c r="P1555" s="392">
        <v>643.48636799999997</v>
      </c>
      <c r="Q1555" s="393">
        <v>3</v>
      </c>
      <c r="R1555" s="392">
        <v>-0.74315759999999997</v>
      </c>
      <c r="S1555" s="392">
        <v>5.0093849999999999E-3</v>
      </c>
      <c r="T1555" s="392">
        <f t="shared" si="24"/>
        <v>-0.35537189981162487</v>
      </c>
      <c r="U1555" s="392"/>
    </row>
    <row r="1556" spans="1:21">
      <c r="A1556" s="392" t="s">
        <v>1030</v>
      </c>
      <c r="B1556" s="392" t="s">
        <v>44</v>
      </c>
      <c r="C1556" s="392" t="s">
        <v>60</v>
      </c>
      <c r="D1556" s="393">
        <v>21</v>
      </c>
      <c r="E1556" s="393">
        <v>1</v>
      </c>
      <c r="F1556" s="394"/>
      <c r="G1556" s="394"/>
      <c r="H1556" s="394" t="s">
        <v>100</v>
      </c>
      <c r="I1556" s="394" t="s">
        <v>100</v>
      </c>
      <c r="J1556" s="392">
        <v>27306.501499999998</v>
      </c>
      <c r="K1556" s="393">
        <v>1300.3096</v>
      </c>
      <c r="L1556" s="392">
        <v>2252.2022900000002</v>
      </c>
      <c r="M1556" s="393">
        <v>3</v>
      </c>
      <c r="N1556" s="392">
        <v>15046.4396</v>
      </c>
      <c r="O1556" s="393">
        <v>835.91331300000002</v>
      </c>
      <c r="P1556" s="392">
        <v>1447.8443299999999</v>
      </c>
      <c r="Q1556" s="393">
        <v>3</v>
      </c>
      <c r="R1556" s="392">
        <v>-0.59598342999999998</v>
      </c>
      <c r="S1556" s="392">
        <v>5.3539929999999996E-3</v>
      </c>
      <c r="T1556" s="392">
        <f t="shared" si="24"/>
        <v>-0.28947368427266079</v>
      </c>
      <c r="U1556" s="392"/>
    </row>
    <row r="1557" spans="1:21">
      <c r="A1557" s="392" t="s">
        <v>2239</v>
      </c>
      <c r="B1557" s="392" t="s">
        <v>44</v>
      </c>
      <c r="C1557" s="392" t="s">
        <v>72</v>
      </c>
      <c r="D1557" s="392">
        <v>0</v>
      </c>
      <c r="E1557" s="392">
        <v>0</v>
      </c>
      <c r="F1557" s="394" t="s">
        <v>100</v>
      </c>
      <c r="G1557" s="394"/>
      <c r="H1557" s="394"/>
      <c r="I1557" s="394"/>
      <c r="J1557" s="392">
        <v>83.448275899999999</v>
      </c>
      <c r="K1557" s="392">
        <v>8.2758620700000005</v>
      </c>
      <c r="L1557" s="392">
        <v>16.551724100000001</v>
      </c>
      <c r="M1557" s="393">
        <v>4</v>
      </c>
      <c r="N1557" s="392">
        <v>82.758620699999994</v>
      </c>
      <c r="O1557" s="393">
        <v>3.4482758599999999</v>
      </c>
      <c r="P1557" s="392">
        <v>6.8965517199999997</v>
      </c>
      <c r="Q1557" s="393">
        <v>4</v>
      </c>
      <c r="R1557" s="392">
        <v>-8.2988000000000003E-3</v>
      </c>
      <c r="S1557" s="392">
        <v>1.1571504999999999E-2</v>
      </c>
      <c r="T1557" s="392">
        <f t="shared" si="24"/>
        <v>-4.1493777581309114E-3</v>
      </c>
      <c r="U1557" s="392"/>
    </row>
    <row r="1558" spans="1:21">
      <c r="A1558" s="392" t="s">
        <v>2239</v>
      </c>
      <c r="B1558" s="392" t="s">
        <v>44</v>
      </c>
      <c r="C1558" s="392" t="s">
        <v>72</v>
      </c>
      <c r="D1558" s="392">
        <v>1</v>
      </c>
      <c r="E1558" s="392">
        <v>2.5999999999999999E-3</v>
      </c>
      <c r="F1558" s="394"/>
      <c r="G1558" s="394" t="s">
        <v>100</v>
      </c>
      <c r="H1558" s="394" t="s">
        <v>100</v>
      </c>
      <c r="I1558" s="394"/>
      <c r="J1558" s="392">
        <v>57.241379299999998</v>
      </c>
      <c r="K1558" s="392">
        <v>5.5172413799999998</v>
      </c>
      <c r="L1558" s="392">
        <v>11.034482799999999</v>
      </c>
      <c r="M1558" s="393">
        <v>4</v>
      </c>
      <c r="N1558" s="392">
        <v>4.8275862099999998</v>
      </c>
      <c r="O1558" s="393">
        <v>2.7586206899999999</v>
      </c>
      <c r="P1558" s="392">
        <v>5.5172413799999998</v>
      </c>
      <c r="Q1558" s="393">
        <v>4</v>
      </c>
      <c r="R1558" s="392">
        <v>-2.4729304600000002</v>
      </c>
      <c r="S1558" s="392">
        <v>0.33582078500000001</v>
      </c>
      <c r="T1558" s="392">
        <f t="shared" si="24"/>
        <v>-0.84444444432629628</v>
      </c>
      <c r="U1558" s="392"/>
    </row>
    <row r="1559" spans="1:21">
      <c r="A1559" s="392" t="s">
        <v>2239</v>
      </c>
      <c r="B1559" s="392" t="s">
        <v>44</v>
      </c>
      <c r="C1559" s="392" t="s">
        <v>72</v>
      </c>
      <c r="D1559" s="392">
        <v>120</v>
      </c>
      <c r="E1559" s="392">
        <v>0.31580000000000003</v>
      </c>
      <c r="F1559" s="394"/>
      <c r="G1559" s="394"/>
      <c r="H1559" s="394" t="s">
        <v>100</v>
      </c>
      <c r="I1559" s="394"/>
      <c r="J1559" s="392">
        <v>84.137930999999995</v>
      </c>
      <c r="K1559" s="392">
        <v>4.1379310299999998</v>
      </c>
      <c r="L1559" s="392">
        <v>8.2758620700000005</v>
      </c>
      <c r="M1559" s="393">
        <v>4</v>
      </c>
      <c r="N1559" s="392">
        <v>16.551724100000001</v>
      </c>
      <c r="O1559" s="393">
        <v>6.2068965499999997</v>
      </c>
      <c r="P1559" s="392">
        <v>12.413793099999999</v>
      </c>
      <c r="Q1559" s="393">
        <v>4</v>
      </c>
      <c r="R1559" s="392">
        <v>-1.62596721</v>
      </c>
      <c r="S1559" s="392">
        <v>0.14304370499999999</v>
      </c>
      <c r="T1559" s="392">
        <f t="shared" si="24"/>
        <v>-0.67123287722931124</v>
      </c>
      <c r="U1559" s="392"/>
    </row>
    <row r="1560" spans="1:21">
      <c r="A1560" s="392" t="s">
        <v>2239</v>
      </c>
      <c r="B1560" s="392" t="s">
        <v>44</v>
      </c>
      <c r="C1560" s="392" t="s">
        <v>72</v>
      </c>
      <c r="D1560" s="392">
        <v>182</v>
      </c>
      <c r="E1560" s="392">
        <v>0.47889999999999999</v>
      </c>
      <c r="F1560" s="394"/>
      <c r="G1560" s="394"/>
      <c r="H1560" s="394" t="s">
        <v>100</v>
      </c>
      <c r="I1560" s="394"/>
      <c r="J1560" s="392">
        <v>73.103448299999997</v>
      </c>
      <c r="K1560" s="392">
        <v>7.5862068999999996</v>
      </c>
      <c r="L1560" s="392">
        <v>15.172413799999999</v>
      </c>
      <c r="M1560" s="393">
        <v>4</v>
      </c>
      <c r="N1560" s="392">
        <v>17.241379299999998</v>
      </c>
      <c r="O1560" s="393">
        <v>8.9655172400000005</v>
      </c>
      <c r="P1560" s="392">
        <v>17.931034499999999</v>
      </c>
      <c r="Q1560" s="393">
        <v>4</v>
      </c>
      <c r="R1560" s="392">
        <v>-1.44456327</v>
      </c>
      <c r="S1560" s="392">
        <v>0.281168957</v>
      </c>
      <c r="T1560" s="392">
        <f t="shared" si="24"/>
        <v>-0.61832061097430213</v>
      </c>
      <c r="U1560" s="392"/>
    </row>
    <row r="1561" spans="1:21">
      <c r="A1561" s="392" t="s">
        <v>2239</v>
      </c>
      <c r="B1561" s="392" t="s">
        <v>44</v>
      </c>
      <c r="C1561" s="392" t="s">
        <v>72</v>
      </c>
      <c r="D1561" s="392">
        <v>380</v>
      </c>
      <c r="E1561" s="392">
        <v>1</v>
      </c>
      <c r="F1561" s="394"/>
      <c r="G1561" s="394"/>
      <c r="H1561" s="394" t="s">
        <v>100</v>
      </c>
      <c r="I1561" s="394" t="s">
        <v>100</v>
      </c>
      <c r="J1561" s="392">
        <v>77.241379300000006</v>
      </c>
      <c r="K1561" s="392">
        <v>9.6551724100000005</v>
      </c>
      <c r="L1561" s="392">
        <v>19.310344799999999</v>
      </c>
      <c r="M1561" s="393">
        <v>4</v>
      </c>
      <c r="N1561" s="392">
        <v>71.034482800000006</v>
      </c>
      <c r="O1561" s="393">
        <v>1.37931034</v>
      </c>
      <c r="P1561" s="392">
        <v>2.7586206899999999</v>
      </c>
      <c r="Q1561" s="393">
        <v>4</v>
      </c>
      <c r="R1561" s="392">
        <v>-8.3769880000000005E-2</v>
      </c>
      <c r="S1561" s="392">
        <v>1.6002038E-2</v>
      </c>
      <c r="T1561" s="392">
        <f t="shared" si="24"/>
        <v>-4.1860464758680362E-2</v>
      </c>
      <c r="U1561" s="392"/>
    </row>
    <row r="1562" spans="1:21">
      <c r="A1562" s="392" t="s">
        <v>2240</v>
      </c>
      <c r="B1562" s="392" t="s">
        <v>44</v>
      </c>
      <c r="C1562" s="392" t="s">
        <v>72</v>
      </c>
      <c r="D1562" s="392">
        <v>0</v>
      </c>
      <c r="E1562" s="392">
        <v>0</v>
      </c>
      <c r="F1562" s="394" t="s">
        <v>100</v>
      </c>
      <c r="G1562" s="394"/>
      <c r="H1562" s="394"/>
      <c r="I1562" s="394"/>
      <c r="J1562" s="392">
        <v>64.827586199999999</v>
      </c>
      <c r="K1562" s="392">
        <v>4.8275862099999998</v>
      </c>
      <c r="L1562" s="392">
        <v>9.6551724100000005</v>
      </c>
      <c r="M1562" s="393">
        <v>4</v>
      </c>
      <c r="N1562" s="392">
        <v>67.586206899999993</v>
      </c>
      <c r="O1562" s="393">
        <v>6.2068965499999997</v>
      </c>
      <c r="P1562" s="392">
        <v>12.413793099999999</v>
      </c>
      <c r="Q1562" s="393">
        <v>4</v>
      </c>
      <c r="R1562" s="392">
        <v>4.16727E-2</v>
      </c>
      <c r="S1562" s="392">
        <v>1.3979482E-2</v>
      </c>
      <c r="T1562" s="392">
        <f t="shared" si="24"/>
        <v>2.0833333412000828E-2</v>
      </c>
      <c r="U1562" s="392"/>
    </row>
    <row r="1563" spans="1:21">
      <c r="A1563" s="392" t="s">
        <v>2240</v>
      </c>
      <c r="B1563" s="392" t="s">
        <v>44</v>
      </c>
      <c r="C1563" s="392" t="s">
        <v>72</v>
      </c>
      <c r="D1563" s="392">
        <v>1</v>
      </c>
      <c r="E1563" s="392">
        <v>2.5999999999999999E-3</v>
      </c>
      <c r="F1563" s="394"/>
      <c r="G1563" s="394" t="s">
        <v>100</v>
      </c>
      <c r="H1563" s="394" t="s">
        <v>100</v>
      </c>
      <c r="I1563" s="394"/>
      <c r="J1563" s="392">
        <v>69.655172399999998</v>
      </c>
      <c r="K1563" s="392">
        <v>7.5862068999999996</v>
      </c>
      <c r="L1563" s="392">
        <v>15.172413799999999</v>
      </c>
      <c r="M1563" s="393">
        <v>4</v>
      </c>
      <c r="N1563" s="392">
        <v>26.8965517</v>
      </c>
      <c r="O1563" s="393">
        <v>4.8275862099999998</v>
      </c>
      <c r="P1563" s="392">
        <v>9.6551724100000005</v>
      </c>
      <c r="Q1563" s="393">
        <v>4</v>
      </c>
      <c r="R1563" s="392">
        <v>-0.95155886999999995</v>
      </c>
      <c r="S1563" s="392">
        <v>4.4077230000000002E-2</v>
      </c>
      <c r="T1563" s="392">
        <f t="shared" si="24"/>
        <v>-0.44285714313826524</v>
      </c>
      <c r="U1563" s="392"/>
    </row>
    <row r="1564" spans="1:21">
      <c r="A1564" s="392" t="s">
        <v>2240</v>
      </c>
      <c r="B1564" s="392" t="s">
        <v>44</v>
      </c>
      <c r="C1564" s="392" t="s">
        <v>72</v>
      </c>
      <c r="D1564" s="392">
        <v>120</v>
      </c>
      <c r="E1564" s="392">
        <v>0.31580000000000003</v>
      </c>
      <c r="F1564" s="394"/>
      <c r="G1564" s="394"/>
      <c r="H1564" s="394" t="s">
        <v>100</v>
      </c>
      <c r="I1564" s="394"/>
      <c r="J1564" s="392">
        <v>73.793103400000007</v>
      </c>
      <c r="K1564" s="392">
        <v>4.1379310299999998</v>
      </c>
      <c r="L1564" s="392">
        <v>8.2758620700000005</v>
      </c>
      <c r="M1564" s="393">
        <v>4</v>
      </c>
      <c r="N1564" s="392">
        <v>55.862068999999998</v>
      </c>
      <c r="O1564" s="393">
        <v>7.5862068999999996</v>
      </c>
      <c r="P1564" s="392">
        <v>15.172413799999999</v>
      </c>
      <c r="Q1564" s="393">
        <v>4</v>
      </c>
      <c r="R1564" s="392">
        <v>-0.27837968000000002</v>
      </c>
      <c r="S1564" s="392">
        <v>2.1586689999999999E-2</v>
      </c>
      <c r="T1564" s="392">
        <f t="shared" si="24"/>
        <v>-0.13829787171684027</v>
      </c>
      <c r="U1564" s="392"/>
    </row>
    <row r="1565" spans="1:21">
      <c r="A1565" s="392" t="s">
        <v>2240</v>
      </c>
      <c r="B1565" s="392" t="s">
        <v>44</v>
      </c>
      <c r="C1565" s="392" t="s">
        <v>72</v>
      </c>
      <c r="D1565" s="392">
        <v>182</v>
      </c>
      <c r="E1565" s="392">
        <v>0.47889999999999999</v>
      </c>
      <c r="F1565" s="394"/>
      <c r="G1565" s="394"/>
      <c r="H1565" s="394" t="s">
        <v>100</v>
      </c>
      <c r="I1565" s="394"/>
      <c r="J1565" s="392">
        <v>84.137930999999995</v>
      </c>
      <c r="K1565" s="392">
        <v>0.68965516999999998</v>
      </c>
      <c r="L1565" s="392">
        <v>1.37931034</v>
      </c>
      <c r="M1565" s="393">
        <v>4</v>
      </c>
      <c r="N1565" s="392">
        <v>45.517241400000003</v>
      </c>
      <c r="O1565" s="393">
        <v>8.2758620700000005</v>
      </c>
      <c r="P1565" s="392">
        <v>16.551724100000001</v>
      </c>
      <c r="Q1565" s="393">
        <v>4</v>
      </c>
      <c r="R1565" s="392">
        <v>-0.61436630000000003</v>
      </c>
      <c r="S1565" s="392">
        <v>3.3125037000000003E-2</v>
      </c>
      <c r="T1565" s="392">
        <f t="shared" si="24"/>
        <v>-0.2978723400316885</v>
      </c>
      <c r="U1565" s="392"/>
    </row>
    <row r="1566" spans="1:21">
      <c r="A1566" s="392" t="s">
        <v>2240</v>
      </c>
      <c r="B1566" s="392" t="s">
        <v>44</v>
      </c>
      <c r="C1566" s="392" t="s">
        <v>72</v>
      </c>
      <c r="D1566" s="392">
        <v>380</v>
      </c>
      <c r="E1566" s="392">
        <v>1</v>
      </c>
      <c r="F1566" s="394"/>
      <c r="G1566" s="394"/>
      <c r="H1566" s="394" t="s">
        <v>100</v>
      </c>
      <c r="I1566" s="394" t="s">
        <v>100</v>
      </c>
      <c r="J1566" s="392">
        <v>55.862068999999998</v>
      </c>
      <c r="K1566" s="392">
        <v>2.0689655199999999</v>
      </c>
      <c r="L1566" s="392">
        <v>4.1379310299999998</v>
      </c>
      <c r="M1566" s="393">
        <v>4</v>
      </c>
      <c r="N1566" s="392">
        <v>40.689655199999997</v>
      </c>
      <c r="O1566" s="393">
        <v>2.7586206899999999</v>
      </c>
      <c r="P1566" s="392">
        <v>5.5172413799999998</v>
      </c>
      <c r="Q1566" s="393">
        <v>4</v>
      </c>
      <c r="R1566" s="392">
        <v>-0.31691171000000001</v>
      </c>
      <c r="S1566" s="392">
        <v>5.9681220000000002E-3</v>
      </c>
      <c r="T1566" s="392">
        <f t="shared" si="24"/>
        <v>-0.15714285711326534</v>
      </c>
      <c r="U1566" s="392"/>
    </row>
    <row r="1567" spans="1:21">
      <c r="A1567" s="392" t="s">
        <v>1069</v>
      </c>
      <c r="B1567" s="392" t="s">
        <v>44</v>
      </c>
      <c r="C1567" s="392" t="s">
        <v>60</v>
      </c>
      <c r="D1567" s="393">
        <v>45</v>
      </c>
      <c r="E1567" s="393">
        <v>0.37190000000000001</v>
      </c>
      <c r="F1567" s="394"/>
      <c r="G1567" s="394"/>
      <c r="H1567" s="394" t="s">
        <v>100</v>
      </c>
      <c r="I1567" s="394"/>
      <c r="J1567" s="392">
        <v>119.14893600000001</v>
      </c>
      <c r="K1567" s="393">
        <v>21.276595700000001</v>
      </c>
      <c r="L1567" s="392">
        <v>60.179300499999997</v>
      </c>
      <c r="M1567" s="393">
        <v>8</v>
      </c>
      <c r="N1567" s="392">
        <v>36.170212800000002</v>
      </c>
      <c r="O1567" s="393">
        <v>10.6382979</v>
      </c>
      <c r="P1567" s="392">
        <v>28.146290499999999</v>
      </c>
      <c r="Q1567" s="393">
        <v>7</v>
      </c>
      <c r="R1567" s="392">
        <v>-1.19213835</v>
      </c>
      <c r="S1567" s="392">
        <v>0.118392945</v>
      </c>
      <c r="T1567" s="392">
        <f t="shared" si="24"/>
        <v>-0.53424657449577784</v>
      </c>
      <c r="U1567" s="392"/>
    </row>
    <row r="1568" spans="1:21">
      <c r="A1568" s="392" t="s">
        <v>1069</v>
      </c>
      <c r="B1568" s="392" t="s">
        <v>44</v>
      </c>
      <c r="C1568" s="392" t="s">
        <v>60</v>
      </c>
      <c r="D1568" s="393">
        <v>121</v>
      </c>
      <c r="E1568" s="393">
        <v>1</v>
      </c>
      <c r="F1568" s="394"/>
      <c r="G1568" s="394"/>
      <c r="H1568" s="394" t="s">
        <v>100</v>
      </c>
      <c r="I1568" s="394" t="s">
        <v>100</v>
      </c>
      <c r="J1568" s="392">
        <v>665.957447</v>
      </c>
      <c r="K1568" s="393">
        <v>74.468085099999996</v>
      </c>
      <c r="L1568" s="392">
        <v>148.93617</v>
      </c>
      <c r="M1568" s="393">
        <v>4</v>
      </c>
      <c r="N1568" s="392">
        <v>746.80851099999995</v>
      </c>
      <c r="O1568" s="393">
        <v>131.914894</v>
      </c>
      <c r="P1568" s="392">
        <v>263.82978700000001</v>
      </c>
      <c r="Q1568" s="393">
        <v>4</v>
      </c>
      <c r="R1568" s="392">
        <v>0.11458303</v>
      </c>
      <c r="S1568" s="392">
        <v>4.3705001E-2</v>
      </c>
      <c r="T1568" s="392">
        <f t="shared" si="24"/>
        <v>5.7228915760723587E-2</v>
      </c>
      <c r="U1568" s="392"/>
    </row>
    <row r="1569" spans="1:21">
      <c r="A1569" s="392" t="s">
        <v>1070</v>
      </c>
      <c r="B1569" s="392" t="s">
        <v>44</v>
      </c>
      <c r="C1569" s="392" t="s">
        <v>60</v>
      </c>
      <c r="D1569" s="393">
        <v>45</v>
      </c>
      <c r="E1569" s="393">
        <v>0.37190000000000001</v>
      </c>
      <c r="F1569" s="394"/>
      <c r="G1569" s="394"/>
      <c r="H1569" s="394" t="s">
        <v>100</v>
      </c>
      <c r="I1569" s="394"/>
      <c r="J1569" s="392">
        <v>246.80851100000001</v>
      </c>
      <c r="K1569" s="393">
        <v>80.851063800000006</v>
      </c>
      <c r="L1569" s="392">
        <v>213.91180800000001</v>
      </c>
      <c r="M1569" s="393">
        <v>7</v>
      </c>
      <c r="N1569" s="392">
        <v>78.723404299999999</v>
      </c>
      <c r="O1569" s="393">
        <v>38.297872300000002</v>
      </c>
      <c r="P1569" s="392">
        <v>108.32274099999999</v>
      </c>
      <c r="Q1569" s="393">
        <v>8</v>
      </c>
      <c r="R1569" s="392">
        <v>-1.14267228</v>
      </c>
      <c r="S1569" s="392">
        <v>0.34398182399999999</v>
      </c>
      <c r="T1569" s="392">
        <f t="shared" si="24"/>
        <v>-0.51633986961032075</v>
      </c>
      <c r="U1569" s="392"/>
    </row>
    <row r="1570" spans="1:21">
      <c r="A1570" s="392" t="s">
        <v>1070</v>
      </c>
      <c r="B1570" s="392" t="s">
        <v>44</v>
      </c>
      <c r="C1570" s="392" t="s">
        <v>60</v>
      </c>
      <c r="D1570" s="393">
        <v>121</v>
      </c>
      <c r="E1570" s="393">
        <v>1</v>
      </c>
      <c r="F1570" s="394"/>
      <c r="G1570" s="394"/>
      <c r="H1570" s="394" t="s">
        <v>100</v>
      </c>
      <c r="I1570" s="394" t="s">
        <v>100</v>
      </c>
      <c r="J1570" s="392">
        <v>429.78723400000001</v>
      </c>
      <c r="K1570" s="393">
        <v>72.340425499999995</v>
      </c>
      <c r="L1570" s="392">
        <v>191.39477600000001</v>
      </c>
      <c r="M1570" s="393">
        <v>7</v>
      </c>
      <c r="N1570" s="392">
        <v>446.80851100000001</v>
      </c>
      <c r="O1570" s="393">
        <v>85.106382999999994</v>
      </c>
      <c r="P1570" s="392">
        <v>225.17032399999999</v>
      </c>
      <c r="Q1570" s="393">
        <v>7</v>
      </c>
      <c r="R1570" s="392">
        <v>3.8839829999999999E-2</v>
      </c>
      <c r="S1570" s="392">
        <v>6.4611735000000003E-2</v>
      </c>
      <c r="T1570" s="392">
        <f t="shared" si="24"/>
        <v>1.9417476182250915E-2</v>
      </c>
      <c r="U1570" s="392"/>
    </row>
    <row r="1571" spans="1:21">
      <c r="A1571" s="392" t="s">
        <v>1072</v>
      </c>
      <c r="B1571" s="392" t="s">
        <v>44</v>
      </c>
      <c r="C1571" s="392" t="s">
        <v>60</v>
      </c>
      <c r="D1571" s="393">
        <v>30</v>
      </c>
      <c r="E1571" s="393">
        <v>0.32969999999999999</v>
      </c>
      <c r="F1571" s="394"/>
      <c r="G1571" s="394"/>
      <c r="H1571" s="394" t="s">
        <v>100</v>
      </c>
      <c r="I1571" s="394"/>
      <c r="J1571" s="392">
        <v>35.243243200000002</v>
      </c>
      <c r="K1571" s="393">
        <v>6.7027026999999997</v>
      </c>
      <c r="L1571" s="392">
        <v>18.958106099999998</v>
      </c>
      <c r="M1571" s="393">
        <v>8</v>
      </c>
      <c r="N1571" s="392">
        <v>31.351351399999999</v>
      </c>
      <c r="O1571" s="393">
        <v>9.0810810800000006</v>
      </c>
      <c r="P1571" s="392">
        <v>24.026282200000001</v>
      </c>
      <c r="Q1571" s="393">
        <v>7</v>
      </c>
      <c r="R1571" s="392">
        <v>-0.11701646</v>
      </c>
      <c r="S1571" s="392">
        <v>0.120070091</v>
      </c>
      <c r="T1571" s="392">
        <f t="shared" si="24"/>
        <v>-5.8441557056944732E-2</v>
      </c>
      <c r="U1571" s="392"/>
    </row>
    <row r="1572" spans="1:21">
      <c r="A1572" s="392" t="s">
        <v>1072</v>
      </c>
      <c r="B1572" s="392" t="s">
        <v>44</v>
      </c>
      <c r="C1572" s="392" t="s">
        <v>60</v>
      </c>
      <c r="D1572" s="393">
        <v>91</v>
      </c>
      <c r="E1572" s="393">
        <v>1</v>
      </c>
      <c r="F1572" s="394"/>
      <c r="G1572" s="394"/>
      <c r="H1572" s="394" t="s">
        <v>100</v>
      </c>
      <c r="I1572" s="394" t="s">
        <v>100</v>
      </c>
      <c r="J1572" s="392">
        <v>41.945945899999998</v>
      </c>
      <c r="K1572" s="393">
        <v>7.13513514</v>
      </c>
      <c r="L1572" s="392">
        <v>20.181209800000001</v>
      </c>
      <c r="M1572" s="393">
        <v>8</v>
      </c>
      <c r="N1572" s="392">
        <v>56.432432400000003</v>
      </c>
      <c r="O1572" s="393">
        <v>10.594594600000001</v>
      </c>
      <c r="P1572" s="392">
        <v>29.966038699999999</v>
      </c>
      <c r="Q1572" s="393">
        <v>8</v>
      </c>
      <c r="R1572" s="392">
        <v>0.29666225000000002</v>
      </c>
      <c r="S1572" s="392">
        <v>6.4181167999999997E-2</v>
      </c>
      <c r="T1572" s="392">
        <f t="shared" si="24"/>
        <v>0.14725274750742667</v>
      </c>
      <c r="U1572" s="392"/>
    </row>
    <row r="1573" spans="1:21">
      <c r="A1573" s="392" t="s">
        <v>1073</v>
      </c>
      <c r="B1573" s="392" t="s">
        <v>44</v>
      </c>
      <c r="C1573" s="392" t="s">
        <v>60</v>
      </c>
      <c r="D1573" s="393">
        <v>30</v>
      </c>
      <c r="E1573" s="393">
        <v>0.32969999999999999</v>
      </c>
      <c r="F1573" s="394"/>
      <c r="G1573" s="394"/>
      <c r="H1573" s="394" t="s">
        <v>100</v>
      </c>
      <c r="I1573" s="394"/>
      <c r="J1573" s="392">
        <v>43.891891899999997</v>
      </c>
      <c r="K1573" s="393">
        <v>8</v>
      </c>
      <c r="L1573" s="392">
        <v>21.166010499999999</v>
      </c>
      <c r="M1573" s="393">
        <v>7</v>
      </c>
      <c r="N1573" s="392">
        <v>27.459459500000001</v>
      </c>
      <c r="O1573" s="393">
        <v>3.4594594600000002</v>
      </c>
      <c r="P1573" s="392">
        <v>9.7848289699999995</v>
      </c>
      <c r="Q1573" s="393">
        <v>8</v>
      </c>
      <c r="R1573" s="392">
        <v>-0.46901889000000002</v>
      </c>
      <c r="S1573" s="392">
        <v>4.909293E-2</v>
      </c>
      <c r="T1573" s="392">
        <f t="shared" si="24"/>
        <v>-0.23030302969145999</v>
      </c>
      <c r="U1573" s="392"/>
    </row>
    <row r="1574" spans="1:21">
      <c r="A1574" s="392" t="s">
        <v>1073</v>
      </c>
      <c r="B1574" s="392" t="s">
        <v>44</v>
      </c>
      <c r="C1574" s="392" t="s">
        <v>60</v>
      </c>
      <c r="D1574" s="393">
        <v>91</v>
      </c>
      <c r="E1574" s="393">
        <v>1</v>
      </c>
      <c r="F1574" s="394"/>
      <c r="G1574" s="394"/>
      <c r="H1574" s="394" t="s">
        <v>100</v>
      </c>
      <c r="I1574" s="394" t="s">
        <v>100</v>
      </c>
      <c r="J1574" s="392">
        <v>43.027026999999997</v>
      </c>
      <c r="K1574" s="393">
        <v>6.7027026999999997</v>
      </c>
      <c r="L1574" s="392">
        <v>17.733684499999999</v>
      </c>
      <c r="M1574" s="393">
        <v>7</v>
      </c>
      <c r="N1574" s="392">
        <v>76.324324300000001</v>
      </c>
      <c r="O1574" s="393">
        <v>9.0810810800000006</v>
      </c>
      <c r="P1574" s="392">
        <v>24.026282200000001</v>
      </c>
      <c r="Q1574" s="393">
        <v>7</v>
      </c>
      <c r="R1574" s="392">
        <v>0.57316323000000002</v>
      </c>
      <c r="S1574" s="392">
        <v>3.8423344999999998E-2</v>
      </c>
      <c r="T1574" s="392">
        <f t="shared" si="24"/>
        <v>0.27898550738905631</v>
      </c>
      <c r="U1574" s="392"/>
    </row>
    <row r="1575" spans="1:21">
      <c r="A1575" s="392" t="s">
        <v>2241</v>
      </c>
      <c r="B1575" s="392" t="s">
        <v>44</v>
      </c>
      <c r="C1575" s="392" t="s">
        <v>72</v>
      </c>
      <c r="D1575" s="393">
        <v>365</v>
      </c>
      <c r="E1575" s="393">
        <v>0.33329999999999999</v>
      </c>
      <c r="F1575" s="394"/>
      <c r="G1575" s="394" t="s">
        <v>100</v>
      </c>
      <c r="H1575" s="394" t="s">
        <v>100</v>
      </c>
      <c r="I1575" s="394"/>
      <c r="J1575" s="392">
        <v>44.444444400000002</v>
      </c>
      <c r="K1575" s="393"/>
      <c r="L1575" s="392">
        <v>16.161616200000001</v>
      </c>
      <c r="M1575" s="393">
        <v>8</v>
      </c>
      <c r="N1575" s="392">
        <v>33.3333333</v>
      </c>
      <c r="O1575" s="393"/>
      <c r="P1575" s="392">
        <v>8.0808080800000006</v>
      </c>
      <c r="Q1575" s="393">
        <v>8</v>
      </c>
      <c r="R1575" s="392">
        <v>-0.28768207000000001</v>
      </c>
      <c r="S1575" s="392">
        <v>2.3875114999999999E-2</v>
      </c>
      <c r="T1575" s="392">
        <f t="shared" si="24"/>
        <v>-0.14285714285714288</v>
      </c>
      <c r="U1575" s="392"/>
    </row>
    <row r="1576" spans="1:21">
      <c r="A1576" s="392" t="s">
        <v>2241</v>
      </c>
      <c r="B1576" s="392" t="s">
        <v>44</v>
      </c>
      <c r="C1576" s="392" t="s">
        <v>72</v>
      </c>
      <c r="D1576" s="393">
        <v>730</v>
      </c>
      <c r="E1576" s="393">
        <v>0.66669999999999996</v>
      </c>
      <c r="F1576" s="394"/>
      <c r="G1576" s="394"/>
      <c r="H1576" s="394" t="s">
        <v>100</v>
      </c>
      <c r="I1576" s="394"/>
      <c r="J1576" s="392">
        <v>79.797979799999993</v>
      </c>
      <c r="K1576" s="393"/>
      <c r="L1576" s="392">
        <v>19.191919200000001</v>
      </c>
      <c r="M1576" s="393">
        <v>8</v>
      </c>
      <c r="N1576" s="392">
        <v>66.666666699999993</v>
      </c>
      <c r="O1576" s="393"/>
      <c r="P1576" s="392">
        <v>13.1313131</v>
      </c>
      <c r="Q1576" s="393">
        <v>8</v>
      </c>
      <c r="R1576" s="392">
        <v>-0.17979311000000001</v>
      </c>
      <c r="S1576" s="392">
        <v>1.2080044E-2</v>
      </c>
      <c r="T1576" s="392">
        <f t="shared" si="24"/>
        <v>-8.965517217835911E-2</v>
      </c>
      <c r="U1576" s="392"/>
    </row>
    <row r="1577" spans="1:21">
      <c r="A1577" s="392" t="s">
        <v>2241</v>
      </c>
      <c r="B1577" s="392" t="s">
        <v>44</v>
      </c>
      <c r="C1577" s="392" t="s">
        <v>72</v>
      </c>
      <c r="D1577" s="393">
        <v>1095</v>
      </c>
      <c r="E1577" s="393">
        <v>1</v>
      </c>
      <c r="F1577" s="394"/>
      <c r="G1577" s="394"/>
      <c r="H1577" s="394" t="s">
        <v>100</v>
      </c>
      <c r="I1577" s="394" t="s">
        <v>100</v>
      </c>
      <c r="J1577" s="392">
        <v>72.7272727</v>
      </c>
      <c r="K1577" s="393"/>
      <c r="L1577" s="392">
        <v>21.212121199999999</v>
      </c>
      <c r="M1577" s="393">
        <v>8</v>
      </c>
      <c r="N1577" s="392">
        <v>58.585858600000002</v>
      </c>
      <c r="O1577" s="393"/>
      <c r="P1577" s="392">
        <v>13.1313131</v>
      </c>
      <c r="Q1577" s="393">
        <v>8</v>
      </c>
      <c r="R1577" s="392">
        <v>-0.21622311</v>
      </c>
      <c r="S1577" s="392">
        <v>1.6913406999999998E-2</v>
      </c>
      <c r="T1577" s="392">
        <f t="shared" si="24"/>
        <v>-0.1076923073876923</v>
      </c>
      <c r="U1577" s="392"/>
    </row>
    <row r="1578" spans="1:21">
      <c r="A1578" s="392" t="s">
        <v>2242</v>
      </c>
      <c r="B1578" s="392" t="s">
        <v>44</v>
      </c>
      <c r="C1578" s="392" t="s">
        <v>72</v>
      </c>
      <c r="D1578" s="393">
        <v>365</v>
      </c>
      <c r="E1578" s="393">
        <v>0.2</v>
      </c>
      <c r="F1578" s="394"/>
      <c r="G1578" s="394" t="s">
        <v>100</v>
      </c>
      <c r="H1578" s="394" t="s">
        <v>100</v>
      </c>
      <c r="I1578" s="394"/>
      <c r="J1578" s="392">
        <v>30.3030303</v>
      </c>
      <c r="K1578" s="393"/>
      <c r="L1578" s="392">
        <v>7.0707070700000001</v>
      </c>
      <c r="M1578" s="393">
        <v>8</v>
      </c>
      <c r="N1578" s="392">
        <v>7.0707070700000001</v>
      </c>
      <c r="O1578" s="393"/>
      <c r="P1578" s="392">
        <v>7.0707070700000001</v>
      </c>
      <c r="Q1578" s="393">
        <v>8</v>
      </c>
      <c r="R1578" s="392">
        <v>-1.4552872299999999</v>
      </c>
      <c r="S1578" s="392">
        <v>0.13180555599999999</v>
      </c>
      <c r="T1578" s="392">
        <f t="shared" si="24"/>
        <v>-0.6216216216216216</v>
      </c>
      <c r="U1578" s="392"/>
    </row>
    <row r="1579" spans="1:21">
      <c r="A1579" s="392" t="s">
        <v>2242</v>
      </c>
      <c r="B1579" s="392" t="s">
        <v>44</v>
      </c>
      <c r="C1579" s="392" t="s">
        <v>72</v>
      </c>
      <c r="D1579" s="393">
        <v>730</v>
      </c>
      <c r="E1579" s="393">
        <v>0.4</v>
      </c>
      <c r="F1579" s="394"/>
      <c r="G1579" s="394"/>
      <c r="H1579" s="394" t="s">
        <v>100</v>
      </c>
      <c r="I1579" s="394"/>
      <c r="J1579" s="392">
        <v>34.343434299999998</v>
      </c>
      <c r="K1579" s="393"/>
      <c r="L1579" s="392">
        <v>11.1111111</v>
      </c>
      <c r="M1579" s="393">
        <v>8</v>
      </c>
      <c r="N1579" s="392">
        <v>9.0909090900000002</v>
      </c>
      <c r="O1579" s="393"/>
      <c r="P1579" s="392">
        <v>8.0808080800000006</v>
      </c>
      <c r="Q1579" s="393">
        <v>8</v>
      </c>
      <c r="R1579" s="392">
        <v>-1.32913595</v>
      </c>
      <c r="S1579" s="392">
        <v>0.111849342</v>
      </c>
      <c r="T1579" s="392">
        <f t="shared" si="24"/>
        <v>-0.5813953484517036</v>
      </c>
      <c r="U1579" s="392"/>
    </row>
    <row r="1580" spans="1:21">
      <c r="A1580" s="392" t="s">
        <v>2242</v>
      </c>
      <c r="B1580" s="392" t="s">
        <v>44</v>
      </c>
      <c r="C1580" s="392" t="s">
        <v>72</v>
      </c>
      <c r="D1580" s="393">
        <v>1095</v>
      </c>
      <c r="E1580" s="393">
        <v>0.6</v>
      </c>
      <c r="F1580" s="394"/>
      <c r="G1580" s="394"/>
      <c r="H1580" s="394" t="s">
        <v>100</v>
      </c>
      <c r="I1580" s="394"/>
      <c r="J1580" s="392">
        <v>44.444444400000002</v>
      </c>
      <c r="K1580" s="393"/>
      <c r="L1580" s="392">
        <v>16.161616200000001</v>
      </c>
      <c r="M1580" s="393">
        <v>8</v>
      </c>
      <c r="N1580" s="392">
        <v>13.1313131</v>
      </c>
      <c r="O1580" s="393"/>
      <c r="P1580" s="392">
        <v>10.1010101</v>
      </c>
      <c r="Q1580" s="393">
        <v>8</v>
      </c>
      <c r="R1580" s="392">
        <v>-1.21924028</v>
      </c>
      <c r="S1580" s="392">
        <v>9.0493423000000003E-2</v>
      </c>
      <c r="T1580" s="392">
        <f t="shared" si="24"/>
        <v>-0.54385964961034161</v>
      </c>
      <c r="U1580" s="392"/>
    </row>
    <row r="1581" spans="1:21">
      <c r="A1581" s="392" t="s">
        <v>2242</v>
      </c>
      <c r="B1581" s="392" t="s">
        <v>44</v>
      </c>
      <c r="C1581" s="392" t="s">
        <v>72</v>
      </c>
      <c r="D1581" s="393">
        <v>1460</v>
      </c>
      <c r="E1581" s="393">
        <v>0.8</v>
      </c>
      <c r="F1581" s="394"/>
      <c r="G1581" s="394"/>
      <c r="H1581" s="394" t="s">
        <v>100</v>
      </c>
      <c r="I1581" s="394"/>
      <c r="J1581" s="392">
        <v>79.797979799999993</v>
      </c>
      <c r="K1581" s="393"/>
      <c r="L1581" s="392">
        <v>19.191919200000001</v>
      </c>
      <c r="M1581" s="393">
        <v>8</v>
      </c>
      <c r="N1581" s="392">
        <v>28.282828299999998</v>
      </c>
      <c r="O1581" s="393"/>
      <c r="P1581" s="392">
        <v>15.1515152</v>
      </c>
      <c r="Q1581" s="393">
        <v>8</v>
      </c>
      <c r="R1581" s="392">
        <v>-1.0372433400000001</v>
      </c>
      <c r="S1581" s="392">
        <v>4.3104136000000001E-2</v>
      </c>
      <c r="T1581" s="392">
        <f t="shared" si="24"/>
        <v>-0.47663551379386848</v>
      </c>
      <c r="U1581" s="392"/>
    </row>
    <row r="1582" spans="1:21">
      <c r="A1582" s="392" t="s">
        <v>2242</v>
      </c>
      <c r="B1582" s="392" t="s">
        <v>44</v>
      </c>
      <c r="C1582" s="392" t="s">
        <v>72</v>
      </c>
      <c r="D1582" s="393">
        <v>1825</v>
      </c>
      <c r="E1582" s="393">
        <v>1</v>
      </c>
      <c r="F1582" s="394"/>
      <c r="G1582" s="394"/>
      <c r="H1582" s="394" t="s">
        <v>100</v>
      </c>
      <c r="I1582" s="394" t="s">
        <v>100</v>
      </c>
      <c r="J1582" s="392">
        <v>72.7272727</v>
      </c>
      <c r="K1582" s="393"/>
      <c r="L1582" s="392">
        <v>21.212121199999999</v>
      </c>
      <c r="M1582" s="393">
        <v>8</v>
      </c>
      <c r="N1582" s="392">
        <v>32.323232300000001</v>
      </c>
      <c r="O1582" s="393"/>
      <c r="P1582" s="392">
        <v>16.161616200000001</v>
      </c>
      <c r="Q1582" s="393">
        <v>8</v>
      </c>
      <c r="R1582" s="392">
        <v>-0.81093022000000003</v>
      </c>
      <c r="S1582" s="392">
        <v>4.1883680999999999E-2</v>
      </c>
      <c r="T1582" s="392">
        <f t="shared" si="24"/>
        <v>-0.38461538476183432</v>
      </c>
      <c r="U1582" s="392"/>
    </row>
    <row r="1583" spans="1:21">
      <c r="A1583" s="392" t="s">
        <v>2243</v>
      </c>
      <c r="B1583" s="392" t="s">
        <v>44</v>
      </c>
      <c r="C1583" s="392" t="s">
        <v>72</v>
      </c>
      <c r="D1583" s="393">
        <v>365</v>
      </c>
      <c r="E1583" s="393">
        <v>0.2</v>
      </c>
      <c r="F1583" s="394"/>
      <c r="G1583" s="394"/>
      <c r="H1583" s="394" t="s">
        <v>100</v>
      </c>
      <c r="I1583" s="394"/>
      <c r="J1583" s="392">
        <v>30.3030303</v>
      </c>
      <c r="K1583" s="393"/>
      <c r="L1583" s="392">
        <v>7.0707070700000001</v>
      </c>
      <c r="M1583" s="393">
        <v>8</v>
      </c>
      <c r="N1583" s="392">
        <v>5.0505050499999999</v>
      </c>
      <c r="O1583" s="393"/>
      <c r="P1583" s="392">
        <v>6.0606060599999996</v>
      </c>
      <c r="Q1583" s="393">
        <v>8</v>
      </c>
      <c r="R1583" s="392">
        <v>-1.7917594699999999</v>
      </c>
      <c r="S1583" s="392">
        <v>0.18680555600000001</v>
      </c>
      <c r="T1583" s="392">
        <f t="shared" si="24"/>
        <v>-0.71428571428571419</v>
      </c>
      <c r="U1583" s="392"/>
    </row>
    <row r="1584" spans="1:21">
      <c r="A1584" s="392" t="s">
        <v>2243</v>
      </c>
      <c r="B1584" s="392" t="s">
        <v>44</v>
      </c>
      <c r="C1584" s="392" t="s">
        <v>72</v>
      </c>
      <c r="D1584" s="393">
        <v>730</v>
      </c>
      <c r="E1584" s="393">
        <v>0.4</v>
      </c>
      <c r="F1584" s="394"/>
      <c r="G1584" s="394"/>
      <c r="H1584" s="394" t="s">
        <v>100</v>
      </c>
      <c r="I1584" s="394"/>
      <c r="J1584" s="392">
        <v>34.343434299999998</v>
      </c>
      <c r="K1584" s="393"/>
      <c r="L1584" s="392">
        <v>11.1111111</v>
      </c>
      <c r="M1584" s="393">
        <v>8</v>
      </c>
      <c r="N1584" s="392">
        <v>5.0505050499999999</v>
      </c>
      <c r="O1584" s="393"/>
      <c r="P1584" s="392">
        <v>8.0808080800000006</v>
      </c>
      <c r="Q1584" s="393">
        <v>8</v>
      </c>
      <c r="R1584" s="392">
        <v>-1.9169226100000001</v>
      </c>
      <c r="S1584" s="392">
        <v>0.33308390999999998</v>
      </c>
      <c r="T1584" s="392">
        <f t="shared" si="24"/>
        <v>-0.74358974332938865</v>
      </c>
      <c r="U1584" s="392"/>
    </row>
    <row r="1585" spans="1:21">
      <c r="A1585" s="392" t="s">
        <v>2243</v>
      </c>
      <c r="B1585" s="392" t="s">
        <v>44</v>
      </c>
      <c r="C1585" s="392" t="s">
        <v>72</v>
      </c>
      <c r="D1585" s="393">
        <v>1095</v>
      </c>
      <c r="E1585" s="393">
        <v>0.6</v>
      </c>
      <c r="F1585" s="394"/>
      <c r="G1585" s="394"/>
      <c r="H1585" s="394" t="s">
        <v>100</v>
      </c>
      <c r="I1585" s="394"/>
      <c r="J1585" s="392">
        <v>44.444444400000002</v>
      </c>
      <c r="K1585" s="393"/>
      <c r="L1585" s="392">
        <v>16.161616200000001</v>
      </c>
      <c r="M1585" s="393">
        <v>8</v>
      </c>
      <c r="N1585" s="392">
        <v>10.1010101</v>
      </c>
      <c r="O1585" s="393"/>
      <c r="P1585" s="392">
        <v>6.0606060599999996</v>
      </c>
      <c r="Q1585" s="393">
        <v>8</v>
      </c>
      <c r="R1585" s="392">
        <v>-1.48160454</v>
      </c>
      <c r="S1585" s="392">
        <v>6.1528925999999998E-2</v>
      </c>
      <c r="T1585" s="392">
        <f t="shared" si="24"/>
        <v>-0.62962962935802458</v>
      </c>
      <c r="U1585" s="392"/>
    </row>
    <row r="1586" spans="1:21">
      <c r="A1586" s="392" t="s">
        <v>2243</v>
      </c>
      <c r="B1586" s="392" t="s">
        <v>44</v>
      </c>
      <c r="C1586" s="392" t="s">
        <v>72</v>
      </c>
      <c r="D1586" s="393">
        <v>1460</v>
      </c>
      <c r="E1586" s="393">
        <v>0.8</v>
      </c>
      <c r="F1586" s="394"/>
      <c r="G1586" s="394"/>
      <c r="H1586" s="394" t="s">
        <v>100</v>
      </c>
      <c r="I1586" s="394"/>
      <c r="J1586" s="392">
        <v>79.797979799999993</v>
      </c>
      <c r="K1586" s="393"/>
      <c r="L1586" s="392">
        <v>19.191919200000001</v>
      </c>
      <c r="M1586" s="393">
        <v>8</v>
      </c>
      <c r="N1586" s="392">
        <v>18.181818199999999</v>
      </c>
      <c r="O1586" s="393"/>
      <c r="P1586" s="392">
        <v>6.0606060599999996</v>
      </c>
      <c r="Q1586" s="393">
        <v>8</v>
      </c>
      <c r="R1586" s="392">
        <v>-1.47907609</v>
      </c>
      <c r="S1586" s="392">
        <v>2.1119301E-2</v>
      </c>
      <c r="T1586" s="392">
        <f t="shared" si="24"/>
        <v>-0.62886597908683184</v>
      </c>
      <c r="U1586" s="392"/>
    </row>
    <row r="1587" spans="1:21">
      <c r="A1587" s="392" t="s">
        <v>2243</v>
      </c>
      <c r="B1587" s="392" t="s">
        <v>44</v>
      </c>
      <c r="C1587" s="392" t="s">
        <v>72</v>
      </c>
      <c r="D1587" s="393">
        <v>1825</v>
      </c>
      <c r="E1587" s="393">
        <v>1</v>
      </c>
      <c r="F1587" s="394"/>
      <c r="G1587" s="394"/>
      <c r="H1587" s="394" t="s">
        <v>100</v>
      </c>
      <c r="I1587" s="394" t="s">
        <v>100</v>
      </c>
      <c r="J1587" s="392">
        <v>72.7272727</v>
      </c>
      <c r="K1587" s="393"/>
      <c r="L1587" s="392">
        <v>21.212121199999999</v>
      </c>
      <c r="M1587" s="393">
        <v>8</v>
      </c>
      <c r="N1587" s="392">
        <v>19.191919200000001</v>
      </c>
      <c r="O1587" s="393"/>
      <c r="P1587" s="392">
        <v>7.0707070700000001</v>
      </c>
      <c r="Q1587" s="393">
        <v>8</v>
      </c>
      <c r="R1587" s="392">
        <v>-1.3322271400000001</v>
      </c>
      <c r="S1587" s="392">
        <v>2.760044E-2</v>
      </c>
      <c r="T1587" s="392">
        <f t="shared" si="24"/>
        <v>-0.58241758215457073</v>
      </c>
      <c r="U1587" s="392"/>
    </row>
    <row r="1588" spans="1:21">
      <c r="A1588" s="392" t="s">
        <v>1155</v>
      </c>
      <c r="B1588" s="392" t="s">
        <v>44</v>
      </c>
      <c r="C1588" s="392" t="s">
        <v>60</v>
      </c>
      <c r="D1588" s="392">
        <v>730</v>
      </c>
      <c r="E1588" s="393">
        <v>0.28570000000000001</v>
      </c>
      <c r="F1588" s="394"/>
      <c r="G1588" s="394"/>
      <c r="H1588" s="394" t="s">
        <v>100</v>
      </c>
      <c r="I1588" s="394"/>
      <c r="J1588" s="392">
        <v>299.22000000000003</v>
      </c>
      <c r="K1588" s="392"/>
      <c r="L1588" s="392">
        <v>176.52614399999999</v>
      </c>
      <c r="M1588" s="392">
        <v>3</v>
      </c>
      <c r="N1588" s="392">
        <v>1477.37</v>
      </c>
      <c r="O1588" s="392"/>
      <c r="P1588" s="392">
        <v>765.26497800000004</v>
      </c>
      <c r="Q1588" s="392">
        <v>3</v>
      </c>
      <c r="R1588" s="317">
        <v>-0.61716126999999998</v>
      </c>
      <c r="S1588" s="392">
        <v>0.20545375199999999</v>
      </c>
      <c r="T1588" s="392">
        <f t="shared" si="24"/>
        <v>0.66315244372646465</v>
      </c>
      <c r="U1588" s="392"/>
    </row>
    <row r="1589" spans="1:21">
      <c r="A1589" s="392" t="s">
        <v>1155</v>
      </c>
      <c r="B1589" s="392" t="s">
        <v>44</v>
      </c>
      <c r="C1589" s="392" t="s">
        <v>60</v>
      </c>
      <c r="D1589" s="392">
        <v>2190</v>
      </c>
      <c r="E1589" s="393">
        <v>0.85709999999999997</v>
      </c>
      <c r="F1589" s="394"/>
      <c r="G1589" s="394"/>
      <c r="H1589" s="394" t="s">
        <v>100</v>
      </c>
      <c r="I1589" s="394"/>
      <c r="J1589" s="392">
        <v>459.75</v>
      </c>
      <c r="K1589" s="392"/>
      <c r="L1589" s="392">
        <v>231.38861199999999</v>
      </c>
      <c r="M1589" s="392">
        <v>3</v>
      </c>
      <c r="N1589" s="392">
        <v>1408.88</v>
      </c>
      <c r="O1589" s="392"/>
      <c r="P1589" s="392">
        <v>912.358026</v>
      </c>
      <c r="Q1589" s="392">
        <v>3</v>
      </c>
      <c r="R1589" s="317">
        <v>-0.26570316999999999</v>
      </c>
      <c r="S1589" s="392">
        <v>0.22421960799999999</v>
      </c>
      <c r="T1589" s="392">
        <f t="shared" si="24"/>
        <v>0.50792826830351656</v>
      </c>
      <c r="U1589" s="392"/>
    </row>
    <row r="1590" spans="1:21">
      <c r="A1590" s="392" t="s">
        <v>1155</v>
      </c>
      <c r="B1590" s="392" t="s">
        <v>44</v>
      </c>
      <c r="C1590" s="392" t="s">
        <v>60</v>
      </c>
      <c r="D1590" s="392">
        <v>2555</v>
      </c>
      <c r="E1590" s="393">
        <v>1</v>
      </c>
      <c r="F1590" s="394"/>
      <c r="G1590" s="394"/>
      <c r="H1590" s="394" t="s">
        <v>100</v>
      </c>
      <c r="I1590" s="394" t="s">
        <v>100</v>
      </c>
      <c r="J1590" s="392">
        <v>442.85</v>
      </c>
      <c r="K1590" s="392"/>
      <c r="L1590" s="392">
        <v>216.23216199999999</v>
      </c>
      <c r="M1590" s="392">
        <v>3</v>
      </c>
      <c r="N1590" s="392">
        <v>1745.09</v>
      </c>
      <c r="O1590" s="392"/>
      <c r="P1590" s="392">
        <v>741.04589899999996</v>
      </c>
      <c r="Q1590" s="392">
        <v>3</v>
      </c>
      <c r="R1590" s="317">
        <v>-0.28768207000000001</v>
      </c>
      <c r="S1590" s="392">
        <v>0.13957865699999999</v>
      </c>
      <c r="T1590" s="392">
        <f t="shared" si="24"/>
        <v>0.59518999606936196</v>
      </c>
      <c r="U1590" s="392"/>
    </row>
    <row r="1591" spans="1:21">
      <c r="A1591" s="392" t="s">
        <v>1156</v>
      </c>
      <c r="B1591" s="392" t="s">
        <v>44</v>
      </c>
      <c r="C1591" s="392" t="s">
        <v>60</v>
      </c>
      <c r="D1591" s="392">
        <v>730</v>
      </c>
      <c r="E1591" s="393">
        <v>0.28570000000000001</v>
      </c>
      <c r="F1591" s="394"/>
      <c r="G1591" s="394"/>
      <c r="H1591" s="394" t="s">
        <v>100</v>
      </c>
      <c r="I1591" s="394"/>
      <c r="J1591" s="392">
        <v>299.22000000000003</v>
      </c>
      <c r="K1591" s="392"/>
      <c r="L1591" s="392">
        <v>176.52614399999999</v>
      </c>
      <c r="M1591" s="392">
        <v>3</v>
      </c>
      <c r="N1591" s="392">
        <v>1209.29</v>
      </c>
      <c r="O1591" s="392"/>
      <c r="P1591" s="392">
        <v>637.44298500000002</v>
      </c>
      <c r="Q1591" s="392">
        <v>3</v>
      </c>
      <c r="R1591" s="317">
        <v>-0.61716126999999998</v>
      </c>
      <c r="S1591" s="392">
        <v>0.20863447399999999</v>
      </c>
      <c r="T1591" s="392">
        <f t="shared" si="24"/>
        <v>0.60329066429788325</v>
      </c>
      <c r="U1591" s="392"/>
    </row>
    <row r="1592" spans="1:21">
      <c r="A1592" s="392" t="s">
        <v>1156</v>
      </c>
      <c r="B1592" s="392" t="s">
        <v>44</v>
      </c>
      <c r="C1592" s="392" t="s">
        <v>60</v>
      </c>
      <c r="D1592" s="392">
        <v>2190</v>
      </c>
      <c r="E1592" s="393">
        <v>0.85709999999999997</v>
      </c>
      <c r="F1592" s="394"/>
      <c r="G1592" s="394"/>
      <c r="H1592" s="394" t="s">
        <v>100</v>
      </c>
      <c r="I1592" s="394"/>
      <c r="J1592" s="392">
        <v>459.75</v>
      </c>
      <c r="K1592" s="392"/>
      <c r="L1592" s="392">
        <v>231.38861199999999</v>
      </c>
      <c r="M1592" s="392">
        <v>3</v>
      </c>
      <c r="N1592" s="392">
        <v>1436.76</v>
      </c>
      <c r="O1592" s="392"/>
      <c r="P1592" s="392">
        <v>832.13775999999996</v>
      </c>
      <c r="Q1592" s="392">
        <v>3</v>
      </c>
      <c r="R1592" s="317">
        <v>-1.178655</v>
      </c>
      <c r="S1592" s="392">
        <v>0.196249538</v>
      </c>
      <c r="T1592" s="392">
        <f t="shared" si="24"/>
        <v>0.51516206083806571</v>
      </c>
      <c r="U1592" s="392"/>
    </row>
    <row r="1593" spans="1:21">
      <c r="A1593" s="392" t="s">
        <v>1156</v>
      </c>
      <c r="B1593" s="392" t="s">
        <v>44</v>
      </c>
      <c r="C1593" s="392" t="s">
        <v>60</v>
      </c>
      <c r="D1593" s="392">
        <v>2555</v>
      </c>
      <c r="E1593" s="393">
        <v>1</v>
      </c>
      <c r="F1593" s="394"/>
      <c r="G1593" s="394"/>
      <c r="H1593" s="394" t="s">
        <v>100</v>
      </c>
      <c r="I1593" s="394" t="s">
        <v>100</v>
      </c>
      <c r="J1593" s="392">
        <v>442.85</v>
      </c>
      <c r="K1593" s="392"/>
      <c r="L1593" s="392">
        <v>216.23216199999999</v>
      </c>
      <c r="M1593" s="392">
        <v>3</v>
      </c>
      <c r="N1593" s="392">
        <v>1338.36</v>
      </c>
      <c r="O1593" s="392"/>
      <c r="P1593" s="392">
        <v>608.72755199999995</v>
      </c>
      <c r="Q1593" s="392">
        <v>3</v>
      </c>
      <c r="R1593" s="317">
        <v>-0.38299224999999998</v>
      </c>
      <c r="S1593" s="392">
        <v>0.14842758</v>
      </c>
      <c r="T1593" s="392">
        <f t="shared" si="24"/>
        <v>0.502753746049034</v>
      </c>
      <c r="U1593" s="392"/>
    </row>
    <row r="1594" spans="1:21">
      <c r="A1594" s="392" t="s">
        <v>2244</v>
      </c>
      <c r="B1594" s="392" t="s">
        <v>44</v>
      </c>
      <c r="C1594" s="392" t="s">
        <v>73</v>
      </c>
      <c r="D1594" s="393">
        <v>0</v>
      </c>
      <c r="E1594" s="393">
        <v>0</v>
      </c>
      <c r="F1594" s="394" t="s">
        <v>100</v>
      </c>
      <c r="G1594" s="394"/>
      <c r="H1594" s="394"/>
      <c r="I1594" s="394"/>
      <c r="J1594" s="392">
        <v>16.656051000000001</v>
      </c>
      <c r="K1594" s="392">
        <v>16.337579600000002</v>
      </c>
      <c r="L1594" s="392">
        <v>28.297518</v>
      </c>
      <c r="M1594" s="393">
        <v>3</v>
      </c>
      <c r="N1594" s="392">
        <v>30.573248400000001</v>
      </c>
      <c r="O1594" s="393">
        <v>13.3121019</v>
      </c>
      <c r="P1594" s="392">
        <v>23.057236899999999</v>
      </c>
      <c r="Q1594" s="393">
        <v>3</v>
      </c>
      <c r="R1594" s="392">
        <v>0.60735181999999999</v>
      </c>
      <c r="S1594" s="392">
        <v>1.151712348</v>
      </c>
      <c r="T1594" s="392">
        <f t="shared" si="24"/>
        <v>0.29467295887941963</v>
      </c>
      <c r="U1594" s="392"/>
    </row>
    <row r="1595" spans="1:21">
      <c r="A1595" s="392" t="s">
        <v>2244</v>
      </c>
      <c r="B1595" s="392" t="s">
        <v>44</v>
      </c>
      <c r="C1595" s="392" t="s">
        <v>73</v>
      </c>
      <c r="D1595" s="393">
        <v>5</v>
      </c>
      <c r="E1595" s="393">
        <v>8.3299999999999999E-2</v>
      </c>
      <c r="F1595" s="394"/>
      <c r="G1595" s="394" t="s">
        <v>100</v>
      </c>
      <c r="H1595" s="394"/>
      <c r="I1595" s="394"/>
      <c r="J1595" s="392">
        <v>47.515923600000001</v>
      </c>
      <c r="K1595" s="392">
        <v>9.0764331200000008</v>
      </c>
      <c r="L1595" s="392">
        <v>15.7208433</v>
      </c>
      <c r="M1595" s="393">
        <v>3</v>
      </c>
      <c r="N1595" s="392">
        <v>19.076433099999999</v>
      </c>
      <c r="O1595" s="393">
        <v>12.707006399999999</v>
      </c>
      <c r="P1595" s="392">
        <v>22.009180600000001</v>
      </c>
      <c r="Q1595" s="393">
        <v>3</v>
      </c>
      <c r="R1595" s="392">
        <v>-0.91261117999999997</v>
      </c>
      <c r="S1595" s="392">
        <v>0.48019094600000001</v>
      </c>
      <c r="T1595" s="392">
        <f t="shared" si="24"/>
        <v>-0.42706838906633865</v>
      </c>
      <c r="U1595" s="392"/>
    </row>
    <row r="1596" spans="1:21">
      <c r="A1596" s="392" t="s">
        <v>2244</v>
      </c>
      <c r="B1596" s="392" t="s">
        <v>44</v>
      </c>
      <c r="C1596" s="392" t="s">
        <v>73</v>
      </c>
      <c r="D1596" s="393">
        <v>11</v>
      </c>
      <c r="E1596" s="393">
        <v>0.18329999999999999</v>
      </c>
      <c r="F1596" s="394"/>
      <c r="G1596" s="394"/>
      <c r="H1596" s="394" t="s">
        <v>100</v>
      </c>
      <c r="I1596" s="394"/>
      <c r="J1596" s="392">
        <v>86.242038199999996</v>
      </c>
      <c r="K1596" s="392">
        <v>8.4713375800000001</v>
      </c>
      <c r="L1596" s="392">
        <v>14.672787100000001</v>
      </c>
      <c r="M1596" s="393">
        <v>3</v>
      </c>
      <c r="N1596" s="392">
        <v>48.121019099999998</v>
      </c>
      <c r="O1596" s="393">
        <v>15.1273885</v>
      </c>
      <c r="P1596" s="392">
        <v>26.2014055</v>
      </c>
      <c r="Q1596" s="393">
        <v>3</v>
      </c>
      <c r="R1596" s="392">
        <v>-0.58343867000000005</v>
      </c>
      <c r="S1596" s="392">
        <v>0.10847169500000001</v>
      </c>
      <c r="T1596" s="392">
        <f t="shared" si="24"/>
        <v>-0.28371652049331569</v>
      </c>
      <c r="U1596" s="392"/>
    </row>
    <row r="1597" spans="1:21">
      <c r="A1597" s="392" t="s">
        <v>2244</v>
      </c>
      <c r="B1597" s="392" t="s">
        <v>44</v>
      </c>
      <c r="C1597" s="392" t="s">
        <v>73</v>
      </c>
      <c r="D1597" s="393">
        <v>16</v>
      </c>
      <c r="E1597" s="393">
        <v>0.26669999999999999</v>
      </c>
      <c r="F1597" s="394"/>
      <c r="G1597" s="394"/>
      <c r="H1597" s="394" t="s">
        <v>100</v>
      </c>
      <c r="I1597" s="394"/>
      <c r="J1597" s="392">
        <v>86.242038199999996</v>
      </c>
      <c r="K1597" s="392">
        <v>7.2611464999999997</v>
      </c>
      <c r="L1597" s="392">
        <v>12.5766747</v>
      </c>
      <c r="M1597" s="393">
        <v>3</v>
      </c>
      <c r="N1597" s="392">
        <v>58.407643299999997</v>
      </c>
      <c r="O1597" s="393">
        <v>10.891719699999999</v>
      </c>
      <c r="P1597" s="392">
        <v>18.865012</v>
      </c>
      <c r="Q1597" s="393">
        <v>3</v>
      </c>
      <c r="R1597" s="392">
        <v>-0.38971097999999998</v>
      </c>
      <c r="S1597" s="392">
        <v>4.1862706E-2</v>
      </c>
      <c r="T1597" s="392">
        <f t="shared" si="24"/>
        <v>-0.19242624395270447</v>
      </c>
      <c r="U1597" s="392"/>
    </row>
    <row r="1598" spans="1:21">
      <c r="A1598" s="392" t="s">
        <v>2244</v>
      </c>
      <c r="B1598" s="392" t="s">
        <v>44</v>
      </c>
      <c r="C1598" s="392" t="s">
        <v>73</v>
      </c>
      <c r="D1598" s="393">
        <v>22</v>
      </c>
      <c r="E1598" s="393">
        <v>0.36670000000000003</v>
      </c>
      <c r="F1598" s="394"/>
      <c r="G1598" s="394"/>
      <c r="H1598" s="394" t="s">
        <v>100</v>
      </c>
      <c r="I1598" s="394"/>
      <c r="J1598" s="392">
        <v>119.522293</v>
      </c>
      <c r="K1598" s="392">
        <v>7.2611464999999997</v>
      </c>
      <c r="L1598" s="392">
        <v>12.5766747</v>
      </c>
      <c r="M1598" s="393">
        <v>3</v>
      </c>
      <c r="N1598" s="392">
        <v>85.031847099999993</v>
      </c>
      <c r="O1598" s="393">
        <v>12.101910800000001</v>
      </c>
      <c r="P1598" s="392">
        <v>20.961124399999999</v>
      </c>
      <c r="Q1598" s="393">
        <v>3</v>
      </c>
      <c r="R1598" s="392">
        <v>-0.34047705</v>
      </c>
      <c r="S1598" s="392">
        <v>2.3946312000000001E-2</v>
      </c>
      <c r="T1598" s="392">
        <f t="shared" si="24"/>
        <v>-0.16861279797680329</v>
      </c>
      <c r="U1598" s="392"/>
    </row>
    <row r="1599" spans="1:21">
      <c r="A1599" s="392" t="s">
        <v>2244</v>
      </c>
      <c r="B1599" s="392" t="s">
        <v>44</v>
      </c>
      <c r="C1599" s="392" t="s">
        <v>73</v>
      </c>
      <c r="D1599" s="393">
        <v>27</v>
      </c>
      <c r="E1599" s="393">
        <v>0.45</v>
      </c>
      <c r="F1599" s="394"/>
      <c r="G1599" s="394"/>
      <c r="H1599" s="394" t="s">
        <v>100</v>
      </c>
      <c r="I1599" s="394"/>
      <c r="J1599" s="392">
        <v>131.62420399999999</v>
      </c>
      <c r="K1599" s="392">
        <v>7.8662420400000004</v>
      </c>
      <c r="L1599" s="392">
        <v>13.624730899999999</v>
      </c>
      <c r="M1599" s="393">
        <v>3</v>
      </c>
      <c r="N1599" s="392">
        <v>97.133758</v>
      </c>
      <c r="O1599" s="393">
        <v>12.101910800000001</v>
      </c>
      <c r="P1599" s="392">
        <v>20.961124399999999</v>
      </c>
      <c r="Q1599" s="393">
        <v>3</v>
      </c>
      <c r="R1599" s="392">
        <v>-0.30386194</v>
      </c>
      <c r="S1599" s="392">
        <v>1.9094310999999999E-2</v>
      </c>
      <c r="T1599" s="392">
        <f t="shared" ref="T1599:T1662" si="25">(N1599-J1599)/(J1599+N1599)</f>
        <v>-0.15077265813375271</v>
      </c>
      <c r="U1599" s="392"/>
    </row>
    <row r="1600" spans="1:21">
      <c r="A1600" s="392" t="s">
        <v>2244</v>
      </c>
      <c r="B1600" s="392" t="s">
        <v>44</v>
      </c>
      <c r="C1600" s="392" t="s">
        <v>73</v>
      </c>
      <c r="D1600" s="393">
        <v>34</v>
      </c>
      <c r="E1600" s="393">
        <v>0.56669999999999998</v>
      </c>
      <c r="F1600" s="394"/>
      <c r="G1600" s="394"/>
      <c r="H1600" s="394" t="s">
        <v>100</v>
      </c>
      <c r="I1600" s="394"/>
      <c r="J1600" s="392">
        <v>120.12738899999999</v>
      </c>
      <c r="K1600" s="392">
        <v>14.522292999999999</v>
      </c>
      <c r="L1600" s="392">
        <v>25.153349299999999</v>
      </c>
      <c r="M1600" s="393">
        <v>3</v>
      </c>
      <c r="N1600" s="392">
        <v>103.78980900000001</v>
      </c>
      <c r="O1600" s="393">
        <v>2.4203821699999999</v>
      </c>
      <c r="P1600" s="392">
        <v>4.1922248800000004</v>
      </c>
      <c r="Q1600" s="393">
        <v>3</v>
      </c>
      <c r="R1600" s="392">
        <v>-0.14618496</v>
      </c>
      <c r="S1600" s="392">
        <v>1.5158403000000001E-2</v>
      </c>
      <c r="T1600" s="392">
        <f t="shared" si="25"/>
        <v>-7.29625957538107E-2</v>
      </c>
      <c r="U1600" s="392"/>
    </row>
    <row r="1601" spans="1:21">
      <c r="A1601" s="392" t="s">
        <v>2244</v>
      </c>
      <c r="B1601" s="392" t="s">
        <v>44</v>
      </c>
      <c r="C1601" s="392" t="s">
        <v>73</v>
      </c>
      <c r="D1601" s="393">
        <v>48</v>
      </c>
      <c r="E1601" s="393">
        <v>0.8</v>
      </c>
      <c r="F1601" s="394"/>
      <c r="G1601" s="394"/>
      <c r="H1601" s="394" t="s">
        <v>100</v>
      </c>
      <c r="I1601" s="394"/>
      <c r="J1601" s="392">
        <v>163.08917199999999</v>
      </c>
      <c r="K1601" s="392">
        <v>6.65605096</v>
      </c>
      <c r="L1601" s="392">
        <v>11.528618399999999</v>
      </c>
      <c r="M1601" s="393">
        <v>3</v>
      </c>
      <c r="N1601" s="392">
        <v>133.43949000000001</v>
      </c>
      <c r="O1601" s="393">
        <v>9.0764331200000008</v>
      </c>
      <c r="P1601" s="392">
        <v>15.7208433</v>
      </c>
      <c r="Q1601" s="393">
        <v>3</v>
      </c>
      <c r="R1601" s="392">
        <v>-0.20064899999999999</v>
      </c>
      <c r="S1601" s="392">
        <v>6.2922439999999998E-3</v>
      </c>
      <c r="T1601" s="392">
        <f t="shared" si="25"/>
        <v>-9.9989261746306277E-2</v>
      </c>
      <c r="U1601" s="392"/>
    </row>
    <row r="1602" spans="1:21">
      <c r="A1602" s="392" t="s">
        <v>2244</v>
      </c>
      <c r="B1602" s="392" t="s">
        <v>44</v>
      </c>
      <c r="C1602" s="392" t="s">
        <v>73</v>
      </c>
      <c r="D1602" s="393">
        <v>60</v>
      </c>
      <c r="E1602" s="393">
        <v>1</v>
      </c>
      <c r="F1602" s="394"/>
      <c r="G1602" s="394"/>
      <c r="H1602" s="394" t="s">
        <v>100</v>
      </c>
      <c r="I1602" s="394" t="s">
        <v>100</v>
      </c>
      <c r="J1602" s="392">
        <v>172.165605</v>
      </c>
      <c r="K1602" s="393">
        <v>19.9681529</v>
      </c>
      <c r="L1602" s="392">
        <v>34.585855299999999</v>
      </c>
      <c r="M1602" s="393">
        <v>3</v>
      </c>
      <c r="N1602" s="392">
        <v>125.57324800000001</v>
      </c>
      <c r="O1602" s="393">
        <v>36.910828000000002</v>
      </c>
      <c r="P1602" s="392">
        <v>63.9314295</v>
      </c>
      <c r="Q1602" s="393">
        <v>3</v>
      </c>
      <c r="R1602" s="392">
        <v>-0.31556759000000001</v>
      </c>
      <c r="S1602" s="392">
        <v>9.9851796000000007E-2</v>
      </c>
      <c r="T1602" s="392">
        <f t="shared" si="25"/>
        <v>-0.15648732616028446</v>
      </c>
      <c r="U1602" s="392"/>
    </row>
    <row r="1603" spans="1:21">
      <c r="A1603" s="392" t="s">
        <v>2245</v>
      </c>
      <c r="B1603" s="392" t="s">
        <v>44</v>
      </c>
      <c r="C1603" s="392" t="s">
        <v>73</v>
      </c>
      <c r="D1603" s="393">
        <v>0</v>
      </c>
      <c r="E1603" s="393">
        <v>0</v>
      </c>
      <c r="F1603" s="394" t="s">
        <v>100</v>
      </c>
      <c r="G1603" s="394"/>
      <c r="H1603" s="394"/>
      <c r="I1603" s="394"/>
      <c r="J1603" s="392">
        <v>16.656051000000001</v>
      </c>
      <c r="K1603" s="392">
        <v>16.337579600000002</v>
      </c>
      <c r="L1603" s="392">
        <v>28.297518</v>
      </c>
      <c r="M1603" s="393">
        <v>3</v>
      </c>
      <c r="N1603" s="392">
        <v>25.732484100000001</v>
      </c>
      <c r="O1603" s="393">
        <v>14.522292999999999</v>
      </c>
      <c r="P1603" s="392">
        <v>25.153349299999999</v>
      </c>
      <c r="Q1603" s="393">
        <v>3</v>
      </c>
      <c r="R1603" s="392">
        <v>0.43498059</v>
      </c>
      <c r="S1603" s="392">
        <v>1.2806228609999999</v>
      </c>
      <c r="T1603" s="392">
        <f t="shared" si="25"/>
        <v>0.21412471741680922</v>
      </c>
      <c r="U1603" s="392"/>
    </row>
    <row r="1604" spans="1:21">
      <c r="A1604" s="392" t="s">
        <v>2245</v>
      </c>
      <c r="B1604" s="392" t="s">
        <v>44</v>
      </c>
      <c r="C1604" s="392" t="s">
        <v>73</v>
      </c>
      <c r="D1604" s="393">
        <v>5</v>
      </c>
      <c r="E1604" s="393">
        <v>8.3299999999999999E-2</v>
      </c>
      <c r="F1604" s="394"/>
      <c r="G1604" s="394" t="s">
        <v>100</v>
      </c>
      <c r="H1604" s="394"/>
      <c r="I1604" s="394"/>
      <c r="J1604" s="392">
        <v>47.515923600000001</v>
      </c>
      <c r="K1604" s="392">
        <v>9.0764331200000008</v>
      </c>
      <c r="L1604" s="392">
        <v>15.7208433</v>
      </c>
      <c r="M1604" s="393">
        <v>3</v>
      </c>
      <c r="N1604" s="392">
        <v>22.707006400000001</v>
      </c>
      <c r="O1604" s="393">
        <v>12.707006399999999</v>
      </c>
      <c r="P1604" s="392">
        <v>22.009180600000001</v>
      </c>
      <c r="Q1604" s="393">
        <v>3</v>
      </c>
      <c r="R1604" s="392">
        <v>-0.73839136000000005</v>
      </c>
      <c r="S1604" s="392">
        <v>0.34964849199999998</v>
      </c>
      <c r="T1604" s="392">
        <f t="shared" si="25"/>
        <v>-0.35328798157524899</v>
      </c>
      <c r="U1604" s="392"/>
    </row>
    <row r="1605" spans="1:21">
      <c r="A1605" s="392" t="s">
        <v>2245</v>
      </c>
      <c r="B1605" s="392" t="s">
        <v>44</v>
      </c>
      <c r="C1605" s="392" t="s">
        <v>73</v>
      </c>
      <c r="D1605" s="393">
        <v>11</v>
      </c>
      <c r="E1605" s="393">
        <v>0.18329999999999999</v>
      </c>
      <c r="F1605" s="394"/>
      <c r="G1605" s="394"/>
      <c r="H1605" s="394" t="s">
        <v>100</v>
      </c>
      <c r="I1605" s="394"/>
      <c r="J1605" s="392">
        <v>86.242038199999996</v>
      </c>
      <c r="K1605" s="392">
        <v>8.4713375800000001</v>
      </c>
      <c r="L1605" s="392">
        <v>14.672787100000001</v>
      </c>
      <c r="M1605" s="393">
        <v>3</v>
      </c>
      <c r="N1605" s="392">
        <v>68.089172000000005</v>
      </c>
      <c r="O1605" s="393">
        <v>12.101910800000001</v>
      </c>
      <c r="P1605" s="392">
        <v>20.961124399999999</v>
      </c>
      <c r="Q1605" s="393">
        <v>3</v>
      </c>
      <c r="R1605" s="392">
        <v>-0.23633953999999999</v>
      </c>
      <c r="S1605" s="392">
        <v>4.1238794000000002E-2</v>
      </c>
      <c r="T1605" s="392">
        <f t="shared" si="25"/>
        <v>-0.1176227813964229</v>
      </c>
      <c r="U1605" s="392"/>
    </row>
    <row r="1606" spans="1:21">
      <c r="A1606" s="392" t="s">
        <v>2245</v>
      </c>
      <c r="B1606" s="392" t="s">
        <v>44</v>
      </c>
      <c r="C1606" s="392" t="s">
        <v>73</v>
      </c>
      <c r="D1606" s="393">
        <v>16</v>
      </c>
      <c r="E1606" s="393">
        <v>0.26669999999999999</v>
      </c>
      <c r="F1606" s="394"/>
      <c r="G1606" s="394"/>
      <c r="H1606" s="394" t="s">
        <v>100</v>
      </c>
      <c r="I1606" s="394"/>
      <c r="J1606" s="392">
        <v>86.242038199999996</v>
      </c>
      <c r="K1606" s="392">
        <v>7.2611464999999997</v>
      </c>
      <c r="L1606" s="392">
        <v>12.5766747</v>
      </c>
      <c r="M1606" s="393">
        <v>3</v>
      </c>
      <c r="N1606" s="392">
        <v>71.719745200000006</v>
      </c>
      <c r="O1606" s="393">
        <v>9.0764331200000008</v>
      </c>
      <c r="P1606" s="392">
        <v>15.7208433</v>
      </c>
      <c r="Q1606" s="393">
        <v>3</v>
      </c>
      <c r="R1606" s="392">
        <v>-0.18439164</v>
      </c>
      <c r="S1606" s="392">
        <v>2.3104752999999999E-2</v>
      </c>
      <c r="T1606" s="392">
        <f t="shared" si="25"/>
        <v>-9.1935483934274129E-2</v>
      </c>
      <c r="U1606" s="392"/>
    </row>
    <row r="1607" spans="1:21">
      <c r="A1607" s="392" t="s">
        <v>2245</v>
      </c>
      <c r="B1607" s="392" t="s">
        <v>44</v>
      </c>
      <c r="C1607" s="392" t="s">
        <v>73</v>
      </c>
      <c r="D1607" s="393">
        <v>22</v>
      </c>
      <c r="E1607" s="393">
        <v>0.36670000000000003</v>
      </c>
      <c r="F1607" s="394"/>
      <c r="G1607" s="394"/>
      <c r="H1607" s="394" t="s">
        <v>100</v>
      </c>
      <c r="I1607" s="394"/>
      <c r="J1607" s="392">
        <v>119.522293</v>
      </c>
      <c r="K1607" s="392">
        <v>7.2611464999999997</v>
      </c>
      <c r="L1607" s="392">
        <v>12.5766747</v>
      </c>
      <c r="M1607" s="393">
        <v>3</v>
      </c>
      <c r="N1607" s="392">
        <v>99.554140099999998</v>
      </c>
      <c r="O1607" s="393">
        <v>9.0764331200000008</v>
      </c>
      <c r="P1607" s="392">
        <v>15.7208433</v>
      </c>
      <c r="Q1607" s="393">
        <v>3</v>
      </c>
      <c r="R1607" s="392">
        <v>-0.18280129000000001</v>
      </c>
      <c r="S1607" s="392">
        <v>1.2002852E-2</v>
      </c>
      <c r="T1607" s="392">
        <f t="shared" si="25"/>
        <v>-9.1146969199034339E-2</v>
      </c>
      <c r="U1607" s="392"/>
    </row>
    <row r="1608" spans="1:21">
      <c r="A1608" s="392" t="s">
        <v>2245</v>
      </c>
      <c r="B1608" s="392" t="s">
        <v>44</v>
      </c>
      <c r="C1608" s="392" t="s">
        <v>73</v>
      </c>
      <c r="D1608" s="393">
        <v>27</v>
      </c>
      <c r="E1608" s="393">
        <v>0.45</v>
      </c>
      <c r="F1608" s="394"/>
      <c r="G1608" s="394"/>
      <c r="H1608" s="394" t="s">
        <v>100</v>
      </c>
      <c r="I1608" s="394"/>
      <c r="J1608" s="392">
        <v>131.62420399999999</v>
      </c>
      <c r="K1608" s="392">
        <v>7.8662420400000004</v>
      </c>
      <c r="L1608" s="392">
        <v>13.624730899999999</v>
      </c>
      <c r="M1608" s="393">
        <v>3</v>
      </c>
      <c r="N1608" s="392">
        <v>92.898089200000001</v>
      </c>
      <c r="O1608" s="393">
        <v>12.101910800000001</v>
      </c>
      <c r="P1608" s="392">
        <v>20.961124399999999</v>
      </c>
      <c r="Q1608" s="393">
        <v>3</v>
      </c>
      <c r="R1608" s="392">
        <v>-0.34844784000000001</v>
      </c>
      <c r="S1608" s="392">
        <v>2.0542089999999999E-2</v>
      </c>
      <c r="T1608" s="392">
        <f t="shared" si="25"/>
        <v>-0.17248227001451272</v>
      </c>
      <c r="U1608" s="392"/>
    </row>
    <row r="1609" spans="1:21">
      <c r="A1609" s="392" t="s">
        <v>2245</v>
      </c>
      <c r="B1609" s="392" t="s">
        <v>44</v>
      </c>
      <c r="C1609" s="392" t="s">
        <v>73</v>
      </c>
      <c r="D1609" s="393">
        <v>34</v>
      </c>
      <c r="E1609" s="393">
        <v>0.56669999999999998</v>
      </c>
      <c r="F1609" s="394"/>
      <c r="G1609" s="394"/>
      <c r="H1609" s="394" t="s">
        <v>100</v>
      </c>
      <c r="I1609" s="394"/>
      <c r="J1609" s="392">
        <v>120.12738899999999</v>
      </c>
      <c r="K1609" s="392">
        <v>14.522292999999999</v>
      </c>
      <c r="L1609" s="392">
        <v>25.153349299999999</v>
      </c>
      <c r="M1609" s="393">
        <v>3</v>
      </c>
      <c r="N1609" s="392">
        <v>136.464968</v>
      </c>
      <c r="O1609" s="393">
        <v>11.4968153</v>
      </c>
      <c r="P1609" s="392">
        <v>19.913068200000001</v>
      </c>
      <c r="Q1609" s="393">
        <v>3</v>
      </c>
      <c r="R1609" s="392">
        <v>0.12751519</v>
      </c>
      <c r="S1609" s="392">
        <v>2.1712199000000001E-2</v>
      </c>
      <c r="T1609" s="392">
        <f t="shared" si="25"/>
        <v>6.3671339205165822E-2</v>
      </c>
      <c r="U1609" s="392"/>
    </row>
    <row r="1610" spans="1:21">
      <c r="A1610" s="392" t="s">
        <v>2245</v>
      </c>
      <c r="B1610" s="392" t="s">
        <v>44</v>
      </c>
      <c r="C1610" s="392" t="s">
        <v>73</v>
      </c>
      <c r="D1610" s="393">
        <v>48</v>
      </c>
      <c r="E1610" s="393">
        <v>0.8</v>
      </c>
      <c r="F1610" s="394"/>
      <c r="G1610" s="394"/>
      <c r="H1610" s="394" t="s">
        <v>100</v>
      </c>
      <c r="I1610" s="394"/>
      <c r="J1610" s="392">
        <v>163.08917199999999</v>
      </c>
      <c r="K1610" s="392">
        <v>6.65605096</v>
      </c>
      <c r="L1610" s="392">
        <v>11.528618399999999</v>
      </c>
      <c r="M1610" s="393">
        <v>3</v>
      </c>
      <c r="N1610" s="392">
        <v>145.54140100000001</v>
      </c>
      <c r="O1610" s="393">
        <v>8.4713375800000001</v>
      </c>
      <c r="P1610" s="392">
        <v>14.672787100000001</v>
      </c>
      <c r="Q1610" s="393">
        <v>3</v>
      </c>
      <c r="R1610" s="392">
        <v>-0.11383653000000001</v>
      </c>
      <c r="S1610" s="392">
        <v>5.0535490000000001E-3</v>
      </c>
      <c r="T1610" s="392">
        <f t="shared" si="25"/>
        <v>-5.6856878530954814E-2</v>
      </c>
      <c r="U1610" s="392"/>
    </row>
    <row r="1611" spans="1:21">
      <c r="A1611" s="392" t="s">
        <v>2245</v>
      </c>
      <c r="B1611" s="392" t="s">
        <v>44</v>
      </c>
      <c r="C1611" s="392" t="s">
        <v>73</v>
      </c>
      <c r="D1611" s="393">
        <v>60</v>
      </c>
      <c r="E1611" s="393">
        <v>1</v>
      </c>
      <c r="F1611" s="394"/>
      <c r="G1611" s="394"/>
      <c r="H1611" s="394" t="s">
        <v>100</v>
      </c>
      <c r="I1611" s="394" t="s">
        <v>100</v>
      </c>
      <c r="J1611" s="392">
        <v>172.165605</v>
      </c>
      <c r="K1611" s="393">
        <v>19.9681529</v>
      </c>
      <c r="L1611" s="392">
        <v>34.585855299999999</v>
      </c>
      <c r="M1611" s="393">
        <v>3</v>
      </c>
      <c r="N1611" s="392">
        <v>150.98726099999999</v>
      </c>
      <c r="O1611" s="393">
        <v>26.019108299999999</v>
      </c>
      <c r="P1611" s="392">
        <v>45.0664175</v>
      </c>
      <c r="Q1611" s="393">
        <v>3</v>
      </c>
      <c r="R1611" s="392">
        <v>-0.13126135999999999</v>
      </c>
      <c r="S1611" s="392">
        <v>4.3148308000000003E-2</v>
      </c>
      <c r="T1611" s="392">
        <f t="shared" si="25"/>
        <v>-6.5536612013213619E-2</v>
      </c>
      <c r="U1611" s="392"/>
    </row>
    <row r="1612" spans="1:21">
      <c r="A1612" s="392" t="s">
        <v>2246</v>
      </c>
      <c r="B1612" s="392" t="s">
        <v>44</v>
      </c>
      <c r="C1612" s="392" t="s">
        <v>73</v>
      </c>
      <c r="D1612" s="393">
        <v>0</v>
      </c>
      <c r="E1612" s="393">
        <v>0</v>
      </c>
      <c r="F1612" s="394" t="s">
        <v>100</v>
      </c>
      <c r="G1612" s="394"/>
      <c r="H1612" s="394"/>
      <c r="I1612" s="394"/>
      <c r="J1612" s="392">
        <v>16.656051000000001</v>
      </c>
      <c r="K1612" s="392">
        <v>16.337579600000002</v>
      </c>
      <c r="L1612" s="392">
        <v>28.297518</v>
      </c>
      <c r="M1612" s="393">
        <v>3</v>
      </c>
      <c r="N1612" s="392">
        <v>17</v>
      </c>
      <c r="O1612" s="392">
        <v>2</v>
      </c>
      <c r="P1612" s="392">
        <v>3.4641016200000001</v>
      </c>
      <c r="Q1612" s="393">
        <v>3</v>
      </c>
      <c r="R1612" s="392">
        <v>2.0439769999999999E-2</v>
      </c>
      <c r="S1612" s="392">
        <v>0.97596550500000001</v>
      </c>
      <c r="T1612" s="392">
        <f t="shared" si="25"/>
        <v>1.0219529320299594E-2</v>
      </c>
      <c r="U1612" s="392"/>
    </row>
    <row r="1613" spans="1:21">
      <c r="A1613" s="392" t="s">
        <v>2246</v>
      </c>
      <c r="B1613" s="392" t="s">
        <v>44</v>
      </c>
      <c r="C1613" s="392" t="s">
        <v>73</v>
      </c>
      <c r="D1613" s="393">
        <v>5</v>
      </c>
      <c r="E1613" s="393">
        <v>8.3299999999999999E-2</v>
      </c>
      <c r="F1613" s="394"/>
      <c r="G1613" s="394" t="s">
        <v>100</v>
      </c>
      <c r="H1613" s="394"/>
      <c r="I1613" s="394"/>
      <c r="J1613" s="392">
        <v>47.515923600000001</v>
      </c>
      <c r="K1613" s="392">
        <v>9.0764331200000008</v>
      </c>
      <c r="L1613" s="392">
        <v>15.7208433</v>
      </c>
      <c r="M1613" s="393">
        <v>3</v>
      </c>
      <c r="N1613" s="392">
        <v>8</v>
      </c>
      <c r="O1613" s="392">
        <v>4</v>
      </c>
      <c r="P1613" s="392">
        <v>6.9282032300000003</v>
      </c>
      <c r="Q1613" s="393">
        <v>3</v>
      </c>
      <c r="R1613" s="392">
        <v>-1.7816233500000001</v>
      </c>
      <c r="S1613" s="392">
        <v>0.28648816900000001</v>
      </c>
      <c r="T1613" s="392">
        <f t="shared" si="25"/>
        <v>-0.71179440127336724</v>
      </c>
      <c r="U1613" s="392"/>
    </row>
    <row r="1614" spans="1:21">
      <c r="A1614" s="392" t="s">
        <v>2246</v>
      </c>
      <c r="B1614" s="392" t="s">
        <v>44</v>
      </c>
      <c r="C1614" s="392" t="s">
        <v>73</v>
      </c>
      <c r="D1614" s="393">
        <v>11</v>
      </c>
      <c r="E1614" s="393">
        <v>0.18329999999999999</v>
      </c>
      <c r="F1614" s="394"/>
      <c r="G1614" s="394"/>
      <c r="H1614" s="394" t="s">
        <v>100</v>
      </c>
      <c r="I1614" s="394"/>
      <c r="J1614" s="392">
        <v>86.242038199999996</v>
      </c>
      <c r="K1614" s="392">
        <v>8.4713375800000001</v>
      </c>
      <c r="L1614" s="392">
        <v>14.672787100000001</v>
      </c>
      <c r="M1614" s="393">
        <v>3</v>
      </c>
      <c r="N1614" s="392">
        <v>36.019108299999999</v>
      </c>
      <c r="O1614" s="393">
        <v>26.019108299999999</v>
      </c>
      <c r="P1614" s="392">
        <v>45.0664175</v>
      </c>
      <c r="Q1614" s="393">
        <v>3</v>
      </c>
      <c r="R1614" s="392">
        <v>-0.87310816000000002</v>
      </c>
      <c r="S1614" s="392">
        <v>0.53146645299999995</v>
      </c>
      <c r="T1614" s="392">
        <f t="shared" si="25"/>
        <v>-0.41078405804087564</v>
      </c>
      <c r="U1614" s="392"/>
    </row>
    <row r="1615" spans="1:21">
      <c r="A1615" s="392" t="s">
        <v>2246</v>
      </c>
      <c r="B1615" s="392" t="s">
        <v>44</v>
      </c>
      <c r="C1615" s="392" t="s">
        <v>73</v>
      </c>
      <c r="D1615" s="393">
        <v>16</v>
      </c>
      <c r="E1615" s="393">
        <v>0.26669999999999999</v>
      </c>
      <c r="F1615" s="394"/>
      <c r="G1615" s="394"/>
      <c r="H1615" s="394" t="s">
        <v>100</v>
      </c>
      <c r="I1615" s="394"/>
      <c r="J1615" s="392">
        <v>86.242038199999996</v>
      </c>
      <c r="K1615" s="392">
        <v>7.2611464999999997</v>
      </c>
      <c r="L1615" s="392">
        <v>12.5766747</v>
      </c>
      <c r="M1615" s="393">
        <v>3</v>
      </c>
      <c r="N1615" s="392">
        <v>42.070063699999999</v>
      </c>
      <c r="O1615" s="393">
        <v>17.547770700000001</v>
      </c>
      <c r="P1615" s="392">
        <v>30.393630399999999</v>
      </c>
      <c r="Q1615" s="393">
        <v>3</v>
      </c>
      <c r="R1615" s="392">
        <v>-0.71782133000000004</v>
      </c>
      <c r="S1615" s="392">
        <v>0.18106808799999999</v>
      </c>
      <c r="T1615" s="392">
        <f t="shared" si="25"/>
        <v>-0.34425415721445679</v>
      </c>
      <c r="U1615" s="392"/>
    </row>
    <row r="1616" spans="1:21">
      <c r="A1616" s="392" t="s">
        <v>2246</v>
      </c>
      <c r="B1616" s="392" t="s">
        <v>44</v>
      </c>
      <c r="C1616" s="392" t="s">
        <v>73</v>
      </c>
      <c r="D1616" s="393">
        <v>22</v>
      </c>
      <c r="E1616" s="393">
        <v>0.36670000000000003</v>
      </c>
      <c r="F1616" s="394"/>
      <c r="G1616" s="394"/>
      <c r="H1616" s="394" t="s">
        <v>100</v>
      </c>
      <c r="I1616" s="394"/>
      <c r="J1616" s="392">
        <v>119.522293</v>
      </c>
      <c r="K1616" s="392">
        <v>7.2611464999999997</v>
      </c>
      <c r="L1616" s="392">
        <v>12.5766747</v>
      </c>
      <c r="M1616" s="393">
        <v>3</v>
      </c>
      <c r="N1616" s="392">
        <v>68.089172000000005</v>
      </c>
      <c r="O1616" s="393">
        <v>20.573248400000001</v>
      </c>
      <c r="P1616" s="392">
        <v>35.633911500000004</v>
      </c>
      <c r="Q1616" s="393">
        <v>3</v>
      </c>
      <c r="R1616" s="392">
        <v>-0.56268470999999998</v>
      </c>
      <c r="S1616" s="392">
        <v>9.4986288000000002E-2</v>
      </c>
      <c r="T1616" s="392">
        <f t="shared" si="25"/>
        <v>-0.27414700375587386</v>
      </c>
      <c r="U1616" s="392"/>
    </row>
    <row r="1617" spans="1:21">
      <c r="A1617" s="392" t="s">
        <v>2246</v>
      </c>
      <c r="B1617" s="392" t="s">
        <v>44</v>
      </c>
      <c r="C1617" s="392" t="s">
        <v>73</v>
      </c>
      <c r="D1617" s="393">
        <v>27</v>
      </c>
      <c r="E1617" s="393">
        <v>0.45</v>
      </c>
      <c r="F1617" s="394"/>
      <c r="G1617" s="394"/>
      <c r="H1617" s="394" t="s">
        <v>100</v>
      </c>
      <c r="I1617" s="394"/>
      <c r="J1617" s="392">
        <v>131.62420399999999</v>
      </c>
      <c r="K1617" s="392">
        <v>7.8662420400000004</v>
      </c>
      <c r="L1617" s="392">
        <v>13.624730899999999</v>
      </c>
      <c r="M1617" s="393">
        <v>3</v>
      </c>
      <c r="N1617" s="392">
        <v>85.636942700000006</v>
      </c>
      <c r="O1617" s="393">
        <v>16.9426752</v>
      </c>
      <c r="P1617" s="392">
        <v>29.345574200000001</v>
      </c>
      <c r="Q1617" s="393">
        <v>3</v>
      </c>
      <c r="R1617" s="392">
        <v>-0.42983416000000002</v>
      </c>
      <c r="S1617" s="392">
        <v>4.2713479999999998E-2</v>
      </c>
      <c r="T1617" s="392">
        <f t="shared" si="25"/>
        <v>-0.21166813302104323</v>
      </c>
      <c r="U1617" s="392"/>
    </row>
    <row r="1618" spans="1:21">
      <c r="A1618" s="392" t="s">
        <v>2246</v>
      </c>
      <c r="B1618" s="392" t="s">
        <v>44</v>
      </c>
      <c r="C1618" s="392" t="s">
        <v>73</v>
      </c>
      <c r="D1618" s="393">
        <v>34</v>
      </c>
      <c r="E1618" s="393">
        <v>0.56669999999999998</v>
      </c>
      <c r="F1618" s="394"/>
      <c r="G1618" s="394"/>
      <c r="H1618" s="394" t="s">
        <v>100</v>
      </c>
      <c r="I1618" s="394"/>
      <c r="J1618" s="392">
        <v>120.12738899999999</v>
      </c>
      <c r="K1618" s="392">
        <v>14.522292999999999</v>
      </c>
      <c r="L1618" s="392">
        <v>25.153349299999999</v>
      </c>
      <c r="M1618" s="393">
        <v>3</v>
      </c>
      <c r="N1618" s="392">
        <v>105</v>
      </c>
      <c r="O1618" s="393">
        <v>26.6242038</v>
      </c>
      <c r="P1618" s="392">
        <v>46.114473699999998</v>
      </c>
      <c r="Q1618" s="393">
        <v>3</v>
      </c>
      <c r="R1618" s="392">
        <v>-0.1345924</v>
      </c>
      <c r="S1618" s="392">
        <v>7.8909202999999997E-2</v>
      </c>
      <c r="T1618" s="392">
        <f t="shared" si="25"/>
        <v>-6.7194796098310333E-2</v>
      </c>
      <c r="U1618" s="392"/>
    </row>
    <row r="1619" spans="1:21">
      <c r="A1619" s="392" t="s">
        <v>2246</v>
      </c>
      <c r="B1619" s="392" t="s">
        <v>44</v>
      </c>
      <c r="C1619" s="392" t="s">
        <v>73</v>
      </c>
      <c r="D1619" s="393">
        <v>48</v>
      </c>
      <c r="E1619" s="393">
        <v>0.8</v>
      </c>
      <c r="F1619" s="394"/>
      <c r="G1619" s="394"/>
      <c r="H1619" s="394" t="s">
        <v>100</v>
      </c>
      <c r="I1619" s="394"/>
      <c r="J1619" s="392">
        <v>163.08917199999999</v>
      </c>
      <c r="K1619" s="392">
        <v>6.65605096</v>
      </c>
      <c r="L1619" s="392">
        <v>11.528618399999999</v>
      </c>
      <c r="M1619" s="393">
        <v>3</v>
      </c>
      <c r="N1619" s="392">
        <v>129.80891700000001</v>
      </c>
      <c r="O1619" s="393">
        <v>11.4968153</v>
      </c>
      <c r="P1619" s="392">
        <v>19.913068200000001</v>
      </c>
      <c r="Q1619" s="393">
        <v>3</v>
      </c>
      <c r="R1619" s="392">
        <v>-0.22823362</v>
      </c>
      <c r="S1619" s="392">
        <v>9.5098000000000005E-3</v>
      </c>
      <c r="T1619" s="392">
        <f t="shared" si="25"/>
        <v>-0.11362400865647157</v>
      </c>
      <c r="U1619" s="392"/>
    </row>
    <row r="1620" spans="1:21">
      <c r="A1620" s="392" t="s">
        <v>2246</v>
      </c>
      <c r="B1620" s="392" t="s">
        <v>44</v>
      </c>
      <c r="C1620" s="392" t="s">
        <v>73</v>
      </c>
      <c r="D1620" s="393">
        <v>60</v>
      </c>
      <c r="E1620" s="393">
        <v>1</v>
      </c>
      <c r="F1620" s="394"/>
      <c r="G1620" s="394"/>
      <c r="H1620" s="394" t="s">
        <v>100</v>
      </c>
      <c r="I1620" s="394" t="s">
        <v>100</v>
      </c>
      <c r="J1620" s="392">
        <v>172.165605</v>
      </c>
      <c r="K1620" s="393">
        <v>19.9681529</v>
      </c>
      <c r="L1620" s="392">
        <v>34.585855299999999</v>
      </c>
      <c r="M1620" s="393">
        <v>3</v>
      </c>
      <c r="N1620" s="392">
        <v>124.363057</v>
      </c>
      <c r="O1620" s="393">
        <v>95</v>
      </c>
      <c r="P1620" s="392">
        <v>164.544827</v>
      </c>
      <c r="Q1620" s="393">
        <v>3</v>
      </c>
      <c r="R1620" s="392">
        <v>-0.32525166</v>
      </c>
      <c r="S1620" s="392">
        <v>0.59698354899999995</v>
      </c>
      <c r="T1620" s="392">
        <f t="shared" si="25"/>
        <v>-0.16120717531177475</v>
      </c>
      <c r="U1620" s="392"/>
    </row>
    <row r="1621" spans="1:21">
      <c r="A1621" s="392" t="s">
        <v>2010</v>
      </c>
      <c r="B1621" s="392" t="s">
        <v>44</v>
      </c>
      <c r="C1621" s="392" t="s">
        <v>60</v>
      </c>
      <c r="D1621" s="393">
        <v>0</v>
      </c>
      <c r="E1621" s="393">
        <v>0</v>
      </c>
      <c r="F1621" s="394" t="s">
        <v>100</v>
      </c>
      <c r="G1621" s="394"/>
      <c r="H1621" s="394"/>
      <c r="I1621" s="394"/>
      <c r="J1621" s="392">
        <v>6333.49359</v>
      </c>
      <c r="K1621" s="393">
        <v>1018.91313</v>
      </c>
      <c r="L1621" s="392">
        <v>1764.8092999999999</v>
      </c>
      <c r="M1621" s="393">
        <v>3</v>
      </c>
      <c r="N1621" s="392">
        <v>5852.3944899999997</v>
      </c>
      <c r="O1621" s="393">
        <v>1018.58718</v>
      </c>
      <c r="P1621" s="392">
        <v>1764.2447500000001</v>
      </c>
      <c r="Q1621" s="393">
        <v>3</v>
      </c>
      <c r="R1621" s="392">
        <v>-7.9001100000000005E-2</v>
      </c>
      <c r="S1621" s="392">
        <v>5.6173481999999997E-2</v>
      </c>
      <c r="T1621" s="392">
        <f t="shared" si="25"/>
        <v>-3.9480019580156879E-2</v>
      </c>
      <c r="U1621" s="392"/>
    </row>
    <row r="1622" spans="1:21">
      <c r="A1622" s="392" t="s">
        <v>2010</v>
      </c>
      <c r="B1622" s="392" t="s">
        <v>44</v>
      </c>
      <c r="C1622" s="392" t="s">
        <v>60</v>
      </c>
      <c r="D1622" s="393">
        <v>7</v>
      </c>
      <c r="E1622" s="393">
        <v>0.25</v>
      </c>
      <c r="F1622" s="394"/>
      <c r="G1622" s="394" t="s">
        <v>100</v>
      </c>
      <c r="H1622" s="394" t="s">
        <v>100</v>
      </c>
      <c r="I1622" s="394"/>
      <c r="J1622" s="392">
        <v>9402.9449399999994</v>
      </c>
      <c r="K1622" s="393">
        <v>1448.3494800000001</v>
      </c>
      <c r="L1622" s="392">
        <v>2508.6148899999998</v>
      </c>
      <c r="M1622" s="393">
        <v>3</v>
      </c>
      <c r="N1622" s="392">
        <v>7206.3820599999999</v>
      </c>
      <c r="O1622" s="393">
        <v>1072.5315599999999</v>
      </c>
      <c r="P1622" s="392">
        <v>1857.6791499999999</v>
      </c>
      <c r="Q1622" s="393">
        <v>3</v>
      </c>
      <c r="R1622" s="392">
        <v>-0.26605590000000001</v>
      </c>
      <c r="S1622" s="392">
        <v>4.5876300000000002E-2</v>
      </c>
      <c r="T1622" s="392">
        <f t="shared" si="25"/>
        <v>-0.13224875878474787</v>
      </c>
      <c r="U1622" s="392"/>
    </row>
    <row r="1623" spans="1:21">
      <c r="A1623" s="392" t="s">
        <v>2010</v>
      </c>
      <c r="B1623" s="392" t="s">
        <v>44</v>
      </c>
      <c r="C1623" s="392" t="s">
        <v>60</v>
      </c>
      <c r="D1623" s="393">
        <v>14</v>
      </c>
      <c r="E1623" s="393">
        <v>0.5</v>
      </c>
      <c r="F1623" s="394"/>
      <c r="G1623" s="394"/>
      <c r="H1623" s="394" t="s">
        <v>100</v>
      </c>
      <c r="I1623" s="394"/>
      <c r="J1623" s="392">
        <v>9095.0871499999994</v>
      </c>
      <c r="K1623" s="393">
        <v>1018.58718</v>
      </c>
      <c r="L1623" s="392">
        <v>1764.2447500000001</v>
      </c>
      <c r="M1623" s="393">
        <v>3</v>
      </c>
      <c r="N1623" s="392">
        <v>10597.8699</v>
      </c>
      <c r="O1623" s="393">
        <v>1126.1499799999999</v>
      </c>
      <c r="P1623" s="392">
        <v>1950.54899</v>
      </c>
      <c r="Q1623" s="393">
        <v>3</v>
      </c>
      <c r="R1623" s="392">
        <v>0.15291863999999999</v>
      </c>
      <c r="S1623" s="392">
        <v>2.3834054E-2</v>
      </c>
      <c r="T1623" s="392">
        <f t="shared" si="25"/>
        <v>7.6310670164184441E-2</v>
      </c>
      <c r="U1623" s="392"/>
    </row>
    <row r="1624" spans="1:21">
      <c r="A1624" s="392" t="s">
        <v>2010</v>
      </c>
      <c r="B1624" s="392" t="s">
        <v>44</v>
      </c>
      <c r="C1624" s="392" t="s">
        <v>60</v>
      </c>
      <c r="D1624" s="393">
        <v>21</v>
      </c>
      <c r="E1624" s="393">
        <v>0.75</v>
      </c>
      <c r="F1624" s="394"/>
      <c r="G1624" s="394"/>
      <c r="H1624" s="394" t="s">
        <v>100</v>
      </c>
      <c r="I1624" s="394"/>
      <c r="J1624" s="392">
        <v>7232.4578899999997</v>
      </c>
      <c r="K1624" s="393">
        <v>1448.3494800000001</v>
      </c>
      <c r="L1624" s="392">
        <v>2508.6148899999998</v>
      </c>
      <c r="M1624" s="393">
        <v>3</v>
      </c>
      <c r="N1624" s="392">
        <v>10556.637500000001</v>
      </c>
      <c r="O1624" s="393">
        <v>1716.76757</v>
      </c>
      <c r="P1624" s="392">
        <v>2973.5286599999999</v>
      </c>
      <c r="Q1624" s="393">
        <v>3</v>
      </c>
      <c r="R1624" s="392">
        <v>0.37817588000000002</v>
      </c>
      <c r="S1624" s="392">
        <v>6.6549538000000005E-2</v>
      </c>
      <c r="T1624" s="392">
        <f t="shared" si="25"/>
        <v>0.18686614114558417</v>
      </c>
      <c r="U1624" s="392"/>
    </row>
    <row r="1625" spans="1:21">
      <c r="A1625" s="392" t="s">
        <v>2010</v>
      </c>
      <c r="B1625" s="392" t="s">
        <v>44</v>
      </c>
      <c r="C1625" s="392" t="s">
        <v>60</v>
      </c>
      <c r="D1625" s="393">
        <v>28</v>
      </c>
      <c r="E1625" s="393">
        <v>1</v>
      </c>
      <c r="F1625" s="394"/>
      <c r="G1625" s="394"/>
      <c r="H1625" s="394" t="s">
        <v>100</v>
      </c>
      <c r="I1625" s="394" t="s">
        <v>100</v>
      </c>
      <c r="J1625" s="392">
        <v>4188.1045299999996</v>
      </c>
      <c r="K1625" s="393">
        <v>1178.6276</v>
      </c>
      <c r="L1625" s="392">
        <v>2041.4428800000001</v>
      </c>
      <c r="M1625" s="393">
        <v>3</v>
      </c>
      <c r="N1625" s="392">
        <v>5799.42796</v>
      </c>
      <c r="O1625" s="393">
        <v>2519.90319</v>
      </c>
      <c r="P1625" s="392">
        <v>4364.6003600000004</v>
      </c>
      <c r="Q1625" s="393">
        <v>3</v>
      </c>
      <c r="R1625" s="392">
        <v>0.32551102999999998</v>
      </c>
      <c r="S1625" s="392">
        <v>0.26799672800000002</v>
      </c>
      <c r="T1625" s="392">
        <f t="shared" si="25"/>
        <v>0.16133348568461081</v>
      </c>
      <c r="U1625" s="392"/>
    </row>
    <row r="1626" spans="1:21">
      <c r="A1626" s="392" t="s">
        <v>2011</v>
      </c>
      <c r="B1626" s="392" t="s">
        <v>44</v>
      </c>
      <c r="C1626" s="392" t="s">
        <v>60</v>
      </c>
      <c r="D1626" s="393">
        <v>0</v>
      </c>
      <c r="E1626" s="393">
        <v>0</v>
      </c>
      <c r="F1626" s="394" t="s">
        <v>100</v>
      </c>
      <c r="G1626" s="394"/>
      <c r="H1626" s="394"/>
      <c r="I1626" s="394"/>
      <c r="J1626" s="392">
        <v>6333.49359</v>
      </c>
      <c r="K1626" s="393">
        <v>1018.91313</v>
      </c>
      <c r="L1626" s="392">
        <v>1764.8092999999999</v>
      </c>
      <c r="M1626" s="393">
        <v>3</v>
      </c>
      <c r="N1626" s="392">
        <v>9392.6775799999996</v>
      </c>
      <c r="O1626" s="393">
        <v>1930.2634499999999</v>
      </c>
      <c r="P1626" s="392">
        <v>3343.3143599999999</v>
      </c>
      <c r="Q1626" s="393">
        <v>3</v>
      </c>
      <c r="R1626" s="392">
        <v>0.39407840999999999</v>
      </c>
      <c r="S1626" s="392">
        <v>6.8114626999999997E-2</v>
      </c>
      <c r="T1626" s="392">
        <f t="shared" si="25"/>
        <v>0.19452821395177525</v>
      </c>
      <c r="U1626" s="392"/>
    </row>
    <row r="1627" spans="1:21">
      <c r="A1627" s="392" t="s">
        <v>2011</v>
      </c>
      <c r="B1627" s="392" t="s">
        <v>44</v>
      </c>
      <c r="C1627" s="392" t="s">
        <v>60</v>
      </c>
      <c r="D1627" s="393">
        <v>7</v>
      </c>
      <c r="E1627" s="393">
        <v>0.25</v>
      </c>
      <c r="F1627" s="394"/>
      <c r="G1627" s="394" t="s">
        <v>100</v>
      </c>
      <c r="H1627" s="394" t="s">
        <v>100</v>
      </c>
      <c r="I1627" s="394"/>
      <c r="J1627" s="392">
        <v>9402.9449399999994</v>
      </c>
      <c r="K1627" s="393">
        <v>1448.3494800000001</v>
      </c>
      <c r="L1627" s="392">
        <v>2508.6148899999998</v>
      </c>
      <c r="M1627" s="393">
        <v>3</v>
      </c>
      <c r="N1627" s="392">
        <v>9191.5677300000007</v>
      </c>
      <c r="O1627" s="393">
        <v>3002.7950000000001</v>
      </c>
      <c r="P1627" s="392">
        <v>5200.9935100000002</v>
      </c>
      <c r="Q1627" s="393">
        <v>3</v>
      </c>
      <c r="R1627" s="392">
        <v>-2.273642E-2</v>
      </c>
      <c r="S1627" s="392">
        <v>0.130452175</v>
      </c>
      <c r="T1627" s="392">
        <f t="shared" si="25"/>
        <v>-1.136771980806092E-2</v>
      </c>
      <c r="U1627" s="392"/>
    </row>
    <row r="1628" spans="1:21">
      <c r="A1628" s="392" t="s">
        <v>2011</v>
      </c>
      <c r="B1628" s="392" t="s">
        <v>44</v>
      </c>
      <c r="C1628" s="392" t="s">
        <v>60</v>
      </c>
      <c r="D1628" s="393">
        <v>14</v>
      </c>
      <c r="E1628" s="393">
        <v>0.5</v>
      </c>
      <c r="F1628" s="394"/>
      <c r="G1628" s="394"/>
      <c r="H1628" s="394" t="s">
        <v>100</v>
      </c>
      <c r="I1628" s="394"/>
      <c r="J1628" s="392">
        <v>9095.0871499999994</v>
      </c>
      <c r="K1628" s="393">
        <v>1018.58718</v>
      </c>
      <c r="L1628" s="392">
        <v>1764.2447500000001</v>
      </c>
      <c r="M1628" s="393">
        <v>3</v>
      </c>
      <c r="N1628" s="392">
        <v>14781.0852</v>
      </c>
      <c r="O1628" s="393">
        <v>5254.9319999999998</v>
      </c>
      <c r="P1628" s="392">
        <v>9101.8092099999994</v>
      </c>
      <c r="Q1628" s="393">
        <v>3</v>
      </c>
      <c r="R1628" s="392">
        <v>0.48561395000000002</v>
      </c>
      <c r="S1628" s="392">
        <v>0.13893503300000001</v>
      </c>
      <c r="T1628" s="392">
        <f t="shared" si="25"/>
        <v>0.23814529258078504</v>
      </c>
      <c r="U1628" s="392"/>
    </row>
    <row r="1629" spans="1:21">
      <c r="A1629" s="392" t="s">
        <v>2011</v>
      </c>
      <c r="B1629" s="392" t="s">
        <v>44</v>
      </c>
      <c r="C1629" s="392" t="s">
        <v>60</v>
      </c>
      <c r="D1629" s="393">
        <v>21</v>
      </c>
      <c r="E1629" s="393">
        <v>0.75</v>
      </c>
      <c r="F1629" s="394"/>
      <c r="G1629" s="394"/>
      <c r="H1629" s="394" t="s">
        <v>100</v>
      </c>
      <c r="I1629" s="394"/>
      <c r="J1629" s="392">
        <v>7232.4578899999997</v>
      </c>
      <c r="K1629" s="393">
        <v>1448.3494800000001</v>
      </c>
      <c r="L1629" s="392">
        <v>2508.6148899999998</v>
      </c>
      <c r="M1629" s="393">
        <v>3</v>
      </c>
      <c r="N1629" s="392">
        <v>11095.429400000001</v>
      </c>
      <c r="O1629" s="393">
        <v>2626.9770800000001</v>
      </c>
      <c r="P1629" s="392">
        <v>4550.0577700000003</v>
      </c>
      <c r="Q1629" s="393">
        <v>3</v>
      </c>
      <c r="R1629" s="392">
        <v>0.42795432</v>
      </c>
      <c r="S1629" s="392">
        <v>9.6159107999999993E-2</v>
      </c>
      <c r="T1629" s="392">
        <f t="shared" si="25"/>
        <v>0.21077014763767687</v>
      </c>
      <c r="U1629" s="392"/>
    </row>
    <row r="1630" spans="1:21">
      <c r="A1630" s="392" t="s">
        <v>2011</v>
      </c>
      <c r="B1630" s="392" t="s">
        <v>44</v>
      </c>
      <c r="C1630" s="392" t="s">
        <v>60</v>
      </c>
      <c r="D1630" s="393">
        <v>28</v>
      </c>
      <c r="E1630" s="393">
        <v>1</v>
      </c>
      <c r="F1630" s="394"/>
      <c r="G1630" s="394"/>
      <c r="H1630" s="394" t="s">
        <v>100</v>
      </c>
      <c r="I1630" s="394" t="s">
        <v>100</v>
      </c>
      <c r="J1630" s="392">
        <v>4188.1045299999996</v>
      </c>
      <c r="K1630" s="393">
        <v>1178.6276</v>
      </c>
      <c r="L1630" s="392">
        <v>2041.4428800000001</v>
      </c>
      <c r="M1630" s="393">
        <v>3</v>
      </c>
      <c r="N1630" s="392">
        <v>4566.85599</v>
      </c>
      <c r="O1630" s="393">
        <v>858.05783899999994</v>
      </c>
      <c r="P1630" s="392">
        <v>1486.1997699999999</v>
      </c>
      <c r="Q1630" s="393">
        <v>3</v>
      </c>
      <c r="R1630" s="392">
        <v>8.6576749999999994E-2</v>
      </c>
      <c r="S1630" s="392">
        <v>0.11450065800000001</v>
      </c>
      <c r="T1630" s="392">
        <f t="shared" si="25"/>
        <v>4.326135556348578E-2</v>
      </c>
      <c r="U1630" s="392"/>
    </row>
    <row r="1631" spans="1:21">
      <c r="A1631" s="392" t="s">
        <v>1096</v>
      </c>
      <c r="B1631" s="392" t="s">
        <v>44</v>
      </c>
      <c r="C1631" s="392" t="s">
        <v>60</v>
      </c>
      <c r="D1631" s="393">
        <v>14</v>
      </c>
      <c r="E1631" s="393">
        <v>0.1429</v>
      </c>
      <c r="F1631" s="394"/>
      <c r="G1631" s="394" t="s">
        <v>100</v>
      </c>
      <c r="H1631" s="394" t="s">
        <v>100</v>
      </c>
      <c r="I1631" s="394"/>
      <c r="J1631" s="392">
        <v>778</v>
      </c>
      <c r="K1631" s="393"/>
      <c r="L1631" s="392"/>
      <c r="M1631" s="393"/>
      <c r="N1631" s="392">
        <v>362</v>
      </c>
      <c r="O1631" s="393"/>
      <c r="P1631" s="392"/>
      <c r="Q1631" s="393"/>
      <c r="R1631" s="392">
        <v>-0.76508231000000004</v>
      </c>
      <c r="S1631" s="392" t="s">
        <v>16</v>
      </c>
      <c r="T1631" s="392">
        <f t="shared" si="25"/>
        <v>-0.36491228070175441</v>
      </c>
      <c r="U1631" s="392"/>
    </row>
    <row r="1632" spans="1:21">
      <c r="A1632" s="392" t="s">
        <v>1096</v>
      </c>
      <c r="B1632" s="392" t="s">
        <v>44</v>
      </c>
      <c r="C1632" s="392" t="s">
        <v>60</v>
      </c>
      <c r="D1632" s="393">
        <v>28</v>
      </c>
      <c r="E1632" s="393">
        <v>0.28570000000000001</v>
      </c>
      <c r="F1632" s="394"/>
      <c r="G1632" s="394"/>
      <c r="H1632" s="394" t="s">
        <v>100</v>
      </c>
      <c r="I1632" s="394"/>
      <c r="J1632" s="392">
        <v>800</v>
      </c>
      <c r="K1632" s="393"/>
      <c r="L1632" s="392"/>
      <c r="M1632" s="393"/>
      <c r="N1632" s="392">
        <v>481</v>
      </c>
      <c r="O1632" s="393"/>
      <c r="P1632" s="392"/>
      <c r="Q1632" s="393"/>
      <c r="R1632" s="392">
        <v>-0.50874445999999995</v>
      </c>
      <c r="S1632" s="392" t="s">
        <v>16</v>
      </c>
      <c r="T1632" s="392">
        <f t="shared" si="25"/>
        <v>-0.24902419984387197</v>
      </c>
      <c r="U1632" s="392"/>
    </row>
    <row r="1633" spans="1:21">
      <c r="A1633" s="392" t="s">
        <v>1096</v>
      </c>
      <c r="B1633" s="392" t="s">
        <v>44</v>
      </c>
      <c r="C1633" s="392" t="s">
        <v>60</v>
      </c>
      <c r="D1633" s="393">
        <v>42</v>
      </c>
      <c r="E1633" s="393">
        <v>0.42859999999999998</v>
      </c>
      <c r="F1633" s="394"/>
      <c r="G1633" s="394"/>
      <c r="H1633" s="394" t="s">
        <v>100</v>
      </c>
      <c r="I1633" s="394"/>
      <c r="J1633" s="392">
        <v>577</v>
      </c>
      <c r="K1633" s="393"/>
      <c r="L1633" s="392"/>
      <c r="M1633" s="393"/>
      <c r="N1633" s="392">
        <v>364</v>
      </c>
      <c r="O1633" s="393"/>
      <c r="P1633" s="392"/>
      <c r="Q1633" s="393"/>
      <c r="R1633" s="392">
        <v>-0.4606884</v>
      </c>
      <c r="S1633" s="392" t="s">
        <v>16</v>
      </c>
      <c r="T1633" s="392">
        <f t="shared" si="25"/>
        <v>-0.2263549415515409</v>
      </c>
      <c r="U1633" s="392"/>
    </row>
    <row r="1634" spans="1:21">
      <c r="A1634" s="392" t="s">
        <v>1096</v>
      </c>
      <c r="B1634" s="392" t="s">
        <v>44</v>
      </c>
      <c r="C1634" s="392" t="s">
        <v>60</v>
      </c>
      <c r="D1634" s="393">
        <v>56</v>
      </c>
      <c r="E1634" s="393">
        <v>0.57140000000000002</v>
      </c>
      <c r="F1634" s="394"/>
      <c r="G1634" s="394"/>
      <c r="H1634" s="394" t="s">
        <v>100</v>
      </c>
      <c r="I1634" s="394"/>
      <c r="J1634" s="392">
        <v>801</v>
      </c>
      <c r="K1634" s="393"/>
      <c r="L1634" s="392"/>
      <c r="M1634" s="393"/>
      <c r="N1634" s="392">
        <v>397</v>
      </c>
      <c r="O1634" s="393"/>
      <c r="P1634" s="392"/>
      <c r="Q1634" s="393"/>
      <c r="R1634" s="392">
        <v>-0.70192467000000003</v>
      </c>
      <c r="S1634" s="392" t="s">
        <v>16</v>
      </c>
      <c r="T1634" s="392">
        <f t="shared" si="25"/>
        <v>-0.337228714524207</v>
      </c>
      <c r="U1634" s="392"/>
    </row>
    <row r="1635" spans="1:21">
      <c r="A1635" s="392" t="s">
        <v>1096</v>
      </c>
      <c r="B1635" s="392" t="s">
        <v>44</v>
      </c>
      <c r="C1635" s="392" t="s">
        <v>60</v>
      </c>
      <c r="D1635" s="393">
        <v>70</v>
      </c>
      <c r="E1635" s="393">
        <v>0.71430000000000005</v>
      </c>
      <c r="F1635" s="394"/>
      <c r="G1635" s="394"/>
      <c r="H1635" s="394" t="s">
        <v>100</v>
      </c>
      <c r="I1635" s="394"/>
      <c r="J1635" s="392">
        <v>361</v>
      </c>
      <c r="K1635" s="393"/>
      <c r="L1635" s="392"/>
      <c r="M1635" s="393"/>
      <c r="N1635" s="392">
        <v>395</v>
      </c>
      <c r="O1635" s="393"/>
      <c r="P1635" s="392"/>
      <c r="Q1635" s="393"/>
      <c r="R1635" s="392">
        <v>9.0007809999999994E-2</v>
      </c>
      <c r="S1635" s="392" t="s">
        <v>16</v>
      </c>
      <c r="T1635" s="392">
        <f t="shared" si="25"/>
        <v>4.4973544973544971E-2</v>
      </c>
      <c r="U1635" s="392"/>
    </row>
    <row r="1636" spans="1:21">
      <c r="A1636" s="392" t="s">
        <v>1096</v>
      </c>
      <c r="B1636" s="392" t="s">
        <v>44</v>
      </c>
      <c r="C1636" s="392" t="s">
        <v>60</v>
      </c>
      <c r="D1636" s="393">
        <v>84</v>
      </c>
      <c r="E1636" s="393">
        <v>0.85709999999999997</v>
      </c>
      <c r="F1636" s="394"/>
      <c r="G1636" s="394"/>
      <c r="H1636" s="394" t="s">
        <v>100</v>
      </c>
      <c r="I1636" s="394"/>
      <c r="J1636" s="392">
        <v>437</v>
      </c>
      <c r="K1636" s="393"/>
      <c r="L1636" s="392"/>
      <c r="M1636" s="393"/>
      <c r="N1636" s="392">
        <v>338</v>
      </c>
      <c r="O1636" s="393"/>
      <c r="P1636" s="392"/>
      <c r="Q1636" s="393"/>
      <c r="R1636" s="392">
        <v>-0.25688729999999999</v>
      </c>
      <c r="S1636" s="392" t="s">
        <v>16</v>
      </c>
      <c r="T1636" s="392">
        <f t="shared" si="25"/>
        <v>-0.12774193548387097</v>
      </c>
      <c r="U1636" s="392"/>
    </row>
    <row r="1637" spans="1:21">
      <c r="A1637" s="392" t="s">
        <v>1096</v>
      </c>
      <c r="B1637" s="392" t="s">
        <v>44</v>
      </c>
      <c r="C1637" s="392" t="s">
        <v>60</v>
      </c>
      <c r="D1637" s="393">
        <v>98</v>
      </c>
      <c r="E1637" s="393">
        <v>1</v>
      </c>
      <c r="F1637" s="394"/>
      <c r="G1637" s="394"/>
      <c r="H1637" s="394" t="s">
        <v>100</v>
      </c>
      <c r="I1637" s="394" t="s">
        <v>100</v>
      </c>
      <c r="J1637" s="392">
        <v>275</v>
      </c>
      <c r="K1637" s="393"/>
      <c r="L1637" s="392"/>
      <c r="M1637" s="393"/>
      <c r="N1637" s="392">
        <v>321</v>
      </c>
      <c r="O1637" s="393"/>
      <c r="P1637" s="392"/>
      <c r="Q1637" s="393"/>
      <c r="R1637" s="392">
        <v>0.15467002999999999</v>
      </c>
      <c r="S1637" s="392" t="s">
        <v>16</v>
      </c>
      <c r="T1637" s="392">
        <f t="shared" si="25"/>
        <v>7.7181208053691275E-2</v>
      </c>
      <c r="U1637" s="392"/>
    </row>
    <row r="1638" spans="1:21">
      <c r="A1638" s="392" t="s">
        <v>941</v>
      </c>
      <c r="B1638" s="392" t="s">
        <v>44</v>
      </c>
      <c r="C1638" s="392" t="s">
        <v>73</v>
      </c>
      <c r="D1638" s="393">
        <v>0</v>
      </c>
      <c r="E1638" s="393">
        <v>0</v>
      </c>
      <c r="F1638" s="394" t="s">
        <v>100</v>
      </c>
      <c r="G1638" s="394"/>
      <c r="H1638" s="394"/>
      <c r="I1638" s="394"/>
      <c r="J1638" s="392">
        <v>0.25657894999999997</v>
      </c>
      <c r="K1638" s="392">
        <v>9.2105259999999994E-2</v>
      </c>
      <c r="L1638" s="392">
        <v>0.31906199000000002</v>
      </c>
      <c r="M1638" s="392">
        <v>12</v>
      </c>
      <c r="N1638" s="392">
        <v>0.27631579000000001</v>
      </c>
      <c r="O1638" s="392">
        <v>0.15789474000000001</v>
      </c>
      <c r="P1638" s="392">
        <v>0.54696341000000004</v>
      </c>
      <c r="Q1638" s="393">
        <v>12</v>
      </c>
      <c r="R1638" s="392">
        <v>7.4107969999999995E-2</v>
      </c>
      <c r="S1638" s="392">
        <v>0.45539320300000002</v>
      </c>
      <c r="T1638" s="392">
        <f t="shared" si="25"/>
        <v>3.7037032866941107E-2</v>
      </c>
      <c r="U1638" s="392"/>
    </row>
    <row r="1639" spans="1:21">
      <c r="A1639" s="392" t="s">
        <v>941</v>
      </c>
      <c r="B1639" s="392" t="s">
        <v>44</v>
      </c>
      <c r="C1639" s="392" t="s">
        <v>73</v>
      </c>
      <c r="D1639" s="393">
        <v>1</v>
      </c>
      <c r="E1639" s="393">
        <v>3.5999999999999999E-3</v>
      </c>
      <c r="F1639" s="394"/>
      <c r="G1639" s="394" t="s">
        <v>100</v>
      </c>
      <c r="H1639" s="394" t="s">
        <v>100</v>
      </c>
      <c r="I1639" s="394"/>
      <c r="J1639" s="392">
        <v>0.53289474000000003</v>
      </c>
      <c r="K1639" s="392">
        <v>6.5789470000000003E-2</v>
      </c>
      <c r="L1639" s="392">
        <v>0.22790141999999999</v>
      </c>
      <c r="M1639" s="392">
        <v>12</v>
      </c>
      <c r="N1639" s="392">
        <v>0.32894737000000002</v>
      </c>
      <c r="O1639" s="392">
        <v>0.15131579000000001</v>
      </c>
      <c r="P1639" s="392">
        <v>0.52417327000000002</v>
      </c>
      <c r="Q1639" s="393">
        <v>12</v>
      </c>
      <c r="R1639" s="392">
        <v>-0.48242615</v>
      </c>
      <c r="S1639" s="392">
        <v>0.22684157899999999</v>
      </c>
      <c r="T1639" s="392">
        <f t="shared" si="25"/>
        <v>-0.23664122190548337</v>
      </c>
      <c r="U1639" s="392"/>
    </row>
    <row r="1640" spans="1:21">
      <c r="A1640" s="392" t="s">
        <v>941</v>
      </c>
      <c r="B1640" s="392" t="s">
        <v>44</v>
      </c>
      <c r="C1640" s="392" t="s">
        <v>73</v>
      </c>
      <c r="D1640" s="393">
        <v>277</v>
      </c>
      <c r="E1640" s="393">
        <v>1</v>
      </c>
      <c r="F1640" s="394"/>
      <c r="G1640" s="394"/>
      <c r="H1640" s="394" t="s">
        <v>100</v>
      </c>
      <c r="I1640" s="394" t="s">
        <v>100</v>
      </c>
      <c r="J1640" s="392">
        <v>0.53947367999999996</v>
      </c>
      <c r="K1640" s="392">
        <v>0.17105263000000001</v>
      </c>
      <c r="L1640" s="392">
        <v>0.59254370000000001</v>
      </c>
      <c r="M1640" s="392">
        <v>12</v>
      </c>
      <c r="N1640" s="392">
        <v>0.59868421000000005</v>
      </c>
      <c r="O1640" s="392">
        <v>0.19736841999999999</v>
      </c>
      <c r="P1640" s="392">
        <v>0.68370427</v>
      </c>
      <c r="Q1640" s="393">
        <v>12</v>
      </c>
      <c r="R1640" s="392">
        <v>0.10414026</v>
      </c>
      <c r="S1640" s="392">
        <v>0.209217922</v>
      </c>
      <c r="T1640" s="392">
        <f t="shared" si="25"/>
        <v>5.2023124840789969E-2</v>
      </c>
      <c r="U1640" s="392"/>
    </row>
    <row r="1641" spans="1:21">
      <c r="A1641" s="392" t="s">
        <v>942</v>
      </c>
      <c r="B1641" s="392" t="s">
        <v>44</v>
      </c>
      <c r="C1641" s="392" t="s">
        <v>73</v>
      </c>
      <c r="D1641" s="393">
        <v>0</v>
      </c>
      <c r="E1641" s="393">
        <v>0</v>
      </c>
      <c r="F1641" s="394" t="s">
        <v>100</v>
      </c>
      <c r="G1641" s="394"/>
      <c r="H1641" s="394"/>
      <c r="I1641" s="394"/>
      <c r="J1641" s="392">
        <v>0.51973683999999998</v>
      </c>
      <c r="K1641" s="392">
        <v>0.26973683999999998</v>
      </c>
      <c r="L1641" s="392">
        <v>0.93439583000000004</v>
      </c>
      <c r="M1641" s="392">
        <v>12</v>
      </c>
      <c r="N1641" s="392">
        <v>0.43421052999999998</v>
      </c>
      <c r="O1641" s="392">
        <v>0.26973683999999998</v>
      </c>
      <c r="P1641" s="392">
        <v>0.93439583000000004</v>
      </c>
      <c r="Q1641" s="393">
        <v>12</v>
      </c>
      <c r="R1641" s="392">
        <v>-0.17979311000000001</v>
      </c>
      <c r="S1641" s="392">
        <v>0.65525235999999998</v>
      </c>
      <c r="T1641" s="392">
        <f t="shared" si="25"/>
        <v>-8.9655166196432823E-2</v>
      </c>
      <c r="U1641" s="392"/>
    </row>
    <row r="1642" spans="1:21">
      <c r="A1642" s="392" t="s">
        <v>942</v>
      </c>
      <c r="B1642" s="392" t="s">
        <v>44</v>
      </c>
      <c r="C1642" s="392" t="s">
        <v>73</v>
      </c>
      <c r="D1642" s="393">
        <v>1</v>
      </c>
      <c r="E1642" s="393">
        <v>3.5999999999999999E-3</v>
      </c>
      <c r="F1642" s="394"/>
      <c r="G1642" s="394" t="s">
        <v>100</v>
      </c>
      <c r="H1642" s="394" t="s">
        <v>100</v>
      </c>
      <c r="I1642" s="394"/>
      <c r="J1642" s="392">
        <v>0.63815789000000001</v>
      </c>
      <c r="K1642" s="392">
        <v>0.11842105</v>
      </c>
      <c r="L1642" s="392">
        <v>0.41022256000000001</v>
      </c>
      <c r="M1642" s="392">
        <v>12</v>
      </c>
      <c r="N1642" s="392">
        <v>0.30921052999999998</v>
      </c>
      <c r="O1642" s="392">
        <v>0.15789474000000001</v>
      </c>
      <c r="P1642" s="392">
        <v>0.54696341000000004</v>
      </c>
      <c r="Q1642" s="393">
        <v>12</v>
      </c>
      <c r="R1642" s="392">
        <v>-0.72456337999999998</v>
      </c>
      <c r="S1642" s="392">
        <v>0.295186587</v>
      </c>
      <c r="T1642" s="392">
        <f t="shared" si="25"/>
        <v>-0.34722221371913581</v>
      </c>
      <c r="U1642" s="392"/>
    </row>
    <row r="1643" spans="1:21">
      <c r="A1643" s="392" t="s">
        <v>942</v>
      </c>
      <c r="B1643" s="392" t="s">
        <v>44</v>
      </c>
      <c r="C1643" s="392" t="s">
        <v>73</v>
      </c>
      <c r="D1643" s="393">
        <v>277</v>
      </c>
      <c r="E1643" s="393">
        <v>1</v>
      </c>
      <c r="F1643" s="394"/>
      <c r="G1643" s="394"/>
      <c r="H1643" s="394" t="s">
        <v>100</v>
      </c>
      <c r="I1643" s="394" t="s">
        <v>100</v>
      </c>
      <c r="J1643" s="392">
        <v>0.77631578999999995</v>
      </c>
      <c r="K1643" s="392">
        <v>0.17105263000000001</v>
      </c>
      <c r="L1643" s="392">
        <v>0.59254370000000001</v>
      </c>
      <c r="M1643" s="392">
        <v>12</v>
      </c>
      <c r="N1643" s="392">
        <v>0.73026316000000002</v>
      </c>
      <c r="O1643" s="392">
        <v>9.2105259999999994E-2</v>
      </c>
      <c r="P1643" s="392">
        <v>0.31906199000000002</v>
      </c>
      <c r="Q1643" s="393">
        <v>12</v>
      </c>
      <c r="R1643" s="392">
        <v>-6.1154420000000001E-2</v>
      </c>
      <c r="S1643" s="392">
        <v>6.4457067000000007E-2</v>
      </c>
      <c r="T1643" s="392">
        <f t="shared" si="25"/>
        <v>-3.0567684488091332E-2</v>
      </c>
      <c r="U1643" s="392"/>
    </row>
    <row r="1644" spans="1:21">
      <c r="A1644" s="392" t="s">
        <v>943</v>
      </c>
      <c r="B1644" s="392" t="s">
        <v>44</v>
      </c>
      <c r="C1644" s="392" t="s">
        <v>73</v>
      </c>
      <c r="D1644" s="393">
        <v>0</v>
      </c>
      <c r="E1644" s="393">
        <v>0</v>
      </c>
      <c r="F1644" s="394" t="s">
        <v>100</v>
      </c>
      <c r="G1644" s="394"/>
      <c r="H1644" s="394"/>
      <c r="I1644" s="394"/>
      <c r="J1644" s="392">
        <v>0.56578947000000002</v>
      </c>
      <c r="K1644" s="392">
        <v>0.13815789000000001</v>
      </c>
      <c r="L1644" s="392">
        <v>0.47859299</v>
      </c>
      <c r="M1644" s="392">
        <v>12</v>
      </c>
      <c r="N1644" s="392">
        <v>0.54605263000000004</v>
      </c>
      <c r="O1644" s="392">
        <v>6.5789470000000003E-2</v>
      </c>
      <c r="P1644" s="392">
        <v>0.22790141999999999</v>
      </c>
      <c r="Q1644" s="393">
        <v>12</v>
      </c>
      <c r="R1644" s="392">
        <v>-3.550669E-2</v>
      </c>
      <c r="S1644" s="392">
        <v>7.4142719999999995E-2</v>
      </c>
      <c r="T1644" s="392">
        <f t="shared" si="25"/>
        <v>-1.7751477480480345E-2</v>
      </c>
      <c r="U1644" s="392"/>
    </row>
    <row r="1645" spans="1:21">
      <c r="A1645" s="392" t="s">
        <v>943</v>
      </c>
      <c r="B1645" s="392" t="s">
        <v>44</v>
      </c>
      <c r="C1645" s="392" t="s">
        <v>73</v>
      </c>
      <c r="D1645" s="393">
        <v>1</v>
      </c>
      <c r="E1645" s="393">
        <v>3.5999999999999999E-3</v>
      </c>
      <c r="F1645" s="394"/>
      <c r="G1645" s="394" t="s">
        <v>100</v>
      </c>
      <c r="H1645" s="394" t="s">
        <v>100</v>
      </c>
      <c r="I1645" s="394"/>
      <c r="J1645" s="392">
        <v>0.50657894999999997</v>
      </c>
      <c r="K1645" s="392">
        <v>0.16447368000000001</v>
      </c>
      <c r="L1645" s="392">
        <v>0.56975355999999999</v>
      </c>
      <c r="M1645" s="392">
        <v>12</v>
      </c>
      <c r="N1645" s="392">
        <v>0.32236841999999999</v>
      </c>
      <c r="O1645" s="392">
        <v>0.11842105</v>
      </c>
      <c r="P1645" s="392">
        <v>0.41022256000000001</v>
      </c>
      <c r="Q1645" s="393">
        <v>12</v>
      </c>
      <c r="R1645" s="392">
        <v>-0.45198512000000002</v>
      </c>
      <c r="S1645" s="392">
        <v>0.24035783999999999</v>
      </c>
      <c r="T1645" s="392">
        <f t="shared" si="25"/>
        <v>-0.22222222624338622</v>
      </c>
      <c r="U1645" s="392"/>
    </row>
    <row r="1646" spans="1:21">
      <c r="A1646" s="392" t="s">
        <v>943</v>
      </c>
      <c r="B1646" s="392" t="s">
        <v>44</v>
      </c>
      <c r="C1646" s="392" t="s">
        <v>73</v>
      </c>
      <c r="D1646" s="393">
        <v>277</v>
      </c>
      <c r="E1646" s="393">
        <v>1</v>
      </c>
      <c r="F1646" s="394"/>
      <c r="G1646" s="394"/>
      <c r="H1646" s="394" t="s">
        <v>100</v>
      </c>
      <c r="I1646" s="394" t="s">
        <v>100</v>
      </c>
      <c r="J1646" s="392">
        <v>0.64473683999999998</v>
      </c>
      <c r="K1646" s="392">
        <v>6.5789470000000003E-2</v>
      </c>
      <c r="L1646" s="392">
        <v>0.22790141999999999</v>
      </c>
      <c r="M1646" s="392">
        <v>12</v>
      </c>
      <c r="N1646" s="392">
        <v>0.57236841999999999</v>
      </c>
      <c r="O1646" s="392">
        <v>1.9736839999999999E-2</v>
      </c>
      <c r="P1646" s="392">
        <v>6.8370429999999996E-2</v>
      </c>
      <c r="Q1646" s="393">
        <v>12</v>
      </c>
      <c r="R1646" s="392">
        <v>-0.11905936</v>
      </c>
      <c r="S1646" s="392">
        <v>1.1601389E-2</v>
      </c>
      <c r="T1646" s="392">
        <f t="shared" si="25"/>
        <v>-5.945945874886778E-2</v>
      </c>
      <c r="U1646" s="392"/>
    </row>
    <row r="1647" spans="1:21">
      <c r="A1647" s="392" t="s">
        <v>944</v>
      </c>
      <c r="B1647" s="392" t="s">
        <v>44</v>
      </c>
      <c r="C1647" s="392" t="s">
        <v>73</v>
      </c>
      <c r="D1647" s="393">
        <v>0</v>
      </c>
      <c r="E1647" s="393">
        <v>0</v>
      </c>
      <c r="F1647" s="394" t="s">
        <v>100</v>
      </c>
      <c r="G1647" s="394"/>
      <c r="H1647" s="394"/>
      <c r="I1647" s="394"/>
      <c r="J1647" s="392">
        <v>0.42763158000000001</v>
      </c>
      <c r="K1647" s="392">
        <v>7.2368420000000003E-2</v>
      </c>
      <c r="L1647" s="392">
        <v>0.25069155999999998</v>
      </c>
      <c r="M1647" s="392">
        <v>12</v>
      </c>
      <c r="N1647" s="392">
        <v>0.44078947000000002</v>
      </c>
      <c r="O1647" s="392">
        <v>0.13815789000000001</v>
      </c>
      <c r="P1647" s="392">
        <v>0.47859299</v>
      </c>
      <c r="Q1647" s="393">
        <v>12</v>
      </c>
      <c r="R1647" s="392">
        <v>3.0305350000000002E-2</v>
      </c>
      <c r="S1647" s="392">
        <v>0.126879196</v>
      </c>
      <c r="T1647" s="392">
        <f t="shared" si="25"/>
        <v>1.5151509742883368E-2</v>
      </c>
      <c r="U1647" s="392"/>
    </row>
    <row r="1648" spans="1:21">
      <c r="A1648" s="392" t="s">
        <v>944</v>
      </c>
      <c r="B1648" s="392" t="s">
        <v>44</v>
      </c>
      <c r="C1648" s="392" t="s">
        <v>73</v>
      </c>
      <c r="D1648" s="393">
        <v>1</v>
      </c>
      <c r="E1648" s="393">
        <v>3.5999999999999999E-3</v>
      </c>
      <c r="F1648" s="394"/>
      <c r="G1648" s="394" t="s">
        <v>100</v>
      </c>
      <c r="H1648" s="394" t="s">
        <v>100</v>
      </c>
      <c r="I1648" s="394"/>
      <c r="J1648" s="392">
        <v>0.65789474000000003</v>
      </c>
      <c r="K1648" s="392">
        <v>0.23684210999999999</v>
      </c>
      <c r="L1648" s="392">
        <v>0.82044512000000003</v>
      </c>
      <c r="M1648" s="392">
        <v>12</v>
      </c>
      <c r="N1648" s="392">
        <v>0.56578947000000002</v>
      </c>
      <c r="O1648" s="392">
        <v>0.26315789000000001</v>
      </c>
      <c r="P1648" s="392">
        <v>0.91160569000000002</v>
      </c>
      <c r="Q1648" s="393">
        <v>12</v>
      </c>
      <c r="R1648" s="392">
        <v>-0.15082288999999999</v>
      </c>
      <c r="S1648" s="392">
        <v>0.34593315299999999</v>
      </c>
      <c r="T1648" s="392">
        <f t="shared" si="25"/>
        <v>-7.5268822828072623E-2</v>
      </c>
      <c r="U1648" s="392"/>
    </row>
    <row r="1649" spans="1:21">
      <c r="A1649" s="392" t="s">
        <v>944</v>
      </c>
      <c r="B1649" s="392" t="s">
        <v>44</v>
      </c>
      <c r="C1649" s="392" t="s">
        <v>73</v>
      </c>
      <c r="D1649" s="393">
        <v>277</v>
      </c>
      <c r="E1649" s="393">
        <v>1</v>
      </c>
      <c r="F1649" s="394"/>
      <c r="G1649" s="394"/>
      <c r="H1649" s="394" t="s">
        <v>100</v>
      </c>
      <c r="I1649" s="394" t="s">
        <v>100</v>
      </c>
      <c r="J1649" s="392">
        <v>0.58552632000000004</v>
      </c>
      <c r="K1649" s="392">
        <v>0.15131579000000001</v>
      </c>
      <c r="L1649" s="392">
        <v>0.52417327000000002</v>
      </c>
      <c r="M1649" s="392">
        <v>12</v>
      </c>
      <c r="N1649" s="392">
        <v>0.64473683999999998</v>
      </c>
      <c r="O1649" s="392">
        <v>5.2631579999999997E-2</v>
      </c>
      <c r="P1649" s="392">
        <v>0.18232113999999999</v>
      </c>
      <c r="Q1649" s="393">
        <v>12</v>
      </c>
      <c r="R1649" s="392">
        <v>9.6331109999999998E-2</v>
      </c>
      <c r="S1649" s="392">
        <v>7.3448387000000004E-2</v>
      </c>
      <c r="T1649" s="392">
        <f t="shared" si="25"/>
        <v>4.8128337029940758E-2</v>
      </c>
      <c r="U1649" s="392"/>
    </row>
    <row r="1650" spans="1:21">
      <c r="A1650" s="392" t="s">
        <v>945</v>
      </c>
      <c r="B1650" s="392" t="s">
        <v>44</v>
      </c>
      <c r="C1650" s="392" t="s">
        <v>73</v>
      </c>
      <c r="D1650" s="393">
        <v>0</v>
      </c>
      <c r="E1650" s="393">
        <v>0</v>
      </c>
      <c r="F1650" s="394" t="s">
        <v>100</v>
      </c>
      <c r="G1650" s="394"/>
      <c r="H1650" s="394"/>
      <c r="I1650" s="394"/>
      <c r="J1650" s="392">
        <v>0.63157894999999997</v>
      </c>
      <c r="K1650" s="392">
        <v>9.2105259999999994E-2</v>
      </c>
      <c r="L1650" s="392">
        <v>0.31906199000000002</v>
      </c>
      <c r="M1650" s="392">
        <v>12</v>
      </c>
      <c r="N1650" s="392">
        <v>0.63815789000000001</v>
      </c>
      <c r="O1650" s="392">
        <v>8.5526320000000003E-2</v>
      </c>
      <c r="P1650" s="392">
        <v>0.29627185</v>
      </c>
      <c r="Q1650" s="393">
        <v>12</v>
      </c>
      <c r="R1650" s="392">
        <v>1.036279E-2</v>
      </c>
      <c r="S1650" s="392">
        <v>3.9228886999999997E-2</v>
      </c>
      <c r="T1650" s="392">
        <f t="shared" si="25"/>
        <v>5.1813413557411101E-3</v>
      </c>
      <c r="U1650" s="392"/>
    </row>
    <row r="1651" spans="1:21">
      <c r="A1651" s="392" t="s">
        <v>945</v>
      </c>
      <c r="B1651" s="392" t="s">
        <v>44</v>
      </c>
      <c r="C1651" s="392" t="s">
        <v>73</v>
      </c>
      <c r="D1651" s="393">
        <v>1</v>
      </c>
      <c r="E1651" s="393">
        <v>3.5999999999999999E-3</v>
      </c>
      <c r="F1651" s="394"/>
      <c r="G1651" s="394" t="s">
        <v>100</v>
      </c>
      <c r="H1651" s="394" t="s">
        <v>100</v>
      </c>
      <c r="I1651" s="394"/>
      <c r="J1651" s="392">
        <v>0.32894737000000002</v>
      </c>
      <c r="K1651" s="392">
        <v>0.125</v>
      </c>
      <c r="L1651" s="392">
        <v>0.43301269999999997</v>
      </c>
      <c r="M1651" s="392">
        <v>12</v>
      </c>
      <c r="N1651" s="392">
        <v>0.25657894999999997</v>
      </c>
      <c r="O1651" s="392">
        <v>0.17763158000000001</v>
      </c>
      <c r="P1651" s="392">
        <v>0.61533384000000002</v>
      </c>
      <c r="Q1651" s="393">
        <v>12</v>
      </c>
      <c r="R1651" s="392">
        <v>-0.24846135999999999</v>
      </c>
      <c r="S1651" s="392">
        <v>0.62368994099999997</v>
      </c>
      <c r="T1651" s="392">
        <f t="shared" si="25"/>
        <v>-0.12359550293144814</v>
      </c>
      <c r="U1651" s="392"/>
    </row>
    <row r="1652" spans="1:21">
      <c r="A1652" s="392" t="s">
        <v>945</v>
      </c>
      <c r="B1652" s="392" t="s">
        <v>44</v>
      </c>
      <c r="C1652" s="392" t="s">
        <v>73</v>
      </c>
      <c r="D1652" s="393">
        <v>277</v>
      </c>
      <c r="E1652" s="393">
        <v>1</v>
      </c>
      <c r="F1652" s="394"/>
      <c r="G1652" s="394"/>
      <c r="H1652" s="394" t="s">
        <v>100</v>
      </c>
      <c r="I1652" s="394" t="s">
        <v>100</v>
      </c>
      <c r="J1652" s="392">
        <v>0.17763158000000001</v>
      </c>
      <c r="K1652" s="392">
        <v>0.38815789000000001</v>
      </c>
      <c r="L1652" s="392">
        <v>1.3446183899999999</v>
      </c>
      <c r="M1652" s="392">
        <v>12</v>
      </c>
      <c r="N1652" s="392">
        <v>0.22368420999999999</v>
      </c>
      <c r="O1652" s="392">
        <v>5.9210529999999997E-2</v>
      </c>
      <c r="P1652" s="392">
        <v>0.20511128000000001</v>
      </c>
      <c r="Q1652" s="393">
        <v>12</v>
      </c>
      <c r="R1652" s="392">
        <v>0.23052365999999999</v>
      </c>
      <c r="S1652" s="392">
        <v>4.8451034980000003</v>
      </c>
      <c r="T1652" s="392">
        <f t="shared" si="25"/>
        <v>0.1147540942757323</v>
      </c>
      <c r="U1652" s="392"/>
    </row>
    <row r="1653" spans="1:21">
      <c r="A1653" s="397" t="s">
        <v>2247</v>
      </c>
      <c r="B1653" s="397" t="s">
        <v>44</v>
      </c>
      <c r="C1653" s="397" t="s">
        <v>72</v>
      </c>
      <c r="D1653" s="397">
        <v>60</v>
      </c>
      <c r="E1653" s="397">
        <v>0.16439999999999999</v>
      </c>
      <c r="F1653" s="398"/>
      <c r="G1653" s="398" t="s">
        <v>100</v>
      </c>
      <c r="H1653" s="398" t="s">
        <v>100</v>
      </c>
      <c r="I1653" s="398"/>
      <c r="J1653" s="397">
        <v>1.75</v>
      </c>
      <c r="K1653" s="397">
        <v>0.41666667000000002</v>
      </c>
      <c r="L1653" s="397">
        <v>1.0206207300000001</v>
      </c>
      <c r="M1653" s="397">
        <v>6</v>
      </c>
      <c r="N1653" s="397">
        <v>0.73333333000000001</v>
      </c>
      <c r="O1653" s="399">
        <v>0.15</v>
      </c>
      <c r="P1653" s="397">
        <v>0.36742345999999998</v>
      </c>
      <c r="Q1653" s="397">
        <v>6</v>
      </c>
      <c r="R1653" s="397">
        <v>-0.86977072</v>
      </c>
      <c r="S1653" s="397">
        <v>9.8528185000000004E-2</v>
      </c>
      <c r="T1653" s="392">
        <f t="shared" si="25"/>
        <v>-0.40939597504616915</v>
      </c>
      <c r="U1653" s="397"/>
    </row>
    <row r="1654" spans="1:21">
      <c r="A1654" s="397" t="s">
        <v>2247</v>
      </c>
      <c r="B1654" s="397" t="s">
        <v>44</v>
      </c>
      <c r="C1654" s="397" t="s">
        <v>72</v>
      </c>
      <c r="D1654" s="397">
        <v>365</v>
      </c>
      <c r="E1654" s="397">
        <v>1</v>
      </c>
      <c r="F1654" s="398"/>
      <c r="G1654" s="398"/>
      <c r="H1654" s="398" t="s">
        <v>100</v>
      </c>
      <c r="I1654" s="398" t="s">
        <v>100</v>
      </c>
      <c r="J1654" s="397">
        <v>2.0499999999999998</v>
      </c>
      <c r="K1654" s="397">
        <v>0.41666667000000002</v>
      </c>
      <c r="L1654" s="397">
        <v>1.0206207300000001</v>
      </c>
      <c r="M1654" s="397">
        <v>6</v>
      </c>
      <c r="N1654" s="397">
        <v>1.6333333299999999</v>
      </c>
      <c r="O1654" s="399">
        <v>0.31666666999999998</v>
      </c>
      <c r="P1654" s="397">
        <v>0.77567174999999999</v>
      </c>
      <c r="Q1654" s="397">
        <v>6</v>
      </c>
      <c r="R1654" s="397">
        <v>-0.22721688000000001</v>
      </c>
      <c r="S1654" s="397">
        <v>7.8899893999999998E-2</v>
      </c>
      <c r="T1654" s="392">
        <f t="shared" si="25"/>
        <v>-0.11312217295305171</v>
      </c>
      <c r="U1654" s="397"/>
    </row>
    <row r="1655" spans="1:21">
      <c r="A1655" s="397" t="s">
        <v>2248</v>
      </c>
      <c r="B1655" s="397" t="s">
        <v>44</v>
      </c>
      <c r="C1655" s="397" t="s">
        <v>72</v>
      </c>
      <c r="D1655" s="399">
        <v>185</v>
      </c>
      <c r="E1655" s="397">
        <v>0.50680000000000003</v>
      </c>
      <c r="F1655" s="398"/>
      <c r="G1655" s="398"/>
      <c r="H1655" s="398" t="s">
        <v>100</v>
      </c>
      <c r="I1655" s="398"/>
      <c r="J1655" s="397">
        <v>5.8095450499999997</v>
      </c>
      <c r="K1655" s="397" t="s">
        <v>16</v>
      </c>
      <c r="L1655" s="397" t="s">
        <v>16</v>
      </c>
      <c r="M1655" s="397" t="s">
        <v>16</v>
      </c>
      <c r="N1655" s="397">
        <v>75.056868899999998</v>
      </c>
      <c r="O1655" s="397" t="s">
        <v>16</v>
      </c>
      <c r="P1655" s="397" t="s">
        <v>16</v>
      </c>
      <c r="Q1655" s="397" t="s">
        <v>16</v>
      </c>
      <c r="R1655" s="397">
        <v>2.5587438100000002</v>
      </c>
      <c r="S1655" s="397" t="s">
        <v>16</v>
      </c>
      <c r="T1655" s="392">
        <f t="shared" si="25"/>
        <v>0.85631748049092271</v>
      </c>
      <c r="U1655" s="397"/>
    </row>
    <row r="1656" spans="1:21">
      <c r="A1656" s="397" t="s">
        <v>2248</v>
      </c>
      <c r="B1656" s="397" t="s">
        <v>44</v>
      </c>
      <c r="C1656" s="397" t="s">
        <v>72</v>
      </c>
      <c r="D1656" s="399">
        <v>365</v>
      </c>
      <c r="E1656" s="397">
        <v>1</v>
      </c>
      <c r="F1656" s="398"/>
      <c r="G1656" s="398"/>
      <c r="H1656" s="398" t="s">
        <v>100</v>
      </c>
      <c r="I1656" s="398" t="s">
        <v>100</v>
      </c>
      <c r="J1656" s="397">
        <v>7.2641509400000004</v>
      </c>
      <c r="K1656" s="397" t="s">
        <v>16</v>
      </c>
      <c r="L1656" s="397" t="s">
        <v>16</v>
      </c>
      <c r="M1656" s="397" t="s">
        <v>16</v>
      </c>
      <c r="N1656" s="397">
        <v>59.169811299999999</v>
      </c>
      <c r="O1656" s="397" t="s">
        <v>16</v>
      </c>
      <c r="P1656" s="397" t="s">
        <v>16</v>
      </c>
      <c r="Q1656" s="397" t="s">
        <v>16</v>
      </c>
      <c r="R1656" s="397">
        <v>2.09746005</v>
      </c>
      <c r="S1656" s="397" t="s">
        <v>16</v>
      </c>
      <c r="T1656" s="392">
        <f t="shared" si="25"/>
        <v>0.78131212725932386</v>
      </c>
      <c r="U1656" s="397"/>
    </row>
    <row r="1657" spans="1:21">
      <c r="A1657" s="397" t="s">
        <v>2249</v>
      </c>
      <c r="B1657" s="397" t="s">
        <v>44</v>
      </c>
      <c r="C1657" s="397" t="s">
        <v>72</v>
      </c>
      <c r="D1657" s="399">
        <v>185</v>
      </c>
      <c r="E1657" s="397">
        <v>0.50680000000000003</v>
      </c>
      <c r="F1657" s="398"/>
      <c r="G1657" s="398"/>
      <c r="H1657" s="398" t="s">
        <v>100</v>
      </c>
      <c r="I1657" s="398"/>
      <c r="J1657" s="397">
        <v>16.044826</v>
      </c>
      <c r="K1657" s="397" t="s">
        <v>16</v>
      </c>
      <c r="L1657" s="397" t="s">
        <v>16</v>
      </c>
      <c r="M1657" s="397" t="s">
        <v>16</v>
      </c>
      <c r="N1657" s="397">
        <v>82.493309499999995</v>
      </c>
      <c r="O1657" s="397" t="s">
        <v>16</v>
      </c>
      <c r="P1657" s="397" t="s">
        <v>16</v>
      </c>
      <c r="Q1657" s="397" t="s">
        <v>16</v>
      </c>
      <c r="R1657" s="397">
        <v>1.63733076</v>
      </c>
      <c r="S1657" s="397" t="s">
        <v>16</v>
      </c>
      <c r="T1657" s="392">
        <f t="shared" si="25"/>
        <v>0.67434281319439004</v>
      </c>
      <c r="U1657" s="397"/>
    </row>
    <row r="1658" spans="1:21">
      <c r="A1658" s="397" t="s">
        <v>2249</v>
      </c>
      <c r="B1658" s="397" t="s">
        <v>44</v>
      </c>
      <c r="C1658" s="397" t="s">
        <v>72</v>
      </c>
      <c r="D1658" s="399">
        <v>365</v>
      </c>
      <c r="E1658" s="397">
        <v>1</v>
      </c>
      <c r="F1658" s="398"/>
      <c r="G1658" s="398"/>
      <c r="H1658" s="398" t="s">
        <v>100</v>
      </c>
      <c r="I1658" s="398" t="s">
        <v>100</v>
      </c>
      <c r="J1658" s="397">
        <v>1.9811320800000001</v>
      </c>
      <c r="K1658" s="397" t="s">
        <v>16</v>
      </c>
      <c r="L1658" s="397" t="s">
        <v>16</v>
      </c>
      <c r="M1658" s="397" t="s">
        <v>16</v>
      </c>
      <c r="N1658" s="397">
        <v>37.113207500000001</v>
      </c>
      <c r="O1658" s="397" t="s">
        <v>16</v>
      </c>
      <c r="P1658" s="397" t="s">
        <v>16</v>
      </c>
      <c r="Q1658" s="397" t="s">
        <v>16</v>
      </c>
      <c r="R1658" s="397">
        <v>2.9303044699999998</v>
      </c>
      <c r="S1658" s="397" t="s">
        <v>16</v>
      </c>
      <c r="T1658" s="392">
        <f t="shared" si="25"/>
        <v>0.89864864830644098</v>
      </c>
      <c r="U1658" s="397"/>
    </row>
    <row r="1659" spans="1:21">
      <c r="A1659" s="397" t="s">
        <v>2250</v>
      </c>
      <c r="B1659" s="397" t="s">
        <v>44</v>
      </c>
      <c r="C1659" s="397" t="s">
        <v>72</v>
      </c>
      <c r="D1659" s="399">
        <v>185</v>
      </c>
      <c r="E1659" s="397">
        <v>0.50680000000000003</v>
      </c>
      <c r="F1659" s="398"/>
      <c r="G1659" s="398"/>
      <c r="H1659" s="398" t="s">
        <v>100</v>
      </c>
      <c r="I1659" s="398"/>
      <c r="J1659" s="397">
        <v>35.313336300000003</v>
      </c>
      <c r="K1659" s="397" t="s">
        <v>16</v>
      </c>
      <c r="L1659" s="397" t="s">
        <v>16</v>
      </c>
      <c r="M1659" s="397" t="s">
        <v>16</v>
      </c>
      <c r="N1659" s="397">
        <v>34.421275600000001</v>
      </c>
      <c r="O1659" s="397" t="s">
        <v>16</v>
      </c>
      <c r="P1659" s="397" t="s">
        <v>16</v>
      </c>
      <c r="Q1659" s="397" t="s">
        <v>16</v>
      </c>
      <c r="R1659" s="397">
        <v>-2.5585839999999999E-2</v>
      </c>
      <c r="S1659" s="397" t="s">
        <v>16</v>
      </c>
      <c r="T1659" s="392">
        <f t="shared" si="25"/>
        <v>-1.279222291047126E-2</v>
      </c>
      <c r="U1659" s="397"/>
    </row>
    <row r="1660" spans="1:21">
      <c r="A1660" s="397" t="s">
        <v>2250</v>
      </c>
      <c r="B1660" s="397" t="s">
        <v>44</v>
      </c>
      <c r="C1660" s="397" t="s">
        <v>72</v>
      </c>
      <c r="D1660" s="399">
        <v>365</v>
      </c>
      <c r="E1660" s="397">
        <v>1</v>
      </c>
      <c r="F1660" s="398"/>
      <c r="G1660" s="398"/>
      <c r="H1660" s="398" t="s">
        <v>100</v>
      </c>
      <c r="I1660" s="398" t="s">
        <v>100</v>
      </c>
      <c r="J1660" s="397">
        <v>10.830188700000001</v>
      </c>
      <c r="K1660" s="397" t="s">
        <v>16</v>
      </c>
      <c r="L1660" s="397" t="s">
        <v>16</v>
      </c>
      <c r="M1660" s="397" t="s">
        <v>16</v>
      </c>
      <c r="N1660" s="397">
        <v>18.886792499999999</v>
      </c>
      <c r="O1660" s="397" t="s">
        <v>16</v>
      </c>
      <c r="P1660" s="397" t="s">
        <v>16</v>
      </c>
      <c r="Q1660" s="397" t="s">
        <v>16</v>
      </c>
      <c r="R1660" s="397">
        <v>0.55612538</v>
      </c>
      <c r="S1660" s="397" t="s">
        <v>16</v>
      </c>
      <c r="T1660" s="392">
        <f t="shared" si="25"/>
        <v>0.2711111113803174</v>
      </c>
      <c r="U1660" s="397"/>
    </row>
    <row r="1661" spans="1:21">
      <c r="A1661" s="397" t="s">
        <v>2251</v>
      </c>
      <c r="B1661" s="397" t="s">
        <v>44</v>
      </c>
      <c r="C1661" s="397" t="s">
        <v>72</v>
      </c>
      <c r="D1661" s="399">
        <v>185</v>
      </c>
      <c r="E1661" s="397">
        <v>0.50680000000000003</v>
      </c>
      <c r="F1661" s="398"/>
      <c r="G1661" s="398"/>
      <c r="H1661" s="398" t="s">
        <v>100</v>
      </c>
      <c r="I1661" s="398"/>
      <c r="J1661" s="397">
        <v>28.959634300000001</v>
      </c>
      <c r="K1661" s="397" t="s">
        <v>16</v>
      </c>
      <c r="L1661" s="397" t="s">
        <v>16</v>
      </c>
      <c r="M1661" s="397" t="s">
        <v>16</v>
      </c>
      <c r="N1661" s="397">
        <v>15.1103925</v>
      </c>
      <c r="O1661" s="397" t="s">
        <v>16</v>
      </c>
      <c r="P1661" s="397" t="s">
        <v>16</v>
      </c>
      <c r="Q1661" s="397" t="s">
        <v>16</v>
      </c>
      <c r="R1661" s="397">
        <v>-0.65052019000000005</v>
      </c>
      <c r="S1661" s="397" t="s">
        <v>16</v>
      </c>
      <c r="T1661" s="392">
        <f t="shared" si="25"/>
        <v>-0.3142553523475507</v>
      </c>
      <c r="U1661" s="397"/>
    </row>
    <row r="1662" spans="1:21">
      <c r="A1662" s="397" t="s">
        <v>2251</v>
      </c>
      <c r="B1662" s="397" t="s">
        <v>44</v>
      </c>
      <c r="C1662" s="397" t="s">
        <v>72</v>
      </c>
      <c r="D1662" s="399">
        <v>365</v>
      </c>
      <c r="E1662" s="397">
        <v>1</v>
      </c>
      <c r="F1662" s="398"/>
      <c r="G1662" s="398"/>
      <c r="H1662" s="398" t="s">
        <v>100</v>
      </c>
      <c r="I1662" s="398" t="s">
        <v>100</v>
      </c>
      <c r="J1662" s="397">
        <v>24.169811299999999</v>
      </c>
      <c r="K1662" s="397" t="s">
        <v>16</v>
      </c>
      <c r="L1662" s="397" t="s">
        <v>16</v>
      </c>
      <c r="M1662" s="397" t="s">
        <v>16</v>
      </c>
      <c r="N1662" s="397">
        <v>22.188679199999999</v>
      </c>
      <c r="O1662" s="397" t="s">
        <v>16</v>
      </c>
      <c r="P1662" s="397" t="s">
        <v>16</v>
      </c>
      <c r="Q1662" s="397" t="s">
        <v>16</v>
      </c>
      <c r="R1662" s="397">
        <v>-8.5522169999999995E-2</v>
      </c>
      <c r="S1662" s="397" t="s">
        <v>16</v>
      </c>
      <c r="T1662" s="392">
        <f t="shared" si="25"/>
        <v>-4.2735043325019394E-2</v>
      </c>
      <c r="U1662" s="397"/>
    </row>
    <row r="1663" spans="1:21">
      <c r="A1663" s="397" t="s">
        <v>1086</v>
      </c>
      <c r="B1663" s="397" t="s">
        <v>44</v>
      </c>
      <c r="C1663" s="397" t="s">
        <v>73</v>
      </c>
      <c r="D1663" s="399">
        <v>0</v>
      </c>
      <c r="E1663" s="397">
        <v>0</v>
      </c>
      <c r="F1663" s="398" t="s">
        <v>100</v>
      </c>
      <c r="G1663" s="398"/>
      <c r="H1663" s="398"/>
      <c r="I1663" s="398"/>
      <c r="J1663" s="397">
        <v>1963.1</v>
      </c>
      <c r="K1663" s="397">
        <v>692.1</v>
      </c>
      <c r="L1663" s="397">
        <v>1384.2</v>
      </c>
      <c r="M1663" s="317">
        <v>4</v>
      </c>
      <c r="N1663" s="397">
        <v>1867.1</v>
      </c>
      <c r="O1663" s="397">
        <v>238.8</v>
      </c>
      <c r="P1663" s="397">
        <v>477.6</v>
      </c>
      <c r="Q1663" s="317">
        <v>4</v>
      </c>
      <c r="R1663" s="397">
        <v>-5.0138429999999998E-2</v>
      </c>
      <c r="S1663" s="397">
        <v>0.140652893</v>
      </c>
      <c r="T1663" s="392">
        <f t="shared" ref="T1663:T1726" si="26">(N1663-J1663)/(J1663+N1663)</f>
        <v>-2.5063965328181299E-2</v>
      </c>
      <c r="U1663" s="397"/>
    </row>
    <row r="1664" spans="1:21">
      <c r="A1664" s="397" t="s">
        <v>1086</v>
      </c>
      <c r="B1664" s="397" t="s">
        <v>44</v>
      </c>
      <c r="C1664" s="397" t="s">
        <v>73</v>
      </c>
      <c r="D1664" s="399">
        <v>1</v>
      </c>
      <c r="E1664" s="397">
        <v>2.7000000000000001E-3</v>
      </c>
      <c r="F1664" s="398"/>
      <c r="G1664" s="398" t="s">
        <v>100</v>
      </c>
      <c r="H1664" s="398" t="s">
        <v>100</v>
      </c>
      <c r="I1664" s="398"/>
      <c r="J1664" s="397">
        <v>1963.1</v>
      </c>
      <c r="K1664" s="397">
        <v>692.1</v>
      </c>
      <c r="L1664" s="397">
        <v>1384.2</v>
      </c>
      <c r="M1664" s="317">
        <v>4</v>
      </c>
      <c r="N1664" s="397">
        <v>484.1</v>
      </c>
      <c r="O1664" s="397">
        <v>157.69999999999999</v>
      </c>
      <c r="P1664" s="397">
        <v>315.39999999999998</v>
      </c>
      <c r="Q1664" s="317">
        <v>4</v>
      </c>
      <c r="R1664" s="397">
        <v>-1.3999886399999999</v>
      </c>
      <c r="S1664" s="397">
        <v>0.23041378700000001</v>
      </c>
      <c r="T1664" s="392">
        <f t="shared" si="26"/>
        <v>-0.60436417129780984</v>
      </c>
      <c r="U1664" s="397"/>
    </row>
    <row r="1665" spans="1:21">
      <c r="A1665" s="397" t="s">
        <v>1086</v>
      </c>
      <c r="B1665" s="397" t="s">
        <v>44</v>
      </c>
      <c r="C1665" s="397" t="s">
        <v>73</v>
      </c>
      <c r="D1665" s="399">
        <v>56</v>
      </c>
      <c r="E1665" s="397">
        <v>0.15340000000000001</v>
      </c>
      <c r="F1665" s="398"/>
      <c r="G1665" s="398"/>
      <c r="H1665" s="398" t="s">
        <v>100</v>
      </c>
      <c r="I1665" s="398"/>
      <c r="J1665" s="397">
        <v>3198</v>
      </c>
      <c r="K1665" s="397">
        <v>351.6</v>
      </c>
      <c r="L1665" s="397">
        <v>703.2</v>
      </c>
      <c r="M1665" s="317">
        <v>4</v>
      </c>
      <c r="N1665" s="397">
        <v>2304</v>
      </c>
      <c r="O1665" s="397">
        <v>252.2</v>
      </c>
      <c r="P1665" s="397">
        <v>504.4</v>
      </c>
      <c r="Q1665" s="317">
        <v>4</v>
      </c>
      <c r="R1665" s="397">
        <v>-0.32787886999999999</v>
      </c>
      <c r="S1665" s="397">
        <v>2.4069507E-2</v>
      </c>
      <c r="T1665" s="392">
        <f t="shared" si="26"/>
        <v>-0.16248636859323881</v>
      </c>
      <c r="U1665" s="397"/>
    </row>
    <row r="1666" spans="1:21">
      <c r="A1666" s="397" t="s">
        <v>1086</v>
      </c>
      <c r="B1666" s="397" t="s">
        <v>44</v>
      </c>
      <c r="C1666" s="397" t="s">
        <v>73</v>
      </c>
      <c r="D1666" s="399">
        <v>315</v>
      </c>
      <c r="E1666" s="397">
        <v>0.86299999999999999</v>
      </c>
      <c r="F1666" s="398"/>
      <c r="G1666" s="398"/>
      <c r="H1666" s="398" t="s">
        <v>100</v>
      </c>
      <c r="I1666" s="398"/>
      <c r="J1666" s="397">
        <v>2452</v>
      </c>
      <c r="K1666" s="397">
        <v>499.5</v>
      </c>
      <c r="L1666" s="397">
        <v>999</v>
      </c>
      <c r="M1666" s="317">
        <v>4</v>
      </c>
      <c r="N1666" s="397">
        <v>1736.1</v>
      </c>
      <c r="O1666" s="397">
        <v>206.4</v>
      </c>
      <c r="P1666" s="397">
        <v>412.8</v>
      </c>
      <c r="Q1666" s="317">
        <v>4</v>
      </c>
      <c r="R1666" s="397">
        <v>-0.34526279999999998</v>
      </c>
      <c r="S1666" s="397">
        <v>5.5632433000000002E-2</v>
      </c>
      <c r="T1666" s="392">
        <f t="shared" si="26"/>
        <v>-0.17093670160693394</v>
      </c>
      <c r="U1666" s="397"/>
    </row>
    <row r="1667" spans="1:21">
      <c r="A1667" s="397" t="s">
        <v>1086</v>
      </c>
      <c r="B1667" s="397" t="s">
        <v>44</v>
      </c>
      <c r="C1667" s="397" t="s">
        <v>73</v>
      </c>
      <c r="D1667" s="399">
        <v>365</v>
      </c>
      <c r="E1667" s="397">
        <v>1</v>
      </c>
      <c r="F1667" s="398"/>
      <c r="G1667" s="398"/>
      <c r="H1667" s="398" t="s">
        <v>100</v>
      </c>
      <c r="I1667" s="398" t="s">
        <v>100</v>
      </c>
      <c r="J1667" s="397">
        <v>2773.7</v>
      </c>
      <c r="K1667" s="397">
        <v>385.5</v>
      </c>
      <c r="L1667" s="397">
        <v>771</v>
      </c>
      <c r="M1667" s="317">
        <v>4</v>
      </c>
      <c r="N1667" s="397">
        <v>2511.1</v>
      </c>
      <c r="O1667" s="397">
        <v>512.79999999999995</v>
      </c>
      <c r="P1667" s="397">
        <v>1025.5999999999999</v>
      </c>
      <c r="Q1667" s="317">
        <v>4</v>
      </c>
      <c r="R1667" s="397">
        <v>-9.9461259999999996E-2</v>
      </c>
      <c r="S1667" s="397">
        <v>6.1019628999999999E-2</v>
      </c>
      <c r="T1667" s="392">
        <f t="shared" si="26"/>
        <v>-4.9689676052073861E-2</v>
      </c>
      <c r="U1667" s="397"/>
    </row>
    <row r="1668" spans="1:21">
      <c r="A1668" s="397" t="s">
        <v>1087</v>
      </c>
      <c r="B1668" s="397" t="s">
        <v>44</v>
      </c>
      <c r="C1668" s="397" t="s">
        <v>73</v>
      </c>
      <c r="D1668" s="399">
        <v>0</v>
      </c>
      <c r="E1668" s="397">
        <v>0</v>
      </c>
      <c r="F1668" s="398" t="s">
        <v>100</v>
      </c>
      <c r="G1668" s="398"/>
      <c r="H1668" s="398"/>
      <c r="I1668" s="398"/>
      <c r="J1668" s="397">
        <v>1547.2</v>
      </c>
      <c r="K1668" s="397">
        <v>376.5</v>
      </c>
      <c r="L1668" s="397">
        <v>753</v>
      </c>
      <c r="M1668" s="317">
        <v>4</v>
      </c>
      <c r="N1668" s="397">
        <v>1575.7</v>
      </c>
      <c r="O1668" s="397">
        <v>243.3</v>
      </c>
      <c r="P1668" s="397">
        <v>486.6</v>
      </c>
      <c r="Q1668" s="317">
        <v>4</v>
      </c>
      <c r="R1668" s="397">
        <v>1.8252770000000001E-2</v>
      </c>
      <c r="S1668" s="397">
        <v>8.3057421000000006E-2</v>
      </c>
      <c r="T1668" s="392">
        <f t="shared" si="26"/>
        <v>9.1261327612155371E-3</v>
      </c>
      <c r="U1668" s="397"/>
    </row>
    <row r="1669" spans="1:21">
      <c r="A1669" s="397" t="s">
        <v>1087</v>
      </c>
      <c r="B1669" s="397" t="s">
        <v>44</v>
      </c>
      <c r="C1669" s="397" t="s">
        <v>73</v>
      </c>
      <c r="D1669" s="399">
        <v>1</v>
      </c>
      <c r="E1669" s="397">
        <v>2.7000000000000001E-3</v>
      </c>
      <c r="F1669" s="398"/>
      <c r="G1669" s="398" t="s">
        <v>100</v>
      </c>
      <c r="H1669" s="398" t="s">
        <v>100</v>
      </c>
      <c r="I1669" s="398"/>
      <c r="J1669" s="397">
        <v>1547.2</v>
      </c>
      <c r="K1669" s="397">
        <v>376.5</v>
      </c>
      <c r="L1669" s="397">
        <v>753</v>
      </c>
      <c r="M1669" s="317">
        <v>4</v>
      </c>
      <c r="N1669" s="397">
        <v>942.8</v>
      </c>
      <c r="O1669" s="397">
        <v>280.5</v>
      </c>
      <c r="P1669" s="397">
        <v>561</v>
      </c>
      <c r="Q1669" s="317">
        <v>4</v>
      </c>
      <c r="R1669" s="397">
        <v>-0.49534794999999998</v>
      </c>
      <c r="S1669" s="397">
        <v>0.14773270399999999</v>
      </c>
      <c r="T1669" s="392">
        <f t="shared" si="26"/>
        <v>-0.24273092369477917</v>
      </c>
      <c r="U1669" s="397"/>
    </row>
    <row r="1670" spans="1:21">
      <c r="A1670" s="397" t="s">
        <v>1087</v>
      </c>
      <c r="B1670" s="397" t="s">
        <v>44</v>
      </c>
      <c r="C1670" s="397" t="s">
        <v>73</v>
      </c>
      <c r="D1670" s="399">
        <v>56</v>
      </c>
      <c r="E1670" s="397">
        <v>0.15340000000000001</v>
      </c>
      <c r="F1670" s="398"/>
      <c r="G1670" s="398"/>
      <c r="H1670" s="398" t="s">
        <v>100</v>
      </c>
      <c r="I1670" s="398"/>
      <c r="J1670" s="397">
        <v>4164</v>
      </c>
      <c r="K1670" s="397">
        <v>293.89999999999998</v>
      </c>
      <c r="L1670" s="397">
        <v>587.79999999999995</v>
      </c>
      <c r="M1670" s="317">
        <v>4</v>
      </c>
      <c r="N1670" s="397">
        <v>1804</v>
      </c>
      <c r="O1670" s="397">
        <v>517.4</v>
      </c>
      <c r="P1670" s="397">
        <v>1034.8</v>
      </c>
      <c r="Q1670" s="317">
        <v>4</v>
      </c>
      <c r="R1670" s="397">
        <v>-0.83646973000000002</v>
      </c>
      <c r="S1670" s="397">
        <v>8.7240012000000006E-2</v>
      </c>
      <c r="T1670" s="392">
        <f t="shared" si="26"/>
        <v>-0.39544235924932974</v>
      </c>
      <c r="U1670" s="397"/>
    </row>
    <row r="1671" spans="1:21">
      <c r="A1671" s="397" t="s">
        <v>1087</v>
      </c>
      <c r="B1671" s="397" t="s">
        <v>44</v>
      </c>
      <c r="C1671" s="397" t="s">
        <v>73</v>
      </c>
      <c r="D1671" s="399">
        <v>315</v>
      </c>
      <c r="E1671" s="397">
        <v>0.86299999999999999</v>
      </c>
      <c r="F1671" s="398"/>
      <c r="G1671" s="398"/>
      <c r="H1671" s="398" t="s">
        <v>100</v>
      </c>
      <c r="I1671" s="398"/>
      <c r="J1671" s="397">
        <v>1711.2</v>
      </c>
      <c r="K1671" s="397">
        <v>504.4</v>
      </c>
      <c r="L1671" s="397">
        <v>1008.8</v>
      </c>
      <c r="M1671" s="317">
        <v>4</v>
      </c>
      <c r="N1671" s="397">
        <v>1088.5</v>
      </c>
      <c r="O1671" s="397">
        <v>285.2</v>
      </c>
      <c r="P1671" s="397">
        <v>570.4</v>
      </c>
      <c r="Q1671" s="317">
        <v>4</v>
      </c>
      <c r="R1671" s="397">
        <v>-0.45239427999999998</v>
      </c>
      <c r="S1671" s="397">
        <v>0.15553602</v>
      </c>
      <c r="T1671" s="392">
        <f t="shared" si="26"/>
        <v>-0.22241668750223242</v>
      </c>
      <c r="U1671" s="397"/>
    </row>
    <row r="1672" spans="1:21">
      <c r="A1672" s="397" t="s">
        <v>1087</v>
      </c>
      <c r="B1672" s="397" t="s">
        <v>44</v>
      </c>
      <c r="C1672" s="397" t="s">
        <v>73</v>
      </c>
      <c r="D1672" s="399">
        <v>365</v>
      </c>
      <c r="E1672" s="397">
        <v>1</v>
      </c>
      <c r="F1672" s="398"/>
      <c r="G1672" s="398"/>
      <c r="H1672" s="398" t="s">
        <v>100</v>
      </c>
      <c r="I1672" s="398" t="s">
        <v>100</v>
      </c>
      <c r="J1672" s="397">
        <v>3102.6</v>
      </c>
      <c r="K1672" s="397">
        <v>596.1</v>
      </c>
      <c r="L1672" s="397">
        <v>1192.2</v>
      </c>
      <c r="M1672" s="317">
        <v>4</v>
      </c>
      <c r="N1672" s="397">
        <v>2103.1999999999998</v>
      </c>
      <c r="O1672" s="397">
        <v>243.2</v>
      </c>
      <c r="P1672" s="397">
        <v>486.4</v>
      </c>
      <c r="Q1672" s="317">
        <v>4</v>
      </c>
      <c r="R1672" s="397">
        <v>-0.38878047999999998</v>
      </c>
      <c r="S1672" s="397">
        <v>5.0284687000000002E-2</v>
      </c>
      <c r="T1672" s="392">
        <f t="shared" si="26"/>
        <v>-0.19197817818586965</v>
      </c>
      <c r="U1672" s="397"/>
    </row>
    <row r="1673" spans="1:21">
      <c r="A1673" s="397" t="s">
        <v>1006</v>
      </c>
      <c r="B1673" s="397" t="s">
        <v>44</v>
      </c>
      <c r="C1673" s="397" t="s">
        <v>60</v>
      </c>
      <c r="D1673" s="399">
        <v>0</v>
      </c>
      <c r="E1673" s="399">
        <v>0</v>
      </c>
      <c r="F1673" s="398" t="s">
        <v>100</v>
      </c>
      <c r="G1673" s="398"/>
      <c r="H1673" s="398"/>
      <c r="I1673" s="398"/>
      <c r="J1673" s="397">
        <v>48.756601099999997</v>
      </c>
      <c r="K1673" s="397">
        <v>5.1333444699999999</v>
      </c>
      <c r="L1673" s="397">
        <v>14.519290700000001</v>
      </c>
      <c r="M1673" s="397">
        <v>8</v>
      </c>
      <c r="N1673" s="397">
        <v>39.575817800000003</v>
      </c>
      <c r="O1673" s="397">
        <v>5.1331926499999998</v>
      </c>
      <c r="P1673" s="397">
        <v>14.518861299999999</v>
      </c>
      <c r="Q1673" s="397">
        <v>8</v>
      </c>
      <c r="R1673" s="397">
        <v>-0.20862232999999999</v>
      </c>
      <c r="S1673" s="397">
        <v>2.7908415999999998E-2</v>
      </c>
      <c r="T1673" s="392">
        <f t="shared" si="26"/>
        <v>-0.1039344717865526</v>
      </c>
      <c r="U1673" s="397"/>
    </row>
    <row r="1674" spans="1:21">
      <c r="A1674" s="397" t="s">
        <v>1006</v>
      </c>
      <c r="B1674" s="397" t="s">
        <v>44</v>
      </c>
      <c r="C1674" s="397" t="s">
        <v>60</v>
      </c>
      <c r="D1674" s="399">
        <v>40</v>
      </c>
      <c r="E1674" s="399">
        <v>6.0199999999999997E-2</v>
      </c>
      <c r="F1674" s="398"/>
      <c r="G1674" s="398" t="s">
        <v>100</v>
      </c>
      <c r="H1674" s="398" t="s">
        <v>100</v>
      </c>
      <c r="I1674" s="398"/>
      <c r="J1674" s="397">
        <v>63.6843498</v>
      </c>
      <c r="K1674" s="397">
        <v>5.36652649</v>
      </c>
      <c r="L1674" s="397">
        <v>15.1788291</v>
      </c>
      <c r="M1674" s="397">
        <v>8</v>
      </c>
      <c r="N1674" s="397">
        <v>41.903539199999997</v>
      </c>
      <c r="O1674" s="397">
        <v>6.9997115599999997</v>
      </c>
      <c r="P1674" s="397">
        <v>19.798173999999999</v>
      </c>
      <c r="Q1674" s="397">
        <v>8</v>
      </c>
      <c r="R1674" s="397">
        <v>-0.41856855999999998</v>
      </c>
      <c r="S1674" s="397">
        <v>3.5004539000000001E-2</v>
      </c>
      <c r="T1674" s="392">
        <f t="shared" si="26"/>
        <v>-0.20628133402685989</v>
      </c>
      <c r="U1674" s="397"/>
    </row>
    <row r="1675" spans="1:21">
      <c r="A1675" s="397" t="s">
        <v>1006</v>
      </c>
      <c r="B1675" s="397" t="s">
        <v>44</v>
      </c>
      <c r="C1675" s="397" t="s">
        <v>60</v>
      </c>
      <c r="D1675" s="399">
        <v>100</v>
      </c>
      <c r="E1675" s="399">
        <v>0.15040000000000001</v>
      </c>
      <c r="F1675" s="398"/>
      <c r="G1675" s="398"/>
      <c r="H1675" s="398" t="s">
        <v>100</v>
      </c>
      <c r="I1675" s="398"/>
      <c r="J1675" s="397">
        <v>52.945072500000002</v>
      </c>
      <c r="K1675" s="397">
        <v>6.2997100399999999</v>
      </c>
      <c r="L1675" s="397">
        <v>17.818270800000001</v>
      </c>
      <c r="M1675" s="397">
        <v>8</v>
      </c>
      <c r="N1675" s="397">
        <v>31.864111600000001</v>
      </c>
      <c r="O1675" s="397">
        <v>6.2998618500000001</v>
      </c>
      <c r="P1675" s="397">
        <v>17.818700100000001</v>
      </c>
      <c r="Q1675" s="397">
        <v>8</v>
      </c>
      <c r="R1675" s="397">
        <v>-0.50777466000000004</v>
      </c>
      <c r="S1675" s="397">
        <v>5.3246960000000003E-2</v>
      </c>
      <c r="T1675" s="392">
        <f t="shared" si="26"/>
        <v>-0.2485693162092335</v>
      </c>
      <c r="U1675" s="397"/>
    </row>
    <row r="1676" spans="1:21">
      <c r="A1676" s="397" t="s">
        <v>1006</v>
      </c>
      <c r="B1676" s="397" t="s">
        <v>44</v>
      </c>
      <c r="C1676" s="397" t="s">
        <v>60</v>
      </c>
      <c r="D1676" s="399">
        <v>145</v>
      </c>
      <c r="E1676" s="399">
        <v>0.218</v>
      </c>
      <c r="F1676" s="398"/>
      <c r="G1676" s="398"/>
      <c r="H1676" s="398" t="s">
        <v>100</v>
      </c>
      <c r="I1676" s="398"/>
      <c r="J1676" s="397">
        <v>52.239302199999997</v>
      </c>
      <c r="K1676" s="397">
        <v>6.2997100399999999</v>
      </c>
      <c r="L1676" s="397">
        <v>17.818270800000001</v>
      </c>
      <c r="M1676" s="397">
        <v>8</v>
      </c>
      <c r="N1676" s="397">
        <v>26.2581788</v>
      </c>
      <c r="O1676" s="397">
        <v>6.7666813399999999</v>
      </c>
      <c r="P1676" s="397">
        <v>19.1390651</v>
      </c>
      <c r="Q1676" s="397">
        <v>8</v>
      </c>
      <c r="R1676" s="397">
        <v>-0.68785761000000001</v>
      </c>
      <c r="S1676" s="397">
        <v>8.0951026999999995E-2</v>
      </c>
      <c r="T1676" s="392">
        <f t="shared" si="26"/>
        <v>-0.33098034572599849</v>
      </c>
      <c r="U1676" s="397"/>
    </row>
    <row r="1677" spans="1:21">
      <c r="A1677" s="397" t="s">
        <v>1006</v>
      </c>
      <c r="B1677" s="397" t="s">
        <v>44</v>
      </c>
      <c r="C1677" s="397" t="s">
        <v>60</v>
      </c>
      <c r="D1677" s="399">
        <v>300</v>
      </c>
      <c r="E1677" s="399">
        <v>0.4511</v>
      </c>
      <c r="F1677" s="398"/>
      <c r="G1677" s="398"/>
      <c r="H1677" s="398" t="s">
        <v>100</v>
      </c>
      <c r="I1677" s="398"/>
      <c r="J1677" s="397">
        <v>39.160158699999997</v>
      </c>
      <c r="K1677" s="397">
        <v>6.0665280099999999</v>
      </c>
      <c r="L1677" s="397">
        <v>17.158732400000002</v>
      </c>
      <c r="M1677" s="397">
        <v>8</v>
      </c>
      <c r="N1677" s="397">
        <v>19.479049</v>
      </c>
      <c r="O1677" s="397">
        <v>5.6003157699999999</v>
      </c>
      <c r="P1677" s="397">
        <v>15.840085</v>
      </c>
      <c r="Q1677" s="397">
        <v>8</v>
      </c>
      <c r="R1677" s="397">
        <v>-0.69832039000000001</v>
      </c>
      <c r="S1677" s="397">
        <v>0.106657793</v>
      </c>
      <c r="T1677" s="392">
        <f t="shared" si="26"/>
        <v>-0.33563055286642279</v>
      </c>
      <c r="U1677" s="397"/>
    </row>
    <row r="1678" spans="1:21">
      <c r="A1678" s="397" t="s">
        <v>1006</v>
      </c>
      <c r="B1678" s="397" t="s">
        <v>44</v>
      </c>
      <c r="C1678" s="397" t="s">
        <v>60</v>
      </c>
      <c r="D1678" s="399">
        <v>365</v>
      </c>
      <c r="E1678" s="399">
        <v>0.54890000000000005</v>
      </c>
      <c r="F1678" s="398"/>
      <c r="G1678" s="398"/>
      <c r="H1678" s="398" t="s">
        <v>100</v>
      </c>
      <c r="I1678" s="398"/>
      <c r="J1678" s="397">
        <v>36.352106599999999</v>
      </c>
      <c r="K1678" s="397">
        <v>3.7336450499999998</v>
      </c>
      <c r="L1678" s="397">
        <v>10.5603429</v>
      </c>
      <c r="M1678" s="397">
        <v>8</v>
      </c>
      <c r="N1678" s="397">
        <v>15.2716011</v>
      </c>
      <c r="O1678" s="397">
        <v>3.9668270799999998</v>
      </c>
      <c r="P1678" s="397">
        <v>11.219881300000001</v>
      </c>
      <c r="Q1678" s="397">
        <v>8</v>
      </c>
      <c r="R1678" s="397">
        <v>-0.86725719000000001</v>
      </c>
      <c r="S1678" s="397">
        <v>7.8019932E-2</v>
      </c>
      <c r="T1678" s="392">
        <f t="shared" si="26"/>
        <v>-0.40834931157027304</v>
      </c>
      <c r="U1678" s="397"/>
    </row>
    <row r="1679" spans="1:21">
      <c r="A1679" s="397" t="s">
        <v>1006</v>
      </c>
      <c r="B1679" s="397" t="s">
        <v>44</v>
      </c>
      <c r="C1679" s="397" t="s">
        <v>60</v>
      </c>
      <c r="D1679" s="399">
        <v>405</v>
      </c>
      <c r="E1679" s="399">
        <v>0.60899999999999999</v>
      </c>
      <c r="F1679" s="398"/>
      <c r="G1679" s="398"/>
      <c r="H1679" s="398" t="s">
        <v>100</v>
      </c>
      <c r="I1679" s="398"/>
      <c r="J1679" s="397">
        <v>34.947245600000002</v>
      </c>
      <c r="K1679" s="397">
        <v>4.66637316</v>
      </c>
      <c r="L1679" s="397">
        <v>13.1984964</v>
      </c>
      <c r="M1679" s="397">
        <v>8</v>
      </c>
      <c r="N1679" s="397">
        <v>15.9658338</v>
      </c>
      <c r="O1679" s="397">
        <v>1.86803702</v>
      </c>
      <c r="P1679" s="397">
        <v>5.2836065699999999</v>
      </c>
      <c r="Q1679" s="397">
        <v>8</v>
      </c>
      <c r="R1679" s="397">
        <v>-0.78338859999999999</v>
      </c>
      <c r="S1679" s="397">
        <v>3.1518752999999997E-2</v>
      </c>
      <c r="T1679" s="392">
        <f t="shared" si="26"/>
        <v>-0.3728199516448813</v>
      </c>
      <c r="U1679" s="397"/>
    </row>
    <row r="1680" spans="1:21">
      <c r="A1680" s="397" t="s">
        <v>1006</v>
      </c>
      <c r="B1680" s="397" t="s">
        <v>44</v>
      </c>
      <c r="C1680" s="397" t="s">
        <v>60</v>
      </c>
      <c r="D1680" s="399">
        <v>665</v>
      </c>
      <c r="E1680" s="399">
        <v>1</v>
      </c>
      <c r="F1680" s="398"/>
      <c r="G1680" s="398"/>
      <c r="H1680" s="398" t="s">
        <v>100</v>
      </c>
      <c r="I1680" s="398" t="s">
        <v>100</v>
      </c>
      <c r="J1680" s="397">
        <v>47.061325199999999</v>
      </c>
      <c r="K1680" s="397">
        <v>6.3001654699999996</v>
      </c>
      <c r="L1680" s="397">
        <v>17.819558900000001</v>
      </c>
      <c r="M1680" s="397">
        <v>8</v>
      </c>
      <c r="N1680" s="397">
        <v>25.280666400000001</v>
      </c>
      <c r="O1680" s="397">
        <v>5.3668301200000004</v>
      </c>
      <c r="P1680" s="397">
        <v>15.179687899999999</v>
      </c>
      <c r="Q1680" s="397">
        <v>8</v>
      </c>
      <c r="R1680" s="397">
        <v>-0.62141161</v>
      </c>
      <c r="S1680" s="397">
        <v>6.2988553000000003E-2</v>
      </c>
      <c r="T1680" s="392">
        <f t="shared" si="26"/>
        <v>-0.30107905959282433</v>
      </c>
      <c r="U1680" s="397"/>
    </row>
    <row r="1681" spans="1:21">
      <c r="A1681" s="397" t="s">
        <v>1007</v>
      </c>
      <c r="B1681" s="397" t="s">
        <v>44</v>
      </c>
      <c r="C1681" s="397" t="s">
        <v>60</v>
      </c>
      <c r="D1681" s="399">
        <v>0</v>
      </c>
      <c r="E1681" s="399">
        <v>0</v>
      </c>
      <c r="F1681" s="398" t="s">
        <v>100</v>
      </c>
      <c r="G1681" s="398"/>
      <c r="H1681" s="398"/>
      <c r="I1681" s="398"/>
      <c r="J1681" s="397">
        <v>48.756601099999997</v>
      </c>
      <c r="K1681" s="397">
        <v>5.1333444699999999</v>
      </c>
      <c r="L1681" s="397">
        <v>14.519290700000001</v>
      </c>
      <c r="M1681" s="397">
        <v>8</v>
      </c>
      <c r="N1681" s="397">
        <v>45.875679599999998</v>
      </c>
      <c r="O1681" s="397">
        <v>7.7000166999999999</v>
      </c>
      <c r="P1681" s="397">
        <v>21.778936099999999</v>
      </c>
      <c r="Q1681" s="397">
        <v>8</v>
      </c>
      <c r="R1681" s="397">
        <v>-6.0905470000000003E-2</v>
      </c>
      <c r="S1681" s="397">
        <v>3.9256997000000002E-2</v>
      </c>
      <c r="T1681" s="392">
        <f t="shared" si="26"/>
        <v>-3.0443327358166478E-2</v>
      </c>
      <c r="U1681" s="397"/>
    </row>
    <row r="1682" spans="1:21">
      <c r="A1682" s="397" t="s">
        <v>1007</v>
      </c>
      <c r="B1682" s="397" t="s">
        <v>44</v>
      </c>
      <c r="C1682" s="397" t="s">
        <v>60</v>
      </c>
      <c r="D1682" s="399">
        <v>40</v>
      </c>
      <c r="E1682" s="399">
        <v>6.0199999999999997E-2</v>
      </c>
      <c r="F1682" s="398"/>
      <c r="G1682" s="398" t="s">
        <v>100</v>
      </c>
      <c r="H1682" s="398" t="s">
        <v>100</v>
      </c>
      <c r="I1682" s="398"/>
      <c r="J1682" s="397">
        <v>63.6843498</v>
      </c>
      <c r="K1682" s="397">
        <v>5.36652649</v>
      </c>
      <c r="L1682" s="397">
        <v>15.1788291</v>
      </c>
      <c r="M1682" s="397">
        <v>8</v>
      </c>
      <c r="N1682" s="397">
        <v>50.303101900000001</v>
      </c>
      <c r="O1682" s="397">
        <v>6.3004690999999999</v>
      </c>
      <c r="P1682" s="397">
        <v>17.8204177</v>
      </c>
      <c r="Q1682" s="397">
        <v>8</v>
      </c>
      <c r="R1682" s="397">
        <v>-0.2358721</v>
      </c>
      <c r="S1682" s="397">
        <v>2.2788617000000001E-2</v>
      </c>
      <c r="T1682" s="392">
        <f t="shared" si="26"/>
        <v>-0.11739228924265878</v>
      </c>
      <c r="U1682" s="397"/>
    </row>
    <row r="1683" spans="1:21">
      <c r="A1683" s="397" t="s">
        <v>1007</v>
      </c>
      <c r="B1683" s="397" t="s">
        <v>44</v>
      </c>
      <c r="C1683" s="397" t="s">
        <v>60</v>
      </c>
      <c r="D1683" s="399">
        <v>100</v>
      </c>
      <c r="E1683" s="399">
        <v>0.15040000000000001</v>
      </c>
      <c r="F1683" s="398"/>
      <c r="G1683" s="398"/>
      <c r="H1683" s="398" t="s">
        <v>100</v>
      </c>
      <c r="I1683" s="398"/>
      <c r="J1683" s="397">
        <v>52.945072500000002</v>
      </c>
      <c r="K1683" s="397">
        <v>6.2997100399999999</v>
      </c>
      <c r="L1683" s="397">
        <v>17.818270800000001</v>
      </c>
      <c r="M1683" s="397">
        <v>8</v>
      </c>
      <c r="N1683" s="397">
        <v>35.597301199999997</v>
      </c>
      <c r="O1683" s="397">
        <v>5.5998603300000003</v>
      </c>
      <c r="P1683" s="397">
        <v>15.8387969</v>
      </c>
      <c r="Q1683" s="397">
        <v>8</v>
      </c>
      <c r="R1683" s="397">
        <v>-0.39698517999999999</v>
      </c>
      <c r="S1683" s="397">
        <v>3.8904480999999998E-2</v>
      </c>
      <c r="T1683" s="392">
        <f t="shared" si="26"/>
        <v>-0.1959262054434848</v>
      </c>
      <c r="U1683" s="397"/>
    </row>
    <row r="1684" spans="1:21">
      <c r="A1684" s="397" t="s">
        <v>1007</v>
      </c>
      <c r="B1684" s="397" t="s">
        <v>44</v>
      </c>
      <c r="C1684" s="397" t="s">
        <v>60</v>
      </c>
      <c r="D1684" s="399">
        <v>145</v>
      </c>
      <c r="E1684" s="399">
        <v>0.218</v>
      </c>
      <c r="F1684" s="398"/>
      <c r="G1684" s="398"/>
      <c r="H1684" s="398" t="s">
        <v>100</v>
      </c>
      <c r="I1684" s="398"/>
      <c r="J1684" s="397">
        <v>52.239302199999997</v>
      </c>
      <c r="K1684" s="397">
        <v>6.2997100399999999</v>
      </c>
      <c r="L1684" s="397">
        <v>17.818270800000001</v>
      </c>
      <c r="M1684" s="397">
        <v>8</v>
      </c>
      <c r="N1684" s="397">
        <v>29.991672099999999</v>
      </c>
      <c r="O1684" s="397">
        <v>3.9666752700000001</v>
      </c>
      <c r="P1684" s="397">
        <v>11.219451899999999</v>
      </c>
      <c r="Q1684" s="397">
        <v>8</v>
      </c>
      <c r="R1684" s="397">
        <v>-0.55491537999999996</v>
      </c>
      <c r="S1684" s="397">
        <v>3.2035247000000003E-2</v>
      </c>
      <c r="T1684" s="392">
        <f t="shared" si="26"/>
        <v>-0.27055048647283264</v>
      </c>
      <c r="U1684" s="397"/>
    </row>
    <row r="1685" spans="1:21">
      <c r="A1685" s="397" t="s">
        <v>1007</v>
      </c>
      <c r="B1685" s="397" t="s">
        <v>44</v>
      </c>
      <c r="C1685" s="397" t="s">
        <v>60</v>
      </c>
      <c r="D1685" s="399">
        <v>300</v>
      </c>
      <c r="E1685" s="399">
        <v>0.4511</v>
      </c>
      <c r="F1685" s="398"/>
      <c r="G1685" s="398"/>
      <c r="H1685" s="398" t="s">
        <v>100</v>
      </c>
      <c r="I1685" s="398"/>
      <c r="J1685" s="397">
        <v>39.160158699999997</v>
      </c>
      <c r="K1685" s="397">
        <v>6.0665280099999999</v>
      </c>
      <c r="L1685" s="397">
        <v>17.158732400000002</v>
      </c>
      <c r="M1685" s="397">
        <v>8</v>
      </c>
      <c r="N1685" s="397">
        <v>20.179354100000001</v>
      </c>
      <c r="O1685" s="397">
        <v>4.8997070000000003</v>
      </c>
      <c r="P1685" s="397">
        <v>13.8584642</v>
      </c>
      <c r="Q1685" s="397">
        <v>8</v>
      </c>
      <c r="R1685" s="397">
        <v>-0.66299986</v>
      </c>
      <c r="S1685" s="397">
        <v>8.2954597000000005E-2</v>
      </c>
      <c r="T1685" s="392">
        <f t="shared" si="26"/>
        <v>-0.31986788742222361</v>
      </c>
      <c r="U1685" s="397"/>
    </row>
    <row r="1686" spans="1:21">
      <c r="A1686" s="397" t="s">
        <v>1007</v>
      </c>
      <c r="B1686" s="397" t="s">
        <v>44</v>
      </c>
      <c r="C1686" s="397" t="s">
        <v>60</v>
      </c>
      <c r="D1686" s="399">
        <v>365</v>
      </c>
      <c r="E1686" s="399">
        <v>0.54890000000000005</v>
      </c>
      <c r="F1686" s="398"/>
      <c r="G1686" s="398"/>
      <c r="H1686" s="398" t="s">
        <v>100</v>
      </c>
      <c r="I1686" s="398"/>
      <c r="J1686" s="397">
        <v>36.352106599999999</v>
      </c>
      <c r="K1686" s="397">
        <v>3.7336450499999998</v>
      </c>
      <c r="L1686" s="397">
        <v>10.5603429</v>
      </c>
      <c r="M1686" s="397">
        <v>8</v>
      </c>
      <c r="N1686" s="397">
        <v>11.0709848</v>
      </c>
      <c r="O1686" s="397">
        <v>8.1669879999999999</v>
      </c>
      <c r="P1686" s="397">
        <v>23.099730399999999</v>
      </c>
      <c r="Q1686" s="397">
        <v>8</v>
      </c>
      <c r="R1686" s="397">
        <v>-1.18892446</v>
      </c>
      <c r="S1686" s="397">
        <v>0.55473986099999995</v>
      </c>
      <c r="T1686" s="392">
        <f t="shared" si="26"/>
        <v>-0.53309729614126344</v>
      </c>
      <c r="U1686" s="397"/>
    </row>
    <row r="1687" spans="1:21">
      <c r="A1687" s="397" t="s">
        <v>1007</v>
      </c>
      <c r="B1687" s="397" t="s">
        <v>44</v>
      </c>
      <c r="C1687" s="397" t="s">
        <v>60</v>
      </c>
      <c r="D1687" s="399">
        <v>405</v>
      </c>
      <c r="E1687" s="399">
        <v>0.60899999999999999</v>
      </c>
      <c r="F1687" s="398"/>
      <c r="G1687" s="398"/>
      <c r="H1687" s="398" t="s">
        <v>100</v>
      </c>
      <c r="I1687" s="398"/>
      <c r="J1687" s="397">
        <v>34.947245600000002</v>
      </c>
      <c r="K1687" s="397">
        <v>4.66637316</v>
      </c>
      <c r="L1687" s="397">
        <v>13.1984964</v>
      </c>
      <c r="M1687" s="397">
        <v>8</v>
      </c>
      <c r="N1687" s="397">
        <v>14.566589799999999</v>
      </c>
      <c r="O1687" s="397">
        <v>2.7997024499999998</v>
      </c>
      <c r="P1687" s="397">
        <v>7.9187543500000004</v>
      </c>
      <c r="Q1687" s="397">
        <v>8</v>
      </c>
      <c r="R1687" s="397">
        <v>-0.87510911999999996</v>
      </c>
      <c r="S1687" s="397">
        <v>5.4770191000000003E-2</v>
      </c>
      <c r="T1687" s="392">
        <f t="shared" si="26"/>
        <v>-0.41161537245809887</v>
      </c>
      <c r="U1687" s="397"/>
    </row>
    <row r="1688" spans="1:21">
      <c r="A1688" s="397" t="s">
        <v>1007</v>
      </c>
      <c r="B1688" s="397" t="s">
        <v>44</v>
      </c>
      <c r="C1688" s="397" t="s">
        <v>60</v>
      </c>
      <c r="D1688" s="399">
        <v>665</v>
      </c>
      <c r="E1688" s="399">
        <v>1</v>
      </c>
      <c r="F1688" s="398"/>
      <c r="G1688" s="398"/>
      <c r="H1688" s="398" t="s">
        <v>100</v>
      </c>
      <c r="I1688" s="398" t="s">
        <v>100</v>
      </c>
      <c r="J1688" s="397">
        <v>47.061325199999999</v>
      </c>
      <c r="K1688" s="397">
        <v>6.3001654699999996</v>
      </c>
      <c r="L1688" s="397">
        <v>17.819558900000001</v>
      </c>
      <c r="M1688" s="397">
        <v>8</v>
      </c>
      <c r="N1688" s="397">
        <v>20.3806558</v>
      </c>
      <c r="O1688" s="397">
        <v>3.73349324</v>
      </c>
      <c r="P1688" s="397">
        <v>10.5599136</v>
      </c>
      <c r="Q1688" s="397">
        <v>8</v>
      </c>
      <c r="R1688" s="397">
        <v>-0.83686534000000001</v>
      </c>
      <c r="S1688" s="397">
        <v>5.1479425000000002E-2</v>
      </c>
      <c r="T1688" s="392">
        <f t="shared" si="26"/>
        <v>-0.39560921853704151</v>
      </c>
      <c r="U1688" s="397"/>
    </row>
    <row r="1689" spans="1:21">
      <c r="A1689" s="397" t="s">
        <v>1008</v>
      </c>
      <c r="B1689" s="397" t="s">
        <v>44</v>
      </c>
      <c r="C1689" s="397" t="s">
        <v>60</v>
      </c>
      <c r="D1689" s="399">
        <v>0</v>
      </c>
      <c r="E1689" s="399">
        <v>0</v>
      </c>
      <c r="F1689" s="398" t="s">
        <v>100</v>
      </c>
      <c r="G1689" s="398"/>
      <c r="H1689" s="398"/>
      <c r="I1689" s="398"/>
      <c r="J1689" s="397">
        <v>48.756601099999997</v>
      </c>
      <c r="K1689" s="397">
        <v>5.1333444699999999</v>
      </c>
      <c r="L1689" s="397">
        <v>14.519290700000001</v>
      </c>
      <c r="M1689" s="397">
        <v>8</v>
      </c>
      <c r="N1689" s="397">
        <v>35.5283789</v>
      </c>
      <c r="O1689" s="397">
        <v>4.4333429500000001</v>
      </c>
      <c r="P1689" s="397">
        <v>12.539387400000001</v>
      </c>
      <c r="Q1689" s="397">
        <v>8</v>
      </c>
      <c r="R1689" s="397">
        <v>-0.31650880999999997</v>
      </c>
      <c r="S1689" s="397">
        <v>2.6655789999999999E-2</v>
      </c>
      <c r="T1689" s="392">
        <f t="shared" si="26"/>
        <v>-0.15694637644809312</v>
      </c>
      <c r="U1689" s="397"/>
    </row>
    <row r="1690" spans="1:21">
      <c r="A1690" s="397" t="s">
        <v>1008</v>
      </c>
      <c r="B1690" s="397" t="s">
        <v>44</v>
      </c>
      <c r="C1690" s="397" t="s">
        <v>60</v>
      </c>
      <c r="D1690" s="399">
        <v>40</v>
      </c>
      <c r="E1690" s="399">
        <v>6.0199999999999997E-2</v>
      </c>
      <c r="F1690" s="398"/>
      <c r="G1690" s="398" t="s">
        <v>100</v>
      </c>
      <c r="H1690" s="398" t="s">
        <v>100</v>
      </c>
      <c r="I1690" s="398"/>
      <c r="J1690" s="397">
        <v>63.6843498</v>
      </c>
      <c r="K1690" s="397">
        <v>5.36652649</v>
      </c>
      <c r="L1690" s="397">
        <v>15.1788291</v>
      </c>
      <c r="M1690" s="397">
        <v>8</v>
      </c>
      <c r="N1690" s="397">
        <v>39.256255199999998</v>
      </c>
      <c r="O1690" s="397">
        <v>3.7331896200000001</v>
      </c>
      <c r="P1690" s="397">
        <v>10.5590548</v>
      </c>
      <c r="Q1690" s="397">
        <v>8</v>
      </c>
      <c r="R1690" s="397">
        <v>-0.48382805000000001</v>
      </c>
      <c r="S1690" s="397">
        <v>1.6144647000000002E-2</v>
      </c>
      <c r="T1690" s="392">
        <f t="shared" si="26"/>
        <v>-0.23730280776958715</v>
      </c>
      <c r="U1690" s="397"/>
    </row>
    <row r="1691" spans="1:21">
      <c r="A1691" s="397" t="s">
        <v>1008</v>
      </c>
      <c r="B1691" s="397" t="s">
        <v>44</v>
      </c>
      <c r="C1691" s="397" t="s">
        <v>60</v>
      </c>
      <c r="D1691" s="399">
        <v>100</v>
      </c>
      <c r="E1691" s="399">
        <v>0.15040000000000001</v>
      </c>
      <c r="F1691" s="398"/>
      <c r="G1691" s="398"/>
      <c r="H1691" s="398" t="s">
        <v>100</v>
      </c>
      <c r="I1691" s="398"/>
      <c r="J1691" s="397">
        <v>52.945072500000002</v>
      </c>
      <c r="K1691" s="397">
        <v>6.2997100399999999</v>
      </c>
      <c r="L1691" s="397">
        <v>17.818270800000001</v>
      </c>
      <c r="M1691" s="397">
        <v>8</v>
      </c>
      <c r="N1691" s="397">
        <v>27.1166713</v>
      </c>
      <c r="O1691" s="397">
        <v>7.9333505400000002</v>
      </c>
      <c r="P1691" s="397">
        <v>22.4389039</v>
      </c>
      <c r="Q1691" s="397">
        <v>8</v>
      </c>
      <c r="R1691" s="397">
        <v>-0.66910628999999999</v>
      </c>
      <c r="S1691" s="397">
        <v>9.9751064E-2</v>
      </c>
      <c r="T1691" s="392">
        <f t="shared" si="26"/>
        <v>-0.32260602847373904</v>
      </c>
      <c r="U1691" s="397"/>
    </row>
    <row r="1692" spans="1:21">
      <c r="A1692" s="397" t="s">
        <v>1008</v>
      </c>
      <c r="B1692" s="397" t="s">
        <v>44</v>
      </c>
      <c r="C1692" s="397" t="s">
        <v>60</v>
      </c>
      <c r="D1692" s="399">
        <v>145</v>
      </c>
      <c r="E1692" s="399">
        <v>0.218</v>
      </c>
      <c r="F1692" s="398"/>
      <c r="G1692" s="398"/>
      <c r="H1692" s="398" t="s">
        <v>100</v>
      </c>
      <c r="I1692" s="398"/>
      <c r="J1692" s="397">
        <v>52.239302199999997</v>
      </c>
      <c r="K1692" s="397">
        <v>6.2997100399999999</v>
      </c>
      <c r="L1692" s="397">
        <v>17.818270800000001</v>
      </c>
      <c r="M1692" s="397">
        <v>8</v>
      </c>
      <c r="N1692" s="397">
        <v>21.0445262</v>
      </c>
      <c r="O1692" s="397">
        <v>6.5331956900000003</v>
      </c>
      <c r="P1692" s="397">
        <v>18.478667900000001</v>
      </c>
      <c r="Q1692" s="397">
        <v>8</v>
      </c>
      <c r="R1692" s="397">
        <v>-0.90919464000000005</v>
      </c>
      <c r="S1692" s="397">
        <v>0.110919662</v>
      </c>
      <c r="T1692" s="392">
        <f t="shared" si="26"/>
        <v>-0.42567066542609822</v>
      </c>
      <c r="U1692" s="397"/>
    </row>
    <row r="1693" spans="1:21">
      <c r="A1693" s="397" t="s">
        <v>1008</v>
      </c>
      <c r="B1693" s="397" t="s">
        <v>44</v>
      </c>
      <c r="C1693" s="397" t="s">
        <v>60</v>
      </c>
      <c r="D1693" s="399">
        <v>300</v>
      </c>
      <c r="E1693" s="399">
        <v>0.4511</v>
      </c>
      <c r="F1693" s="398"/>
      <c r="G1693" s="398"/>
      <c r="H1693" s="398" t="s">
        <v>100</v>
      </c>
      <c r="I1693" s="398"/>
      <c r="J1693" s="397">
        <v>39.160158699999997</v>
      </c>
      <c r="K1693" s="397">
        <v>6.0665280099999999</v>
      </c>
      <c r="L1693" s="397">
        <v>17.158732400000002</v>
      </c>
      <c r="M1693" s="397">
        <v>8</v>
      </c>
      <c r="N1693" s="397">
        <v>13.098879</v>
      </c>
      <c r="O1693" s="397">
        <v>2.0993973100000001</v>
      </c>
      <c r="P1693" s="397">
        <v>5.9379923000000003</v>
      </c>
      <c r="Q1693" s="397">
        <v>8</v>
      </c>
      <c r="R1693" s="397">
        <v>-1.0951332199999999</v>
      </c>
      <c r="S1693" s="397">
        <v>4.9686361999999998E-2</v>
      </c>
      <c r="T1693" s="392">
        <f t="shared" si="26"/>
        <v>-0.49869421342215031</v>
      </c>
      <c r="U1693" s="397"/>
    </row>
    <row r="1694" spans="1:21">
      <c r="A1694" s="397" t="s">
        <v>1008</v>
      </c>
      <c r="B1694" s="397" t="s">
        <v>44</v>
      </c>
      <c r="C1694" s="397" t="s">
        <v>60</v>
      </c>
      <c r="D1694" s="399">
        <v>365</v>
      </c>
      <c r="E1694" s="399">
        <v>0.54890000000000005</v>
      </c>
      <c r="F1694" s="398"/>
      <c r="G1694" s="398"/>
      <c r="H1694" s="398" t="s">
        <v>100</v>
      </c>
      <c r="I1694" s="398"/>
      <c r="J1694" s="397">
        <v>36.352106599999999</v>
      </c>
      <c r="K1694" s="397">
        <v>3.7336450499999998</v>
      </c>
      <c r="L1694" s="397">
        <v>10.5603429</v>
      </c>
      <c r="M1694" s="397">
        <v>8</v>
      </c>
      <c r="N1694" s="397">
        <v>10.990524799999999</v>
      </c>
      <c r="O1694" s="397">
        <v>2.5669758599999999</v>
      </c>
      <c r="P1694" s="397">
        <v>7.2605041400000001</v>
      </c>
      <c r="Q1694" s="397">
        <v>8</v>
      </c>
      <c r="R1694" s="397">
        <v>-1.1962186299999999</v>
      </c>
      <c r="S1694" s="397">
        <v>6.5100394000000006E-2</v>
      </c>
      <c r="T1694" s="392">
        <f t="shared" si="26"/>
        <v>-0.53570283378882899</v>
      </c>
      <c r="U1694" s="397"/>
    </row>
    <row r="1695" spans="1:21">
      <c r="A1695" s="397" t="s">
        <v>1008</v>
      </c>
      <c r="B1695" s="397" t="s">
        <v>44</v>
      </c>
      <c r="C1695" s="397" t="s">
        <v>60</v>
      </c>
      <c r="D1695" s="399">
        <v>405</v>
      </c>
      <c r="E1695" s="399">
        <v>0.60899999999999999</v>
      </c>
      <c r="F1695" s="398"/>
      <c r="G1695" s="398"/>
      <c r="H1695" s="398" t="s">
        <v>100</v>
      </c>
      <c r="I1695" s="398"/>
      <c r="J1695" s="397">
        <v>34.947245600000002</v>
      </c>
      <c r="K1695" s="397">
        <v>4.66637316</v>
      </c>
      <c r="L1695" s="397">
        <v>13.1984964</v>
      </c>
      <c r="M1695" s="397">
        <v>8</v>
      </c>
      <c r="N1695" s="397">
        <v>8.1858125899999994</v>
      </c>
      <c r="O1695" s="397">
        <v>2.0998527400000002</v>
      </c>
      <c r="P1695" s="397">
        <v>5.93928046</v>
      </c>
      <c r="Q1695" s="397">
        <v>8</v>
      </c>
      <c r="R1695" s="397">
        <v>-1.4514371699999999</v>
      </c>
      <c r="S1695" s="397">
        <v>8.3633519000000003E-2</v>
      </c>
      <c r="T1695" s="392">
        <f t="shared" si="26"/>
        <v>-0.62043903523178412</v>
      </c>
      <c r="U1695" s="397"/>
    </row>
    <row r="1696" spans="1:21">
      <c r="A1696" s="397" t="s">
        <v>1008</v>
      </c>
      <c r="B1696" s="397" t="s">
        <v>44</v>
      </c>
      <c r="C1696" s="397" t="s">
        <v>60</v>
      </c>
      <c r="D1696" s="399">
        <v>665</v>
      </c>
      <c r="E1696" s="399">
        <v>1</v>
      </c>
      <c r="F1696" s="398"/>
      <c r="G1696" s="398"/>
      <c r="H1696" s="398" t="s">
        <v>100</v>
      </c>
      <c r="I1696" s="398" t="s">
        <v>100</v>
      </c>
      <c r="J1696" s="397">
        <v>47.061325199999999</v>
      </c>
      <c r="K1696" s="397">
        <v>6.3001654699999996</v>
      </c>
      <c r="L1696" s="397">
        <v>17.819558900000001</v>
      </c>
      <c r="M1696" s="397">
        <v>8</v>
      </c>
      <c r="N1696" s="397">
        <v>16.099275899999999</v>
      </c>
      <c r="O1696" s="397">
        <v>2.8004615099999999</v>
      </c>
      <c r="P1696" s="397">
        <v>7.9209012899999998</v>
      </c>
      <c r="Q1696" s="397">
        <v>8</v>
      </c>
      <c r="R1696" s="397">
        <v>-1.0726772499999999</v>
      </c>
      <c r="S1696" s="397">
        <v>4.8179990999999998E-2</v>
      </c>
      <c r="T1696" s="392">
        <f t="shared" si="26"/>
        <v>-0.49021144132208083</v>
      </c>
      <c r="U1696" s="397"/>
    </row>
    <row r="1697" spans="1:21">
      <c r="A1697" s="397" t="s">
        <v>1009</v>
      </c>
      <c r="B1697" s="397" t="s">
        <v>44</v>
      </c>
      <c r="C1697" s="397" t="s">
        <v>60</v>
      </c>
      <c r="D1697" s="399">
        <v>0</v>
      </c>
      <c r="E1697" s="399">
        <v>0</v>
      </c>
      <c r="F1697" s="398" t="s">
        <v>100</v>
      </c>
      <c r="G1697" s="398"/>
      <c r="H1697" s="398"/>
      <c r="I1697" s="398"/>
      <c r="J1697" s="397">
        <v>48.756601099999997</v>
      </c>
      <c r="K1697" s="397">
        <v>5.1333444699999999</v>
      </c>
      <c r="L1697" s="397">
        <v>14.519290700000001</v>
      </c>
      <c r="M1697" s="397">
        <v>8</v>
      </c>
      <c r="N1697" s="397">
        <v>29.461699100000001</v>
      </c>
      <c r="O1697" s="397">
        <v>5.3671337399999999</v>
      </c>
      <c r="P1697" s="397">
        <v>15.180546700000001</v>
      </c>
      <c r="Q1697" s="397">
        <v>8</v>
      </c>
      <c r="R1697" s="397">
        <v>-0.50374951000000001</v>
      </c>
      <c r="S1697" s="397">
        <v>4.4272051999999999E-2</v>
      </c>
      <c r="T1697" s="392">
        <f t="shared" si="26"/>
        <v>-0.24668014966656099</v>
      </c>
      <c r="U1697" s="397"/>
    </row>
    <row r="1698" spans="1:21">
      <c r="A1698" s="397" t="s">
        <v>1009</v>
      </c>
      <c r="B1698" s="397" t="s">
        <v>44</v>
      </c>
      <c r="C1698" s="397" t="s">
        <v>60</v>
      </c>
      <c r="D1698" s="399">
        <v>40</v>
      </c>
      <c r="E1698" s="399">
        <v>6.0199999999999997E-2</v>
      </c>
      <c r="F1698" s="398"/>
      <c r="G1698" s="398" t="s">
        <v>100</v>
      </c>
      <c r="H1698" s="398" t="s">
        <v>100</v>
      </c>
      <c r="I1698" s="398"/>
      <c r="J1698" s="397">
        <v>63.6843498</v>
      </c>
      <c r="K1698" s="397">
        <v>5.36652649</v>
      </c>
      <c r="L1698" s="397">
        <v>15.1788291</v>
      </c>
      <c r="M1698" s="397">
        <v>8</v>
      </c>
      <c r="N1698" s="397">
        <v>50.456279500000001</v>
      </c>
      <c r="O1698" s="397">
        <v>5.1330408399999996</v>
      </c>
      <c r="P1698" s="397">
        <v>14.518432000000001</v>
      </c>
      <c r="Q1698" s="397">
        <v>8</v>
      </c>
      <c r="R1698" s="397">
        <v>-0.23283164000000001</v>
      </c>
      <c r="S1698" s="397">
        <v>1.7450516999999999E-2</v>
      </c>
      <c r="T1698" s="392">
        <f t="shared" si="26"/>
        <v>-0.11589274021989293</v>
      </c>
      <c r="U1698" s="397"/>
    </row>
    <row r="1699" spans="1:21">
      <c r="A1699" s="397" t="s">
        <v>1009</v>
      </c>
      <c r="B1699" s="397" t="s">
        <v>44</v>
      </c>
      <c r="C1699" s="397" t="s">
        <v>60</v>
      </c>
      <c r="D1699" s="399">
        <v>100</v>
      </c>
      <c r="E1699" s="399">
        <v>0.15040000000000001</v>
      </c>
      <c r="F1699" s="398"/>
      <c r="G1699" s="398"/>
      <c r="H1699" s="398" t="s">
        <v>100</v>
      </c>
      <c r="I1699" s="398"/>
      <c r="J1699" s="397">
        <v>52.945072500000002</v>
      </c>
      <c r="K1699" s="397">
        <v>6.2997100399999999</v>
      </c>
      <c r="L1699" s="397">
        <v>17.818270800000001</v>
      </c>
      <c r="M1699" s="397">
        <v>8</v>
      </c>
      <c r="N1699" s="397">
        <v>35.283203800000003</v>
      </c>
      <c r="O1699" s="397">
        <v>5.5998603300000003</v>
      </c>
      <c r="P1699" s="397">
        <v>15.8387969</v>
      </c>
      <c r="Q1699" s="397">
        <v>8</v>
      </c>
      <c r="R1699" s="397">
        <v>-0.40584797</v>
      </c>
      <c r="S1699" s="397">
        <v>3.9347043999999998E-2</v>
      </c>
      <c r="T1699" s="392">
        <f t="shared" si="26"/>
        <v>-0.20018376693595225</v>
      </c>
      <c r="U1699" s="397"/>
    </row>
    <row r="1700" spans="1:21">
      <c r="A1700" s="397" t="s">
        <v>1009</v>
      </c>
      <c r="B1700" s="397" t="s">
        <v>44</v>
      </c>
      <c r="C1700" s="397" t="s">
        <v>60</v>
      </c>
      <c r="D1700" s="399">
        <v>145</v>
      </c>
      <c r="E1700" s="399">
        <v>0.218</v>
      </c>
      <c r="F1700" s="398"/>
      <c r="G1700" s="398"/>
      <c r="H1700" s="398" t="s">
        <v>100</v>
      </c>
      <c r="I1700" s="398"/>
      <c r="J1700" s="397">
        <v>52.239302199999997</v>
      </c>
      <c r="K1700" s="397">
        <v>6.2997100399999999</v>
      </c>
      <c r="L1700" s="397">
        <v>17.818270800000001</v>
      </c>
      <c r="M1700" s="397">
        <v>8</v>
      </c>
      <c r="N1700" s="397">
        <v>25.944233199999999</v>
      </c>
      <c r="O1700" s="397">
        <v>3.73349324</v>
      </c>
      <c r="P1700" s="397">
        <v>10.5599136</v>
      </c>
      <c r="Q1700" s="397">
        <v>8</v>
      </c>
      <c r="R1700" s="397">
        <v>-0.69988576999999996</v>
      </c>
      <c r="S1700" s="397">
        <v>3.5251264999999997E-2</v>
      </c>
      <c r="T1700" s="392">
        <f t="shared" si="26"/>
        <v>-0.33632489072628968</v>
      </c>
      <c r="U1700" s="397"/>
    </row>
    <row r="1701" spans="1:21">
      <c r="A1701" s="397" t="s">
        <v>1009</v>
      </c>
      <c r="B1701" s="397" t="s">
        <v>44</v>
      </c>
      <c r="C1701" s="397" t="s">
        <v>60</v>
      </c>
      <c r="D1701" s="399">
        <v>300</v>
      </c>
      <c r="E1701" s="399">
        <v>0.4511</v>
      </c>
      <c r="F1701" s="398"/>
      <c r="G1701" s="398"/>
      <c r="H1701" s="398" t="s">
        <v>100</v>
      </c>
      <c r="I1701" s="398"/>
      <c r="J1701" s="397">
        <v>39.160158699999997</v>
      </c>
      <c r="K1701" s="397">
        <v>6.0665280099999999</v>
      </c>
      <c r="L1701" s="397">
        <v>17.158732400000002</v>
      </c>
      <c r="M1701" s="397">
        <v>8</v>
      </c>
      <c r="N1701" s="397">
        <v>23.3657197</v>
      </c>
      <c r="O1701" s="397">
        <v>4.6665249800000002</v>
      </c>
      <c r="P1701" s="397">
        <v>13.1989258</v>
      </c>
      <c r="Q1701" s="397">
        <v>8</v>
      </c>
      <c r="R1701" s="397">
        <v>-0.51638989000000002</v>
      </c>
      <c r="S1701" s="397">
        <v>6.388568E-2</v>
      </c>
      <c r="T1701" s="392">
        <f t="shared" si="26"/>
        <v>-0.25260643119569509</v>
      </c>
      <c r="U1701" s="397"/>
    </row>
    <row r="1702" spans="1:21">
      <c r="A1702" s="397" t="s">
        <v>1009</v>
      </c>
      <c r="B1702" s="397" t="s">
        <v>44</v>
      </c>
      <c r="C1702" s="397" t="s">
        <v>60</v>
      </c>
      <c r="D1702" s="399">
        <v>365</v>
      </c>
      <c r="E1702" s="399">
        <v>0.54890000000000005</v>
      </c>
      <c r="F1702" s="398"/>
      <c r="G1702" s="398"/>
      <c r="H1702" s="398" t="s">
        <v>100</v>
      </c>
      <c r="I1702" s="398"/>
      <c r="J1702" s="397">
        <v>36.352106599999999</v>
      </c>
      <c r="K1702" s="397">
        <v>3.7336450499999998</v>
      </c>
      <c r="L1702" s="397">
        <v>10.5603429</v>
      </c>
      <c r="M1702" s="397">
        <v>8</v>
      </c>
      <c r="N1702" s="397">
        <v>13.090529399999999</v>
      </c>
      <c r="O1702" s="397">
        <v>2.10000455</v>
      </c>
      <c r="P1702" s="397">
        <v>5.9397098399999999</v>
      </c>
      <c r="Q1702" s="397">
        <v>8</v>
      </c>
      <c r="R1702" s="397">
        <v>-1.0213631400000001</v>
      </c>
      <c r="S1702" s="397">
        <v>3.6284005000000001E-2</v>
      </c>
      <c r="T1702" s="392">
        <f t="shared" si="26"/>
        <v>-0.47047607251360946</v>
      </c>
      <c r="U1702" s="397"/>
    </row>
    <row r="1703" spans="1:21">
      <c r="A1703" s="397" t="s">
        <v>1009</v>
      </c>
      <c r="B1703" s="397" t="s">
        <v>44</v>
      </c>
      <c r="C1703" s="397" t="s">
        <v>60</v>
      </c>
      <c r="D1703" s="399">
        <v>405</v>
      </c>
      <c r="E1703" s="399">
        <v>0.60899999999999999</v>
      </c>
      <c r="F1703" s="398"/>
      <c r="G1703" s="398"/>
      <c r="H1703" s="398" t="s">
        <v>100</v>
      </c>
      <c r="I1703" s="398"/>
      <c r="J1703" s="397">
        <v>34.947245600000002</v>
      </c>
      <c r="K1703" s="397">
        <v>4.66637316</v>
      </c>
      <c r="L1703" s="397">
        <v>13.1984964</v>
      </c>
      <c r="M1703" s="397">
        <v>8</v>
      </c>
      <c r="N1703" s="397">
        <v>13.085671400000001</v>
      </c>
      <c r="O1703" s="397">
        <v>1.8668225300000001</v>
      </c>
      <c r="P1703" s="397">
        <v>5.28017147</v>
      </c>
      <c r="Q1703" s="397">
        <v>8</v>
      </c>
      <c r="R1703" s="397">
        <v>-0.98232180999999996</v>
      </c>
      <c r="S1703" s="397">
        <v>3.8181574000000003E-2</v>
      </c>
      <c r="T1703" s="392">
        <f t="shared" si="26"/>
        <v>-0.45513734258529409</v>
      </c>
      <c r="U1703" s="397"/>
    </row>
    <row r="1704" spans="1:21">
      <c r="A1704" s="397" t="s">
        <v>1009</v>
      </c>
      <c r="B1704" s="397" t="s">
        <v>44</v>
      </c>
      <c r="C1704" s="397" t="s">
        <v>60</v>
      </c>
      <c r="D1704" s="399">
        <v>665</v>
      </c>
      <c r="E1704" s="399">
        <v>1</v>
      </c>
      <c r="F1704" s="398"/>
      <c r="G1704" s="398"/>
      <c r="H1704" s="398" t="s">
        <v>100</v>
      </c>
      <c r="I1704" s="398" t="s">
        <v>100</v>
      </c>
      <c r="J1704" s="397">
        <v>47.061325199999999</v>
      </c>
      <c r="K1704" s="397">
        <v>6.3001654699999996</v>
      </c>
      <c r="L1704" s="397">
        <v>17.819558900000001</v>
      </c>
      <c r="M1704" s="397">
        <v>8</v>
      </c>
      <c r="N1704" s="397">
        <v>16.333368799999999</v>
      </c>
      <c r="O1704" s="397">
        <v>1.6333368800000001</v>
      </c>
      <c r="P1704" s="397">
        <v>4.6197743200000003</v>
      </c>
      <c r="Q1704" s="397">
        <v>8</v>
      </c>
      <c r="R1704" s="397">
        <v>-1.05824137</v>
      </c>
      <c r="S1704" s="397">
        <v>2.7921551999999999E-2</v>
      </c>
      <c r="T1704" s="392">
        <f t="shared" si="26"/>
        <v>-0.48470864769849664</v>
      </c>
      <c r="U1704" s="397"/>
    </row>
    <row r="1705" spans="1:21">
      <c r="A1705" s="389" t="s">
        <v>2252</v>
      </c>
      <c r="B1705" s="389" t="s">
        <v>44</v>
      </c>
      <c r="C1705" s="389" t="s">
        <v>60</v>
      </c>
      <c r="D1705" s="389">
        <v>0</v>
      </c>
      <c r="E1705" s="389">
        <v>0</v>
      </c>
      <c r="F1705" s="390" t="s">
        <v>100</v>
      </c>
      <c r="G1705" s="390"/>
      <c r="H1705" s="390"/>
      <c r="I1705" s="390"/>
      <c r="J1705" s="389">
        <v>1741435.5</v>
      </c>
      <c r="K1705" s="389"/>
      <c r="L1705" s="389">
        <v>78218.263500000001</v>
      </c>
      <c r="M1705" s="389">
        <v>3</v>
      </c>
      <c r="N1705" s="389">
        <v>1919820</v>
      </c>
      <c r="O1705" s="389"/>
      <c r="P1705" s="389">
        <v>128666.3</v>
      </c>
      <c r="Q1705" s="389">
        <v>3</v>
      </c>
      <c r="R1705" s="389">
        <v>9.7521659999999996E-2</v>
      </c>
      <c r="S1705" s="389">
        <v>2.1697069999999999E-3</v>
      </c>
      <c r="T1705" s="392">
        <f t="shared" si="26"/>
        <v>4.8722221106939953E-2</v>
      </c>
      <c r="U1705" s="389"/>
    </row>
    <row r="1706" spans="1:21">
      <c r="A1706" s="389" t="s">
        <v>2252</v>
      </c>
      <c r="B1706" s="389" t="s">
        <v>44</v>
      </c>
      <c r="C1706" s="389" t="s">
        <v>60</v>
      </c>
      <c r="D1706" s="389">
        <v>1</v>
      </c>
      <c r="E1706" s="389">
        <v>3.1300000000000001E-2</v>
      </c>
      <c r="F1706" s="390"/>
      <c r="G1706" s="390"/>
      <c r="H1706" s="390"/>
      <c r="I1706" s="390"/>
      <c r="J1706" s="389">
        <v>1916218.5</v>
      </c>
      <c r="K1706" s="389"/>
      <c r="L1706" s="389">
        <v>132418.527</v>
      </c>
      <c r="M1706" s="389">
        <v>3</v>
      </c>
      <c r="N1706" s="389">
        <v>1998391.5</v>
      </c>
      <c r="O1706" s="389"/>
      <c r="P1706" s="389">
        <v>288959.25599999999</v>
      </c>
      <c r="Q1706" s="389">
        <v>3</v>
      </c>
      <c r="R1706" s="389">
        <v>4.1988890000000001E-2</v>
      </c>
      <c r="S1706" s="389">
        <v>8.5611179999999995E-3</v>
      </c>
      <c r="T1706" s="392">
        <f t="shared" si="26"/>
        <v>2.0991363124295906E-2</v>
      </c>
      <c r="U1706" s="389"/>
    </row>
    <row r="1707" spans="1:21">
      <c r="A1707" s="389" t="s">
        <v>2252</v>
      </c>
      <c r="B1707" s="389" t="s">
        <v>44</v>
      </c>
      <c r="C1707" s="389" t="s">
        <v>60</v>
      </c>
      <c r="D1707" s="389">
        <v>2</v>
      </c>
      <c r="E1707" s="389">
        <v>6.25E-2</v>
      </c>
      <c r="F1707" s="390"/>
      <c r="G1707" s="390" t="s">
        <v>100</v>
      </c>
      <c r="H1707" s="390" t="s">
        <v>100</v>
      </c>
      <c r="I1707" s="390"/>
      <c r="J1707" s="389">
        <v>1907178</v>
      </c>
      <c r="K1707" s="389"/>
      <c r="L1707" s="389">
        <v>199042.79</v>
      </c>
      <c r="M1707" s="389">
        <v>3</v>
      </c>
      <c r="N1707" s="389">
        <v>2262183</v>
      </c>
      <c r="O1707" s="389"/>
      <c r="P1707" s="389">
        <v>37343.57</v>
      </c>
      <c r="Q1707" s="389">
        <v>3</v>
      </c>
      <c r="R1707" s="389">
        <v>0.17070561000000001</v>
      </c>
      <c r="S1707" s="389">
        <v>3.7215260000000002E-3</v>
      </c>
      <c r="T1707" s="392">
        <f t="shared" si="26"/>
        <v>8.5146141099319533E-2</v>
      </c>
      <c r="U1707" s="389"/>
    </row>
    <row r="1708" spans="1:21">
      <c r="A1708" s="389" t="s">
        <v>2252</v>
      </c>
      <c r="B1708" s="389" t="s">
        <v>44</v>
      </c>
      <c r="C1708" s="389" t="s">
        <v>60</v>
      </c>
      <c r="D1708" s="389">
        <v>4</v>
      </c>
      <c r="E1708" s="389">
        <v>0.125</v>
      </c>
      <c r="F1708" s="390"/>
      <c r="G1708" s="390"/>
      <c r="H1708" s="390" t="s">
        <v>100</v>
      </c>
      <c r="I1708" s="390"/>
      <c r="J1708" s="389">
        <v>1859182.5</v>
      </c>
      <c r="K1708" s="389"/>
      <c r="L1708" s="389">
        <v>307460.05900000001</v>
      </c>
      <c r="M1708" s="389">
        <v>3</v>
      </c>
      <c r="N1708" s="389">
        <v>2074905</v>
      </c>
      <c r="O1708" s="389"/>
      <c r="P1708" s="389">
        <v>99479.229300000006</v>
      </c>
      <c r="Q1708" s="389">
        <v>3</v>
      </c>
      <c r="R1708" s="389">
        <v>0.10977849000000001</v>
      </c>
      <c r="S1708" s="389">
        <v>9.8823720000000004E-3</v>
      </c>
      <c r="T1708" s="392">
        <f t="shared" si="26"/>
        <v>5.4834189631013545E-2</v>
      </c>
      <c r="U1708" s="389"/>
    </row>
    <row r="1709" spans="1:21">
      <c r="A1709" s="389" t="s">
        <v>2252</v>
      </c>
      <c r="B1709" s="389" t="s">
        <v>44</v>
      </c>
      <c r="C1709" s="389" t="s">
        <v>60</v>
      </c>
      <c r="D1709" s="389">
        <v>8</v>
      </c>
      <c r="E1709" s="389">
        <v>0.25</v>
      </c>
      <c r="F1709" s="390"/>
      <c r="G1709" s="390"/>
      <c r="H1709" s="390" t="s">
        <v>100</v>
      </c>
      <c r="I1709" s="390"/>
      <c r="J1709" s="389">
        <v>1569225</v>
      </c>
      <c r="K1709" s="389"/>
      <c r="L1709" s="389">
        <v>277010.25699999998</v>
      </c>
      <c r="M1709" s="389">
        <v>3</v>
      </c>
      <c r="N1709" s="389">
        <v>2055207</v>
      </c>
      <c r="O1709" s="389"/>
      <c r="P1709" s="389">
        <v>322948.90500000003</v>
      </c>
      <c r="Q1709" s="389">
        <v>3</v>
      </c>
      <c r="R1709" s="389">
        <v>0.26979470999999999</v>
      </c>
      <c r="S1709" s="389">
        <v>1.8617907E-2</v>
      </c>
      <c r="T1709" s="392">
        <f t="shared" si="26"/>
        <v>0.134085009733939</v>
      </c>
      <c r="U1709" s="389"/>
    </row>
    <row r="1710" spans="1:21">
      <c r="A1710" s="389" t="s">
        <v>2252</v>
      </c>
      <c r="B1710" s="389" t="s">
        <v>44</v>
      </c>
      <c r="C1710" s="389" t="s">
        <v>60</v>
      </c>
      <c r="D1710" s="389">
        <v>16</v>
      </c>
      <c r="E1710" s="389">
        <v>0.5</v>
      </c>
      <c r="F1710" s="390"/>
      <c r="G1710" s="390"/>
      <c r="H1710" s="390" t="s">
        <v>100</v>
      </c>
      <c r="I1710" s="390"/>
      <c r="J1710" s="389">
        <v>1613986.5</v>
      </c>
      <c r="K1710" s="389"/>
      <c r="L1710" s="389">
        <v>200179.19</v>
      </c>
      <c r="M1710" s="389">
        <v>3</v>
      </c>
      <c r="N1710" s="389">
        <v>1584439.5</v>
      </c>
      <c r="O1710" s="389"/>
      <c r="P1710" s="389">
        <v>122099.93799999999</v>
      </c>
      <c r="Q1710" s="389">
        <v>3</v>
      </c>
      <c r="R1710" s="389">
        <v>-1.8476490000000002E-2</v>
      </c>
      <c r="S1710" s="389">
        <v>7.1071440000000001E-3</v>
      </c>
      <c r="T1710" s="392">
        <f t="shared" si="26"/>
        <v>-9.2379814321169231E-3</v>
      </c>
      <c r="U1710" s="389"/>
    </row>
    <row r="1711" spans="1:21">
      <c r="A1711" s="389" t="s">
        <v>2252</v>
      </c>
      <c r="B1711" s="389" t="s">
        <v>44</v>
      </c>
      <c r="C1711" s="389" t="s">
        <v>60</v>
      </c>
      <c r="D1711" s="389">
        <v>32</v>
      </c>
      <c r="E1711" s="389">
        <v>1</v>
      </c>
      <c r="F1711" s="390"/>
      <c r="G1711" s="390"/>
      <c r="H1711" s="390" t="s">
        <v>100</v>
      </c>
      <c r="I1711" s="390" t="s">
        <v>100</v>
      </c>
      <c r="J1711" s="389">
        <v>1788990</v>
      </c>
      <c r="K1711" s="389"/>
      <c r="L1711" s="389">
        <v>247835.36300000001</v>
      </c>
      <c r="M1711" s="389">
        <v>3</v>
      </c>
      <c r="N1711" s="389">
        <v>1671169.5</v>
      </c>
      <c r="O1711" s="389"/>
      <c r="P1711" s="389">
        <v>441181.71</v>
      </c>
      <c r="Q1711" s="389">
        <v>3</v>
      </c>
      <c r="R1711" s="389">
        <v>-6.8127530000000006E-2</v>
      </c>
      <c r="S1711" s="389">
        <v>2.9628452E-2</v>
      </c>
      <c r="T1711" s="392">
        <f t="shared" si="26"/>
        <v>-3.4050597956539287E-2</v>
      </c>
      <c r="U1711" s="389"/>
    </row>
    <row r="1712" spans="1:21">
      <c r="A1712" s="389" t="s">
        <v>2253</v>
      </c>
      <c r="B1712" s="389" t="s">
        <v>44</v>
      </c>
      <c r="C1712" s="389" t="s">
        <v>73</v>
      </c>
      <c r="D1712" s="389">
        <v>0</v>
      </c>
      <c r="E1712" s="389">
        <v>0</v>
      </c>
      <c r="F1712" s="390" t="s">
        <v>100</v>
      </c>
      <c r="G1712" s="390"/>
      <c r="H1712" s="390"/>
      <c r="I1712" s="390"/>
      <c r="J1712" s="389">
        <v>6.39</v>
      </c>
      <c r="K1712" s="389"/>
      <c r="L1712" s="389">
        <v>0.83018069999999999</v>
      </c>
      <c r="M1712" s="389">
        <v>3</v>
      </c>
      <c r="N1712" s="389">
        <v>6.6566666699999999</v>
      </c>
      <c r="O1712" s="389"/>
      <c r="P1712" s="389">
        <v>1.15932452</v>
      </c>
      <c r="Q1712" s="389">
        <v>3</v>
      </c>
      <c r="R1712" s="389">
        <v>4.0884589999999998E-2</v>
      </c>
      <c r="S1712" s="389">
        <v>1.5736851E-2</v>
      </c>
      <c r="T1712" s="392">
        <f t="shared" si="26"/>
        <v>2.0439448385171338E-2</v>
      </c>
      <c r="U1712" s="389"/>
    </row>
    <row r="1713" spans="1:21">
      <c r="A1713" s="389" t="s">
        <v>2253</v>
      </c>
      <c r="B1713" s="389" t="s">
        <v>44</v>
      </c>
      <c r="C1713" s="389" t="s">
        <v>73</v>
      </c>
      <c r="D1713" s="389">
        <v>1</v>
      </c>
      <c r="E1713" s="389">
        <v>3.1300000000000001E-2</v>
      </c>
      <c r="F1713" s="390"/>
      <c r="G1713" s="390"/>
      <c r="H1713" s="390"/>
      <c r="I1713" s="390"/>
      <c r="J1713" s="389">
        <v>5.8066666700000003</v>
      </c>
      <c r="K1713" s="389"/>
      <c r="L1713" s="389">
        <v>0.34775470000000003</v>
      </c>
      <c r="M1713" s="389">
        <v>3</v>
      </c>
      <c r="N1713" s="389">
        <v>6.22333333</v>
      </c>
      <c r="O1713" s="389"/>
      <c r="P1713" s="389">
        <v>0.81647616999999995</v>
      </c>
      <c r="Q1713" s="389">
        <v>3</v>
      </c>
      <c r="R1713" s="389">
        <v>6.9298990000000005E-2</v>
      </c>
      <c r="S1713" s="389">
        <v>6.9330190000000003E-3</v>
      </c>
      <c r="T1713" s="392">
        <f t="shared" si="26"/>
        <v>3.4635632585203635E-2</v>
      </c>
      <c r="U1713" s="389"/>
    </row>
    <row r="1714" spans="1:21">
      <c r="A1714" s="389" t="s">
        <v>2253</v>
      </c>
      <c r="B1714" s="389" t="s">
        <v>44</v>
      </c>
      <c r="C1714" s="389" t="s">
        <v>73</v>
      </c>
      <c r="D1714" s="389">
        <v>2</v>
      </c>
      <c r="E1714" s="389">
        <v>6.25E-2</v>
      </c>
      <c r="F1714" s="390"/>
      <c r="G1714" s="390" t="s">
        <v>100</v>
      </c>
      <c r="H1714" s="390" t="s">
        <v>100</v>
      </c>
      <c r="I1714" s="390"/>
      <c r="J1714" s="389">
        <v>7.1033333299999999</v>
      </c>
      <c r="K1714" s="389"/>
      <c r="L1714" s="389">
        <v>0.48686068999999998</v>
      </c>
      <c r="M1714" s="389">
        <v>3</v>
      </c>
      <c r="N1714" s="389">
        <v>5.93333333</v>
      </c>
      <c r="O1714" s="389"/>
      <c r="P1714" s="389">
        <v>0.61492546999999997</v>
      </c>
      <c r="Q1714" s="389">
        <v>3</v>
      </c>
      <c r="R1714" s="389">
        <v>-0.17997799</v>
      </c>
      <c r="S1714" s="389">
        <v>5.1462549999999998E-3</v>
      </c>
      <c r="T1714" s="392">
        <f t="shared" si="26"/>
        <v>-8.9746867854639145E-2</v>
      </c>
      <c r="U1714" s="389"/>
    </row>
    <row r="1715" spans="1:21">
      <c r="A1715" s="389" t="s">
        <v>2253</v>
      </c>
      <c r="B1715" s="389" t="s">
        <v>44</v>
      </c>
      <c r="C1715" s="389" t="s">
        <v>73</v>
      </c>
      <c r="D1715" s="389">
        <v>4</v>
      </c>
      <c r="E1715" s="389">
        <v>0.125</v>
      </c>
      <c r="F1715" s="390"/>
      <c r="G1715" s="390"/>
      <c r="H1715" s="390" t="s">
        <v>100</v>
      </c>
      <c r="I1715" s="390"/>
      <c r="J1715" s="389">
        <v>9.5399999999999991</v>
      </c>
      <c r="K1715" s="389"/>
      <c r="L1715" s="389">
        <v>1.43774128</v>
      </c>
      <c r="M1715" s="389">
        <v>3</v>
      </c>
      <c r="N1715" s="389">
        <v>8.5299999999999994</v>
      </c>
      <c r="O1715" s="389"/>
      <c r="P1715" s="389">
        <v>3.2591563300000002</v>
      </c>
      <c r="Q1715" s="389">
        <v>3</v>
      </c>
      <c r="R1715" s="389">
        <v>-0.11190412</v>
      </c>
      <c r="S1715" s="389">
        <v>5.6232955000000001E-2</v>
      </c>
      <c r="T1715" s="392">
        <f t="shared" si="26"/>
        <v>-5.5893746541228542E-2</v>
      </c>
      <c r="U1715" s="389"/>
    </row>
    <row r="1716" spans="1:21">
      <c r="A1716" s="389" t="s">
        <v>2253</v>
      </c>
      <c r="B1716" s="389" t="s">
        <v>44</v>
      </c>
      <c r="C1716" s="389" t="s">
        <v>73</v>
      </c>
      <c r="D1716" s="389">
        <v>8</v>
      </c>
      <c r="E1716" s="389">
        <v>0.25</v>
      </c>
      <c r="F1716" s="390"/>
      <c r="G1716" s="390"/>
      <c r="H1716" s="390" t="s">
        <v>100</v>
      </c>
      <c r="I1716" s="390"/>
      <c r="J1716" s="389">
        <v>9.3833333299999993</v>
      </c>
      <c r="K1716" s="389"/>
      <c r="L1716" s="389">
        <v>0.57064291</v>
      </c>
      <c r="M1716" s="389">
        <v>3</v>
      </c>
      <c r="N1716" s="389">
        <v>8.65</v>
      </c>
      <c r="O1716" s="389"/>
      <c r="P1716" s="389">
        <v>2.0598300900000002</v>
      </c>
      <c r="Q1716" s="389">
        <v>3</v>
      </c>
      <c r="R1716" s="389">
        <v>-8.1375740000000002E-2</v>
      </c>
      <c r="S1716" s="389">
        <v>2.0134869999999999E-2</v>
      </c>
      <c r="T1716" s="392">
        <f t="shared" si="26"/>
        <v>-4.0665434203450118E-2</v>
      </c>
      <c r="U1716" s="389"/>
    </row>
    <row r="1717" spans="1:21">
      <c r="A1717" s="389" t="s">
        <v>2253</v>
      </c>
      <c r="B1717" s="389" t="s">
        <v>44</v>
      </c>
      <c r="C1717" s="389" t="s">
        <v>73</v>
      </c>
      <c r="D1717" s="389">
        <v>16</v>
      </c>
      <c r="E1717" s="389">
        <v>0.5</v>
      </c>
      <c r="F1717" s="390"/>
      <c r="G1717" s="390"/>
      <c r="H1717" s="390" t="s">
        <v>100</v>
      </c>
      <c r="I1717" s="390"/>
      <c r="J1717" s="389">
        <v>6.18</v>
      </c>
      <c r="K1717" s="389"/>
      <c r="L1717" s="389">
        <v>6.5038988299999998</v>
      </c>
      <c r="M1717" s="389">
        <v>3</v>
      </c>
      <c r="N1717" s="389">
        <v>8.5299999999999994</v>
      </c>
      <c r="O1717" s="389"/>
      <c r="P1717" s="389">
        <v>1.76510623</v>
      </c>
      <c r="Q1717" s="389">
        <v>3</v>
      </c>
      <c r="R1717" s="389">
        <v>0.32227108999999998</v>
      </c>
      <c r="S1717" s="389">
        <v>0.383462741</v>
      </c>
      <c r="T1717" s="392">
        <f t="shared" si="26"/>
        <v>0.15975526852481303</v>
      </c>
      <c r="U1717" s="389"/>
    </row>
    <row r="1718" spans="1:21">
      <c r="A1718" s="389" t="s">
        <v>2253</v>
      </c>
      <c r="B1718" s="389" t="s">
        <v>44</v>
      </c>
      <c r="C1718" s="389" t="s">
        <v>73</v>
      </c>
      <c r="D1718" s="389">
        <v>32</v>
      </c>
      <c r="E1718" s="389">
        <v>1</v>
      </c>
      <c r="F1718" s="390"/>
      <c r="G1718" s="390"/>
      <c r="H1718" s="390" t="s">
        <v>100</v>
      </c>
      <c r="I1718" s="390" t="s">
        <v>100</v>
      </c>
      <c r="J1718" s="389">
        <v>1.31</v>
      </c>
      <c r="K1718" s="389"/>
      <c r="L1718" s="389">
        <v>0.64490309000000001</v>
      </c>
      <c r="M1718" s="389">
        <v>3</v>
      </c>
      <c r="N1718" s="389">
        <v>2.77666667</v>
      </c>
      <c r="O1718" s="389"/>
      <c r="P1718" s="389">
        <v>1.16474604</v>
      </c>
      <c r="Q1718" s="389">
        <v>3</v>
      </c>
      <c r="R1718" s="389">
        <v>0.75122403000000004</v>
      </c>
      <c r="S1718" s="389">
        <v>0.13943742100000001</v>
      </c>
      <c r="T1718" s="392">
        <f t="shared" si="26"/>
        <v>0.35889070199111689</v>
      </c>
      <c r="U1718" s="389"/>
    </row>
    <row r="1719" spans="1:21">
      <c r="A1719" s="389" t="s">
        <v>2254</v>
      </c>
      <c r="B1719" s="389" t="s">
        <v>44</v>
      </c>
      <c r="C1719" s="389" t="s">
        <v>73</v>
      </c>
      <c r="D1719" s="389">
        <v>0</v>
      </c>
      <c r="E1719" s="389">
        <v>0</v>
      </c>
      <c r="F1719" s="390" t="s">
        <v>100</v>
      </c>
      <c r="G1719" s="390"/>
      <c r="H1719" s="390"/>
      <c r="I1719" s="390"/>
      <c r="J1719" s="389">
        <v>6.39</v>
      </c>
      <c r="K1719" s="389"/>
      <c r="L1719" s="389">
        <v>0.83018069999999999</v>
      </c>
      <c r="M1719" s="389">
        <v>3</v>
      </c>
      <c r="N1719" s="389">
        <v>6.7066666699999997</v>
      </c>
      <c r="O1719" s="389"/>
      <c r="P1719" s="389">
        <v>0.49802944999999998</v>
      </c>
      <c r="Q1719" s="389">
        <v>3</v>
      </c>
      <c r="R1719" s="389">
        <v>4.8367790000000001E-2</v>
      </c>
      <c r="S1719" s="389">
        <v>7.4644189999999999E-3</v>
      </c>
      <c r="T1719" s="392">
        <f t="shared" si="26"/>
        <v>2.4179180701405151E-2</v>
      </c>
      <c r="U1719" s="389"/>
    </row>
    <row r="1720" spans="1:21">
      <c r="A1720" s="389" t="s">
        <v>2254</v>
      </c>
      <c r="B1720" s="389" t="s">
        <v>44</v>
      </c>
      <c r="C1720" s="389" t="s">
        <v>73</v>
      </c>
      <c r="D1720" s="389">
        <v>1</v>
      </c>
      <c r="E1720" s="389">
        <v>3.1300000000000001E-2</v>
      </c>
      <c r="F1720" s="390"/>
      <c r="G1720" s="390"/>
      <c r="H1720" s="390"/>
      <c r="I1720" s="390"/>
      <c r="J1720" s="389">
        <v>5.8066666700000003</v>
      </c>
      <c r="K1720" s="389"/>
      <c r="L1720" s="389">
        <v>0.34775470000000003</v>
      </c>
      <c r="M1720" s="389">
        <v>3</v>
      </c>
      <c r="N1720" s="389">
        <v>5.73666667</v>
      </c>
      <c r="O1720" s="389"/>
      <c r="P1720" s="389">
        <v>1.0032115100000001</v>
      </c>
      <c r="Q1720" s="389">
        <v>3</v>
      </c>
      <c r="R1720" s="389">
        <v>-1.2128359999999999E-2</v>
      </c>
      <c r="S1720" s="389">
        <v>1.1389556E-2</v>
      </c>
      <c r="T1720" s="392">
        <f t="shared" si="26"/>
        <v>-6.0641062627409389E-3</v>
      </c>
      <c r="U1720" s="389"/>
    </row>
    <row r="1721" spans="1:21">
      <c r="A1721" s="389" t="s">
        <v>2254</v>
      </c>
      <c r="B1721" s="389" t="s">
        <v>44</v>
      </c>
      <c r="C1721" s="389" t="s">
        <v>73</v>
      </c>
      <c r="D1721" s="389">
        <v>2</v>
      </c>
      <c r="E1721" s="389">
        <v>6.25E-2</v>
      </c>
      <c r="F1721" s="390"/>
      <c r="G1721" s="390" t="s">
        <v>100</v>
      </c>
      <c r="H1721" s="390" t="s">
        <v>100</v>
      </c>
      <c r="I1721" s="390"/>
      <c r="J1721" s="389">
        <v>7.1033333299999999</v>
      </c>
      <c r="K1721" s="389"/>
      <c r="L1721" s="389">
        <v>0.48686068999999998</v>
      </c>
      <c r="M1721" s="389">
        <v>3</v>
      </c>
      <c r="N1721" s="389">
        <v>5.5033333300000002</v>
      </c>
      <c r="O1721" s="389"/>
      <c r="P1721" s="389">
        <v>0.62516664</v>
      </c>
      <c r="Q1721" s="389">
        <v>3</v>
      </c>
      <c r="R1721" s="389">
        <v>-0.25521019</v>
      </c>
      <c r="S1721" s="389">
        <v>5.8673869999999999E-3</v>
      </c>
      <c r="T1721" s="392">
        <f t="shared" si="26"/>
        <v>-0.126916975212542</v>
      </c>
      <c r="U1721" s="389"/>
    </row>
    <row r="1722" spans="1:21">
      <c r="A1722" s="389" t="s">
        <v>2254</v>
      </c>
      <c r="B1722" s="389" t="s">
        <v>44</v>
      </c>
      <c r="C1722" s="389" t="s">
        <v>73</v>
      </c>
      <c r="D1722" s="389">
        <v>4</v>
      </c>
      <c r="E1722" s="389">
        <v>0.125</v>
      </c>
      <c r="F1722" s="390"/>
      <c r="G1722" s="390"/>
      <c r="H1722" s="390" t="s">
        <v>100</v>
      </c>
      <c r="I1722" s="390"/>
      <c r="J1722" s="389">
        <v>9.5399999999999991</v>
      </c>
      <c r="K1722" s="389"/>
      <c r="L1722" s="389">
        <v>1.43774128</v>
      </c>
      <c r="M1722" s="389">
        <v>3</v>
      </c>
      <c r="N1722" s="389">
        <v>7.6066666700000001</v>
      </c>
      <c r="O1722" s="389"/>
      <c r="P1722" s="389">
        <v>1.81312805</v>
      </c>
      <c r="Q1722" s="389">
        <v>3</v>
      </c>
      <c r="R1722" s="389">
        <v>-0.22646843</v>
      </c>
      <c r="S1722" s="389">
        <v>2.6509389000000001E-2</v>
      </c>
      <c r="T1722" s="392">
        <f t="shared" si="26"/>
        <v>-0.11275272140109779</v>
      </c>
      <c r="U1722" s="389"/>
    </row>
    <row r="1723" spans="1:21">
      <c r="A1723" s="389" t="s">
        <v>2254</v>
      </c>
      <c r="B1723" s="389" t="s">
        <v>44</v>
      </c>
      <c r="C1723" s="389" t="s">
        <v>73</v>
      </c>
      <c r="D1723" s="389">
        <v>8</v>
      </c>
      <c r="E1723" s="389">
        <v>0.25</v>
      </c>
      <c r="F1723" s="390"/>
      <c r="G1723" s="390"/>
      <c r="H1723" s="390" t="s">
        <v>100</v>
      </c>
      <c r="I1723" s="390"/>
      <c r="J1723" s="389">
        <v>9.3833333299999993</v>
      </c>
      <c r="K1723" s="389"/>
      <c r="L1723" s="389">
        <v>0.57064291</v>
      </c>
      <c r="M1723" s="389">
        <v>3</v>
      </c>
      <c r="N1723" s="389">
        <v>10.4733333</v>
      </c>
      <c r="O1723" s="389"/>
      <c r="P1723" s="389">
        <v>2.9164419000000001</v>
      </c>
      <c r="Q1723" s="389">
        <v>3</v>
      </c>
      <c r="R1723" s="389">
        <v>0.10989728</v>
      </c>
      <c r="S1723" s="389">
        <v>2.7080124000000001E-2</v>
      </c>
      <c r="T1723" s="392">
        <f t="shared" si="26"/>
        <v>5.4893401310026471E-2</v>
      </c>
      <c r="U1723" s="389"/>
    </row>
    <row r="1724" spans="1:21">
      <c r="A1724" s="389" t="s">
        <v>2254</v>
      </c>
      <c r="B1724" s="389" t="s">
        <v>44</v>
      </c>
      <c r="C1724" s="389" t="s">
        <v>73</v>
      </c>
      <c r="D1724" s="389">
        <v>16</v>
      </c>
      <c r="E1724" s="389">
        <v>0.5</v>
      </c>
      <c r="F1724" s="390"/>
      <c r="G1724" s="390"/>
      <c r="H1724" s="390" t="s">
        <v>100</v>
      </c>
      <c r="I1724" s="390"/>
      <c r="J1724" s="389">
        <v>6.18</v>
      </c>
      <c r="K1724" s="389"/>
      <c r="L1724" s="389">
        <v>6.5038988299999998</v>
      </c>
      <c r="M1724" s="389">
        <v>3</v>
      </c>
      <c r="N1724" s="389">
        <v>5.69</v>
      </c>
      <c r="O1724" s="389"/>
      <c r="P1724" s="389">
        <v>0.90509667999999999</v>
      </c>
      <c r="Q1724" s="389">
        <v>3</v>
      </c>
      <c r="R1724" s="389">
        <v>-8.2608020000000004E-2</v>
      </c>
      <c r="S1724" s="389">
        <v>0.377623712</v>
      </c>
      <c r="T1724" s="392">
        <f t="shared" si="26"/>
        <v>-4.1280539174389154E-2</v>
      </c>
      <c r="U1724" s="389"/>
    </row>
    <row r="1725" spans="1:21">
      <c r="A1725" s="389" t="s">
        <v>2254</v>
      </c>
      <c r="B1725" s="389" t="s">
        <v>44</v>
      </c>
      <c r="C1725" s="389" t="s">
        <v>73</v>
      </c>
      <c r="D1725" s="389">
        <v>32</v>
      </c>
      <c r="E1725" s="389">
        <v>1</v>
      </c>
      <c r="F1725" s="390"/>
      <c r="G1725" s="390"/>
      <c r="H1725" s="390" t="s">
        <v>100</v>
      </c>
      <c r="I1725" s="390" t="s">
        <v>100</v>
      </c>
      <c r="J1725" s="389">
        <v>1.31</v>
      </c>
      <c r="K1725" s="389"/>
      <c r="L1725" s="389">
        <v>0.64490309000000001</v>
      </c>
      <c r="M1725" s="389">
        <v>3</v>
      </c>
      <c r="N1725" s="389">
        <v>2.4</v>
      </c>
      <c r="O1725" s="389"/>
      <c r="P1725" s="389">
        <v>1.4000714299999999</v>
      </c>
      <c r="Q1725" s="389">
        <v>3</v>
      </c>
      <c r="R1725" s="389">
        <v>0.60544160000000002</v>
      </c>
      <c r="S1725" s="389">
        <v>0.19422144799999999</v>
      </c>
      <c r="T1725" s="392">
        <f t="shared" si="26"/>
        <v>0.29380053908355791</v>
      </c>
      <c r="U1725" s="389"/>
    </row>
    <row r="1726" spans="1:21">
      <c r="A1726" s="389" t="s">
        <v>2255</v>
      </c>
      <c r="B1726" s="389" t="s">
        <v>44</v>
      </c>
      <c r="C1726" s="389" t="s">
        <v>73</v>
      </c>
      <c r="D1726" s="389">
        <v>0</v>
      </c>
      <c r="E1726" s="389">
        <v>0</v>
      </c>
      <c r="F1726" s="390" t="s">
        <v>100</v>
      </c>
      <c r="G1726" s="390"/>
      <c r="H1726" s="390"/>
      <c r="I1726" s="390"/>
      <c r="J1726" s="389">
        <v>6.39</v>
      </c>
      <c r="K1726" s="389"/>
      <c r="L1726" s="389">
        <v>0.83018069999999999</v>
      </c>
      <c r="M1726" s="389">
        <v>3</v>
      </c>
      <c r="N1726" s="389">
        <v>6.7166666700000004</v>
      </c>
      <c r="O1726" s="389"/>
      <c r="P1726" s="389">
        <v>0.88325156999999999</v>
      </c>
      <c r="Q1726" s="389">
        <v>3</v>
      </c>
      <c r="R1726" s="389">
        <v>4.9857730000000003E-2</v>
      </c>
      <c r="S1726" s="389">
        <v>1.1390505E-2</v>
      </c>
      <c r="T1726" s="392">
        <f t="shared" si="26"/>
        <v>2.4923703198137467E-2</v>
      </c>
      <c r="U1726" s="389"/>
    </row>
    <row r="1727" spans="1:21">
      <c r="A1727" s="389" t="s">
        <v>2255</v>
      </c>
      <c r="B1727" s="389" t="s">
        <v>44</v>
      </c>
      <c r="C1727" s="389" t="s">
        <v>73</v>
      </c>
      <c r="D1727" s="389">
        <v>1</v>
      </c>
      <c r="E1727" s="389">
        <v>3.1300000000000001E-2</v>
      </c>
      <c r="F1727" s="390"/>
      <c r="G1727" s="390"/>
      <c r="H1727" s="390"/>
      <c r="I1727" s="390"/>
      <c r="J1727" s="389">
        <v>5.8066666700000003</v>
      </c>
      <c r="K1727" s="389"/>
      <c r="L1727" s="389">
        <v>0.34775470000000003</v>
      </c>
      <c r="M1727" s="389">
        <v>3</v>
      </c>
      <c r="N1727" s="389">
        <v>4.68</v>
      </c>
      <c r="O1727" s="389"/>
      <c r="P1727" s="389">
        <v>0.97503846000000005</v>
      </c>
      <c r="Q1727" s="389">
        <v>3</v>
      </c>
      <c r="R1727" s="389">
        <v>-0.21570856999999999</v>
      </c>
      <c r="S1727" s="389">
        <v>1.5664292999999999E-2</v>
      </c>
      <c r="T1727" s="392">
        <f t="shared" ref="T1727:T1790" si="27">(N1727-J1727)/(J1727+N1727)</f>
        <v>-0.10743801681263895</v>
      </c>
      <c r="U1727" s="389"/>
    </row>
    <row r="1728" spans="1:21">
      <c r="A1728" s="389" t="s">
        <v>2255</v>
      </c>
      <c r="B1728" s="389" t="s">
        <v>44</v>
      </c>
      <c r="C1728" s="389" t="s">
        <v>73</v>
      </c>
      <c r="D1728" s="389">
        <v>2</v>
      </c>
      <c r="E1728" s="389">
        <v>6.25E-2</v>
      </c>
      <c r="F1728" s="390"/>
      <c r="G1728" s="390" t="s">
        <v>100</v>
      </c>
      <c r="H1728" s="390" t="s">
        <v>100</v>
      </c>
      <c r="I1728" s="390"/>
      <c r="J1728" s="389">
        <v>7.1033333299999999</v>
      </c>
      <c r="K1728" s="389"/>
      <c r="L1728" s="389">
        <v>0.48686068999999998</v>
      </c>
      <c r="M1728" s="389">
        <v>3</v>
      </c>
      <c r="N1728" s="389">
        <v>5.1033333299999999</v>
      </c>
      <c r="O1728" s="389"/>
      <c r="P1728" s="389">
        <v>1.2095178099999999</v>
      </c>
      <c r="Q1728" s="389">
        <v>3</v>
      </c>
      <c r="R1728" s="389">
        <v>-0.33067024</v>
      </c>
      <c r="S1728" s="389">
        <v>2.028976E-2</v>
      </c>
      <c r="T1728" s="392">
        <f t="shared" si="27"/>
        <v>-0.16384489359030305</v>
      </c>
      <c r="U1728" s="389"/>
    </row>
    <row r="1729" spans="1:21">
      <c r="A1729" s="389" t="s">
        <v>2255</v>
      </c>
      <c r="B1729" s="389" t="s">
        <v>44</v>
      </c>
      <c r="C1729" s="389" t="s">
        <v>73</v>
      </c>
      <c r="D1729" s="389">
        <v>4</v>
      </c>
      <c r="E1729" s="389">
        <v>0.125</v>
      </c>
      <c r="F1729" s="390"/>
      <c r="G1729" s="390"/>
      <c r="H1729" s="390" t="s">
        <v>100</v>
      </c>
      <c r="I1729" s="390"/>
      <c r="J1729" s="389">
        <v>9.5399999999999991</v>
      </c>
      <c r="K1729" s="389"/>
      <c r="L1729" s="389">
        <v>1.43774128</v>
      </c>
      <c r="M1729" s="389">
        <v>3</v>
      </c>
      <c r="N1729" s="389">
        <v>9.8633333299999997</v>
      </c>
      <c r="O1729" s="389"/>
      <c r="P1729" s="389">
        <v>1.95919201</v>
      </c>
      <c r="Q1729" s="389">
        <v>3</v>
      </c>
      <c r="R1729" s="389">
        <v>3.3330690000000003E-2</v>
      </c>
      <c r="S1729" s="389">
        <v>2.0722634E-2</v>
      </c>
      <c r="T1729" s="392">
        <f t="shared" si="27"/>
        <v>1.666380330126507E-2</v>
      </c>
      <c r="U1729" s="389"/>
    </row>
    <row r="1730" spans="1:21">
      <c r="A1730" s="389" t="s">
        <v>2255</v>
      </c>
      <c r="B1730" s="389" t="s">
        <v>44</v>
      </c>
      <c r="C1730" s="389" t="s">
        <v>73</v>
      </c>
      <c r="D1730" s="389">
        <v>8</v>
      </c>
      <c r="E1730" s="389">
        <v>0.25</v>
      </c>
      <c r="F1730" s="390"/>
      <c r="G1730" s="390"/>
      <c r="H1730" s="390" t="s">
        <v>100</v>
      </c>
      <c r="I1730" s="390"/>
      <c r="J1730" s="389">
        <v>9.3833333299999993</v>
      </c>
      <c r="K1730" s="389"/>
      <c r="L1730" s="389">
        <v>0.57064291</v>
      </c>
      <c r="M1730" s="389">
        <v>3</v>
      </c>
      <c r="N1730" s="389">
        <v>11.2466667</v>
      </c>
      <c r="O1730" s="389"/>
      <c r="P1730" s="389">
        <v>5.8329266500000001</v>
      </c>
      <c r="Q1730" s="389">
        <v>3</v>
      </c>
      <c r="R1730" s="389">
        <v>0.18113672</v>
      </c>
      <c r="S1730" s="389">
        <v>9.0893916000000005E-2</v>
      </c>
      <c r="T1730" s="392">
        <f t="shared" si="27"/>
        <v>9.0321539858960506E-2</v>
      </c>
      <c r="U1730" s="389"/>
    </row>
    <row r="1731" spans="1:21">
      <c r="A1731" s="389" t="s">
        <v>2255</v>
      </c>
      <c r="B1731" s="389" t="s">
        <v>44</v>
      </c>
      <c r="C1731" s="389" t="s">
        <v>73</v>
      </c>
      <c r="D1731" s="389">
        <v>16</v>
      </c>
      <c r="E1731" s="389">
        <v>0.5</v>
      </c>
      <c r="F1731" s="390"/>
      <c r="G1731" s="390"/>
      <c r="H1731" s="390" t="s">
        <v>100</v>
      </c>
      <c r="I1731" s="390"/>
      <c r="J1731" s="389">
        <v>6.18</v>
      </c>
      <c r="K1731" s="389"/>
      <c r="L1731" s="389">
        <v>6.5038988299999998</v>
      </c>
      <c r="M1731" s="389">
        <v>3</v>
      </c>
      <c r="N1731" s="389">
        <v>8.35</v>
      </c>
      <c r="O1731" s="389"/>
      <c r="P1731" s="389">
        <v>1.0916043200000001</v>
      </c>
      <c r="Q1731" s="389">
        <v>3</v>
      </c>
      <c r="R1731" s="389">
        <v>0.30094326999999998</v>
      </c>
      <c r="S1731" s="389">
        <v>0.37488637699999999</v>
      </c>
      <c r="T1731" s="392">
        <f t="shared" si="27"/>
        <v>0.14934618031658636</v>
      </c>
      <c r="U1731" s="389"/>
    </row>
    <row r="1732" spans="1:21">
      <c r="A1732" s="389" t="s">
        <v>2255</v>
      </c>
      <c r="B1732" s="389" t="s">
        <v>44</v>
      </c>
      <c r="C1732" s="389" t="s">
        <v>73</v>
      </c>
      <c r="D1732" s="389">
        <v>32</v>
      </c>
      <c r="E1732" s="389">
        <v>1</v>
      </c>
      <c r="F1732" s="390"/>
      <c r="G1732" s="390"/>
      <c r="H1732" s="390" t="s">
        <v>100</v>
      </c>
      <c r="I1732" s="390" t="s">
        <v>100</v>
      </c>
      <c r="J1732" s="389">
        <v>1.31</v>
      </c>
      <c r="K1732" s="389"/>
      <c r="L1732" s="389">
        <v>0.64490309000000001</v>
      </c>
      <c r="M1732" s="389">
        <v>3</v>
      </c>
      <c r="N1732" s="389">
        <v>2.6266666700000001</v>
      </c>
      <c r="O1732" s="389"/>
      <c r="P1732" s="389">
        <v>1.7784918700000001</v>
      </c>
      <c r="Q1732" s="389">
        <v>3</v>
      </c>
      <c r="R1732" s="389">
        <v>0.69568848000000005</v>
      </c>
      <c r="S1732" s="389">
        <v>0.233601271</v>
      </c>
      <c r="T1732" s="392">
        <f t="shared" si="27"/>
        <v>0.33446232063127662</v>
      </c>
      <c r="U1732" s="389"/>
    </row>
    <row r="1733" spans="1:21">
      <c r="A1733" s="389" t="s">
        <v>2256</v>
      </c>
      <c r="B1733" s="389" t="s">
        <v>44</v>
      </c>
      <c r="C1733" s="389" t="s">
        <v>73</v>
      </c>
      <c r="D1733" s="389">
        <v>0</v>
      </c>
      <c r="E1733" s="389">
        <v>0</v>
      </c>
      <c r="F1733" s="390" t="s">
        <v>100</v>
      </c>
      <c r="G1733" s="390"/>
      <c r="H1733" s="390"/>
      <c r="I1733" s="390"/>
      <c r="J1733" s="389">
        <v>3.82</v>
      </c>
      <c r="K1733" s="389"/>
      <c r="L1733" s="389">
        <v>0.41012193000000002</v>
      </c>
      <c r="M1733" s="389">
        <v>3</v>
      </c>
      <c r="N1733" s="389">
        <v>3.18</v>
      </c>
      <c r="O1733" s="389"/>
      <c r="P1733" s="389">
        <v>0.45923849999999999</v>
      </c>
      <c r="Q1733" s="389">
        <v>3</v>
      </c>
      <c r="R1733" s="389">
        <v>-0.18336922999999999</v>
      </c>
      <c r="S1733" s="389">
        <v>1.0794043999999999E-2</v>
      </c>
      <c r="T1733" s="392">
        <f t="shared" si="27"/>
        <v>-9.1428571428571387E-2</v>
      </c>
      <c r="U1733" s="389"/>
    </row>
    <row r="1734" spans="1:21">
      <c r="A1734" s="389" t="s">
        <v>2256</v>
      </c>
      <c r="B1734" s="389" t="s">
        <v>44</v>
      </c>
      <c r="C1734" s="389" t="s">
        <v>73</v>
      </c>
      <c r="D1734" s="389">
        <v>1</v>
      </c>
      <c r="E1734" s="389">
        <v>3.1300000000000001E-2</v>
      </c>
      <c r="F1734" s="390"/>
      <c r="G1734" s="390"/>
      <c r="H1734" s="390"/>
      <c r="I1734" s="390"/>
      <c r="J1734" s="389">
        <v>4.2166666700000004</v>
      </c>
      <c r="K1734" s="389"/>
      <c r="L1734" s="389">
        <v>1.1020586800000001</v>
      </c>
      <c r="M1734" s="389">
        <v>3</v>
      </c>
      <c r="N1734" s="389">
        <v>3.86</v>
      </c>
      <c r="O1734" s="389"/>
      <c r="P1734" s="389">
        <v>0.57662813000000002</v>
      </c>
      <c r="Q1734" s="389">
        <v>3</v>
      </c>
      <c r="R1734" s="389">
        <v>-8.8377739999999996E-2</v>
      </c>
      <c r="S1734" s="389">
        <v>3.0207977E-2</v>
      </c>
      <c r="T1734" s="392">
        <f t="shared" si="27"/>
        <v>-4.4160132462170876E-2</v>
      </c>
      <c r="U1734" s="389"/>
    </row>
    <row r="1735" spans="1:21">
      <c r="A1735" s="389" t="s">
        <v>2256</v>
      </c>
      <c r="B1735" s="389" t="s">
        <v>44</v>
      </c>
      <c r="C1735" s="389" t="s">
        <v>73</v>
      </c>
      <c r="D1735" s="389">
        <v>2</v>
      </c>
      <c r="E1735" s="389">
        <v>6.25E-2</v>
      </c>
      <c r="F1735" s="390"/>
      <c r="G1735" s="390" t="s">
        <v>100</v>
      </c>
      <c r="H1735" s="390" t="s">
        <v>100</v>
      </c>
      <c r="I1735" s="390"/>
      <c r="J1735" s="389">
        <v>3.8266666699999998</v>
      </c>
      <c r="K1735" s="389"/>
      <c r="L1735" s="389">
        <v>0.96292955999999996</v>
      </c>
      <c r="M1735" s="389">
        <v>3</v>
      </c>
      <c r="N1735" s="389">
        <v>4.1133333299999997</v>
      </c>
      <c r="O1735" s="389"/>
      <c r="P1735" s="389">
        <v>1.01928079</v>
      </c>
      <c r="Q1735" s="389">
        <v>3</v>
      </c>
      <c r="R1735" s="389">
        <v>7.2239629999999999E-2</v>
      </c>
      <c r="S1735" s="389">
        <v>4.1575150999999998E-2</v>
      </c>
      <c r="T1735" s="392">
        <f t="shared" si="27"/>
        <v>3.6104113350125928E-2</v>
      </c>
      <c r="U1735" s="389"/>
    </row>
    <row r="1736" spans="1:21">
      <c r="A1736" s="389" t="s">
        <v>2256</v>
      </c>
      <c r="B1736" s="389" t="s">
        <v>44</v>
      </c>
      <c r="C1736" s="389" t="s">
        <v>73</v>
      </c>
      <c r="D1736" s="389">
        <v>4</v>
      </c>
      <c r="E1736" s="389">
        <v>0.125</v>
      </c>
      <c r="F1736" s="390"/>
      <c r="G1736" s="390"/>
      <c r="H1736" s="390" t="s">
        <v>100</v>
      </c>
      <c r="I1736" s="390"/>
      <c r="J1736" s="389">
        <v>4.97333333</v>
      </c>
      <c r="K1736" s="389"/>
      <c r="L1736" s="389">
        <v>1.38601347</v>
      </c>
      <c r="M1736" s="389">
        <v>3</v>
      </c>
      <c r="N1736" s="389">
        <v>4.96</v>
      </c>
      <c r="O1736" s="389"/>
      <c r="P1736" s="389">
        <v>0.72083284999999997</v>
      </c>
      <c r="Q1736" s="389">
        <v>3</v>
      </c>
      <c r="R1736" s="389">
        <v>-2.6845699999999998E-3</v>
      </c>
      <c r="S1736" s="389">
        <v>3.2929384999999999E-2</v>
      </c>
      <c r="T1736" s="392">
        <f t="shared" si="27"/>
        <v>-1.3422815440745943E-3</v>
      </c>
      <c r="U1736" s="389"/>
    </row>
    <row r="1737" spans="1:21">
      <c r="A1737" s="389" t="s">
        <v>2256</v>
      </c>
      <c r="B1737" s="389" t="s">
        <v>44</v>
      </c>
      <c r="C1737" s="389" t="s">
        <v>73</v>
      </c>
      <c r="D1737" s="389">
        <v>8</v>
      </c>
      <c r="E1737" s="389">
        <v>0.25</v>
      </c>
      <c r="F1737" s="390"/>
      <c r="G1737" s="390"/>
      <c r="H1737" s="390" t="s">
        <v>100</v>
      </c>
      <c r="I1737" s="390"/>
      <c r="J1737" s="389">
        <v>5.9366666700000001</v>
      </c>
      <c r="K1737" s="389"/>
      <c r="L1737" s="389">
        <v>2.92630028</v>
      </c>
      <c r="M1737" s="389">
        <v>3</v>
      </c>
      <c r="N1737" s="389">
        <v>6.6</v>
      </c>
      <c r="O1737" s="389"/>
      <c r="P1737" s="389">
        <v>0.67446275</v>
      </c>
      <c r="Q1737" s="389">
        <v>3</v>
      </c>
      <c r="R1737" s="389">
        <v>0.10592184</v>
      </c>
      <c r="S1737" s="389">
        <v>8.4470983999999999E-2</v>
      </c>
      <c r="T1737" s="392">
        <f t="shared" si="27"/>
        <v>5.2911459438204841E-2</v>
      </c>
      <c r="U1737" s="389"/>
    </row>
    <row r="1738" spans="1:21">
      <c r="A1738" s="389" t="s">
        <v>2256</v>
      </c>
      <c r="B1738" s="389" t="s">
        <v>44</v>
      </c>
      <c r="C1738" s="389" t="s">
        <v>73</v>
      </c>
      <c r="D1738" s="389">
        <v>16</v>
      </c>
      <c r="E1738" s="389">
        <v>0.5</v>
      </c>
      <c r="F1738" s="390"/>
      <c r="G1738" s="390"/>
      <c r="H1738" s="390" t="s">
        <v>100</v>
      </c>
      <c r="I1738" s="390"/>
      <c r="J1738" s="389">
        <v>4.09</v>
      </c>
      <c r="K1738" s="389"/>
      <c r="L1738" s="389">
        <v>2.3758787799999999</v>
      </c>
      <c r="M1738" s="389">
        <v>3</v>
      </c>
      <c r="N1738" s="389">
        <v>5.0149999999999997</v>
      </c>
      <c r="O1738" s="389"/>
      <c r="P1738" s="389">
        <v>1.40714249</v>
      </c>
      <c r="Q1738" s="389">
        <v>3</v>
      </c>
      <c r="R1738" s="389">
        <v>0.20388845</v>
      </c>
      <c r="S1738" s="389">
        <v>0.13872436599999999</v>
      </c>
      <c r="T1738" s="392">
        <f t="shared" si="27"/>
        <v>0.10159253157605709</v>
      </c>
      <c r="U1738" s="389"/>
    </row>
    <row r="1739" spans="1:21">
      <c r="A1739" s="389" t="s">
        <v>2256</v>
      </c>
      <c r="B1739" s="389" t="s">
        <v>44</v>
      </c>
      <c r="C1739" s="389" t="s">
        <v>73</v>
      </c>
      <c r="D1739" s="389">
        <v>32</v>
      </c>
      <c r="E1739" s="389">
        <v>1</v>
      </c>
      <c r="F1739" s="390"/>
      <c r="G1739" s="390"/>
      <c r="H1739" s="390" t="s">
        <v>100</v>
      </c>
      <c r="I1739" s="390" t="s">
        <v>100</v>
      </c>
      <c r="J1739" s="389">
        <v>3.96</v>
      </c>
      <c r="K1739" s="389"/>
      <c r="L1739" s="389">
        <v>1.1455129900000001</v>
      </c>
      <c r="M1739" s="389">
        <v>3</v>
      </c>
      <c r="N1739" s="389">
        <v>3.2250000000000001</v>
      </c>
      <c r="O1739" s="389"/>
      <c r="P1739" s="389">
        <v>1.94454365</v>
      </c>
      <c r="Q1739" s="389">
        <v>3</v>
      </c>
      <c r="R1739" s="389">
        <v>-0.20531108000000001</v>
      </c>
      <c r="S1739" s="389">
        <v>0.149079189</v>
      </c>
      <c r="T1739" s="392">
        <f t="shared" si="27"/>
        <v>-0.10229645093945718</v>
      </c>
      <c r="U1739" s="389"/>
    </row>
    <row r="1740" spans="1:21">
      <c r="A1740" s="389" t="s">
        <v>2257</v>
      </c>
      <c r="B1740" s="389" t="s">
        <v>44</v>
      </c>
      <c r="C1740" s="389" t="s">
        <v>73</v>
      </c>
      <c r="D1740" s="389">
        <v>0</v>
      </c>
      <c r="E1740" s="389">
        <v>0</v>
      </c>
      <c r="F1740" s="390" t="s">
        <v>100</v>
      </c>
      <c r="G1740" s="390"/>
      <c r="H1740" s="390"/>
      <c r="I1740" s="390"/>
      <c r="J1740" s="389">
        <v>3.82</v>
      </c>
      <c r="K1740" s="389"/>
      <c r="L1740" s="389">
        <v>0.41012193000000002</v>
      </c>
      <c r="M1740" s="389">
        <v>3</v>
      </c>
      <c r="N1740" s="389">
        <v>3.8233333300000001</v>
      </c>
      <c r="O1740" s="389"/>
      <c r="P1740" s="389">
        <v>0.47721414000000001</v>
      </c>
      <c r="Q1740" s="389">
        <v>3</v>
      </c>
      <c r="R1740" s="389">
        <v>8.7222000000000005E-4</v>
      </c>
      <c r="S1740" s="389">
        <v>9.0352149999999992E-3</v>
      </c>
      <c r="T1740" s="392">
        <f t="shared" si="27"/>
        <v>4.3610946377504713E-4</v>
      </c>
      <c r="U1740" s="389"/>
    </row>
    <row r="1741" spans="1:21">
      <c r="A1741" s="389" t="s">
        <v>2257</v>
      </c>
      <c r="B1741" s="389" t="s">
        <v>44</v>
      </c>
      <c r="C1741" s="389" t="s">
        <v>73</v>
      </c>
      <c r="D1741" s="389">
        <v>1</v>
      </c>
      <c r="E1741" s="389">
        <v>3.1300000000000001E-2</v>
      </c>
      <c r="F1741" s="390"/>
      <c r="G1741" s="390"/>
      <c r="H1741" s="390"/>
      <c r="I1741" s="390"/>
      <c r="J1741" s="389">
        <v>4.2166666700000004</v>
      </c>
      <c r="K1741" s="389"/>
      <c r="L1741" s="389">
        <v>1.1020586800000001</v>
      </c>
      <c r="M1741" s="389">
        <v>3</v>
      </c>
      <c r="N1741" s="389">
        <v>4.0233333299999998</v>
      </c>
      <c r="O1741" s="389"/>
      <c r="P1741" s="389">
        <v>0.44635561000000001</v>
      </c>
      <c r="Q1741" s="389">
        <v>3</v>
      </c>
      <c r="R1741" s="389">
        <v>-4.6934179999999999E-2</v>
      </c>
      <c r="S1741" s="389">
        <v>2.6871987999999999E-2</v>
      </c>
      <c r="T1741" s="392">
        <f t="shared" si="27"/>
        <v>-2.3462783980582592E-2</v>
      </c>
      <c r="U1741" s="389"/>
    </row>
    <row r="1742" spans="1:21">
      <c r="A1742" s="389" t="s">
        <v>2257</v>
      </c>
      <c r="B1742" s="389" t="s">
        <v>44</v>
      </c>
      <c r="C1742" s="389" t="s">
        <v>73</v>
      </c>
      <c r="D1742" s="389">
        <v>2</v>
      </c>
      <c r="E1742" s="389">
        <v>6.25E-2</v>
      </c>
      <c r="F1742" s="390"/>
      <c r="G1742" s="390" t="s">
        <v>100</v>
      </c>
      <c r="H1742" s="390" t="s">
        <v>100</v>
      </c>
      <c r="I1742" s="390"/>
      <c r="J1742" s="389">
        <v>3.8266666699999998</v>
      </c>
      <c r="K1742" s="389"/>
      <c r="L1742" s="389">
        <v>0.96292955999999996</v>
      </c>
      <c r="M1742" s="389">
        <v>3</v>
      </c>
      <c r="N1742" s="389">
        <v>4.4666666700000004</v>
      </c>
      <c r="O1742" s="389"/>
      <c r="P1742" s="389">
        <v>0.30550505</v>
      </c>
      <c r="Q1742" s="389">
        <v>3</v>
      </c>
      <c r="R1742" s="389">
        <v>0.15464832000000001</v>
      </c>
      <c r="S1742" s="389">
        <v>2.2666367999999999E-2</v>
      </c>
      <c r="T1742" s="392">
        <f t="shared" si="27"/>
        <v>7.7170417944396844E-2</v>
      </c>
      <c r="U1742" s="389"/>
    </row>
    <row r="1743" spans="1:21">
      <c r="A1743" s="389" t="s">
        <v>2257</v>
      </c>
      <c r="B1743" s="389" t="s">
        <v>44</v>
      </c>
      <c r="C1743" s="389" t="s">
        <v>73</v>
      </c>
      <c r="D1743" s="389">
        <v>4</v>
      </c>
      <c r="E1743" s="389">
        <v>0.125</v>
      </c>
      <c r="F1743" s="390"/>
      <c r="G1743" s="390"/>
      <c r="H1743" s="390" t="s">
        <v>100</v>
      </c>
      <c r="I1743" s="390"/>
      <c r="J1743" s="389">
        <v>4.97333333</v>
      </c>
      <c r="K1743" s="389"/>
      <c r="L1743" s="389">
        <v>1.38601347</v>
      </c>
      <c r="M1743" s="389">
        <v>3</v>
      </c>
      <c r="N1743" s="389">
        <v>4.7166666700000004</v>
      </c>
      <c r="O1743" s="389"/>
      <c r="P1743" s="389">
        <v>0.56500737000000001</v>
      </c>
      <c r="Q1743" s="389">
        <v>3</v>
      </c>
      <c r="R1743" s="389">
        <v>-5.2987970000000002E-2</v>
      </c>
      <c r="S1743" s="389">
        <v>3.0672371E-2</v>
      </c>
      <c r="T1743" s="392">
        <f t="shared" si="27"/>
        <v>-2.6487787409700678E-2</v>
      </c>
      <c r="U1743" s="389"/>
    </row>
    <row r="1744" spans="1:21">
      <c r="A1744" s="389" t="s">
        <v>2257</v>
      </c>
      <c r="B1744" s="389" t="s">
        <v>44</v>
      </c>
      <c r="C1744" s="389" t="s">
        <v>73</v>
      </c>
      <c r="D1744" s="389">
        <v>8</v>
      </c>
      <c r="E1744" s="389">
        <v>0.25</v>
      </c>
      <c r="F1744" s="390"/>
      <c r="G1744" s="390"/>
      <c r="H1744" s="390" t="s">
        <v>100</v>
      </c>
      <c r="I1744" s="390"/>
      <c r="J1744" s="389">
        <v>5.9366666700000001</v>
      </c>
      <c r="K1744" s="389"/>
      <c r="L1744" s="389">
        <v>2.92630028</v>
      </c>
      <c r="M1744" s="389">
        <v>3</v>
      </c>
      <c r="N1744" s="389">
        <v>7.07</v>
      </c>
      <c r="O1744" s="389"/>
      <c r="P1744" s="389">
        <v>0.38039453000000001</v>
      </c>
      <c r="Q1744" s="389">
        <v>3</v>
      </c>
      <c r="R1744" s="389">
        <v>0.17471266999999999</v>
      </c>
      <c r="S1744" s="389">
        <v>8.1954920000000001E-2</v>
      </c>
      <c r="T1744" s="392">
        <f t="shared" si="27"/>
        <v>8.7134802386690205E-2</v>
      </c>
      <c r="U1744" s="389"/>
    </row>
    <row r="1745" spans="1:21">
      <c r="A1745" s="389" t="s">
        <v>2257</v>
      </c>
      <c r="B1745" s="389" t="s">
        <v>44</v>
      </c>
      <c r="C1745" s="389" t="s">
        <v>73</v>
      </c>
      <c r="D1745" s="389">
        <v>16</v>
      </c>
      <c r="E1745" s="389">
        <v>0.5</v>
      </c>
      <c r="F1745" s="390"/>
      <c r="G1745" s="390"/>
      <c r="H1745" s="390" t="s">
        <v>100</v>
      </c>
      <c r="I1745" s="390"/>
      <c r="J1745" s="389">
        <v>4.09</v>
      </c>
      <c r="K1745" s="389"/>
      <c r="L1745" s="389">
        <v>2.3758787799999999</v>
      </c>
      <c r="M1745" s="389">
        <v>3</v>
      </c>
      <c r="N1745" s="389">
        <v>4.98666667</v>
      </c>
      <c r="O1745" s="389"/>
      <c r="P1745" s="389">
        <v>0.95845362000000001</v>
      </c>
      <c r="Q1745" s="389">
        <v>3</v>
      </c>
      <c r="R1745" s="389">
        <v>0.19822271</v>
      </c>
      <c r="S1745" s="389">
        <v>0.124795425</v>
      </c>
      <c r="T1745" s="392">
        <f t="shared" si="27"/>
        <v>9.8788101689758337E-2</v>
      </c>
      <c r="U1745" s="389"/>
    </row>
    <row r="1746" spans="1:21">
      <c r="A1746" s="389" t="s">
        <v>2257</v>
      </c>
      <c r="B1746" s="389" t="s">
        <v>44</v>
      </c>
      <c r="C1746" s="389" t="s">
        <v>73</v>
      </c>
      <c r="D1746" s="389">
        <v>32</v>
      </c>
      <c r="E1746" s="389">
        <v>1</v>
      </c>
      <c r="F1746" s="390"/>
      <c r="G1746" s="390"/>
      <c r="H1746" s="390" t="s">
        <v>100</v>
      </c>
      <c r="I1746" s="390" t="s">
        <v>100</v>
      </c>
      <c r="J1746" s="389">
        <v>3.96</v>
      </c>
      <c r="K1746" s="389"/>
      <c r="L1746" s="389">
        <v>1.1455129900000001</v>
      </c>
      <c r="M1746" s="389">
        <v>3</v>
      </c>
      <c r="N1746" s="389">
        <v>5.33</v>
      </c>
      <c r="O1746" s="389"/>
      <c r="P1746" s="389">
        <v>2.4274060199999998</v>
      </c>
      <c r="Q1746" s="389">
        <v>3</v>
      </c>
      <c r="R1746" s="389">
        <v>0.29710721000000001</v>
      </c>
      <c r="S1746" s="389">
        <v>9.7029347000000002E-2</v>
      </c>
      <c r="T1746" s="392">
        <f t="shared" si="27"/>
        <v>0.14747039827771799</v>
      </c>
      <c r="U1746" s="389"/>
    </row>
    <row r="1747" spans="1:21">
      <c r="A1747" s="389" t="s">
        <v>2258</v>
      </c>
      <c r="B1747" s="389" t="s">
        <v>44</v>
      </c>
      <c r="C1747" s="389" t="s">
        <v>73</v>
      </c>
      <c r="D1747" s="389">
        <v>0</v>
      </c>
      <c r="E1747" s="389">
        <v>0</v>
      </c>
      <c r="F1747" s="390" t="s">
        <v>100</v>
      </c>
      <c r="G1747" s="390"/>
      <c r="H1747" s="390"/>
      <c r="I1747" s="390"/>
      <c r="J1747" s="389">
        <v>3.82</v>
      </c>
      <c r="K1747" s="389"/>
      <c r="L1747" s="389">
        <v>0.41012193000000002</v>
      </c>
      <c r="M1747" s="389">
        <v>3</v>
      </c>
      <c r="N1747" s="389">
        <v>4.3933333299999999</v>
      </c>
      <c r="O1747" s="389"/>
      <c r="P1747" s="389">
        <v>0.37819747999999997</v>
      </c>
      <c r="Q1747" s="389">
        <v>3</v>
      </c>
      <c r="R1747" s="389">
        <v>0.13983782</v>
      </c>
      <c r="S1747" s="389">
        <v>6.3123579999999997E-3</v>
      </c>
      <c r="T1747" s="392">
        <f t="shared" si="27"/>
        <v>6.9805194427680697E-2</v>
      </c>
      <c r="U1747" s="389"/>
    </row>
    <row r="1748" spans="1:21">
      <c r="A1748" s="389" t="s">
        <v>2258</v>
      </c>
      <c r="B1748" s="389" t="s">
        <v>44</v>
      </c>
      <c r="C1748" s="389" t="s">
        <v>73</v>
      </c>
      <c r="D1748" s="389">
        <v>1</v>
      </c>
      <c r="E1748" s="389">
        <v>3.1300000000000001E-2</v>
      </c>
      <c r="F1748" s="390"/>
      <c r="G1748" s="390"/>
      <c r="H1748" s="390"/>
      <c r="I1748" s="390"/>
      <c r="J1748" s="389">
        <v>4.2166666700000004</v>
      </c>
      <c r="K1748" s="389"/>
      <c r="L1748" s="389">
        <v>1.1020586800000001</v>
      </c>
      <c r="M1748" s="389">
        <v>3</v>
      </c>
      <c r="N1748" s="389">
        <v>2.9566666700000002</v>
      </c>
      <c r="O1748" s="389"/>
      <c r="P1748" s="389">
        <v>1.32989975</v>
      </c>
      <c r="Q1748" s="389">
        <v>3</v>
      </c>
      <c r="R1748" s="389">
        <v>-0.35498242000000002</v>
      </c>
      <c r="S1748" s="389">
        <v>9.0208407000000004E-2</v>
      </c>
      <c r="T1748" s="392">
        <f t="shared" si="27"/>
        <v>-0.17565055745757385</v>
      </c>
      <c r="U1748" s="389"/>
    </row>
    <row r="1749" spans="1:21">
      <c r="A1749" s="389" t="s">
        <v>2258</v>
      </c>
      <c r="B1749" s="389" t="s">
        <v>44</v>
      </c>
      <c r="C1749" s="389" t="s">
        <v>73</v>
      </c>
      <c r="D1749" s="389">
        <v>2</v>
      </c>
      <c r="E1749" s="389">
        <v>6.25E-2</v>
      </c>
      <c r="F1749" s="390"/>
      <c r="G1749" s="390" t="s">
        <v>100</v>
      </c>
      <c r="H1749" s="390" t="s">
        <v>100</v>
      </c>
      <c r="I1749" s="390"/>
      <c r="J1749" s="389">
        <v>3.8266666699999998</v>
      </c>
      <c r="K1749" s="389"/>
      <c r="L1749" s="389">
        <v>0.96292955999999996</v>
      </c>
      <c r="M1749" s="389">
        <v>3</v>
      </c>
      <c r="N1749" s="389">
        <v>3.76333333</v>
      </c>
      <c r="O1749" s="389"/>
      <c r="P1749" s="389">
        <v>0.38501081999999998</v>
      </c>
      <c r="Q1749" s="389">
        <v>3</v>
      </c>
      <c r="R1749" s="389">
        <v>-1.6689010000000001E-2</v>
      </c>
      <c r="S1749" s="389">
        <v>2.4595826000000001E-2</v>
      </c>
      <c r="T1749" s="392">
        <f t="shared" si="27"/>
        <v>-8.3443135704874567E-3</v>
      </c>
      <c r="U1749" s="389"/>
    </row>
    <row r="1750" spans="1:21">
      <c r="A1750" s="389" t="s">
        <v>2258</v>
      </c>
      <c r="B1750" s="389" t="s">
        <v>44</v>
      </c>
      <c r="C1750" s="389" t="s">
        <v>73</v>
      </c>
      <c r="D1750" s="389">
        <v>4</v>
      </c>
      <c r="E1750" s="389">
        <v>0.125</v>
      </c>
      <c r="F1750" s="390"/>
      <c r="G1750" s="390"/>
      <c r="H1750" s="390" t="s">
        <v>100</v>
      </c>
      <c r="I1750" s="390"/>
      <c r="J1750" s="389">
        <v>4.97333333</v>
      </c>
      <c r="K1750" s="389"/>
      <c r="L1750" s="389">
        <v>1.38601347</v>
      </c>
      <c r="M1750" s="389">
        <v>3</v>
      </c>
      <c r="N1750" s="389">
        <v>4.9666666700000004</v>
      </c>
      <c r="O1750" s="389"/>
      <c r="P1750" s="389">
        <v>0.37859388999999999</v>
      </c>
      <c r="Q1750" s="389">
        <v>3</v>
      </c>
      <c r="R1750" s="389">
        <v>-1.3413800000000001E-3</v>
      </c>
      <c r="S1750" s="389">
        <v>2.7826041999999999E-2</v>
      </c>
      <c r="T1750" s="392">
        <f t="shared" si="27"/>
        <v>-6.7069014084503034E-4</v>
      </c>
      <c r="U1750" s="389"/>
    </row>
    <row r="1751" spans="1:21">
      <c r="A1751" s="389" t="s">
        <v>2258</v>
      </c>
      <c r="B1751" s="389" t="s">
        <v>44</v>
      </c>
      <c r="C1751" s="389" t="s">
        <v>73</v>
      </c>
      <c r="D1751" s="389">
        <v>8</v>
      </c>
      <c r="E1751" s="389">
        <v>0.25</v>
      </c>
      <c r="F1751" s="390"/>
      <c r="G1751" s="390"/>
      <c r="H1751" s="390" t="s">
        <v>100</v>
      </c>
      <c r="I1751" s="390"/>
      <c r="J1751" s="389">
        <v>5.9366666700000001</v>
      </c>
      <c r="K1751" s="389"/>
      <c r="L1751" s="389">
        <v>2.92630028</v>
      </c>
      <c r="M1751" s="389">
        <v>3</v>
      </c>
      <c r="N1751" s="389">
        <v>6.6266666699999996</v>
      </c>
      <c r="O1751" s="389"/>
      <c r="P1751" s="389">
        <v>0.30038863999999998</v>
      </c>
      <c r="Q1751" s="389">
        <v>3</v>
      </c>
      <c r="R1751" s="389">
        <v>0.1099541</v>
      </c>
      <c r="S1751" s="389">
        <v>8.1674906000000005E-2</v>
      </c>
      <c r="T1751" s="392">
        <f t="shared" si="27"/>
        <v>5.4921729872686759E-2</v>
      </c>
      <c r="U1751" s="389"/>
    </row>
    <row r="1752" spans="1:21">
      <c r="A1752" s="389" t="s">
        <v>2258</v>
      </c>
      <c r="B1752" s="389" t="s">
        <v>44</v>
      </c>
      <c r="C1752" s="389" t="s">
        <v>73</v>
      </c>
      <c r="D1752" s="389">
        <v>16</v>
      </c>
      <c r="E1752" s="389">
        <v>0.5</v>
      </c>
      <c r="F1752" s="390"/>
      <c r="G1752" s="390"/>
      <c r="H1752" s="390" t="s">
        <v>100</v>
      </c>
      <c r="I1752" s="390"/>
      <c r="J1752" s="389">
        <v>4.09</v>
      </c>
      <c r="K1752" s="389"/>
      <c r="L1752" s="389">
        <v>2.3758787799999999</v>
      </c>
      <c r="M1752" s="389">
        <v>3</v>
      </c>
      <c r="N1752" s="389">
        <v>6.3433333300000001</v>
      </c>
      <c r="O1752" s="389"/>
      <c r="P1752" s="389">
        <v>1.45582737</v>
      </c>
      <c r="Q1752" s="389">
        <v>3</v>
      </c>
      <c r="R1752" s="389">
        <v>0.43885942</v>
      </c>
      <c r="S1752" s="389">
        <v>0.130038924</v>
      </c>
      <c r="T1752" s="392">
        <f t="shared" si="27"/>
        <v>0.21597444064408131</v>
      </c>
      <c r="U1752" s="389"/>
    </row>
    <row r="1753" spans="1:21">
      <c r="A1753" s="389" t="s">
        <v>2258</v>
      </c>
      <c r="B1753" s="389" t="s">
        <v>44</v>
      </c>
      <c r="C1753" s="389" t="s">
        <v>73</v>
      </c>
      <c r="D1753" s="389">
        <v>32</v>
      </c>
      <c r="E1753" s="389">
        <v>1</v>
      </c>
      <c r="F1753" s="390"/>
      <c r="G1753" s="390"/>
      <c r="H1753" s="390" t="s">
        <v>100</v>
      </c>
      <c r="I1753" s="390" t="s">
        <v>100</v>
      </c>
      <c r="J1753" s="389">
        <v>3.96</v>
      </c>
      <c r="K1753" s="389"/>
      <c r="L1753" s="389">
        <v>1.1455129900000001</v>
      </c>
      <c r="M1753" s="389">
        <v>3</v>
      </c>
      <c r="N1753" s="389">
        <v>7.85</v>
      </c>
      <c r="O1753" s="389"/>
      <c r="P1753" s="389">
        <v>1.22747709</v>
      </c>
      <c r="Q1753" s="389">
        <v>3</v>
      </c>
      <c r="R1753" s="389">
        <v>0.68426951000000003</v>
      </c>
      <c r="S1753" s="389">
        <v>3.6042723999999998E-2</v>
      </c>
      <c r="T1753" s="392">
        <f t="shared" si="27"/>
        <v>0.32938187976291278</v>
      </c>
      <c r="U1753" s="389"/>
    </row>
    <row r="1754" spans="1:21">
      <c r="A1754" s="389" t="s">
        <v>2259</v>
      </c>
      <c r="B1754" s="389" t="s">
        <v>44</v>
      </c>
      <c r="C1754" s="389" t="s">
        <v>73</v>
      </c>
      <c r="D1754" s="389">
        <v>0</v>
      </c>
      <c r="E1754" s="389">
        <v>0</v>
      </c>
      <c r="F1754" s="390" t="s">
        <v>100</v>
      </c>
      <c r="G1754" s="390"/>
      <c r="H1754" s="390"/>
      <c r="I1754" s="390"/>
      <c r="J1754" s="389">
        <v>5.09</v>
      </c>
      <c r="K1754" s="389"/>
      <c r="L1754" s="389">
        <v>0.61538605999999996</v>
      </c>
      <c r="M1754" s="389">
        <v>3</v>
      </c>
      <c r="N1754" s="389">
        <v>6.3333333300000003</v>
      </c>
      <c r="O1754" s="389"/>
      <c r="P1754" s="389">
        <v>0.27501514999999999</v>
      </c>
      <c r="Q1754" s="389">
        <v>3</v>
      </c>
      <c r="R1754" s="389">
        <v>0.21854886000000001</v>
      </c>
      <c r="S1754" s="389">
        <v>5.5008820000000003E-3</v>
      </c>
      <c r="T1754" s="392">
        <f t="shared" si="27"/>
        <v>0.10884155211813297</v>
      </c>
      <c r="U1754" s="389"/>
    </row>
    <row r="1755" spans="1:21">
      <c r="A1755" s="389" t="s">
        <v>2259</v>
      </c>
      <c r="B1755" s="389" t="s">
        <v>44</v>
      </c>
      <c r="C1755" s="389" t="s">
        <v>73</v>
      </c>
      <c r="D1755" s="389">
        <v>1</v>
      </c>
      <c r="E1755" s="389">
        <v>3.1300000000000001E-2</v>
      </c>
      <c r="F1755" s="390"/>
      <c r="G1755" s="390"/>
      <c r="H1755" s="390"/>
      <c r="I1755" s="390"/>
      <c r="J1755" s="389">
        <v>5.3933333299999999</v>
      </c>
      <c r="K1755" s="389"/>
      <c r="L1755" s="389">
        <v>1.8020636299999999</v>
      </c>
      <c r="M1755" s="389">
        <v>3</v>
      </c>
      <c r="N1755" s="389">
        <v>4.3266666699999998</v>
      </c>
      <c r="O1755" s="389"/>
      <c r="P1755" s="389">
        <v>0.50292477999999996</v>
      </c>
      <c r="Q1755" s="389">
        <v>3</v>
      </c>
      <c r="R1755" s="389">
        <v>-0.22036620000000001</v>
      </c>
      <c r="S1755" s="389">
        <v>4.1717626000000001E-2</v>
      </c>
      <c r="T1755" s="392">
        <f t="shared" si="27"/>
        <v>-0.10973936831275723</v>
      </c>
      <c r="U1755" s="389"/>
    </row>
    <row r="1756" spans="1:21">
      <c r="A1756" s="389" t="s">
        <v>2259</v>
      </c>
      <c r="B1756" s="389" t="s">
        <v>44</v>
      </c>
      <c r="C1756" s="389" t="s">
        <v>73</v>
      </c>
      <c r="D1756" s="389">
        <v>2</v>
      </c>
      <c r="E1756" s="389">
        <v>6.25E-2</v>
      </c>
      <c r="F1756" s="390"/>
      <c r="G1756" s="390" t="s">
        <v>100</v>
      </c>
      <c r="H1756" s="390" t="s">
        <v>100</v>
      </c>
      <c r="I1756" s="390"/>
      <c r="J1756" s="389">
        <v>5.8833333300000001</v>
      </c>
      <c r="K1756" s="389"/>
      <c r="L1756" s="389">
        <v>0.59138256</v>
      </c>
      <c r="M1756" s="389">
        <v>3</v>
      </c>
      <c r="N1756" s="389">
        <v>5.8766666699999996</v>
      </c>
      <c r="O1756" s="389"/>
      <c r="P1756" s="389">
        <v>0.54040109000000003</v>
      </c>
      <c r="Q1756" s="389">
        <v>3</v>
      </c>
      <c r="R1756" s="389">
        <v>-1.13379E-3</v>
      </c>
      <c r="S1756" s="389">
        <v>6.1866760000000003E-3</v>
      </c>
      <c r="T1756" s="392">
        <f t="shared" si="27"/>
        <v>-5.6689285714289891E-4</v>
      </c>
      <c r="U1756" s="389"/>
    </row>
    <row r="1757" spans="1:21">
      <c r="A1757" s="389" t="s">
        <v>2259</v>
      </c>
      <c r="B1757" s="389" t="s">
        <v>44</v>
      </c>
      <c r="C1757" s="389" t="s">
        <v>73</v>
      </c>
      <c r="D1757" s="389">
        <v>4</v>
      </c>
      <c r="E1757" s="389">
        <v>0.125</v>
      </c>
      <c r="F1757" s="390"/>
      <c r="G1757" s="390"/>
      <c r="H1757" s="390" t="s">
        <v>100</v>
      </c>
      <c r="I1757" s="390"/>
      <c r="J1757" s="389">
        <v>6.6466666700000001</v>
      </c>
      <c r="K1757" s="389"/>
      <c r="L1757" s="389">
        <v>0.34019601999999999</v>
      </c>
      <c r="M1757" s="389">
        <v>3</v>
      </c>
      <c r="N1757" s="389">
        <v>7.31666667</v>
      </c>
      <c r="O1757" s="389"/>
      <c r="P1757" s="389">
        <v>0.94521602000000005</v>
      </c>
      <c r="Q1757" s="389">
        <v>3</v>
      </c>
      <c r="R1757" s="389">
        <v>9.6039369999999999E-2</v>
      </c>
      <c r="S1757" s="389">
        <v>6.4362990000000004E-3</v>
      </c>
      <c r="T1757" s="392">
        <f t="shared" si="27"/>
        <v>4.7982812104090319E-2</v>
      </c>
      <c r="U1757" s="389"/>
    </row>
    <row r="1758" spans="1:21">
      <c r="A1758" s="389" t="s">
        <v>2259</v>
      </c>
      <c r="B1758" s="389" t="s">
        <v>44</v>
      </c>
      <c r="C1758" s="389" t="s">
        <v>73</v>
      </c>
      <c r="D1758" s="389">
        <v>8</v>
      </c>
      <c r="E1758" s="389">
        <v>0.25</v>
      </c>
      <c r="F1758" s="390"/>
      <c r="G1758" s="390"/>
      <c r="H1758" s="390" t="s">
        <v>100</v>
      </c>
      <c r="I1758" s="390"/>
      <c r="J1758" s="389">
        <v>4.95</v>
      </c>
      <c r="K1758" s="389"/>
      <c r="L1758" s="389">
        <v>0.18734993999999999</v>
      </c>
      <c r="M1758" s="389">
        <v>3</v>
      </c>
      <c r="N1758" s="389">
        <v>6.4533333300000004</v>
      </c>
      <c r="O1758" s="389"/>
      <c r="P1758" s="389">
        <v>1.0417453299999999</v>
      </c>
      <c r="Q1758" s="389">
        <v>3</v>
      </c>
      <c r="R1758" s="389">
        <v>0.26520922000000002</v>
      </c>
      <c r="S1758" s="389">
        <v>9.1637790000000004E-3</v>
      </c>
      <c r="T1758" s="392">
        <f t="shared" si="27"/>
        <v>0.13183279717387689</v>
      </c>
      <c r="U1758" s="389"/>
    </row>
    <row r="1759" spans="1:21">
      <c r="A1759" s="389" t="s">
        <v>2259</v>
      </c>
      <c r="B1759" s="389" t="s">
        <v>44</v>
      </c>
      <c r="C1759" s="389" t="s">
        <v>73</v>
      </c>
      <c r="D1759" s="389">
        <v>16</v>
      </c>
      <c r="E1759" s="389">
        <v>0.5</v>
      </c>
      <c r="F1759" s="390"/>
      <c r="G1759" s="390"/>
      <c r="H1759" s="390" t="s">
        <v>100</v>
      </c>
      <c r="I1759" s="390"/>
      <c r="J1759" s="389">
        <v>5.2866666699999998</v>
      </c>
      <c r="K1759" s="389"/>
      <c r="L1759" s="389">
        <v>1.4477684</v>
      </c>
      <c r="M1759" s="389">
        <v>3</v>
      </c>
      <c r="N1759" s="389">
        <v>4.73666667</v>
      </c>
      <c r="O1759" s="389"/>
      <c r="P1759" s="389">
        <v>0.68500607999999996</v>
      </c>
      <c r="Q1759" s="389">
        <v>3</v>
      </c>
      <c r="R1759" s="389">
        <v>-0.10985427</v>
      </c>
      <c r="S1759" s="389">
        <v>3.1969880999999999E-2</v>
      </c>
      <c r="T1759" s="392">
        <f t="shared" si="27"/>
        <v>-5.4871965377537746E-2</v>
      </c>
      <c r="U1759" s="389"/>
    </row>
    <row r="1760" spans="1:21">
      <c r="A1760" s="389" t="s">
        <v>2259</v>
      </c>
      <c r="B1760" s="389" t="s">
        <v>44</v>
      </c>
      <c r="C1760" s="389" t="s">
        <v>73</v>
      </c>
      <c r="D1760" s="389">
        <v>32</v>
      </c>
      <c r="E1760" s="389">
        <v>1</v>
      </c>
      <c r="F1760" s="390"/>
      <c r="G1760" s="390"/>
      <c r="H1760" s="390" t="s">
        <v>100</v>
      </c>
      <c r="I1760" s="390" t="s">
        <v>100</v>
      </c>
      <c r="J1760" s="389">
        <v>5.23</v>
      </c>
      <c r="K1760" s="389"/>
      <c r="L1760" s="389">
        <v>0.76544104999999996</v>
      </c>
      <c r="M1760" s="389">
        <v>3</v>
      </c>
      <c r="N1760" s="389">
        <v>3.9566666700000002</v>
      </c>
      <c r="O1760" s="389"/>
      <c r="P1760" s="389">
        <v>0.88285522000000005</v>
      </c>
      <c r="Q1760" s="389">
        <v>3</v>
      </c>
      <c r="R1760" s="389">
        <v>-0.27900935999999998</v>
      </c>
      <c r="S1760" s="389">
        <v>2.3735834000000001E-2</v>
      </c>
      <c r="T1760" s="392">
        <f t="shared" si="27"/>
        <v>-0.13860667592938802</v>
      </c>
      <c r="U1760" s="389"/>
    </row>
    <row r="1761" spans="1:21">
      <c r="A1761" s="389" t="s">
        <v>2260</v>
      </c>
      <c r="B1761" s="389" t="s">
        <v>44</v>
      </c>
      <c r="C1761" s="389" t="s">
        <v>73</v>
      </c>
      <c r="D1761" s="389">
        <v>0</v>
      </c>
      <c r="E1761" s="389">
        <v>0</v>
      </c>
      <c r="F1761" s="390" t="s">
        <v>100</v>
      </c>
      <c r="G1761" s="390"/>
      <c r="H1761" s="390"/>
      <c r="I1761" s="390"/>
      <c r="J1761" s="389">
        <v>5.09</v>
      </c>
      <c r="K1761" s="389"/>
      <c r="L1761" s="389">
        <v>0.61538605999999996</v>
      </c>
      <c r="M1761" s="389">
        <v>3</v>
      </c>
      <c r="N1761" s="389">
        <v>5.8633333299999997</v>
      </c>
      <c r="O1761" s="389"/>
      <c r="P1761" s="389">
        <v>0.46875721999999997</v>
      </c>
      <c r="Q1761" s="389">
        <v>3</v>
      </c>
      <c r="R1761" s="389">
        <v>0.14144044</v>
      </c>
      <c r="S1761" s="389">
        <v>7.0028699999999996E-3</v>
      </c>
      <c r="T1761" s="392">
        <f t="shared" si="27"/>
        <v>7.0602556016616705E-2</v>
      </c>
      <c r="U1761" s="389"/>
    </row>
    <row r="1762" spans="1:21">
      <c r="A1762" s="389" t="s">
        <v>2260</v>
      </c>
      <c r="B1762" s="389" t="s">
        <v>44</v>
      </c>
      <c r="C1762" s="389" t="s">
        <v>73</v>
      </c>
      <c r="D1762" s="389">
        <v>1</v>
      </c>
      <c r="E1762" s="389">
        <v>3.1300000000000001E-2</v>
      </c>
      <c r="F1762" s="390"/>
      <c r="G1762" s="390"/>
      <c r="H1762" s="390"/>
      <c r="I1762" s="390"/>
      <c r="J1762" s="389">
        <v>5.3933333299999999</v>
      </c>
      <c r="K1762" s="389"/>
      <c r="L1762" s="389">
        <v>1.8020636299999999</v>
      </c>
      <c r="M1762" s="389">
        <v>3</v>
      </c>
      <c r="N1762" s="389">
        <v>5.1533333299999997</v>
      </c>
      <c r="O1762" s="389"/>
      <c r="P1762" s="389">
        <v>0.59340822999999998</v>
      </c>
      <c r="Q1762" s="389">
        <v>3</v>
      </c>
      <c r="R1762" s="389">
        <v>-4.5519869999999997E-2</v>
      </c>
      <c r="S1762" s="389">
        <v>4.1633706999999999E-2</v>
      </c>
      <c r="T1762" s="392">
        <f t="shared" si="27"/>
        <v>-2.2756005071274361E-2</v>
      </c>
      <c r="U1762" s="389"/>
    </row>
    <row r="1763" spans="1:21">
      <c r="A1763" s="389" t="s">
        <v>2260</v>
      </c>
      <c r="B1763" s="389" t="s">
        <v>44</v>
      </c>
      <c r="C1763" s="389" t="s">
        <v>73</v>
      </c>
      <c r="D1763" s="389">
        <v>2</v>
      </c>
      <c r="E1763" s="389">
        <v>6.25E-2</v>
      </c>
      <c r="F1763" s="390"/>
      <c r="G1763" s="390" t="s">
        <v>100</v>
      </c>
      <c r="H1763" s="390" t="s">
        <v>100</v>
      </c>
      <c r="I1763" s="390"/>
      <c r="J1763" s="389">
        <v>5.8833333300000001</v>
      </c>
      <c r="K1763" s="389"/>
      <c r="L1763" s="389">
        <v>0.59138256</v>
      </c>
      <c r="M1763" s="389">
        <v>3</v>
      </c>
      <c r="N1763" s="389">
        <v>5.54</v>
      </c>
      <c r="O1763" s="389"/>
      <c r="P1763" s="389">
        <v>0.74986664999999997</v>
      </c>
      <c r="Q1763" s="389">
        <v>3</v>
      </c>
      <c r="R1763" s="389">
        <v>-6.012899E-2</v>
      </c>
      <c r="S1763" s="389">
        <v>9.4749659999999996E-3</v>
      </c>
      <c r="T1763" s="392">
        <f t="shared" si="27"/>
        <v>-3.0055441794588699E-2</v>
      </c>
      <c r="U1763" s="389"/>
    </row>
    <row r="1764" spans="1:21">
      <c r="A1764" s="389" t="s">
        <v>2260</v>
      </c>
      <c r="B1764" s="389" t="s">
        <v>44</v>
      </c>
      <c r="C1764" s="389" t="s">
        <v>73</v>
      </c>
      <c r="D1764" s="389">
        <v>4</v>
      </c>
      <c r="E1764" s="389">
        <v>0.125</v>
      </c>
      <c r="F1764" s="390"/>
      <c r="G1764" s="390"/>
      <c r="H1764" s="390" t="s">
        <v>100</v>
      </c>
      <c r="I1764" s="390"/>
      <c r="J1764" s="389">
        <v>6.6466666700000001</v>
      </c>
      <c r="K1764" s="389"/>
      <c r="L1764" s="389">
        <v>0.34019601999999999</v>
      </c>
      <c r="M1764" s="389">
        <v>3</v>
      </c>
      <c r="N1764" s="389">
        <v>6.3233333299999996</v>
      </c>
      <c r="O1764" s="389"/>
      <c r="P1764" s="389">
        <v>0.84884234999999997</v>
      </c>
      <c r="Q1764" s="389">
        <v>3</v>
      </c>
      <c r="R1764" s="389">
        <v>-4.986898E-2</v>
      </c>
      <c r="S1764" s="389">
        <v>6.8799969999999997E-3</v>
      </c>
      <c r="T1764" s="392">
        <f t="shared" si="27"/>
        <v>-2.4929324595219775E-2</v>
      </c>
      <c r="U1764" s="389"/>
    </row>
    <row r="1765" spans="1:21">
      <c r="A1765" s="389" t="s">
        <v>2260</v>
      </c>
      <c r="B1765" s="389" t="s">
        <v>44</v>
      </c>
      <c r="C1765" s="389" t="s">
        <v>73</v>
      </c>
      <c r="D1765" s="389">
        <v>8</v>
      </c>
      <c r="E1765" s="389">
        <v>0.25</v>
      </c>
      <c r="F1765" s="390"/>
      <c r="G1765" s="390"/>
      <c r="H1765" s="390" t="s">
        <v>100</v>
      </c>
      <c r="I1765" s="390"/>
      <c r="J1765" s="389">
        <v>4.95</v>
      </c>
      <c r="K1765" s="389"/>
      <c r="L1765" s="389">
        <v>0.18734993999999999</v>
      </c>
      <c r="M1765" s="389">
        <v>3</v>
      </c>
      <c r="N1765" s="389">
        <v>6.8433333300000001</v>
      </c>
      <c r="O1765" s="389"/>
      <c r="P1765" s="389">
        <v>0.27736859000000003</v>
      </c>
      <c r="Q1765" s="389">
        <v>3</v>
      </c>
      <c r="R1765" s="389">
        <v>0.32388737000000001</v>
      </c>
      <c r="S1765" s="389">
        <v>1.025095E-3</v>
      </c>
      <c r="T1765" s="392">
        <f t="shared" si="27"/>
        <v>0.16054267924266327</v>
      </c>
      <c r="U1765" s="389"/>
    </row>
    <row r="1766" spans="1:21">
      <c r="A1766" s="389" t="s">
        <v>2260</v>
      </c>
      <c r="B1766" s="389" t="s">
        <v>44</v>
      </c>
      <c r="C1766" s="389" t="s">
        <v>73</v>
      </c>
      <c r="D1766" s="389">
        <v>16</v>
      </c>
      <c r="E1766" s="389">
        <v>0.5</v>
      </c>
      <c r="F1766" s="390"/>
      <c r="G1766" s="390"/>
      <c r="H1766" s="390" t="s">
        <v>100</v>
      </c>
      <c r="I1766" s="390"/>
      <c r="J1766" s="389">
        <v>5.2866666699999998</v>
      </c>
      <c r="K1766" s="389"/>
      <c r="L1766" s="389">
        <v>1.4477684</v>
      </c>
      <c r="M1766" s="389">
        <v>3</v>
      </c>
      <c r="N1766" s="389">
        <v>6.18</v>
      </c>
      <c r="O1766" s="389"/>
      <c r="P1766" s="389" t="s">
        <v>16</v>
      </c>
      <c r="Q1766" s="389">
        <v>3</v>
      </c>
      <c r="R1766" s="389">
        <v>0.15613034000000001</v>
      </c>
      <c r="S1766" s="389" t="s">
        <v>16</v>
      </c>
      <c r="T1766" s="392">
        <f t="shared" si="27"/>
        <v>7.7906976430841005E-2</v>
      </c>
      <c r="U1766" s="389"/>
    </row>
    <row r="1767" spans="1:21">
      <c r="A1767" s="389" t="s">
        <v>2260</v>
      </c>
      <c r="B1767" s="389" t="s">
        <v>44</v>
      </c>
      <c r="C1767" s="389" t="s">
        <v>73</v>
      </c>
      <c r="D1767" s="389">
        <v>32</v>
      </c>
      <c r="E1767" s="389">
        <v>1</v>
      </c>
      <c r="F1767" s="390"/>
      <c r="G1767" s="390"/>
      <c r="H1767" s="390" t="s">
        <v>100</v>
      </c>
      <c r="I1767" s="390" t="s">
        <v>100</v>
      </c>
      <c r="J1767" s="389">
        <v>5.23</v>
      </c>
      <c r="K1767" s="389"/>
      <c r="L1767" s="389">
        <v>0.76544104999999996</v>
      </c>
      <c r="M1767" s="389">
        <v>3</v>
      </c>
      <c r="N1767" s="389">
        <v>5.52</v>
      </c>
      <c r="O1767" s="389"/>
      <c r="P1767" s="389" t="s">
        <v>16</v>
      </c>
      <c r="Q1767" s="389">
        <v>3</v>
      </c>
      <c r="R1767" s="389">
        <v>5.396658E-2</v>
      </c>
      <c r="S1767" s="389" t="s">
        <v>16</v>
      </c>
      <c r="T1767" s="392">
        <f t="shared" si="27"/>
        <v>2.6976744186046432E-2</v>
      </c>
      <c r="U1767" s="389"/>
    </row>
    <row r="1768" spans="1:21">
      <c r="A1768" s="389" t="s">
        <v>2261</v>
      </c>
      <c r="B1768" s="389" t="s">
        <v>44</v>
      </c>
      <c r="C1768" s="389" t="s">
        <v>73</v>
      </c>
      <c r="D1768" s="389">
        <v>0</v>
      </c>
      <c r="E1768" s="389">
        <v>0</v>
      </c>
      <c r="F1768" s="390" t="s">
        <v>100</v>
      </c>
      <c r="G1768" s="390"/>
      <c r="H1768" s="390"/>
      <c r="I1768" s="390"/>
      <c r="J1768" s="389">
        <v>5.09</v>
      </c>
      <c r="K1768" s="389"/>
      <c r="L1768" s="389">
        <v>0.61538605999999996</v>
      </c>
      <c r="M1768" s="389">
        <v>3</v>
      </c>
      <c r="N1768" s="389">
        <v>5.88</v>
      </c>
      <c r="O1768" s="389"/>
      <c r="P1768" s="389">
        <v>0.97872366</v>
      </c>
      <c r="Q1768" s="389">
        <v>3</v>
      </c>
      <c r="R1768" s="389">
        <v>0.14427893</v>
      </c>
      <c r="S1768" s="389">
        <v>1.4107507E-2</v>
      </c>
      <c r="T1768" s="392">
        <f t="shared" si="27"/>
        <v>7.2014585232452147E-2</v>
      </c>
      <c r="U1768" s="389"/>
    </row>
    <row r="1769" spans="1:21">
      <c r="A1769" s="389" t="s">
        <v>2261</v>
      </c>
      <c r="B1769" s="389" t="s">
        <v>44</v>
      </c>
      <c r="C1769" s="389" t="s">
        <v>73</v>
      </c>
      <c r="D1769" s="389">
        <v>1</v>
      </c>
      <c r="E1769" s="389">
        <v>3.1300000000000001E-2</v>
      </c>
      <c r="F1769" s="390"/>
      <c r="G1769" s="390"/>
      <c r="H1769" s="390"/>
      <c r="I1769" s="390"/>
      <c r="J1769" s="389">
        <v>5.3933333299999999</v>
      </c>
      <c r="K1769" s="389"/>
      <c r="L1769" s="389">
        <v>1.8020636299999999</v>
      </c>
      <c r="M1769" s="389">
        <v>3</v>
      </c>
      <c r="N1769" s="389">
        <v>4.8533333299999999</v>
      </c>
      <c r="O1769" s="389"/>
      <c r="P1769" s="389">
        <v>0.45357837000000001</v>
      </c>
      <c r="Q1769" s="389">
        <v>3</v>
      </c>
      <c r="R1769" s="389">
        <v>-0.10549786999999999</v>
      </c>
      <c r="S1769" s="389">
        <v>4.0125247000000003E-2</v>
      </c>
      <c r="T1769" s="392">
        <f t="shared" si="27"/>
        <v>-5.2700065096096343E-2</v>
      </c>
      <c r="U1769" s="389"/>
    </row>
    <row r="1770" spans="1:21">
      <c r="A1770" s="389" t="s">
        <v>2261</v>
      </c>
      <c r="B1770" s="389" t="s">
        <v>44</v>
      </c>
      <c r="C1770" s="389" t="s">
        <v>73</v>
      </c>
      <c r="D1770" s="389">
        <v>2</v>
      </c>
      <c r="E1770" s="389">
        <v>6.25E-2</v>
      </c>
      <c r="F1770" s="390"/>
      <c r="G1770" s="390" t="s">
        <v>100</v>
      </c>
      <c r="H1770" s="390" t="s">
        <v>100</v>
      </c>
      <c r="I1770" s="390"/>
      <c r="J1770" s="389">
        <v>5.8833333300000001</v>
      </c>
      <c r="K1770" s="389"/>
      <c r="L1770" s="389">
        <v>0.59138256</v>
      </c>
      <c r="M1770" s="389">
        <v>3</v>
      </c>
      <c r="N1770" s="389">
        <v>5.16</v>
      </c>
      <c r="O1770" s="389"/>
      <c r="P1770" s="389">
        <v>0.42461747</v>
      </c>
      <c r="Q1770" s="389">
        <v>3</v>
      </c>
      <c r="R1770" s="389">
        <v>-0.13118692000000001</v>
      </c>
      <c r="S1770" s="389">
        <v>5.6252009999999998E-3</v>
      </c>
      <c r="T1770" s="392">
        <f t="shared" si="27"/>
        <v>-6.5499546956081969E-2</v>
      </c>
      <c r="U1770" s="389"/>
    </row>
    <row r="1771" spans="1:21">
      <c r="A1771" s="389" t="s">
        <v>2261</v>
      </c>
      <c r="B1771" s="389" t="s">
        <v>44</v>
      </c>
      <c r="C1771" s="389" t="s">
        <v>73</v>
      </c>
      <c r="D1771" s="389">
        <v>4</v>
      </c>
      <c r="E1771" s="389">
        <v>0.125</v>
      </c>
      <c r="F1771" s="390"/>
      <c r="G1771" s="390"/>
      <c r="H1771" s="390" t="s">
        <v>100</v>
      </c>
      <c r="I1771" s="390"/>
      <c r="J1771" s="389">
        <v>6.6466666700000001</v>
      </c>
      <c r="K1771" s="389"/>
      <c r="L1771" s="389">
        <v>0.34019601999999999</v>
      </c>
      <c r="M1771" s="389">
        <v>3</v>
      </c>
      <c r="N1771" s="389">
        <v>5.5966666700000003</v>
      </c>
      <c r="O1771" s="389"/>
      <c r="P1771" s="389">
        <v>0.36295086999999998</v>
      </c>
      <c r="Q1771" s="389">
        <v>3</v>
      </c>
      <c r="R1771" s="389">
        <v>-0.17194429</v>
      </c>
      <c r="S1771" s="389">
        <v>2.2751270000000001E-3</v>
      </c>
      <c r="T1771" s="392">
        <f t="shared" si="27"/>
        <v>-8.576095829797932E-2</v>
      </c>
      <c r="U1771" s="389"/>
    </row>
    <row r="1772" spans="1:21">
      <c r="A1772" s="389" t="s">
        <v>2261</v>
      </c>
      <c r="B1772" s="389" t="s">
        <v>44</v>
      </c>
      <c r="C1772" s="389" t="s">
        <v>73</v>
      </c>
      <c r="D1772" s="389">
        <v>8</v>
      </c>
      <c r="E1772" s="389">
        <v>0.25</v>
      </c>
      <c r="F1772" s="390"/>
      <c r="G1772" s="390"/>
      <c r="H1772" s="390" t="s">
        <v>100</v>
      </c>
      <c r="I1772" s="390"/>
      <c r="J1772" s="389">
        <v>4.95</v>
      </c>
      <c r="K1772" s="389"/>
      <c r="L1772" s="389">
        <v>0.18734993999999999</v>
      </c>
      <c r="M1772" s="389">
        <v>3</v>
      </c>
      <c r="N1772" s="389">
        <v>4.6866666700000001</v>
      </c>
      <c r="O1772" s="389"/>
      <c r="P1772" s="389">
        <v>1.2108399299999999</v>
      </c>
      <c r="Q1772" s="389">
        <v>3</v>
      </c>
      <c r="R1772" s="389">
        <v>-5.4665980000000003E-2</v>
      </c>
      <c r="S1772" s="389">
        <v>2.2727198000000001E-2</v>
      </c>
      <c r="T1772" s="392">
        <f t="shared" si="27"/>
        <v>-2.7326184355819377E-2</v>
      </c>
      <c r="U1772" s="389"/>
    </row>
    <row r="1773" spans="1:21">
      <c r="A1773" s="389" t="s">
        <v>2261</v>
      </c>
      <c r="B1773" s="389" t="s">
        <v>44</v>
      </c>
      <c r="C1773" s="389" t="s">
        <v>73</v>
      </c>
      <c r="D1773" s="389">
        <v>16</v>
      </c>
      <c r="E1773" s="389">
        <v>0.5</v>
      </c>
      <c r="F1773" s="390"/>
      <c r="G1773" s="390"/>
      <c r="H1773" s="390" t="s">
        <v>100</v>
      </c>
      <c r="I1773" s="390"/>
      <c r="J1773" s="389">
        <v>5.2866666699999998</v>
      </c>
      <c r="K1773" s="389"/>
      <c r="L1773" s="389">
        <v>1.4477684</v>
      </c>
      <c r="M1773" s="389">
        <v>3</v>
      </c>
      <c r="N1773" s="389">
        <v>5.6666666699999997</v>
      </c>
      <c r="O1773" s="389"/>
      <c r="P1773" s="389">
        <v>2.0433877100000002</v>
      </c>
      <c r="Q1773" s="389">
        <v>3</v>
      </c>
      <c r="R1773" s="389">
        <v>6.9413130000000003E-2</v>
      </c>
      <c r="S1773" s="389">
        <v>6.8342048000000002E-2</v>
      </c>
      <c r="T1773" s="392">
        <f t="shared" si="27"/>
        <v>3.4692635401891263E-2</v>
      </c>
      <c r="U1773" s="389"/>
    </row>
    <row r="1774" spans="1:21">
      <c r="A1774" s="389" t="s">
        <v>2261</v>
      </c>
      <c r="B1774" s="389" t="s">
        <v>44</v>
      </c>
      <c r="C1774" s="389" t="s">
        <v>73</v>
      </c>
      <c r="D1774" s="389">
        <v>32</v>
      </c>
      <c r="E1774" s="389">
        <v>1</v>
      </c>
      <c r="F1774" s="390"/>
      <c r="G1774" s="390"/>
      <c r="H1774" s="390" t="s">
        <v>100</v>
      </c>
      <c r="I1774" s="390" t="s">
        <v>100</v>
      </c>
      <c r="J1774" s="389">
        <v>5.23</v>
      </c>
      <c r="K1774" s="389"/>
      <c r="L1774" s="389">
        <v>0.76544104999999996</v>
      </c>
      <c r="M1774" s="389">
        <v>3</v>
      </c>
      <c r="N1774" s="389">
        <v>6.3866666700000003</v>
      </c>
      <c r="O1774" s="389"/>
      <c r="P1774" s="389">
        <v>3.2869641500000002</v>
      </c>
      <c r="Q1774" s="389">
        <v>3</v>
      </c>
      <c r="R1774" s="389">
        <v>0.19980121000000001</v>
      </c>
      <c r="S1774" s="389">
        <v>9.5431771999999998E-2</v>
      </c>
      <c r="T1774" s="392">
        <f t="shared" si="27"/>
        <v>9.9569584189506566E-2</v>
      </c>
      <c r="U1774" s="389"/>
    </row>
    <row r="1775" spans="1:21">
      <c r="A1775" s="389" t="s">
        <v>2262</v>
      </c>
      <c r="B1775" s="389" t="s">
        <v>44</v>
      </c>
      <c r="C1775" s="389" t="s">
        <v>60</v>
      </c>
      <c r="D1775" s="389">
        <v>32</v>
      </c>
      <c r="E1775" s="389">
        <v>1</v>
      </c>
      <c r="F1775" s="390"/>
      <c r="G1775" s="390"/>
      <c r="H1775" s="390"/>
      <c r="I1775" s="390" t="s">
        <v>100</v>
      </c>
      <c r="J1775" s="389">
        <v>67.775734700000001</v>
      </c>
      <c r="K1775" s="389"/>
      <c r="L1775" s="389">
        <v>50.748279699999998</v>
      </c>
      <c r="M1775" s="389">
        <v>3</v>
      </c>
      <c r="N1775" s="389">
        <v>65.077508600000002</v>
      </c>
      <c r="O1775" s="389"/>
      <c r="P1775" s="389">
        <v>32.144845599999996</v>
      </c>
      <c r="Q1775" s="389">
        <v>3</v>
      </c>
      <c r="R1775" s="389">
        <v>-4.062524E-2</v>
      </c>
      <c r="S1775" s="389">
        <v>0.26821225399999998</v>
      </c>
      <c r="T1775" s="392">
        <f t="shared" si="27"/>
        <v>-2.0309824833610209E-2</v>
      </c>
      <c r="U1775" s="389"/>
    </row>
    <row r="1776" spans="1:21">
      <c r="A1776" s="389" t="s">
        <v>2263</v>
      </c>
      <c r="B1776" s="389" t="s">
        <v>44</v>
      </c>
      <c r="C1776" s="389" t="s">
        <v>60</v>
      </c>
      <c r="D1776" s="389">
        <v>0</v>
      </c>
      <c r="E1776" s="389">
        <v>0</v>
      </c>
      <c r="F1776" s="390" t="s">
        <v>100</v>
      </c>
      <c r="G1776" s="390"/>
      <c r="H1776" s="390"/>
      <c r="I1776" s="390"/>
      <c r="J1776" s="389">
        <v>5.3933333299999999</v>
      </c>
      <c r="K1776" s="389"/>
      <c r="L1776" s="389">
        <v>1.8020636299999999</v>
      </c>
      <c r="M1776" s="389">
        <v>3</v>
      </c>
      <c r="N1776" s="389">
        <v>1832649</v>
      </c>
      <c r="O1776" s="389"/>
      <c r="P1776" s="389">
        <v>122380.745</v>
      </c>
      <c r="Q1776" s="389">
        <v>3</v>
      </c>
      <c r="R1776" s="389">
        <v>12.7361094</v>
      </c>
      <c r="S1776" s="389">
        <v>3.8700274999999999E-2</v>
      </c>
      <c r="T1776" s="392">
        <f t="shared" si="27"/>
        <v>0.99999411418394035</v>
      </c>
      <c r="U1776" s="389"/>
    </row>
    <row r="1777" spans="1:21">
      <c r="A1777" s="389" t="s">
        <v>2263</v>
      </c>
      <c r="B1777" s="389" t="s">
        <v>44</v>
      </c>
      <c r="C1777" s="389" t="s">
        <v>60</v>
      </c>
      <c r="D1777" s="389">
        <v>1</v>
      </c>
      <c r="E1777" s="389">
        <v>3.1300000000000001E-2</v>
      </c>
      <c r="F1777" s="390"/>
      <c r="G1777" s="390"/>
      <c r="H1777" s="390"/>
      <c r="I1777" s="390"/>
      <c r="J1777" s="389">
        <v>5.8833333300000001</v>
      </c>
      <c r="K1777" s="389"/>
      <c r="L1777" s="389">
        <v>0.59138256</v>
      </c>
      <c r="M1777" s="389">
        <v>3</v>
      </c>
      <c r="N1777" s="389">
        <v>2052928.5</v>
      </c>
      <c r="O1777" s="389"/>
      <c r="P1777" s="389">
        <v>157177.11600000001</v>
      </c>
      <c r="Q1777" s="389">
        <v>3</v>
      </c>
      <c r="R1777" s="389">
        <v>12.762654400000001</v>
      </c>
      <c r="S1777" s="389">
        <v>5.3219080000000002E-3</v>
      </c>
      <c r="T1777" s="392">
        <f t="shared" si="27"/>
        <v>0.99999426836690175</v>
      </c>
      <c r="U1777" s="389"/>
    </row>
    <row r="1778" spans="1:21">
      <c r="A1778" s="389" t="s">
        <v>2263</v>
      </c>
      <c r="B1778" s="389" t="s">
        <v>44</v>
      </c>
      <c r="C1778" s="389" t="s">
        <v>60</v>
      </c>
      <c r="D1778" s="389">
        <v>2</v>
      </c>
      <c r="E1778" s="389">
        <v>6.25E-2</v>
      </c>
      <c r="F1778" s="390"/>
      <c r="G1778" s="390" t="s">
        <v>100</v>
      </c>
      <c r="H1778" s="390" t="s">
        <v>100</v>
      </c>
      <c r="I1778" s="390"/>
      <c r="J1778" s="389">
        <v>6.6466666700000001</v>
      </c>
      <c r="K1778" s="389"/>
      <c r="L1778" s="389">
        <v>0.34019601999999999</v>
      </c>
      <c r="M1778" s="389">
        <v>3</v>
      </c>
      <c r="N1778" s="389">
        <v>2086297.5</v>
      </c>
      <c r="O1778" s="389"/>
      <c r="P1778" s="389">
        <v>38013.287600000003</v>
      </c>
      <c r="Q1778" s="389">
        <v>3</v>
      </c>
      <c r="R1778" s="389">
        <v>12.656786</v>
      </c>
      <c r="S1778" s="389">
        <v>9.8389300000000001E-4</v>
      </c>
      <c r="T1778" s="392">
        <f t="shared" si="27"/>
        <v>0.9999936282859998</v>
      </c>
      <c r="U1778" s="389"/>
    </row>
    <row r="1779" spans="1:21">
      <c r="A1779" s="389" t="s">
        <v>2263</v>
      </c>
      <c r="B1779" s="389" t="s">
        <v>44</v>
      </c>
      <c r="C1779" s="389" t="s">
        <v>60</v>
      </c>
      <c r="D1779" s="389">
        <v>4</v>
      </c>
      <c r="E1779" s="389">
        <v>0.125</v>
      </c>
      <c r="F1779" s="390"/>
      <c r="G1779" s="390"/>
      <c r="H1779" s="390" t="s">
        <v>100</v>
      </c>
      <c r="I1779" s="390"/>
      <c r="J1779" s="389">
        <v>4.95</v>
      </c>
      <c r="K1779" s="389"/>
      <c r="L1779" s="389">
        <v>0.18734993999999999</v>
      </c>
      <c r="M1779" s="389">
        <v>3</v>
      </c>
      <c r="N1779" s="389">
        <v>1980310.5</v>
      </c>
      <c r="O1779" s="389"/>
      <c r="P1779" s="389">
        <v>211879.84899999999</v>
      </c>
      <c r="Q1779" s="389">
        <v>3</v>
      </c>
      <c r="R1779" s="389">
        <v>12.8993766</v>
      </c>
      <c r="S1779" s="389">
        <v>4.2933540000000001E-3</v>
      </c>
      <c r="T1779" s="392">
        <f t="shared" si="27"/>
        <v>0.99999500079646408</v>
      </c>
      <c r="U1779" s="389"/>
    </row>
    <row r="1780" spans="1:21">
      <c r="A1780" s="389" t="s">
        <v>2263</v>
      </c>
      <c r="B1780" s="389" t="s">
        <v>44</v>
      </c>
      <c r="C1780" s="389" t="s">
        <v>60</v>
      </c>
      <c r="D1780" s="389">
        <v>8</v>
      </c>
      <c r="E1780" s="389">
        <v>0.25</v>
      </c>
      <c r="F1780" s="390"/>
      <c r="G1780" s="390"/>
      <c r="H1780" s="390" t="s">
        <v>100</v>
      </c>
      <c r="I1780" s="390"/>
      <c r="J1780" s="389">
        <v>5.2866666699999998</v>
      </c>
      <c r="K1780" s="389"/>
      <c r="L1780" s="389">
        <v>1.4477684</v>
      </c>
      <c r="M1780" s="389">
        <v>3</v>
      </c>
      <c r="N1780" s="389">
        <v>2171704.5</v>
      </c>
      <c r="O1780" s="389"/>
      <c r="P1780" s="389">
        <v>75308.7399</v>
      </c>
      <c r="Q1780" s="389">
        <v>3</v>
      </c>
      <c r="R1780" s="389">
        <v>12.925834999999999</v>
      </c>
      <c r="S1780" s="389">
        <v>2.5399287E-2</v>
      </c>
      <c r="T1780" s="392">
        <f t="shared" si="27"/>
        <v>0.99999513133227802</v>
      </c>
      <c r="U1780" s="389"/>
    </row>
    <row r="1781" spans="1:21">
      <c r="A1781" s="389" t="s">
        <v>2263</v>
      </c>
      <c r="B1781" s="389" t="s">
        <v>44</v>
      </c>
      <c r="C1781" s="389" t="s">
        <v>60</v>
      </c>
      <c r="D1781" s="389">
        <v>16</v>
      </c>
      <c r="E1781" s="389">
        <v>0.5</v>
      </c>
      <c r="F1781" s="390"/>
      <c r="G1781" s="390"/>
      <c r="H1781" s="390" t="s">
        <v>100</v>
      </c>
      <c r="I1781" s="390"/>
      <c r="J1781" s="389">
        <v>5.23</v>
      </c>
      <c r="K1781" s="389"/>
      <c r="L1781" s="389">
        <v>0.76544104999999996</v>
      </c>
      <c r="M1781" s="389">
        <v>3</v>
      </c>
      <c r="N1781" s="389">
        <v>2118123</v>
      </c>
      <c r="O1781" s="389"/>
      <c r="P1781" s="389">
        <v>217972.02900000001</v>
      </c>
      <c r="Q1781" s="389">
        <v>3</v>
      </c>
      <c r="R1781" s="389">
        <v>12.911629599999999</v>
      </c>
      <c r="S1781" s="389">
        <v>1.0670037E-2</v>
      </c>
      <c r="T1781" s="392">
        <f t="shared" si="27"/>
        <v>0.99999506167763985</v>
      </c>
      <c r="U1781" s="389"/>
    </row>
    <row r="1782" spans="1:21">
      <c r="A1782" s="389" t="s">
        <v>2263</v>
      </c>
      <c r="B1782" s="389" t="s">
        <v>44</v>
      </c>
      <c r="C1782" s="389" t="s">
        <v>60</v>
      </c>
      <c r="D1782" s="389">
        <v>32</v>
      </c>
      <c r="E1782" s="389">
        <v>1</v>
      </c>
      <c r="F1782" s="390"/>
      <c r="G1782" s="390"/>
      <c r="H1782" s="390" t="s">
        <v>100</v>
      </c>
      <c r="I1782" s="390" t="s">
        <v>100</v>
      </c>
      <c r="J1782" s="389">
        <v>67.775734700000001</v>
      </c>
      <c r="K1782" s="389"/>
      <c r="L1782" s="389">
        <v>50.748279699999998</v>
      </c>
      <c r="M1782" s="389">
        <v>3</v>
      </c>
      <c r="N1782" s="389">
        <v>2053406.25</v>
      </c>
      <c r="O1782" s="389"/>
      <c r="P1782" s="389">
        <v>74372.430600000007</v>
      </c>
      <c r="Q1782" s="389">
        <v>3</v>
      </c>
      <c r="R1782" s="389">
        <v>10.3188063</v>
      </c>
      <c r="S1782" s="389">
        <v>0.18732161999999999</v>
      </c>
      <c r="T1782" s="392">
        <f t="shared" si="27"/>
        <v>0.99993398919698939</v>
      </c>
      <c r="U1782" s="389"/>
    </row>
    <row r="1783" spans="1:21">
      <c r="A1783" s="389" t="s">
        <v>2264</v>
      </c>
      <c r="B1783" s="389" t="s">
        <v>44</v>
      </c>
      <c r="C1783" s="389" t="s">
        <v>60</v>
      </c>
      <c r="D1783" s="389">
        <v>32</v>
      </c>
      <c r="E1783" s="389">
        <v>1</v>
      </c>
      <c r="F1783" s="390"/>
      <c r="G1783" s="390"/>
      <c r="H1783" s="390"/>
      <c r="I1783" s="390" t="s">
        <v>100</v>
      </c>
      <c r="J1783" s="389">
        <v>67.775734700000001</v>
      </c>
      <c r="K1783" s="389"/>
      <c r="L1783" s="389">
        <v>50.748279699999998</v>
      </c>
      <c r="M1783" s="389">
        <v>3</v>
      </c>
      <c r="N1783" s="389">
        <v>107.680155</v>
      </c>
      <c r="O1783" s="389"/>
      <c r="P1783" s="389">
        <v>103.13431</v>
      </c>
      <c r="Q1783" s="389">
        <v>3</v>
      </c>
      <c r="R1783" s="389">
        <v>0.46296106999999997</v>
      </c>
      <c r="S1783" s="389">
        <v>0.49266762800000002</v>
      </c>
      <c r="T1783" s="392">
        <f t="shared" si="27"/>
        <v>0.22743277736774656</v>
      </c>
      <c r="U1783" s="389"/>
    </row>
    <row r="1784" spans="1:21">
      <c r="A1784" s="389" t="s">
        <v>2265</v>
      </c>
      <c r="B1784" s="389" t="s">
        <v>44</v>
      </c>
      <c r="C1784" s="389" t="s">
        <v>60</v>
      </c>
      <c r="D1784" s="389">
        <v>32</v>
      </c>
      <c r="E1784" s="389">
        <v>1</v>
      </c>
      <c r="F1784" s="390"/>
      <c r="G1784" s="390"/>
      <c r="H1784" s="390"/>
      <c r="I1784" s="390" t="s">
        <v>100</v>
      </c>
      <c r="J1784" s="389">
        <v>67.775734700000001</v>
      </c>
      <c r="K1784" s="389"/>
      <c r="L1784" s="389">
        <v>50.748279699999998</v>
      </c>
      <c r="M1784" s="389">
        <v>3</v>
      </c>
      <c r="N1784" s="389">
        <v>17.617839</v>
      </c>
      <c r="O1784" s="389"/>
      <c r="P1784" s="389">
        <v>10.7212294</v>
      </c>
      <c r="Q1784" s="389">
        <v>3</v>
      </c>
      <c r="R1784" s="389">
        <v>-1.3472922700000001</v>
      </c>
      <c r="S1784" s="389">
        <v>0.31032626200000002</v>
      </c>
      <c r="T1784" s="392">
        <f t="shared" si="27"/>
        <v>-0.5873731889499314</v>
      </c>
      <c r="U1784" s="389"/>
    </row>
    <row r="1785" spans="1:21">
      <c r="A1785" s="389" t="s">
        <v>2266</v>
      </c>
      <c r="B1785" s="389" t="s">
        <v>44</v>
      </c>
      <c r="C1785" s="389" t="s">
        <v>60</v>
      </c>
      <c r="D1785" s="389">
        <v>32</v>
      </c>
      <c r="E1785" s="389">
        <v>1</v>
      </c>
      <c r="F1785" s="390"/>
      <c r="G1785" s="390"/>
      <c r="H1785" s="390"/>
      <c r="I1785" s="390" t="s">
        <v>100</v>
      </c>
      <c r="J1785" s="389">
        <v>90.723679200000007</v>
      </c>
      <c r="K1785" s="389"/>
      <c r="L1785" s="389">
        <v>36.257525000000001</v>
      </c>
      <c r="M1785" s="389">
        <v>3</v>
      </c>
      <c r="N1785" s="389">
        <v>63.3910895</v>
      </c>
      <c r="O1785" s="389"/>
      <c r="P1785" s="389">
        <v>27.189884599999999</v>
      </c>
      <c r="Q1785" s="389">
        <v>3</v>
      </c>
      <c r="R1785" s="389">
        <v>-0.35849509000000002</v>
      </c>
      <c r="S1785" s="389">
        <v>0.1145644</v>
      </c>
      <c r="T1785" s="392">
        <f t="shared" si="27"/>
        <v>-0.1773521767612399</v>
      </c>
      <c r="U1785" s="389"/>
    </row>
    <row r="1786" spans="1:21">
      <c r="A1786" s="389" t="s">
        <v>2267</v>
      </c>
      <c r="B1786" s="389" t="s">
        <v>44</v>
      </c>
      <c r="C1786" s="389" t="s">
        <v>60</v>
      </c>
      <c r="D1786" s="389">
        <v>32</v>
      </c>
      <c r="E1786" s="389">
        <v>1</v>
      </c>
      <c r="F1786" s="390"/>
      <c r="G1786" s="390"/>
      <c r="H1786" s="390"/>
      <c r="I1786" s="390" t="s">
        <v>100</v>
      </c>
      <c r="J1786" s="389">
        <v>90.723679200000007</v>
      </c>
      <c r="K1786" s="389"/>
      <c r="L1786" s="389">
        <v>36.257525000000001</v>
      </c>
      <c r="M1786" s="389">
        <v>3</v>
      </c>
      <c r="N1786" s="389">
        <v>212.008364</v>
      </c>
      <c r="O1786" s="389"/>
      <c r="P1786" s="389">
        <v>326.222307</v>
      </c>
      <c r="Q1786" s="389">
        <v>3</v>
      </c>
      <c r="R1786" s="389">
        <v>0.84880732999999997</v>
      </c>
      <c r="S1786" s="389">
        <v>0.842463077</v>
      </c>
      <c r="T1786" s="392">
        <f t="shared" si="27"/>
        <v>0.40063378662520116</v>
      </c>
      <c r="U1786" s="389"/>
    </row>
    <row r="1787" spans="1:21">
      <c r="A1787" s="389" t="s">
        <v>2268</v>
      </c>
      <c r="B1787" s="389" t="s">
        <v>44</v>
      </c>
      <c r="C1787" s="389" t="s">
        <v>60</v>
      </c>
      <c r="D1787" s="389">
        <v>32</v>
      </c>
      <c r="E1787" s="389">
        <v>1</v>
      </c>
      <c r="F1787" s="390"/>
      <c r="G1787" s="390"/>
      <c r="H1787" s="390"/>
      <c r="I1787" s="390" t="s">
        <v>100</v>
      </c>
      <c r="J1787" s="389">
        <v>90.723679200000007</v>
      </c>
      <c r="K1787" s="389"/>
      <c r="L1787" s="389">
        <v>36.257525000000001</v>
      </c>
      <c r="M1787" s="389">
        <v>3</v>
      </c>
      <c r="N1787" s="389">
        <v>30.4815738</v>
      </c>
      <c r="O1787" s="389"/>
      <c r="P1787" s="389">
        <v>14.481461100000001</v>
      </c>
      <c r="Q1787" s="389">
        <v>3</v>
      </c>
      <c r="R1787" s="389">
        <v>-1.0906960299999999</v>
      </c>
      <c r="S1787" s="389">
        <v>0.12847600000000001</v>
      </c>
      <c r="T1787" s="392">
        <f t="shared" si="27"/>
        <v>-0.49702553238348512</v>
      </c>
      <c r="U1787" s="389"/>
    </row>
    <row r="1788" spans="1:21">
      <c r="A1788" s="389" t="s">
        <v>2269</v>
      </c>
      <c r="B1788" s="389" t="s">
        <v>44</v>
      </c>
      <c r="C1788" s="389" t="s">
        <v>60</v>
      </c>
      <c r="D1788" s="389">
        <v>32</v>
      </c>
      <c r="E1788" s="389">
        <v>1</v>
      </c>
      <c r="F1788" s="390"/>
      <c r="G1788" s="390"/>
      <c r="H1788" s="390"/>
      <c r="I1788" s="390" t="s">
        <v>100</v>
      </c>
      <c r="J1788" s="389">
        <v>53.399751700000003</v>
      </c>
      <c r="K1788" s="389"/>
      <c r="L1788" s="389">
        <v>8.7288942299999999</v>
      </c>
      <c r="M1788" s="389">
        <v>3</v>
      </c>
      <c r="N1788" s="389">
        <v>79.442743199999995</v>
      </c>
      <c r="O1788" s="389"/>
      <c r="P1788" s="389">
        <v>61.927495499999999</v>
      </c>
      <c r="Q1788" s="389">
        <v>3</v>
      </c>
      <c r="R1788" s="389">
        <v>0.39723045000000001</v>
      </c>
      <c r="S1788" s="389">
        <v>0.21145910200000001</v>
      </c>
      <c r="T1788" s="392">
        <f t="shared" si="27"/>
        <v>0.19604413120669262</v>
      </c>
      <c r="U1788" s="389"/>
    </row>
    <row r="1789" spans="1:21">
      <c r="A1789" s="389" t="s">
        <v>2270</v>
      </c>
      <c r="B1789" s="389" t="s">
        <v>44</v>
      </c>
      <c r="C1789" s="389" t="s">
        <v>60</v>
      </c>
      <c r="D1789" s="389">
        <v>32</v>
      </c>
      <c r="E1789" s="389">
        <v>1</v>
      </c>
      <c r="F1789" s="390"/>
      <c r="G1789" s="390"/>
      <c r="H1789" s="390"/>
      <c r="I1789" s="390" t="s">
        <v>100</v>
      </c>
      <c r="J1789" s="389">
        <v>53.399751700000003</v>
      </c>
      <c r="K1789" s="389"/>
      <c r="L1789" s="389">
        <v>8.7288942299999999</v>
      </c>
      <c r="M1789" s="389">
        <v>3</v>
      </c>
      <c r="N1789" s="389">
        <v>61.504706400000003</v>
      </c>
      <c r="O1789" s="389"/>
      <c r="P1789" s="389" t="s">
        <v>16</v>
      </c>
      <c r="Q1789" s="389">
        <v>3</v>
      </c>
      <c r="R1789" s="389">
        <v>0.14130760000000001</v>
      </c>
      <c r="S1789" s="389" t="s">
        <v>16</v>
      </c>
      <c r="T1789" s="392">
        <f t="shared" si="27"/>
        <v>7.0536468593292989E-2</v>
      </c>
      <c r="U1789" s="389"/>
    </row>
    <row r="1790" spans="1:21">
      <c r="A1790" s="389" t="s">
        <v>2271</v>
      </c>
      <c r="B1790" s="389" t="s">
        <v>44</v>
      </c>
      <c r="C1790" s="389" t="s">
        <v>60</v>
      </c>
      <c r="D1790" s="389">
        <v>32</v>
      </c>
      <c r="E1790" s="389">
        <v>1</v>
      </c>
      <c r="F1790" s="390"/>
      <c r="G1790" s="390"/>
      <c r="H1790" s="390"/>
      <c r="I1790" s="390" t="s">
        <v>100</v>
      </c>
      <c r="J1790" s="389">
        <v>53.399751700000003</v>
      </c>
      <c r="K1790" s="389"/>
      <c r="L1790" s="389">
        <v>8.7288942299999999</v>
      </c>
      <c r="M1790" s="389">
        <v>3</v>
      </c>
      <c r="N1790" s="389">
        <v>33.966714600000003</v>
      </c>
      <c r="O1790" s="389"/>
      <c r="P1790" s="389">
        <v>11.152360699999999</v>
      </c>
      <c r="Q1790" s="389">
        <v>3</v>
      </c>
      <c r="R1790" s="389">
        <v>-0.45242503000000001</v>
      </c>
      <c r="S1790" s="389">
        <v>4.4840716000000003E-2</v>
      </c>
      <c r="T1790" s="392">
        <f t="shared" si="27"/>
        <v>-0.22243130485866974</v>
      </c>
      <c r="U1790" s="389"/>
    </row>
    <row r="1791" spans="1:21">
      <c r="A1791" s="389" t="s">
        <v>1636</v>
      </c>
      <c r="B1791" s="389" t="s">
        <v>44</v>
      </c>
      <c r="C1791" s="389" t="s">
        <v>73</v>
      </c>
      <c r="D1791" s="389">
        <v>6</v>
      </c>
      <c r="E1791" s="389">
        <v>0.33329999999999999</v>
      </c>
      <c r="F1791" s="390"/>
      <c r="G1791" s="390" t="s">
        <v>100</v>
      </c>
      <c r="H1791" s="390" t="s">
        <v>100</v>
      </c>
      <c r="I1791" s="390"/>
      <c r="J1791" s="389">
        <v>3153520.41</v>
      </c>
      <c r="K1791" s="389"/>
      <c r="L1791" s="389">
        <v>1971262.71</v>
      </c>
      <c r="M1791" s="389">
        <v>3</v>
      </c>
      <c r="N1791" s="389">
        <v>1786755.89</v>
      </c>
      <c r="O1791" s="389"/>
      <c r="P1791" s="389">
        <v>805455.65399999998</v>
      </c>
      <c r="Q1791" s="389">
        <v>3</v>
      </c>
      <c r="R1791" s="389">
        <v>-0.56811778999999996</v>
      </c>
      <c r="S1791" s="389">
        <v>0.19798749500000001</v>
      </c>
      <c r="T1791" s="392">
        <f t="shared" ref="T1791:T1854" si="28">(N1791-J1791)/(J1791+N1791)</f>
        <v>-0.27665750597795519</v>
      </c>
      <c r="U1791" s="389"/>
    </row>
    <row r="1792" spans="1:21">
      <c r="A1792" s="389" t="s">
        <v>1636</v>
      </c>
      <c r="B1792" s="389" t="s">
        <v>44</v>
      </c>
      <c r="C1792" s="389" t="s">
        <v>73</v>
      </c>
      <c r="D1792" s="389">
        <v>12</v>
      </c>
      <c r="E1792" s="389">
        <v>0.66669999999999996</v>
      </c>
      <c r="F1792" s="390"/>
      <c r="G1792" s="390"/>
      <c r="H1792" s="390" t="s">
        <v>100</v>
      </c>
      <c r="I1792" s="390"/>
      <c r="J1792" s="389">
        <v>2870130.6</v>
      </c>
      <c r="K1792" s="389"/>
      <c r="L1792" s="389">
        <v>1121099.26</v>
      </c>
      <c r="M1792" s="389">
        <v>3</v>
      </c>
      <c r="N1792" s="389">
        <v>6285775.3799999999</v>
      </c>
      <c r="O1792" s="389"/>
      <c r="P1792" s="389">
        <v>2694782.34</v>
      </c>
      <c r="Q1792" s="389">
        <v>3</v>
      </c>
      <c r="R1792" s="389">
        <v>0.78393166999999997</v>
      </c>
      <c r="S1792" s="389">
        <v>0.11212293399999999</v>
      </c>
      <c r="T1792" s="392">
        <f t="shared" si="28"/>
        <v>0.37305371936551929</v>
      </c>
      <c r="U1792" s="389"/>
    </row>
    <row r="1793" spans="1:21">
      <c r="A1793" s="389" t="s">
        <v>1636</v>
      </c>
      <c r="B1793" s="389" t="s">
        <v>44</v>
      </c>
      <c r="C1793" s="389" t="s">
        <v>73</v>
      </c>
      <c r="D1793" s="389">
        <v>18</v>
      </c>
      <c r="E1793" s="389">
        <v>1</v>
      </c>
      <c r="F1793" s="390"/>
      <c r="G1793" s="390"/>
      <c r="H1793" s="390" t="s">
        <v>100</v>
      </c>
      <c r="I1793" s="390" t="s">
        <v>100</v>
      </c>
      <c r="J1793" s="389">
        <v>1847720.55</v>
      </c>
      <c r="K1793" s="389"/>
      <c r="L1793" s="389">
        <v>920622.25600000005</v>
      </c>
      <c r="M1793" s="389">
        <v>3</v>
      </c>
      <c r="N1793" s="389">
        <v>1021507.35</v>
      </c>
      <c r="O1793" s="389"/>
      <c r="P1793" s="389">
        <v>398776.11200000002</v>
      </c>
      <c r="Q1793" s="389">
        <v>3</v>
      </c>
      <c r="R1793" s="389">
        <v>-0.59267340999999996</v>
      </c>
      <c r="S1793" s="389">
        <v>0.13354907699999999</v>
      </c>
      <c r="T1793" s="392">
        <f t="shared" si="28"/>
        <v>-0.28795663112017</v>
      </c>
      <c r="U1793" s="389"/>
    </row>
    <row r="1794" spans="1:21">
      <c r="A1794" s="389" t="s">
        <v>1638</v>
      </c>
      <c r="B1794" s="389" t="s">
        <v>44</v>
      </c>
      <c r="C1794" s="389" t="s">
        <v>73</v>
      </c>
      <c r="D1794" s="389">
        <v>6</v>
      </c>
      <c r="E1794" s="389">
        <v>0.33329999999999999</v>
      </c>
      <c r="F1794" s="390"/>
      <c r="G1794" s="390" t="s">
        <v>100</v>
      </c>
      <c r="H1794" s="390" t="s">
        <v>100</v>
      </c>
      <c r="I1794" s="390"/>
      <c r="J1794" s="389">
        <v>5578615.2199999997</v>
      </c>
      <c r="K1794" s="389"/>
      <c r="L1794" s="389">
        <v>5565777.4000000004</v>
      </c>
      <c r="M1794" s="389">
        <v>3</v>
      </c>
      <c r="N1794" s="389">
        <v>2694201.42</v>
      </c>
      <c r="O1794" s="389"/>
      <c r="P1794" s="389">
        <v>783964.049</v>
      </c>
      <c r="Q1794" s="389">
        <v>3</v>
      </c>
      <c r="R1794" s="389">
        <v>-0.72783874000000004</v>
      </c>
      <c r="S1794" s="389">
        <v>0.36002443099999998</v>
      </c>
      <c r="T1794" s="392">
        <f t="shared" si="28"/>
        <v>-0.34866163793036759</v>
      </c>
      <c r="U1794" s="389"/>
    </row>
    <row r="1795" spans="1:21">
      <c r="A1795" s="389" t="s">
        <v>1638</v>
      </c>
      <c r="B1795" s="389" t="s">
        <v>44</v>
      </c>
      <c r="C1795" s="389" t="s">
        <v>73</v>
      </c>
      <c r="D1795" s="389">
        <v>12</v>
      </c>
      <c r="E1795" s="389">
        <v>0.66669999999999996</v>
      </c>
      <c r="F1795" s="390"/>
      <c r="G1795" s="390"/>
      <c r="H1795" s="390" t="s">
        <v>100</v>
      </c>
      <c r="I1795" s="390"/>
      <c r="J1795" s="389">
        <v>1870900.62</v>
      </c>
      <c r="K1795" s="389"/>
      <c r="L1795" s="389">
        <v>938714.27800000005</v>
      </c>
      <c r="M1795" s="389">
        <v>3</v>
      </c>
      <c r="N1795" s="389">
        <v>2632800.12</v>
      </c>
      <c r="O1795" s="389"/>
      <c r="P1795" s="389">
        <v>292144.55200000003</v>
      </c>
      <c r="Q1795" s="389">
        <v>3</v>
      </c>
      <c r="R1795" s="389">
        <v>0.34162804000000002</v>
      </c>
      <c r="S1795" s="389">
        <v>8.8020175000000006E-2</v>
      </c>
      <c r="T1795" s="392">
        <f t="shared" si="28"/>
        <v>0.16917187530537386</v>
      </c>
      <c r="U1795" s="389"/>
    </row>
    <row r="1796" spans="1:21">
      <c r="A1796" s="389" t="s">
        <v>1638</v>
      </c>
      <c r="B1796" s="389" t="s">
        <v>44</v>
      </c>
      <c r="C1796" s="389" t="s">
        <v>73</v>
      </c>
      <c r="D1796" s="389">
        <v>18</v>
      </c>
      <c r="E1796" s="389">
        <v>1</v>
      </c>
      <c r="F1796" s="390"/>
      <c r="G1796" s="390"/>
      <c r="H1796" s="390" t="s">
        <v>100</v>
      </c>
      <c r="I1796" s="390" t="s">
        <v>100</v>
      </c>
      <c r="J1796" s="389">
        <v>486724.33899999998</v>
      </c>
      <c r="K1796" s="389"/>
      <c r="L1796" s="389">
        <v>154036.03899999999</v>
      </c>
      <c r="M1796" s="389">
        <v>3</v>
      </c>
      <c r="N1796" s="389">
        <v>1109833.03</v>
      </c>
      <c r="O1796" s="389"/>
      <c r="P1796" s="389">
        <v>1187155.33</v>
      </c>
      <c r="Q1796" s="389">
        <v>3</v>
      </c>
      <c r="R1796" s="389">
        <v>0.82426694</v>
      </c>
      <c r="S1796" s="389">
        <v>0.41478357199999999</v>
      </c>
      <c r="T1796" s="392">
        <f t="shared" si="28"/>
        <v>0.39028268141111822</v>
      </c>
      <c r="U1796" s="389"/>
    </row>
    <row r="1797" spans="1:21">
      <c r="A1797" s="389" t="s">
        <v>2272</v>
      </c>
      <c r="B1797" s="389" t="s">
        <v>44</v>
      </c>
      <c r="C1797" s="389" t="s">
        <v>60</v>
      </c>
      <c r="D1797" s="389">
        <v>0</v>
      </c>
      <c r="E1797" s="389">
        <v>0</v>
      </c>
      <c r="F1797" s="390" t="s">
        <v>100</v>
      </c>
      <c r="G1797" s="390"/>
      <c r="H1797" s="390"/>
      <c r="I1797" s="390"/>
      <c r="J1797" s="389">
        <v>53.399751700000003</v>
      </c>
      <c r="K1797" s="389"/>
      <c r="L1797" s="389">
        <v>8.7288942299999999</v>
      </c>
      <c r="M1797" s="389">
        <v>3</v>
      </c>
      <c r="N1797" s="389">
        <v>1878219</v>
      </c>
      <c r="O1797" s="389"/>
      <c r="P1797" s="389">
        <v>67918.295299999998</v>
      </c>
      <c r="Q1797" s="389">
        <v>3</v>
      </c>
      <c r="R1797" s="389">
        <v>10.4680284</v>
      </c>
      <c r="S1797" s="389">
        <v>9.3426120000000001E-3</v>
      </c>
      <c r="T1797" s="392">
        <f t="shared" si="28"/>
        <v>0.99994313950233515</v>
      </c>
      <c r="U1797" s="389"/>
    </row>
    <row r="1798" spans="1:21">
      <c r="A1798" s="389" t="s">
        <v>2272</v>
      </c>
      <c r="B1798" s="389" t="s">
        <v>44</v>
      </c>
      <c r="C1798" s="389" t="s">
        <v>60</v>
      </c>
      <c r="D1798" s="389">
        <v>1</v>
      </c>
      <c r="E1798" s="389">
        <v>3.1300000000000001E-2</v>
      </c>
      <c r="F1798" s="390"/>
      <c r="G1798" s="390"/>
      <c r="H1798" s="390"/>
      <c r="I1798" s="390"/>
      <c r="J1798" s="389">
        <v>3153520.41</v>
      </c>
      <c r="K1798" s="389"/>
      <c r="L1798" s="389">
        <v>1971262.71</v>
      </c>
      <c r="M1798" s="389">
        <v>3</v>
      </c>
      <c r="N1798" s="389">
        <v>2134072.5</v>
      </c>
      <c r="O1798" s="389"/>
      <c r="P1798" s="389">
        <v>155371.36799999999</v>
      </c>
      <c r="Q1798" s="389">
        <v>3</v>
      </c>
      <c r="R1798" s="389">
        <v>-0.39048728999999999</v>
      </c>
      <c r="S1798" s="389">
        <v>0.13201648099999999</v>
      </c>
      <c r="T1798" s="392">
        <f t="shared" si="28"/>
        <v>-0.19279999942355625</v>
      </c>
      <c r="U1798" s="389"/>
    </row>
    <row r="1799" spans="1:21">
      <c r="A1799" s="389" t="s">
        <v>2272</v>
      </c>
      <c r="B1799" s="389" t="s">
        <v>44</v>
      </c>
      <c r="C1799" s="389" t="s">
        <v>60</v>
      </c>
      <c r="D1799" s="389">
        <v>2</v>
      </c>
      <c r="E1799" s="389">
        <v>6.25E-2</v>
      </c>
      <c r="F1799" s="390"/>
      <c r="G1799" s="390" t="s">
        <v>100</v>
      </c>
      <c r="H1799" s="390" t="s">
        <v>100</v>
      </c>
      <c r="I1799" s="390"/>
      <c r="J1799" s="389">
        <v>2870130.6</v>
      </c>
      <c r="K1799" s="389"/>
      <c r="L1799" s="389">
        <v>1121099.26</v>
      </c>
      <c r="M1799" s="389">
        <v>3</v>
      </c>
      <c r="N1799" s="389">
        <v>2287981.5</v>
      </c>
      <c r="O1799" s="389"/>
      <c r="P1799" s="389">
        <v>198943.47</v>
      </c>
      <c r="Q1799" s="389">
        <v>3</v>
      </c>
      <c r="R1799" s="389">
        <v>-0.22668754999999999</v>
      </c>
      <c r="S1799" s="389">
        <v>5.3378689999999999E-2</v>
      </c>
      <c r="T1799" s="392">
        <f t="shared" si="28"/>
        <v>-0.11286088567171701</v>
      </c>
      <c r="U1799" s="389"/>
    </row>
    <row r="1800" spans="1:21">
      <c r="A1800" s="389" t="s">
        <v>2272</v>
      </c>
      <c r="B1800" s="389" t="s">
        <v>44</v>
      </c>
      <c r="C1800" s="389" t="s">
        <v>60</v>
      </c>
      <c r="D1800" s="389">
        <v>4</v>
      </c>
      <c r="E1800" s="389">
        <v>0.125</v>
      </c>
      <c r="F1800" s="390"/>
      <c r="G1800" s="390"/>
      <c r="H1800" s="390" t="s">
        <v>100</v>
      </c>
      <c r="I1800" s="390"/>
      <c r="J1800" s="389">
        <v>1847720.55</v>
      </c>
      <c r="K1800" s="389"/>
      <c r="L1800" s="389">
        <v>920622.25600000005</v>
      </c>
      <c r="M1800" s="389">
        <v>3</v>
      </c>
      <c r="N1800" s="389">
        <v>2086885.5</v>
      </c>
      <c r="O1800" s="389"/>
      <c r="P1800" s="389">
        <v>106258.658</v>
      </c>
      <c r="Q1800" s="389">
        <v>3</v>
      </c>
      <c r="R1800" s="389">
        <v>0.12172002</v>
      </c>
      <c r="S1800" s="389">
        <v>8.3614402000000004E-2</v>
      </c>
      <c r="T1800" s="392">
        <f t="shared" si="28"/>
        <v>6.0784979985480367E-2</v>
      </c>
      <c r="U1800" s="389"/>
    </row>
    <row r="1801" spans="1:21">
      <c r="A1801" s="389" t="s">
        <v>2272</v>
      </c>
      <c r="B1801" s="389" t="s">
        <v>44</v>
      </c>
      <c r="C1801" s="389" t="s">
        <v>60</v>
      </c>
      <c r="D1801" s="389">
        <v>8</v>
      </c>
      <c r="E1801" s="389">
        <v>0.25</v>
      </c>
      <c r="F1801" s="390"/>
      <c r="G1801" s="390"/>
      <c r="H1801" s="390" t="s">
        <v>100</v>
      </c>
      <c r="I1801" s="390"/>
      <c r="J1801" s="389">
        <v>5578615.2199999997</v>
      </c>
      <c r="K1801" s="389"/>
      <c r="L1801" s="389">
        <v>5565777.4000000004</v>
      </c>
      <c r="M1801" s="389">
        <v>3</v>
      </c>
      <c r="N1801" s="389">
        <v>2083210.5</v>
      </c>
      <c r="O1801" s="389"/>
      <c r="P1801" s="389">
        <v>396875.76500000001</v>
      </c>
      <c r="Q1801" s="389">
        <v>3</v>
      </c>
      <c r="R1801" s="389">
        <v>-0.98503035999999999</v>
      </c>
      <c r="S1801" s="389">
        <v>0.34389915100000001</v>
      </c>
      <c r="T1801" s="392">
        <f t="shared" si="28"/>
        <v>-0.45621041873554907</v>
      </c>
      <c r="U1801" s="389"/>
    </row>
    <row r="1802" spans="1:21">
      <c r="A1802" s="389" t="s">
        <v>2272</v>
      </c>
      <c r="B1802" s="389" t="s">
        <v>44</v>
      </c>
      <c r="C1802" s="389" t="s">
        <v>60</v>
      </c>
      <c r="D1802" s="389">
        <v>16</v>
      </c>
      <c r="E1802" s="389">
        <v>0.5</v>
      </c>
      <c r="F1802" s="390"/>
      <c r="G1802" s="390"/>
      <c r="H1802" s="390" t="s">
        <v>100</v>
      </c>
      <c r="I1802" s="390"/>
      <c r="J1802" s="389">
        <v>1870900.62</v>
      </c>
      <c r="K1802" s="389"/>
      <c r="L1802" s="389">
        <v>938714.27800000005</v>
      </c>
      <c r="M1802" s="389">
        <v>3</v>
      </c>
      <c r="N1802" s="389">
        <v>1987072.5</v>
      </c>
      <c r="O1802" s="389"/>
      <c r="P1802" s="389">
        <v>215992.59099999999</v>
      </c>
      <c r="Q1802" s="389">
        <v>3</v>
      </c>
      <c r="R1802" s="389">
        <v>6.0242520000000001E-2</v>
      </c>
      <c r="S1802" s="389">
        <v>8.7854364000000004E-2</v>
      </c>
      <c r="T1802" s="392">
        <f t="shared" si="28"/>
        <v>3.01121538140732E-2</v>
      </c>
      <c r="U1802" s="389"/>
    </row>
    <row r="1803" spans="1:21">
      <c r="A1803" s="389" t="s">
        <v>2272</v>
      </c>
      <c r="B1803" s="389" t="s">
        <v>44</v>
      </c>
      <c r="C1803" s="389" t="s">
        <v>60</v>
      </c>
      <c r="D1803" s="389">
        <v>32</v>
      </c>
      <c r="E1803" s="389">
        <v>1</v>
      </c>
      <c r="F1803" s="390"/>
      <c r="G1803" s="390"/>
      <c r="H1803" s="390" t="s">
        <v>100</v>
      </c>
      <c r="I1803" s="390" t="s">
        <v>100</v>
      </c>
      <c r="J1803" s="389">
        <v>486724.33899999998</v>
      </c>
      <c r="K1803" s="389"/>
      <c r="L1803" s="389">
        <v>154036.03899999999</v>
      </c>
      <c r="M1803" s="389">
        <v>3</v>
      </c>
      <c r="N1803" s="389">
        <v>1663231.5</v>
      </c>
      <c r="O1803" s="389"/>
      <c r="P1803" s="389">
        <v>112280.41</v>
      </c>
      <c r="Q1803" s="389">
        <v>3</v>
      </c>
      <c r="R1803" s="389">
        <v>1.22881975</v>
      </c>
      <c r="S1803" s="389">
        <v>3.4904537999999999E-2</v>
      </c>
      <c r="T1803" s="392">
        <f t="shared" si="28"/>
        <v>0.54722387300160724</v>
      </c>
      <c r="U1803" s="389"/>
    </row>
    <row r="1804" spans="1:21">
      <c r="A1804" s="389" t="s">
        <v>1640</v>
      </c>
      <c r="B1804" s="389" t="s">
        <v>44</v>
      </c>
      <c r="C1804" s="389" t="s">
        <v>73</v>
      </c>
      <c r="D1804" s="389">
        <v>6</v>
      </c>
      <c r="E1804" s="389">
        <v>0.33329999999999999</v>
      </c>
      <c r="F1804" s="390"/>
      <c r="G1804" s="390" t="s">
        <v>100</v>
      </c>
      <c r="H1804" s="390" t="s">
        <v>100</v>
      </c>
      <c r="I1804" s="390"/>
      <c r="J1804" s="389">
        <v>3653021.65</v>
      </c>
      <c r="K1804" s="389"/>
      <c r="L1804" s="389">
        <v>1752267.39</v>
      </c>
      <c r="M1804" s="389">
        <v>3</v>
      </c>
      <c r="N1804" s="389">
        <v>3850550.86</v>
      </c>
      <c r="O1804" s="389"/>
      <c r="P1804" s="389">
        <v>435049.01199999999</v>
      </c>
      <c r="Q1804" s="389">
        <v>3</v>
      </c>
      <c r="R1804" s="389">
        <v>5.266154E-2</v>
      </c>
      <c r="S1804" s="389">
        <v>8.0951501999999995E-2</v>
      </c>
      <c r="T1804" s="392">
        <f t="shared" si="28"/>
        <v>2.6324688638212409E-2</v>
      </c>
      <c r="U1804" s="389"/>
    </row>
    <row r="1805" spans="1:21">
      <c r="A1805" s="389" t="s">
        <v>1640</v>
      </c>
      <c r="B1805" s="389" t="s">
        <v>44</v>
      </c>
      <c r="C1805" s="389" t="s">
        <v>73</v>
      </c>
      <c r="D1805" s="389">
        <v>12</v>
      </c>
      <c r="E1805" s="389">
        <v>0.66669999999999996</v>
      </c>
      <c r="F1805" s="390"/>
      <c r="G1805" s="390"/>
      <c r="H1805" s="390" t="s">
        <v>100</v>
      </c>
      <c r="I1805" s="390"/>
      <c r="J1805" s="389">
        <v>2742996.28</v>
      </c>
      <c r="K1805" s="389"/>
      <c r="L1805" s="389">
        <v>2525623.59</v>
      </c>
      <c r="M1805" s="389">
        <v>3</v>
      </c>
      <c r="N1805" s="389">
        <v>2763482.25</v>
      </c>
      <c r="O1805" s="389"/>
      <c r="P1805" s="389">
        <v>1556595.69</v>
      </c>
      <c r="Q1805" s="389">
        <v>3</v>
      </c>
      <c r="R1805" s="389">
        <v>7.4407199999999996E-3</v>
      </c>
      <c r="S1805" s="389">
        <v>0.388354633</v>
      </c>
      <c r="T1805" s="392">
        <f t="shared" si="28"/>
        <v>3.7203395760811598E-3</v>
      </c>
      <c r="U1805" s="389"/>
    </row>
    <row r="1806" spans="1:21">
      <c r="A1806" s="389" t="s">
        <v>1640</v>
      </c>
      <c r="B1806" s="389" t="s">
        <v>44</v>
      </c>
      <c r="C1806" s="389" t="s">
        <v>73</v>
      </c>
      <c r="D1806" s="389">
        <v>18</v>
      </c>
      <c r="E1806" s="389">
        <v>1</v>
      </c>
      <c r="F1806" s="390"/>
      <c r="G1806" s="390"/>
      <c r="H1806" s="390" t="s">
        <v>100</v>
      </c>
      <c r="I1806" s="390" t="s">
        <v>100</v>
      </c>
      <c r="J1806" s="389">
        <v>1338553.27</v>
      </c>
      <c r="K1806" s="389"/>
      <c r="L1806" s="389">
        <v>334215.42800000001</v>
      </c>
      <c r="M1806" s="389">
        <v>3</v>
      </c>
      <c r="N1806" s="389">
        <v>1977923.92</v>
      </c>
      <c r="O1806" s="389"/>
      <c r="P1806" s="389">
        <v>991532.902</v>
      </c>
      <c r="Q1806" s="389">
        <v>3</v>
      </c>
      <c r="R1806" s="389">
        <v>0.39045838999999999</v>
      </c>
      <c r="S1806" s="389">
        <v>0.104547881</v>
      </c>
      <c r="T1806" s="392">
        <f t="shared" si="28"/>
        <v>0.1927860839591663</v>
      </c>
      <c r="U1806" s="389"/>
    </row>
    <row r="1807" spans="1:21">
      <c r="A1807" s="389" t="s">
        <v>1642</v>
      </c>
      <c r="B1807" s="389" t="s">
        <v>44</v>
      </c>
      <c r="C1807" s="389" t="s">
        <v>73</v>
      </c>
      <c r="D1807" s="389">
        <v>6</v>
      </c>
      <c r="E1807" s="389">
        <v>0.33329999999999999</v>
      </c>
      <c r="F1807" s="390"/>
      <c r="G1807" s="390" t="s">
        <v>100</v>
      </c>
      <c r="H1807" s="390" t="s">
        <v>100</v>
      </c>
      <c r="I1807" s="390"/>
      <c r="J1807" s="389">
        <v>10526763.199999999</v>
      </c>
      <c r="K1807" s="389"/>
      <c r="L1807" s="389">
        <v>14986871.800000001</v>
      </c>
      <c r="M1807" s="389">
        <v>3</v>
      </c>
      <c r="N1807" s="389">
        <v>26814017</v>
      </c>
      <c r="O1807" s="389"/>
      <c r="P1807" s="389">
        <v>40308796.5</v>
      </c>
      <c r="Q1807" s="389">
        <v>3</v>
      </c>
      <c r="R1807" s="389">
        <v>0.93500388000000001</v>
      </c>
      <c r="S1807" s="389">
        <v>1.4289101529999999</v>
      </c>
      <c r="T1807" s="392">
        <f t="shared" si="28"/>
        <v>0.43617872237174088</v>
      </c>
      <c r="U1807" s="389"/>
    </row>
    <row r="1808" spans="1:21">
      <c r="A1808" s="389" t="s">
        <v>1642</v>
      </c>
      <c r="B1808" s="389" t="s">
        <v>44</v>
      </c>
      <c r="C1808" s="389" t="s">
        <v>73</v>
      </c>
      <c r="D1808" s="389">
        <v>12</v>
      </c>
      <c r="E1808" s="389">
        <v>0.66669999999999996</v>
      </c>
      <c r="F1808" s="390"/>
      <c r="G1808" s="390"/>
      <c r="H1808" s="390" t="s">
        <v>100</v>
      </c>
      <c r="I1808" s="390"/>
      <c r="J1808" s="389">
        <v>1221381.46</v>
      </c>
      <c r="K1808" s="389"/>
      <c r="L1808" s="389">
        <v>638275.27599999995</v>
      </c>
      <c r="M1808" s="389">
        <v>3</v>
      </c>
      <c r="N1808" s="389">
        <v>1255633.26</v>
      </c>
      <c r="O1808" s="389"/>
      <c r="P1808" s="389">
        <v>949039.66299999994</v>
      </c>
      <c r="Q1808" s="389">
        <v>3</v>
      </c>
      <c r="R1808" s="389">
        <v>2.765747E-2</v>
      </c>
      <c r="S1808" s="389">
        <v>0.28145566599999999</v>
      </c>
      <c r="T1808" s="392">
        <f t="shared" si="28"/>
        <v>1.38278548461755E-2</v>
      </c>
      <c r="U1808" s="389"/>
    </row>
    <row r="1809" spans="1:21">
      <c r="A1809" s="389" t="s">
        <v>1642</v>
      </c>
      <c r="B1809" s="389" t="s">
        <v>44</v>
      </c>
      <c r="C1809" s="389" t="s">
        <v>73</v>
      </c>
      <c r="D1809" s="389">
        <v>18</v>
      </c>
      <c r="E1809" s="389">
        <v>1</v>
      </c>
      <c r="F1809" s="390"/>
      <c r="G1809" s="390"/>
      <c r="H1809" s="390" t="s">
        <v>100</v>
      </c>
      <c r="I1809" s="390" t="s">
        <v>100</v>
      </c>
      <c r="J1809" s="389">
        <v>717433.52300000004</v>
      </c>
      <c r="K1809" s="389"/>
      <c r="L1809" s="389">
        <v>363466.679</v>
      </c>
      <c r="M1809" s="389">
        <v>3</v>
      </c>
      <c r="N1809" s="389">
        <v>625482.31999999995</v>
      </c>
      <c r="O1809" s="389"/>
      <c r="P1809" s="389">
        <v>244606.54199999999</v>
      </c>
      <c r="Q1809" s="389">
        <v>3</v>
      </c>
      <c r="R1809" s="389">
        <v>-0.13715722999999999</v>
      </c>
      <c r="S1809" s="389">
        <v>0.136533083</v>
      </c>
      <c r="T1809" s="392">
        <f t="shared" si="28"/>
        <v>-6.8471307028879921E-2</v>
      </c>
      <c r="U1809" s="389"/>
    </row>
    <row r="1810" spans="1:21">
      <c r="A1810" s="389" t="s">
        <v>1644</v>
      </c>
      <c r="B1810" s="389" t="s">
        <v>44</v>
      </c>
      <c r="C1810" s="389" t="s">
        <v>73</v>
      </c>
      <c r="D1810" s="389">
        <v>6</v>
      </c>
      <c r="E1810" s="389">
        <v>0.33329999999999999</v>
      </c>
      <c r="F1810" s="390"/>
      <c r="G1810" s="390" t="s">
        <v>100</v>
      </c>
      <c r="H1810" s="390" t="s">
        <v>100</v>
      </c>
      <c r="I1810" s="390"/>
      <c r="J1810" s="389">
        <v>5074651.91</v>
      </c>
      <c r="K1810" s="389"/>
      <c r="L1810" s="389">
        <v>2942417.22</v>
      </c>
      <c r="M1810" s="389">
        <v>3</v>
      </c>
      <c r="N1810" s="389">
        <v>5214899.22</v>
      </c>
      <c r="O1810" s="389"/>
      <c r="P1810" s="389">
        <v>3782638.23</v>
      </c>
      <c r="Q1810" s="389">
        <v>3</v>
      </c>
      <c r="R1810" s="389">
        <v>2.7261830000000001E-2</v>
      </c>
      <c r="S1810" s="389">
        <v>0.287444792</v>
      </c>
      <c r="T1810" s="392">
        <f t="shared" si="28"/>
        <v>1.3630070760919539E-2</v>
      </c>
      <c r="U1810" s="389"/>
    </row>
    <row r="1811" spans="1:21">
      <c r="A1811" s="389" t="s">
        <v>1644</v>
      </c>
      <c r="B1811" s="389" t="s">
        <v>44</v>
      </c>
      <c r="C1811" s="389" t="s">
        <v>73</v>
      </c>
      <c r="D1811" s="389">
        <v>12</v>
      </c>
      <c r="E1811" s="389">
        <v>0.66669999999999996</v>
      </c>
      <c r="F1811" s="390"/>
      <c r="G1811" s="390"/>
      <c r="H1811" s="390" t="s">
        <v>100</v>
      </c>
      <c r="I1811" s="390"/>
      <c r="J1811" s="389">
        <v>1738722.29</v>
      </c>
      <c r="K1811" s="389"/>
      <c r="L1811" s="389">
        <v>479211.13900000002</v>
      </c>
      <c r="M1811" s="389">
        <v>3</v>
      </c>
      <c r="N1811" s="389">
        <v>3268229.83</v>
      </c>
      <c r="O1811" s="389"/>
      <c r="P1811" s="389">
        <v>763395.13199999998</v>
      </c>
      <c r="Q1811" s="389">
        <v>3</v>
      </c>
      <c r="R1811" s="389">
        <v>0.63109797999999995</v>
      </c>
      <c r="S1811" s="389">
        <v>4.3507125000000001E-2</v>
      </c>
      <c r="T1811" s="392">
        <f t="shared" si="28"/>
        <v>0.30547676577342625</v>
      </c>
      <c r="U1811" s="389"/>
    </row>
    <row r="1812" spans="1:21">
      <c r="A1812" s="389" t="s">
        <v>1644</v>
      </c>
      <c r="B1812" s="389" t="s">
        <v>44</v>
      </c>
      <c r="C1812" s="389" t="s">
        <v>73</v>
      </c>
      <c r="D1812" s="389">
        <v>18</v>
      </c>
      <c r="E1812" s="389">
        <v>1</v>
      </c>
      <c r="F1812" s="390"/>
      <c r="G1812" s="390"/>
      <c r="H1812" s="390" t="s">
        <v>100</v>
      </c>
      <c r="I1812" s="390" t="s">
        <v>100</v>
      </c>
      <c r="J1812" s="389">
        <v>1270309.76</v>
      </c>
      <c r="K1812" s="389"/>
      <c r="L1812" s="389">
        <v>1194453.1100000001</v>
      </c>
      <c r="M1812" s="389">
        <v>3</v>
      </c>
      <c r="N1812" s="389">
        <v>826705.33200000005</v>
      </c>
      <c r="O1812" s="389"/>
      <c r="P1812" s="389">
        <v>199652.48000000001</v>
      </c>
      <c r="Q1812" s="389">
        <v>3</v>
      </c>
      <c r="R1812" s="389">
        <v>-0.42956772999999998</v>
      </c>
      <c r="S1812" s="389">
        <v>0.31415327199999998</v>
      </c>
      <c r="T1812" s="392">
        <f t="shared" si="28"/>
        <v>-0.2115408847996979</v>
      </c>
      <c r="U1812" s="389"/>
    </row>
    <row r="1813" spans="1:21">
      <c r="A1813" s="389" t="s">
        <v>1646</v>
      </c>
      <c r="B1813" s="389" t="s">
        <v>44</v>
      </c>
      <c r="C1813" s="389" t="s">
        <v>73</v>
      </c>
      <c r="D1813" s="389">
        <v>6</v>
      </c>
      <c r="E1813" s="389">
        <v>0.33329999999999999</v>
      </c>
      <c r="F1813" s="390"/>
      <c r="G1813" s="390" t="s">
        <v>100</v>
      </c>
      <c r="H1813" s="390" t="s">
        <v>100</v>
      </c>
      <c r="I1813" s="390"/>
      <c r="J1813" s="389">
        <v>5536538.9299999997</v>
      </c>
      <c r="K1813" s="389"/>
      <c r="L1813" s="389">
        <v>4200211.13</v>
      </c>
      <c r="M1813" s="389">
        <v>3</v>
      </c>
      <c r="N1813" s="389">
        <v>4558376.24</v>
      </c>
      <c r="O1813" s="389"/>
      <c r="P1813" s="389">
        <v>3079431.81</v>
      </c>
      <c r="Q1813" s="389">
        <v>3</v>
      </c>
      <c r="R1813" s="389">
        <v>-0.19440309</v>
      </c>
      <c r="S1813" s="389">
        <v>0.34396690600000002</v>
      </c>
      <c r="T1813" s="392">
        <f t="shared" si="28"/>
        <v>-9.6896573525144289E-2</v>
      </c>
      <c r="U1813" s="389"/>
    </row>
    <row r="1814" spans="1:21">
      <c r="A1814" s="389" t="s">
        <v>1646</v>
      </c>
      <c r="B1814" s="389" t="s">
        <v>44</v>
      </c>
      <c r="C1814" s="389" t="s">
        <v>73</v>
      </c>
      <c r="D1814" s="389">
        <v>12</v>
      </c>
      <c r="E1814" s="389">
        <v>0.66669999999999996</v>
      </c>
      <c r="F1814" s="390"/>
      <c r="G1814" s="390"/>
      <c r="H1814" s="390" t="s">
        <v>100</v>
      </c>
      <c r="I1814" s="390"/>
      <c r="J1814" s="389">
        <v>2043602.69</v>
      </c>
      <c r="K1814" s="389"/>
      <c r="L1814" s="389">
        <v>839966.06599999999</v>
      </c>
      <c r="M1814" s="389">
        <v>3</v>
      </c>
      <c r="N1814" s="389">
        <v>1412163.31</v>
      </c>
      <c r="O1814" s="389"/>
      <c r="P1814" s="389">
        <v>547092.41599999997</v>
      </c>
      <c r="Q1814" s="389">
        <v>3</v>
      </c>
      <c r="R1814" s="389">
        <v>-0.36959147999999997</v>
      </c>
      <c r="S1814" s="389">
        <v>0.106343057</v>
      </c>
      <c r="T1814" s="392">
        <f t="shared" si="28"/>
        <v>-0.18272052563744184</v>
      </c>
      <c r="U1814" s="389"/>
    </row>
    <row r="1815" spans="1:21">
      <c r="A1815" s="389" t="s">
        <v>1646</v>
      </c>
      <c r="B1815" s="389" t="s">
        <v>44</v>
      </c>
      <c r="C1815" s="389" t="s">
        <v>73</v>
      </c>
      <c r="D1815" s="389">
        <v>18</v>
      </c>
      <c r="E1815" s="389">
        <v>1</v>
      </c>
      <c r="F1815" s="390"/>
      <c r="G1815" s="390"/>
      <c r="H1815" s="390" t="s">
        <v>100</v>
      </c>
      <c r="I1815" s="390" t="s">
        <v>100</v>
      </c>
      <c r="J1815" s="389">
        <v>861894.59100000001</v>
      </c>
      <c r="K1815" s="389"/>
      <c r="L1815" s="389">
        <v>814304.15700000001</v>
      </c>
      <c r="M1815" s="389">
        <v>3</v>
      </c>
      <c r="N1815" s="389">
        <v>738525.478</v>
      </c>
      <c r="O1815" s="389"/>
      <c r="P1815" s="389">
        <v>212467.617</v>
      </c>
      <c r="Q1815" s="389">
        <v>3</v>
      </c>
      <c r="R1815" s="389">
        <v>-0.15447738</v>
      </c>
      <c r="S1815" s="389">
        <v>0.32512771899999998</v>
      </c>
      <c r="T1815" s="392">
        <f t="shared" si="28"/>
        <v>-7.7085457368130522E-2</v>
      </c>
      <c r="U1815" s="389"/>
    </row>
    <row r="1816" spans="1:21">
      <c r="A1816" s="389" t="s">
        <v>1647</v>
      </c>
      <c r="B1816" s="389" t="s">
        <v>44</v>
      </c>
      <c r="C1816" s="389" t="s">
        <v>73</v>
      </c>
      <c r="D1816" s="389">
        <v>3</v>
      </c>
      <c r="E1816" s="389">
        <v>0.1429</v>
      </c>
      <c r="F1816" s="390"/>
      <c r="G1816" s="390" t="s">
        <v>100</v>
      </c>
      <c r="H1816" s="390" t="s">
        <v>100</v>
      </c>
      <c r="I1816" s="390"/>
      <c r="J1816" s="389">
        <v>365525197</v>
      </c>
      <c r="K1816" s="389"/>
      <c r="L1816" s="389">
        <v>103367113</v>
      </c>
      <c r="M1816" s="389">
        <v>3</v>
      </c>
      <c r="N1816" s="389">
        <v>256544249</v>
      </c>
      <c r="O1816" s="389"/>
      <c r="P1816" s="389">
        <v>78744041.900000006</v>
      </c>
      <c r="Q1816" s="389">
        <v>3</v>
      </c>
      <c r="R1816" s="389">
        <v>-0.35403404999999999</v>
      </c>
      <c r="S1816" s="389">
        <v>5.8061187E-2</v>
      </c>
      <c r="T1816" s="392">
        <f t="shared" si="28"/>
        <v>-0.17519096734418299</v>
      </c>
      <c r="U1816" s="389"/>
    </row>
    <row r="1817" spans="1:21">
      <c r="A1817" s="389" t="s">
        <v>1647</v>
      </c>
      <c r="B1817" s="389" t="s">
        <v>44</v>
      </c>
      <c r="C1817" s="389" t="s">
        <v>73</v>
      </c>
      <c r="D1817" s="389">
        <v>12</v>
      </c>
      <c r="E1817" s="389">
        <v>0.57140000000000002</v>
      </c>
      <c r="F1817" s="390"/>
      <c r="G1817" s="390"/>
      <c r="H1817" s="390" t="s">
        <v>100</v>
      </c>
      <c r="I1817" s="390"/>
      <c r="J1817" s="389">
        <v>574422365</v>
      </c>
      <c r="K1817" s="389"/>
      <c r="L1817" s="389">
        <v>310667546</v>
      </c>
      <c r="M1817" s="389">
        <v>3</v>
      </c>
      <c r="N1817" s="389">
        <v>440212460</v>
      </c>
      <c r="O1817" s="389"/>
      <c r="P1817" s="389">
        <v>168642849</v>
      </c>
      <c r="Q1817" s="389">
        <v>3</v>
      </c>
      <c r="R1817" s="389">
        <v>-0.26610748000000001</v>
      </c>
      <c r="S1817" s="389">
        <v>0.14642111699999999</v>
      </c>
      <c r="T1817" s="392">
        <f t="shared" si="28"/>
        <v>-0.13227409674214563</v>
      </c>
      <c r="U1817" s="389"/>
    </row>
    <row r="1818" spans="1:21">
      <c r="A1818" s="389" t="s">
        <v>1647</v>
      </c>
      <c r="B1818" s="389" t="s">
        <v>44</v>
      </c>
      <c r="C1818" s="389" t="s">
        <v>73</v>
      </c>
      <c r="D1818" s="389">
        <v>18</v>
      </c>
      <c r="E1818" s="389">
        <v>0.85709999999999997</v>
      </c>
      <c r="F1818" s="390"/>
      <c r="G1818" s="390"/>
      <c r="H1818" s="390" t="s">
        <v>100</v>
      </c>
      <c r="I1818" s="390"/>
      <c r="J1818" s="389">
        <v>675186327</v>
      </c>
      <c r="K1818" s="389"/>
      <c r="L1818" s="389">
        <v>260443633</v>
      </c>
      <c r="M1818" s="389">
        <v>3</v>
      </c>
      <c r="N1818" s="389">
        <v>727995697</v>
      </c>
      <c r="O1818" s="389"/>
      <c r="P1818" s="389">
        <v>241456529</v>
      </c>
      <c r="Q1818" s="389">
        <v>3</v>
      </c>
      <c r="R1818" s="389">
        <v>7.5306440000000002E-2</v>
      </c>
      <c r="S1818" s="389">
        <v>8.6266402000000006E-2</v>
      </c>
      <c r="T1818" s="392">
        <f t="shared" si="28"/>
        <v>3.7635437952275252E-2</v>
      </c>
      <c r="U1818" s="389"/>
    </row>
    <row r="1819" spans="1:21">
      <c r="A1819" s="389" t="s">
        <v>1647</v>
      </c>
      <c r="B1819" s="389" t="s">
        <v>44</v>
      </c>
      <c r="C1819" s="389" t="s">
        <v>73</v>
      </c>
      <c r="D1819" s="389">
        <v>21</v>
      </c>
      <c r="E1819" s="389">
        <v>1</v>
      </c>
      <c r="F1819" s="390"/>
      <c r="G1819" s="390"/>
      <c r="H1819" s="390" t="s">
        <v>100</v>
      </c>
      <c r="I1819" s="390" t="s">
        <v>100</v>
      </c>
      <c r="J1819" s="389">
        <v>738783950</v>
      </c>
      <c r="K1819" s="389"/>
      <c r="L1819" s="389">
        <v>193867536</v>
      </c>
      <c r="M1819" s="389">
        <v>3</v>
      </c>
      <c r="N1819" s="389">
        <v>836428632</v>
      </c>
      <c r="O1819" s="389"/>
      <c r="P1819" s="389">
        <v>341807530</v>
      </c>
      <c r="Q1819" s="389">
        <v>3</v>
      </c>
      <c r="R1819" s="389">
        <v>0.12413568</v>
      </c>
      <c r="S1819" s="389">
        <v>7.8619026999999994E-2</v>
      </c>
      <c r="T1819" s="392">
        <f t="shared" si="28"/>
        <v>6.1988256769777379E-2</v>
      </c>
      <c r="U1819" s="389"/>
    </row>
    <row r="1820" spans="1:21">
      <c r="A1820" s="389" t="s">
        <v>1648</v>
      </c>
      <c r="B1820" s="389" t="s">
        <v>44</v>
      </c>
      <c r="C1820" s="389" t="s">
        <v>73</v>
      </c>
      <c r="D1820" s="389">
        <v>3</v>
      </c>
      <c r="E1820" s="389">
        <v>0.1429</v>
      </c>
      <c r="F1820" s="390"/>
      <c r="G1820" s="390" t="s">
        <v>100</v>
      </c>
      <c r="H1820" s="390" t="s">
        <v>100</v>
      </c>
      <c r="I1820" s="390"/>
      <c r="J1820" s="389">
        <v>335685740</v>
      </c>
      <c r="K1820" s="389"/>
      <c r="L1820" s="389">
        <v>49250879.5</v>
      </c>
      <c r="M1820" s="389">
        <v>3</v>
      </c>
      <c r="N1820" s="389">
        <v>264953574</v>
      </c>
      <c r="O1820" s="389"/>
      <c r="P1820" s="389">
        <v>60109971.399999999</v>
      </c>
      <c r="Q1820" s="389">
        <v>3</v>
      </c>
      <c r="R1820" s="389">
        <v>-0.23662080999999999</v>
      </c>
      <c r="S1820" s="389">
        <v>2.4331953999999999E-2</v>
      </c>
      <c r="T1820" s="392">
        <f t="shared" si="28"/>
        <v>-0.11776146574381577</v>
      </c>
      <c r="U1820" s="389"/>
    </row>
    <row r="1821" spans="1:21">
      <c r="A1821" s="389" t="s">
        <v>1648</v>
      </c>
      <c r="B1821" s="389" t="s">
        <v>44</v>
      </c>
      <c r="C1821" s="389" t="s">
        <v>73</v>
      </c>
      <c r="D1821" s="389">
        <v>12</v>
      </c>
      <c r="E1821" s="389">
        <v>0.57140000000000002</v>
      </c>
      <c r="F1821" s="390"/>
      <c r="G1821" s="390"/>
      <c r="H1821" s="390" t="s">
        <v>100</v>
      </c>
      <c r="I1821" s="390"/>
      <c r="J1821" s="389">
        <v>757850801</v>
      </c>
      <c r="K1821" s="389"/>
      <c r="L1821" s="389">
        <v>100942458</v>
      </c>
      <c r="M1821" s="389">
        <v>3</v>
      </c>
      <c r="N1821" s="389">
        <v>797865439</v>
      </c>
      <c r="O1821" s="389"/>
      <c r="P1821" s="389">
        <v>47848453.100000001</v>
      </c>
      <c r="Q1821" s="389">
        <v>3</v>
      </c>
      <c r="R1821" s="389">
        <v>5.1453430000000001E-2</v>
      </c>
      <c r="S1821" s="389">
        <v>7.1125210000000001E-3</v>
      </c>
      <c r="T1821" s="392">
        <f t="shared" si="28"/>
        <v>2.5721038947308282E-2</v>
      </c>
      <c r="U1821" s="389"/>
    </row>
    <row r="1822" spans="1:21">
      <c r="A1822" s="389" t="s">
        <v>1648</v>
      </c>
      <c r="B1822" s="389" t="s">
        <v>44</v>
      </c>
      <c r="C1822" s="389" t="s">
        <v>73</v>
      </c>
      <c r="D1822" s="389">
        <v>18</v>
      </c>
      <c r="E1822" s="389">
        <v>0.85709999999999997</v>
      </c>
      <c r="F1822" s="390"/>
      <c r="G1822" s="390"/>
      <c r="H1822" s="390" t="s">
        <v>100</v>
      </c>
      <c r="I1822" s="390"/>
      <c r="J1822" s="389">
        <v>1696553830</v>
      </c>
      <c r="K1822" s="389"/>
      <c r="L1822" s="389">
        <v>1379846350</v>
      </c>
      <c r="M1822" s="389">
        <v>3</v>
      </c>
      <c r="N1822" s="389">
        <v>1255991728</v>
      </c>
      <c r="O1822" s="389"/>
      <c r="P1822" s="389">
        <v>56691151.5</v>
      </c>
      <c r="Q1822" s="389">
        <v>3</v>
      </c>
      <c r="R1822" s="389">
        <v>-0.30067355000000001</v>
      </c>
      <c r="S1822" s="389">
        <v>0.221177236</v>
      </c>
      <c r="T1822" s="392">
        <f t="shared" si="28"/>
        <v>-0.14921432822815736</v>
      </c>
      <c r="U1822" s="389"/>
    </row>
    <row r="1823" spans="1:21">
      <c r="A1823" s="389" t="s">
        <v>1648</v>
      </c>
      <c r="B1823" s="389" t="s">
        <v>44</v>
      </c>
      <c r="C1823" s="389" t="s">
        <v>73</v>
      </c>
      <c r="D1823" s="389">
        <v>21</v>
      </c>
      <c r="E1823" s="389">
        <v>1</v>
      </c>
      <c r="F1823" s="390"/>
      <c r="G1823" s="390"/>
      <c r="H1823" s="390" t="s">
        <v>100</v>
      </c>
      <c r="I1823" s="390" t="s">
        <v>100</v>
      </c>
      <c r="J1823" s="389">
        <v>981935990</v>
      </c>
      <c r="K1823" s="389"/>
      <c r="L1823" s="389">
        <v>379287962</v>
      </c>
      <c r="M1823" s="389">
        <v>3</v>
      </c>
      <c r="N1823" s="389">
        <v>860293610</v>
      </c>
      <c r="O1823" s="389"/>
      <c r="P1823" s="389">
        <v>391857776</v>
      </c>
      <c r="Q1823" s="389">
        <v>3</v>
      </c>
      <c r="R1823" s="389">
        <v>-0.13225238</v>
      </c>
      <c r="S1823" s="389">
        <v>0.118891649</v>
      </c>
      <c r="T1823" s="392">
        <f t="shared" si="28"/>
        <v>-6.6029978022283428E-2</v>
      </c>
      <c r="U1823" s="389"/>
    </row>
    <row r="1824" spans="1:21">
      <c r="A1824" s="389" t="s">
        <v>1649</v>
      </c>
      <c r="B1824" s="389" t="s">
        <v>44</v>
      </c>
      <c r="C1824" s="389" t="s">
        <v>73</v>
      </c>
      <c r="D1824" s="389">
        <v>3</v>
      </c>
      <c r="E1824" s="389">
        <v>0.1429</v>
      </c>
      <c r="F1824" s="390"/>
      <c r="G1824" s="390" t="s">
        <v>100</v>
      </c>
      <c r="H1824" s="390" t="s">
        <v>100</v>
      </c>
      <c r="I1824" s="390"/>
      <c r="J1824" s="389">
        <v>8481255.1999999993</v>
      </c>
      <c r="K1824" s="389"/>
      <c r="L1824" s="389">
        <v>722267.91799999995</v>
      </c>
      <c r="M1824" s="389">
        <v>3</v>
      </c>
      <c r="N1824" s="389">
        <v>9775127.3399999999</v>
      </c>
      <c r="O1824" s="389"/>
      <c r="P1824" s="389">
        <v>1220186.0900000001</v>
      </c>
      <c r="Q1824" s="389">
        <v>3</v>
      </c>
      <c r="R1824" s="389">
        <v>0.14198268</v>
      </c>
      <c r="S1824" s="389">
        <v>7.6112469999999998E-3</v>
      </c>
      <c r="T1824" s="392">
        <f t="shared" si="28"/>
        <v>7.0872317512251287E-2</v>
      </c>
      <c r="U1824" s="389"/>
    </row>
    <row r="1825" spans="1:21">
      <c r="A1825" s="389" t="s">
        <v>1649</v>
      </c>
      <c r="B1825" s="389" t="s">
        <v>44</v>
      </c>
      <c r="C1825" s="389" t="s">
        <v>73</v>
      </c>
      <c r="D1825" s="389">
        <v>12</v>
      </c>
      <c r="E1825" s="389">
        <v>0.57140000000000002</v>
      </c>
      <c r="F1825" s="390"/>
      <c r="G1825" s="390"/>
      <c r="H1825" s="390" t="s">
        <v>100</v>
      </c>
      <c r="I1825" s="390"/>
      <c r="J1825" s="389">
        <v>19410210.899999999</v>
      </c>
      <c r="K1825" s="389"/>
      <c r="L1825" s="389">
        <v>6646837.0499999998</v>
      </c>
      <c r="M1825" s="389">
        <v>3</v>
      </c>
      <c r="N1825" s="389">
        <v>15688799.5</v>
      </c>
      <c r="O1825" s="389"/>
      <c r="P1825" s="389">
        <v>8797765.8900000006</v>
      </c>
      <c r="Q1825" s="389">
        <v>3</v>
      </c>
      <c r="R1825" s="389">
        <v>-0.21285220999999999</v>
      </c>
      <c r="S1825" s="389">
        <v>0.143908428</v>
      </c>
      <c r="T1825" s="392">
        <f t="shared" si="28"/>
        <v>-0.10602610608075716</v>
      </c>
      <c r="U1825" s="389"/>
    </row>
    <row r="1826" spans="1:21">
      <c r="A1826" s="389" t="s">
        <v>1649</v>
      </c>
      <c r="B1826" s="389" t="s">
        <v>44</v>
      </c>
      <c r="C1826" s="389" t="s">
        <v>73</v>
      </c>
      <c r="D1826" s="389">
        <v>18</v>
      </c>
      <c r="E1826" s="389">
        <v>0.85709999999999997</v>
      </c>
      <c r="F1826" s="390"/>
      <c r="G1826" s="390"/>
      <c r="H1826" s="390" t="s">
        <v>100</v>
      </c>
      <c r="I1826" s="390"/>
      <c r="J1826" s="389">
        <v>16984282.199999999</v>
      </c>
      <c r="K1826" s="389"/>
      <c r="L1826" s="389">
        <v>5391526.4800000004</v>
      </c>
      <c r="M1826" s="389">
        <v>3</v>
      </c>
      <c r="N1826" s="389">
        <v>19129641.5</v>
      </c>
      <c r="O1826" s="389"/>
      <c r="P1826" s="389">
        <v>7241659.25</v>
      </c>
      <c r="Q1826" s="389">
        <v>3</v>
      </c>
      <c r="R1826" s="389">
        <v>0.11895071</v>
      </c>
      <c r="S1826" s="389">
        <v>8.1358293999999998E-2</v>
      </c>
      <c r="T1826" s="392">
        <f t="shared" si="28"/>
        <v>5.9405322939196453E-2</v>
      </c>
      <c r="U1826" s="389"/>
    </row>
    <row r="1827" spans="1:21">
      <c r="A1827" s="389" t="s">
        <v>1649</v>
      </c>
      <c r="B1827" s="389" t="s">
        <v>44</v>
      </c>
      <c r="C1827" s="389" t="s">
        <v>73</v>
      </c>
      <c r="D1827" s="389">
        <v>21</v>
      </c>
      <c r="E1827" s="389">
        <v>1</v>
      </c>
      <c r="F1827" s="390"/>
      <c r="G1827" s="390"/>
      <c r="H1827" s="390" t="s">
        <v>100</v>
      </c>
      <c r="I1827" s="390" t="s">
        <v>100</v>
      </c>
      <c r="J1827" s="389">
        <v>39939187.299999997</v>
      </c>
      <c r="K1827" s="389"/>
      <c r="L1827" s="389">
        <v>5656161.25</v>
      </c>
      <c r="M1827" s="389">
        <v>3</v>
      </c>
      <c r="N1827" s="389">
        <v>25949470.5</v>
      </c>
      <c r="O1827" s="389"/>
      <c r="P1827" s="389">
        <v>13969889.699999999</v>
      </c>
      <c r="Q1827" s="389">
        <v>3</v>
      </c>
      <c r="R1827" s="389">
        <v>-0.43120678000000001</v>
      </c>
      <c r="S1827" s="389">
        <v>0.103292146</v>
      </c>
      <c r="T1827" s="392">
        <f t="shared" si="28"/>
        <v>-0.21232359661149444</v>
      </c>
      <c r="U1827" s="389"/>
    </row>
    <row r="1828" spans="1:21">
      <c r="A1828" s="389" t="s">
        <v>1650</v>
      </c>
      <c r="B1828" s="389" t="s">
        <v>44</v>
      </c>
      <c r="C1828" s="389" t="s">
        <v>73</v>
      </c>
      <c r="D1828" s="389">
        <v>3</v>
      </c>
      <c r="E1828" s="389">
        <v>0.1429</v>
      </c>
      <c r="F1828" s="390"/>
      <c r="G1828" s="390" t="s">
        <v>100</v>
      </c>
      <c r="H1828" s="390" t="s">
        <v>100</v>
      </c>
      <c r="I1828" s="390"/>
      <c r="J1828" s="389">
        <v>6593606.9500000002</v>
      </c>
      <c r="K1828" s="389"/>
      <c r="L1828" s="389">
        <v>940407.46600000001</v>
      </c>
      <c r="M1828" s="389">
        <v>3</v>
      </c>
      <c r="N1828" s="389">
        <v>9083883.0099999998</v>
      </c>
      <c r="O1828" s="389"/>
      <c r="P1828" s="389">
        <v>940598.75</v>
      </c>
      <c r="Q1828" s="389">
        <v>3</v>
      </c>
      <c r="R1828" s="389">
        <v>0.32040120999999999</v>
      </c>
      <c r="S1828" s="389">
        <v>1.0354465E-2</v>
      </c>
      <c r="T1828" s="392">
        <f t="shared" si="28"/>
        <v>0.15884405388577902</v>
      </c>
      <c r="U1828" s="389"/>
    </row>
    <row r="1829" spans="1:21">
      <c r="A1829" s="389" t="s">
        <v>1650</v>
      </c>
      <c r="B1829" s="389" t="s">
        <v>44</v>
      </c>
      <c r="C1829" s="389" t="s">
        <v>73</v>
      </c>
      <c r="D1829" s="389">
        <v>12</v>
      </c>
      <c r="E1829" s="389">
        <v>0.57140000000000002</v>
      </c>
      <c r="F1829" s="390"/>
      <c r="G1829" s="390"/>
      <c r="H1829" s="390" t="s">
        <v>100</v>
      </c>
      <c r="I1829" s="390"/>
      <c r="J1829" s="389">
        <v>34007602.700000003</v>
      </c>
      <c r="K1829" s="389"/>
      <c r="L1829" s="389">
        <v>8333408.2800000003</v>
      </c>
      <c r="M1829" s="389">
        <v>3</v>
      </c>
      <c r="N1829" s="389">
        <v>33038292.199999999</v>
      </c>
      <c r="O1829" s="389"/>
      <c r="P1829" s="389">
        <v>8837459.9199999999</v>
      </c>
      <c r="Q1829" s="389">
        <v>3</v>
      </c>
      <c r="R1829" s="389">
        <v>-2.8916850000000001E-2</v>
      </c>
      <c r="S1829" s="389">
        <v>4.3866311999999998E-2</v>
      </c>
      <c r="T1829" s="392">
        <f t="shared" si="28"/>
        <v>-1.445741758605423E-2</v>
      </c>
      <c r="U1829" s="389"/>
    </row>
    <row r="1830" spans="1:21">
      <c r="A1830" s="389" t="s">
        <v>1650</v>
      </c>
      <c r="B1830" s="389" t="s">
        <v>44</v>
      </c>
      <c r="C1830" s="389" t="s">
        <v>73</v>
      </c>
      <c r="D1830" s="389">
        <v>18</v>
      </c>
      <c r="E1830" s="389">
        <v>0.85709999999999997</v>
      </c>
      <c r="F1830" s="390"/>
      <c r="G1830" s="390"/>
      <c r="H1830" s="390" t="s">
        <v>100</v>
      </c>
      <c r="I1830" s="390"/>
      <c r="J1830" s="389">
        <v>24990214.600000001</v>
      </c>
      <c r="K1830" s="389"/>
      <c r="L1830" s="389">
        <v>5088681.95</v>
      </c>
      <c r="M1830" s="389">
        <v>3</v>
      </c>
      <c r="N1830" s="389">
        <v>38458161.299999997</v>
      </c>
      <c r="O1830" s="389"/>
      <c r="P1830" s="389">
        <v>14254311.300000001</v>
      </c>
      <c r="Q1830" s="389">
        <v>3</v>
      </c>
      <c r="R1830" s="389">
        <v>0.43108659999999999</v>
      </c>
      <c r="S1830" s="389">
        <v>5.9613798000000003E-2</v>
      </c>
      <c r="T1830" s="392">
        <f t="shared" si="28"/>
        <v>0.21226621657308639</v>
      </c>
      <c r="U1830" s="389"/>
    </row>
    <row r="1831" spans="1:21">
      <c r="A1831" s="389" t="s">
        <v>1650</v>
      </c>
      <c r="B1831" s="389" t="s">
        <v>44</v>
      </c>
      <c r="C1831" s="389" t="s">
        <v>73</v>
      </c>
      <c r="D1831" s="389">
        <v>21</v>
      </c>
      <c r="E1831" s="389">
        <v>1</v>
      </c>
      <c r="F1831" s="390"/>
      <c r="G1831" s="390"/>
      <c r="H1831" s="390" t="s">
        <v>100</v>
      </c>
      <c r="I1831" s="390" t="s">
        <v>100</v>
      </c>
      <c r="J1831" s="389">
        <v>23943376.699999999</v>
      </c>
      <c r="K1831" s="389"/>
      <c r="L1831" s="389">
        <v>4377445.6900000004</v>
      </c>
      <c r="M1831" s="389">
        <v>3</v>
      </c>
      <c r="N1831" s="389">
        <v>39816723.5</v>
      </c>
      <c r="O1831" s="389"/>
      <c r="P1831" s="389">
        <v>25636270</v>
      </c>
      <c r="Q1831" s="389">
        <v>3</v>
      </c>
      <c r="R1831" s="389">
        <v>0.50859527000000004</v>
      </c>
      <c r="S1831" s="389">
        <v>0.14932552900000001</v>
      </c>
      <c r="T1831" s="392">
        <f t="shared" si="28"/>
        <v>0.24895423235235128</v>
      </c>
      <c r="U1831" s="389"/>
    </row>
    <row r="1832" spans="1:21">
      <c r="A1832" s="389" t="s">
        <v>1651</v>
      </c>
      <c r="B1832" s="389" t="s">
        <v>44</v>
      </c>
      <c r="C1832" s="389" t="s">
        <v>73</v>
      </c>
      <c r="D1832" s="389">
        <v>3</v>
      </c>
      <c r="E1832" s="389">
        <v>0.1429</v>
      </c>
      <c r="F1832" s="390"/>
      <c r="G1832" s="390" t="s">
        <v>100</v>
      </c>
      <c r="H1832" s="390" t="s">
        <v>100</v>
      </c>
      <c r="I1832" s="390"/>
      <c r="J1832" s="389">
        <v>2276502613</v>
      </c>
      <c r="K1832" s="389"/>
      <c r="L1832" s="389">
        <v>509822925</v>
      </c>
      <c r="M1832" s="389">
        <v>3</v>
      </c>
      <c r="N1832" s="389">
        <v>1463573824</v>
      </c>
      <c r="O1832" s="389"/>
      <c r="P1832" s="389">
        <v>119096609</v>
      </c>
      <c r="Q1832" s="389">
        <v>3</v>
      </c>
      <c r="R1832" s="389">
        <v>-0.44175904999999999</v>
      </c>
      <c r="S1832" s="389">
        <v>1.8925112000000001E-2</v>
      </c>
      <c r="T1832" s="392">
        <f t="shared" si="28"/>
        <v>-0.21735619650919985</v>
      </c>
      <c r="U1832" s="389"/>
    </row>
    <row r="1833" spans="1:21">
      <c r="A1833" s="389" t="s">
        <v>1651</v>
      </c>
      <c r="B1833" s="389" t="s">
        <v>44</v>
      </c>
      <c r="C1833" s="389" t="s">
        <v>73</v>
      </c>
      <c r="D1833" s="389">
        <v>12</v>
      </c>
      <c r="E1833" s="389">
        <v>0.57140000000000002</v>
      </c>
      <c r="F1833" s="390"/>
      <c r="G1833" s="390"/>
      <c r="H1833" s="390" t="s">
        <v>100</v>
      </c>
      <c r="I1833" s="390"/>
      <c r="J1833" s="389">
        <v>3869476163</v>
      </c>
      <c r="K1833" s="389"/>
      <c r="L1833" s="389">
        <v>1496424359</v>
      </c>
      <c r="M1833" s="389">
        <v>3</v>
      </c>
      <c r="N1833" s="389">
        <v>3597922431</v>
      </c>
      <c r="O1833" s="389"/>
      <c r="P1833" s="389">
        <v>219519028</v>
      </c>
      <c r="Q1833" s="389">
        <v>3</v>
      </c>
      <c r="R1833" s="389">
        <v>-7.2762560000000004E-2</v>
      </c>
      <c r="S1833" s="389">
        <v>5.1093004999999997E-2</v>
      </c>
      <c r="T1833" s="392">
        <f t="shared" si="28"/>
        <v>-3.6365238654622163E-2</v>
      </c>
      <c r="U1833" s="389"/>
    </row>
    <row r="1834" spans="1:21">
      <c r="A1834" s="389" t="s">
        <v>1651</v>
      </c>
      <c r="B1834" s="389" t="s">
        <v>44</v>
      </c>
      <c r="C1834" s="389" t="s">
        <v>73</v>
      </c>
      <c r="D1834" s="389">
        <v>18</v>
      </c>
      <c r="E1834" s="389">
        <v>0.85709999999999997</v>
      </c>
      <c r="F1834" s="390"/>
      <c r="G1834" s="390"/>
      <c r="H1834" s="390" t="s">
        <v>100</v>
      </c>
      <c r="I1834" s="390"/>
      <c r="J1834" s="389">
        <v>3869476163</v>
      </c>
      <c r="K1834" s="389"/>
      <c r="L1834" s="389">
        <v>1496424359</v>
      </c>
      <c r="M1834" s="389">
        <v>3</v>
      </c>
      <c r="N1834" s="389">
        <v>3597922431</v>
      </c>
      <c r="O1834" s="389"/>
      <c r="P1834" s="389">
        <v>219519028</v>
      </c>
      <c r="Q1834" s="389">
        <v>3</v>
      </c>
      <c r="R1834" s="389">
        <v>-7.2762560000000004E-2</v>
      </c>
      <c r="S1834" s="389">
        <v>5.1093004999999997E-2</v>
      </c>
      <c r="T1834" s="392">
        <f t="shared" si="28"/>
        <v>-3.6365238654622163E-2</v>
      </c>
      <c r="U1834" s="389"/>
    </row>
    <row r="1835" spans="1:21">
      <c r="A1835" s="389" t="s">
        <v>1651</v>
      </c>
      <c r="B1835" s="389" t="s">
        <v>44</v>
      </c>
      <c r="C1835" s="389" t="s">
        <v>73</v>
      </c>
      <c r="D1835" s="389">
        <v>21</v>
      </c>
      <c r="E1835" s="389">
        <v>1</v>
      </c>
      <c r="F1835" s="390"/>
      <c r="G1835" s="390"/>
      <c r="H1835" s="390" t="s">
        <v>100</v>
      </c>
      <c r="I1835" s="390" t="s">
        <v>100</v>
      </c>
      <c r="J1835" s="389">
        <v>3011860039</v>
      </c>
      <c r="K1835" s="389"/>
      <c r="L1835" s="389">
        <v>305156857</v>
      </c>
      <c r="M1835" s="389">
        <v>3</v>
      </c>
      <c r="N1835" s="389">
        <v>698635936</v>
      </c>
      <c r="O1835" s="389"/>
      <c r="P1835" s="389">
        <v>226446306</v>
      </c>
      <c r="Q1835" s="389">
        <v>3</v>
      </c>
      <c r="R1835" s="389">
        <v>-1.46118335</v>
      </c>
      <c r="S1835" s="389">
        <v>3.8441099999999999E-2</v>
      </c>
      <c r="T1835" s="392">
        <f t="shared" si="28"/>
        <v>-0.62342719641408584</v>
      </c>
      <c r="U1835" s="389"/>
    </row>
    <row r="1836" spans="1:21">
      <c r="A1836" s="389" t="s">
        <v>1652</v>
      </c>
      <c r="B1836" s="389" t="s">
        <v>44</v>
      </c>
      <c r="C1836" s="389" t="s">
        <v>73</v>
      </c>
      <c r="D1836" s="389">
        <v>3</v>
      </c>
      <c r="E1836" s="389">
        <v>0.1429</v>
      </c>
      <c r="F1836" s="390"/>
      <c r="G1836" s="390" t="s">
        <v>100</v>
      </c>
      <c r="H1836" s="390" t="s">
        <v>100</v>
      </c>
      <c r="I1836" s="390"/>
      <c r="J1836" s="389">
        <v>3320000482</v>
      </c>
      <c r="K1836" s="389"/>
      <c r="L1836" s="389">
        <v>997526258</v>
      </c>
      <c r="M1836" s="389">
        <v>3</v>
      </c>
      <c r="N1836" s="389">
        <v>1629989384</v>
      </c>
      <c r="O1836" s="389"/>
      <c r="P1836" s="389">
        <v>104436280</v>
      </c>
      <c r="Q1836" s="389">
        <v>3</v>
      </c>
      <c r="R1836" s="389">
        <v>-0.71139143000000005</v>
      </c>
      <c r="S1836" s="389">
        <v>3.1460401999999998E-2</v>
      </c>
      <c r="T1836" s="392">
        <f t="shared" si="28"/>
        <v>-0.34141708240822488</v>
      </c>
      <c r="U1836" s="389"/>
    </row>
    <row r="1837" spans="1:21">
      <c r="A1837" s="389" t="s">
        <v>1652</v>
      </c>
      <c r="B1837" s="389" t="s">
        <v>44</v>
      </c>
      <c r="C1837" s="389" t="s">
        <v>73</v>
      </c>
      <c r="D1837" s="389">
        <v>12</v>
      </c>
      <c r="E1837" s="389">
        <v>0.57140000000000002</v>
      </c>
      <c r="F1837" s="390"/>
      <c r="G1837" s="390"/>
      <c r="H1837" s="390" t="s">
        <v>100</v>
      </c>
      <c r="I1837" s="390"/>
      <c r="J1837" s="389">
        <v>2940947490</v>
      </c>
      <c r="K1837" s="389"/>
      <c r="L1837" s="389">
        <v>505700268</v>
      </c>
      <c r="M1837" s="389">
        <v>3</v>
      </c>
      <c r="N1837" s="389">
        <v>2600138025</v>
      </c>
      <c r="O1837" s="389"/>
      <c r="P1837" s="389">
        <v>1042147925</v>
      </c>
      <c r="Q1837" s="389">
        <v>3</v>
      </c>
      <c r="R1837" s="389">
        <v>-0.12316727</v>
      </c>
      <c r="S1837" s="389">
        <v>6.3403946000000003E-2</v>
      </c>
      <c r="T1837" s="392">
        <f t="shared" si="28"/>
        <v>-6.1505902422442582E-2</v>
      </c>
      <c r="U1837" s="389"/>
    </row>
    <row r="1838" spans="1:21">
      <c r="A1838" s="389" t="s">
        <v>1652</v>
      </c>
      <c r="B1838" s="389" t="s">
        <v>44</v>
      </c>
      <c r="C1838" s="389" t="s">
        <v>73</v>
      </c>
      <c r="D1838" s="389">
        <v>18</v>
      </c>
      <c r="E1838" s="389">
        <v>0.85709999999999997</v>
      </c>
      <c r="F1838" s="390"/>
      <c r="G1838" s="390"/>
      <c r="H1838" s="390" t="s">
        <v>100</v>
      </c>
      <c r="I1838" s="390"/>
      <c r="J1838" s="389">
        <v>2940947490</v>
      </c>
      <c r="K1838" s="389"/>
      <c r="L1838" s="389">
        <v>505700268</v>
      </c>
      <c r="M1838" s="389">
        <v>3</v>
      </c>
      <c r="N1838" s="389">
        <v>2600138025</v>
      </c>
      <c r="O1838" s="389"/>
      <c r="P1838" s="389">
        <v>1042147925</v>
      </c>
      <c r="Q1838" s="389">
        <v>3</v>
      </c>
      <c r="R1838" s="389">
        <v>-0.12316727</v>
      </c>
      <c r="S1838" s="389">
        <v>6.3403946000000003E-2</v>
      </c>
      <c r="T1838" s="392">
        <f t="shared" si="28"/>
        <v>-6.1505902422442582E-2</v>
      </c>
      <c r="U1838" s="389"/>
    </row>
    <row r="1839" spans="1:21">
      <c r="A1839" s="389" t="s">
        <v>1652</v>
      </c>
      <c r="B1839" s="389" t="s">
        <v>44</v>
      </c>
      <c r="C1839" s="389" t="s">
        <v>73</v>
      </c>
      <c r="D1839" s="389">
        <v>21</v>
      </c>
      <c r="E1839" s="389">
        <v>1</v>
      </c>
      <c r="F1839" s="390"/>
      <c r="G1839" s="390"/>
      <c r="H1839" s="390" t="s">
        <v>100</v>
      </c>
      <c r="I1839" s="390" t="s">
        <v>100</v>
      </c>
      <c r="J1839" s="389">
        <v>806830323</v>
      </c>
      <c r="K1839" s="389"/>
      <c r="L1839" s="389">
        <v>451123483</v>
      </c>
      <c r="M1839" s="389">
        <v>3</v>
      </c>
      <c r="N1839" s="389">
        <v>486256823</v>
      </c>
      <c r="O1839" s="389"/>
      <c r="P1839" s="389">
        <v>77054625.900000006</v>
      </c>
      <c r="Q1839" s="389">
        <v>3</v>
      </c>
      <c r="R1839" s="389">
        <v>-0.50637646000000003</v>
      </c>
      <c r="S1839" s="389">
        <v>0.112579363</v>
      </c>
      <c r="T1839" s="392">
        <f t="shared" si="28"/>
        <v>-0.24791329879942986</v>
      </c>
      <c r="U1839" s="389"/>
    </row>
    <row r="1840" spans="1:21">
      <c r="A1840" s="389" t="s">
        <v>2273</v>
      </c>
      <c r="B1840" s="389" t="s">
        <v>44</v>
      </c>
      <c r="C1840" s="389" t="s">
        <v>60</v>
      </c>
      <c r="D1840" s="389">
        <v>0</v>
      </c>
      <c r="E1840" s="389">
        <v>0</v>
      </c>
      <c r="F1840" s="390" t="s">
        <v>100</v>
      </c>
      <c r="G1840" s="390"/>
      <c r="H1840" s="390"/>
      <c r="I1840" s="390"/>
      <c r="J1840" s="389">
        <v>1533908.25</v>
      </c>
      <c r="K1840" s="389"/>
      <c r="L1840" s="389">
        <v>213762.269</v>
      </c>
      <c r="M1840" s="389">
        <v>3</v>
      </c>
      <c r="N1840" s="389">
        <v>1589952</v>
      </c>
      <c r="O1840" s="389"/>
      <c r="P1840" s="389">
        <v>195057.93599999999</v>
      </c>
      <c r="Q1840" s="389">
        <v>3</v>
      </c>
      <c r="R1840" s="389">
        <v>3.5884939999999997E-2</v>
      </c>
      <c r="S1840" s="389">
        <v>1.1490472999999999E-2</v>
      </c>
      <c r="T1840" s="392">
        <f t="shared" si="28"/>
        <v>1.7940543274943238E-2</v>
      </c>
      <c r="U1840" s="389"/>
    </row>
    <row r="1841" spans="1:21">
      <c r="A1841" s="389" t="s">
        <v>2273</v>
      </c>
      <c r="B1841" s="389" t="s">
        <v>44</v>
      </c>
      <c r="C1841" s="389" t="s">
        <v>60</v>
      </c>
      <c r="D1841" s="389">
        <v>1</v>
      </c>
      <c r="E1841" s="389">
        <v>3.1300000000000001E-2</v>
      </c>
      <c r="F1841" s="390"/>
      <c r="G1841" s="390"/>
      <c r="H1841" s="390"/>
      <c r="I1841" s="390"/>
      <c r="J1841" s="389">
        <v>1607812.5</v>
      </c>
      <c r="K1841" s="389"/>
      <c r="L1841" s="389">
        <v>132935.413</v>
      </c>
      <c r="M1841" s="389">
        <v>3</v>
      </c>
      <c r="N1841" s="389">
        <v>1857565.5</v>
      </c>
      <c r="O1841" s="389"/>
      <c r="P1841" s="389">
        <v>148706.01300000001</v>
      </c>
      <c r="Q1841" s="389">
        <v>3</v>
      </c>
      <c r="R1841" s="389">
        <v>0.1443922</v>
      </c>
      <c r="S1841" s="389">
        <v>4.4149389999999997E-3</v>
      </c>
      <c r="T1841" s="392">
        <f t="shared" si="28"/>
        <v>7.2070925595995594E-2</v>
      </c>
      <c r="U1841" s="389"/>
    </row>
    <row r="1842" spans="1:21">
      <c r="A1842" s="389" t="s">
        <v>2273</v>
      </c>
      <c r="B1842" s="389" t="s">
        <v>44</v>
      </c>
      <c r="C1842" s="389" t="s">
        <v>60</v>
      </c>
      <c r="D1842" s="389">
        <v>2</v>
      </c>
      <c r="E1842" s="389">
        <v>6.25E-2</v>
      </c>
      <c r="F1842" s="390"/>
      <c r="G1842" s="390" t="s">
        <v>100</v>
      </c>
      <c r="H1842" s="390" t="s">
        <v>100</v>
      </c>
      <c r="I1842" s="390"/>
      <c r="J1842" s="389">
        <v>1889464.5</v>
      </c>
      <c r="K1842" s="389"/>
      <c r="L1842" s="389">
        <v>166246.033</v>
      </c>
      <c r="M1842" s="389">
        <v>3</v>
      </c>
      <c r="N1842" s="389">
        <v>1963993.5</v>
      </c>
      <c r="O1842" s="389"/>
      <c r="P1842" s="389">
        <v>198958.459</v>
      </c>
      <c r="Q1842" s="389">
        <v>3</v>
      </c>
      <c r="R1842" s="389">
        <v>3.8686440000000002E-2</v>
      </c>
      <c r="S1842" s="389">
        <v>6.0012670000000002E-3</v>
      </c>
      <c r="T1842" s="392">
        <f t="shared" si="28"/>
        <v>1.9340810254062715E-2</v>
      </c>
      <c r="U1842" s="389"/>
    </row>
    <row r="1843" spans="1:21">
      <c r="A1843" s="389" t="s">
        <v>2273</v>
      </c>
      <c r="B1843" s="389" t="s">
        <v>44</v>
      </c>
      <c r="C1843" s="389" t="s">
        <v>60</v>
      </c>
      <c r="D1843" s="389">
        <v>4</v>
      </c>
      <c r="E1843" s="389">
        <v>0.125</v>
      </c>
      <c r="F1843" s="390"/>
      <c r="G1843" s="390"/>
      <c r="H1843" s="390" t="s">
        <v>100</v>
      </c>
      <c r="I1843" s="390"/>
      <c r="J1843" s="389">
        <v>1587600</v>
      </c>
      <c r="K1843" s="389"/>
      <c r="L1843" s="389">
        <v>183936.65400000001</v>
      </c>
      <c r="M1843" s="389">
        <v>3</v>
      </c>
      <c r="N1843" s="389">
        <v>1608033</v>
      </c>
      <c r="O1843" s="389"/>
      <c r="P1843" s="389">
        <v>82419.918999999994</v>
      </c>
      <c r="Q1843" s="389">
        <v>3</v>
      </c>
      <c r="R1843" s="389">
        <v>1.2788249999999999E-2</v>
      </c>
      <c r="S1843" s="389">
        <v>5.3500780000000003E-3</v>
      </c>
      <c r="T1843" s="392">
        <f t="shared" si="28"/>
        <v>6.3940383642301854E-3</v>
      </c>
      <c r="U1843" s="389"/>
    </row>
    <row r="1844" spans="1:21">
      <c r="A1844" s="389" t="s">
        <v>2273</v>
      </c>
      <c r="B1844" s="389" t="s">
        <v>44</v>
      </c>
      <c r="C1844" s="389" t="s">
        <v>60</v>
      </c>
      <c r="D1844" s="389">
        <v>8</v>
      </c>
      <c r="E1844" s="389">
        <v>0.25</v>
      </c>
      <c r="F1844" s="390"/>
      <c r="G1844" s="390"/>
      <c r="H1844" s="390" t="s">
        <v>100</v>
      </c>
      <c r="I1844" s="390"/>
      <c r="J1844" s="389">
        <v>1434205.5</v>
      </c>
      <c r="K1844" s="389"/>
      <c r="L1844" s="389">
        <v>104033.32399999999</v>
      </c>
      <c r="M1844" s="389">
        <v>3</v>
      </c>
      <c r="N1844" s="389">
        <v>1529461.5</v>
      </c>
      <c r="O1844" s="389"/>
      <c r="P1844" s="389">
        <v>221499.94200000001</v>
      </c>
      <c r="Q1844" s="389">
        <v>3</v>
      </c>
      <c r="R1844" s="389">
        <v>6.4304680000000003E-2</v>
      </c>
      <c r="S1844" s="389">
        <v>8.7450380000000001E-3</v>
      </c>
      <c r="T1844" s="392">
        <f t="shared" si="28"/>
        <v>3.2141262834184815E-2</v>
      </c>
      <c r="U1844" s="389"/>
    </row>
    <row r="1845" spans="1:21">
      <c r="A1845" s="389" t="s">
        <v>2273</v>
      </c>
      <c r="B1845" s="389" t="s">
        <v>44</v>
      </c>
      <c r="C1845" s="389" t="s">
        <v>60</v>
      </c>
      <c r="D1845" s="389">
        <v>16</v>
      </c>
      <c r="E1845" s="389">
        <v>0.5</v>
      </c>
      <c r="F1845" s="390"/>
      <c r="G1845" s="390"/>
      <c r="H1845" s="390" t="s">
        <v>100</v>
      </c>
      <c r="I1845" s="390"/>
      <c r="J1845" s="389">
        <v>2030584.5</v>
      </c>
      <c r="K1845" s="389"/>
      <c r="L1845" s="389">
        <v>103217.084</v>
      </c>
      <c r="M1845" s="389">
        <v>3</v>
      </c>
      <c r="N1845" s="389">
        <v>1481429.25</v>
      </c>
      <c r="O1845" s="389"/>
      <c r="P1845" s="389">
        <v>330388.21899999998</v>
      </c>
      <c r="Q1845" s="389">
        <v>3</v>
      </c>
      <c r="R1845" s="389">
        <v>-0.31531635000000002</v>
      </c>
      <c r="S1845" s="389">
        <v>1.7440563999999999E-2</v>
      </c>
      <c r="T1845" s="392">
        <f t="shared" si="28"/>
        <v>-0.15636477789985873</v>
      </c>
      <c r="U1845" s="389"/>
    </row>
    <row r="1846" spans="1:21">
      <c r="A1846" s="389" t="s">
        <v>2273</v>
      </c>
      <c r="B1846" s="389" t="s">
        <v>44</v>
      </c>
      <c r="C1846" s="389" t="s">
        <v>60</v>
      </c>
      <c r="D1846" s="389">
        <v>32</v>
      </c>
      <c r="E1846" s="389">
        <v>1</v>
      </c>
      <c r="F1846" s="390"/>
      <c r="G1846" s="390"/>
      <c r="H1846" s="390" t="s">
        <v>100</v>
      </c>
      <c r="I1846" s="390" t="s">
        <v>100</v>
      </c>
      <c r="J1846" s="389">
        <v>1405467</v>
      </c>
      <c r="K1846" s="389"/>
      <c r="L1846" s="389">
        <v>303414.57</v>
      </c>
      <c r="M1846" s="389">
        <v>3</v>
      </c>
      <c r="N1846" s="389">
        <v>1780758</v>
      </c>
      <c r="O1846" s="389"/>
      <c r="P1846" s="389">
        <v>130034.81600000001</v>
      </c>
      <c r="Q1846" s="389">
        <v>3</v>
      </c>
      <c r="R1846" s="389">
        <v>0.23666947999999999</v>
      </c>
      <c r="S1846" s="389">
        <v>1.7312378E-2</v>
      </c>
      <c r="T1846" s="392">
        <f t="shared" si="28"/>
        <v>0.11778546712802768</v>
      </c>
      <c r="U1846" s="389"/>
    </row>
    <row r="1847" spans="1:21">
      <c r="A1847" s="389" t="s">
        <v>2274</v>
      </c>
      <c r="B1847" s="389" t="s">
        <v>44</v>
      </c>
      <c r="C1847" s="389" t="s">
        <v>60</v>
      </c>
      <c r="D1847" s="389">
        <v>0</v>
      </c>
      <c r="E1847" s="389">
        <v>0</v>
      </c>
      <c r="F1847" s="390" t="s">
        <v>100</v>
      </c>
      <c r="G1847" s="390"/>
      <c r="H1847" s="390"/>
      <c r="I1847" s="390"/>
      <c r="J1847" s="389">
        <v>1533908.25</v>
      </c>
      <c r="K1847" s="389"/>
      <c r="L1847" s="389">
        <v>213762.269</v>
      </c>
      <c r="M1847" s="389">
        <v>3</v>
      </c>
      <c r="N1847" s="389">
        <v>1532401.5</v>
      </c>
      <c r="O1847" s="389"/>
      <c r="P1847" s="389">
        <v>187266.995</v>
      </c>
      <c r="Q1847" s="389">
        <v>3</v>
      </c>
      <c r="R1847" s="389">
        <v>-9.8277999999999994E-4</v>
      </c>
      <c r="S1847" s="389">
        <v>1.1451556999999999E-2</v>
      </c>
      <c r="T1847" s="392">
        <f t="shared" si="28"/>
        <v>-4.9138871244172252E-4</v>
      </c>
      <c r="U1847" s="389"/>
    </row>
    <row r="1848" spans="1:21">
      <c r="A1848" s="389" t="s">
        <v>2274</v>
      </c>
      <c r="B1848" s="389" t="s">
        <v>44</v>
      </c>
      <c r="C1848" s="389" t="s">
        <v>60</v>
      </c>
      <c r="D1848" s="389">
        <v>1</v>
      </c>
      <c r="E1848" s="389">
        <v>3.1300000000000001E-2</v>
      </c>
      <c r="F1848" s="390"/>
      <c r="G1848" s="390"/>
      <c r="H1848" s="390"/>
      <c r="I1848" s="390"/>
      <c r="J1848" s="389">
        <v>1607812.5</v>
      </c>
      <c r="K1848" s="389"/>
      <c r="L1848" s="389">
        <v>132935.413</v>
      </c>
      <c r="M1848" s="389">
        <v>3</v>
      </c>
      <c r="N1848" s="389">
        <v>1632729</v>
      </c>
      <c r="O1848" s="389"/>
      <c r="P1848" s="389">
        <v>84156.601299999995</v>
      </c>
      <c r="Q1848" s="389">
        <v>3</v>
      </c>
      <c r="R1848" s="389">
        <v>1.5378289999999999E-2</v>
      </c>
      <c r="S1848" s="389">
        <v>3.1642900000000002E-3</v>
      </c>
      <c r="T1848" s="392">
        <f t="shared" si="28"/>
        <v>7.6889927192723808E-3</v>
      </c>
      <c r="U1848" s="389"/>
    </row>
    <row r="1849" spans="1:21">
      <c r="A1849" s="389" t="s">
        <v>2274</v>
      </c>
      <c r="B1849" s="389" t="s">
        <v>44</v>
      </c>
      <c r="C1849" s="389" t="s">
        <v>60</v>
      </c>
      <c r="D1849" s="389">
        <v>2</v>
      </c>
      <c r="E1849" s="389">
        <v>6.25E-2</v>
      </c>
      <c r="F1849" s="390"/>
      <c r="G1849" s="390" t="s">
        <v>100</v>
      </c>
      <c r="H1849" s="390" t="s">
        <v>100</v>
      </c>
      <c r="I1849" s="390"/>
      <c r="J1849" s="389">
        <v>1889464.5</v>
      </c>
      <c r="K1849" s="389"/>
      <c r="L1849" s="389">
        <v>166246.033</v>
      </c>
      <c r="M1849" s="389">
        <v>3</v>
      </c>
      <c r="N1849" s="389">
        <v>1835515.5</v>
      </c>
      <c r="O1849" s="389"/>
      <c r="P1849" s="389">
        <v>223249.07199999999</v>
      </c>
      <c r="Q1849" s="389">
        <v>3</v>
      </c>
      <c r="R1849" s="389">
        <v>-2.8968089999999998E-2</v>
      </c>
      <c r="S1849" s="389">
        <v>7.511579E-3</v>
      </c>
      <c r="T1849" s="392">
        <f t="shared" si="28"/>
        <v>-1.4483030781373323E-2</v>
      </c>
      <c r="U1849" s="389"/>
    </row>
    <row r="1850" spans="1:21">
      <c r="A1850" s="389" t="s">
        <v>2274</v>
      </c>
      <c r="B1850" s="389" t="s">
        <v>44</v>
      </c>
      <c r="C1850" s="389" t="s">
        <v>60</v>
      </c>
      <c r="D1850" s="389">
        <v>4</v>
      </c>
      <c r="E1850" s="389">
        <v>0.125</v>
      </c>
      <c r="F1850" s="390"/>
      <c r="G1850" s="390"/>
      <c r="H1850" s="390" t="s">
        <v>100</v>
      </c>
      <c r="I1850" s="390"/>
      <c r="J1850" s="389">
        <v>1587600</v>
      </c>
      <c r="K1850" s="389"/>
      <c r="L1850" s="389">
        <v>183936.65400000001</v>
      </c>
      <c r="M1850" s="389">
        <v>3</v>
      </c>
      <c r="N1850" s="389">
        <v>1803102</v>
      </c>
      <c r="O1850" s="389"/>
      <c r="P1850" s="389">
        <v>220710.954</v>
      </c>
      <c r="Q1850" s="389">
        <v>3</v>
      </c>
      <c r="R1850" s="389">
        <v>0.12728507</v>
      </c>
      <c r="S1850" s="389">
        <v>9.4688129999999995E-3</v>
      </c>
      <c r="T1850" s="392">
        <f t="shared" si="28"/>
        <v>6.355675019509234E-2</v>
      </c>
      <c r="U1850" s="389"/>
    </row>
    <row r="1851" spans="1:21">
      <c r="A1851" s="389" t="s">
        <v>2274</v>
      </c>
      <c r="B1851" s="389" t="s">
        <v>44</v>
      </c>
      <c r="C1851" s="389" t="s">
        <v>60</v>
      </c>
      <c r="D1851" s="389">
        <v>8</v>
      </c>
      <c r="E1851" s="389">
        <v>0.25</v>
      </c>
      <c r="F1851" s="390"/>
      <c r="G1851" s="390"/>
      <c r="H1851" s="390" t="s">
        <v>100</v>
      </c>
      <c r="I1851" s="390"/>
      <c r="J1851" s="389">
        <v>1434205.5</v>
      </c>
      <c r="K1851" s="389"/>
      <c r="L1851" s="389">
        <v>104033.32399999999</v>
      </c>
      <c r="M1851" s="389">
        <v>3</v>
      </c>
      <c r="N1851" s="389">
        <v>1430824.5</v>
      </c>
      <c r="O1851" s="389"/>
      <c r="P1851" s="389">
        <v>112210.238</v>
      </c>
      <c r="Q1851" s="389">
        <v>3</v>
      </c>
      <c r="R1851" s="389">
        <v>-2.3601899999999999E-3</v>
      </c>
      <c r="S1851" s="389">
        <v>3.8039649999999999E-3</v>
      </c>
      <c r="T1851" s="392">
        <f t="shared" si="28"/>
        <v>-1.1800923550538739E-3</v>
      </c>
      <c r="U1851" s="389"/>
    </row>
    <row r="1852" spans="1:21">
      <c r="A1852" s="389" t="s">
        <v>2274</v>
      </c>
      <c r="B1852" s="389" t="s">
        <v>44</v>
      </c>
      <c r="C1852" s="389" t="s">
        <v>60</v>
      </c>
      <c r="D1852" s="389">
        <v>16</v>
      </c>
      <c r="E1852" s="389">
        <v>0.5</v>
      </c>
      <c r="F1852" s="390"/>
      <c r="G1852" s="390"/>
      <c r="H1852" s="390" t="s">
        <v>100</v>
      </c>
      <c r="I1852" s="390"/>
      <c r="J1852" s="389">
        <v>2030584.5</v>
      </c>
      <c r="K1852" s="389"/>
      <c r="L1852" s="389">
        <v>103217.084</v>
      </c>
      <c r="M1852" s="389">
        <v>3</v>
      </c>
      <c r="N1852" s="389">
        <v>1375552.5</v>
      </c>
      <c r="O1852" s="389"/>
      <c r="P1852" s="389">
        <v>205344.26800000001</v>
      </c>
      <c r="Q1852" s="389">
        <v>3</v>
      </c>
      <c r="R1852" s="389">
        <v>-0.38946820999999998</v>
      </c>
      <c r="S1852" s="389">
        <v>8.2895729999999997E-3</v>
      </c>
      <c r="T1852" s="392">
        <f t="shared" si="28"/>
        <v>-0.19230935220750076</v>
      </c>
      <c r="U1852" s="389"/>
    </row>
    <row r="1853" spans="1:21">
      <c r="A1853" s="389" t="s">
        <v>2274</v>
      </c>
      <c r="B1853" s="389" t="s">
        <v>44</v>
      </c>
      <c r="C1853" s="389" t="s">
        <v>60</v>
      </c>
      <c r="D1853" s="389">
        <v>32</v>
      </c>
      <c r="E1853" s="389">
        <v>1</v>
      </c>
      <c r="F1853" s="390"/>
      <c r="G1853" s="390"/>
      <c r="H1853" s="390" t="s">
        <v>100</v>
      </c>
      <c r="I1853" s="390" t="s">
        <v>100</v>
      </c>
      <c r="J1853" s="389">
        <v>1405467</v>
      </c>
      <c r="K1853" s="389"/>
      <c r="L1853" s="389">
        <v>303414.57</v>
      </c>
      <c r="M1853" s="389">
        <v>3</v>
      </c>
      <c r="N1853" s="389">
        <v>1385475</v>
      </c>
      <c r="O1853" s="389"/>
      <c r="P1853" s="389">
        <v>60710.154699999999</v>
      </c>
      <c r="Q1853" s="389">
        <v>3</v>
      </c>
      <c r="R1853" s="389">
        <v>-1.432659E-2</v>
      </c>
      <c r="S1853" s="389">
        <v>1.6175001000000001E-2</v>
      </c>
      <c r="T1853" s="392">
        <f t="shared" si="28"/>
        <v>-7.1631728642157378E-3</v>
      </c>
      <c r="U1853" s="389"/>
    </row>
    <row r="1854" spans="1:21">
      <c r="A1854" s="389" t="s">
        <v>2275</v>
      </c>
      <c r="B1854" s="389" t="s">
        <v>44</v>
      </c>
      <c r="C1854" s="389" t="s">
        <v>60</v>
      </c>
      <c r="D1854" s="389">
        <v>0</v>
      </c>
      <c r="E1854" s="389">
        <v>0</v>
      </c>
      <c r="F1854" s="390" t="s">
        <v>100</v>
      </c>
      <c r="G1854" s="390"/>
      <c r="H1854" s="390"/>
      <c r="I1854" s="390"/>
      <c r="J1854" s="389">
        <v>1533908.25</v>
      </c>
      <c r="K1854" s="389"/>
      <c r="L1854" s="389">
        <v>213762.269</v>
      </c>
      <c r="M1854" s="389">
        <v>3</v>
      </c>
      <c r="N1854" s="389">
        <v>1501458</v>
      </c>
      <c r="O1854" s="389"/>
      <c r="P1854" s="389">
        <v>162956.71100000001</v>
      </c>
      <c r="Q1854" s="389">
        <v>3</v>
      </c>
      <c r="R1854" s="389">
        <v>-2.1382249999999998E-2</v>
      </c>
      <c r="S1854" s="389">
        <v>1.0399965000000001E-2</v>
      </c>
      <c r="T1854" s="392">
        <f t="shared" si="28"/>
        <v>-1.0690719777226224E-2</v>
      </c>
      <c r="U1854" s="389"/>
    </row>
    <row r="1855" spans="1:21">
      <c r="A1855" s="389" t="s">
        <v>2275</v>
      </c>
      <c r="B1855" s="389" t="s">
        <v>44</v>
      </c>
      <c r="C1855" s="389" t="s">
        <v>60</v>
      </c>
      <c r="D1855" s="389">
        <v>1</v>
      </c>
      <c r="E1855" s="389">
        <v>3.1300000000000001E-2</v>
      </c>
      <c r="F1855" s="390"/>
      <c r="G1855" s="390"/>
      <c r="H1855" s="390"/>
      <c r="I1855" s="390"/>
      <c r="J1855" s="389">
        <v>1607812.5</v>
      </c>
      <c r="K1855" s="389"/>
      <c r="L1855" s="389">
        <v>132935.413</v>
      </c>
      <c r="M1855" s="389">
        <v>3</v>
      </c>
      <c r="N1855" s="389">
        <v>1952160</v>
      </c>
      <c r="O1855" s="389"/>
      <c r="P1855" s="389">
        <v>140320.201</v>
      </c>
      <c r="Q1855" s="389">
        <v>3</v>
      </c>
      <c r="R1855" s="389">
        <v>0.19406188999999999</v>
      </c>
      <c r="S1855" s="389">
        <v>4.0009299999999998E-3</v>
      </c>
      <c r="T1855" s="392">
        <f t="shared" ref="T1855:T1918" si="29">(N1855-J1855)/(J1855+N1855)</f>
        <v>9.6727573036027664E-2</v>
      </c>
      <c r="U1855" s="389"/>
    </row>
    <row r="1856" spans="1:21">
      <c r="A1856" s="389" t="s">
        <v>2275</v>
      </c>
      <c r="B1856" s="389" t="s">
        <v>44</v>
      </c>
      <c r="C1856" s="389" t="s">
        <v>60</v>
      </c>
      <c r="D1856" s="389">
        <v>2</v>
      </c>
      <c r="E1856" s="389">
        <v>6.25E-2</v>
      </c>
      <c r="F1856" s="390"/>
      <c r="G1856" s="390" t="s">
        <v>100</v>
      </c>
      <c r="H1856" s="390" t="s">
        <v>100</v>
      </c>
      <c r="I1856" s="390"/>
      <c r="J1856" s="389">
        <v>1889464.5</v>
      </c>
      <c r="K1856" s="389"/>
      <c r="L1856" s="389">
        <v>166246.033</v>
      </c>
      <c r="M1856" s="389">
        <v>3</v>
      </c>
      <c r="N1856" s="389">
        <v>1714755</v>
      </c>
      <c r="O1856" s="389"/>
      <c r="P1856" s="389">
        <v>160461.644</v>
      </c>
      <c r="Q1856" s="389">
        <v>3</v>
      </c>
      <c r="R1856" s="389">
        <v>-9.7023239999999997E-2</v>
      </c>
      <c r="S1856" s="389">
        <v>5.4993849999999999E-3</v>
      </c>
      <c r="T1856" s="392">
        <f t="shared" si="29"/>
        <v>-4.8473601566164322E-2</v>
      </c>
      <c r="U1856" s="389"/>
    </row>
    <row r="1857" spans="1:21">
      <c r="A1857" s="389" t="s">
        <v>2275</v>
      </c>
      <c r="B1857" s="389" t="s">
        <v>44</v>
      </c>
      <c r="C1857" s="389" t="s">
        <v>60</v>
      </c>
      <c r="D1857" s="389">
        <v>4</v>
      </c>
      <c r="E1857" s="389">
        <v>0.125</v>
      </c>
      <c r="F1857" s="390"/>
      <c r="G1857" s="390"/>
      <c r="H1857" s="390" t="s">
        <v>100</v>
      </c>
      <c r="I1857" s="390"/>
      <c r="J1857" s="389">
        <v>1587600</v>
      </c>
      <c r="K1857" s="389"/>
      <c r="L1857" s="389">
        <v>183936.65400000001</v>
      </c>
      <c r="M1857" s="389">
        <v>3</v>
      </c>
      <c r="N1857" s="389">
        <v>1713358.5</v>
      </c>
      <c r="O1857" s="389"/>
      <c r="P1857" s="389">
        <v>118932.993</v>
      </c>
      <c r="Q1857" s="389">
        <v>3</v>
      </c>
      <c r="R1857" s="389">
        <v>7.6232040000000001E-2</v>
      </c>
      <c r="S1857" s="389">
        <v>6.0805360000000001E-3</v>
      </c>
      <c r="T1857" s="392">
        <f t="shared" si="29"/>
        <v>3.8097570751040949E-2</v>
      </c>
      <c r="U1857" s="389"/>
    </row>
    <row r="1858" spans="1:21">
      <c r="A1858" s="389" t="s">
        <v>2275</v>
      </c>
      <c r="B1858" s="389" t="s">
        <v>44</v>
      </c>
      <c r="C1858" s="389" t="s">
        <v>60</v>
      </c>
      <c r="D1858" s="389">
        <v>8</v>
      </c>
      <c r="E1858" s="389">
        <v>0.25</v>
      </c>
      <c r="F1858" s="390"/>
      <c r="G1858" s="390"/>
      <c r="H1858" s="390" t="s">
        <v>100</v>
      </c>
      <c r="I1858" s="390"/>
      <c r="J1858" s="389">
        <v>1434205.5</v>
      </c>
      <c r="K1858" s="389"/>
      <c r="L1858" s="389">
        <v>104033.32399999999</v>
      </c>
      <c r="M1858" s="389">
        <v>3</v>
      </c>
      <c r="N1858" s="389">
        <v>1255527</v>
      </c>
      <c r="O1858" s="389"/>
      <c r="P1858" s="389">
        <v>227037.598</v>
      </c>
      <c r="Q1858" s="389">
        <v>3</v>
      </c>
      <c r="R1858" s="389">
        <v>-0.13305563000000001</v>
      </c>
      <c r="S1858" s="389">
        <v>1.2653776E-2</v>
      </c>
      <c r="T1858" s="392">
        <f t="shared" si="29"/>
        <v>-6.6429840142095908E-2</v>
      </c>
      <c r="U1858" s="389"/>
    </row>
    <row r="1859" spans="1:21">
      <c r="A1859" s="389" t="s">
        <v>2275</v>
      </c>
      <c r="B1859" s="389" t="s">
        <v>44</v>
      </c>
      <c r="C1859" s="389" t="s">
        <v>60</v>
      </c>
      <c r="D1859" s="389">
        <v>16</v>
      </c>
      <c r="E1859" s="389">
        <v>0.5</v>
      </c>
      <c r="F1859" s="390"/>
      <c r="G1859" s="390"/>
      <c r="H1859" s="390" t="s">
        <v>100</v>
      </c>
      <c r="I1859" s="390"/>
      <c r="J1859" s="389">
        <v>2030584.5</v>
      </c>
      <c r="K1859" s="389"/>
      <c r="L1859" s="389">
        <v>103217.084</v>
      </c>
      <c r="M1859" s="389">
        <v>3</v>
      </c>
      <c r="N1859" s="389">
        <v>1642431</v>
      </c>
      <c r="O1859" s="389"/>
      <c r="P1859" s="389">
        <v>135109.17499999999</v>
      </c>
      <c r="Q1859" s="389">
        <v>3</v>
      </c>
      <c r="R1859" s="389">
        <v>-0.21214622</v>
      </c>
      <c r="S1859" s="389">
        <v>3.116934E-3</v>
      </c>
      <c r="T1859" s="392">
        <f t="shared" si="29"/>
        <v>-0.10567706561543233</v>
      </c>
      <c r="U1859" s="389"/>
    </row>
    <row r="1860" spans="1:21">
      <c r="A1860" s="389" t="s">
        <v>2275</v>
      </c>
      <c r="B1860" s="389" t="s">
        <v>44</v>
      </c>
      <c r="C1860" s="389" t="s">
        <v>60</v>
      </c>
      <c r="D1860" s="389">
        <v>32</v>
      </c>
      <c r="E1860" s="389">
        <v>1</v>
      </c>
      <c r="F1860" s="390"/>
      <c r="G1860" s="390"/>
      <c r="H1860" s="390" t="s">
        <v>100</v>
      </c>
      <c r="I1860" s="390" t="s">
        <v>100</v>
      </c>
      <c r="J1860" s="389">
        <v>1405467</v>
      </c>
      <c r="K1860" s="389"/>
      <c r="L1860" s="389">
        <v>303414.57</v>
      </c>
      <c r="M1860" s="389">
        <v>3</v>
      </c>
      <c r="N1860" s="389">
        <v>1552540.5</v>
      </c>
      <c r="O1860" s="389"/>
      <c r="P1860" s="389">
        <v>103170.675</v>
      </c>
      <c r="Q1860" s="389">
        <v>3</v>
      </c>
      <c r="R1860" s="389">
        <v>9.9522990000000006E-2</v>
      </c>
      <c r="S1860" s="389">
        <v>1.7006957999999999E-2</v>
      </c>
      <c r="T1860" s="392">
        <f t="shared" si="29"/>
        <v>4.9720462169213567E-2</v>
      </c>
      <c r="U1860" s="389"/>
    </row>
    <row r="1861" spans="1:21">
      <c r="A1861" s="389" t="s">
        <v>2276</v>
      </c>
      <c r="B1861" s="389" t="s">
        <v>44</v>
      </c>
      <c r="C1861" s="389" t="s">
        <v>60</v>
      </c>
      <c r="D1861" s="389">
        <v>0</v>
      </c>
      <c r="E1861" s="389">
        <v>0</v>
      </c>
      <c r="F1861" s="390" t="s">
        <v>100</v>
      </c>
      <c r="G1861" s="390"/>
      <c r="H1861" s="390"/>
      <c r="I1861" s="390"/>
      <c r="J1861" s="389">
        <v>2147229</v>
      </c>
      <c r="K1861" s="389"/>
      <c r="L1861" s="389">
        <v>89667.620299999995</v>
      </c>
      <c r="M1861" s="389">
        <v>3</v>
      </c>
      <c r="N1861" s="389">
        <v>1993761</v>
      </c>
      <c r="O1861" s="389"/>
      <c r="P1861" s="389">
        <v>146575.78899999999</v>
      </c>
      <c r="Q1861" s="389">
        <v>3</v>
      </c>
      <c r="R1861" s="389">
        <v>-7.4155369999999998E-2</v>
      </c>
      <c r="S1861" s="389">
        <v>2.382885E-3</v>
      </c>
      <c r="T1861" s="392">
        <f t="shared" si="29"/>
        <v>-3.7060702875399358E-2</v>
      </c>
      <c r="U1861" s="389"/>
    </row>
    <row r="1862" spans="1:21">
      <c r="A1862" s="389" t="s">
        <v>2276</v>
      </c>
      <c r="B1862" s="389" t="s">
        <v>44</v>
      </c>
      <c r="C1862" s="389" t="s">
        <v>60</v>
      </c>
      <c r="D1862" s="389">
        <v>1</v>
      </c>
      <c r="E1862" s="389">
        <v>3.1300000000000001E-2</v>
      </c>
      <c r="F1862" s="390"/>
      <c r="G1862" s="390"/>
      <c r="H1862" s="390"/>
      <c r="I1862" s="390"/>
      <c r="J1862" s="389">
        <v>2115918</v>
      </c>
      <c r="K1862" s="389"/>
      <c r="L1862" s="389">
        <v>124743.965</v>
      </c>
      <c r="M1862" s="389">
        <v>3</v>
      </c>
      <c r="N1862" s="389">
        <v>2166706.5</v>
      </c>
      <c r="O1862" s="389"/>
      <c r="P1862" s="389">
        <v>215982.236</v>
      </c>
      <c r="Q1862" s="389">
        <v>3</v>
      </c>
      <c r="R1862" s="389">
        <v>2.3719509999999999E-2</v>
      </c>
      <c r="S1862" s="389">
        <v>4.4707499999999999E-3</v>
      </c>
      <c r="T1862" s="392">
        <f t="shared" si="29"/>
        <v>1.1859199890160812E-2</v>
      </c>
      <c r="U1862" s="389"/>
    </row>
    <row r="1863" spans="1:21">
      <c r="A1863" s="389" t="s">
        <v>2276</v>
      </c>
      <c r="B1863" s="389" t="s">
        <v>44</v>
      </c>
      <c r="C1863" s="389" t="s">
        <v>60</v>
      </c>
      <c r="D1863" s="389">
        <v>2</v>
      </c>
      <c r="E1863" s="389">
        <v>6.25E-2</v>
      </c>
      <c r="F1863" s="390"/>
      <c r="G1863" s="390" t="s">
        <v>100</v>
      </c>
      <c r="H1863" s="390" t="s">
        <v>100</v>
      </c>
      <c r="I1863" s="390"/>
      <c r="J1863" s="389">
        <v>2619099</v>
      </c>
      <c r="K1863" s="389"/>
      <c r="L1863" s="389">
        <v>271650.54100000003</v>
      </c>
      <c r="M1863" s="389">
        <v>3</v>
      </c>
      <c r="N1863" s="389">
        <v>2645779.5</v>
      </c>
      <c r="O1863" s="389"/>
      <c r="P1863" s="389">
        <v>39672.233500000002</v>
      </c>
      <c r="Q1863" s="389">
        <v>3</v>
      </c>
      <c r="R1863" s="389">
        <v>1.013536E-2</v>
      </c>
      <c r="S1863" s="389">
        <v>3.6608280000000001E-3</v>
      </c>
      <c r="T1863" s="392">
        <f t="shared" si="29"/>
        <v>5.0676383130208984E-3</v>
      </c>
      <c r="U1863" s="389"/>
    </row>
    <row r="1864" spans="1:21">
      <c r="A1864" s="389" t="s">
        <v>2276</v>
      </c>
      <c r="B1864" s="389" t="s">
        <v>44</v>
      </c>
      <c r="C1864" s="389" t="s">
        <v>60</v>
      </c>
      <c r="D1864" s="389">
        <v>4</v>
      </c>
      <c r="E1864" s="389">
        <v>0.125</v>
      </c>
      <c r="F1864" s="390"/>
      <c r="G1864" s="390"/>
      <c r="H1864" s="390" t="s">
        <v>100</v>
      </c>
      <c r="I1864" s="390"/>
      <c r="J1864" s="389">
        <v>2249394</v>
      </c>
      <c r="K1864" s="389"/>
      <c r="L1864" s="389">
        <v>108667.432</v>
      </c>
      <c r="M1864" s="389">
        <v>3</v>
      </c>
      <c r="N1864" s="389">
        <v>2487681</v>
      </c>
      <c r="O1864" s="389"/>
      <c r="P1864" s="389">
        <v>199959.21900000001</v>
      </c>
      <c r="Q1864" s="389">
        <v>3</v>
      </c>
      <c r="R1864" s="389">
        <v>0.1006901</v>
      </c>
      <c r="S1864" s="389">
        <v>2.931576E-3</v>
      </c>
      <c r="T1864" s="392">
        <f t="shared" si="29"/>
        <v>5.0302560124127232E-2</v>
      </c>
      <c r="U1864" s="389"/>
    </row>
    <row r="1865" spans="1:21">
      <c r="A1865" s="389" t="s">
        <v>2276</v>
      </c>
      <c r="B1865" s="389" t="s">
        <v>44</v>
      </c>
      <c r="C1865" s="389" t="s">
        <v>60</v>
      </c>
      <c r="D1865" s="389">
        <v>8</v>
      </c>
      <c r="E1865" s="389">
        <v>0.25</v>
      </c>
      <c r="F1865" s="390"/>
      <c r="G1865" s="390"/>
      <c r="H1865" s="390" t="s">
        <v>100</v>
      </c>
      <c r="I1865" s="390"/>
      <c r="J1865" s="389">
        <v>1820080.5</v>
      </c>
      <c r="K1865" s="389"/>
      <c r="L1865" s="389">
        <v>184001.976</v>
      </c>
      <c r="M1865" s="389">
        <v>3</v>
      </c>
      <c r="N1865" s="389">
        <v>1985235</v>
      </c>
      <c r="O1865" s="389"/>
      <c r="P1865" s="389">
        <v>115458.09</v>
      </c>
      <c r="Q1865" s="389">
        <v>3</v>
      </c>
      <c r="R1865" s="389">
        <v>8.6856559999999999E-2</v>
      </c>
      <c r="S1865" s="389">
        <v>4.5342339999999998E-3</v>
      </c>
      <c r="T1865" s="392">
        <f t="shared" si="29"/>
        <v>4.3401000521507346E-2</v>
      </c>
      <c r="U1865" s="389"/>
    </row>
    <row r="1866" spans="1:21">
      <c r="A1866" s="389" t="s">
        <v>2276</v>
      </c>
      <c r="B1866" s="389" t="s">
        <v>44</v>
      </c>
      <c r="C1866" s="389" t="s">
        <v>60</v>
      </c>
      <c r="D1866" s="389">
        <v>16</v>
      </c>
      <c r="E1866" s="389">
        <v>0.5</v>
      </c>
      <c r="F1866" s="390"/>
      <c r="G1866" s="390"/>
      <c r="H1866" s="390" t="s">
        <v>100</v>
      </c>
      <c r="I1866" s="390"/>
      <c r="J1866" s="389">
        <v>1728132</v>
      </c>
      <c r="K1866" s="389"/>
      <c r="L1866" s="389">
        <v>163962.52100000001</v>
      </c>
      <c r="M1866" s="389">
        <v>3</v>
      </c>
      <c r="N1866" s="389">
        <v>1620087</v>
      </c>
      <c r="O1866" s="389"/>
      <c r="P1866" s="389">
        <v>110831.98</v>
      </c>
      <c r="Q1866" s="389">
        <v>3</v>
      </c>
      <c r="R1866" s="389">
        <v>-6.4561199999999999E-2</v>
      </c>
      <c r="S1866" s="389">
        <v>4.5606689999999998E-3</v>
      </c>
      <c r="T1866" s="392">
        <f t="shared" si="29"/>
        <v>-3.2269394564692452E-2</v>
      </c>
      <c r="U1866" s="389"/>
    </row>
    <row r="1867" spans="1:21">
      <c r="A1867" s="389" t="s">
        <v>2276</v>
      </c>
      <c r="B1867" s="389" t="s">
        <v>44</v>
      </c>
      <c r="C1867" s="389" t="s">
        <v>60</v>
      </c>
      <c r="D1867" s="389">
        <v>32</v>
      </c>
      <c r="E1867" s="389">
        <v>1</v>
      </c>
      <c r="F1867" s="390"/>
      <c r="G1867" s="390"/>
      <c r="H1867" s="390" t="s">
        <v>100</v>
      </c>
      <c r="I1867" s="390" t="s">
        <v>100</v>
      </c>
      <c r="J1867" s="389">
        <v>1813465.5</v>
      </c>
      <c r="K1867" s="389"/>
      <c r="L1867" s="389">
        <v>192361.11300000001</v>
      </c>
      <c r="M1867" s="389">
        <v>3</v>
      </c>
      <c r="N1867" s="389">
        <v>1538575.5</v>
      </c>
      <c r="O1867" s="389"/>
      <c r="P1867" s="389">
        <v>75106.175600000002</v>
      </c>
      <c r="Q1867" s="389">
        <v>3</v>
      </c>
      <c r="R1867" s="389">
        <v>-0.16438267000000001</v>
      </c>
      <c r="S1867" s="389">
        <v>4.5448620000000002E-3</v>
      </c>
      <c r="T1867" s="392">
        <f t="shared" si="29"/>
        <v>-8.2006753497346846E-2</v>
      </c>
      <c r="U1867" s="389"/>
    </row>
    <row r="1868" spans="1:21">
      <c r="A1868" s="389" t="s">
        <v>2277</v>
      </c>
      <c r="B1868" s="389" t="s">
        <v>44</v>
      </c>
      <c r="C1868" s="389" t="s">
        <v>60</v>
      </c>
      <c r="D1868" s="389">
        <v>0</v>
      </c>
      <c r="E1868" s="389">
        <v>0</v>
      </c>
      <c r="F1868" s="390" t="s">
        <v>100</v>
      </c>
      <c r="G1868" s="390"/>
      <c r="H1868" s="390"/>
      <c r="I1868" s="390"/>
      <c r="J1868" s="389">
        <v>2147229</v>
      </c>
      <c r="K1868" s="389"/>
      <c r="L1868" s="389">
        <v>89667.620299999995</v>
      </c>
      <c r="M1868" s="389">
        <v>3</v>
      </c>
      <c r="N1868" s="389">
        <v>2232489</v>
      </c>
      <c r="O1868" s="389"/>
      <c r="P1868" s="389">
        <v>77741.600099999996</v>
      </c>
      <c r="Q1868" s="389">
        <v>3</v>
      </c>
      <c r="R1868" s="389">
        <v>3.8938929999999997E-2</v>
      </c>
      <c r="S1868" s="389">
        <v>9.8550099999999996E-4</v>
      </c>
      <c r="T1868" s="392">
        <f t="shared" si="29"/>
        <v>1.9467006779888569E-2</v>
      </c>
      <c r="U1868" s="389"/>
    </row>
    <row r="1869" spans="1:21">
      <c r="A1869" s="389" t="s">
        <v>2277</v>
      </c>
      <c r="B1869" s="389" t="s">
        <v>44</v>
      </c>
      <c r="C1869" s="389" t="s">
        <v>60</v>
      </c>
      <c r="D1869" s="389">
        <v>1</v>
      </c>
      <c r="E1869" s="389">
        <v>3.1300000000000001E-2</v>
      </c>
      <c r="F1869" s="390"/>
      <c r="G1869" s="390"/>
      <c r="H1869" s="390"/>
      <c r="I1869" s="390"/>
      <c r="J1869" s="389">
        <v>2115918</v>
      </c>
      <c r="K1869" s="389"/>
      <c r="L1869" s="389">
        <v>124743.965</v>
      </c>
      <c r="M1869" s="389">
        <v>3</v>
      </c>
      <c r="N1869" s="389">
        <v>2472613.5</v>
      </c>
      <c r="O1869" s="389"/>
      <c r="P1869" s="389">
        <v>74373.029800000004</v>
      </c>
      <c r="Q1869" s="389">
        <v>3</v>
      </c>
      <c r="R1869" s="389">
        <v>0.15578692999999999</v>
      </c>
      <c r="S1869" s="389">
        <v>1.4601410000000001E-3</v>
      </c>
      <c r="T1869" s="392">
        <f t="shared" si="29"/>
        <v>7.7736308446395105E-2</v>
      </c>
      <c r="U1869" s="389"/>
    </row>
    <row r="1870" spans="1:21">
      <c r="A1870" s="389" t="s">
        <v>2277</v>
      </c>
      <c r="B1870" s="389" t="s">
        <v>44</v>
      </c>
      <c r="C1870" s="389" t="s">
        <v>60</v>
      </c>
      <c r="D1870" s="389">
        <v>2</v>
      </c>
      <c r="E1870" s="389">
        <v>6.25E-2</v>
      </c>
      <c r="F1870" s="390"/>
      <c r="G1870" s="390" t="s">
        <v>100</v>
      </c>
      <c r="H1870" s="390" t="s">
        <v>100</v>
      </c>
      <c r="I1870" s="390"/>
      <c r="J1870" s="389">
        <v>2619099</v>
      </c>
      <c r="K1870" s="389"/>
      <c r="L1870" s="389">
        <v>271650.54100000003</v>
      </c>
      <c r="M1870" s="389">
        <v>3</v>
      </c>
      <c r="N1870" s="389">
        <v>2367141</v>
      </c>
      <c r="O1870" s="389"/>
      <c r="P1870" s="389">
        <v>130814.556</v>
      </c>
      <c r="Q1870" s="389">
        <v>3</v>
      </c>
      <c r="R1870" s="389">
        <v>-0.10114747</v>
      </c>
      <c r="S1870" s="389">
        <v>4.6038709999999998E-3</v>
      </c>
      <c r="T1870" s="392">
        <f t="shared" si="29"/>
        <v>-5.053066037735849E-2</v>
      </c>
      <c r="U1870" s="389"/>
    </row>
    <row r="1871" spans="1:21">
      <c r="A1871" s="389" t="s">
        <v>2277</v>
      </c>
      <c r="B1871" s="389" t="s">
        <v>44</v>
      </c>
      <c r="C1871" s="389" t="s">
        <v>60</v>
      </c>
      <c r="D1871" s="389">
        <v>4</v>
      </c>
      <c r="E1871" s="389">
        <v>0.125</v>
      </c>
      <c r="F1871" s="390"/>
      <c r="G1871" s="390"/>
      <c r="H1871" s="390" t="s">
        <v>100</v>
      </c>
      <c r="I1871" s="390"/>
      <c r="J1871" s="389">
        <v>2249394</v>
      </c>
      <c r="K1871" s="389"/>
      <c r="L1871" s="389">
        <v>108667.432</v>
      </c>
      <c r="M1871" s="389">
        <v>3</v>
      </c>
      <c r="N1871" s="389">
        <v>2160312</v>
      </c>
      <c r="O1871" s="389"/>
      <c r="P1871" s="389">
        <v>117913.359</v>
      </c>
      <c r="Q1871" s="389">
        <v>3</v>
      </c>
      <c r="R1871" s="389">
        <v>-4.0408189999999997E-2</v>
      </c>
      <c r="S1871" s="389">
        <v>1.7709920000000001E-3</v>
      </c>
      <c r="T1871" s="392">
        <f t="shared" si="29"/>
        <v>-2.0201346756450429E-2</v>
      </c>
      <c r="U1871" s="389"/>
    </row>
    <row r="1872" spans="1:21">
      <c r="A1872" s="389" t="s">
        <v>2277</v>
      </c>
      <c r="B1872" s="389" t="s">
        <v>44</v>
      </c>
      <c r="C1872" s="389" t="s">
        <v>60</v>
      </c>
      <c r="D1872" s="389">
        <v>8</v>
      </c>
      <c r="E1872" s="389">
        <v>0.25</v>
      </c>
      <c r="F1872" s="390"/>
      <c r="G1872" s="390"/>
      <c r="H1872" s="390" t="s">
        <v>100</v>
      </c>
      <c r="I1872" s="390"/>
      <c r="J1872" s="389">
        <v>1820080.5</v>
      </c>
      <c r="K1872" s="389"/>
      <c r="L1872" s="389">
        <v>184001.976</v>
      </c>
      <c r="M1872" s="389">
        <v>3</v>
      </c>
      <c r="N1872" s="389">
        <v>1804645.5</v>
      </c>
      <c r="O1872" s="389"/>
      <c r="P1872" s="389">
        <v>226705.886</v>
      </c>
      <c r="Q1872" s="389">
        <v>3</v>
      </c>
      <c r="R1872" s="389">
        <v>-8.5165599999999994E-3</v>
      </c>
      <c r="S1872" s="389">
        <v>8.6671890000000005E-3</v>
      </c>
      <c r="T1872" s="392">
        <f t="shared" si="29"/>
        <v>-4.2582528996674505E-3</v>
      </c>
      <c r="U1872" s="389"/>
    </row>
    <row r="1873" spans="1:21">
      <c r="A1873" s="389" t="s">
        <v>2277</v>
      </c>
      <c r="B1873" s="389" t="s">
        <v>44</v>
      </c>
      <c r="C1873" s="389" t="s">
        <v>60</v>
      </c>
      <c r="D1873" s="389">
        <v>16</v>
      </c>
      <c r="E1873" s="389">
        <v>0.5</v>
      </c>
      <c r="F1873" s="390"/>
      <c r="G1873" s="390"/>
      <c r="H1873" s="390" t="s">
        <v>100</v>
      </c>
      <c r="I1873" s="390"/>
      <c r="J1873" s="389">
        <v>1728132</v>
      </c>
      <c r="K1873" s="389"/>
      <c r="L1873" s="389">
        <v>163962.52100000001</v>
      </c>
      <c r="M1873" s="389">
        <v>3</v>
      </c>
      <c r="N1873" s="389">
        <v>1472719.5</v>
      </c>
      <c r="O1873" s="389"/>
      <c r="P1873" s="389" t="s">
        <v>16</v>
      </c>
      <c r="Q1873" s="389">
        <v>3</v>
      </c>
      <c r="R1873" s="389">
        <v>-0.15993035999999999</v>
      </c>
      <c r="S1873" s="389" t="s">
        <v>16</v>
      </c>
      <c r="T1873" s="392">
        <f t="shared" si="29"/>
        <v>-7.9795173253117177E-2</v>
      </c>
      <c r="U1873" s="389"/>
    </row>
    <row r="1874" spans="1:21">
      <c r="A1874" s="389" t="s">
        <v>2277</v>
      </c>
      <c r="B1874" s="389" t="s">
        <v>44</v>
      </c>
      <c r="C1874" s="389" t="s">
        <v>60</v>
      </c>
      <c r="D1874" s="389">
        <v>32</v>
      </c>
      <c r="E1874" s="389">
        <v>1</v>
      </c>
      <c r="F1874" s="390"/>
      <c r="G1874" s="390"/>
      <c r="H1874" s="390" t="s">
        <v>100</v>
      </c>
      <c r="I1874" s="390" t="s">
        <v>100</v>
      </c>
      <c r="J1874" s="389">
        <v>1813465.5</v>
      </c>
      <c r="K1874" s="389"/>
      <c r="L1874" s="389">
        <v>192361.11300000001</v>
      </c>
      <c r="M1874" s="389">
        <v>3</v>
      </c>
      <c r="N1874" s="389">
        <v>1625967</v>
      </c>
      <c r="O1874" s="389"/>
      <c r="P1874" s="389" t="s">
        <v>16</v>
      </c>
      <c r="Q1874" s="389">
        <v>3</v>
      </c>
      <c r="R1874" s="389">
        <v>-0.10913694</v>
      </c>
      <c r="S1874" s="389" t="s">
        <v>16</v>
      </c>
      <c r="T1874" s="392">
        <f t="shared" si="29"/>
        <v>-5.451437119350358E-2</v>
      </c>
      <c r="U1874" s="389"/>
    </row>
    <row r="1875" spans="1:21">
      <c r="A1875" s="389" t="s">
        <v>2278</v>
      </c>
      <c r="B1875" s="389" t="s">
        <v>44</v>
      </c>
      <c r="C1875" s="389" t="s">
        <v>60</v>
      </c>
      <c r="D1875" s="389">
        <v>0</v>
      </c>
      <c r="E1875" s="389">
        <v>0</v>
      </c>
      <c r="F1875" s="390" t="s">
        <v>100</v>
      </c>
      <c r="G1875" s="390"/>
      <c r="H1875" s="390"/>
      <c r="I1875" s="390"/>
      <c r="J1875" s="389">
        <v>2147229</v>
      </c>
      <c r="K1875" s="389"/>
      <c r="L1875" s="389">
        <v>89667.620299999995</v>
      </c>
      <c r="M1875" s="389">
        <v>3</v>
      </c>
      <c r="N1875" s="389">
        <v>2026689</v>
      </c>
      <c r="O1875" s="389"/>
      <c r="P1875" s="389">
        <v>91653.321200000006</v>
      </c>
      <c r="Q1875" s="389">
        <v>3</v>
      </c>
      <c r="R1875" s="389">
        <v>-5.777475E-2</v>
      </c>
      <c r="S1875" s="389">
        <v>1.263003E-3</v>
      </c>
      <c r="T1875" s="392">
        <f t="shared" si="29"/>
        <v>-2.8879340705782911E-2</v>
      </c>
      <c r="U1875" s="389"/>
    </row>
    <row r="1876" spans="1:21">
      <c r="A1876" s="389" t="s">
        <v>2278</v>
      </c>
      <c r="B1876" s="389" t="s">
        <v>44</v>
      </c>
      <c r="C1876" s="389" t="s">
        <v>60</v>
      </c>
      <c r="D1876" s="389">
        <v>1</v>
      </c>
      <c r="E1876" s="389">
        <v>3.1300000000000001E-2</v>
      </c>
      <c r="F1876" s="390"/>
      <c r="G1876" s="390"/>
      <c r="H1876" s="390"/>
      <c r="I1876" s="390"/>
      <c r="J1876" s="389">
        <v>2115918</v>
      </c>
      <c r="K1876" s="389"/>
      <c r="L1876" s="389">
        <v>124743.965</v>
      </c>
      <c r="M1876" s="389">
        <v>3</v>
      </c>
      <c r="N1876" s="389">
        <v>2383825.5</v>
      </c>
      <c r="O1876" s="389"/>
      <c r="P1876" s="389">
        <v>199606.948</v>
      </c>
      <c r="Q1876" s="389">
        <v>3</v>
      </c>
      <c r="R1876" s="389">
        <v>0.11921779</v>
      </c>
      <c r="S1876" s="389">
        <v>3.4956850000000001E-3</v>
      </c>
      <c r="T1876" s="392">
        <f t="shared" si="29"/>
        <v>5.9538393688440244E-2</v>
      </c>
      <c r="U1876" s="389"/>
    </row>
    <row r="1877" spans="1:21">
      <c r="A1877" s="389" t="s">
        <v>2278</v>
      </c>
      <c r="B1877" s="389" t="s">
        <v>44</v>
      </c>
      <c r="C1877" s="389" t="s">
        <v>60</v>
      </c>
      <c r="D1877" s="389">
        <v>2</v>
      </c>
      <c r="E1877" s="389">
        <v>6.25E-2</v>
      </c>
      <c r="F1877" s="390"/>
      <c r="G1877" s="390" t="s">
        <v>100</v>
      </c>
      <c r="H1877" s="390" t="s">
        <v>100</v>
      </c>
      <c r="I1877" s="390"/>
      <c r="J1877" s="389">
        <v>2619099</v>
      </c>
      <c r="K1877" s="389"/>
      <c r="L1877" s="389">
        <v>271650.54100000003</v>
      </c>
      <c r="M1877" s="389">
        <v>3</v>
      </c>
      <c r="N1877" s="389">
        <v>2486799</v>
      </c>
      <c r="O1877" s="389"/>
      <c r="P1877" s="389">
        <v>162813.83199999999</v>
      </c>
      <c r="Q1877" s="389">
        <v>3</v>
      </c>
      <c r="R1877" s="389">
        <v>-5.1834020000000001E-2</v>
      </c>
      <c r="S1877" s="389">
        <v>5.0147109999999998E-3</v>
      </c>
      <c r="T1877" s="392">
        <f t="shared" si="29"/>
        <v>-2.5911210917256868E-2</v>
      </c>
      <c r="U1877" s="389"/>
    </row>
    <row r="1878" spans="1:21">
      <c r="A1878" s="389" t="s">
        <v>2278</v>
      </c>
      <c r="B1878" s="389" t="s">
        <v>44</v>
      </c>
      <c r="C1878" s="389" t="s">
        <v>60</v>
      </c>
      <c r="D1878" s="389">
        <v>4</v>
      </c>
      <c r="E1878" s="389">
        <v>0.125</v>
      </c>
      <c r="F1878" s="390"/>
      <c r="G1878" s="390"/>
      <c r="H1878" s="390" t="s">
        <v>100</v>
      </c>
      <c r="I1878" s="390"/>
      <c r="J1878" s="389">
        <v>2249394</v>
      </c>
      <c r="K1878" s="389"/>
      <c r="L1878" s="389">
        <v>108667.432</v>
      </c>
      <c r="M1878" s="389">
        <v>3</v>
      </c>
      <c r="N1878" s="389">
        <v>2172880.5</v>
      </c>
      <c r="O1878" s="389"/>
      <c r="P1878" s="389">
        <v>185391.37700000001</v>
      </c>
      <c r="Q1878" s="389">
        <v>3</v>
      </c>
      <c r="R1878" s="389">
        <v>-3.4607140000000002E-2</v>
      </c>
      <c r="S1878" s="389">
        <v>3.2044729999999998E-3</v>
      </c>
      <c r="T1878" s="392">
        <f t="shared" si="29"/>
        <v>-1.7301843203084748E-2</v>
      </c>
      <c r="U1878" s="389"/>
    </row>
    <row r="1879" spans="1:21">
      <c r="A1879" s="389" t="s">
        <v>2278</v>
      </c>
      <c r="B1879" s="389" t="s">
        <v>44</v>
      </c>
      <c r="C1879" s="389" t="s">
        <v>60</v>
      </c>
      <c r="D1879" s="389">
        <v>8</v>
      </c>
      <c r="E1879" s="389">
        <v>0.25</v>
      </c>
      <c r="F1879" s="390"/>
      <c r="G1879" s="390"/>
      <c r="H1879" s="390" t="s">
        <v>100</v>
      </c>
      <c r="I1879" s="390"/>
      <c r="J1879" s="389">
        <v>1820080.5</v>
      </c>
      <c r="K1879" s="389"/>
      <c r="L1879" s="389">
        <v>184001.976</v>
      </c>
      <c r="M1879" s="389">
        <v>3</v>
      </c>
      <c r="N1879" s="389">
        <v>1625232</v>
      </c>
      <c r="O1879" s="389"/>
      <c r="P1879" s="389">
        <v>373443.837</v>
      </c>
      <c r="Q1879" s="389">
        <v>3</v>
      </c>
      <c r="R1879" s="389">
        <v>-0.11323016</v>
      </c>
      <c r="S1879" s="389">
        <v>2.1006198E-2</v>
      </c>
      <c r="T1879" s="392">
        <f t="shared" si="29"/>
        <v>-5.655466666666667E-2</v>
      </c>
      <c r="U1879" s="389"/>
    </row>
    <row r="1880" spans="1:21">
      <c r="A1880" s="389" t="s">
        <v>2278</v>
      </c>
      <c r="B1880" s="389" t="s">
        <v>44</v>
      </c>
      <c r="C1880" s="389" t="s">
        <v>60</v>
      </c>
      <c r="D1880" s="389">
        <v>16</v>
      </c>
      <c r="E1880" s="389">
        <v>0.5</v>
      </c>
      <c r="F1880" s="390"/>
      <c r="G1880" s="390"/>
      <c r="H1880" s="390" t="s">
        <v>100</v>
      </c>
      <c r="I1880" s="390"/>
      <c r="J1880" s="389">
        <v>1728132</v>
      </c>
      <c r="K1880" s="389"/>
      <c r="L1880" s="389">
        <v>163962.52100000001</v>
      </c>
      <c r="M1880" s="389">
        <v>3</v>
      </c>
      <c r="N1880" s="389">
        <v>1589070</v>
      </c>
      <c r="O1880" s="389"/>
      <c r="P1880" s="389">
        <v>257067.85500000001</v>
      </c>
      <c r="Q1880" s="389">
        <v>3</v>
      </c>
      <c r="R1880" s="389">
        <v>-8.3892120000000001E-2</v>
      </c>
      <c r="S1880" s="389">
        <v>1.1724091000000001E-2</v>
      </c>
      <c r="T1880" s="392">
        <f t="shared" si="29"/>
        <v>-4.1921474785074894E-2</v>
      </c>
      <c r="U1880" s="389"/>
    </row>
    <row r="1881" spans="1:21">
      <c r="A1881" s="389" t="s">
        <v>2278</v>
      </c>
      <c r="B1881" s="389" t="s">
        <v>44</v>
      </c>
      <c r="C1881" s="389" t="s">
        <v>60</v>
      </c>
      <c r="D1881" s="389">
        <v>32</v>
      </c>
      <c r="E1881" s="389">
        <v>1</v>
      </c>
      <c r="F1881" s="390"/>
      <c r="G1881" s="390"/>
      <c r="H1881" s="390" t="s">
        <v>100</v>
      </c>
      <c r="I1881" s="390" t="s">
        <v>100</v>
      </c>
      <c r="J1881" s="389">
        <v>1813465.5</v>
      </c>
      <c r="K1881" s="389"/>
      <c r="L1881" s="389">
        <v>192361.11300000001</v>
      </c>
      <c r="M1881" s="389">
        <v>3</v>
      </c>
      <c r="N1881" s="389">
        <v>1492050</v>
      </c>
      <c r="O1881" s="389"/>
      <c r="P1881" s="389">
        <v>165733.927</v>
      </c>
      <c r="Q1881" s="389">
        <v>3</v>
      </c>
      <c r="R1881" s="389">
        <v>-0.19508864000000001</v>
      </c>
      <c r="S1881" s="389">
        <v>7.8633220000000007E-3</v>
      </c>
      <c r="T1881" s="392">
        <f t="shared" si="29"/>
        <v>-9.7236119449447447E-2</v>
      </c>
      <c r="U1881" s="389"/>
    </row>
    <row r="1882" spans="1:21">
      <c r="A1882" s="389" t="s">
        <v>1160</v>
      </c>
      <c r="B1882" s="389" t="s">
        <v>44</v>
      </c>
      <c r="C1882" s="389" t="s">
        <v>60</v>
      </c>
      <c r="D1882" s="389">
        <v>0.5</v>
      </c>
      <c r="E1882" s="389">
        <v>5.5599999999999997E-2</v>
      </c>
      <c r="F1882" s="390"/>
      <c r="G1882" s="390" t="s">
        <v>100</v>
      </c>
      <c r="H1882" s="390" t="s">
        <v>100</v>
      </c>
      <c r="I1882" s="390"/>
      <c r="J1882" s="389">
        <v>11.685180900000001</v>
      </c>
      <c r="K1882" s="389">
        <v>0.31998639000000001</v>
      </c>
      <c r="L1882" s="389">
        <v>0.55423268999999997</v>
      </c>
      <c r="M1882" s="389">
        <v>3</v>
      </c>
      <c r="N1882" s="389">
        <v>11.845174</v>
      </c>
      <c r="O1882" s="389">
        <v>1.44746635</v>
      </c>
      <c r="P1882" s="389">
        <v>2.5070852600000002</v>
      </c>
      <c r="Q1882" s="389">
        <v>3</v>
      </c>
      <c r="R1882" s="389">
        <v>0.1599932</v>
      </c>
      <c r="S1882" s="389">
        <v>1.5682432999999999E-2</v>
      </c>
      <c r="T1882" s="392">
        <f t="shared" si="29"/>
        <v>6.7994342065788157E-3</v>
      </c>
      <c r="U1882" s="389"/>
    </row>
    <row r="1883" spans="1:21">
      <c r="A1883" s="389" t="s">
        <v>1160</v>
      </c>
      <c r="B1883" s="389" t="s">
        <v>44</v>
      </c>
      <c r="C1883" s="389" t="s">
        <v>60</v>
      </c>
      <c r="D1883" s="389">
        <v>3</v>
      </c>
      <c r="E1883" s="389">
        <v>0.33329999999999999</v>
      </c>
      <c r="F1883" s="390"/>
      <c r="G1883" s="390"/>
      <c r="H1883" s="390" t="s">
        <v>100</v>
      </c>
      <c r="I1883" s="390"/>
      <c r="J1883" s="389">
        <v>12.429391600000001</v>
      </c>
      <c r="K1883" s="389">
        <v>0.21332425999999999</v>
      </c>
      <c r="L1883" s="389">
        <v>0.36948846000000002</v>
      </c>
      <c r="M1883" s="389">
        <v>3</v>
      </c>
      <c r="N1883" s="389">
        <v>12.26</v>
      </c>
      <c r="O1883" s="389">
        <v>0.22259509999999999</v>
      </c>
      <c r="P1883" s="389">
        <v>0.38554602999999998</v>
      </c>
      <c r="Q1883" s="389">
        <v>3</v>
      </c>
      <c r="R1883" s="389">
        <v>-0.16939162999999999</v>
      </c>
      <c r="S1883" s="389">
        <v>6.2421299999999998E-4</v>
      </c>
      <c r="T1883" s="392">
        <f t="shared" si="29"/>
        <v>-6.8609062039422979E-3</v>
      </c>
      <c r="U1883" s="389"/>
    </row>
    <row r="1884" spans="1:21">
      <c r="A1884" s="389" t="s">
        <v>1160</v>
      </c>
      <c r="B1884" s="389" t="s">
        <v>44</v>
      </c>
      <c r="C1884" s="389" t="s">
        <v>60</v>
      </c>
      <c r="D1884" s="389">
        <v>6</v>
      </c>
      <c r="E1884" s="389">
        <v>0.66669999999999996</v>
      </c>
      <c r="F1884" s="390"/>
      <c r="G1884" s="390"/>
      <c r="H1884" s="390" t="s">
        <v>100</v>
      </c>
      <c r="I1884" s="390"/>
      <c r="J1884" s="389">
        <v>12.6936228</v>
      </c>
      <c r="K1884" s="389">
        <v>0.29332086000000002</v>
      </c>
      <c r="L1884" s="389">
        <v>0.50804663000000005</v>
      </c>
      <c r="M1884" s="389">
        <v>3</v>
      </c>
      <c r="N1884" s="389">
        <v>13.013609199999999</v>
      </c>
      <c r="O1884" s="389">
        <v>0.39998298999999998</v>
      </c>
      <c r="P1884" s="389">
        <v>0.69279086000000001</v>
      </c>
      <c r="Q1884" s="389">
        <v>3</v>
      </c>
      <c r="R1884" s="389">
        <v>0.31998639000000001</v>
      </c>
      <c r="S1884" s="389">
        <v>1.4786529999999999E-3</v>
      </c>
      <c r="T1884" s="392">
        <f t="shared" si="29"/>
        <v>1.2447329996477236E-2</v>
      </c>
      <c r="U1884" s="389"/>
    </row>
    <row r="1885" spans="1:21">
      <c r="A1885" s="389" t="s">
        <v>1160</v>
      </c>
      <c r="B1885" s="389" t="s">
        <v>44</v>
      </c>
      <c r="C1885" s="389" t="s">
        <v>60</v>
      </c>
      <c r="D1885" s="389">
        <v>9</v>
      </c>
      <c r="E1885" s="389">
        <v>1</v>
      </c>
      <c r="F1885" s="390"/>
      <c r="G1885" s="390"/>
      <c r="H1885" s="390" t="s">
        <v>100</v>
      </c>
      <c r="I1885" s="390" t="s">
        <v>100</v>
      </c>
      <c r="J1885" s="389">
        <v>12.184426</v>
      </c>
      <c r="K1885" s="389">
        <v>0.50664511999999995</v>
      </c>
      <c r="L1885" s="389">
        <v>0.87753508999999996</v>
      </c>
      <c r="M1885" s="389">
        <v>3</v>
      </c>
      <c r="N1885" s="389">
        <v>12.3178812</v>
      </c>
      <c r="O1885" s="389">
        <v>0.71996937999999999</v>
      </c>
      <c r="P1885" s="389">
        <v>1.24702354</v>
      </c>
      <c r="Q1885" s="389">
        <v>3</v>
      </c>
      <c r="R1885" s="389">
        <v>0.13345525</v>
      </c>
      <c r="S1885" s="389">
        <v>5.1453109999999996E-3</v>
      </c>
      <c r="T1885" s="392">
        <f t="shared" si="29"/>
        <v>5.4466381027171275E-3</v>
      </c>
      <c r="U1885" s="389"/>
    </row>
    <row r="1886" spans="1:21">
      <c r="A1886" s="389" t="s">
        <v>2279</v>
      </c>
      <c r="B1886" s="389" t="s">
        <v>44</v>
      </c>
      <c r="C1886" s="389" t="s">
        <v>60</v>
      </c>
      <c r="D1886" s="389">
        <v>0.5</v>
      </c>
      <c r="E1886" s="389">
        <v>5.5599999999999997E-2</v>
      </c>
      <c r="F1886" s="390"/>
      <c r="G1886" s="390" t="s">
        <v>100</v>
      </c>
      <c r="H1886" s="390" t="s">
        <v>100</v>
      </c>
      <c r="I1886" s="390"/>
      <c r="J1886" s="389">
        <v>12.184426</v>
      </c>
      <c r="K1886" s="389">
        <v>0.50664511999999995</v>
      </c>
      <c r="L1886" s="389">
        <v>0.87753508999999996</v>
      </c>
      <c r="M1886" s="389">
        <v>3</v>
      </c>
      <c r="N1886" s="389">
        <v>10.7444872</v>
      </c>
      <c r="O1886" s="389">
        <v>0.55984860000000003</v>
      </c>
      <c r="P1886" s="389">
        <v>0.96968622000000004</v>
      </c>
      <c r="Q1886" s="389">
        <v>3</v>
      </c>
      <c r="R1886" s="389">
        <v>-1.43993876</v>
      </c>
      <c r="S1886" s="389">
        <v>4.44401E-3</v>
      </c>
      <c r="T1886" s="392">
        <f t="shared" si="29"/>
        <v>-6.280013306518166E-2</v>
      </c>
      <c r="U1886" s="389"/>
    </row>
    <row r="1887" spans="1:21">
      <c r="A1887" s="389" t="s">
        <v>2279</v>
      </c>
      <c r="B1887" s="389" t="s">
        <v>44</v>
      </c>
      <c r="C1887" s="389" t="s">
        <v>60</v>
      </c>
      <c r="D1887" s="389">
        <v>3</v>
      </c>
      <c r="E1887" s="389">
        <v>0.33329999999999999</v>
      </c>
      <c r="F1887" s="390"/>
      <c r="G1887" s="390"/>
      <c r="H1887" s="390" t="s">
        <v>100</v>
      </c>
      <c r="I1887" s="390"/>
      <c r="J1887" s="389">
        <v>11.5154911</v>
      </c>
      <c r="K1887" s="389">
        <v>0.39985540000000003</v>
      </c>
      <c r="L1887" s="389">
        <v>0.69256987000000003</v>
      </c>
      <c r="M1887" s="389">
        <v>3</v>
      </c>
      <c r="N1887" s="389">
        <v>11.515363499999999</v>
      </c>
      <c r="O1887" s="389">
        <v>0.90650052000000003</v>
      </c>
      <c r="P1887" s="389">
        <v>1.5701049600000001</v>
      </c>
      <c r="Q1887" s="389">
        <v>3</v>
      </c>
      <c r="R1887" s="389">
        <v>-1.2758999999999999E-4</v>
      </c>
      <c r="S1887" s="389">
        <v>7.4026949999999999E-3</v>
      </c>
      <c r="T1887" s="392">
        <f t="shared" si="29"/>
        <v>-5.5403936248541405E-6</v>
      </c>
      <c r="U1887" s="389"/>
    </row>
    <row r="1888" spans="1:21">
      <c r="A1888" s="389" t="s">
        <v>2279</v>
      </c>
      <c r="B1888" s="389" t="s">
        <v>44</v>
      </c>
      <c r="C1888" s="389" t="s">
        <v>60</v>
      </c>
      <c r="D1888" s="389">
        <v>6</v>
      </c>
      <c r="E1888" s="389">
        <v>0.66669999999999996</v>
      </c>
      <c r="F1888" s="390"/>
      <c r="G1888" s="390"/>
      <c r="H1888" s="390" t="s">
        <v>100</v>
      </c>
      <c r="I1888" s="390"/>
      <c r="J1888" s="389">
        <v>11.459608299999999</v>
      </c>
      <c r="K1888" s="389">
        <v>0.93329364000000004</v>
      </c>
      <c r="L1888" s="389">
        <v>1.6165119999999999</v>
      </c>
      <c r="M1888" s="389">
        <v>3</v>
      </c>
      <c r="N1888" s="389">
        <v>10.4461905</v>
      </c>
      <c r="O1888" s="389">
        <v>0.34665192</v>
      </c>
      <c r="P1888" s="389">
        <v>0.60041873999999995</v>
      </c>
      <c r="Q1888" s="389">
        <v>3</v>
      </c>
      <c r="R1888" s="389">
        <v>-1.0134178199999999</v>
      </c>
      <c r="S1888" s="389">
        <v>7.7340159999999998E-3</v>
      </c>
      <c r="T1888" s="392">
        <f t="shared" si="29"/>
        <v>-4.6262535744644895E-2</v>
      </c>
      <c r="U1888" s="389"/>
    </row>
    <row r="1889" spans="1:21">
      <c r="A1889" s="389" t="s">
        <v>2279</v>
      </c>
      <c r="B1889" s="389" t="s">
        <v>44</v>
      </c>
      <c r="C1889" s="389" t="s">
        <v>60</v>
      </c>
      <c r="D1889" s="389">
        <v>9</v>
      </c>
      <c r="E1889" s="389">
        <v>1</v>
      </c>
      <c r="F1889" s="390"/>
      <c r="G1889" s="390"/>
      <c r="H1889" s="390" t="s">
        <v>100</v>
      </c>
      <c r="I1889" s="390" t="s">
        <v>100</v>
      </c>
      <c r="J1889" s="389">
        <v>12.897378099999999</v>
      </c>
      <c r="K1889" s="389">
        <v>0.1026219</v>
      </c>
      <c r="L1889" s="389">
        <v>0.17774634</v>
      </c>
      <c r="M1889" s="389">
        <v>3</v>
      </c>
      <c r="N1889" s="389">
        <v>10.92</v>
      </c>
      <c r="O1889" s="389">
        <v>0.85742573</v>
      </c>
      <c r="P1889" s="389">
        <v>1.48510494</v>
      </c>
      <c r="Q1889" s="389">
        <v>3</v>
      </c>
      <c r="R1889" s="389">
        <v>-1.9773780999999999</v>
      </c>
      <c r="S1889" s="389">
        <v>6.2285190000000001E-3</v>
      </c>
      <c r="T1889" s="392">
        <f t="shared" si="29"/>
        <v>-8.302249272349585E-2</v>
      </c>
      <c r="U1889" s="389"/>
    </row>
    <row r="1890" spans="1:21">
      <c r="A1890" s="389" t="s">
        <v>2280</v>
      </c>
      <c r="B1890" s="389" t="s">
        <v>44</v>
      </c>
      <c r="C1890" s="389" t="s">
        <v>60</v>
      </c>
      <c r="D1890" s="389">
        <v>0.5</v>
      </c>
      <c r="E1890" s="389">
        <v>8.3299999999999999E-2</v>
      </c>
      <c r="F1890" s="390"/>
      <c r="G1890" s="390" t="s">
        <v>100</v>
      </c>
      <c r="H1890" s="390" t="s">
        <v>100</v>
      </c>
      <c r="I1890" s="390"/>
      <c r="J1890" s="389">
        <v>12.897378099999999</v>
      </c>
      <c r="K1890" s="389">
        <v>0.1026219</v>
      </c>
      <c r="L1890" s="389">
        <v>0.17774634</v>
      </c>
      <c r="M1890" s="389">
        <v>3</v>
      </c>
      <c r="N1890" s="389">
        <v>10.923873499999999</v>
      </c>
      <c r="O1890" s="389">
        <v>0.99612648000000004</v>
      </c>
      <c r="P1890" s="389">
        <v>1.7253416800000001</v>
      </c>
      <c r="Q1890" s="389">
        <v>3</v>
      </c>
      <c r="R1890" s="389">
        <v>-1.97350458</v>
      </c>
      <c r="S1890" s="389">
        <v>8.378567E-3</v>
      </c>
      <c r="T1890" s="392">
        <f t="shared" si="29"/>
        <v>-8.2846385787722437E-2</v>
      </c>
      <c r="U1890" s="389"/>
    </row>
    <row r="1891" spans="1:21">
      <c r="A1891" s="389" t="s">
        <v>2280</v>
      </c>
      <c r="B1891" s="389" t="s">
        <v>44</v>
      </c>
      <c r="C1891" s="389" t="s">
        <v>60</v>
      </c>
      <c r="D1891" s="389">
        <v>3</v>
      </c>
      <c r="E1891" s="389">
        <v>0.5</v>
      </c>
      <c r="F1891" s="390"/>
      <c r="G1891" s="390"/>
      <c r="H1891" s="390" t="s">
        <v>100</v>
      </c>
      <c r="I1891" s="390"/>
      <c r="J1891" s="389">
        <v>12.9216195</v>
      </c>
      <c r="K1891" s="389">
        <v>0.50894167000000001</v>
      </c>
      <c r="L1891" s="389">
        <v>0.88151283000000002</v>
      </c>
      <c r="M1891" s="389">
        <v>3</v>
      </c>
      <c r="N1891" s="389">
        <v>10.7350458</v>
      </c>
      <c r="O1891" s="389">
        <v>0.29319327000000001</v>
      </c>
      <c r="P1891" s="389">
        <v>0.50782563999999997</v>
      </c>
      <c r="Q1891" s="389">
        <v>3</v>
      </c>
      <c r="R1891" s="389">
        <v>-2.18657367</v>
      </c>
      <c r="S1891" s="389">
        <v>2.2972560000000001E-3</v>
      </c>
      <c r="T1891" s="392">
        <f t="shared" si="29"/>
        <v>-9.2429498083147002E-2</v>
      </c>
      <c r="U1891" s="389"/>
    </row>
    <row r="1892" spans="1:21">
      <c r="A1892" s="389" t="s">
        <v>2280</v>
      </c>
      <c r="B1892" s="389" t="s">
        <v>44</v>
      </c>
      <c r="C1892" s="389" t="s">
        <v>60</v>
      </c>
      <c r="D1892" s="389">
        <v>6</v>
      </c>
      <c r="E1892" s="389">
        <v>1</v>
      </c>
      <c r="F1892" s="390"/>
      <c r="G1892" s="390"/>
      <c r="H1892" s="390" t="s">
        <v>100</v>
      </c>
      <c r="I1892" s="390" t="s">
        <v>100</v>
      </c>
      <c r="J1892" s="389">
        <v>12.545877900000001</v>
      </c>
      <c r="K1892" s="389">
        <v>0.58906586000000005</v>
      </c>
      <c r="L1892" s="389">
        <v>1.02029199</v>
      </c>
      <c r="M1892" s="389">
        <v>3</v>
      </c>
      <c r="N1892" s="389">
        <v>12.119357000000001</v>
      </c>
      <c r="O1892" s="389">
        <v>0.71996937999999999</v>
      </c>
      <c r="P1892" s="389">
        <v>1.24702354</v>
      </c>
      <c r="Q1892" s="389">
        <v>3</v>
      </c>
      <c r="R1892" s="389">
        <v>-0.42652093000000002</v>
      </c>
      <c r="S1892" s="389">
        <v>5.733719E-3</v>
      </c>
      <c r="T1892" s="392">
        <f t="shared" si="29"/>
        <v>-1.729239156769595E-2</v>
      </c>
      <c r="U1892" s="389"/>
    </row>
    <row r="1893" spans="1:21">
      <c r="A1893" s="389" t="s">
        <v>1161</v>
      </c>
      <c r="B1893" s="389" t="s">
        <v>44</v>
      </c>
      <c r="C1893" s="389" t="s">
        <v>60</v>
      </c>
      <c r="D1893" s="389">
        <v>0.5</v>
      </c>
      <c r="E1893" s="389">
        <v>5.5599999999999997E-2</v>
      </c>
      <c r="F1893" s="390"/>
      <c r="G1893" s="390" t="s">
        <v>100</v>
      </c>
      <c r="H1893" s="390" t="s">
        <v>100</v>
      </c>
      <c r="I1893" s="390"/>
      <c r="J1893" s="389">
        <v>13.2555128</v>
      </c>
      <c r="K1893" s="389">
        <v>0.69330385000000005</v>
      </c>
      <c r="L1893" s="389">
        <v>1.2008374900000001</v>
      </c>
      <c r="M1893" s="389">
        <v>3</v>
      </c>
      <c r="N1893" s="389">
        <v>12.882450499999999</v>
      </c>
      <c r="O1893" s="389">
        <v>0.26652774000000001</v>
      </c>
      <c r="P1893" s="389">
        <v>0.46163958999999999</v>
      </c>
      <c r="Q1893" s="389">
        <v>3</v>
      </c>
      <c r="R1893" s="389">
        <v>-0.37306228000000002</v>
      </c>
      <c r="S1893" s="389">
        <v>3.1636530000000002E-3</v>
      </c>
      <c r="T1893" s="392">
        <f t="shared" si="29"/>
        <v>-1.427281443921841E-2</v>
      </c>
      <c r="U1893" s="389"/>
    </row>
    <row r="1894" spans="1:21">
      <c r="A1894" s="389" t="s">
        <v>1161</v>
      </c>
      <c r="B1894" s="389" t="s">
        <v>44</v>
      </c>
      <c r="C1894" s="389" t="s">
        <v>60</v>
      </c>
      <c r="D1894" s="389">
        <v>3</v>
      </c>
      <c r="E1894" s="389">
        <v>0.33329999999999999</v>
      </c>
      <c r="F1894" s="390"/>
      <c r="G1894" s="390"/>
      <c r="H1894" s="390" t="s">
        <v>100</v>
      </c>
      <c r="I1894" s="390"/>
      <c r="J1894" s="389">
        <v>13.146171300000001</v>
      </c>
      <c r="K1894" s="389">
        <v>0.26382865</v>
      </c>
      <c r="L1894" s="389">
        <v>0.45696462999999998</v>
      </c>
      <c r="M1894" s="389">
        <v>3</v>
      </c>
      <c r="N1894" s="389">
        <v>13.039764399999999</v>
      </c>
      <c r="O1894" s="389">
        <v>0.13320008</v>
      </c>
      <c r="P1894" s="389">
        <v>0.23070930000000001</v>
      </c>
      <c r="Q1894" s="389">
        <v>3</v>
      </c>
      <c r="R1894" s="389">
        <v>-0.10640695999999999</v>
      </c>
      <c r="S1894" s="389">
        <v>5.0710399999999997E-4</v>
      </c>
      <c r="T1894" s="392">
        <f t="shared" si="29"/>
        <v>-4.0635133767628322E-3</v>
      </c>
      <c r="U1894" s="389"/>
    </row>
    <row r="1895" spans="1:21">
      <c r="A1895" s="389" t="s">
        <v>1161</v>
      </c>
      <c r="B1895" s="389" t="s">
        <v>44</v>
      </c>
      <c r="C1895" s="389" t="s">
        <v>60</v>
      </c>
      <c r="D1895" s="389">
        <v>6</v>
      </c>
      <c r="E1895" s="389">
        <v>0.66669999999999996</v>
      </c>
      <c r="F1895" s="390"/>
      <c r="G1895" s="390"/>
      <c r="H1895" s="390" t="s">
        <v>100</v>
      </c>
      <c r="I1895" s="390"/>
      <c r="J1895" s="389">
        <v>14.077040800000001</v>
      </c>
      <c r="K1895" s="389">
        <v>0.37344504000000001</v>
      </c>
      <c r="L1895" s="389">
        <v>0.64682578999999996</v>
      </c>
      <c r="M1895" s="389">
        <v>3</v>
      </c>
      <c r="N1895" s="389">
        <v>13.8639718</v>
      </c>
      <c r="O1895" s="389">
        <v>0.31998639000000001</v>
      </c>
      <c r="P1895" s="389">
        <v>0.55423268999999997</v>
      </c>
      <c r="Q1895" s="389">
        <v>3</v>
      </c>
      <c r="R1895" s="389">
        <v>-0.21306908999999999</v>
      </c>
      <c r="S1895" s="389">
        <v>1.236476E-3</v>
      </c>
      <c r="T1895" s="392">
        <f t="shared" si="29"/>
        <v>-7.625672091783847E-3</v>
      </c>
      <c r="U1895" s="389"/>
    </row>
    <row r="1896" spans="1:21">
      <c r="A1896" s="389" t="s">
        <v>1161</v>
      </c>
      <c r="B1896" s="389" t="s">
        <v>44</v>
      </c>
      <c r="C1896" s="389" t="s">
        <v>60</v>
      </c>
      <c r="D1896" s="389">
        <v>9</v>
      </c>
      <c r="E1896" s="389">
        <v>1</v>
      </c>
      <c r="F1896" s="390"/>
      <c r="G1896" s="390"/>
      <c r="H1896" s="390" t="s">
        <v>100</v>
      </c>
      <c r="I1896" s="390" t="s">
        <v>100</v>
      </c>
      <c r="J1896" s="389">
        <v>14.2615306</v>
      </c>
      <c r="K1896" s="389">
        <v>0.53318306999999998</v>
      </c>
      <c r="L1896" s="389">
        <v>0.92350016000000001</v>
      </c>
      <c r="M1896" s="389">
        <v>3</v>
      </c>
      <c r="N1896" s="389">
        <v>14.1012822</v>
      </c>
      <c r="O1896" s="389">
        <v>0.77355562</v>
      </c>
      <c r="P1896" s="389">
        <v>1.3398376299999999</v>
      </c>
      <c r="Q1896" s="389">
        <v>3</v>
      </c>
      <c r="R1896" s="389">
        <v>-0.16024837</v>
      </c>
      <c r="S1896" s="389">
        <v>4.4070230000000004E-3</v>
      </c>
      <c r="T1896" s="392">
        <f t="shared" si="29"/>
        <v>-5.6499473846261259E-3</v>
      </c>
      <c r="U1896" s="389"/>
    </row>
    <row r="1897" spans="1:21">
      <c r="A1897" s="389" t="s">
        <v>2281</v>
      </c>
      <c r="B1897" s="389" t="s">
        <v>44</v>
      </c>
      <c r="C1897" s="389" t="s">
        <v>60</v>
      </c>
      <c r="D1897" s="389">
        <v>0.5</v>
      </c>
      <c r="E1897" s="389">
        <v>5.5599999999999997E-2</v>
      </c>
      <c r="F1897" s="390"/>
      <c r="G1897" s="390" t="s">
        <v>100</v>
      </c>
      <c r="H1897" s="390" t="s">
        <v>100</v>
      </c>
      <c r="I1897" s="390"/>
      <c r="J1897" s="389">
        <v>14.2615306</v>
      </c>
      <c r="K1897" s="389">
        <v>0.53318306999999998</v>
      </c>
      <c r="L1897" s="389">
        <v>0.92350016000000001</v>
      </c>
      <c r="M1897" s="389">
        <v>3</v>
      </c>
      <c r="N1897" s="389">
        <v>11.5948498</v>
      </c>
      <c r="O1897" s="389">
        <v>0.87996257</v>
      </c>
      <c r="P1897" s="389">
        <v>1.5241398900000001</v>
      </c>
      <c r="Q1897" s="389">
        <v>3</v>
      </c>
      <c r="R1897" s="389">
        <v>-2.6666808400000002</v>
      </c>
      <c r="S1897" s="389">
        <v>7.1573979999999997E-3</v>
      </c>
      <c r="T1897" s="392">
        <f t="shared" si="29"/>
        <v>-0.10313434281002457</v>
      </c>
      <c r="U1897" s="389"/>
    </row>
    <row r="1898" spans="1:21">
      <c r="A1898" s="389" t="s">
        <v>2281</v>
      </c>
      <c r="B1898" s="389" t="s">
        <v>44</v>
      </c>
      <c r="C1898" s="389" t="s">
        <v>60</v>
      </c>
      <c r="D1898" s="389">
        <v>3</v>
      </c>
      <c r="E1898" s="389">
        <v>0.33329999999999999</v>
      </c>
      <c r="F1898" s="390"/>
      <c r="G1898" s="390"/>
      <c r="H1898" s="390" t="s">
        <v>100</v>
      </c>
      <c r="I1898" s="390"/>
      <c r="J1898" s="389">
        <v>13.459012899999999</v>
      </c>
      <c r="K1898" s="389">
        <v>0.88021775000000002</v>
      </c>
      <c r="L1898" s="389">
        <v>1.5245818600000001</v>
      </c>
      <c r="M1898" s="389">
        <v>3</v>
      </c>
      <c r="N1898" s="389">
        <v>12.605843500000001</v>
      </c>
      <c r="O1898" s="389">
        <v>0.50626236000000002</v>
      </c>
      <c r="P1898" s="389">
        <v>0.87687212999999997</v>
      </c>
      <c r="Q1898" s="389">
        <v>3</v>
      </c>
      <c r="R1898" s="389">
        <v>-0.85316946000000005</v>
      </c>
      <c r="S1898" s="389">
        <v>5.8900439999999997E-3</v>
      </c>
      <c r="T1898" s="392">
        <f t="shared" si="29"/>
        <v>-3.2732557084028238E-2</v>
      </c>
      <c r="U1898" s="389"/>
    </row>
    <row r="1899" spans="1:21">
      <c r="A1899" s="389" t="s">
        <v>2281</v>
      </c>
      <c r="B1899" s="389" t="s">
        <v>44</v>
      </c>
      <c r="C1899" s="389" t="s">
        <v>60</v>
      </c>
      <c r="D1899" s="389">
        <v>6</v>
      </c>
      <c r="E1899" s="389">
        <v>0.66669999999999996</v>
      </c>
      <c r="F1899" s="390"/>
      <c r="G1899" s="390"/>
      <c r="H1899" s="390" t="s">
        <v>100</v>
      </c>
      <c r="I1899" s="390"/>
      <c r="J1899" s="389">
        <v>14.576668700000001</v>
      </c>
      <c r="K1899" s="389">
        <v>0.18665872999999999</v>
      </c>
      <c r="L1899" s="389">
        <v>0.32330239999999999</v>
      </c>
      <c r="M1899" s="389">
        <v>3</v>
      </c>
      <c r="N1899" s="389">
        <v>12.2831777</v>
      </c>
      <c r="O1899" s="389">
        <v>0.1599932</v>
      </c>
      <c r="P1899" s="389">
        <v>0.27711634000000002</v>
      </c>
      <c r="Q1899" s="389">
        <v>3</v>
      </c>
      <c r="R1899" s="389">
        <v>-2.2934909700000001</v>
      </c>
      <c r="S1899" s="389">
        <v>3.3363700000000002E-4</v>
      </c>
      <c r="T1899" s="392">
        <f t="shared" si="29"/>
        <v>-8.5387346072090753E-2</v>
      </c>
      <c r="U1899" s="389"/>
    </row>
    <row r="1900" spans="1:21">
      <c r="A1900" s="389" t="s">
        <v>2281</v>
      </c>
      <c r="B1900" s="389" t="s">
        <v>44</v>
      </c>
      <c r="C1900" s="389" t="s">
        <v>60</v>
      </c>
      <c r="D1900" s="389">
        <v>9</v>
      </c>
      <c r="E1900" s="389">
        <v>1</v>
      </c>
      <c r="F1900" s="390"/>
      <c r="G1900" s="390"/>
      <c r="H1900" s="390" t="s">
        <v>100</v>
      </c>
      <c r="I1900" s="390" t="s">
        <v>100</v>
      </c>
      <c r="J1900" s="389">
        <v>14.014013200000001</v>
      </c>
      <c r="K1900" s="389">
        <v>0.96021434000000006</v>
      </c>
      <c r="L1900" s="389">
        <v>1.6631400300000001</v>
      </c>
      <c r="M1900" s="389">
        <v>3</v>
      </c>
      <c r="N1900" s="389">
        <v>13.614157799999999</v>
      </c>
      <c r="O1900" s="389">
        <v>0.32011398000000002</v>
      </c>
      <c r="P1900" s="389">
        <v>0.55445367000000001</v>
      </c>
      <c r="Q1900" s="389">
        <v>3</v>
      </c>
      <c r="R1900" s="389">
        <v>-0.39985540000000003</v>
      </c>
      <c r="S1900" s="389">
        <v>5.2476140000000003E-3</v>
      </c>
      <c r="T1900" s="392">
        <f t="shared" si="29"/>
        <v>-1.4472742332454856E-2</v>
      </c>
      <c r="U1900" s="389"/>
    </row>
    <row r="1901" spans="1:21">
      <c r="A1901" s="389" t="s">
        <v>2282</v>
      </c>
      <c r="B1901" s="389" t="s">
        <v>44</v>
      </c>
      <c r="C1901" s="389" t="s">
        <v>60</v>
      </c>
      <c r="D1901" s="389">
        <v>0.5</v>
      </c>
      <c r="E1901" s="389">
        <v>8.3299999999999999E-2</v>
      </c>
      <c r="F1901" s="390"/>
      <c r="G1901" s="390" t="s">
        <v>100</v>
      </c>
      <c r="H1901" s="390" t="s">
        <v>100</v>
      </c>
      <c r="I1901" s="390"/>
      <c r="J1901" s="389">
        <v>13.958258000000001</v>
      </c>
      <c r="K1901" s="389">
        <v>0.64022794999999999</v>
      </c>
      <c r="L1901" s="389">
        <v>1.10890735</v>
      </c>
      <c r="M1901" s="389">
        <v>3</v>
      </c>
      <c r="N1901" s="389">
        <v>11.800774000000001</v>
      </c>
      <c r="O1901" s="389">
        <v>0.85342463000000002</v>
      </c>
      <c r="P1901" s="389">
        <v>1.47817482</v>
      </c>
      <c r="Q1901" s="389">
        <v>3</v>
      </c>
      <c r="R1901" s="389">
        <v>-2.1574840000000002</v>
      </c>
      <c r="S1901" s="389">
        <v>7.3339039999999996E-3</v>
      </c>
      <c r="T1901" s="392">
        <f t="shared" si="29"/>
        <v>-8.3756408237700863E-2</v>
      </c>
      <c r="U1901" s="389"/>
    </row>
    <row r="1902" spans="1:21">
      <c r="A1902" s="389" t="s">
        <v>2282</v>
      </c>
      <c r="B1902" s="389" t="s">
        <v>44</v>
      </c>
      <c r="C1902" s="389" t="s">
        <v>60</v>
      </c>
      <c r="D1902" s="389">
        <v>3</v>
      </c>
      <c r="E1902" s="389">
        <v>0.5</v>
      </c>
      <c r="F1902" s="390"/>
      <c r="G1902" s="390"/>
      <c r="H1902" s="390" t="s">
        <v>100</v>
      </c>
      <c r="I1902" s="390"/>
      <c r="J1902" s="389">
        <v>13.958258000000001</v>
      </c>
      <c r="K1902" s="389">
        <v>0.64022794999999999</v>
      </c>
      <c r="L1902" s="389">
        <v>1.10890735</v>
      </c>
      <c r="M1902" s="389">
        <v>3</v>
      </c>
      <c r="N1902" s="389">
        <v>13.052012700000001</v>
      </c>
      <c r="O1902" s="389">
        <v>5.3075890000000001E-2</v>
      </c>
      <c r="P1902" s="389">
        <v>9.1930139999999994E-2</v>
      </c>
      <c r="Q1902" s="389">
        <v>3</v>
      </c>
      <c r="R1902" s="389">
        <v>-0.90624534999999995</v>
      </c>
      <c r="S1902" s="389">
        <v>2.1203480000000002E-3</v>
      </c>
      <c r="T1902" s="392">
        <f t="shared" si="29"/>
        <v>-3.3551877730718195E-2</v>
      </c>
      <c r="U1902" s="389"/>
    </row>
    <row r="1903" spans="1:21">
      <c r="A1903" s="389" t="s">
        <v>2282</v>
      </c>
      <c r="B1903" s="389" t="s">
        <v>44</v>
      </c>
      <c r="C1903" s="389" t="s">
        <v>60</v>
      </c>
      <c r="D1903" s="389">
        <v>6</v>
      </c>
      <c r="E1903" s="389">
        <v>1</v>
      </c>
      <c r="F1903" s="390"/>
      <c r="G1903" s="390"/>
      <c r="H1903" s="390" t="s">
        <v>100</v>
      </c>
      <c r="I1903" s="390" t="s">
        <v>100</v>
      </c>
      <c r="J1903" s="389">
        <v>13.982882200000001</v>
      </c>
      <c r="K1903" s="389">
        <v>0.34626916000000002</v>
      </c>
      <c r="L1903" s="389">
        <v>0.59975579000000001</v>
      </c>
      <c r="M1903" s="389">
        <v>3</v>
      </c>
      <c r="N1903" s="389">
        <v>13.796223400000001</v>
      </c>
      <c r="O1903" s="389">
        <v>0.479852</v>
      </c>
      <c r="P1903" s="389">
        <v>0.83112803999999996</v>
      </c>
      <c r="Q1903" s="389">
        <v>3</v>
      </c>
      <c r="R1903" s="389">
        <v>-0.18665872999999999</v>
      </c>
      <c r="S1903" s="389">
        <v>1.8229909999999999E-3</v>
      </c>
      <c r="T1903" s="392">
        <f t="shared" si="29"/>
        <v>-6.7193956021391853E-3</v>
      </c>
      <c r="U1903" s="389"/>
    </row>
    <row r="1904" spans="1:21">
      <c r="A1904" s="389" t="s">
        <v>1183</v>
      </c>
      <c r="B1904" s="389" t="s">
        <v>44</v>
      </c>
      <c r="C1904" s="389" t="s">
        <v>73</v>
      </c>
      <c r="D1904" s="389">
        <v>0.5</v>
      </c>
      <c r="E1904" s="389">
        <v>5.5599999999999997E-2</v>
      </c>
      <c r="F1904" s="390"/>
      <c r="G1904" s="390" t="s">
        <v>100</v>
      </c>
      <c r="H1904" s="390" t="s">
        <v>100</v>
      </c>
      <c r="I1904" s="390"/>
      <c r="J1904" s="389">
        <v>110.558273</v>
      </c>
      <c r="K1904" s="389"/>
      <c r="L1904" s="389"/>
      <c r="M1904" s="389"/>
      <c r="N1904" s="389">
        <v>36.178107599999997</v>
      </c>
      <c r="O1904" s="389"/>
      <c r="P1904" s="389"/>
      <c r="Q1904" s="389"/>
      <c r="R1904" s="389">
        <v>-1.11708856</v>
      </c>
      <c r="S1904" s="389" t="s">
        <v>16</v>
      </c>
      <c r="T1904" s="392">
        <f t="shared" si="29"/>
        <v>-0.50689655214243445</v>
      </c>
      <c r="U1904" s="389"/>
    </row>
    <row r="1905" spans="1:21">
      <c r="A1905" s="389" t="s">
        <v>1183</v>
      </c>
      <c r="B1905" s="389" t="s">
        <v>44</v>
      </c>
      <c r="C1905" s="389" t="s">
        <v>73</v>
      </c>
      <c r="D1905" s="389">
        <v>3</v>
      </c>
      <c r="E1905" s="389">
        <v>0.33329999999999999</v>
      </c>
      <c r="F1905" s="390"/>
      <c r="G1905" s="390"/>
      <c r="H1905" s="390" t="s">
        <v>100</v>
      </c>
      <c r="I1905" s="390"/>
      <c r="J1905" s="389">
        <v>163.282172</v>
      </c>
      <c r="K1905" s="389"/>
      <c r="L1905" s="389"/>
      <c r="M1905" s="389"/>
      <c r="N1905" s="389">
        <v>43.2821724</v>
      </c>
      <c r="O1905" s="389"/>
      <c r="P1905" s="389"/>
      <c r="Q1905" s="389"/>
      <c r="R1905" s="389">
        <v>-1.327739</v>
      </c>
      <c r="S1905" s="389" t="s">
        <v>16</v>
      </c>
      <c r="T1905" s="392">
        <f t="shared" si="29"/>
        <v>-0.58093278367357959</v>
      </c>
      <c r="U1905" s="389"/>
    </row>
    <row r="1906" spans="1:21">
      <c r="A1906" s="389" t="s">
        <v>1183</v>
      </c>
      <c r="B1906" s="389" t="s">
        <v>44</v>
      </c>
      <c r="C1906" s="389" t="s">
        <v>73</v>
      </c>
      <c r="D1906" s="389">
        <v>6</v>
      </c>
      <c r="E1906" s="389">
        <v>0.66669999999999996</v>
      </c>
      <c r="F1906" s="390"/>
      <c r="G1906" s="390"/>
      <c r="H1906" s="390" t="s">
        <v>100</v>
      </c>
      <c r="I1906" s="390"/>
      <c r="J1906" s="389">
        <v>188.30831499999999</v>
      </c>
      <c r="K1906" s="389"/>
      <c r="L1906" s="389"/>
      <c r="M1906" s="389"/>
      <c r="N1906" s="389">
        <v>76.252319099999994</v>
      </c>
      <c r="O1906" s="389"/>
      <c r="P1906" s="389"/>
      <c r="Q1906" s="389"/>
      <c r="R1906" s="389">
        <v>-0.90403275999999999</v>
      </c>
      <c r="S1906" s="389" t="s">
        <v>16</v>
      </c>
      <c r="T1906" s="392">
        <f t="shared" si="29"/>
        <v>-0.42355506245741942</v>
      </c>
      <c r="U1906" s="389"/>
    </row>
    <row r="1907" spans="1:21">
      <c r="A1907" s="389" t="s">
        <v>1183</v>
      </c>
      <c r="B1907" s="389" t="s">
        <v>44</v>
      </c>
      <c r="C1907" s="389" t="s">
        <v>73</v>
      </c>
      <c r="D1907" s="389">
        <v>9</v>
      </c>
      <c r="E1907" s="389">
        <v>1</v>
      </c>
      <c r="F1907" s="390"/>
      <c r="G1907" s="390"/>
      <c r="H1907" s="390" t="s">
        <v>100</v>
      </c>
      <c r="I1907" s="390" t="s">
        <v>100</v>
      </c>
      <c r="J1907" s="389">
        <v>178.74515099999999</v>
      </c>
      <c r="K1907" s="389"/>
      <c r="L1907" s="389"/>
      <c r="M1907" s="389"/>
      <c r="N1907" s="389">
        <v>115.263957</v>
      </c>
      <c r="O1907" s="389"/>
      <c r="P1907" s="389"/>
      <c r="Q1907" s="389"/>
      <c r="R1907" s="389">
        <v>-0.43873627999999998</v>
      </c>
      <c r="S1907" s="389" t="s">
        <v>16</v>
      </c>
      <c r="T1907" s="392">
        <f t="shared" si="29"/>
        <v>-0.21591573958994492</v>
      </c>
      <c r="U1907" s="389"/>
    </row>
    <row r="1908" spans="1:21">
      <c r="A1908" s="389" t="s">
        <v>1184</v>
      </c>
      <c r="B1908" s="389" t="s">
        <v>44</v>
      </c>
      <c r="C1908" s="389" t="s">
        <v>73</v>
      </c>
      <c r="D1908" s="389">
        <v>0.5</v>
      </c>
      <c r="E1908" s="389">
        <v>5.5599999999999997E-2</v>
      </c>
      <c r="F1908" s="390"/>
      <c r="G1908" s="390" t="s">
        <v>100</v>
      </c>
      <c r="H1908" s="390" t="s">
        <v>100</v>
      </c>
      <c r="I1908" s="390"/>
      <c r="J1908" s="389">
        <v>97.250801100000004</v>
      </c>
      <c r="K1908" s="389"/>
      <c r="L1908" s="389"/>
      <c r="M1908" s="389"/>
      <c r="N1908" s="389">
        <v>55.608028300000001</v>
      </c>
      <c r="O1908" s="389"/>
      <c r="P1908" s="389"/>
      <c r="Q1908" s="389"/>
      <c r="R1908" s="389">
        <v>-0.55896564000000004</v>
      </c>
      <c r="S1908" s="389" t="s">
        <v>16</v>
      </c>
      <c r="T1908" s="392">
        <f t="shared" si="29"/>
        <v>-0.2724263489616911</v>
      </c>
      <c r="U1908" s="389"/>
    </row>
    <row r="1909" spans="1:21">
      <c r="A1909" s="389" t="s">
        <v>1184</v>
      </c>
      <c r="B1909" s="389" t="s">
        <v>44</v>
      </c>
      <c r="C1909" s="389" t="s">
        <v>73</v>
      </c>
      <c r="D1909" s="389">
        <v>3</v>
      </c>
      <c r="E1909" s="389">
        <v>0.33329999999999999</v>
      </c>
      <c r="F1909" s="390"/>
      <c r="G1909" s="390"/>
      <c r="H1909" s="390" t="s">
        <v>100</v>
      </c>
      <c r="I1909" s="390"/>
      <c r="J1909" s="389">
        <v>127.164783</v>
      </c>
      <c r="K1909" s="389"/>
      <c r="L1909" s="389"/>
      <c r="M1909" s="389"/>
      <c r="N1909" s="389">
        <v>33.951762500000001</v>
      </c>
      <c r="O1909" s="389"/>
      <c r="P1909" s="389"/>
      <c r="Q1909" s="389"/>
      <c r="R1909" s="389">
        <v>-1.3205429799999999</v>
      </c>
      <c r="S1909" s="389" t="s">
        <v>16</v>
      </c>
      <c r="T1909" s="392">
        <f t="shared" si="29"/>
        <v>-0.57854406082707377</v>
      </c>
      <c r="U1909" s="389"/>
    </row>
    <row r="1910" spans="1:21">
      <c r="A1910" s="389" t="s">
        <v>1184</v>
      </c>
      <c r="B1910" s="389" t="s">
        <v>44</v>
      </c>
      <c r="C1910" s="389" t="s">
        <v>73</v>
      </c>
      <c r="D1910" s="389">
        <v>6</v>
      </c>
      <c r="E1910" s="389">
        <v>0.66669999999999996</v>
      </c>
      <c r="F1910" s="390"/>
      <c r="G1910" s="390"/>
      <c r="H1910" s="390" t="s">
        <v>100</v>
      </c>
      <c r="I1910" s="390"/>
      <c r="J1910" s="389">
        <v>184.93843799999999</v>
      </c>
      <c r="K1910" s="389"/>
      <c r="L1910" s="389"/>
      <c r="M1910" s="389"/>
      <c r="N1910" s="389">
        <v>58.967785499999998</v>
      </c>
      <c r="O1910" s="389"/>
      <c r="P1910" s="389"/>
      <c r="Q1910" s="389"/>
      <c r="R1910" s="389">
        <v>-1.14303172</v>
      </c>
      <c r="S1910" s="389" t="s">
        <v>16</v>
      </c>
      <c r="T1910" s="392">
        <f t="shared" si="29"/>
        <v>-0.51647166149493517</v>
      </c>
      <c r="U1910" s="389"/>
    </row>
    <row r="1911" spans="1:21">
      <c r="A1911" s="389" t="s">
        <v>1184</v>
      </c>
      <c r="B1911" s="389" t="s">
        <v>44</v>
      </c>
      <c r="C1911" s="389" t="s">
        <v>73</v>
      </c>
      <c r="D1911" s="389">
        <v>9</v>
      </c>
      <c r="E1911" s="389">
        <v>1</v>
      </c>
      <c r="F1911" s="390"/>
      <c r="G1911" s="390"/>
      <c r="H1911" s="390" t="s">
        <v>100</v>
      </c>
      <c r="I1911" s="390" t="s">
        <v>100</v>
      </c>
      <c r="J1911" s="389">
        <v>108.918873</v>
      </c>
      <c r="K1911" s="389"/>
      <c r="L1911" s="389"/>
      <c r="M1911" s="389"/>
      <c r="N1911" s="389">
        <v>95.014336299999997</v>
      </c>
      <c r="O1911" s="389"/>
      <c r="P1911" s="389"/>
      <c r="Q1911" s="389"/>
      <c r="R1911" s="389">
        <v>-0.13657554</v>
      </c>
      <c r="S1911" s="389" t="s">
        <v>16</v>
      </c>
      <c r="T1911" s="392">
        <f t="shared" si="29"/>
        <v>-6.8181816721892829E-2</v>
      </c>
      <c r="U1911" s="389"/>
    </row>
    <row r="1912" spans="1:21">
      <c r="A1912" s="389" t="s">
        <v>2283</v>
      </c>
      <c r="B1912" s="389" t="s">
        <v>44</v>
      </c>
      <c r="C1912" s="389" t="s">
        <v>60</v>
      </c>
      <c r="D1912" s="389">
        <v>1</v>
      </c>
      <c r="E1912" s="389">
        <v>2.2000000000000001E-3</v>
      </c>
      <c r="F1912" s="390"/>
      <c r="G1912" s="390" t="s">
        <v>100</v>
      </c>
      <c r="H1912" s="390" t="s">
        <v>100</v>
      </c>
      <c r="I1912" s="390"/>
      <c r="J1912" s="389">
        <v>132178.21799999999</v>
      </c>
      <c r="K1912" s="389"/>
      <c r="L1912" s="389"/>
      <c r="M1912" s="389"/>
      <c r="N1912" s="389">
        <v>1485.14851</v>
      </c>
      <c r="O1912" s="389"/>
      <c r="P1912" s="389"/>
      <c r="Q1912" s="389"/>
      <c r="R1912" s="389">
        <v>-4.48863637</v>
      </c>
      <c r="S1912" s="389" t="s">
        <v>16</v>
      </c>
      <c r="T1912" s="392">
        <f t="shared" si="29"/>
        <v>-0.9777777778791934</v>
      </c>
      <c r="U1912" s="389"/>
    </row>
    <row r="1913" spans="1:21">
      <c r="A1913" s="389" t="s">
        <v>2283</v>
      </c>
      <c r="B1913" s="389" t="s">
        <v>44</v>
      </c>
      <c r="C1913" s="389" t="s">
        <v>60</v>
      </c>
      <c r="D1913" s="389">
        <v>90</v>
      </c>
      <c r="E1913" s="389">
        <v>0.2</v>
      </c>
      <c r="F1913" s="390"/>
      <c r="G1913" s="390"/>
      <c r="H1913" s="390" t="s">
        <v>100</v>
      </c>
      <c r="I1913" s="390"/>
      <c r="J1913" s="389">
        <v>295544.554</v>
      </c>
      <c r="K1913" s="389"/>
      <c r="L1913" s="389"/>
      <c r="M1913" s="389"/>
      <c r="N1913" s="389">
        <v>29702.970300000001</v>
      </c>
      <c r="O1913" s="389"/>
      <c r="P1913" s="389"/>
      <c r="Q1913" s="389"/>
      <c r="R1913" s="389">
        <v>-2.2975725499999999</v>
      </c>
      <c r="S1913" s="389" t="s">
        <v>16</v>
      </c>
      <c r="T1913" s="392">
        <f t="shared" si="29"/>
        <v>-0.81735159790115586</v>
      </c>
      <c r="U1913" s="389"/>
    </row>
    <row r="1914" spans="1:21">
      <c r="A1914" s="389" t="s">
        <v>2283</v>
      </c>
      <c r="B1914" s="389" t="s">
        <v>44</v>
      </c>
      <c r="C1914" s="389" t="s">
        <v>60</v>
      </c>
      <c r="D1914" s="389">
        <v>120</v>
      </c>
      <c r="E1914" s="389">
        <v>0.26669999999999999</v>
      </c>
      <c r="F1914" s="390"/>
      <c r="G1914" s="390"/>
      <c r="H1914" s="390" t="s">
        <v>100</v>
      </c>
      <c r="I1914" s="390"/>
      <c r="J1914" s="389">
        <v>243564.356</v>
      </c>
      <c r="K1914" s="389"/>
      <c r="L1914" s="389"/>
      <c r="M1914" s="389"/>
      <c r="N1914" s="389">
        <v>43069.306900000003</v>
      </c>
      <c r="O1914" s="389"/>
      <c r="P1914" s="389"/>
      <c r="Q1914" s="389"/>
      <c r="R1914" s="389">
        <v>-1.7325706000000001</v>
      </c>
      <c r="S1914" s="389" t="s">
        <v>16</v>
      </c>
      <c r="T1914" s="392">
        <f t="shared" si="29"/>
        <v>-0.69948186501021059</v>
      </c>
      <c r="U1914" s="389"/>
    </row>
    <row r="1915" spans="1:21">
      <c r="A1915" s="389" t="s">
        <v>2283</v>
      </c>
      <c r="B1915" s="389" t="s">
        <v>44</v>
      </c>
      <c r="C1915" s="389" t="s">
        <v>60</v>
      </c>
      <c r="D1915" s="389">
        <v>210</v>
      </c>
      <c r="E1915" s="389">
        <v>0.4667</v>
      </c>
      <c r="F1915" s="390"/>
      <c r="G1915" s="390"/>
      <c r="H1915" s="390" t="s">
        <v>100</v>
      </c>
      <c r="I1915" s="390"/>
      <c r="J1915" s="389">
        <v>285148.51500000001</v>
      </c>
      <c r="K1915" s="389"/>
      <c r="L1915" s="389"/>
      <c r="M1915" s="389"/>
      <c r="N1915" s="389">
        <v>75742.574299999993</v>
      </c>
      <c r="O1915" s="389"/>
      <c r="P1915" s="389"/>
      <c r="Q1915" s="389"/>
      <c r="R1915" s="389">
        <v>-1.3256697399999999</v>
      </c>
      <c r="S1915" s="389" t="s">
        <v>16</v>
      </c>
      <c r="T1915" s="392">
        <f t="shared" si="29"/>
        <v>-0.58024691356656344</v>
      </c>
      <c r="U1915" s="389"/>
    </row>
    <row r="1916" spans="1:21">
      <c r="A1916" s="389" t="s">
        <v>2283</v>
      </c>
      <c r="B1916" s="389" t="s">
        <v>44</v>
      </c>
      <c r="C1916" s="389" t="s">
        <v>60</v>
      </c>
      <c r="D1916" s="389">
        <v>270</v>
      </c>
      <c r="E1916" s="389">
        <v>0.6</v>
      </c>
      <c r="F1916" s="390"/>
      <c r="G1916" s="390"/>
      <c r="H1916" s="390" t="s">
        <v>100</v>
      </c>
      <c r="I1916" s="390"/>
      <c r="J1916" s="389">
        <v>298514.85100000002</v>
      </c>
      <c r="K1916" s="389"/>
      <c r="L1916" s="389"/>
      <c r="M1916" s="389"/>
      <c r="N1916" s="389">
        <v>105445.545</v>
      </c>
      <c r="O1916" s="389"/>
      <c r="P1916" s="389"/>
      <c r="Q1916" s="389"/>
      <c r="R1916" s="389">
        <v>-1.04062503</v>
      </c>
      <c r="S1916" s="389" t="s">
        <v>16</v>
      </c>
      <c r="T1916" s="392">
        <f t="shared" si="29"/>
        <v>-0.47794117421352372</v>
      </c>
      <c r="U1916" s="389"/>
    </row>
    <row r="1917" spans="1:21">
      <c r="A1917" s="389" t="s">
        <v>2283</v>
      </c>
      <c r="B1917" s="389" t="s">
        <v>44</v>
      </c>
      <c r="C1917" s="389" t="s">
        <v>60</v>
      </c>
      <c r="D1917" s="389">
        <v>330</v>
      </c>
      <c r="E1917" s="389">
        <v>0.73329999999999995</v>
      </c>
      <c r="F1917" s="390"/>
      <c r="G1917" s="390"/>
      <c r="H1917" s="390" t="s">
        <v>100</v>
      </c>
      <c r="I1917" s="390"/>
      <c r="J1917" s="389">
        <v>175247.52499999999</v>
      </c>
      <c r="K1917" s="389"/>
      <c r="L1917" s="389"/>
      <c r="M1917" s="389"/>
      <c r="N1917" s="389">
        <v>71287.128700000001</v>
      </c>
      <c r="O1917" s="389"/>
      <c r="P1917" s="389"/>
      <c r="Q1917" s="389"/>
      <c r="R1917" s="389">
        <v>-0.89948360999999999</v>
      </c>
      <c r="S1917" s="389" t="s">
        <v>16</v>
      </c>
      <c r="T1917" s="392">
        <f t="shared" si="29"/>
        <v>-0.42168674764281217</v>
      </c>
      <c r="U1917" s="389"/>
    </row>
    <row r="1918" spans="1:21">
      <c r="A1918" s="389" t="s">
        <v>2283</v>
      </c>
      <c r="B1918" s="389" t="s">
        <v>44</v>
      </c>
      <c r="C1918" s="389" t="s">
        <v>60</v>
      </c>
      <c r="D1918" s="389">
        <v>390</v>
      </c>
      <c r="E1918" s="389">
        <v>0.86670000000000003</v>
      </c>
      <c r="F1918" s="390"/>
      <c r="G1918" s="390"/>
      <c r="H1918" s="390" t="s">
        <v>100</v>
      </c>
      <c r="I1918" s="390"/>
      <c r="J1918" s="389">
        <v>194554.45499999999</v>
      </c>
      <c r="K1918" s="389"/>
      <c r="L1918" s="389"/>
      <c r="M1918" s="389"/>
      <c r="N1918" s="389">
        <v>95049.505000000005</v>
      </c>
      <c r="O1918" s="389"/>
      <c r="P1918" s="389"/>
      <c r="Q1918" s="389"/>
      <c r="R1918" s="389">
        <v>-0.71631423999999999</v>
      </c>
      <c r="S1918" s="389" t="s">
        <v>16</v>
      </c>
      <c r="T1918" s="392">
        <f t="shared" si="29"/>
        <v>-0.34358974235020817</v>
      </c>
      <c r="U1918" s="389"/>
    </row>
    <row r="1919" spans="1:21">
      <c r="A1919" s="389" t="s">
        <v>2283</v>
      </c>
      <c r="B1919" s="389" t="s">
        <v>44</v>
      </c>
      <c r="C1919" s="389" t="s">
        <v>60</v>
      </c>
      <c r="D1919" s="389">
        <v>450</v>
      </c>
      <c r="E1919" s="389">
        <v>1</v>
      </c>
      <c r="F1919" s="390"/>
      <c r="G1919" s="390"/>
      <c r="H1919" s="390" t="s">
        <v>100</v>
      </c>
      <c r="I1919" s="390" t="s">
        <v>100</v>
      </c>
      <c r="J1919" s="389">
        <v>161881.18799999999</v>
      </c>
      <c r="K1919" s="389"/>
      <c r="L1919" s="389"/>
      <c r="M1919" s="389"/>
      <c r="N1919" s="389">
        <v>152970.29699999999</v>
      </c>
      <c r="O1919" s="389"/>
      <c r="P1919" s="389"/>
      <c r="Q1919" s="389"/>
      <c r="R1919" s="389">
        <v>-5.6618889999999998E-2</v>
      </c>
      <c r="S1919" s="389" t="s">
        <v>16</v>
      </c>
      <c r="T1919" s="392">
        <f t="shared" ref="T1919:T1982" si="30">(N1919-J1919)/(J1919+N1919)</f>
        <v>-2.8301886522783919E-2</v>
      </c>
      <c r="U1919" s="389"/>
    </row>
    <row r="1920" spans="1:21">
      <c r="A1920" s="389" t="s">
        <v>1195</v>
      </c>
      <c r="B1920" s="389" t="s">
        <v>44</v>
      </c>
      <c r="C1920" s="389" t="s">
        <v>73</v>
      </c>
      <c r="D1920" s="389">
        <v>7</v>
      </c>
      <c r="E1920" s="389">
        <v>7.3700000000000002E-2</v>
      </c>
      <c r="F1920" s="390"/>
      <c r="G1920" s="390" t="s">
        <v>100</v>
      </c>
      <c r="H1920" s="390" t="s">
        <v>100</v>
      </c>
      <c r="I1920" s="390"/>
      <c r="J1920" s="389">
        <v>109.54963499999999</v>
      </c>
      <c r="K1920" s="389">
        <v>62.105052499999999</v>
      </c>
      <c r="L1920" s="389">
        <v>124.210105</v>
      </c>
      <c r="M1920" s="389">
        <v>4</v>
      </c>
      <c r="N1920" s="389">
        <v>8.4826919499999995</v>
      </c>
      <c r="O1920" s="389">
        <v>3.6848086000000002</v>
      </c>
      <c r="P1920" s="389">
        <v>7.3696172000000004</v>
      </c>
      <c r="Q1920" s="389">
        <v>4</v>
      </c>
      <c r="R1920" s="389">
        <v>-2.5583498800000002</v>
      </c>
      <c r="S1920" s="389">
        <v>0.51008564000000001</v>
      </c>
      <c r="T1920" s="392">
        <f t="shared" si="30"/>
        <v>-0.85626493742526355</v>
      </c>
      <c r="U1920" s="389"/>
    </row>
    <row r="1921" spans="1:21">
      <c r="A1921" s="389" t="s">
        <v>1195</v>
      </c>
      <c r="B1921" s="389" t="s">
        <v>44</v>
      </c>
      <c r="C1921" s="389" t="s">
        <v>73</v>
      </c>
      <c r="D1921" s="389">
        <v>15</v>
      </c>
      <c r="E1921" s="389">
        <v>0.15790000000000001</v>
      </c>
      <c r="F1921" s="390"/>
      <c r="G1921" s="390"/>
      <c r="H1921" s="390" t="s">
        <v>100</v>
      </c>
      <c r="I1921" s="390"/>
      <c r="J1921" s="389">
        <v>85.910076200000006</v>
      </c>
      <c r="K1921" s="389">
        <v>41.054934600000003</v>
      </c>
      <c r="L1921" s="389">
        <v>82.109869200000006</v>
      </c>
      <c r="M1921" s="389">
        <v>4</v>
      </c>
      <c r="N1921" s="389">
        <v>6.9519852100000001</v>
      </c>
      <c r="O1921" s="389">
        <v>3.68297688</v>
      </c>
      <c r="P1921" s="389">
        <v>7.36595377</v>
      </c>
      <c r="Q1921" s="389">
        <v>4</v>
      </c>
      <c r="R1921" s="389">
        <v>-2.5142738599999999</v>
      </c>
      <c r="S1921" s="389">
        <v>0.50903168600000004</v>
      </c>
      <c r="T1921" s="392">
        <f t="shared" si="30"/>
        <v>-0.85027286483969078</v>
      </c>
      <c r="U1921" s="389"/>
    </row>
    <row r="1922" spans="1:21">
      <c r="A1922" s="389" t="s">
        <v>1195</v>
      </c>
      <c r="B1922" s="389" t="s">
        <v>44</v>
      </c>
      <c r="C1922" s="389" t="s">
        <v>73</v>
      </c>
      <c r="D1922" s="389">
        <v>45</v>
      </c>
      <c r="E1922" s="389">
        <v>0.47370000000000001</v>
      </c>
      <c r="F1922" s="390"/>
      <c r="G1922" s="390"/>
      <c r="H1922" s="390" t="s">
        <v>100</v>
      </c>
      <c r="I1922" s="390"/>
      <c r="J1922" s="389">
        <v>84.376927100000003</v>
      </c>
      <c r="K1922" s="389">
        <v>28.9497125</v>
      </c>
      <c r="L1922" s="389">
        <v>57.899425000000001</v>
      </c>
      <c r="M1922" s="389">
        <v>4</v>
      </c>
      <c r="N1922" s="389">
        <v>17.5210054</v>
      </c>
      <c r="O1922" s="389">
        <v>8.4228557899999998</v>
      </c>
      <c r="P1922" s="389">
        <v>16.845711600000001</v>
      </c>
      <c r="Q1922" s="389">
        <v>4</v>
      </c>
      <c r="R1922" s="389">
        <v>-1.5718935199999999</v>
      </c>
      <c r="S1922" s="389">
        <v>0.34881791099999998</v>
      </c>
      <c r="T1922" s="392">
        <f t="shared" si="30"/>
        <v>-0.65610675368707816</v>
      </c>
      <c r="U1922" s="389"/>
    </row>
    <row r="1923" spans="1:21">
      <c r="A1923" s="389" t="s">
        <v>1195</v>
      </c>
      <c r="B1923" s="389" t="s">
        <v>44</v>
      </c>
      <c r="C1923" s="389" t="s">
        <v>73</v>
      </c>
      <c r="D1923" s="389">
        <v>95</v>
      </c>
      <c r="E1923" s="389">
        <v>1</v>
      </c>
      <c r="F1923" s="390"/>
      <c r="G1923" s="390"/>
      <c r="H1923" s="390" t="s">
        <v>100</v>
      </c>
      <c r="I1923" s="390" t="s">
        <v>100</v>
      </c>
      <c r="J1923" s="389">
        <v>86.002272700000006</v>
      </c>
      <c r="K1923" s="389">
        <v>38.421532900000003</v>
      </c>
      <c r="L1923" s="389">
        <v>76.843065800000005</v>
      </c>
      <c r="M1923" s="389">
        <v>4</v>
      </c>
      <c r="N1923" s="389">
        <v>57.042180399999999</v>
      </c>
      <c r="O1923" s="389">
        <v>7.3683960600000002</v>
      </c>
      <c r="P1923" s="389">
        <v>14.736792100000001</v>
      </c>
      <c r="Q1923" s="389">
        <v>4</v>
      </c>
      <c r="R1923" s="389">
        <v>-0.41058272000000001</v>
      </c>
      <c r="S1923" s="389">
        <v>0.21627180100000001</v>
      </c>
      <c r="T1923" s="392">
        <f t="shared" si="30"/>
        <v>-0.20245519258096983</v>
      </c>
      <c r="U1923" s="389"/>
    </row>
    <row r="1924" spans="1:21">
      <c r="A1924" s="389" t="s">
        <v>1196</v>
      </c>
      <c r="B1924" s="389" t="s">
        <v>44</v>
      </c>
      <c r="C1924" s="389" t="s">
        <v>73</v>
      </c>
      <c r="D1924" s="389">
        <v>7</v>
      </c>
      <c r="E1924" s="389">
        <v>7.3700000000000002E-2</v>
      </c>
      <c r="F1924" s="390"/>
      <c r="G1924" s="390" t="s">
        <v>100</v>
      </c>
      <c r="H1924" s="390" t="s">
        <v>100</v>
      </c>
      <c r="I1924" s="390"/>
      <c r="J1924" s="389">
        <v>23.533929199999999</v>
      </c>
      <c r="K1924" s="389">
        <v>3.6823663099999999</v>
      </c>
      <c r="L1924" s="389">
        <v>7.3647326199999998</v>
      </c>
      <c r="M1924" s="389">
        <v>4</v>
      </c>
      <c r="N1924" s="389">
        <v>8.7812621899999996</v>
      </c>
      <c r="O1924" s="389">
        <v>2.63340174</v>
      </c>
      <c r="P1924" s="389">
        <v>5.2668034800000001</v>
      </c>
      <c r="Q1924" s="389">
        <v>4</v>
      </c>
      <c r="R1924" s="389">
        <v>-0.98582301999999999</v>
      </c>
      <c r="S1924" s="389">
        <v>0.114416288</v>
      </c>
      <c r="T1924" s="392">
        <f t="shared" si="30"/>
        <v>-0.45652420349165079</v>
      </c>
      <c r="U1924" s="389"/>
    </row>
    <row r="1925" spans="1:21">
      <c r="A1925" s="389" t="s">
        <v>1196</v>
      </c>
      <c r="B1925" s="389" t="s">
        <v>44</v>
      </c>
      <c r="C1925" s="389" t="s">
        <v>73</v>
      </c>
      <c r="D1925" s="389">
        <v>15</v>
      </c>
      <c r="E1925" s="389">
        <v>0.15790000000000001</v>
      </c>
      <c r="F1925" s="390"/>
      <c r="G1925" s="390"/>
      <c r="H1925" s="390" t="s">
        <v>100</v>
      </c>
      <c r="I1925" s="390"/>
      <c r="J1925" s="389">
        <v>38.841607199999999</v>
      </c>
      <c r="K1925" s="389">
        <v>7.3690066300000003</v>
      </c>
      <c r="L1925" s="389">
        <v>14.7380133</v>
      </c>
      <c r="M1925" s="389">
        <v>4</v>
      </c>
      <c r="N1925" s="389">
        <v>34.090737900000001</v>
      </c>
      <c r="O1925" s="389">
        <v>7.8922677700000001</v>
      </c>
      <c r="P1925" s="389">
        <v>15.7845355</v>
      </c>
      <c r="Q1925" s="389">
        <v>4</v>
      </c>
      <c r="R1925" s="389">
        <v>-0.13046629000000001</v>
      </c>
      <c r="S1925" s="389">
        <v>8.9589260000000004E-2</v>
      </c>
      <c r="T1925" s="392">
        <f t="shared" si="30"/>
        <v>-6.5140772499306332E-2</v>
      </c>
      <c r="U1925" s="389"/>
    </row>
    <row r="1926" spans="1:21">
      <c r="A1926" s="389" t="s">
        <v>1196</v>
      </c>
      <c r="B1926" s="389" t="s">
        <v>44</v>
      </c>
      <c r="C1926" s="389" t="s">
        <v>73</v>
      </c>
      <c r="D1926" s="389">
        <v>45</v>
      </c>
      <c r="E1926" s="389">
        <v>0.47370000000000001</v>
      </c>
      <c r="F1926" s="390"/>
      <c r="G1926" s="390"/>
      <c r="H1926" s="390" t="s">
        <v>100</v>
      </c>
      <c r="I1926" s="390"/>
      <c r="J1926" s="389">
        <v>92.044504000000003</v>
      </c>
      <c r="K1926" s="389">
        <v>14.211699299999999</v>
      </c>
      <c r="L1926" s="389">
        <v>28.423398500000001</v>
      </c>
      <c r="M1926" s="389">
        <v>4</v>
      </c>
      <c r="N1926" s="389">
        <v>129.92690099999999</v>
      </c>
      <c r="O1926" s="389">
        <v>40.0004749</v>
      </c>
      <c r="P1926" s="389">
        <v>80.000949800000001</v>
      </c>
      <c r="Q1926" s="389">
        <v>4</v>
      </c>
      <c r="R1926" s="389">
        <v>0.34469979000000001</v>
      </c>
      <c r="S1926" s="389">
        <v>0.118622821</v>
      </c>
      <c r="T1926" s="392">
        <f t="shared" si="30"/>
        <v>0.17066341045144973</v>
      </c>
      <c r="U1926" s="389"/>
    </row>
    <row r="1927" spans="1:21">
      <c r="A1927" s="389" t="s">
        <v>1196</v>
      </c>
      <c r="B1927" s="389" t="s">
        <v>44</v>
      </c>
      <c r="C1927" s="389" t="s">
        <v>73</v>
      </c>
      <c r="D1927" s="389">
        <v>95</v>
      </c>
      <c r="E1927" s="389">
        <v>1</v>
      </c>
      <c r="F1927" s="390"/>
      <c r="G1927" s="390"/>
      <c r="H1927" s="390" t="s">
        <v>100</v>
      </c>
      <c r="I1927" s="390" t="s">
        <v>100</v>
      </c>
      <c r="J1927" s="389">
        <v>66.299689599999994</v>
      </c>
      <c r="K1927" s="389">
        <v>21.053781300000001</v>
      </c>
      <c r="L1927" s="389">
        <v>42.107562600000001</v>
      </c>
      <c r="M1927" s="389">
        <v>4</v>
      </c>
      <c r="N1927" s="389">
        <v>65.233628999999993</v>
      </c>
      <c r="O1927" s="389">
        <v>30.5274334</v>
      </c>
      <c r="P1927" s="389">
        <v>61.054866799999999</v>
      </c>
      <c r="Q1927" s="389">
        <v>4</v>
      </c>
      <c r="R1927" s="389">
        <v>-1.6210100000000002E-2</v>
      </c>
      <c r="S1927" s="389">
        <v>0.31983768600000001</v>
      </c>
      <c r="T1927" s="392">
        <f t="shared" si="30"/>
        <v>-8.1048711561969231E-3</v>
      </c>
      <c r="U1927" s="389"/>
    </row>
    <row r="1928" spans="1:21">
      <c r="A1928" s="389" t="s">
        <v>2284</v>
      </c>
      <c r="B1928" s="389" t="s">
        <v>44</v>
      </c>
      <c r="C1928" s="389" t="s">
        <v>60</v>
      </c>
      <c r="D1928" s="389">
        <v>0</v>
      </c>
      <c r="E1928" s="389">
        <v>0</v>
      </c>
      <c r="F1928" s="390" t="s">
        <v>100</v>
      </c>
      <c r="G1928" s="390"/>
      <c r="H1928" s="390"/>
      <c r="I1928" s="390"/>
      <c r="J1928" s="389" t="s">
        <v>16</v>
      </c>
      <c r="K1928" s="389" t="s">
        <v>16</v>
      </c>
      <c r="L1928" s="389" t="s">
        <v>16</v>
      </c>
      <c r="M1928" s="389" t="s">
        <v>16</v>
      </c>
      <c r="N1928" s="389" t="s">
        <v>16</v>
      </c>
      <c r="O1928" s="389" t="s">
        <v>16</v>
      </c>
      <c r="P1928" s="389" t="s">
        <v>16</v>
      </c>
      <c r="Q1928" s="389" t="s">
        <v>16</v>
      </c>
      <c r="R1928" s="389">
        <v>-9.4558580000000003E-2</v>
      </c>
      <c r="S1928" s="389" t="s">
        <v>16</v>
      </c>
      <c r="T1928" s="392" t="e">
        <f t="shared" si="30"/>
        <v>#VALUE!</v>
      </c>
      <c r="U1928" s="389"/>
    </row>
    <row r="1929" spans="1:21">
      <c r="A1929" s="389" t="s">
        <v>2284</v>
      </c>
      <c r="B1929" s="389" t="s">
        <v>44</v>
      </c>
      <c r="C1929" s="389" t="s">
        <v>60</v>
      </c>
      <c r="D1929" s="389">
        <v>3</v>
      </c>
      <c r="E1929" s="389">
        <v>1.9900000000000001E-2</v>
      </c>
      <c r="F1929" s="390"/>
      <c r="G1929" s="390" t="s">
        <v>100</v>
      </c>
      <c r="H1929" s="390"/>
      <c r="I1929" s="390"/>
      <c r="J1929" s="389" t="s">
        <v>16</v>
      </c>
      <c r="K1929" s="389" t="s">
        <v>16</v>
      </c>
      <c r="L1929" s="389" t="s">
        <v>16</v>
      </c>
      <c r="M1929" s="389" t="s">
        <v>16</v>
      </c>
      <c r="N1929" s="389" t="s">
        <v>16</v>
      </c>
      <c r="O1929" s="389" t="s">
        <v>16</v>
      </c>
      <c r="P1929" s="389" t="s">
        <v>16</v>
      </c>
      <c r="Q1929" s="389" t="s">
        <v>16</v>
      </c>
      <c r="R1929" s="389">
        <v>-2.9444389800000002</v>
      </c>
      <c r="S1929" s="389" t="s">
        <v>16</v>
      </c>
      <c r="T1929" s="392" t="e">
        <f t="shared" si="30"/>
        <v>#VALUE!</v>
      </c>
      <c r="U1929" s="389"/>
    </row>
    <row r="1930" spans="1:21">
      <c r="A1930" s="389" t="s">
        <v>2284</v>
      </c>
      <c r="B1930" s="389" t="s">
        <v>44</v>
      </c>
      <c r="C1930" s="389" t="s">
        <v>60</v>
      </c>
      <c r="D1930" s="389">
        <v>10</v>
      </c>
      <c r="E1930" s="389">
        <v>6.6199999999999995E-2</v>
      </c>
      <c r="F1930" s="390"/>
      <c r="G1930" s="390"/>
      <c r="H1930" s="390" t="s">
        <v>100</v>
      </c>
      <c r="I1930" s="390"/>
      <c r="J1930" s="389" t="s">
        <v>16</v>
      </c>
      <c r="K1930" s="389" t="s">
        <v>16</v>
      </c>
      <c r="L1930" s="389" t="s">
        <v>16</v>
      </c>
      <c r="M1930" s="389" t="s">
        <v>16</v>
      </c>
      <c r="N1930" s="389" t="s">
        <v>16</v>
      </c>
      <c r="O1930" s="389" t="s">
        <v>16</v>
      </c>
      <c r="P1930" s="389" t="s">
        <v>16</v>
      </c>
      <c r="Q1930" s="389" t="s">
        <v>16</v>
      </c>
      <c r="R1930" s="389">
        <v>-4.8903491299999997</v>
      </c>
      <c r="S1930" s="389" t="s">
        <v>16</v>
      </c>
      <c r="T1930" s="392" t="e">
        <f t="shared" si="30"/>
        <v>#VALUE!</v>
      </c>
      <c r="U1930" s="389"/>
    </row>
    <row r="1931" spans="1:21">
      <c r="A1931" s="389" t="s">
        <v>2284</v>
      </c>
      <c r="B1931" s="389" t="s">
        <v>44</v>
      </c>
      <c r="C1931" s="389" t="s">
        <v>60</v>
      </c>
      <c r="D1931" s="389">
        <v>32</v>
      </c>
      <c r="E1931" s="389">
        <v>0.21190000000000001</v>
      </c>
      <c r="F1931" s="390"/>
      <c r="G1931" s="390"/>
      <c r="H1931" s="390" t="s">
        <v>100</v>
      </c>
      <c r="I1931" s="390"/>
      <c r="J1931" s="389" t="s">
        <v>16</v>
      </c>
      <c r="K1931" s="389" t="s">
        <v>16</v>
      </c>
      <c r="L1931" s="389" t="s">
        <v>16</v>
      </c>
      <c r="M1931" s="389" t="s">
        <v>16</v>
      </c>
      <c r="N1931" s="389" t="s">
        <v>16</v>
      </c>
      <c r="O1931" s="389" t="s">
        <v>16</v>
      </c>
      <c r="P1931" s="389" t="s">
        <v>16</v>
      </c>
      <c r="Q1931" s="389" t="s">
        <v>16</v>
      </c>
      <c r="R1931" s="389">
        <v>-0.25562014</v>
      </c>
      <c r="S1931" s="389" t="s">
        <v>16</v>
      </c>
      <c r="T1931" s="392" t="e">
        <f t="shared" si="30"/>
        <v>#VALUE!</v>
      </c>
      <c r="U1931" s="389"/>
    </row>
    <row r="1932" spans="1:21">
      <c r="A1932" s="389" t="s">
        <v>2284</v>
      </c>
      <c r="B1932" s="389" t="s">
        <v>44</v>
      </c>
      <c r="C1932" s="389" t="s">
        <v>60</v>
      </c>
      <c r="D1932" s="389">
        <v>67</v>
      </c>
      <c r="E1932" s="389">
        <v>0.44369999999999998</v>
      </c>
      <c r="F1932" s="390"/>
      <c r="G1932" s="390"/>
      <c r="H1932" s="390" t="s">
        <v>100</v>
      </c>
      <c r="I1932" s="390"/>
      <c r="J1932" s="389" t="s">
        <v>16</v>
      </c>
      <c r="K1932" s="389" t="s">
        <v>16</v>
      </c>
      <c r="L1932" s="389" t="s">
        <v>16</v>
      </c>
      <c r="M1932" s="389" t="s">
        <v>16</v>
      </c>
      <c r="N1932" s="389" t="s">
        <v>16</v>
      </c>
      <c r="O1932" s="389" t="s">
        <v>16</v>
      </c>
      <c r="P1932" s="389" t="s">
        <v>16</v>
      </c>
      <c r="Q1932" s="389" t="s">
        <v>16</v>
      </c>
      <c r="R1932" s="389">
        <v>-0.14541699999999999</v>
      </c>
      <c r="S1932" s="389" t="s">
        <v>16</v>
      </c>
      <c r="T1932" s="392" t="e">
        <f t="shared" si="30"/>
        <v>#VALUE!</v>
      </c>
      <c r="U1932" s="389"/>
    </row>
    <row r="1933" spans="1:21">
      <c r="A1933" s="389" t="s">
        <v>2284</v>
      </c>
      <c r="B1933" s="389" t="s">
        <v>44</v>
      </c>
      <c r="C1933" s="389" t="s">
        <v>60</v>
      </c>
      <c r="D1933" s="389">
        <v>91</v>
      </c>
      <c r="E1933" s="389">
        <v>0.60260000000000002</v>
      </c>
      <c r="F1933" s="390"/>
      <c r="G1933" s="390"/>
      <c r="H1933" s="390" t="s">
        <v>100</v>
      </c>
      <c r="I1933" s="390"/>
      <c r="J1933" s="389" t="s">
        <v>16</v>
      </c>
      <c r="K1933" s="389" t="s">
        <v>16</v>
      </c>
      <c r="L1933" s="389" t="s">
        <v>16</v>
      </c>
      <c r="M1933" s="389" t="s">
        <v>16</v>
      </c>
      <c r="N1933" s="389" t="s">
        <v>16</v>
      </c>
      <c r="O1933" s="389" t="s">
        <v>16</v>
      </c>
      <c r="P1933" s="389" t="s">
        <v>16</v>
      </c>
      <c r="Q1933" s="389" t="s">
        <v>16</v>
      </c>
      <c r="R1933" s="389">
        <v>-1.1291490099999999</v>
      </c>
      <c r="S1933" s="389" t="s">
        <v>16</v>
      </c>
      <c r="T1933" s="392" t="e">
        <f t="shared" si="30"/>
        <v>#VALUE!</v>
      </c>
      <c r="U1933" s="389"/>
    </row>
    <row r="1934" spans="1:21">
      <c r="A1934" s="389" t="s">
        <v>2284</v>
      </c>
      <c r="B1934" s="389" t="s">
        <v>44</v>
      </c>
      <c r="C1934" s="389" t="s">
        <v>60</v>
      </c>
      <c r="D1934" s="389">
        <v>129</v>
      </c>
      <c r="E1934" s="389">
        <v>0.85429999999999995</v>
      </c>
      <c r="F1934" s="390"/>
      <c r="G1934" s="390"/>
      <c r="H1934" s="390" t="s">
        <v>100</v>
      </c>
      <c r="I1934" s="390"/>
      <c r="J1934" s="389" t="s">
        <v>16</v>
      </c>
      <c r="K1934" s="389" t="s">
        <v>16</v>
      </c>
      <c r="L1934" s="389" t="s">
        <v>16</v>
      </c>
      <c r="M1934" s="389" t="s">
        <v>16</v>
      </c>
      <c r="N1934" s="389" t="s">
        <v>16</v>
      </c>
      <c r="O1934" s="389" t="s">
        <v>16</v>
      </c>
      <c r="P1934" s="389" t="s">
        <v>16</v>
      </c>
      <c r="Q1934" s="389" t="s">
        <v>16</v>
      </c>
      <c r="R1934" s="389">
        <v>-9.4558580000000003E-2</v>
      </c>
      <c r="S1934" s="389" t="s">
        <v>16</v>
      </c>
      <c r="T1934" s="392" t="e">
        <f t="shared" si="30"/>
        <v>#VALUE!</v>
      </c>
      <c r="U1934" s="389"/>
    </row>
    <row r="1935" spans="1:21">
      <c r="A1935" s="389" t="s">
        <v>2284</v>
      </c>
      <c r="B1935" s="389" t="s">
        <v>44</v>
      </c>
      <c r="C1935" s="389" t="s">
        <v>60</v>
      </c>
      <c r="D1935" s="389">
        <v>151</v>
      </c>
      <c r="E1935" s="389">
        <v>1</v>
      </c>
      <c r="F1935" s="390"/>
      <c r="G1935" s="390"/>
      <c r="H1935" s="390" t="s">
        <v>100</v>
      </c>
      <c r="I1935" s="390" t="s">
        <v>100</v>
      </c>
      <c r="J1935" s="389" t="s">
        <v>16</v>
      </c>
      <c r="K1935" s="389" t="s">
        <v>16</v>
      </c>
      <c r="L1935" s="389" t="s">
        <v>16</v>
      </c>
      <c r="M1935" s="389" t="s">
        <v>16</v>
      </c>
      <c r="N1935" s="389" t="s">
        <v>16</v>
      </c>
      <c r="O1935" s="389" t="s">
        <v>16</v>
      </c>
      <c r="P1935" s="389" t="s">
        <v>16</v>
      </c>
      <c r="Q1935" s="389" t="s">
        <v>16</v>
      </c>
      <c r="R1935" s="389">
        <v>-0.25562014</v>
      </c>
      <c r="S1935" s="389" t="s">
        <v>16</v>
      </c>
      <c r="T1935" s="392" t="e">
        <f t="shared" si="30"/>
        <v>#VALUE!</v>
      </c>
      <c r="U1935" s="389"/>
    </row>
    <row r="1936" spans="1:21">
      <c r="A1936" s="389" t="s">
        <v>2285</v>
      </c>
      <c r="B1936" s="389" t="s">
        <v>44</v>
      </c>
      <c r="C1936" s="389" t="s">
        <v>60</v>
      </c>
      <c r="D1936" s="389">
        <v>0</v>
      </c>
      <c r="E1936" s="389">
        <v>0</v>
      </c>
      <c r="F1936" s="390" t="s">
        <v>100</v>
      </c>
      <c r="G1936" s="390"/>
      <c r="H1936" s="390"/>
      <c r="I1936" s="390"/>
      <c r="J1936" s="389" t="s">
        <v>16</v>
      </c>
      <c r="K1936" s="389" t="s">
        <v>16</v>
      </c>
      <c r="L1936" s="389" t="s">
        <v>16</v>
      </c>
      <c r="M1936" s="389" t="s">
        <v>16</v>
      </c>
      <c r="N1936" s="389" t="s">
        <v>16</v>
      </c>
      <c r="O1936" s="389" t="s">
        <v>16</v>
      </c>
      <c r="P1936" s="389" t="s">
        <v>16</v>
      </c>
      <c r="Q1936" s="389" t="s">
        <v>16</v>
      </c>
      <c r="R1936" s="389">
        <v>0</v>
      </c>
      <c r="S1936" s="389" t="s">
        <v>16</v>
      </c>
      <c r="T1936" s="392" t="e">
        <f t="shared" si="30"/>
        <v>#VALUE!</v>
      </c>
      <c r="U1936" s="389"/>
    </row>
    <row r="1937" spans="1:21">
      <c r="A1937" s="389" t="s">
        <v>2285</v>
      </c>
      <c r="B1937" s="389" t="s">
        <v>44</v>
      </c>
      <c r="C1937" s="389" t="s">
        <v>60</v>
      </c>
      <c r="D1937" s="389">
        <v>3</v>
      </c>
      <c r="E1937" s="389">
        <v>1.9900000000000001E-2</v>
      </c>
      <c r="F1937" s="390"/>
      <c r="G1937" s="390" t="s">
        <v>100</v>
      </c>
      <c r="H1937" s="390"/>
      <c r="I1937" s="390"/>
      <c r="J1937" s="389" t="s">
        <v>16</v>
      </c>
      <c r="K1937" s="389" t="s">
        <v>16</v>
      </c>
      <c r="L1937" s="389" t="s">
        <v>16</v>
      </c>
      <c r="M1937" s="389" t="s">
        <v>16</v>
      </c>
      <c r="N1937" s="389" t="s">
        <v>16</v>
      </c>
      <c r="O1937" s="389" t="s">
        <v>16</v>
      </c>
      <c r="P1937" s="389" t="s">
        <v>16</v>
      </c>
      <c r="Q1937" s="389" t="s">
        <v>16</v>
      </c>
      <c r="R1937" s="389">
        <v>-2.3253997700000002</v>
      </c>
      <c r="S1937" s="389" t="s">
        <v>16</v>
      </c>
      <c r="T1937" s="392" t="e">
        <f t="shared" si="30"/>
        <v>#VALUE!</v>
      </c>
      <c r="U1937" s="389"/>
    </row>
    <row r="1938" spans="1:21">
      <c r="A1938" s="389" t="s">
        <v>2285</v>
      </c>
      <c r="B1938" s="389" t="s">
        <v>44</v>
      </c>
      <c r="C1938" s="389" t="s">
        <v>60</v>
      </c>
      <c r="D1938" s="389">
        <v>10</v>
      </c>
      <c r="E1938" s="389">
        <v>6.6199999999999995E-2</v>
      </c>
      <c r="F1938" s="390"/>
      <c r="G1938" s="390"/>
      <c r="H1938" s="390" t="s">
        <v>100</v>
      </c>
      <c r="I1938" s="390"/>
      <c r="J1938" s="389" t="s">
        <v>16</v>
      </c>
      <c r="K1938" s="389" t="s">
        <v>16</v>
      </c>
      <c r="L1938" s="389" t="s">
        <v>16</v>
      </c>
      <c r="M1938" s="389" t="s">
        <v>16</v>
      </c>
      <c r="N1938" s="389" t="s">
        <v>16</v>
      </c>
      <c r="O1938" s="389" t="s">
        <v>16</v>
      </c>
      <c r="P1938" s="389" t="s">
        <v>16</v>
      </c>
      <c r="Q1938" s="389" t="s">
        <v>16</v>
      </c>
      <c r="R1938" s="389">
        <v>-4.8903491299999997</v>
      </c>
      <c r="S1938" s="389" t="s">
        <v>16</v>
      </c>
      <c r="T1938" s="392" t="e">
        <f t="shared" si="30"/>
        <v>#VALUE!</v>
      </c>
      <c r="U1938" s="389"/>
    </row>
    <row r="1939" spans="1:21">
      <c r="A1939" s="389" t="s">
        <v>2285</v>
      </c>
      <c r="B1939" s="389" t="s">
        <v>44</v>
      </c>
      <c r="C1939" s="389" t="s">
        <v>60</v>
      </c>
      <c r="D1939" s="389">
        <v>32</v>
      </c>
      <c r="E1939" s="389">
        <v>0.21190000000000001</v>
      </c>
      <c r="F1939" s="390"/>
      <c r="G1939" s="390"/>
      <c r="H1939" s="390" t="s">
        <v>100</v>
      </c>
      <c r="I1939" s="390"/>
      <c r="J1939" s="389" t="s">
        <v>16</v>
      </c>
      <c r="K1939" s="389" t="s">
        <v>16</v>
      </c>
      <c r="L1939" s="389" t="s">
        <v>16</v>
      </c>
      <c r="M1939" s="389" t="s">
        <v>16</v>
      </c>
      <c r="N1939" s="389" t="s">
        <v>16</v>
      </c>
      <c r="O1939" s="389" t="s">
        <v>16</v>
      </c>
      <c r="P1939" s="389" t="s">
        <v>16</v>
      </c>
      <c r="Q1939" s="389" t="s">
        <v>16</v>
      </c>
      <c r="R1939" s="389">
        <v>0.12693071</v>
      </c>
      <c r="S1939" s="389" t="s">
        <v>16</v>
      </c>
      <c r="T1939" s="392" t="e">
        <f t="shared" si="30"/>
        <v>#VALUE!</v>
      </c>
      <c r="U1939" s="389"/>
    </row>
    <row r="1940" spans="1:21">
      <c r="A1940" s="389" t="s">
        <v>2285</v>
      </c>
      <c r="B1940" s="389" t="s">
        <v>44</v>
      </c>
      <c r="C1940" s="389" t="s">
        <v>60</v>
      </c>
      <c r="D1940" s="389">
        <v>67</v>
      </c>
      <c r="E1940" s="389">
        <v>0.44369999999999998</v>
      </c>
      <c r="F1940" s="390"/>
      <c r="G1940" s="390"/>
      <c r="H1940" s="390" t="s">
        <v>100</v>
      </c>
      <c r="I1940" s="390"/>
      <c r="J1940" s="389" t="s">
        <v>16</v>
      </c>
      <c r="K1940" s="389" t="s">
        <v>16</v>
      </c>
      <c r="L1940" s="389" t="s">
        <v>16</v>
      </c>
      <c r="M1940" s="389" t="s">
        <v>16</v>
      </c>
      <c r="N1940" s="389" t="s">
        <v>16</v>
      </c>
      <c r="O1940" s="389" t="s">
        <v>16</v>
      </c>
      <c r="P1940" s="389" t="s">
        <v>16</v>
      </c>
      <c r="Q1940" s="389" t="s">
        <v>16</v>
      </c>
      <c r="R1940" s="389">
        <v>0.23954959000000001</v>
      </c>
      <c r="S1940" s="389" t="s">
        <v>16</v>
      </c>
      <c r="T1940" s="392" t="e">
        <f t="shared" si="30"/>
        <v>#VALUE!</v>
      </c>
      <c r="U1940" s="389"/>
    </row>
    <row r="1941" spans="1:21">
      <c r="A1941" s="389" t="s">
        <v>2285</v>
      </c>
      <c r="B1941" s="389" t="s">
        <v>44</v>
      </c>
      <c r="C1941" s="389" t="s">
        <v>60</v>
      </c>
      <c r="D1941" s="389">
        <v>91</v>
      </c>
      <c r="E1941" s="389">
        <v>0.60260000000000002</v>
      </c>
      <c r="F1941" s="390"/>
      <c r="G1941" s="390"/>
      <c r="H1941" s="390" t="s">
        <v>100</v>
      </c>
      <c r="I1941" s="390"/>
      <c r="J1941" s="389" t="s">
        <v>16</v>
      </c>
      <c r="K1941" s="389" t="s">
        <v>16</v>
      </c>
      <c r="L1941" s="389" t="s">
        <v>16</v>
      </c>
      <c r="M1941" s="389" t="s">
        <v>16</v>
      </c>
      <c r="N1941" s="389" t="s">
        <v>16</v>
      </c>
      <c r="O1941" s="389" t="s">
        <v>16</v>
      </c>
      <c r="P1941" s="389" t="s">
        <v>16</v>
      </c>
      <c r="Q1941" s="389" t="s">
        <v>16</v>
      </c>
      <c r="R1941" s="389">
        <v>-1.27943122</v>
      </c>
      <c r="S1941" s="389" t="s">
        <v>16</v>
      </c>
      <c r="T1941" s="392" t="e">
        <f t="shared" si="30"/>
        <v>#VALUE!</v>
      </c>
      <c r="U1941" s="389"/>
    </row>
    <row r="1942" spans="1:21">
      <c r="A1942" s="389" t="s">
        <v>2285</v>
      </c>
      <c r="B1942" s="389" t="s">
        <v>44</v>
      </c>
      <c r="C1942" s="389" t="s">
        <v>60</v>
      </c>
      <c r="D1942" s="389">
        <v>129</v>
      </c>
      <c r="E1942" s="389">
        <v>0.85429999999999995</v>
      </c>
      <c r="F1942" s="390"/>
      <c r="G1942" s="390"/>
      <c r="H1942" s="390" t="s">
        <v>100</v>
      </c>
      <c r="I1942" s="390"/>
      <c r="J1942" s="389" t="s">
        <v>16</v>
      </c>
      <c r="K1942" s="389" t="s">
        <v>16</v>
      </c>
      <c r="L1942" s="389" t="s">
        <v>16</v>
      </c>
      <c r="M1942" s="389" t="s">
        <v>16</v>
      </c>
      <c r="N1942" s="389" t="s">
        <v>16</v>
      </c>
      <c r="O1942" s="389" t="s">
        <v>16</v>
      </c>
      <c r="P1942" s="389" t="s">
        <v>16</v>
      </c>
      <c r="Q1942" s="389" t="s">
        <v>16</v>
      </c>
      <c r="R1942" s="389">
        <v>0</v>
      </c>
      <c r="S1942" s="389" t="s">
        <v>16</v>
      </c>
      <c r="T1942" s="392" t="e">
        <f t="shared" si="30"/>
        <v>#VALUE!</v>
      </c>
      <c r="U1942" s="389"/>
    </row>
    <row r="1943" spans="1:21">
      <c r="A1943" s="389" t="s">
        <v>2285</v>
      </c>
      <c r="B1943" s="389" t="s">
        <v>44</v>
      </c>
      <c r="C1943" s="389" t="s">
        <v>60</v>
      </c>
      <c r="D1943" s="389">
        <v>151</v>
      </c>
      <c r="E1943" s="389">
        <v>1</v>
      </c>
      <c r="F1943" s="390"/>
      <c r="G1943" s="390"/>
      <c r="H1943" s="390" t="s">
        <v>100</v>
      </c>
      <c r="I1943" s="390" t="s">
        <v>100</v>
      </c>
      <c r="J1943" s="389" t="s">
        <v>16</v>
      </c>
      <c r="K1943" s="389" t="s">
        <v>16</v>
      </c>
      <c r="L1943" s="389" t="s">
        <v>16</v>
      </c>
      <c r="M1943" s="389" t="s">
        <v>16</v>
      </c>
      <c r="N1943" s="389" t="s">
        <v>16</v>
      </c>
      <c r="O1943" s="389" t="s">
        <v>16</v>
      </c>
      <c r="P1943" s="389" t="s">
        <v>16</v>
      </c>
      <c r="Q1943" s="389" t="s">
        <v>16</v>
      </c>
      <c r="R1943" s="389">
        <v>-0.88301594000000005</v>
      </c>
      <c r="S1943" s="389" t="s">
        <v>16</v>
      </c>
      <c r="T1943" s="392" t="e">
        <f t="shared" si="30"/>
        <v>#VALUE!</v>
      </c>
      <c r="U1943" s="389"/>
    </row>
    <row r="1944" spans="1:21">
      <c r="A1944" s="389" t="s">
        <v>2286</v>
      </c>
      <c r="B1944" s="389" t="s">
        <v>44</v>
      </c>
      <c r="C1944" s="389" t="s">
        <v>60</v>
      </c>
      <c r="D1944" s="389">
        <v>0</v>
      </c>
      <c r="E1944" s="389">
        <v>0</v>
      </c>
      <c r="F1944" s="390" t="s">
        <v>100</v>
      </c>
      <c r="G1944" s="390"/>
      <c r="H1944" s="390"/>
      <c r="I1944" s="390"/>
      <c r="J1944" s="389" t="s">
        <v>16</v>
      </c>
      <c r="K1944" s="389" t="s">
        <v>16</v>
      </c>
      <c r="L1944" s="389" t="s">
        <v>16</v>
      </c>
      <c r="M1944" s="389" t="s">
        <v>16</v>
      </c>
      <c r="N1944" s="389" t="s">
        <v>16</v>
      </c>
      <c r="O1944" s="389" t="s">
        <v>16</v>
      </c>
      <c r="P1944" s="389" t="s">
        <v>16</v>
      </c>
      <c r="Q1944" s="389" t="s">
        <v>16</v>
      </c>
      <c r="R1944" s="389">
        <v>4.4124799999999999E-2</v>
      </c>
      <c r="S1944" s="389" t="s">
        <v>16</v>
      </c>
      <c r="T1944" s="392" t="e">
        <f t="shared" si="30"/>
        <v>#VALUE!</v>
      </c>
      <c r="U1944" s="389"/>
    </row>
    <row r="1945" spans="1:21">
      <c r="A1945" s="389" t="s">
        <v>2286</v>
      </c>
      <c r="B1945" s="389" t="s">
        <v>44</v>
      </c>
      <c r="C1945" s="389" t="s">
        <v>60</v>
      </c>
      <c r="D1945" s="389">
        <v>3</v>
      </c>
      <c r="E1945" s="389">
        <v>1.9900000000000001E-2</v>
      </c>
      <c r="F1945" s="390"/>
      <c r="G1945" s="390" t="s">
        <v>100</v>
      </c>
      <c r="H1945" s="390"/>
      <c r="I1945" s="390"/>
      <c r="J1945" s="389" t="s">
        <v>16</v>
      </c>
      <c r="K1945" s="389" t="s">
        <v>16</v>
      </c>
      <c r="L1945" s="389" t="s">
        <v>16</v>
      </c>
      <c r="M1945" s="389" t="s">
        <v>16</v>
      </c>
      <c r="N1945" s="389" t="s">
        <v>16</v>
      </c>
      <c r="O1945" s="389" t="s">
        <v>16</v>
      </c>
      <c r="P1945" s="389" t="s">
        <v>16</v>
      </c>
      <c r="Q1945" s="389" t="s">
        <v>16</v>
      </c>
      <c r="R1945" s="389">
        <v>-2.9444389800000002</v>
      </c>
      <c r="S1945" s="389" t="s">
        <v>16</v>
      </c>
      <c r="T1945" s="392" t="e">
        <f t="shared" si="30"/>
        <v>#VALUE!</v>
      </c>
      <c r="U1945" s="389"/>
    </row>
    <row r="1946" spans="1:21">
      <c r="A1946" s="389" t="s">
        <v>2286</v>
      </c>
      <c r="B1946" s="389" t="s">
        <v>44</v>
      </c>
      <c r="C1946" s="389" t="s">
        <v>60</v>
      </c>
      <c r="D1946" s="389">
        <v>10</v>
      </c>
      <c r="E1946" s="389">
        <v>6.6199999999999995E-2</v>
      </c>
      <c r="F1946" s="390"/>
      <c r="G1946" s="390"/>
      <c r="H1946" s="390" t="s">
        <v>100</v>
      </c>
      <c r="I1946" s="390"/>
      <c r="J1946" s="389" t="s">
        <v>16</v>
      </c>
      <c r="K1946" s="389" t="s">
        <v>16</v>
      </c>
      <c r="L1946" s="389" t="s">
        <v>16</v>
      </c>
      <c r="M1946" s="389" t="s">
        <v>16</v>
      </c>
      <c r="N1946" s="389" t="s">
        <v>16</v>
      </c>
      <c r="O1946" s="389" t="s">
        <v>16</v>
      </c>
      <c r="P1946" s="389" t="s">
        <v>16</v>
      </c>
      <c r="Q1946" s="389" t="s">
        <v>16</v>
      </c>
      <c r="R1946" s="389">
        <v>-4.8903491299999997</v>
      </c>
      <c r="S1946" s="389" t="s">
        <v>16</v>
      </c>
      <c r="T1946" s="392" t="e">
        <f t="shared" si="30"/>
        <v>#VALUE!</v>
      </c>
      <c r="U1946" s="389"/>
    </row>
    <row r="1947" spans="1:21">
      <c r="A1947" s="389" t="s">
        <v>2286</v>
      </c>
      <c r="B1947" s="389" t="s">
        <v>44</v>
      </c>
      <c r="C1947" s="389" t="s">
        <v>60</v>
      </c>
      <c r="D1947" s="389">
        <v>32</v>
      </c>
      <c r="E1947" s="389">
        <v>0.21190000000000001</v>
      </c>
      <c r="F1947" s="390"/>
      <c r="G1947" s="390"/>
      <c r="H1947" s="390" t="s">
        <v>100</v>
      </c>
      <c r="I1947" s="390"/>
      <c r="J1947" s="389" t="s">
        <v>16</v>
      </c>
      <c r="K1947" s="389" t="s">
        <v>16</v>
      </c>
      <c r="L1947" s="389" t="s">
        <v>16</v>
      </c>
      <c r="M1947" s="389" t="s">
        <v>16</v>
      </c>
      <c r="N1947" s="389" t="s">
        <v>16</v>
      </c>
      <c r="O1947" s="389" t="s">
        <v>16</v>
      </c>
      <c r="P1947" s="389" t="s">
        <v>16</v>
      </c>
      <c r="Q1947" s="389" t="s">
        <v>16</v>
      </c>
      <c r="R1947" s="389">
        <v>-4.6162040000000001E-2</v>
      </c>
      <c r="S1947" s="389" t="s">
        <v>16</v>
      </c>
      <c r="T1947" s="392" t="e">
        <f t="shared" si="30"/>
        <v>#VALUE!</v>
      </c>
      <c r="U1947" s="389"/>
    </row>
    <row r="1948" spans="1:21">
      <c r="A1948" s="389" t="s">
        <v>2286</v>
      </c>
      <c r="B1948" s="389" t="s">
        <v>44</v>
      </c>
      <c r="C1948" s="389" t="s">
        <v>60</v>
      </c>
      <c r="D1948" s="389">
        <v>67</v>
      </c>
      <c r="E1948" s="389">
        <v>0.44369999999999998</v>
      </c>
      <c r="F1948" s="390"/>
      <c r="G1948" s="390"/>
      <c r="H1948" s="390" t="s">
        <v>100</v>
      </c>
      <c r="I1948" s="390"/>
      <c r="J1948" s="389" t="s">
        <v>16</v>
      </c>
      <c r="K1948" s="389" t="s">
        <v>16</v>
      </c>
      <c r="L1948" s="389" t="s">
        <v>16</v>
      </c>
      <c r="M1948" s="389" t="s">
        <v>16</v>
      </c>
      <c r="N1948" s="389" t="s">
        <v>16</v>
      </c>
      <c r="O1948" s="389" t="s">
        <v>16</v>
      </c>
      <c r="P1948" s="389" t="s">
        <v>16</v>
      </c>
      <c r="Q1948" s="389" t="s">
        <v>16</v>
      </c>
      <c r="R1948" s="389">
        <v>0</v>
      </c>
      <c r="S1948" s="389" t="s">
        <v>16</v>
      </c>
      <c r="T1948" s="392" t="e">
        <f t="shared" si="30"/>
        <v>#VALUE!</v>
      </c>
      <c r="U1948" s="389"/>
    </row>
    <row r="1949" spans="1:21">
      <c r="A1949" s="389" t="s">
        <v>2286</v>
      </c>
      <c r="B1949" s="389" t="s">
        <v>44</v>
      </c>
      <c r="C1949" s="389" t="s">
        <v>60</v>
      </c>
      <c r="D1949" s="389">
        <v>91</v>
      </c>
      <c r="E1949" s="389">
        <v>0.60260000000000002</v>
      </c>
      <c r="F1949" s="390"/>
      <c r="G1949" s="390"/>
      <c r="H1949" s="390" t="s">
        <v>100</v>
      </c>
      <c r="I1949" s="390"/>
      <c r="J1949" s="389" t="s">
        <v>16</v>
      </c>
      <c r="K1949" s="389" t="s">
        <v>16</v>
      </c>
      <c r="L1949" s="389" t="s">
        <v>16</v>
      </c>
      <c r="M1949" s="389" t="s">
        <v>16</v>
      </c>
      <c r="N1949" s="389" t="s">
        <v>16</v>
      </c>
      <c r="O1949" s="389" t="s">
        <v>16</v>
      </c>
      <c r="P1949" s="389" t="s">
        <v>16</v>
      </c>
      <c r="Q1949" s="389" t="s">
        <v>16</v>
      </c>
      <c r="R1949" s="389">
        <v>-0.99852883000000003</v>
      </c>
      <c r="S1949" s="389" t="s">
        <v>16</v>
      </c>
      <c r="T1949" s="392" t="e">
        <f t="shared" si="30"/>
        <v>#VALUE!</v>
      </c>
      <c r="U1949" s="389"/>
    </row>
    <row r="1950" spans="1:21">
      <c r="A1950" s="389" t="s">
        <v>2286</v>
      </c>
      <c r="B1950" s="389" t="s">
        <v>44</v>
      </c>
      <c r="C1950" s="389" t="s">
        <v>60</v>
      </c>
      <c r="D1950" s="389">
        <v>129</v>
      </c>
      <c r="E1950" s="389">
        <v>0.85429999999999995</v>
      </c>
      <c r="F1950" s="390"/>
      <c r="G1950" s="390"/>
      <c r="H1950" s="390" t="s">
        <v>100</v>
      </c>
      <c r="I1950" s="390"/>
      <c r="J1950" s="389" t="s">
        <v>16</v>
      </c>
      <c r="K1950" s="389" t="s">
        <v>16</v>
      </c>
      <c r="L1950" s="389" t="s">
        <v>16</v>
      </c>
      <c r="M1950" s="389" t="s">
        <v>16</v>
      </c>
      <c r="N1950" s="389" t="s">
        <v>16</v>
      </c>
      <c r="O1950" s="389" t="s">
        <v>16</v>
      </c>
      <c r="P1950" s="389" t="s">
        <v>16</v>
      </c>
      <c r="Q1950" s="389" t="s">
        <v>16</v>
      </c>
      <c r="R1950" s="389">
        <v>8.6384610000000001E-2</v>
      </c>
      <c r="S1950" s="389" t="s">
        <v>16</v>
      </c>
      <c r="T1950" s="392" t="e">
        <f t="shared" si="30"/>
        <v>#VALUE!</v>
      </c>
      <c r="U1950" s="389"/>
    </row>
    <row r="1951" spans="1:21">
      <c r="A1951" s="389" t="s">
        <v>2286</v>
      </c>
      <c r="B1951" s="389" t="s">
        <v>44</v>
      </c>
      <c r="C1951" s="389" t="s">
        <v>60</v>
      </c>
      <c r="D1951" s="389">
        <v>151</v>
      </c>
      <c r="E1951" s="389">
        <v>1</v>
      </c>
      <c r="F1951" s="390"/>
      <c r="G1951" s="390"/>
      <c r="H1951" s="390" t="s">
        <v>100</v>
      </c>
      <c r="I1951" s="390" t="s">
        <v>100</v>
      </c>
      <c r="J1951" s="389" t="s">
        <v>16</v>
      </c>
      <c r="K1951" s="389" t="s">
        <v>16</v>
      </c>
      <c r="L1951" s="389" t="s">
        <v>16</v>
      </c>
      <c r="M1951" s="389" t="s">
        <v>16</v>
      </c>
      <c r="N1951" s="389" t="s">
        <v>16</v>
      </c>
      <c r="O1951" s="389" t="s">
        <v>16</v>
      </c>
      <c r="P1951" s="389" t="s">
        <v>16</v>
      </c>
      <c r="Q1951" s="389" t="s">
        <v>16</v>
      </c>
      <c r="R1951" s="389">
        <v>-0.14541699999999999</v>
      </c>
      <c r="S1951" s="389" t="s">
        <v>16</v>
      </c>
      <c r="T1951" s="392" t="e">
        <f t="shared" si="30"/>
        <v>#VALUE!</v>
      </c>
      <c r="U1951" s="389"/>
    </row>
    <row r="1952" spans="1:21">
      <c r="A1952" s="389" t="s">
        <v>1206</v>
      </c>
      <c r="B1952" s="389" t="s">
        <v>44</v>
      </c>
      <c r="C1952" s="389" t="s">
        <v>60</v>
      </c>
      <c r="D1952" s="389">
        <v>0</v>
      </c>
      <c r="E1952" s="389">
        <v>0</v>
      </c>
      <c r="F1952" s="390" t="s">
        <v>100</v>
      </c>
      <c r="G1952" s="390"/>
      <c r="H1952" s="390"/>
      <c r="I1952" s="390"/>
      <c r="J1952" s="389" t="s">
        <v>16</v>
      </c>
      <c r="K1952" s="389" t="s">
        <v>16</v>
      </c>
      <c r="L1952" s="389" t="s">
        <v>16</v>
      </c>
      <c r="M1952" s="389" t="s">
        <v>16</v>
      </c>
      <c r="N1952" s="389" t="s">
        <v>16</v>
      </c>
      <c r="O1952" s="389" t="s">
        <v>16</v>
      </c>
      <c r="P1952" s="389" t="s">
        <v>16</v>
      </c>
      <c r="Q1952" s="389" t="s">
        <v>16</v>
      </c>
      <c r="R1952" s="389">
        <v>0.27193371999999999</v>
      </c>
      <c r="S1952" s="389" t="s">
        <v>16</v>
      </c>
      <c r="T1952" s="392" t="e">
        <f t="shared" si="30"/>
        <v>#VALUE!</v>
      </c>
      <c r="U1952" s="389"/>
    </row>
    <row r="1953" spans="1:21">
      <c r="A1953" s="389" t="s">
        <v>1206</v>
      </c>
      <c r="B1953" s="389" t="s">
        <v>44</v>
      </c>
      <c r="C1953" s="389" t="s">
        <v>60</v>
      </c>
      <c r="D1953" s="389">
        <v>3</v>
      </c>
      <c r="E1953" s="389">
        <v>7.4000000000000003E-3</v>
      </c>
      <c r="F1953" s="390"/>
      <c r="G1953" s="390" t="s">
        <v>100</v>
      </c>
      <c r="H1953" s="390"/>
      <c r="I1953" s="390"/>
      <c r="J1953" s="389" t="s">
        <v>16</v>
      </c>
      <c r="K1953" s="389" t="s">
        <v>16</v>
      </c>
      <c r="L1953" s="389" t="s">
        <v>16</v>
      </c>
      <c r="M1953" s="389" t="s">
        <v>16</v>
      </c>
      <c r="N1953" s="389" t="s">
        <v>16</v>
      </c>
      <c r="O1953" s="389" t="s">
        <v>16</v>
      </c>
      <c r="P1953" s="389" t="s">
        <v>16</v>
      </c>
      <c r="Q1953" s="389" t="s">
        <v>16</v>
      </c>
      <c r="R1953" s="389">
        <v>-2.0794415399999999</v>
      </c>
      <c r="S1953" s="389" t="s">
        <v>16</v>
      </c>
      <c r="T1953" s="392" t="e">
        <f t="shared" si="30"/>
        <v>#VALUE!</v>
      </c>
      <c r="U1953" s="389"/>
    </row>
    <row r="1954" spans="1:21">
      <c r="A1954" s="389" t="s">
        <v>1206</v>
      </c>
      <c r="B1954" s="389" t="s">
        <v>44</v>
      </c>
      <c r="C1954" s="389" t="s">
        <v>60</v>
      </c>
      <c r="D1954" s="389">
        <v>10</v>
      </c>
      <c r="E1954" s="389">
        <v>2.4500000000000001E-2</v>
      </c>
      <c r="F1954" s="390"/>
      <c r="G1954" s="390"/>
      <c r="H1954" s="390" t="s">
        <v>100</v>
      </c>
      <c r="I1954" s="390"/>
      <c r="J1954" s="389" t="s">
        <v>16</v>
      </c>
      <c r="K1954" s="389" t="s">
        <v>16</v>
      </c>
      <c r="L1954" s="389" t="s">
        <v>16</v>
      </c>
      <c r="M1954" s="389" t="s">
        <v>16</v>
      </c>
      <c r="N1954" s="389" t="s">
        <v>16</v>
      </c>
      <c r="O1954" s="389" t="s">
        <v>16</v>
      </c>
      <c r="P1954" s="389" t="s">
        <v>16</v>
      </c>
      <c r="Q1954" s="389" t="s">
        <v>16</v>
      </c>
      <c r="R1954" s="389">
        <v>-3.91202301</v>
      </c>
      <c r="S1954" s="389" t="s">
        <v>16</v>
      </c>
      <c r="T1954" s="392" t="e">
        <f t="shared" si="30"/>
        <v>#VALUE!</v>
      </c>
      <c r="U1954" s="389"/>
    </row>
    <row r="1955" spans="1:21">
      <c r="A1955" s="389" t="s">
        <v>1206</v>
      </c>
      <c r="B1955" s="389" t="s">
        <v>44</v>
      </c>
      <c r="C1955" s="389" t="s">
        <v>60</v>
      </c>
      <c r="D1955" s="389">
        <v>32</v>
      </c>
      <c r="E1955" s="389">
        <v>7.8399999999999997E-2</v>
      </c>
      <c r="F1955" s="390"/>
      <c r="G1955" s="390"/>
      <c r="H1955" s="390" t="s">
        <v>100</v>
      </c>
      <c r="I1955" s="390"/>
      <c r="J1955" s="389" t="s">
        <v>16</v>
      </c>
      <c r="K1955" s="389" t="s">
        <v>16</v>
      </c>
      <c r="L1955" s="389" t="s">
        <v>16</v>
      </c>
      <c r="M1955" s="389" t="s">
        <v>16</v>
      </c>
      <c r="N1955" s="389" t="s">
        <v>16</v>
      </c>
      <c r="O1955" s="389" t="s">
        <v>16</v>
      </c>
      <c r="P1955" s="389" t="s">
        <v>16</v>
      </c>
      <c r="Q1955" s="389" t="s">
        <v>16</v>
      </c>
      <c r="R1955" s="389">
        <v>-2.7725887199999999</v>
      </c>
      <c r="S1955" s="389" t="s">
        <v>16</v>
      </c>
      <c r="T1955" s="392" t="e">
        <f t="shared" si="30"/>
        <v>#VALUE!</v>
      </c>
      <c r="U1955" s="389"/>
    </row>
    <row r="1956" spans="1:21">
      <c r="A1956" s="389" t="s">
        <v>1206</v>
      </c>
      <c r="B1956" s="389" t="s">
        <v>44</v>
      </c>
      <c r="C1956" s="389" t="s">
        <v>60</v>
      </c>
      <c r="D1956" s="389">
        <v>92</v>
      </c>
      <c r="E1956" s="389">
        <v>0.22550000000000001</v>
      </c>
      <c r="F1956" s="390"/>
      <c r="G1956" s="390"/>
      <c r="H1956" s="390" t="s">
        <v>100</v>
      </c>
      <c r="I1956" s="390"/>
      <c r="J1956" s="389" t="s">
        <v>16</v>
      </c>
      <c r="K1956" s="389" t="s">
        <v>16</v>
      </c>
      <c r="L1956" s="389" t="s">
        <v>16</v>
      </c>
      <c r="M1956" s="389" t="s">
        <v>16</v>
      </c>
      <c r="N1956" s="389" t="s">
        <v>16</v>
      </c>
      <c r="O1956" s="389" t="s">
        <v>16</v>
      </c>
      <c r="P1956" s="389" t="s">
        <v>16</v>
      </c>
      <c r="Q1956" s="389" t="s">
        <v>16</v>
      </c>
      <c r="R1956" s="389">
        <v>-1.1631508100000001</v>
      </c>
      <c r="S1956" s="389" t="s">
        <v>16</v>
      </c>
      <c r="T1956" s="392" t="e">
        <f t="shared" si="30"/>
        <v>#VALUE!</v>
      </c>
      <c r="U1956" s="389"/>
    </row>
    <row r="1957" spans="1:21">
      <c r="A1957" s="389" t="s">
        <v>1206</v>
      </c>
      <c r="B1957" s="389" t="s">
        <v>44</v>
      </c>
      <c r="C1957" s="389" t="s">
        <v>60</v>
      </c>
      <c r="D1957" s="389">
        <v>151</v>
      </c>
      <c r="E1957" s="389">
        <v>0.37009999999999998</v>
      </c>
      <c r="F1957" s="390"/>
      <c r="G1957" s="390"/>
      <c r="H1957" s="390" t="s">
        <v>100</v>
      </c>
      <c r="I1957" s="390"/>
      <c r="J1957" s="389" t="s">
        <v>16</v>
      </c>
      <c r="K1957" s="389" t="s">
        <v>16</v>
      </c>
      <c r="L1957" s="389" t="s">
        <v>16</v>
      </c>
      <c r="M1957" s="389" t="s">
        <v>16</v>
      </c>
      <c r="N1957" s="389" t="s">
        <v>16</v>
      </c>
      <c r="O1957" s="389" t="s">
        <v>16</v>
      </c>
      <c r="P1957" s="389" t="s">
        <v>16</v>
      </c>
      <c r="Q1957" s="389" t="s">
        <v>16</v>
      </c>
      <c r="R1957" s="389">
        <v>-2.7725887199999999</v>
      </c>
      <c r="S1957" s="389" t="s">
        <v>16</v>
      </c>
      <c r="T1957" s="392" t="e">
        <f t="shared" si="30"/>
        <v>#VALUE!</v>
      </c>
      <c r="U1957" s="389"/>
    </row>
    <row r="1958" spans="1:21">
      <c r="A1958" s="389" t="s">
        <v>1206</v>
      </c>
      <c r="B1958" s="389" t="s">
        <v>44</v>
      </c>
      <c r="C1958" s="389" t="s">
        <v>60</v>
      </c>
      <c r="D1958" s="389">
        <v>222</v>
      </c>
      <c r="E1958" s="389">
        <v>0.54410000000000003</v>
      </c>
      <c r="F1958" s="390"/>
      <c r="G1958" s="390"/>
      <c r="H1958" s="390" t="s">
        <v>100</v>
      </c>
      <c r="I1958" s="390"/>
      <c r="J1958" s="389" t="s">
        <v>16</v>
      </c>
      <c r="K1958" s="389" t="s">
        <v>16</v>
      </c>
      <c r="L1958" s="389" t="s">
        <v>16</v>
      </c>
      <c r="M1958" s="389" t="s">
        <v>16</v>
      </c>
      <c r="N1958" s="389" t="s">
        <v>16</v>
      </c>
      <c r="O1958" s="389" t="s">
        <v>16</v>
      </c>
      <c r="P1958" s="389" t="s">
        <v>16</v>
      </c>
      <c r="Q1958" s="389" t="s">
        <v>16</v>
      </c>
      <c r="R1958" s="389">
        <v>-1.5198257500000001</v>
      </c>
      <c r="S1958" s="389" t="s">
        <v>16</v>
      </c>
      <c r="T1958" s="392" t="e">
        <f t="shared" si="30"/>
        <v>#VALUE!</v>
      </c>
      <c r="U1958" s="389"/>
    </row>
    <row r="1959" spans="1:21">
      <c r="A1959" s="389" t="s">
        <v>1206</v>
      </c>
      <c r="B1959" s="389" t="s">
        <v>44</v>
      </c>
      <c r="C1959" s="389" t="s">
        <v>60</v>
      </c>
      <c r="D1959" s="389">
        <v>408</v>
      </c>
      <c r="E1959" s="389">
        <v>1</v>
      </c>
      <c r="F1959" s="390"/>
      <c r="G1959" s="390"/>
      <c r="H1959" s="390" t="s">
        <v>100</v>
      </c>
      <c r="I1959" s="390" t="s">
        <v>100</v>
      </c>
      <c r="J1959" s="389" t="s">
        <v>16</v>
      </c>
      <c r="K1959" s="389" t="s">
        <v>16</v>
      </c>
      <c r="L1959" s="389" t="s">
        <v>16</v>
      </c>
      <c r="M1959" s="389" t="s">
        <v>16</v>
      </c>
      <c r="N1959" s="389" t="s">
        <v>16</v>
      </c>
      <c r="O1959" s="389" t="s">
        <v>16</v>
      </c>
      <c r="P1959" s="389" t="s">
        <v>16</v>
      </c>
      <c r="Q1959" s="389" t="s">
        <v>16</v>
      </c>
      <c r="R1959" s="389">
        <v>-1.2685113299999999</v>
      </c>
      <c r="S1959" s="389" t="s">
        <v>16</v>
      </c>
      <c r="T1959" s="392" t="e">
        <f t="shared" si="30"/>
        <v>#VALUE!</v>
      </c>
      <c r="U1959" s="389"/>
    </row>
    <row r="1960" spans="1:21">
      <c r="A1960" s="389" t="s">
        <v>1207</v>
      </c>
      <c r="B1960" s="389" t="s">
        <v>44</v>
      </c>
      <c r="C1960" s="389" t="s">
        <v>60</v>
      </c>
      <c r="D1960" s="389">
        <v>0</v>
      </c>
      <c r="E1960" s="389">
        <v>0</v>
      </c>
      <c r="F1960" s="390" t="s">
        <v>100</v>
      </c>
      <c r="G1960" s="390"/>
      <c r="H1960" s="390"/>
      <c r="I1960" s="390"/>
      <c r="J1960" s="389" t="s">
        <v>16</v>
      </c>
      <c r="K1960" s="389" t="s">
        <v>16</v>
      </c>
      <c r="L1960" s="389" t="s">
        <v>16</v>
      </c>
      <c r="M1960" s="389" t="s">
        <v>16</v>
      </c>
      <c r="N1960" s="389" t="s">
        <v>16</v>
      </c>
      <c r="O1960" s="389" t="s">
        <v>16</v>
      </c>
      <c r="P1960" s="389" t="s">
        <v>16</v>
      </c>
      <c r="Q1960" s="389" t="s">
        <v>16</v>
      </c>
      <c r="R1960" s="389">
        <v>0.31845372999999999</v>
      </c>
      <c r="S1960" s="389" t="s">
        <v>16</v>
      </c>
      <c r="T1960" s="392" t="e">
        <f t="shared" si="30"/>
        <v>#VALUE!</v>
      </c>
      <c r="U1960" s="389"/>
    </row>
    <row r="1961" spans="1:21">
      <c r="A1961" s="389" t="s">
        <v>1207</v>
      </c>
      <c r="B1961" s="389" t="s">
        <v>44</v>
      </c>
      <c r="C1961" s="389" t="s">
        <v>60</v>
      </c>
      <c r="D1961" s="389">
        <v>3</v>
      </c>
      <c r="E1961" s="389">
        <v>7.4000000000000003E-3</v>
      </c>
      <c r="F1961" s="390"/>
      <c r="G1961" s="390" t="s">
        <v>100</v>
      </c>
      <c r="H1961" s="390"/>
      <c r="I1961" s="390"/>
      <c r="J1961" s="389" t="s">
        <v>16</v>
      </c>
      <c r="K1961" s="389" t="s">
        <v>16</v>
      </c>
      <c r="L1961" s="389" t="s">
        <v>16</v>
      </c>
      <c r="M1961" s="389" t="s">
        <v>16</v>
      </c>
      <c r="N1961" s="389" t="s">
        <v>16</v>
      </c>
      <c r="O1961" s="389" t="s">
        <v>16</v>
      </c>
      <c r="P1961" s="389" t="s">
        <v>16</v>
      </c>
      <c r="Q1961" s="389" t="s">
        <v>16</v>
      </c>
      <c r="R1961" s="389">
        <v>-3.91202301</v>
      </c>
      <c r="S1961" s="389" t="s">
        <v>16</v>
      </c>
      <c r="T1961" s="392" t="e">
        <f t="shared" si="30"/>
        <v>#VALUE!</v>
      </c>
      <c r="U1961" s="389"/>
    </row>
    <row r="1962" spans="1:21">
      <c r="A1962" s="389" t="s">
        <v>1207</v>
      </c>
      <c r="B1962" s="389" t="s">
        <v>44</v>
      </c>
      <c r="C1962" s="389" t="s">
        <v>60</v>
      </c>
      <c r="D1962" s="389">
        <v>10</v>
      </c>
      <c r="E1962" s="389">
        <v>2.4500000000000001E-2</v>
      </c>
      <c r="F1962" s="390"/>
      <c r="G1962" s="390"/>
      <c r="H1962" s="390" t="s">
        <v>100</v>
      </c>
      <c r="I1962" s="390"/>
      <c r="J1962" s="389" t="s">
        <v>16</v>
      </c>
      <c r="K1962" s="389" t="s">
        <v>16</v>
      </c>
      <c r="L1962" s="389" t="s">
        <v>16</v>
      </c>
      <c r="M1962" s="389" t="s">
        <v>16</v>
      </c>
      <c r="N1962" s="389" t="s">
        <v>16</v>
      </c>
      <c r="O1962" s="389" t="s">
        <v>16</v>
      </c>
      <c r="P1962" s="389" t="s">
        <v>16</v>
      </c>
      <c r="Q1962" s="389" t="s">
        <v>16</v>
      </c>
      <c r="R1962" s="389">
        <v>-4.6051701899999999</v>
      </c>
      <c r="S1962" s="389" t="s">
        <v>16</v>
      </c>
      <c r="T1962" s="392" t="e">
        <f t="shared" si="30"/>
        <v>#VALUE!</v>
      </c>
      <c r="U1962" s="389"/>
    </row>
    <row r="1963" spans="1:21">
      <c r="A1963" s="389" t="s">
        <v>1207</v>
      </c>
      <c r="B1963" s="389" t="s">
        <v>44</v>
      </c>
      <c r="C1963" s="389" t="s">
        <v>60</v>
      </c>
      <c r="D1963" s="389">
        <v>32</v>
      </c>
      <c r="E1963" s="389">
        <v>7.8399999999999997E-2</v>
      </c>
      <c r="F1963" s="390"/>
      <c r="G1963" s="390"/>
      <c r="H1963" s="390" t="s">
        <v>100</v>
      </c>
      <c r="I1963" s="390"/>
      <c r="J1963" s="389" t="s">
        <v>16</v>
      </c>
      <c r="K1963" s="389" t="s">
        <v>16</v>
      </c>
      <c r="L1963" s="389" t="s">
        <v>16</v>
      </c>
      <c r="M1963" s="389" t="s">
        <v>16</v>
      </c>
      <c r="N1963" s="389" t="s">
        <v>16</v>
      </c>
      <c r="O1963" s="389" t="s">
        <v>16</v>
      </c>
      <c r="P1963" s="389" t="s">
        <v>16</v>
      </c>
      <c r="Q1963" s="389" t="s">
        <v>16</v>
      </c>
      <c r="R1963" s="389">
        <v>-4.6051701899999999</v>
      </c>
      <c r="S1963" s="389" t="s">
        <v>16</v>
      </c>
      <c r="T1963" s="392" t="e">
        <f t="shared" si="30"/>
        <v>#VALUE!</v>
      </c>
      <c r="U1963" s="389"/>
    </row>
    <row r="1964" spans="1:21">
      <c r="A1964" s="389" t="s">
        <v>1207</v>
      </c>
      <c r="B1964" s="389" t="s">
        <v>44</v>
      </c>
      <c r="C1964" s="389" t="s">
        <v>60</v>
      </c>
      <c r="D1964" s="389">
        <v>92</v>
      </c>
      <c r="E1964" s="389">
        <v>0.22550000000000001</v>
      </c>
      <c r="F1964" s="390"/>
      <c r="G1964" s="390"/>
      <c r="H1964" s="390" t="s">
        <v>100</v>
      </c>
      <c r="I1964" s="390"/>
      <c r="J1964" s="389" t="s">
        <v>16</v>
      </c>
      <c r="K1964" s="389" t="s">
        <v>16</v>
      </c>
      <c r="L1964" s="389" t="s">
        <v>16</v>
      </c>
      <c r="M1964" s="389" t="s">
        <v>16</v>
      </c>
      <c r="N1964" s="389" t="s">
        <v>16</v>
      </c>
      <c r="O1964" s="389" t="s">
        <v>16</v>
      </c>
      <c r="P1964" s="389" t="s">
        <v>16</v>
      </c>
      <c r="Q1964" s="389" t="s">
        <v>16</v>
      </c>
      <c r="R1964" s="389">
        <v>-0.90078654999999996</v>
      </c>
      <c r="S1964" s="389" t="s">
        <v>16</v>
      </c>
      <c r="T1964" s="392" t="e">
        <f t="shared" si="30"/>
        <v>#VALUE!</v>
      </c>
      <c r="U1964" s="389"/>
    </row>
    <row r="1965" spans="1:21">
      <c r="A1965" s="389" t="s">
        <v>1207</v>
      </c>
      <c r="B1965" s="389" t="s">
        <v>44</v>
      </c>
      <c r="C1965" s="389" t="s">
        <v>60</v>
      </c>
      <c r="D1965" s="389">
        <v>151</v>
      </c>
      <c r="E1965" s="389">
        <v>0.37009999999999998</v>
      </c>
      <c r="F1965" s="390"/>
      <c r="G1965" s="390"/>
      <c r="H1965" s="390" t="s">
        <v>100</v>
      </c>
      <c r="I1965" s="390"/>
      <c r="J1965" s="389" t="s">
        <v>16</v>
      </c>
      <c r="K1965" s="389" t="s">
        <v>16</v>
      </c>
      <c r="L1965" s="389" t="s">
        <v>16</v>
      </c>
      <c r="M1965" s="389" t="s">
        <v>16</v>
      </c>
      <c r="N1965" s="389" t="s">
        <v>16</v>
      </c>
      <c r="O1965" s="389" t="s">
        <v>16</v>
      </c>
      <c r="P1965" s="389" t="s">
        <v>16</v>
      </c>
      <c r="Q1965" s="389" t="s">
        <v>16</v>
      </c>
      <c r="R1965" s="389">
        <v>-2.3671236100000002</v>
      </c>
      <c r="S1965" s="389" t="s">
        <v>16</v>
      </c>
      <c r="T1965" s="392" t="e">
        <f t="shared" si="30"/>
        <v>#VALUE!</v>
      </c>
      <c r="U1965" s="389"/>
    </row>
    <row r="1966" spans="1:21">
      <c r="A1966" s="389" t="s">
        <v>1207</v>
      </c>
      <c r="B1966" s="389" t="s">
        <v>44</v>
      </c>
      <c r="C1966" s="389" t="s">
        <v>60</v>
      </c>
      <c r="D1966" s="389">
        <v>222</v>
      </c>
      <c r="E1966" s="389">
        <v>0.54410000000000003</v>
      </c>
      <c r="F1966" s="390"/>
      <c r="G1966" s="390"/>
      <c r="H1966" s="390" t="s">
        <v>100</v>
      </c>
      <c r="I1966" s="390"/>
      <c r="J1966" s="389" t="s">
        <v>16</v>
      </c>
      <c r="K1966" s="389" t="s">
        <v>16</v>
      </c>
      <c r="L1966" s="389" t="s">
        <v>16</v>
      </c>
      <c r="M1966" s="389" t="s">
        <v>16</v>
      </c>
      <c r="N1966" s="389" t="s">
        <v>16</v>
      </c>
      <c r="O1966" s="389" t="s">
        <v>16</v>
      </c>
      <c r="P1966" s="389" t="s">
        <v>16</v>
      </c>
      <c r="Q1966" s="389" t="s">
        <v>16</v>
      </c>
      <c r="R1966" s="389">
        <v>-1.8562979900000001</v>
      </c>
      <c r="S1966" s="389" t="s">
        <v>16</v>
      </c>
      <c r="T1966" s="392" t="e">
        <f t="shared" si="30"/>
        <v>#VALUE!</v>
      </c>
      <c r="U1966" s="389"/>
    </row>
    <row r="1967" spans="1:21">
      <c r="A1967" s="389" t="s">
        <v>1207</v>
      </c>
      <c r="B1967" s="389" t="s">
        <v>44</v>
      </c>
      <c r="C1967" s="389" t="s">
        <v>60</v>
      </c>
      <c r="D1967" s="389">
        <v>408</v>
      </c>
      <c r="E1967" s="389">
        <v>1</v>
      </c>
      <c r="F1967" s="390"/>
      <c r="G1967" s="390"/>
      <c r="H1967" s="390" t="s">
        <v>100</v>
      </c>
      <c r="I1967" s="390" t="s">
        <v>100</v>
      </c>
      <c r="J1967" s="389" t="s">
        <v>16</v>
      </c>
      <c r="K1967" s="389" t="s">
        <v>16</v>
      </c>
      <c r="L1967" s="389" t="s">
        <v>16</v>
      </c>
      <c r="M1967" s="389" t="s">
        <v>16</v>
      </c>
      <c r="N1967" s="389" t="s">
        <v>16</v>
      </c>
      <c r="O1967" s="389" t="s">
        <v>16</v>
      </c>
      <c r="P1967" s="389" t="s">
        <v>16</v>
      </c>
      <c r="Q1967" s="389" t="s">
        <v>16</v>
      </c>
      <c r="R1967" s="389">
        <v>-1.8562979900000001</v>
      </c>
      <c r="S1967" s="389" t="s">
        <v>16</v>
      </c>
      <c r="T1967" s="392" t="e">
        <f t="shared" si="30"/>
        <v>#VALUE!</v>
      </c>
      <c r="U1967" s="389"/>
    </row>
    <row r="1968" spans="1:21">
      <c r="A1968" s="389" t="s">
        <v>1208</v>
      </c>
      <c r="B1968" s="389" t="s">
        <v>44</v>
      </c>
      <c r="C1968" s="389" t="s">
        <v>60</v>
      </c>
      <c r="D1968" s="389">
        <v>0</v>
      </c>
      <c r="E1968" s="389">
        <v>0</v>
      </c>
      <c r="F1968" s="390" t="s">
        <v>100</v>
      </c>
      <c r="G1968" s="390"/>
      <c r="H1968" s="390"/>
      <c r="I1968" s="390"/>
      <c r="J1968" s="389" t="s">
        <v>16</v>
      </c>
      <c r="K1968" s="389" t="s">
        <v>16</v>
      </c>
      <c r="L1968" s="389" t="s">
        <v>16</v>
      </c>
      <c r="M1968" s="389" t="s">
        <v>16</v>
      </c>
      <c r="N1968" s="389" t="s">
        <v>16</v>
      </c>
      <c r="O1968" s="389" t="s">
        <v>16</v>
      </c>
      <c r="P1968" s="389" t="s">
        <v>16</v>
      </c>
      <c r="Q1968" s="389" t="s">
        <v>16</v>
      </c>
      <c r="R1968" s="389">
        <v>8.9612159999999996E-2</v>
      </c>
      <c r="S1968" s="389" t="s">
        <v>16</v>
      </c>
      <c r="T1968" s="392" t="e">
        <f t="shared" si="30"/>
        <v>#VALUE!</v>
      </c>
      <c r="U1968" s="389"/>
    </row>
    <row r="1969" spans="1:21">
      <c r="A1969" s="389" t="s">
        <v>1208</v>
      </c>
      <c r="B1969" s="389" t="s">
        <v>44</v>
      </c>
      <c r="C1969" s="389" t="s">
        <v>60</v>
      </c>
      <c r="D1969" s="389">
        <v>3</v>
      </c>
      <c r="E1969" s="389">
        <v>7.4000000000000003E-3</v>
      </c>
      <c r="F1969" s="390"/>
      <c r="G1969" s="390" t="s">
        <v>100</v>
      </c>
      <c r="H1969" s="390"/>
      <c r="I1969" s="390"/>
      <c r="J1969" s="389" t="s">
        <v>16</v>
      </c>
      <c r="K1969" s="389" t="s">
        <v>16</v>
      </c>
      <c r="L1969" s="389" t="s">
        <v>16</v>
      </c>
      <c r="M1969" s="389" t="s">
        <v>16</v>
      </c>
      <c r="N1969" s="389" t="s">
        <v>16</v>
      </c>
      <c r="O1969" s="389" t="s">
        <v>16</v>
      </c>
      <c r="P1969" s="389" t="s">
        <v>16</v>
      </c>
      <c r="Q1969" s="389" t="s">
        <v>16</v>
      </c>
      <c r="R1969" s="389">
        <v>-2.7725887199999999</v>
      </c>
      <c r="S1969" s="389" t="s">
        <v>16</v>
      </c>
      <c r="T1969" s="392" t="e">
        <f t="shared" si="30"/>
        <v>#VALUE!</v>
      </c>
      <c r="U1969" s="389"/>
    </row>
    <row r="1970" spans="1:21">
      <c r="A1970" s="389" t="s">
        <v>1208</v>
      </c>
      <c r="B1970" s="389" t="s">
        <v>44</v>
      </c>
      <c r="C1970" s="389" t="s">
        <v>60</v>
      </c>
      <c r="D1970" s="389">
        <v>10</v>
      </c>
      <c r="E1970" s="389">
        <v>2.4500000000000001E-2</v>
      </c>
      <c r="F1970" s="390"/>
      <c r="G1970" s="390"/>
      <c r="H1970" s="390" t="s">
        <v>100</v>
      </c>
      <c r="I1970" s="390"/>
      <c r="J1970" s="389" t="s">
        <v>16</v>
      </c>
      <c r="K1970" s="389" t="s">
        <v>16</v>
      </c>
      <c r="L1970" s="389" t="s">
        <v>16</v>
      </c>
      <c r="M1970" s="389" t="s">
        <v>16</v>
      </c>
      <c r="N1970" s="389" t="s">
        <v>16</v>
      </c>
      <c r="O1970" s="389" t="s">
        <v>16</v>
      </c>
      <c r="P1970" s="389" t="s">
        <v>16</v>
      </c>
      <c r="Q1970" s="389" t="s">
        <v>16</v>
      </c>
      <c r="R1970" s="389">
        <v>-4.6051701899999999</v>
      </c>
      <c r="S1970" s="389" t="s">
        <v>16</v>
      </c>
      <c r="T1970" s="392" t="e">
        <f t="shared" si="30"/>
        <v>#VALUE!</v>
      </c>
      <c r="U1970" s="389"/>
    </row>
    <row r="1971" spans="1:21">
      <c r="A1971" s="389" t="s">
        <v>1208</v>
      </c>
      <c r="B1971" s="389" t="s">
        <v>44</v>
      </c>
      <c r="C1971" s="389" t="s">
        <v>60</v>
      </c>
      <c r="D1971" s="389">
        <v>32</v>
      </c>
      <c r="E1971" s="389">
        <v>7.8399999999999997E-2</v>
      </c>
      <c r="F1971" s="390"/>
      <c r="G1971" s="390"/>
      <c r="H1971" s="390" t="s">
        <v>100</v>
      </c>
      <c r="I1971" s="390"/>
      <c r="J1971" s="389" t="s">
        <v>16</v>
      </c>
      <c r="K1971" s="389" t="s">
        <v>16</v>
      </c>
      <c r="L1971" s="389" t="s">
        <v>16</v>
      </c>
      <c r="M1971" s="389" t="s">
        <v>16</v>
      </c>
      <c r="N1971" s="389" t="s">
        <v>16</v>
      </c>
      <c r="O1971" s="389" t="s">
        <v>16</v>
      </c>
      <c r="P1971" s="389" t="s">
        <v>16</v>
      </c>
      <c r="Q1971" s="389" t="s">
        <v>16</v>
      </c>
      <c r="R1971" s="389">
        <v>-3.91202301</v>
      </c>
      <c r="S1971" s="389" t="s">
        <v>16</v>
      </c>
      <c r="T1971" s="392" t="e">
        <f t="shared" si="30"/>
        <v>#VALUE!</v>
      </c>
      <c r="U1971" s="389"/>
    </row>
    <row r="1972" spans="1:21">
      <c r="A1972" s="389" t="s">
        <v>1208</v>
      </c>
      <c r="B1972" s="389" t="s">
        <v>44</v>
      </c>
      <c r="C1972" s="389" t="s">
        <v>60</v>
      </c>
      <c r="D1972" s="389">
        <v>92</v>
      </c>
      <c r="E1972" s="389">
        <v>0.22550000000000001</v>
      </c>
      <c r="F1972" s="390"/>
      <c r="G1972" s="390"/>
      <c r="H1972" s="390" t="s">
        <v>100</v>
      </c>
      <c r="I1972" s="390"/>
      <c r="J1972" s="389" t="s">
        <v>16</v>
      </c>
      <c r="K1972" s="389" t="s">
        <v>16</v>
      </c>
      <c r="L1972" s="389" t="s">
        <v>16</v>
      </c>
      <c r="M1972" s="389" t="s">
        <v>16</v>
      </c>
      <c r="N1972" s="389" t="s">
        <v>16</v>
      </c>
      <c r="O1972" s="389" t="s">
        <v>16</v>
      </c>
      <c r="P1972" s="389" t="s">
        <v>16</v>
      </c>
      <c r="Q1972" s="389" t="s">
        <v>16</v>
      </c>
      <c r="R1972" s="389">
        <v>-2.7725887199999999</v>
      </c>
      <c r="S1972" s="389" t="s">
        <v>16</v>
      </c>
      <c r="T1972" s="392" t="e">
        <f t="shared" si="30"/>
        <v>#VALUE!</v>
      </c>
      <c r="U1972" s="389"/>
    </row>
    <row r="1973" spans="1:21">
      <c r="A1973" s="389" t="s">
        <v>1208</v>
      </c>
      <c r="B1973" s="389" t="s">
        <v>44</v>
      </c>
      <c r="C1973" s="389" t="s">
        <v>60</v>
      </c>
      <c r="D1973" s="389">
        <v>151</v>
      </c>
      <c r="E1973" s="389">
        <v>0.37009999999999998</v>
      </c>
      <c r="F1973" s="390"/>
      <c r="G1973" s="390"/>
      <c r="H1973" s="390" t="s">
        <v>100</v>
      </c>
      <c r="I1973" s="390"/>
      <c r="J1973" s="389" t="s">
        <v>16</v>
      </c>
      <c r="K1973" s="389" t="s">
        <v>16</v>
      </c>
      <c r="L1973" s="389" t="s">
        <v>16</v>
      </c>
      <c r="M1973" s="389" t="s">
        <v>16</v>
      </c>
      <c r="N1973" s="389" t="s">
        <v>16</v>
      </c>
      <c r="O1973" s="389" t="s">
        <v>16</v>
      </c>
      <c r="P1973" s="389" t="s">
        <v>16</v>
      </c>
      <c r="Q1973" s="389" t="s">
        <v>16</v>
      </c>
      <c r="R1973" s="389">
        <v>-1.8562979900000001</v>
      </c>
      <c r="S1973" s="389" t="s">
        <v>16</v>
      </c>
      <c r="T1973" s="392" t="e">
        <f t="shared" si="30"/>
        <v>#VALUE!</v>
      </c>
      <c r="U1973" s="389"/>
    </row>
    <row r="1974" spans="1:21">
      <c r="A1974" s="389" t="s">
        <v>1208</v>
      </c>
      <c r="B1974" s="389" t="s">
        <v>44</v>
      </c>
      <c r="C1974" s="389" t="s">
        <v>60</v>
      </c>
      <c r="D1974" s="389">
        <v>222</v>
      </c>
      <c r="E1974" s="389">
        <v>0.54410000000000003</v>
      </c>
      <c r="F1974" s="390"/>
      <c r="G1974" s="390"/>
      <c r="H1974" s="390" t="s">
        <v>100</v>
      </c>
      <c r="I1974" s="390"/>
      <c r="J1974" s="389" t="s">
        <v>16</v>
      </c>
      <c r="K1974" s="389" t="s">
        <v>16</v>
      </c>
      <c r="L1974" s="389" t="s">
        <v>16</v>
      </c>
      <c r="M1974" s="389" t="s">
        <v>16</v>
      </c>
      <c r="N1974" s="389" t="s">
        <v>16</v>
      </c>
      <c r="O1974" s="389" t="s">
        <v>16</v>
      </c>
      <c r="P1974" s="389" t="s">
        <v>16</v>
      </c>
      <c r="Q1974" s="389" t="s">
        <v>16</v>
      </c>
      <c r="R1974" s="389">
        <v>-2.3671236100000002</v>
      </c>
      <c r="S1974" s="389" t="s">
        <v>16</v>
      </c>
      <c r="T1974" s="392" t="e">
        <f t="shared" si="30"/>
        <v>#VALUE!</v>
      </c>
      <c r="U1974" s="389"/>
    </row>
    <row r="1975" spans="1:21">
      <c r="A1975" s="389" t="s">
        <v>1208</v>
      </c>
      <c r="B1975" s="389" t="s">
        <v>44</v>
      </c>
      <c r="C1975" s="389" t="s">
        <v>60</v>
      </c>
      <c r="D1975" s="389">
        <v>408</v>
      </c>
      <c r="E1975" s="389">
        <v>1</v>
      </c>
      <c r="F1975" s="390"/>
      <c r="G1975" s="390"/>
      <c r="H1975" s="390" t="s">
        <v>100</v>
      </c>
      <c r="I1975" s="390" t="s">
        <v>100</v>
      </c>
      <c r="J1975" s="389" t="s">
        <v>16</v>
      </c>
      <c r="K1975" s="389" t="s">
        <v>16</v>
      </c>
      <c r="L1975" s="389" t="s">
        <v>16</v>
      </c>
      <c r="M1975" s="389" t="s">
        <v>16</v>
      </c>
      <c r="N1975" s="389" t="s">
        <v>16</v>
      </c>
      <c r="O1975" s="389" t="s">
        <v>16</v>
      </c>
      <c r="P1975" s="389" t="s">
        <v>16</v>
      </c>
      <c r="Q1975" s="389" t="s">
        <v>16</v>
      </c>
      <c r="R1975" s="389">
        <v>-2.3671236100000002</v>
      </c>
      <c r="S1975" s="389" t="s">
        <v>16</v>
      </c>
      <c r="T1975" s="392" t="e">
        <f t="shared" si="30"/>
        <v>#VALUE!</v>
      </c>
      <c r="U1975" s="389"/>
    </row>
    <row r="1976" spans="1:21">
      <c r="A1976" s="389" t="s">
        <v>2287</v>
      </c>
      <c r="B1976" s="389" t="s">
        <v>44</v>
      </c>
      <c r="C1976" s="389" t="s">
        <v>60</v>
      </c>
      <c r="D1976" s="391">
        <v>0.5</v>
      </c>
      <c r="E1976" s="389">
        <v>7.1000000000000004E-3</v>
      </c>
      <c r="F1976" s="390"/>
      <c r="G1976" s="390" t="s">
        <v>100</v>
      </c>
      <c r="H1976" s="390" t="s">
        <v>100</v>
      </c>
      <c r="I1976" s="390"/>
      <c r="J1976" s="389">
        <v>169.59491800000001</v>
      </c>
      <c r="K1976" s="389">
        <v>44.923455799999999</v>
      </c>
      <c r="L1976" s="389">
        <v>265.77074900000002</v>
      </c>
      <c r="M1976" s="389">
        <v>35</v>
      </c>
      <c r="N1976" s="389">
        <v>45.3216374</v>
      </c>
      <c r="O1976" s="389">
        <v>13.707810200000001</v>
      </c>
      <c r="P1976" s="389">
        <v>81.096498800000006</v>
      </c>
      <c r="Q1976" s="389">
        <v>35</v>
      </c>
      <c r="R1976" s="389">
        <v>-1.31962819</v>
      </c>
      <c r="S1976" s="389">
        <v>0.16164477099999999</v>
      </c>
      <c r="T1976" s="392">
        <f t="shared" si="30"/>
        <v>-0.57823968176255258</v>
      </c>
      <c r="U1976" s="389"/>
    </row>
    <row r="1977" spans="1:21">
      <c r="A1977" s="389" t="s">
        <v>2287</v>
      </c>
      <c r="B1977" s="389" t="s">
        <v>44</v>
      </c>
      <c r="C1977" s="389" t="s">
        <v>60</v>
      </c>
      <c r="D1977" s="391">
        <v>6</v>
      </c>
      <c r="E1977" s="389">
        <v>8.5699999999999998E-2</v>
      </c>
      <c r="F1977" s="390"/>
      <c r="G1977" s="390"/>
      <c r="H1977" s="390" t="s">
        <v>100</v>
      </c>
      <c r="I1977" s="390"/>
      <c r="J1977" s="389">
        <v>174.03111200000001</v>
      </c>
      <c r="K1977" s="389">
        <v>66.244118599999993</v>
      </c>
      <c r="L1977" s="389">
        <v>391.90549099999998</v>
      </c>
      <c r="M1977" s="389">
        <v>35</v>
      </c>
      <c r="N1977" s="389">
        <v>42.451096100000001</v>
      </c>
      <c r="O1977" s="389">
        <v>9.1379835200000006</v>
      </c>
      <c r="P1977" s="389">
        <v>54.0610395</v>
      </c>
      <c r="Q1977" s="389">
        <v>35</v>
      </c>
      <c r="R1977" s="389">
        <v>-1.4108813600000001</v>
      </c>
      <c r="S1977" s="389">
        <v>0.191227285</v>
      </c>
      <c r="T1977" s="392">
        <f t="shared" si="30"/>
        <v>-0.60780983829959379</v>
      </c>
      <c r="U1977" s="389"/>
    </row>
    <row r="1978" spans="1:21">
      <c r="A1978" s="389" t="s">
        <v>2287</v>
      </c>
      <c r="B1978" s="389" t="s">
        <v>44</v>
      </c>
      <c r="C1978" s="389" t="s">
        <v>60</v>
      </c>
      <c r="D1978" s="391">
        <v>11</v>
      </c>
      <c r="E1978" s="389">
        <v>0.15709999999999999</v>
      </c>
      <c r="F1978" s="390"/>
      <c r="G1978" s="390"/>
      <c r="H1978" s="390" t="s">
        <v>100</v>
      </c>
      <c r="I1978" s="390"/>
      <c r="J1978" s="389">
        <v>150.689528</v>
      </c>
      <c r="K1978" s="389">
        <v>20.5564274</v>
      </c>
      <c r="L1978" s="389">
        <v>121.61346500000001</v>
      </c>
      <c r="M1978" s="389">
        <v>35</v>
      </c>
      <c r="N1978" s="389">
        <v>60.044116099999997</v>
      </c>
      <c r="O1978" s="389">
        <v>20.9388234</v>
      </c>
      <c r="P1978" s="389">
        <v>123.87575</v>
      </c>
      <c r="Q1978" s="389">
        <v>35</v>
      </c>
      <c r="R1978" s="389">
        <v>-0.92014205999999998</v>
      </c>
      <c r="S1978" s="389">
        <v>0.14021767800000001</v>
      </c>
      <c r="T1978" s="392">
        <f t="shared" si="30"/>
        <v>-0.43014209851079022</v>
      </c>
      <c r="U1978" s="389"/>
    </row>
    <row r="1979" spans="1:21">
      <c r="A1979" s="389" t="s">
        <v>2287</v>
      </c>
      <c r="B1979" s="389" t="s">
        <v>44</v>
      </c>
      <c r="C1979" s="389" t="s">
        <v>60</v>
      </c>
      <c r="D1979" s="391">
        <v>15</v>
      </c>
      <c r="E1979" s="389">
        <v>0.21429999999999999</v>
      </c>
      <c r="F1979" s="390"/>
      <c r="G1979" s="390"/>
      <c r="H1979" s="390" t="s">
        <v>100</v>
      </c>
      <c r="I1979" s="390"/>
      <c r="J1979" s="389">
        <v>125.888094</v>
      </c>
      <c r="K1979" s="389">
        <v>17.5089486</v>
      </c>
      <c r="L1979" s="389">
        <v>103.584337</v>
      </c>
      <c r="M1979" s="389">
        <v>35</v>
      </c>
      <c r="N1979" s="389">
        <v>60.1007575</v>
      </c>
      <c r="O1979" s="389">
        <v>10.656991700000001</v>
      </c>
      <c r="P1979" s="389">
        <v>63.047612999999998</v>
      </c>
      <c r="Q1979" s="389">
        <v>35</v>
      </c>
      <c r="R1979" s="389">
        <v>-0.73937092000000004</v>
      </c>
      <c r="S1979" s="389">
        <v>5.0786143999999998E-2</v>
      </c>
      <c r="T1979" s="392">
        <f t="shared" si="30"/>
        <v>-0.35371655865082857</v>
      </c>
      <c r="U1979" s="389"/>
    </row>
    <row r="1980" spans="1:21">
      <c r="A1980" s="389" t="s">
        <v>2287</v>
      </c>
      <c r="B1980" s="389" t="s">
        <v>44</v>
      </c>
      <c r="C1980" s="389" t="s">
        <v>60</v>
      </c>
      <c r="D1980" s="391">
        <v>20</v>
      </c>
      <c r="E1980" s="389">
        <v>0.28570000000000001</v>
      </c>
      <c r="F1980" s="390"/>
      <c r="G1980" s="390"/>
      <c r="H1980" s="390" t="s">
        <v>100</v>
      </c>
      <c r="I1980" s="390"/>
      <c r="J1980" s="389">
        <v>155.18236400000001</v>
      </c>
      <c r="K1980" s="389">
        <v>31.9759846</v>
      </c>
      <c r="L1980" s="389">
        <v>189.17247599999999</v>
      </c>
      <c r="M1980" s="389">
        <v>35</v>
      </c>
      <c r="N1980" s="389">
        <v>95.963287800000003</v>
      </c>
      <c r="O1980" s="389">
        <v>19.420928499999999</v>
      </c>
      <c r="P1980" s="389">
        <v>114.895762</v>
      </c>
      <c r="Q1980" s="389">
        <v>35</v>
      </c>
      <c r="R1980" s="389">
        <v>-0.48063527</v>
      </c>
      <c r="S1980" s="389">
        <v>8.3415502000000002E-2</v>
      </c>
      <c r="T1980" s="392">
        <f t="shared" si="30"/>
        <v>-0.23579574551885593</v>
      </c>
      <c r="U1980" s="389"/>
    </row>
    <row r="1981" spans="1:21">
      <c r="A1981" s="389" t="s">
        <v>2287</v>
      </c>
      <c r="B1981" s="389" t="s">
        <v>44</v>
      </c>
      <c r="C1981" s="389" t="s">
        <v>60</v>
      </c>
      <c r="D1981" s="391">
        <v>33</v>
      </c>
      <c r="E1981" s="389">
        <v>0.47139999999999999</v>
      </c>
      <c r="F1981" s="390"/>
      <c r="G1981" s="390"/>
      <c r="H1981" s="390" t="s">
        <v>100</v>
      </c>
      <c r="I1981" s="390"/>
      <c r="J1981" s="389">
        <v>88.795484099999996</v>
      </c>
      <c r="K1981" s="389">
        <v>6.4734572899999998</v>
      </c>
      <c r="L1981" s="389">
        <v>38.297489800000001</v>
      </c>
      <c r="M1981" s="389">
        <v>35</v>
      </c>
      <c r="N1981" s="389">
        <v>51.515850999999998</v>
      </c>
      <c r="O1981" s="389">
        <v>12.181566</v>
      </c>
      <c r="P1981" s="389">
        <v>72.067116400000003</v>
      </c>
      <c r="Q1981" s="389">
        <v>35</v>
      </c>
      <c r="R1981" s="389">
        <v>-0.54444625000000002</v>
      </c>
      <c r="S1981" s="389">
        <v>6.1229353E-2</v>
      </c>
      <c r="T1981" s="392">
        <f t="shared" si="30"/>
        <v>-0.26569224128208013</v>
      </c>
      <c r="U1981" s="389"/>
    </row>
    <row r="1982" spans="1:21">
      <c r="A1982" s="389" t="s">
        <v>2287</v>
      </c>
      <c r="B1982" s="389" t="s">
        <v>44</v>
      </c>
      <c r="C1982" s="389" t="s">
        <v>60</v>
      </c>
      <c r="D1982" s="391">
        <v>70</v>
      </c>
      <c r="E1982" s="389">
        <v>1</v>
      </c>
      <c r="F1982" s="390"/>
      <c r="G1982" s="390"/>
      <c r="H1982" s="390" t="s">
        <v>100</v>
      </c>
      <c r="I1982" s="390" t="s">
        <v>100</v>
      </c>
      <c r="J1982" s="389">
        <v>103.799032</v>
      </c>
      <c r="K1982" s="389">
        <v>11.0421707</v>
      </c>
      <c r="L1982" s="389">
        <v>65.326363099999995</v>
      </c>
      <c r="M1982" s="389">
        <v>35</v>
      </c>
      <c r="N1982" s="389">
        <v>112.567756</v>
      </c>
      <c r="O1982" s="389">
        <v>7.9952485400000004</v>
      </c>
      <c r="P1982" s="389">
        <v>47.300528200000002</v>
      </c>
      <c r="Q1982" s="389">
        <v>35</v>
      </c>
      <c r="R1982" s="389">
        <v>8.1098669999999998E-2</v>
      </c>
      <c r="S1982" s="389">
        <v>1.6361471999999998E-2</v>
      </c>
      <c r="T1982" s="392">
        <f t="shared" si="30"/>
        <v>4.0527125632608671E-2</v>
      </c>
      <c r="U1982" s="389"/>
    </row>
    <row r="1983" spans="1:21">
      <c r="A1983" s="389" t="s">
        <v>2288</v>
      </c>
      <c r="B1983" s="389" t="s">
        <v>44</v>
      </c>
      <c r="C1983" s="389" t="s">
        <v>60</v>
      </c>
      <c r="D1983" s="391">
        <v>0.5</v>
      </c>
      <c r="E1983" s="389">
        <v>7.1000000000000004E-3</v>
      </c>
      <c r="F1983" s="390"/>
      <c r="G1983" s="390" t="s">
        <v>100</v>
      </c>
      <c r="H1983" s="390" t="s">
        <v>100</v>
      </c>
      <c r="I1983" s="390"/>
      <c r="J1983" s="389">
        <v>169.59491800000001</v>
      </c>
      <c r="K1983" s="389">
        <v>44.923455799999999</v>
      </c>
      <c r="L1983" s="389">
        <v>265.77074900000002</v>
      </c>
      <c r="M1983" s="389">
        <v>35</v>
      </c>
      <c r="N1983" s="389">
        <v>28.511977999999999</v>
      </c>
      <c r="O1983" s="389">
        <v>3.0441391200000001</v>
      </c>
      <c r="P1983" s="389">
        <v>18.009369899999999</v>
      </c>
      <c r="Q1983" s="389">
        <v>35</v>
      </c>
      <c r="R1983" s="389">
        <v>-1.78308848</v>
      </c>
      <c r="S1983" s="389">
        <v>8.1564216999999994E-2</v>
      </c>
      <c r="T1983" s="392">
        <f t="shared" ref="T1983:T2046" si="31">(N1983-J1983)/(J1983+N1983)</f>
        <v>-0.71215562329541526</v>
      </c>
      <c r="U1983" s="389"/>
    </row>
    <row r="1984" spans="1:21">
      <c r="A1984" s="389" t="s">
        <v>2288</v>
      </c>
      <c r="B1984" s="389" t="s">
        <v>44</v>
      </c>
      <c r="C1984" s="389" t="s">
        <v>60</v>
      </c>
      <c r="D1984" s="391">
        <v>6</v>
      </c>
      <c r="E1984" s="389">
        <v>8.5699999999999998E-2</v>
      </c>
      <c r="F1984" s="390"/>
      <c r="G1984" s="390"/>
      <c r="H1984" s="390" t="s">
        <v>100</v>
      </c>
      <c r="I1984" s="390"/>
      <c r="J1984" s="389">
        <v>174.03111200000001</v>
      </c>
      <c r="K1984" s="389">
        <v>66.244118599999993</v>
      </c>
      <c r="L1984" s="389">
        <v>391.90549099999998</v>
      </c>
      <c r="M1984" s="389">
        <v>35</v>
      </c>
      <c r="N1984" s="389">
        <v>49.028974699999999</v>
      </c>
      <c r="O1984" s="389">
        <v>3.8083744400000001</v>
      </c>
      <c r="P1984" s="389">
        <v>22.530646999999998</v>
      </c>
      <c r="Q1984" s="389">
        <v>35</v>
      </c>
      <c r="R1984" s="389">
        <v>-1.26682264</v>
      </c>
      <c r="S1984" s="389">
        <v>0.150924377</v>
      </c>
      <c r="T1984" s="392">
        <f t="shared" si="31"/>
        <v>-0.56039670363850902</v>
      </c>
      <c r="U1984" s="389"/>
    </row>
    <row r="1985" spans="1:21">
      <c r="A1985" s="389" t="s">
        <v>2288</v>
      </c>
      <c r="B1985" s="389" t="s">
        <v>44</v>
      </c>
      <c r="C1985" s="389" t="s">
        <v>60</v>
      </c>
      <c r="D1985" s="391">
        <v>11</v>
      </c>
      <c r="E1985" s="389">
        <v>0.15709999999999999</v>
      </c>
      <c r="F1985" s="390"/>
      <c r="G1985" s="390"/>
      <c r="H1985" s="390" t="s">
        <v>100</v>
      </c>
      <c r="I1985" s="390"/>
      <c r="J1985" s="389">
        <v>150.689528</v>
      </c>
      <c r="K1985" s="389">
        <v>20.5564274</v>
      </c>
      <c r="L1985" s="389">
        <v>121.61346500000001</v>
      </c>
      <c r="M1985" s="389">
        <v>35</v>
      </c>
      <c r="N1985" s="389">
        <v>71.740022600000003</v>
      </c>
      <c r="O1985" s="389">
        <v>12.944131499999999</v>
      </c>
      <c r="P1985" s="389">
        <v>76.578514600000005</v>
      </c>
      <c r="Q1985" s="389">
        <v>35</v>
      </c>
      <c r="R1985" s="389">
        <v>-0.74217283000000001</v>
      </c>
      <c r="S1985" s="389">
        <v>5.1164645000000002E-2</v>
      </c>
      <c r="T1985" s="392">
        <f t="shared" si="31"/>
        <v>-0.3549416216821687</v>
      </c>
      <c r="U1985" s="389"/>
    </row>
    <row r="1986" spans="1:21">
      <c r="A1986" s="389" t="s">
        <v>2288</v>
      </c>
      <c r="B1986" s="389" t="s">
        <v>44</v>
      </c>
      <c r="C1986" s="389" t="s">
        <v>60</v>
      </c>
      <c r="D1986" s="391">
        <v>15</v>
      </c>
      <c r="E1986" s="389">
        <v>0.21429999999999999</v>
      </c>
      <c r="F1986" s="390"/>
      <c r="G1986" s="390"/>
      <c r="H1986" s="390" t="s">
        <v>100</v>
      </c>
      <c r="I1986" s="390"/>
      <c r="J1986" s="389">
        <v>125.888094</v>
      </c>
      <c r="K1986" s="389">
        <v>17.5089486</v>
      </c>
      <c r="L1986" s="389">
        <v>103.584337</v>
      </c>
      <c r="M1986" s="389">
        <v>35</v>
      </c>
      <c r="N1986" s="389">
        <v>66.676498800000005</v>
      </c>
      <c r="O1986" s="389">
        <v>9.5192662600000002</v>
      </c>
      <c r="P1986" s="389">
        <v>56.316738600000001</v>
      </c>
      <c r="Q1986" s="389">
        <v>35</v>
      </c>
      <c r="R1986" s="389">
        <v>-0.63554082000000001</v>
      </c>
      <c r="S1986" s="389">
        <v>3.9726886000000003E-2</v>
      </c>
      <c r="T1986" s="392">
        <f t="shared" si="31"/>
        <v>-0.30748952514597472</v>
      </c>
      <c r="U1986" s="389"/>
    </row>
    <row r="1987" spans="1:21">
      <c r="A1987" s="389" t="s">
        <v>2288</v>
      </c>
      <c r="B1987" s="389" t="s">
        <v>44</v>
      </c>
      <c r="C1987" s="389" t="s">
        <v>60</v>
      </c>
      <c r="D1987" s="391">
        <v>20</v>
      </c>
      <c r="E1987" s="389">
        <v>0.28570000000000001</v>
      </c>
      <c r="F1987" s="390"/>
      <c r="G1987" s="390"/>
      <c r="H1987" s="390" t="s">
        <v>100</v>
      </c>
      <c r="I1987" s="390"/>
      <c r="J1987" s="389">
        <v>155.18236400000001</v>
      </c>
      <c r="K1987" s="389">
        <v>31.9759846</v>
      </c>
      <c r="L1987" s="389">
        <v>189.17247599999999</v>
      </c>
      <c r="M1987" s="389">
        <v>35</v>
      </c>
      <c r="N1987" s="389">
        <v>63.805957399999997</v>
      </c>
      <c r="O1987" s="389">
        <v>15.608101100000001</v>
      </c>
      <c r="P1987" s="389">
        <v>92.338771399999999</v>
      </c>
      <c r="Q1987" s="389">
        <v>35</v>
      </c>
      <c r="R1987" s="389">
        <v>-0.88875440000000006</v>
      </c>
      <c r="S1987" s="389">
        <v>0.10229643500000001</v>
      </c>
      <c r="T1987" s="392">
        <f t="shared" si="31"/>
        <v>-0.41726611727889157</v>
      </c>
      <c r="U1987" s="389"/>
    </row>
    <row r="1988" spans="1:21">
      <c r="A1988" s="389" t="s">
        <v>2288</v>
      </c>
      <c r="B1988" s="389" t="s">
        <v>44</v>
      </c>
      <c r="C1988" s="389" t="s">
        <v>60</v>
      </c>
      <c r="D1988" s="391">
        <v>33</v>
      </c>
      <c r="E1988" s="389">
        <v>0.47139999999999999</v>
      </c>
      <c r="F1988" s="390"/>
      <c r="G1988" s="390"/>
      <c r="H1988" s="390" t="s">
        <v>100</v>
      </c>
      <c r="I1988" s="390"/>
      <c r="J1988" s="389">
        <v>88.795484099999996</v>
      </c>
      <c r="K1988" s="389">
        <v>6.4734572899999998</v>
      </c>
      <c r="L1988" s="389">
        <v>38.297489800000001</v>
      </c>
      <c r="M1988" s="389">
        <v>35</v>
      </c>
      <c r="N1988" s="389">
        <v>73.449950400000006</v>
      </c>
      <c r="O1988" s="389">
        <v>20.555870800000001</v>
      </c>
      <c r="P1988" s="389">
        <v>121.61017200000001</v>
      </c>
      <c r="Q1988" s="389">
        <v>35</v>
      </c>
      <c r="R1988" s="389">
        <v>-0.18973156999999999</v>
      </c>
      <c r="S1988" s="389">
        <v>8.3637744999999999E-2</v>
      </c>
      <c r="T1988" s="392">
        <f t="shared" si="31"/>
        <v>-9.4582221973093433E-2</v>
      </c>
      <c r="U1988" s="389"/>
    </row>
    <row r="1989" spans="1:21">
      <c r="A1989" s="389" t="s">
        <v>2288</v>
      </c>
      <c r="B1989" s="389" t="s">
        <v>44</v>
      </c>
      <c r="C1989" s="389" t="s">
        <v>60</v>
      </c>
      <c r="D1989" s="391">
        <v>70</v>
      </c>
      <c r="E1989" s="389">
        <v>1</v>
      </c>
      <c r="F1989" s="390"/>
      <c r="G1989" s="390"/>
      <c r="H1989" s="390" t="s">
        <v>100</v>
      </c>
      <c r="I1989" s="390" t="s">
        <v>100</v>
      </c>
      <c r="J1989" s="389">
        <v>103.799032</v>
      </c>
      <c r="K1989" s="389">
        <v>11.0421707</v>
      </c>
      <c r="L1989" s="389">
        <v>65.326363099999995</v>
      </c>
      <c r="M1989" s="389">
        <v>35</v>
      </c>
      <c r="N1989" s="389">
        <v>93.564045300000004</v>
      </c>
      <c r="O1989" s="389">
        <v>8.7550309300000002</v>
      </c>
      <c r="P1989" s="389">
        <v>51.795461500000002</v>
      </c>
      <c r="Q1989" s="389">
        <v>35</v>
      </c>
      <c r="R1989" s="389">
        <v>-0.10381047</v>
      </c>
      <c r="S1989" s="389">
        <v>2.0072597000000001E-2</v>
      </c>
      <c r="T1989" s="392">
        <f t="shared" si="31"/>
        <v>-5.1858670020848902E-2</v>
      </c>
      <c r="U1989" s="389"/>
    </row>
    <row r="1990" spans="1:21">
      <c r="A1990" s="389" t="s">
        <v>2289</v>
      </c>
      <c r="B1990" s="389" t="s">
        <v>44</v>
      </c>
      <c r="C1990" s="389" t="s">
        <v>60</v>
      </c>
      <c r="D1990" s="389">
        <v>0</v>
      </c>
      <c r="E1990" s="389">
        <v>0</v>
      </c>
      <c r="F1990" s="390" t="s">
        <v>100</v>
      </c>
      <c r="G1990" s="390"/>
      <c r="H1990" s="390"/>
      <c r="I1990" s="390"/>
      <c r="J1990" s="389">
        <v>805.60227199999997</v>
      </c>
      <c r="K1990" s="389"/>
      <c r="L1990" s="389"/>
      <c r="M1990" s="389"/>
      <c r="N1990" s="389">
        <v>1332.1386199999999</v>
      </c>
      <c r="O1990" s="391"/>
      <c r="P1990" s="389"/>
      <c r="Q1990" s="389"/>
      <c r="R1990" s="389">
        <v>0.50295076000000005</v>
      </c>
      <c r="S1990" s="389" t="s">
        <v>16</v>
      </c>
      <c r="T1990" s="392">
        <f t="shared" si="31"/>
        <v>0.24630503629810344</v>
      </c>
      <c r="U1990" s="389"/>
    </row>
    <row r="1991" spans="1:21">
      <c r="A1991" s="389" t="s">
        <v>2289</v>
      </c>
      <c r="B1991" s="389" t="s">
        <v>44</v>
      </c>
      <c r="C1991" s="389" t="s">
        <v>60</v>
      </c>
      <c r="D1991" s="389">
        <v>1</v>
      </c>
      <c r="E1991" s="389">
        <v>1.8E-3</v>
      </c>
      <c r="F1991" s="390"/>
      <c r="G1991" s="390" t="s">
        <v>100</v>
      </c>
      <c r="H1991" s="390" t="s">
        <v>100</v>
      </c>
      <c r="I1991" s="390"/>
      <c r="J1991" s="389">
        <v>223.070773</v>
      </c>
      <c r="K1991" s="389"/>
      <c r="L1991" s="389"/>
      <c r="M1991" s="389"/>
      <c r="N1991" s="389">
        <v>416.36569200000002</v>
      </c>
      <c r="O1991" s="391"/>
      <c r="P1991" s="389"/>
      <c r="Q1991" s="389"/>
      <c r="R1991" s="389">
        <v>0.62407484999999996</v>
      </c>
      <c r="S1991" s="389" t="s">
        <v>16</v>
      </c>
      <c r="T1991" s="392">
        <f t="shared" si="31"/>
        <v>0.3022894839129952</v>
      </c>
      <c r="U1991" s="389"/>
    </row>
    <row r="1992" spans="1:21">
      <c r="A1992" s="389" t="s">
        <v>2289</v>
      </c>
      <c r="B1992" s="389" t="s">
        <v>44</v>
      </c>
      <c r="C1992" s="389" t="s">
        <v>60</v>
      </c>
      <c r="D1992" s="389">
        <v>183</v>
      </c>
      <c r="E1992" s="389">
        <v>0.33329999999999999</v>
      </c>
      <c r="F1992" s="390"/>
      <c r="G1992" s="390"/>
      <c r="H1992" s="390" t="s">
        <v>100</v>
      </c>
      <c r="I1992" s="390"/>
      <c r="J1992" s="389">
        <v>234.15400700000001</v>
      </c>
      <c r="K1992" s="389"/>
      <c r="L1992" s="389"/>
      <c r="M1992" s="389"/>
      <c r="N1992" s="389">
        <v>799.15083700000002</v>
      </c>
      <c r="O1992" s="391"/>
      <c r="P1992" s="389"/>
      <c r="Q1992" s="389"/>
      <c r="R1992" s="389">
        <v>1.22757066</v>
      </c>
      <c r="S1992" s="389" t="s">
        <v>16</v>
      </c>
      <c r="T1992" s="392">
        <f t="shared" si="31"/>
        <v>0.54678620087839247</v>
      </c>
      <c r="U1992" s="389"/>
    </row>
    <row r="1993" spans="1:21">
      <c r="A1993" s="389" t="s">
        <v>2289</v>
      </c>
      <c r="B1993" s="389" t="s">
        <v>44</v>
      </c>
      <c r="C1993" s="389" t="s">
        <v>60</v>
      </c>
      <c r="D1993" s="389">
        <v>366</v>
      </c>
      <c r="E1993" s="389">
        <v>0.66669999999999996</v>
      </c>
      <c r="F1993" s="390"/>
      <c r="G1993" s="390"/>
      <c r="H1993" s="390" t="s">
        <v>100</v>
      </c>
      <c r="I1993" s="390"/>
      <c r="J1993" s="389">
        <v>116.911582</v>
      </c>
      <c r="K1993" s="389"/>
      <c r="L1993" s="389"/>
      <c r="M1993" s="389"/>
      <c r="N1993" s="389">
        <v>220.38267500000001</v>
      </c>
      <c r="O1993" s="391"/>
      <c r="P1993" s="389"/>
      <c r="Q1993" s="389"/>
      <c r="R1993" s="389">
        <v>0.63394751999999999</v>
      </c>
      <c r="S1993" s="389" t="s">
        <v>16</v>
      </c>
      <c r="T1993" s="392">
        <f t="shared" si="31"/>
        <v>0.30676802481104803</v>
      </c>
      <c r="U1993" s="389"/>
    </row>
    <row r="1994" spans="1:21">
      <c r="A1994" s="389" t="s">
        <v>2289</v>
      </c>
      <c r="B1994" s="389" t="s">
        <v>44</v>
      </c>
      <c r="C1994" s="389" t="s">
        <v>60</v>
      </c>
      <c r="D1994" s="389">
        <v>549</v>
      </c>
      <c r="E1994" s="389">
        <v>1</v>
      </c>
      <c r="F1994" s="390"/>
      <c r="G1994" s="390"/>
      <c r="H1994" s="390" t="s">
        <v>100</v>
      </c>
      <c r="I1994" s="390" t="s">
        <v>100</v>
      </c>
      <c r="J1994" s="389">
        <v>230.43202600000001</v>
      </c>
      <c r="K1994" s="389"/>
      <c r="L1994" s="389"/>
      <c r="M1994" s="389"/>
      <c r="N1994" s="389">
        <v>295.525351</v>
      </c>
      <c r="O1994" s="391"/>
      <c r="P1994" s="389"/>
      <c r="Q1994" s="389"/>
      <c r="R1994" s="389">
        <v>0.24879870000000001</v>
      </c>
      <c r="S1994" s="389" t="s">
        <v>16</v>
      </c>
      <c r="T1994" s="392">
        <f t="shared" si="31"/>
        <v>0.12376159713033172</v>
      </c>
      <c r="U1994" s="389"/>
    </row>
    <row r="1995" spans="1:21">
      <c r="A1995" s="389" t="s">
        <v>1218</v>
      </c>
      <c r="B1995" s="389" t="s">
        <v>44</v>
      </c>
      <c r="C1995" s="389" t="s">
        <v>60</v>
      </c>
      <c r="D1995" s="389">
        <v>0</v>
      </c>
      <c r="E1995" s="389">
        <v>0</v>
      </c>
      <c r="F1995" s="390" t="s">
        <v>100</v>
      </c>
      <c r="G1995" s="390"/>
      <c r="H1995" s="390"/>
      <c r="I1995" s="390"/>
      <c r="J1995" s="389">
        <v>335.98592300000001</v>
      </c>
      <c r="K1995" s="391">
        <v>19.054117099999999</v>
      </c>
      <c r="L1995" s="389">
        <v>50.412455399999999</v>
      </c>
      <c r="M1995" s="389">
        <v>7</v>
      </c>
      <c r="N1995" s="389">
        <v>355.03285799999998</v>
      </c>
      <c r="O1995" s="391">
        <v>22.221424200000001</v>
      </c>
      <c r="P1995" s="389">
        <v>31.425839499999999</v>
      </c>
      <c r="Q1995" s="389">
        <v>2</v>
      </c>
      <c r="R1995" s="389">
        <v>5.5141080000000002E-2</v>
      </c>
      <c r="S1995" s="389">
        <v>7.1336230000000004E-3</v>
      </c>
      <c r="T1995" s="392">
        <f t="shared" si="31"/>
        <v>2.7563556192259211E-2</v>
      </c>
      <c r="U1995" s="389"/>
    </row>
    <row r="1996" spans="1:21">
      <c r="A1996" s="389" t="s">
        <v>1218</v>
      </c>
      <c r="B1996" s="389" t="s">
        <v>44</v>
      </c>
      <c r="C1996" s="389" t="s">
        <v>60</v>
      </c>
      <c r="D1996" s="389">
        <v>1</v>
      </c>
      <c r="E1996" s="389">
        <v>5.4999999999999997E-3</v>
      </c>
      <c r="F1996" s="390"/>
      <c r="G1996" s="390" t="s">
        <v>100</v>
      </c>
      <c r="H1996" s="390" t="s">
        <v>100</v>
      </c>
      <c r="I1996" s="390"/>
      <c r="J1996" s="389">
        <v>369.088232</v>
      </c>
      <c r="K1996" s="391">
        <v>34.912198799999999</v>
      </c>
      <c r="L1996" s="389">
        <v>92.368995699999999</v>
      </c>
      <c r="M1996" s="389">
        <v>7</v>
      </c>
      <c r="N1996" s="389">
        <v>254.792258</v>
      </c>
      <c r="O1996" s="391">
        <v>22.235788400000001</v>
      </c>
      <c r="P1996" s="389">
        <v>31.446153500000001</v>
      </c>
      <c r="Q1996" s="389">
        <v>2</v>
      </c>
      <c r="R1996" s="389">
        <v>-0.37058719000000001</v>
      </c>
      <c r="S1996" s="389">
        <v>1.6563441000000002E-2</v>
      </c>
      <c r="T1996" s="392">
        <f t="shared" si="31"/>
        <v>-0.18320171223818843</v>
      </c>
      <c r="U1996" s="389"/>
    </row>
    <row r="1997" spans="1:21">
      <c r="A1997" s="389" t="s">
        <v>1218</v>
      </c>
      <c r="B1997" s="389" t="s">
        <v>44</v>
      </c>
      <c r="C1997" s="389" t="s">
        <v>60</v>
      </c>
      <c r="D1997" s="389">
        <v>110</v>
      </c>
      <c r="E1997" s="389">
        <v>0.60109999999999997</v>
      </c>
      <c r="F1997" s="390"/>
      <c r="G1997" s="390"/>
      <c r="H1997" s="390" t="s">
        <v>100</v>
      </c>
      <c r="I1997" s="390"/>
      <c r="J1997" s="389">
        <v>384.43638499999997</v>
      </c>
      <c r="K1997" s="391">
        <v>30.150465000000001</v>
      </c>
      <c r="L1997" s="389">
        <v>79.770632399999997</v>
      </c>
      <c r="M1997" s="389">
        <v>7</v>
      </c>
      <c r="N1997" s="389">
        <v>327.29557899999998</v>
      </c>
      <c r="O1997" s="391">
        <v>30.143282899999999</v>
      </c>
      <c r="P1997" s="389">
        <v>42.629039499999998</v>
      </c>
      <c r="Q1997" s="389">
        <v>2</v>
      </c>
      <c r="R1997" s="389">
        <v>-0.16091464999999999</v>
      </c>
      <c r="S1997" s="389">
        <v>1.4632955E-2</v>
      </c>
      <c r="T1997" s="392">
        <f t="shared" si="31"/>
        <v>-8.0284164390852064E-2</v>
      </c>
      <c r="U1997" s="389"/>
    </row>
    <row r="1998" spans="1:21">
      <c r="A1998" s="389" t="s">
        <v>1218</v>
      </c>
      <c r="B1998" s="389" t="s">
        <v>44</v>
      </c>
      <c r="C1998" s="389" t="s">
        <v>60</v>
      </c>
      <c r="D1998" s="389">
        <v>183</v>
      </c>
      <c r="E1998" s="389">
        <v>1</v>
      </c>
      <c r="F1998" s="390"/>
      <c r="G1998" s="390"/>
      <c r="H1998" s="390" t="s">
        <v>100</v>
      </c>
      <c r="I1998" s="390" t="s">
        <v>100</v>
      </c>
      <c r="J1998" s="389">
        <v>373.088663</v>
      </c>
      <c r="K1998" s="391">
        <v>41.268359199999999</v>
      </c>
      <c r="L1998" s="389">
        <v>109.185816</v>
      </c>
      <c r="M1998" s="389">
        <v>7</v>
      </c>
      <c r="N1998" s="389">
        <v>338.15491800000001</v>
      </c>
      <c r="O1998" s="391">
        <v>36.520989700000001</v>
      </c>
      <c r="P1998" s="389">
        <v>51.648478900000001</v>
      </c>
      <c r="Q1998" s="389">
        <v>2</v>
      </c>
      <c r="R1998" s="389">
        <v>-9.8311969999999999E-2</v>
      </c>
      <c r="S1998" s="389">
        <v>2.3899343E-2</v>
      </c>
      <c r="T1998" s="392">
        <f t="shared" si="31"/>
        <v>-4.9116429213861675E-2</v>
      </c>
      <c r="U1998" s="389"/>
    </row>
    <row r="1999" spans="1:21">
      <c r="A1999" s="389" t="s">
        <v>2290</v>
      </c>
      <c r="B1999" s="389" t="s">
        <v>44</v>
      </c>
      <c r="C1999" s="389" t="s">
        <v>60</v>
      </c>
      <c r="D1999" s="389">
        <v>1</v>
      </c>
      <c r="E1999" s="389">
        <v>2.5000000000000001E-3</v>
      </c>
      <c r="F1999" s="390"/>
      <c r="G1999" s="390" t="s">
        <v>100</v>
      </c>
      <c r="H1999" s="390" t="s">
        <v>100</v>
      </c>
      <c r="I1999" s="390"/>
      <c r="J1999" s="389" t="s">
        <v>16</v>
      </c>
      <c r="K1999" s="389" t="s">
        <v>16</v>
      </c>
      <c r="L1999" s="389" t="s">
        <v>16</v>
      </c>
      <c r="M1999" s="389" t="s">
        <v>16</v>
      </c>
      <c r="N1999" s="389" t="s">
        <v>16</v>
      </c>
      <c r="O1999" s="389" t="s">
        <v>16</v>
      </c>
      <c r="P1999" s="389" t="s">
        <v>16</v>
      </c>
      <c r="Q1999" s="389" t="s">
        <v>16</v>
      </c>
      <c r="R1999" s="389">
        <v>-3.7145068299999999</v>
      </c>
      <c r="S1999" s="389" t="s">
        <v>16</v>
      </c>
      <c r="T1999" s="392" t="e">
        <f t="shared" si="31"/>
        <v>#VALUE!</v>
      </c>
      <c r="U1999" s="389"/>
    </row>
    <row r="2000" spans="1:21">
      <c r="A2000" s="389" t="s">
        <v>2290</v>
      </c>
      <c r="B2000" s="389" t="s">
        <v>44</v>
      </c>
      <c r="C2000" s="389" t="s">
        <v>60</v>
      </c>
      <c r="D2000" s="389">
        <v>13</v>
      </c>
      <c r="E2000" s="389">
        <v>3.3000000000000002E-2</v>
      </c>
      <c r="F2000" s="390"/>
      <c r="G2000" s="390"/>
      <c r="H2000" s="390" t="s">
        <v>100</v>
      </c>
      <c r="I2000" s="390"/>
      <c r="J2000" s="389" t="s">
        <v>16</v>
      </c>
      <c r="K2000" s="389" t="s">
        <v>16</v>
      </c>
      <c r="L2000" s="389" t="s">
        <v>16</v>
      </c>
      <c r="M2000" s="389" t="s">
        <v>16</v>
      </c>
      <c r="N2000" s="389" t="s">
        <v>16</v>
      </c>
      <c r="O2000" s="389" t="s">
        <v>16</v>
      </c>
      <c r="P2000" s="389" t="s">
        <v>16</v>
      </c>
      <c r="Q2000" s="389" t="s">
        <v>16</v>
      </c>
      <c r="R2000" s="389">
        <v>-4.7144003799999998</v>
      </c>
      <c r="S2000" s="389" t="s">
        <v>16</v>
      </c>
      <c r="T2000" s="392" t="e">
        <f t="shared" si="31"/>
        <v>#VALUE!</v>
      </c>
      <c r="U2000" s="389"/>
    </row>
    <row r="2001" spans="1:21">
      <c r="A2001" s="389" t="s">
        <v>2290</v>
      </c>
      <c r="B2001" s="389" t="s">
        <v>44</v>
      </c>
      <c r="C2001" s="389" t="s">
        <v>60</v>
      </c>
      <c r="D2001" s="389">
        <v>24</v>
      </c>
      <c r="E2001" s="389">
        <v>6.0900000000000003E-2</v>
      </c>
      <c r="F2001" s="390"/>
      <c r="G2001" s="390"/>
      <c r="H2001" s="390" t="s">
        <v>100</v>
      </c>
      <c r="I2001" s="390"/>
      <c r="J2001" s="389" t="s">
        <v>16</v>
      </c>
      <c r="K2001" s="389" t="s">
        <v>16</v>
      </c>
      <c r="L2001" s="389" t="s">
        <v>16</v>
      </c>
      <c r="M2001" s="389" t="s">
        <v>16</v>
      </c>
      <c r="N2001" s="389" t="s">
        <v>16</v>
      </c>
      <c r="O2001" s="389" t="s">
        <v>16</v>
      </c>
      <c r="P2001" s="389" t="s">
        <v>16</v>
      </c>
      <c r="Q2001" s="389" t="s">
        <v>16</v>
      </c>
      <c r="R2001" s="389">
        <v>-2.5558883200000002</v>
      </c>
      <c r="S2001" s="389" t="s">
        <v>16</v>
      </c>
      <c r="T2001" s="392" t="e">
        <f t="shared" si="31"/>
        <v>#VALUE!</v>
      </c>
      <c r="U2001" s="389"/>
    </row>
    <row r="2002" spans="1:21">
      <c r="A2002" s="389" t="s">
        <v>2290</v>
      </c>
      <c r="B2002" s="389" t="s">
        <v>44</v>
      </c>
      <c r="C2002" s="389" t="s">
        <v>60</v>
      </c>
      <c r="D2002" s="389">
        <v>43</v>
      </c>
      <c r="E2002" s="389">
        <v>0.1091</v>
      </c>
      <c r="F2002" s="390"/>
      <c r="G2002" s="390"/>
      <c r="H2002" s="390" t="s">
        <v>100</v>
      </c>
      <c r="I2002" s="390"/>
      <c r="J2002" s="389" t="s">
        <v>16</v>
      </c>
      <c r="K2002" s="389" t="s">
        <v>16</v>
      </c>
      <c r="L2002" s="389" t="s">
        <v>16</v>
      </c>
      <c r="M2002" s="389" t="s">
        <v>16</v>
      </c>
      <c r="N2002" s="389" t="s">
        <v>16</v>
      </c>
      <c r="O2002" s="389" t="s">
        <v>16</v>
      </c>
      <c r="P2002" s="389" t="s">
        <v>16</v>
      </c>
      <c r="Q2002" s="389" t="s">
        <v>16</v>
      </c>
      <c r="R2002" s="389">
        <v>-0.33953486999999999</v>
      </c>
      <c r="S2002" s="389" t="s">
        <v>16</v>
      </c>
      <c r="T2002" s="392" t="e">
        <f t="shared" si="31"/>
        <v>#VALUE!</v>
      </c>
      <c r="U2002" s="389"/>
    </row>
    <row r="2003" spans="1:21">
      <c r="A2003" s="389" t="s">
        <v>2290</v>
      </c>
      <c r="B2003" s="389" t="s">
        <v>44</v>
      </c>
      <c r="C2003" s="389" t="s">
        <v>60</v>
      </c>
      <c r="D2003" s="389">
        <v>86</v>
      </c>
      <c r="E2003" s="389">
        <v>0.21829999999999999</v>
      </c>
      <c r="F2003" s="390"/>
      <c r="G2003" s="390"/>
      <c r="H2003" s="390" t="s">
        <v>100</v>
      </c>
      <c r="I2003" s="390"/>
      <c r="J2003" s="389" t="s">
        <v>16</v>
      </c>
      <c r="K2003" s="389" t="s">
        <v>16</v>
      </c>
      <c r="L2003" s="389" t="s">
        <v>16</v>
      </c>
      <c r="M2003" s="389" t="s">
        <v>16</v>
      </c>
      <c r="N2003" s="389" t="s">
        <v>16</v>
      </c>
      <c r="O2003" s="389" t="s">
        <v>16</v>
      </c>
      <c r="P2003" s="389" t="s">
        <v>16</v>
      </c>
      <c r="Q2003" s="389" t="s">
        <v>16</v>
      </c>
      <c r="R2003" s="389">
        <v>-0.75647551000000002</v>
      </c>
      <c r="S2003" s="389" t="s">
        <v>16</v>
      </c>
      <c r="T2003" s="392" t="e">
        <f t="shared" si="31"/>
        <v>#VALUE!</v>
      </c>
      <c r="U2003" s="389"/>
    </row>
    <row r="2004" spans="1:21">
      <c r="A2004" s="389" t="s">
        <v>2290</v>
      </c>
      <c r="B2004" s="389" t="s">
        <v>44</v>
      </c>
      <c r="C2004" s="389" t="s">
        <v>60</v>
      </c>
      <c r="D2004" s="389">
        <v>203</v>
      </c>
      <c r="E2004" s="389">
        <v>0.51519999999999999</v>
      </c>
      <c r="F2004" s="390"/>
      <c r="G2004" s="390"/>
      <c r="H2004" s="390" t="s">
        <v>100</v>
      </c>
      <c r="I2004" s="390"/>
      <c r="J2004" s="389" t="s">
        <v>16</v>
      </c>
      <c r="K2004" s="389" t="s">
        <v>16</v>
      </c>
      <c r="L2004" s="389" t="s">
        <v>16</v>
      </c>
      <c r="M2004" s="389" t="s">
        <v>16</v>
      </c>
      <c r="N2004" s="389" t="s">
        <v>16</v>
      </c>
      <c r="O2004" s="389" t="s">
        <v>16</v>
      </c>
      <c r="P2004" s="389" t="s">
        <v>16</v>
      </c>
      <c r="Q2004" s="389" t="s">
        <v>16</v>
      </c>
      <c r="R2004" s="389">
        <v>-0.60335861999999996</v>
      </c>
      <c r="S2004" s="389" t="s">
        <v>16</v>
      </c>
      <c r="T2004" s="392" t="e">
        <f t="shared" si="31"/>
        <v>#VALUE!</v>
      </c>
      <c r="U2004" s="389"/>
    </row>
    <row r="2005" spans="1:21">
      <c r="A2005" s="389" t="s">
        <v>2290</v>
      </c>
      <c r="B2005" s="389" t="s">
        <v>44</v>
      </c>
      <c r="C2005" s="389" t="s">
        <v>60</v>
      </c>
      <c r="D2005" s="389">
        <v>280</v>
      </c>
      <c r="E2005" s="389">
        <v>0.7107</v>
      </c>
      <c r="F2005" s="390"/>
      <c r="G2005" s="390"/>
      <c r="H2005" s="390" t="s">
        <v>100</v>
      </c>
      <c r="I2005" s="390"/>
      <c r="J2005" s="389" t="s">
        <v>16</v>
      </c>
      <c r="K2005" s="389" t="s">
        <v>16</v>
      </c>
      <c r="L2005" s="389" t="s">
        <v>16</v>
      </c>
      <c r="M2005" s="389" t="s">
        <v>16</v>
      </c>
      <c r="N2005" s="389" t="s">
        <v>16</v>
      </c>
      <c r="O2005" s="389" t="s">
        <v>16</v>
      </c>
      <c r="P2005" s="389" t="s">
        <v>16</v>
      </c>
      <c r="Q2005" s="389" t="s">
        <v>16</v>
      </c>
      <c r="R2005" s="389">
        <v>-0.32589511999999998</v>
      </c>
      <c r="S2005" s="389" t="s">
        <v>16</v>
      </c>
      <c r="T2005" s="392" t="e">
        <f t="shared" si="31"/>
        <v>#VALUE!</v>
      </c>
      <c r="U2005" s="389"/>
    </row>
    <row r="2006" spans="1:21">
      <c r="A2006" s="389" t="s">
        <v>2290</v>
      </c>
      <c r="B2006" s="389" t="s">
        <v>44</v>
      </c>
      <c r="C2006" s="389" t="s">
        <v>60</v>
      </c>
      <c r="D2006" s="389">
        <v>394</v>
      </c>
      <c r="E2006" s="389">
        <v>1</v>
      </c>
      <c r="F2006" s="390"/>
      <c r="G2006" s="390"/>
      <c r="H2006" s="390" t="s">
        <v>100</v>
      </c>
      <c r="I2006" s="390" t="s">
        <v>100</v>
      </c>
      <c r="J2006" s="389" t="s">
        <v>16</v>
      </c>
      <c r="K2006" s="389" t="s">
        <v>16</v>
      </c>
      <c r="L2006" s="389" t="s">
        <v>16</v>
      </c>
      <c r="M2006" s="389" t="s">
        <v>16</v>
      </c>
      <c r="N2006" s="389" t="s">
        <v>16</v>
      </c>
      <c r="O2006" s="389" t="s">
        <v>16</v>
      </c>
      <c r="P2006" s="389" t="s">
        <v>16</v>
      </c>
      <c r="Q2006" s="389" t="s">
        <v>16</v>
      </c>
      <c r="R2006" s="389">
        <v>0.13316823</v>
      </c>
      <c r="S2006" s="389" t="s">
        <v>16</v>
      </c>
      <c r="T2006" s="392" t="e">
        <f t="shared" si="31"/>
        <v>#VALUE!</v>
      </c>
      <c r="U2006" s="389"/>
    </row>
    <row r="2007" spans="1:21">
      <c r="A2007" s="389" t="s">
        <v>2291</v>
      </c>
      <c r="B2007" s="389" t="s">
        <v>44</v>
      </c>
      <c r="C2007" s="389" t="s">
        <v>60</v>
      </c>
      <c r="D2007" s="389">
        <v>1</v>
      </c>
      <c r="E2007" s="389">
        <v>2.5000000000000001E-3</v>
      </c>
      <c r="F2007" s="390"/>
      <c r="G2007" s="390" t="s">
        <v>100</v>
      </c>
      <c r="H2007" s="390" t="s">
        <v>100</v>
      </c>
      <c r="I2007" s="390"/>
      <c r="J2007" s="389" t="s">
        <v>16</v>
      </c>
      <c r="K2007" s="389" t="s">
        <v>16</v>
      </c>
      <c r="L2007" s="389" t="s">
        <v>16</v>
      </c>
      <c r="M2007" s="389" t="s">
        <v>16</v>
      </c>
      <c r="N2007" s="389" t="s">
        <v>16</v>
      </c>
      <c r="O2007" s="389" t="s">
        <v>16</v>
      </c>
      <c r="P2007" s="389" t="s">
        <v>16</v>
      </c>
      <c r="Q2007" s="389" t="s">
        <v>16</v>
      </c>
      <c r="R2007" s="389">
        <v>-2.8948636900000002</v>
      </c>
      <c r="S2007" s="389" t="s">
        <v>16</v>
      </c>
      <c r="T2007" s="392" t="e">
        <f t="shared" si="31"/>
        <v>#VALUE!</v>
      </c>
      <c r="U2007" s="389"/>
    </row>
    <row r="2008" spans="1:21">
      <c r="A2008" s="389" t="s">
        <v>2291</v>
      </c>
      <c r="B2008" s="389" t="s">
        <v>44</v>
      </c>
      <c r="C2008" s="389" t="s">
        <v>60</v>
      </c>
      <c r="D2008" s="389">
        <v>13</v>
      </c>
      <c r="E2008" s="389">
        <v>3.3000000000000002E-2</v>
      </c>
      <c r="F2008" s="390"/>
      <c r="G2008" s="390"/>
      <c r="H2008" s="390" t="s">
        <v>100</v>
      </c>
      <c r="I2008" s="390"/>
      <c r="J2008" s="389" t="s">
        <v>16</v>
      </c>
      <c r="K2008" s="389" t="s">
        <v>16</v>
      </c>
      <c r="L2008" s="389" t="s">
        <v>16</v>
      </c>
      <c r="M2008" s="389" t="s">
        <v>16</v>
      </c>
      <c r="N2008" s="389" t="s">
        <v>16</v>
      </c>
      <c r="O2008" s="389" t="s">
        <v>16</v>
      </c>
      <c r="P2008" s="389" t="s">
        <v>16</v>
      </c>
      <c r="Q2008" s="389" t="s">
        <v>16</v>
      </c>
      <c r="R2008" s="389">
        <v>-3.6250490100000001</v>
      </c>
      <c r="S2008" s="389" t="s">
        <v>16</v>
      </c>
      <c r="T2008" s="392" t="e">
        <f t="shared" si="31"/>
        <v>#VALUE!</v>
      </c>
      <c r="U2008" s="389"/>
    </row>
    <row r="2009" spans="1:21">
      <c r="A2009" s="389" t="s">
        <v>2291</v>
      </c>
      <c r="B2009" s="389" t="s">
        <v>44</v>
      </c>
      <c r="C2009" s="389" t="s">
        <v>60</v>
      </c>
      <c r="D2009" s="389">
        <v>24</v>
      </c>
      <c r="E2009" s="389">
        <v>6.0900000000000003E-2</v>
      </c>
      <c r="F2009" s="390"/>
      <c r="G2009" s="390"/>
      <c r="H2009" s="390" t="s">
        <v>100</v>
      </c>
      <c r="I2009" s="390"/>
      <c r="J2009" s="389" t="s">
        <v>16</v>
      </c>
      <c r="K2009" s="389" t="s">
        <v>16</v>
      </c>
      <c r="L2009" s="389" t="s">
        <v>16</v>
      </c>
      <c r="M2009" s="389" t="s">
        <v>16</v>
      </c>
      <c r="N2009" s="389" t="s">
        <v>16</v>
      </c>
      <c r="O2009" s="389" t="s">
        <v>16</v>
      </c>
      <c r="P2009" s="389" t="s">
        <v>16</v>
      </c>
      <c r="Q2009" s="389" t="s">
        <v>16</v>
      </c>
      <c r="R2009" s="389">
        <v>-1.9856932700000001</v>
      </c>
      <c r="S2009" s="389" t="s">
        <v>16</v>
      </c>
      <c r="T2009" s="392" t="e">
        <f t="shared" si="31"/>
        <v>#VALUE!</v>
      </c>
      <c r="U2009" s="389"/>
    </row>
    <row r="2010" spans="1:21">
      <c r="A2010" s="389" t="s">
        <v>2291</v>
      </c>
      <c r="B2010" s="389" t="s">
        <v>44</v>
      </c>
      <c r="C2010" s="389" t="s">
        <v>60</v>
      </c>
      <c r="D2010" s="389">
        <v>43</v>
      </c>
      <c r="E2010" s="389">
        <v>0.1091</v>
      </c>
      <c r="F2010" s="390"/>
      <c r="G2010" s="390"/>
      <c r="H2010" s="390" t="s">
        <v>100</v>
      </c>
      <c r="I2010" s="390"/>
      <c r="J2010" s="389" t="s">
        <v>16</v>
      </c>
      <c r="K2010" s="389" t="s">
        <v>16</v>
      </c>
      <c r="L2010" s="389" t="s">
        <v>16</v>
      </c>
      <c r="M2010" s="389" t="s">
        <v>16</v>
      </c>
      <c r="N2010" s="389" t="s">
        <v>16</v>
      </c>
      <c r="O2010" s="389" t="s">
        <v>16</v>
      </c>
      <c r="P2010" s="389" t="s">
        <v>16</v>
      </c>
      <c r="Q2010" s="389" t="s">
        <v>16</v>
      </c>
      <c r="R2010" s="389">
        <v>-1.72994691</v>
      </c>
      <c r="S2010" s="389" t="s">
        <v>16</v>
      </c>
      <c r="T2010" s="392" t="e">
        <f t="shared" si="31"/>
        <v>#VALUE!</v>
      </c>
      <c r="U2010" s="389"/>
    </row>
    <row r="2011" spans="1:21">
      <c r="A2011" s="389" t="s">
        <v>2291</v>
      </c>
      <c r="B2011" s="389" t="s">
        <v>44</v>
      </c>
      <c r="C2011" s="389" t="s">
        <v>60</v>
      </c>
      <c r="D2011" s="389">
        <v>86</v>
      </c>
      <c r="E2011" s="389">
        <v>0.21829999999999999</v>
      </c>
      <c r="F2011" s="390"/>
      <c r="G2011" s="390"/>
      <c r="H2011" s="390" t="s">
        <v>100</v>
      </c>
      <c r="I2011" s="390"/>
      <c r="J2011" s="389" t="s">
        <v>16</v>
      </c>
      <c r="K2011" s="389" t="s">
        <v>16</v>
      </c>
      <c r="L2011" s="389" t="s">
        <v>16</v>
      </c>
      <c r="M2011" s="389" t="s">
        <v>16</v>
      </c>
      <c r="N2011" s="389" t="s">
        <v>16</v>
      </c>
      <c r="O2011" s="389" t="s">
        <v>16</v>
      </c>
      <c r="P2011" s="389" t="s">
        <v>16</v>
      </c>
      <c r="Q2011" s="389" t="s">
        <v>16</v>
      </c>
      <c r="R2011" s="389">
        <v>-1.03109293</v>
      </c>
      <c r="S2011" s="389" t="s">
        <v>16</v>
      </c>
      <c r="T2011" s="392" t="e">
        <f t="shared" si="31"/>
        <v>#VALUE!</v>
      </c>
      <c r="U2011" s="389"/>
    </row>
    <row r="2012" spans="1:21">
      <c r="A2012" s="389" t="s">
        <v>2291</v>
      </c>
      <c r="B2012" s="389" t="s">
        <v>44</v>
      </c>
      <c r="C2012" s="389" t="s">
        <v>60</v>
      </c>
      <c r="D2012" s="389">
        <v>203</v>
      </c>
      <c r="E2012" s="389">
        <v>0.51519999999999999</v>
      </c>
      <c r="F2012" s="390"/>
      <c r="G2012" s="390"/>
      <c r="H2012" s="390" t="s">
        <v>100</v>
      </c>
      <c r="I2012" s="390"/>
      <c r="J2012" s="389" t="s">
        <v>16</v>
      </c>
      <c r="K2012" s="389" t="s">
        <v>16</v>
      </c>
      <c r="L2012" s="389" t="s">
        <v>16</v>
      </c>
      <c r="M2012" s="389" t="s">
        <v>16</v>
      </c>
      <c r="N2012" s="389" t="s">
        <v>16</v>
      </c>
      <c r="O2012" s="389" t="s">
        <v>16</v>
      </c>
      <c r="P2012" s="389" t="s">
        <v>16</v>
      </c>
      <c r="Q2012" s="389" t="s">
        <v>16</v>
      </c>
      <c r="R2012" s="389">
        <v>-0.83917452999999997</v>
      </c>
      <c r="S2012" s="389" t="s">
        <v>16</v>
      </c>
      <c r="T2012" s="392" t="e">
        <f t="shared" si="31"/>
        <v>#VALUE!</v>
      </c>
      <c r="U2012" s="389"/>
    </row>
    <row r="2013" spans="1:21">
      <c r="A2013" s="389" t="s">
        <v>2291</v>
      </c>
      <c r="B2013" s="389" t="s">
        <v>44</v>
      </c>
      <c r="C2013" s="389" t="s">
        <v>60</v>
      </c>
      <c r="D2013" s="389">
        <v>280</v>
      </c>
      <c r="E2013" s="389">
        <v>0.7107</v>
      </c>
      <c r="F2013" s="390"/>
      <c r="G2013" s="390"/>
      <c r="H2013" s="390" t="s">
        <v>100</v>
      </c>
      <c r="I2013" s="390"/>
      <c r="J2013" s="389" t="s">
        <v>16</v>
      </c>
      <c r="K2013" s="389" t="s">
        <v>16</v>
      </c>
      <c r="L2013" s="389" t="s">
        <v>16</v>
      </c>
      <c r="M2013" s="389" t="s">
        <v>16</v>
      </c>
      <c r="N2013" s="389" t="s">
        <v>16</v>
      </c>
      <c r="O2013" s="389" t="s">
        <v>16</v>
      </c>
      <c r="P2013" s="389" t="s">
        <v>16</v>
      </c>
      <c r="Q2013" s="389" t="s">
        <v>16</v>
      </c>
      <c r="R2013" s="389">
        <v>-0.70467396000000004</v>
      </c>
      <c r="S2013" s="389" t="s">
        <v>16</v>
      </c>
      <c r="T2013" s="392" t="e">
        <f t="shared" si="31"/>
        <v>#VALUE!</v>
      </c>
      <c r="U2013" s="389"/>
    </row>
    <row r="2014" spans="1:21">
      <c r="A2014" s="389" t="s">
        <v>2291</v>
      </c>
      <c r="B2014" s="389" t="s">
        <v>44</v>
      </c>
      <c r="C2014" s="389" t="s">
        <v>60</v>
      </c>
      <c r="D2014" s="389">
        <v>394</v>
      </c>
      <c r="E2014" s="389">
        <v>1</v>
      </c>
      <c r="F2014" s="390"/>
      <c r="G2014" s="390"/>
      <c r="H2014" s="390" t="s">
        <v>100</v>
      </c>
      <c r="I2014" s="390" t="s">
        <v>100</v>
      </c>
      <c r="J2014" s="389" t="s">
        <v>16</v>
      </c>
      <c r="K2014" s="389" t="s">
        <v>16</v>
      </c>
      <c r="L2014" s="389" t="s">
        <v>16</v>
      </c>
      <c r="M2014" s="389" t="s">
        <v>16</v>
      </c>
      <c r="N2014" s="389" t="s">
        <v>16</v>
      </c>
      <c r="O2014" s="389" t="s">
        <v>16</v>
      </c>
      <c r="P2014" s="389" t="s">
        <v>16</v>
      </c>
      <c r="Q2014" s="389" t="s">
        <v>16</v>
      </c>
      <c r="R2014" s="389">
        <v>-0.63021307000000004</v>
      </c>
      <c r="S2014" s="389" t="s">
        <v>16</v>
      </c>
      <c r="T2014" s="392" t="e">
        <f t="shared" si="31"/>
        <v>#VALUE!</v>
      </c>
      <c r="U2014" s="389"/>
    </row>
    <row r="2015" spans="1:21">
      <c r="A2015" s="389" t="s">
        <v>2292</v>
      </c>
      <c r="B2015" s="389" t="s">
        <v>44</v>
      </c>
      <c r="C2015" s="389" t="s">
        <v>60</v>
      </c>
      <c r="D2015" s="389">
        <v>1</v>
      </c>
      <c r="E2015" s="389">
        <v>2.5000000000000001E-3</v>
      </c>
      <c r="F2015" s="390"/>
      <c r="G2015" s="390" t="s">
        <v>100</v>
      </c>
      <c r="H2015" s="390" t="s">
        <v>100</v>
      </c>
      <c r="I2015" s="390"/>
      <c r="J2015" s="389" t="s">
        <v>16</v>
      </c>
      <c r="K2015" s="389" t="s">
        <v>16</v>
      </c>
      <c r="L2015" s="389" t="s">
        <v>16</v>
      </c>
      <c r="M2015" s="389" t="s">
        <v>16</v>
      </c>
      <c r="N2015" s="389" t="s">
        <v>16</v>
      </c>
      <c r="O2015" s="389" t="s">
        <v>16</v>
      </c>
      <c r="P2015" s="389" t="s">
        <v>16</v>
      </c>
      <c r="Q2015" s="389" t="s">
        <v>16</v>
      </c>
      <c r="R2015" s="389">
        <v>-3.8099928799999998</v>
      </c>
      <c r="S2015" s="389" t="s">
        <v>16</v>
      </c>
      <c r="T2015" s="392" t="e">
        <f t="shared" si="31"/>
        <v>#VALUE!</v>
      </c>
      <c r="U2015" s="389"/>
    </row>
    <row r="2016" spans="1:21">
      <c r="A2016" s="389" t="s">
        <v>2292</v>
      </c>
      <c r="B2016" s="389" t="s">
        <v>44</v>
      </c>
      <c r="C2016" s="389" t="s">
        <v>60</v>
      </c>
      <c r="D2016" s="389">
        <v>13</v>
      </c>
      <c r="E2016" s="389">
        <v>3.3000000000000002E-2</v>
      </c>
      <c r="F2016" s="390"/>
      <c r="G2016" s="390"/>
      <c r="H2016" s="390" t="s">
        <v>100</v>
      </c>
      <c r="I2016" s="390"/>
      <c r="J2016" s="389" t="s">
        <v>16</v>
      </c>
      <c r="K2016" s="389" t="s">
        <v>16</v>
      </c>
      <c r="L2016" s="389" t="s">
        <v>16</v>
      </c>
      <c r="M2016" s="389" t="s">
        <v>16</v>
      </c>
      <c r="N2016" s="389" t="s">
        <v>16</v>
      </c>
      <c r="O2016" s="389" t="s">
        <v>16</v>
      </c>
      <c r="P2016" s="389" t="s">
        <v>16</v>
      </c>
      <c r="Q2016" s="389" t="s">
        <v>16</v>
      </c>
      <c r="R2016" s="389">
        <v>-4.0287926499999998</v>
      </c>
      <c r="S2016" s="389" t="s">
        <v>16</v>
      </c>
      <c r="T2016" s="392" t="e">
        <f t="shared" si="31"/>
        <v>#VALUE!</v>
      </c>
      <c r="U2016" s="389"/>
    </row>
    <row r="2017" spans="1:21">
      <c r="A2017" s="389" t="s">
        <v>2292</v>
      </c>
      <c r="B2017" s="389" t="s">
        <v>44</v>
      </c>
      <c r="C2017" s="389" t="s">
        <v>60</v>
      </c>
      <c r="D2017" s="389">
        <v>24</v>
      </c>
      <c r="E2017" s="389">
        <v>6.0900000000000003E-2</v>
      </c>
      <c r="F2017" s="390"/>
      <c r="G2017" s="390"/>
      <c r="H2017" s="390" t="s">
        <v>100</v>
      </c>
      <c r="I2017" s="390"/>
      <c r="J2017" s="389" t="s">
        <v>16</v>
      </c>
      <c r="K2017" s="389" t="s">
        <v>16</v>
      </c>
      <c r="L2017" s="389" t="s">
        <v>16</v>
      </c>
      <c r="M2017" s="389" t="s">
        <v>16</v>
      </c>
      <c r="N2017" s="389" t="s">
        <v>16</v>
      </c>
      <c r="O2017" s="389" t="s">
        <v>16</v>
      </c>
      <c r="P2017" s="389" t="s">
        <v>16</v>
      </c>
      <c r="Q2017" s="389" t="s">
        <v>16</v>
      </c>
      <c r="R2017" s="389">
        <v>-2.4739304400000002</v>
      </c>
      <c r="S2017" s="389" t="s">
        <v>16</v>
      </c>
      <c r="T2017" s="392" t="e">
        <f t="shared" si="31"/>
        <v>#VALUE!</v>
      </c>
      <c r="U2017" s="389"/>
    </row>
    <row r="2018" spans="1:21">
      <c r="A2018" s="389" t="s">
        <v>2292</v>
      </c>
      <c r="B2018" s="389" t="s">
        <v>44</v>
      </c>
      <c r="C2018" s="389" t="s">
        <v>60</v>
      </c>
      <c r="D2018" s="389">
        <v>43</v>
      </c>
      <c r="E2018" s="389">
        <v>0.1091</v>
      </c>
      <c r="F2018" s="390"/>
      <c r="G2018" s="390"/>
      <c r="H2018" s="390" t="s">
        <v>100</v>
      </c>
      <c r="I2018" s="390"/>
      <c r="J2018" s="389" t="s">
        <v>16</v>
      </c>
      <c r="K2018" s="389" t="s">
        <v>16</v>
      </c>
      <c r="L2018" s="389" t="s">
        <v>16</v>
      </c>
      <c r="M2018" s="389" t="s">
        <v>16</v>
      </c>
      <c r="N2018" s="389" t="s">
        <v>16</v>
      </c>
      <c r="O2018" s="389" t="s">
        <v>16</v>
      </c>
      <c r="P2018" s="389" t="s">
        <v>16</v>
      </c>
      <c r="Q2018" s="389" t="s">
        <v>16</v>
      </c>
      <c r="R2018" s="389">
        <v>-1.8076989699999999</v>
      </c>
      <c r="S2018" s="389" t="s">
        <v>16</v>
      </c>
      <c r="T2018" s="392" t="e">
        <f t="shared" si="31"/>
        <v>#VALUE!</v>
      </c>
      <c r="U2018" s="389"/>
    </row>
    <row r="2019" spans="1:21">
      <c r="A2019" s="389" t="s">
        <v>2292</v>
      </c>
      <c r="B2019" s="389" t="s">
        <v>44</v>
      </c>
      <c r="C2019" s="389" t="s">
        <v>60</v>
      </c>
      <c r="D2019" s="389">
        <v>86</v>
      </c>
      <c r="E2019" s="389">
        <v>0.21829999999999999</v>
      </c>
      <c r="F2019" s="390"/>
      <c r="G2019" s="390"/>
      <c r="H2019" s="390" t="s">
        <v>100</v>
      </c>
      <c r="I2019" s="390"/>
      <c r="J2019" s="389" t="s">
        <v>16</v>
      </c>
      <c r="K2019" s="389" t="s">
        <v>16</v>
      </c>
      <c r="L2019" s="389" t="s">
        <v>16</v>
      </c>
      <c r="M2019" s="389" t="s">
        <v>16</v>
      </c>
      <c r="N2019" s="389" t="s">
        <v>16</v>
      </c>
      <c r="O2019" s="389" t="s">
        <v>16</v>
      </c>
      <c r="P2019" s="389" t="s">
        <v>16</v>
      </c>
      <c r="Q2019" s="389" t="s">
        <v>16</v>
      </c>
      <c r="R2019" s="389">
        <v>-0.87638450000000001</v>
      </c>
      <c r="S2019" s="389" t="s">
        <v>16</v>
      </c>
      <c r="T2019" s="392" t="e">
        <f t="shared" si="31"/>
        <v>#VALUE!</v>
      </c>
      <c r="U2019" s="389"/>
    </row>
    <row r="2020" spans="1:21">
      <c r="A2020" s="389" t="s">
        <v>2292</v>
      </c>
      <c r="B2020" s="389" t="s">
        <v>44</v>
      </c>
      <c r="C2020" s="389" t="s">
        <v>60</v>
      </c>
      <c r="D2020" s="389">
        <v>203</v>
      </c>
      <c r="E2020" s="389">
        <v>0.51519999999999999</v>
      </c>
      <c r="F2020" s="390"/>
      <c r="G2020" s="390"/>
      <c r="H2020" s="390" t="s">
        <v>100</v>
      </c>
      <c r="I2020" s="390"/>
      <c r="J2020" s="389" t="s">
        <v>16</v>
      </c>
      <c r="K2020" s="389" t="s">
        <v>16</v>
      </c>
      <c r="L2020" s="389" t="s">
        <v>16</v>
      </c>
      <c r="M2020" s="389" t="s">
        <v>16</v>
      </c>
      <c r="N2020" s="389" t="s">
        <v>16</v>
      </c>
      <c r="O2020" s="389" t="s">
        <v>16</v>
      </c>
      <c r="P2020" s="389" t="s">
        <v>16</v>
      </c>
      <c r="Q2020" s="389" t="s">
        <v>16</v>
      </c>
      <c r="R2020" s="389">
        <v>-0.48894569999999998</v>
      </c>
      <c r="S2020" s="389" t="s">
        <v>16</v>
      </c>
      <c r="T2020" s="392" t="e">
        <f t="shared" si="31"/>
        <v>#VALUE!</v>
      </c>
      <c r="U2020" s="389"/>
    </row>
    <row r="2021" spans="1:21">
      <c r="A2021" s="389" t="s">
        <v>2292</v>
      </c>
      <c r="B2021" s="389" t="s">
        <v>44</v>
      </c>
      <c r="C2021" s="389" t="s">
        <v>60</v>
      </c>
      <c r="D2021" s="389">
        <v>280</v>
      </c>
      <c r="E2021" s="389">
        <v>0.7107</v>
      </c>
      <c r="F2021" s="390"/>
      <c r="G2021" s="390"/>
      <c r="H2021" s="390" t="s">
        <v>100</v>
      </c>
      <c r="I2021" s="390"/>
      <c r="J2021" s="389" t="s">
        <v>16</v>
      </c>
      <c r="K2021" s="389" t="s">
        <v>16</v>
      </c>
      <c r="L2021" s="389" t="s">
        <v>16</v>
      </c>
      <c r="M2021" s="389" t="s">
        <v>16</v>
      </c>
      <c r="N2021" s="389" t="s">
        <v>16</v>
      </c>
      <c r="O2021" s="389" t="s">
        <v>16</v>
      </c>
      <c r="P2021" s="389" t="s">
        <v>16</v>
      </c>
      <c r="Q2021" s="389" t="s">
        <v>16</v>
      </c>
      <c r="R2021" s="389">
        <v>-0.41215935999999997</v>
      </c>
      <c r="S2021" s="389" t="s">
        <v>16</v>
      </c>
      <c r="T2021" s="392" t="e">
        <f t="shared" si="31"/>
        <v>#VALUE!</v>
      </c>
      <c r="U2021" s="389"/>
    </row>
    <row r="2022" spans="1:21">
      <c r="A2022" s="389" t="s">
        <v>2292</v>
      </c>
      <c r="B2022" s="389" t="s">
        <v>44</v>
      </c>
      <c r="C2022" s="389" t="s">
        <v>60</v>
      </c>
      <c r="D2022" s="389">
        <v>394</v>
      </c>
      <c r="E2022" s="389">
        <v>1</v>
      </c>
      <c r="F2022" s="390"/>
      <c r="G2022" s="390"/>
      <c r="H2022" s="390" t="s">
        <v>100</v>
      </c>
      <c r="I2022" s="390" t="s">
        <v>100</v>
      </c>
      <c r="J2022" s="389" t="s">
        <v>16</v>
      </c>
      <c r="K2022" s="389" t="s">
        <v>16</v>
      </c>
      <c r="L2022" s="389" t="s">
        <v>16</v>
      </c>
      <c r="M2022" s="389" t="s">
        <v>16</v>
      </c>
      <c r="N2022" s="389" t="s">
        <v>16</v>
      </c>
      <c r="O2022" s="389" t="s">
        <v>16</v>
      </c>
      <c r="P2022" s="389" t="s">
        <v>16</v>
      </c>
      <c r="Q2022" s="389" t="s">
        <v>16</v>
      </c>
      <c r="R2022" s="389">
        <v>-0.70784965</v>
      </c>
      <c r="S2022" s="389" t="s">
        <v>16</v>
      </c>
      <c r="T2022" s="392" t="e">
        <f t="shared" si="31"/>
        <v>#VALUE!</v>
      </c>
      <c r="U2022" s="389"/>
    </row>
    <row r="2023" spans="1:21">
      <c r="A2023" s="389" t="s">
        <v>2293</v>
      </c>
      <c r="B2023" s="389" t="s">
        <v>44</v>
      </c>
      <c r="C2023" s="389" t="s">
        <v>60</v>
      </c>
      <c r="D2023" s="389">
        <v>1</v>
      </c>
      <c r="E2023" s="389">
        <v>2.5000000000000001E-3</v>
      </c>
      <c r="F2023" s="390"/>
      <c r="G2023" s="390" t="s">
        <v>100</v>
      </c>
      <c r="H2023" s="390" t="s">
        <v>100</v>
      </c>
      <c r="I2023" s="390"/>
      <c r="J2023" s="389" t="s">
        <v>16</v>
      </c>
      <c r="K2023" s="389" t="s">
        <v>16</v>
      </c>
      <c r="L2023" s="389" t="s">
        <v>16</v>
      </c>
      <c r="M2023" s="389" t="s">
        <v>16</v>
      </c>
      <c r="N2023" s="389" t="s">
        <v>16</v>
      </c>
      <c r="O2023" s="389" t="s">
        <v>16</v>
      </c>
      <c r="P2023" s="389" t="s">
        <v>16</v>
      </c>
      <c r="Q2023" s="389" t="s">
        <v>16</v>
      </c>
      <c r="R2023" s="389">
        <v>-2.5876166700000001</v>
      </c>
      <c r="S2023" s="389" t="s">
        <v>16</v>
      </c>
      <c r="T2023" s="392" t="e">
        <f t="shared" si="31"/>
        <v>#VALUE!</v>
      </c>
      <c r="U2023" s="389"/>
    </row>
    <row r="2024" spans="1:21">
      <c r="A2024" s="389" t="s">
        <v>2293</v>
      </c>
      <c r="B2024" s="389" t="s">
        <v>44</v>
      </c>
      <c r="C2024" s="389" t="s">
        <v>60</v>
      </c>
      <c r="D2024" s="389">
        <v>13</v>
      </c>
      <c r="E2024" s="389">
        <v>3.3000000000000002E-2</v>
      </c>
      <c r="F2024" s="390"/>
      <c r="G2024" s="390"/>
      <c r="H2024" s="390" t="s">
        <v>100</v>
      </c>
      <c r="I2024" s="390"/>
      <c r="J2024" s="389" t="s">
        <v>16</v>
      </c>
      <c r="K2024" s="389" t="s">
        <v>16</v>
      </c>
      <c r="L2024" s="389" t="s">
        <v>16</v>
      </c>
      <c r="M2024" s="389" t="s">
        <v>16</v>
      </c>
      <c r="N2024" s="389" t="s">
        <v>16</v>
      </c>
      <c r="O2024" s="389" t="s">
        <v>16</v>
      </c>
      <c r="P2024" s="389" t="s">
        <v>16</v>
      </c>
      <c r="Q2024" s="389" t="s">
        <v>16</v>
      </c>
      <c r="R2024" s="389">
        <v>-2.8546728099999998</v>
      </c>
      <c r="S2024" s="389" t="s">
        <v>16</v>
      </c>
      <c r="T2024" s="392" t="e">
        <f t="shared" si="31"/>
        <v>#VALUE!</v>
      </c>
      <c r="U2024" s="389"/>
    </row>
    <row r="2025" spans="1:21">
      <c r="A2025" s="389" t="s">
        <v>2293</v>
      </c>
      <c r="B2025" s="389" t="s">
        <v>44</v>
      </c>
      <c r="C2025" s="389" t="s">
        <v>60</v>
      </c>
      <c r="D2025" s="389">
        <v>24</v>
      </c>
      <c r="E2025" s="389">
        <v>6.0900000000000003E-2</v>
      </c>
      <c r="F2025" s="390"/>
      <c r="G2025" s="390"/>
      <c r="H2025" s="390" t="s">
        <v>100</v>
      </c>
      <c r="I2025" s="390"/>
      <c r="J2025" s="389" t="s">
        <v>16</v>
      </c>
      <c r="K2025" s="389" t="s">
        <v>16</v>
      </c>
      <c r="L2025" s="389" t="s">
        <v>16</v>
      </c>
      <c r="M2025" s="389" t="s">
        <v>16</v>
      </c>
      <c r="N2025" s="389" t="s">
        <v>16</v>
      </c>
      <c r="O2025" s="389" t="s">
        <v>16</v>
      </c>
      <c r="P2025" s="389" t="s">
        <v>16</v>
      </c>
      <c r="Q2025" s="389" t="s">
        <v>16</v>
      </c>
      <c r="R2025" s="389">
        <v>-0.55749304</v>
      </c>
      <c r="S2025" s="389" t="s">
        <v>16</v>
      </c>
      <c r="T2025" s="392" t="e">
        <f t="shared" si="31"/>
        <v>#VALUE!</v>
      </c>
      <c r="U2025" s="389"/>
    </row>
    <row r="2026" spans="1:21">
      <c r="A2026" s="389" t="s">
        <v>2293</v>
      </c>
      <c r="B2026" s="389" t="s">
        <v>44</v>
      </c>
      <c r="C2026" s="389" t="s">
        <v>60</v>
      </c>
      <c r="D2026" s="389">
        <v>43</v>
      </c>
      <c r="E2026" s="389">
        <v>0.1091</v>
      </c>
      <c r="F2026" s="390"/>
      <c r="G2026" s="390"/>
      <c r="H2026" s="390" t="s">
        <v>100</v>
      </c>
      <c r="I2026" s="390"/>
      <c r="J2026" s="389" t="s">
        <v>16</v>
      </c>
      <c r="K2026" s="389" t="s">
        <v>16</v>
      </c>
      <c r="L2026" s="389" t="s">
        <v>16</v>
      </c>
      <c r="M2026" s="389" t="s">
        <v>16</v>
      </c>
      <c r="N2026" s="389" t="s">
        <v>16</v>
      </c>
      <c r="O2026" s="389" t="s">
        <v>16</v>
      </c>
      <c r="P2026" s="389" t="s">
        <v>16</v>
      </c>
      <c r="Q2026" s="389" t="s">
        <v>16</v>
      </c>
      <c r="R2026" s="389">
        <v>-0.70659554000000002</v>
      </c>
      <c r="S2026" s="389" t="s">
        <v>16</v>
      </c>
      <c r="T2026" s="392" t="e">
        <f t="shared" si="31"/>
        <v>#VALUE!</v>
      </c>
      <c r="U2026" s="389"/>
    </row>
    <row r="2027" spans="1:21">
      <c r="A2027" s="389" t="s">
        <v>2293</v>
      </c>
      <c r="B2027" s="389" t="s">
        <v>44</v>
      </c>
      <c r="C2027" s="389" t="s">
        <v>60</v>
      </c>
      <c r="D2027" s="389">
        <v>86</v>
      </c>
      <c r="E2027" s="389">
        <v>0.21829999999999999</v>
      </c>
      <c r="F2027" s="390"/>
      <c r="G2027" s="390"/>
      <c r="H2027" s="390" t="s">
        <v>100</v>
      </c>
      <c r="I2027" s="390"/>
      <c r="J2027" s="389" t="s">
        <v>16</v>
      </c>
      <c r="K2027" s="389" t="s">
        <v>16</v>
      </c>
      <c r="L2027" s="389" t="s">
        <v>16</v>
      </c>
      <c r="M2027" s="389" t="s">
        <v>16</v>
      </c>
      <c r="N2027" s="389" t="s">
        <v>16</v>
      </c>
      <c r="O2027" s="389" t="s">
        <v>16</v>
      </c>
      <c r="P2027" s="389" t="s">
        <v>16</v>
      </c>
      <c r="Q2027" s="389" t="s">
        <v>16</v>
      </c>
      <c r="R2027" s="389">
        <v>-0.24726471</v>
      </c>
      <c r="S2027" s="389" t="s">
        <v>16</v>
      </c>
      <c r="T2027" s="392" t="e">
        <f t="shared" si="31"/>
        <v>#VALUE!</v>
      </c>
      <c r="U2027" s="389"/>
    </row>
    <row r="2028" spans="1:21">
      <c r="A2028" s="389" t="s">
        <v>2293</v>
      </c>
      <c r="B2028" s="389" t="s">
        <v>44</v>
      </c>
      <c r="C2028" s="389" t="s">
        <v>60</v>
      </c>
      <c r="D2028" s="389">
        <v>203</v>
      </c>
      <c r="E2028" s="389">
        <v>0.51519999999999999</v>
      </c>
      <c r="F2028" s="390"/>
      <c r="G2028" s="390"/>
      <c r="H2028" s="390" t="s">
        <v>100</v>
      </c>
      <c r="I2028" s="390"/>
      <c r="J2028" s="389" t="s">
        <v>16</v>
      </c>
      <c r="K2028" s="389" t="s">
        <v>16</v>
      </c>
      <c r="L2028" s="389" t="s">
        <v>16</v>
      </c>
      <c r="M2028" s="389" t="s">
        <v>16</v>
      </c>
      <c r="N2028" s="389" t="s">
        <v>16</v>
      </c>
      <c r="O2028" s="389" t="s">
        <v>16</v>
      </c>
      <c r="P2028" s="389" t="s">
        <v>16</v>
      </c>
      <c r="Q2028" s="389" t="s">
        <v>16</v>
      </c>
      <c r="R2028" s="389">
        <v>-0.22450273000000001</v>
      </c>
      <c r="S2028" s="389" t="s">
        <v>16</v>
      </c>
      <c r="T2028" s="392" t="e">
        <f t="shared" si="31"/>
        <v>#VALUE!</v>
      </c>
      <c r="U2028" s="389"/>
    </row>
    <row r="2029" spans="1:21">
      <c r="A2029" s="389" t="s">
        <v>2293</v>
      </c>
      <c r="B2029" s="389" t="s">
        <v>44</v>
      </c>
      <c r="C2029" s="389" t="s">
        <v>60</v>
      </c>
      <c r="D2029" s="389">
        <v>280</v>
      </c>
      <c r="E2029" s="389">
        <v>0.7107</v>
      </c>
      <c r="F2029" s="390"/>
      <c r="G2029" s="390"/>
      <c r="H2029" s="390" t="s">
        <v>100</v>
      </c>
      <c r="I2029" s="390"/>
      <c r="J2029" s="389" t="s">
        <v>16</v>
      </c>
      <c r="K2029" s="389" t="s">
        <v>16</v>
      </c>
      <c r="L2029" s="389" t="s">
        <v>16</v>
      </c>
      <c r="M2029" s="389" t="s">
        <v>16</v>
      </c>
      <c r="N2029" s="389" t="s">
        <v>16</v>
      </c>
      <c r="O2029" s="389" t="s">
        <v>16</v>
      </c>
      <c r="P2029" s="389" t="s">
        <v>16</v>
      </c>
      <c r="Q2029" s="389" t="s">
        <v>16</v>
      </c>
      <c r="R2029" s="389">
        <v>-0.73188613999999996</v>
      </c>
      <c r="S2029" s="389" t="s">
        <v>16</v>
      </c>
      <c r="T2029" s="392" t="e">
        <f t="shared" si="31"/>
        <v>#VALUE!</v>
      </c>
      <c r="U2029" s="389"/>
    </row>
    <row r="2030" spans="1:21">
      <c r="A2030" s="389" t="s">
        <v>2293</v>
      </c>
      <c r="B2030" s="389" t="s">
        <v>44</v>
      </c>
      <c r="C2030" s="389" t="s">
        <v>60</v>
      </c>
      <c r="D2030" s="389">
        <v>394</v>
      </c>
      <c r="E2030" s="389">
        <v>1</v>
      </c>
      <c r="F2030" s="390"/>
      <c r="G2030" s="390"/>
      <c r="H2030" s="390" t="s">
        <v>100</v>
      </c>
      <c r="I2030" s="390" t="s">
        <v>100</v>
      </c>
      <c r="J2030" s="389" t="s">
        <v>16</v>
      </c>
      <c r="K2030" s="389" t="s">
        <v>16</v>
      </c>
      <c r="L2030" s="389" t="s">
        <v>16</v>
      </c>
      <c r="M2030" s="389" t="s">
        <v>16</v>
      </c>
      <c r="N2030" s="389" t="s">
        <v>16</v>
      </c>
      <c r="O2030" s="389" t="s">
        <v>16</v>
      </c>
      <c r="P2030" s="389" t="s">
        <v>16</v>
      </c>
      <c r="Q2030" s="389" t="s">
        <v>16</v>
      </c>
      <c r="R2030" s="389">
        <v>-0.35920278999999999</v>
      </c>
      <c r="S2030" s="389" t="s">
        <v>16</v>
      </c>
      <c r="T2030" s="392" t="e">
        <f t="shared" si="31"/>
        <v>#VALUE!</v>
      </c>
      <c r="U2030" s="389"/>
    </row>
    <row r="2031" spans="1:21">
      <c r="A2031" s="389" t="s">
        <v>2294</v>
      </c>
      <c r="B2031" s="389" t="s">
        <v>44</v>
      </c>
      <c r="C2031" s="389" t="s">
        <v>60</v>
      </c>
      <c r="D2031" s="389">
        <v>1</v>
      </c>
      <c r="E2031" s="389">
        <v>2.5000000000000001E-3</v>
      </c>
      <c r="F2031" s="390"/>
      <c r="G2031" s="390" t="s">
        <v>100</v>
      </c>
      <c r="H2031" s="390" t="s">
        <v>100</v>
      </c>
      <c r="I2031" s="390"/>
      <c r="J2031" s="389" t="s">
        <v>16</v>
      </c>
      <c r="K2031" s="389" t="s">
        <v>16</v>
      </c>
      <c r="L2031" s="389" t="s">
        <v>16</v>
      </c>
      <c r="M2031" s="389" t="s">
        <v>16</v>
      </c>
      <c r="N2031" s="389" t="s">
        <v>16</v>
      </c>
      <c r="O2031" s="389" t="s">
        <v>16</v>
      </c>
      <c r="P2031" s="389" t="s">
        <v>16</v>
      </c>
      <c r="Q2031" s="389" t="s">
        <v>16</v>
      </c>
      <c r="R2031" s="389">
        <v>-4.1649319900000004</v>
      </c>
      <c r="S2031" s="389" t="s">
        <v>16</v>
      </c>
      <c r="T2031" s="392" t="e">
        <f t="shared" si="31"/>
        <v>#VALUE!</v>
      </c>
      <c r="U2031" s="389"/>
    </row>
    <row r="2032" spans="1:21">
      <c r="A2032" s="389" t="s">
        <v>2294</v>
      </c>
      <c r="B2032" s="389" t="s">
        <v>44</v>
      </c>
      <c r="C2032" s="389" t="s">
        <v>60</v>
      </c>
      <c r="D2032" s="389">
        <v>13</v>
      </c>
      <c r="E2032" s="389">
        <v>3.3000000000000002E-2</v>
      </c>
      <c r="F2032" s="390"/>
      <c r="G2032" s="390"/>
      <c r="H2032" s="390" t="s">
        <v>100</v>
      </c>
      <c r="I2032" s="390"/>
      <c r="J2032" s="389" t="s">
        <v>16</v>
      </c>
      <c r="K2032" s="389" t="s">
        <v>16</v>
      </c>
      <c r="L2032" s="389" t="s">
        <v>16</v>
      </c>
      <c r="M2032" s="389" t="s">
        <v>16</v>
      </c>
      <c r="N2032" s="389" t="s">
        <v>16</v>
      </c>
      <c r="O2032" s="389" t="s">
        <v>16</v>
      </c>
      <c r="P2032" s="389" t="s">
        <v>16</v>
      </c>
      <c r="Q2032" s="389" t="s">
        <v>16</v>
      </c>
      <c r="R2032" s="389">
        <v>-2.2634953599999998</v>
      </c>
      <c r="S2032" s="389" t="s">
        <v>16</v>
      </c>
      <c r="T2032" s="392" t="e">
        <f t="shared" si="31"/>
        <v>#VALUE!</v>
      </c>
      <c r="U2032" s="389"/>
    </row>
    <row r="2033" spans="1:21">
      <c r="A2033" s="389" t="s">
        <v>2294</v>
      </c>
      <c r="B2033" s="389" t="s">
        <v>44</v>
      </c>
      <c r="C2033" s="389" t="s">
        <v>60</v>
      </c>
      <c r="D2033" s="389">
        <v>24</v>
      </c>
      <c r="E2033" s="389">
        <v>6.0900000000000003E-2</v>
      </c>
      <c r="F2033" s="390"/>
      <c r="G2033" s="390"/>
      <c r="H2033" s="390" t="s">
        <v>100</v>
      </c>
      <c r="I2033" s="390"/>
      <c r="J2033" s="389" t="s">
        <v>16</v>
      </c>
      <c r="K2033" s="389" t="s">
        <v>16</v>
      </c>
      <c r="L2033" s="389" t="s">
        <v>16</v>
      </c>
      <c r="M2033" s="389" t="s">
        <v>16</v>
      </c>
      <c r="N2033" s="389" t="s">
        <v>16</v>
      </c>
      <c r="O2033" s="389" t="s">
        <v>16</v>
      </c>
      <c r="P2033" s="389" t="s">
        <v>16</v>
      </c>
      <c r="Q2033" s="389" t="s">
        <v>16</v>
      </c>
      <c r="R2033" s="389">
        <v>-2.1421244100000001</v>
      </c>
      <c r="S2033" s="389" t="s">
        <v>16</v>
      </c>
      <c r="T2033" s="392" t="e">
        <f t="shared" si="31"/>
        <v>#VALUE!</v>
      </c>
      <c r="U2033" s="389"/>
    </row>
    <row r="2034" spans="1:21">
      <c r="A2034" s="389" t="s">
        <v>2294</v>
      </c>
      <c r="B2034" s="389" t="s">
        <v>44</v>
      </c>
      <c r="C2034" s="389" t="s">
        <v>60</v>
      </c>
      <c r="D2034" s="389">
        <v>43</v>
      </c>
      <c r="E2034" s="389">
        <v>0.1091</v>
      </c>
      <c r="F2034" s="390"/>
      <c r="G2034" s="390"/>
      <c r="H2034" s="390" t="s">
        <v>100</v>
      </c>
      <c r="I2034" s="390"/>
      <c r="J2034" s="389" t="s">
        <v>16</v>
      </c>
      <c r="K2034" s="389" t="s">
        <v>16</v>
      </c>
      <c r="L2034" s="389" t="s">
        <v>16</v>
      </c>
      <c r="M2034" s="389" t="s">
        <v>16</v>
      </c>
      <c r="N2034" s="389" t="s">
        <v>16</v>
      </c>
      <c r="O2034" s="389" t="s">
        <v>16</v>
      </c>
      <c r="P2034" s="389" t="s">
        <v>16</v>
      </c>
      <c r="Q2034" s="389" t="s">
        <v>16</v>
      </c>
      <c r="R2034" s="389">
        <v>-2.10333697</v>
      </c>
      <c r="S2034" s="389" t="s">
        <v>16</v>
      </c>
      <c r="T2034" s="392" t="e">
        <f t="shared" si="31"/>
        <v>#VALUE!</v>
      </c>
      <c r="U2034" s="389"/>
    </row>
    <row r="2035" spans="1:21">
      <c r="A2035" s="389" t="s">
        <v>2294</v>
      </c>
      <c r="B2035" s="389" t="s">
        <v>44</v>
      </c>
      <c r="C2035" s="389" t="s">
        <v>60</v>
      </c>
      <c r="D2035" s="389">
        <v>86</v>
      </c>
      <c r="E2035" s="389">
        <v>0.21829999999999999</v>
      </c>
      <c r="F2035" s="390"/>
      <c r="G2035" s="390"/>
      <c r="H2035" s="390" t="s">
        <v>100</v>
      </c>
      <c r="I2035" s="390"/>
      <c r="J2035" s="389" t="s">
        <v>16</v>
      </c>
      <c r="K2035" s="389" t="s">
        <v>16</v>
      </c>
      <c r="L2035" s="389" t="s">
        <v>16</v>
      </c>
      <c r="M2035" s="389" t="s">
        <v>16</v>
      </c>
      <c r="N2035" s="389" t="s">
        <v>16</v>
      </c>
      <c r="O2035" s="389" t="s">
        <v>16</v>
      </c>
      <c r="P2035" s="389" t="s">
        <v>16</v>
      </c>
      <c r="Q2035" s="389" t="s">
        <v>16</v>
      </c>
      <c r="R2035" s="389">
        <v>-0.95362117000000002</v>
      </c>
      <c r="S2035" s="389" t="s">
        <v>16</v>
      </c>
      <c r="T2035" s="392" t="e">
        <f t="shared" si="31"/>
        <v>#VALUE!</v>
      </c>
      <c r="U2035" s="389"/>
    </row>
    <row r="2036" spans="1:21">
      <c r="A2036" s="389" t="s">
        <v>2294</v>
      </c>
      <c r="B2036" s="389" t="s">
        <v>44</v>
      </c>
      <c r="C2036" s="389" t="s">
        <v>60</v>
      </c>
      <c r="D2036" s="389">
        <v>203</v>
      </c>
      <c r="E2036" s="389">
        <v>0.51519999999999999</v>
      </c>
      <c r="F2036" s="390"/>
      <c r="G2036" s="390"/>
      <c r="H2036" s="390" t="s">
        <v>100</v>
      </c>
      <c r="I2036" s="390"/>
      <c r="J2036" s="389" t="s">
        <v>16</v>
      </c>
      <c r="K2036" s="389" t="s">
        <v>16</v>
      </c>
      <c r="L2036" s="389" t="s">
        <v>16</v>
      </c>
      <c r="M2036" s="389" t="s">
        <v>16</v>
      </c>
      <c r="N2036" s="389" t="s">
        <v>16</v>
      </c>
      <c r="O2036" s="389" t="s">
        <v>16</v>
      </c>
      <c r="P2036" s="389" t="s">
        <v>16</v>
      </c>
      <c r="Q2036" s="389" t="s">
        <v>16</v>
      </c>
      <c r="R2036" s="389">
        <v>-0.71887504999999996</v>
      </c>
      <c r="S2036" s="389" t="s">
        <v>16</v>
      </c>
      <c r="T2036" s="392" t="e">
        <f t="shared" si="31"/>
        <v>#VALUE!</v>
      </c>
      <c r="U2036" s="389"/>
    </row>
    <row r="2037" spans="1:21">
      <c r="A2037" s="389" t="s">
        <v>2294</v>
      </c>
      <c r="B2037" s="389" t="s">
        <v>44</v>
      </c>
      <c r="C2037" s="389" t="s">
        <v>60</v>
      </c>
      <c r="D2037" s="389">
        <v>280</v>
      </c>
      <c r="E2037" s="389">
        <v>0.7107</v>
      </c>
      <c r="F2037" s="390"/>
      <c r="G2037" s="390"/>
      <c r="H2037" s="390" t="s">
        <v>100</v>
      </c>
      <c r="I2037" s="390"/>
      <c r="J2037" s="389" t="s">
        <v>16</v>
      </c>
      <c r="K2037" s="389" t="s">
        <v>16</v>
      </c>
      <c r="L2037" s="389" t="s">
        <v>16</v>
      </c>
      <c r="M2037" s="389" t="s">
        <v>16</v>
      </c>
      <c r="N2037" s="389" t="s">
        <v>16</v>
      </c>
      <c r="O2037" s="389" t="s">
        <v>16</v>
      </c>
      <c r="P2037" s="389" t="s">
        <v>16</v>
      </c>
      <c r="Q2037" s="389" t="s">
        <v>16</v>
      </c>
      <c r="R2037" s="389">
        <v>-0.35696959</v>
      </c>
      <c r="S2037" s="389" t="s">
        <v>16</v>
      </c>
      <c r="T2037" s="392" t="e">
        <f t="shared" si="31"/>
        <v>#VALUE!</v>
      </c>
      <c r="U2037" s="389"/>
    </row>
    <row r="2038" spans="1:21">
      <c r="A2038" s="389" t="s">
        <v>2294</v>
      </c>
      <c r="B2038" s="389" t="s">
        <v>44</v>
      </c>
      <c r="C2038" s="389" t="s">
        <v>60</v>
      </c>
      <c r="D2038" s="389">
        <v>394</v>
      </c>
      <c r="E2038" s="389">
        <v>1</v>
      </c>
      <c r="F2038" s="390"/>
      <c r="G2038" s="390"/>
      <c r="H2038" s="390" t="s">
        <v>100</v>
      </c>
      <c r="I2038" s="390" t="s">
        <v>100</v>
      </c>
      <c r="J2038" s="389" t="s">
        <v>16</v>
      </c>
      <c r="K2038" s="389" t="s">
        <v>16</v>
      </c>
      <c r="L2038" s="389" t="s">
        <v>16</v>
      </c>
      <c r="M2038" s="389" t="s">
        <v>16</v>
      </c>
      <c r="N2038" s="389" t="s">
        <v>16</v>
      </c>
      <c r="O2038" s="389" t="s">
        <v>16</v>
      </c>
      <c r="P2038" s="389" t="s">
        <v>16</v>
      </c>
      <c r="Q2038" s="389" t="s">
        <v>16</v>
      </c>
      <c r="R2038" s="389">
        <v>-0.44854703000000001</v>
      </c>
      <c r="S2038" s="389" t="s">
        <v>16</v>
      </c>
      <c r="T2038" s="392" t="e">
        <f t="shared" si="31"/>
        <v>#VALUE!</v>
      </c>
      <c r="U2038" s="389"/>
    </row>
    <row r="2039" spans="1:21">
      <c r="A2039" s="389" t="s">
        <v>2295</v>
      </c>
      <c r="B2039" s="389" t="s">
        <v>44</v>
      </c>
      <c r="C2039" s="389" t="s">
        <v>60</v>
      </c>
      <c r="D2039" s="389">
        <v>1</v>
      </c>
      <c r="E2039" s="389">
        <v>2.5000000000000001E-3</v>
      </c>
      <c r="F2039" s="390"/>
      <c r="G2039" s="390" t="s">
        <v>100</v>
      </c>
      <c r="H2039" s="390" t="s">
        <v>100</v>
      </c>
      <c r="I2039" s="390"/>
      <c r="J2039" s="389" t="s">
        <v>16</v>
      </c>
      <c r="K2039" s="389" t="s">
        <v>16</v>
      </c>
      <c r="L2039" s="389" t="s">
        <v>16</v>
      </c>
      <c r="M2039" s="389" t="s">
        <v>16</v>
      </c>
      <c r="N2039" s="389" t="s">
        <v>16</v>
      </c>
      <c r="O2039" s="389" t="s">
        <v>16</v>
      </c>
      <c r="P2039" s="389" t="s">
        <v>16</v>
      </c>
      <c r="Q2039" s="389" t="s">
        <v>16</v>
      </c>
      <c r="R2039" s="389">
        <v>-4.1647349199999999</v>
      </c>
      <c r="S2039" s="389" t="s">
        <v>16</v>
      </c>
      <c r="T2039" s="392" t="e">
        <f t="shared" si="31"/>
        <v>#VALUE!</v>
      </c>
      <c r="U2039" s="389"/>
    </row>
    <row r="2040" spans="1:21">
      <c r="A2040" s="389" t="s">
        <v>2295</v>
      </c>
      <c r="B2040" s="389" t="s">
        <v>44</v>
      </c>
      <c r="C2040" s="389" t="s">
        <v>60</v>
      </c>
      <c r="D2040" s="389">
        <v>13</v>
      </c>
      <c r="E2040" s="389">
        <v>3.3000000000000002E-2</v>
      </c>
      <c r="F2040" s="390"/>
      <c r="G2040" s="390"/>
      <c r="H2040" s="390" t="s">
        <v>100</v>
      </c>
      <c r="I2040" s="390"/>
      <c r="J2040" s="389" t="s">
        <v>16</v>
      </c>
      <c r="K2040" s="389" t="s">
        <v>16</v>
      </c>
      <c r="L2040" s="389" t="s">
        <v>16</v>
      </c>
      <c r="M2040" s="389" t="s">
        <v>16</v>
      </c>
      <c r="N2040" s="389" t="s">
        <v>16</v>
      </c>
      <c r="O2040" s="389" t="s">
        <v>16</v>
      </c>
      <c r="P2040" s="389" t="s">
        <v>16</v>
      </c>
      <c r="Q2040" s="389" t="s">
        <v>16</v>
      </c>
      <c r="R2040" s="389">
        <v>-3.6249341500000001</v>
      </c>
      <c r="S2040" s="389" t="s">
        <v>16</v>
      </c>
      <c r="T2040" s="392" t="e">
        <f t="shared" si="31"/>
        <v>#VALUE!</v>
      </c>
      <c r="U2040" s="389"/>
    </row>
    <row r="2041" spans="1:21">
      <c r="A2041" s="389" t="s">
        <v>2295</v>
      </c>
      <c r="B2041" s="389" t="s">
        <v>44</v>
      </c>
      <c r="C2041" s="389" t="s">
        <v>60</v>
      </c>
      <c r="D2041" s="389">
        <v>24</v>
      </c>
      <c r="E2041" s="389">
        <v>6.0900000000000003E-2</v>
      </c>
      <c r="F2041" s="390"/>
      <c r="G2041" s="390"/>
      <c r="H2041" s="390" t="s">
        <v>100</v>
      </c>
      <c r="I2041" s="390"/>
      <c r="J2041" s="389" t="s">
        <v>16</v>
      </c>
      <c r="K2041" s="389" t="s">
        <v>16</v>
      </c>
      <c r="L2041" s="389" t="s">
        <v>16</v>
      </c>
      <c r="M2041" s="389" t="s">
        <v>16</v>
      </c>
      <c r="N2041" s="389" t="s">
        <v>16</v>
      </c>
      <c r="O2041" s="389" t="s">
        <v>16</v>
      </c>
      <c r="P2041" s="389" t="s">
        <v>16</v>
      </c>
      <c r="Q2041" s="389" t="s">
        <v>16</v>
      </c>
      <c r="R2041" s="389">
        <v>-1.67065862</v>
      </c>
      <c r="S2041" s="389" t="s">
        <v>16</v>
      </c>
      <c r="T2041" s="392" t="e">
        <f t="shared" si="31"/>
        <v>#VALUE!</v>
      </c>
      <c r="U2041" s="389"/>
    </row>
    <row r="2042" spans="1:21">
      <c r="A2042" s="389" t="s">
        <v>2295</v>
      </c>
      <c r="B2042" s="389" t="s">
        <v>44</v>
      </c>
      <c r="C2042" s="389" t="s">
        <v>60</v>
      </c>
      <c r="D2042" s="389">
        <v>43</v>
      </c>
      <c r="E2042" s="389">
        <v>0.1091</v>
      </c>
      <c r="F2042" s="390"/>
      <c r="G2042" s="390"/>
      <c r="H2042" s="390" t="s">
        <v>100</v>
      </c>
      <c r="I2042" s="390"/>
      <c r="J2042" s="389" t="s">
        <v>16</v>
      </c>
      <c r="K2042" s="389" t="s">
        <v>16</v>
      </c>
      <c r="L2042" s="389" t="s">
        <v>16</v>
      </c>
      <c r="M2042" s="389" t="s">
        <v>16</v>
      </c>
      <c r="N2042" s="389" t="s">
        <v>16</v>
      </c>
      <c r="O2042" s="389" t="s">
        <v>16</v>
      </c>
      <c r="P2042" s="389" t="s">
        <v>16</v>
      </c>
      <c r="Q2042" s="389" t="s">
        <v>16</v>
      </c>
      <c r="R2042" s="389">
        <v>-1.62359074</v>
      </c>
      <c r="S2042" s="389" t="s">
        <v>16</v>
      </c>
      <c r="T2042" s="392" t="e">
        <f t="shared" si="31"/>
        <v>#VALUE!</v>
      </c>
      <c r="U2042" s="389"/>
    </row>
    <row r="2043" spans="1:21">
      <c r="A2043" s="389" t="s">
        <v>2295</v>
      </c>
      <c r="B2043" s="389" t="s">
        <v>44</v>
      </c>
      <c r="C2043" s="389" t="s">
        <v>60</v>
      </c>
      <c r="D2043" s="389">
        <v>86</v>
      </c>
      <c r="E2043" s="389">
        <v>0.21829999999999999</v>
      </c>
      <c r="F2043" s="390"/>
      <c r="G2043" s="390"/>
      <c r="H2043" s="390" t="s">
        <v>100</v>
      </c>
      <c r="I2043" s="390"/>
      <c r="J2043" s="389" t="s">
        <v>16</v>
      </c>
      <c r="K2043" s="389" t="s">
        <v>16</v>
      </c>
      <c r="L2043" s="389" t="s">
        <v>16</v>
      </c>
      <c r="M2043" s="389" t="s">
        <v>16</v>
      </c>
      <c r="N2043" s="389" t="s">
        <v>16</v>
      </c>
      <c r="O2043" s="389" t="s">
        <v>16</v>
      </c>
      <c r="P2043" s="389" t="s">
        <v>16</v>
      </c>
      <c r="Q2043" s="389" t="s">
        <v>16</v>
      </c>
      <c r="R2043" s="389">
        <v>-1.00660737</v>
      </c>
      <c r="S2043" s="389" t="s">
        <v>16</v>
      </c>
      <c r="T2043" s="392" t="e">
        <f t="shared" si="31"/>
        <v>#VALUE!</v>
      </c>
      <c r="U2043" s="389"/>
    </row>
    <row r="2044" spans="1:21">
      <c r="A2044" s="389" t="s">
        <v>2295</v>
      </c>
      <c r="B2044" s="389" t="s">
        <v>44</v>
      </c>
      <c r="C2044" s="389" t="s">
        <v>60</v>
      </c>
      <c r="D2044" s="389">
        <v>203</v>
      </c>
      <c r="E2044" s="389">
        <v>0.51519999999999999</v>
      </c>
      <c r="F2044" s="390"/>
      <c r="G2044" s="390"/>
      <c r="H2044" s="390" t="s">
        <v>100</v>
      </c>
      <c r="I2044" s="390"/>
      <c r="J2044" s="389" t="s">
        <v>16</v>
      </c>
      <c r="K2044" s="389" t="s">
        <v>16</v>
      </c>
      <c r="L2044" s="389" t="s">
        <v>16</v>
      </c>
      <c r="M2044" s="389" t="s">
        <v>16</v>
      </c>
      <c r="N2044" s="389" t="s">
        <v>16</v>
      </c>
      <c r="O2044" s="389" t="s">
        <v>16</v>
      </c>
      <c r="P2044" s="389" t="s">
        <v>16</v>
      </c>
      <c r="Q2044" s="389" t="s">
        <v>16</v>
      </c>
      <c r="R2044" s="389">
        <v>-0.75111583000000004</v>
      </c>
      <c r="S2044" s="389" t="s">
        <v>16</v>
      </c>
      <c r="T2044" s="392" t="e">
        <f t="shared" si="31"/>
        <v>#VALUE!</v>
      </c>
      <c r="U2044" s="389"/>
    </row>
    <row r="2045" spans="1:21">
      <c r="A2045" s="389" t="s">
        <v>2295</v>
      </c>
      <c r="B2045" s="389" t="s">
        <v>44</v>
      </c>
      <c r="C2045" s="389" t="s">
        <v>60</v>
      </c>
      <c r="D2045" s="389">
        <v>280</v>
      </c>
      <c r="E2045" s="389">
        <v>0.7107</v>
      </c>
      <c r="F2045" s="390"/>
      <c r="G2045" s="390"/>
      <c r="H2045" s="390" t="s">
        <v>100</v>
      </c>
      <c r="I2045" s="390"/>
      <c r="J2045" s="389" t="s">
        <v>16</v>
      </c>
      <c r="K2045" s="389" t="s">
        <v>16</v>
      </c>
      <c r="L2045" s="389" t="s">
        <v>16</v>
      </c>
      <c r="M2045" s="389" t="s">
        <v>16</v>
      </c>
      <c r="N2045" s="389" t="s">
        <v>16</v>
      </c>
      <c r="O2045" s="389" t="s">
        <v>16</v>
      </c>
      <c r="P2045" s="389" t="s">
        <v>16</v>
      </c>
      <c r="Q2045" s="389" t="s">
        <v>16</v>
      </c>
      <c r="R2045" s="389">
        <v>-0.67820080000000005</v>
      </c>
      <c r="S2045" s="389" t="s">
        <v>16</v>
      </c>
      <c r="T2045" s="392" t="e">
        <f t="shared" si="31"/>
        <v>#VALUE!</v>
      </c>
      <c r="U2045" s="389"/>
    </row>
    <row r="2046" spans="1:21">
      <c r="A2046" s="389" t="s">
        <v>2295</v>
      </c>
      <c r="B2046" s="389" t="s">
        <v>44</v>
      </c>
      <c r="C2046" s="389" t="s">
        <v>60</v>
      </c>
      <c r="D2046" s="389">
        <v>394</v>
      </c>
      <c r="E2046" s="389">
        <v>1</v>
      </c>
      <c r="F2046" s="390"/>
      <c r="G2046" s="390"/>
      <c r="H2046" s="390" t="s">
        <v>100</v>
      </c>
      <c r="I2046" s="390" t="s">
        <v>100</v>
      </c>
      <c r="J2046" s="389" t="s">
        <v>16</v>
      </c>
      <c r="K2046" s="389" t="s">
        <v>16</v>
      </c>
      <c r="L2046" s="389" t="s">
        <v>16</v>
      </c>
      <c r="M2046" s="389" t="s">
        <v>16</v>
      </c>
      <c r="N2046" s="389" t="s">
        <v>16</v>
      </c>
      <c r="O2046" s="389" t="s">
        <v>16</v>
      </c>
      <c r="P2046" s="389" t="s">
        <v>16</v>
      </c>
      <c r="Q2046" s="389" t="s">
        <v>16</v>
      </c>
      <c r="R2046" s="389">
        <v>-0.79691604000000005</v>
      </c>
      <c r="S2046" s="389" t="s">
        <v>16</v>
      </c>
      <c r="T2046" s="392" t="e">
        <f t="shared" si="31"/>
        <v>#VALUE!</v>
      </c>
      <c r="U2046" s="389"/>
    </row>
    <row r="2047" spans="1:21">
      <c r="A2047" s="389" t="s">
        <v>2296</v>
      </c>
      <c r="B2047" s="389" t="s">
        <v>44</v>
      </c>
      <c r="C2047" s="389" t="s">
        <v>60</v>
      </c>
      <c r="D2047" s="389">
        <v>1</v>
      </c>
      <c r="E2047" s="389">
        <v>2.5000000000000001E-3</v>
      </c>
      <c r="F2047" s="390"/>
      <c r="G2047" s="390" t="s">
        <v>100</v>
      </c>
      <c r="H2047" s="390" t="s">
        <v>100</v>
      </c>
      <c r="I2047" s="390"/>
      <c r="J2047" s="389" t="s">
        <v>16</v>
      </c>
      <c r="K2047" s="389" t="s">
        <v>16</v>
      </c>
      <c r="L2047" s="389" t="s">
        <v>16</v>
      </c>
      <c r="M2047" s="389" t="s">
        <v>16</v>
      </c>
      <c r="N2047" s="389" t="s">
        <v>16</v>
      </c>
      <c r="O2047" s="389" t="s">
        <v>16</v>
      </c>
      <c r="P2047" s="389" t="s">
        <v>16</v>
      </c>
      <c r="Q2047" s="389" t="s">
        <v>16</v>
      </c>
      <c r="R2047" s="389">
        <v>-4.7205647800000001</v>
      </c>
      <c r="S2047" s="389" t="s">
        <v>16</v>
      </c>
      <c r="T2047" s="392" t="e">
        <f t="shared" ref="T2047:T2110" si="32">(N2047-J2047)/(J2047+N2047)</f>
        <v>#VALUE!</v>
      </c>
      <c r="U2047" s="389"/>
    </row>
    <row r="2048" spans="1:21">
      <c r="A2048" s="389" t="s">
        <v>2296</v>
      </c>
      <c r="B2048" s="389" t="s">
        <v>44</v>
      </c>
      <c r="C2048" s="389" t="s">
        <v>60</v>
      </c>
      <c r="D2048" s="389">
        <v>13</v>
      </c>
      <c r="E2048" s="389">
        <v>3.3000000000000002E-2</v>
      </c>
      <c r="F2048" s="390"/>
      <c r="G2048" s="390"/>
      <c r="H2048" s="390" t="s">
        <v>100</v>
      </c>
      <c r="I2048" s="390"/>
      <c r="J2048" s="389" t="s">
        <v>16</v>
      </c>
      <c r="K2048" s="389" t="s">
        <v>16</v>
      </c>
      <c r="L2048" s="389" t="s">
        <v>16</v>
      </c>
      <c r="M2048" s="389" t="s">
        <v>16</v>
      </c>
      <c r="N2048" s="389" t="s">
        <v>16</v>
      </c>
      <c r="O2048" s="389" t="s">
        <v>16</v>
      </c>
      <c r="P2048" s="389" t="s">
        <v>16</v>
      </c>
      <c r="Q2048" s="389" t="s">
        <v>16</v>
      </c>
      <c r="R2048" s="389">
        <v>-2.4498104000000001</v>
      </c>
      <c r="S2048" s="389" t="s">
        <v>16</v>
      </c>
      <c r="T2048" s="392" t="e">
        <f t="shared" si="32"/>
        <v>#VALUE!</v>
      </c>
      <c r="U2048" s="389"/>
    </row>
    <row r="2049" spans="1:21">
      <c r="A2049" s="389" t="s">
        <v>2296</v>
      </c>
      <c r="B2049" s="389" t="s">
        <v>44</v>
      </c>
      <c r="C2049" s="389" t="s">
        <v>60</v>
      </c>
      <c r="D2049" s="389">
        <v>24</v>
      </c>
      <c r="E2049" s="389">
        <v>6.0900000000000003E-2</v>
      </c>
      <c r="F2049" s="390"/>
      <c r="G2049" s="390"/>
      <c r="H2049" s="390" t="s">
        <v>100</v>
      </c>
      <c r="I2049" s="390"/>
      <c r="J2049" s="389" t="s">
        <v>16</v>
      </c>
      <c r="K2049" s="389" t="s">
        <v>16</v>
      </c>
      <c r="L2049" s="389" t="s">
        <v>16</v>
      </c>
      <c r="M2049" s="389" t="s">
        <v>16</v>
      </c>
      <c r="N2049" s="389" t="s">
        <v>16</v>
      </c>
      <c r="O2049" s="389" t="s">
        <v>16</v>
      </c>
      <c r="P2049" s="389" t="s">
        <v>16</v>
      </c>
      <c r="Q2049" s="389" t="s">
        <v>16</v>
      </c>
      <c r="R2049" s="389">
        <v>-3.1639581699999999</v>
      </c>
      <c r="S2049" s="389" t="s">
        <v>16</v>
      </c>
      <c r="T2049" s="392" t="e">
        <f t="shared" si="32"/>
        <v>#VALUE!</v>
      </c>
      <c r="U2049" s="389"/>
    </row>
    <row r="2050" spans="1:21">
      <c r="A2050" s="389" t="s">
        <v>2296</v>
      </c>
      <c r="B2050" s="389" t="s">
        <v>44</v>
      </c>
      <c r="C2050" s="389" t="s">
        <v>60</v>
      </c>
      <c r="D2050" s="389">
        <v>43</v>
      </c>
      <c r="E2050" s="389">
        <v>0.1091</v>
      </c>
      <c r="F2050" s="390"/>
      <c r="G2050" s="390"/>
      <c r="H2050" s="390" t="s">
        <v>100</v>
      </c>
      <c r="I2050" s="390"/>
      <c r="J2050" s="389" t="s">
        <v>16</v>
      </c>
      <c r="K2050" s="389" t="s">
        <v>16</v>
      </c>
      <c r="L2050" s="389" t="s">
        <v>16</v>
      </c>
      <c r="M2050" s="389" t="s">
        <v>16</v>
      </c>
      <c r="N2050" s="389" t="s">
        <v>16</v>
      </c>
      <c r="O2050" s="389" t="s">
        <v>16</v>
      </c>
      <c r="P2050" s="389" t="s">
        <v>16</v>
      </c>
      <c r="Q2050" s="389" t="s">
        <v>16</v>
      </c>
      <c r="R2050" s="389">
        <v>-2.00024617</v>
      </c>
      <c r="S2050" s="389" t="s">
        <v>16</v>
      </c>
      <c r="T2050" s="392" t="e">
        <f t="shared" si="32"/>
        <v>#VALUE!</v>
      </c>
      <c r="U2050" s="389"/>
    </row>
    <row r="2051" spans="1:21">
      <c r="A2051" s="389" t="s">
        <v>2296</v>
      </c>
      <c r="B2051" s="389" t="s">
        <v>44</v>
      </c>
      <c r="C2051" s="389" t="s">
        <v>60</v>
      </c>
      <c r="D2051" s="389">
        <v>86</v>
      </c>
      <c r="E2051" s="389">
        <v>0.21829999999999999</v>
      </c>
      <c r="F2051" s="390"/>
      <c r="G2051" s="390"/>
      <c r="H2051" s="390" t="s">
        <v>100</v>
      </c>
      <c r="I2051" s="390"/>
      <c r="J2051" s="389" t="s">
        <v>16</v>
      </c>
      <c r="K2051" s="389" t="s">
        <v>16</v>
      </c>
      <c r="L2051" s="389" t="s">
        <v>16</v>
      </c>
      <c r="M2051" s="389" t="s">
        <v>16</v>
      </c>
      <c r="N2051" s="389" t="s">
        <v>16</v>
      </c>
      <c r="O2051" s="389" t="s">
        <v>16</v>
      </c>
      <c r="P2051" s="389" t="s">
        <v>16</v>
      </c>
      <c r="Q2051" s="389" t="s">
        <v>16</v>
      </c>
      <c r="R2051" s="389">
        <v>-0.22766085</v>
      </c>
      <c r="S2051" s="389" t="s">
        <v>16</v>
      </c>
      <c r="T2051" s="392" t="e">
        <f t="shared" si="32"/>
        <v>#VALUE!</v>
      </c>
      <c r="U2051" s="389"/>
    </row>
    <row r="2052" spans="1:21">
      <c r="A2052" s="389" t="s">
        <v>2296</v>
      </c>
      <c r="B2052" s="389" t="s">
        <v>44</v>
      </c>
      <c r="C2052" s="389" t="s">
        <v>60</v>
      </c>
      <c r="D2052" s="389">
        <v>203</v>
      </c>
      <c r="E2052" s="389">
        <v>0.51519999999999999</v>
      </c>
      <c r="F2052" s="390"/>
      <c r="G2052" s="390"/>
      <c r="H2052" s="390" t="s">
        <v>100</v>
      </c>
      <c r="I2052" s="390"/>
      <c r="J2052" s="389" t="s">
        <v>16</v>
      </c>
      <c r="K2052" s="389" t="s">
        <v>16</v>
      </c>
      <c r="L2052" s="389" t="s">
        <v>16</v>
      </c>
      <c r="M2052" s="389" t="s">
        <v>16</v>
      </c>
      <c r="N2052" s="389" t="s">
        <v>16</v>
      </c>
      <c r="O2052" s="389" t="s">
        <v>16</v>
      </c>
      <c r="P2052" s="389" t="s">
        <v>16</v>
      </c>
      <c r="Q2052" s="389" t="s">
        <v>16</v>
      </c>
      <c r="R2052" s="389">
        <v>-0.54450357000000005</v>
      </c>
      <c r="S2052" s="389" t="s">
        <v>16</v>
      </c>
      <c r="T2052" s="392" t="e">
        <f t="shared" si="32"/>
        <v>#VALUE!</v>
      </c>
      <c r="U2052" s="389"/>
    </row>
    <row r="2053" spans="1:21">
      <c r="A2053" s="389" t="s">
        <v>2296</v>
      </c>
      <c r="B2053" s="389" t="s">
        <v>44</v>
      </c>
      <c r="C2053" s="389" t="s">
        <v>60</v>
      </c>
      <c r="D2053" s="389">
        <v>280</v>
      </c>
      <c r="E2053" s="389">
        <v>0.7107</v>
      </c>
      <c r="F2053" s="390"/>
      <c r="G2053" s="390"/>
      <c r="H2053" s="390" t="s">
        <v>100</v>
      </c>
      <c r="I2053" s="390"/>
      <c r="J2053" s="389" t="s">
        <v>16</v>
      </c>
      <c r="K2053" s="389" t="s">
        <v>16</v>
      </c>
      <c r="L2053" s="389" t="s">
        <v>16</v>
      </c>
      <c r="M2053" s="389" t="s">
        <v>16</v>
      </c>
      <c r="N2053" s="389" t="s">
        <v>16</v>
      </c>
      <c r="O2053" s="389" t="s">
        <v>16</v>
      </c>
      <c r="P2053" s="389" t="s">
        <v>16</v>
      </c>
      <c r="Q2053" s="389" t="s">
        <v>16</v>
      </c>
      <c r="R2053" s="389">
        <v>-0.19414563000000001</v>
      </c>
      <c r="S2053" s="389" t="s">
        <v>16</v>
      </c>
      <c r="T2053" s="392" t="e">
        <f t="shared" si="32"/>
        <v>#VALUE!</v>
      </c>
      <c r="U2053" s="389"/>
    </row>
    <row r="2054" spans="1:21">
      <c r="A2054" s="389" t="s">
        <v>2296</v>
      </c>
      <c r="B2054" s="389" t="s">
        <v>44</v>
      </c>
      <c r="C2054" s="389" t="s">
        <v>60</v>
      </c>
      <c r="D2054" s="389">
        <v>394</v>
      </c>
      <c r="E2054" s="389">
        <v>1</v>
      </c>
      <c r="F2054" s="390"/>
      <c r="G2054" s="390"/>
      <c r="H2054" s="390" t="s">
        <v>100</v>
      </c>
      <c r="I2054" s="390" t="s">
        <v>100</v>
      </c>
      <c r="J2054" s="389" t="s">
        <v>16</v>
      </c>
      <c r="K2054" s="389" t="s">
        <v>16</v>
      </c>
      <c r="L2054" s="389" t="s">
        <v>16</v>
      </c>
      <c r="M2054" s="389" t="s">
        <v>16</v>
      </c>
      <c r="N2054" s="389" t="s">
        <v>16</v>
      </c>
      <c r="O2054" s="389" t="s">
        <v>16</v>
      </c>
      <c r="P2054" s="389" t="s">
        <v>16</v>
      </c>
      <c r="Q2054" s="389" t="s">
        <v>16</v>
      </c>
      <c r="R2054" s="389">
        <v>8.9676629999999993E-2</v>
      </c>
      <c r="S2054" s="389" t="s">
        <v>16</v>
      </c>
      <c r="T2054" s="392" t="e">
        <f t="shared" si="32"/>
        <v>#VALUE!</v>
      </c>
      <c r="U2054" s="389"/>
    </row>
    <row r="2055" spans="1:21">
      <c r="A2055" s="389" t="s">
        <v>1232</v>
      </c>
      <c r="B2055" s="389" t="s">
        <v>44</v>
      </c>
      <c r="C2055" s="389" t="s">
        <v>72</v>
      </c>
      <c r="D2055" s="389">
        <v>0</v>
      </c>
      <c r="E2055" s="389">
        <v>0</v>
      </c>
      <c r="F2055" s="390" t="s">
        <v>100</v>
      </c>
      <c r="G2055" s="390"/>
      <c r="H2055" s="390"/>
      <c r="I2055" s="390"/>
      <c r="J2055" s="389">
        <v>90.074074100000004</v>
      </c>
      <c r="K2055" s="391">
        <v>0.85185184999999997</v>
      </c>
      <c r="L2055" s="389">
        <v>1.47545069</v>
      </c>
      <c r="M2055" s="389">
        <v>3</v>
      </c>
      <c r="N2055" s="389">
        <v>89.8518519</v>
      </c>
      <c r="O2055" s="391">
        <v>0.37037037</v>
      </c>
      <c r="P2055" s="389">
        <v>0.64150030000000002</v>
      </c>
      <c r="Q2055" s="389">
        <v>3</v>
      </c>
      <c r="R2055" s="389">
        <v>-2.4701499999999999E-3</v>
      </c>
      <c r="S2055" s="389">
        <v>1.0643E-4</v>
      </c>
      <c r="T2055" s="392">
        <f t="shared" si="32"/>
        <v>-1.2350760390139911E-3</v>
      </c>
      <c r="U2055" s="389"/>
    </row>
    <row r="2056" spans="1:21">
      <c r="A2056" s="389" t="s">
        <v>1232</v>
      </c>
      <c r="B2056" s="389" t="s">
        <v>44</v>
      </c>
      <c r="C2056" s="389" t="s">
        <v>72</v>
      </c>
      <c r="D2056" s="389">
        <v>15</v>
      </c>
      <c r="E2056" s="389">
        <v>1.37E-2</v>
      </c>
      <c r="F2056" s="390"/>
      <c r="G2056" s="390" t="s">
        <v>100</v>
      </c>
      <c r="H2056" s="390" t="s">
        <v>100</v>
      </c>
      <c r="I2056" s="390"/>
      <c r="J2056" s="389">
        <v>91.814814799999994</v>
      </c>
      <c r="K2056" s="391">
        <v>1.07407407</v>
      </c>
      <c r="L2056" s="389">
        <v>1.86035087</v>
      </c>
      <c r="M2056" s="389">
        <v>3</v>
      </c>
      <c r="N2056" s="389">
        <v>84.037036999999998</v>
      </c>
      <c r="O2056" s="391">
        <v>2.5925925900000002</v>
      </c>
      <c r="P2056" s="389">
        <v>4.4905020899999997</v>
      </c>
      <c r="Q2056" s="389">
        <v>3</v>
      </c>
      <c r="R2056" s="389">
        <v>-8.8516049999999999E-2</v>
      </c>
      <c r="S2056" s="389">
        <v>1.0886089999999999E-3</v>
      </c>
      <c r="T2056" s="392">
        <f t="shared" si="32"/>
        <v>-4.4229149254827446E-2</v>
      </c>
      <c r="U2056" s="389"/>
    </row>
    <row r="2057" spans="1:21">
      <c r="A2057" s="389" t="s">
        <v>1232</v>
      </c>
      <c r="B2057" s="389" t="s">
        <v>44</v>
      </c>
      <c r="C2057" s="389" t="s">
        <v>72</v>
      </c>
      <c r="D2057" s="389">
        <v>105</v>
      </c>
      <c r="E2057" s="389">
        <v>9.5899999999999999E-2</v>
      </c>
      <c r="F2057" s="390"/>
      <c r="G2057" s="390"/>
      <c r="H2057" s="390" t="s">
        <v>100</v>
      </c>
      <c r="I2057" s="390"/>
      <c r="J2057" s="389">
        <v>91.370370399999999</v>
      </c>
      <c r="K2057" s="391">
        <v>1.7407407399999999</v>
      </c>
      <c r="L2057" s="389">
        <v>3.0150514099999999</v>
      </c>
      <c r="M2057" s="389">
        <v>3</v>
      </c>
      <c r="N2057" s="389">
        <v>86.1481481</v>
      </c>
      <c r="O2057" s="391">
        <v>1</v>
      </c>
      <c r="P2057" s="389">
        <v>1.7320508100000001</v>
      </c>
      <c r="Q2057" s="389">
        <v>3</v>
      </c>
      <c r="R2057" s="389">
        <v>-5.885278E-2</v>
      </c>
      <c r="S2057" s="389">
        <v>4.9770200000000004E-4</v>
      </c>
      <c r="T2057" s="392">
        <f t="shared" si="32"/>
        <v>-2.9417901546987046E-2</v>
      </c>
      <c r="U2057" s="389"/>
    </row>
    <row r="2058" spans="1:21">
      <c r="A2058" s="389" t="s">
        <v>1232</v>
      </c>
      <c r="B2058" s="389" t="s">
        <v>44</v>
      </c>
      <c r="C2058" s="389" t="s">
        <v>72</v>
      </c>
      <c r="D2058" s="389">
        <v>195</v>
      </c>
      <c r="E2058" s="389">
        <v>0.17810000000000001</v>
      </c>
      <c r="F2058" s="390"/>
      <c r="G2058" s="390"/>
      <c r="H2058" s="390" t="s">
        <v>100</v>
      </c>
      <c r="I2058" s="390"/>
      <c r="J2058" s="389">
        <v>91.814814799999994</v>
      </c>
      <c r="K2058" s="391">
        <v>1.1851851900000001</v>
      </c>
      <c r="L2058" s="389">
        <v>2.0528009599999999</v>
      </c>
      <c r="M2058" s="389">
        <v>3</v>
      </c>
      <c r="N2058" s="389">
        <v>84.333333300000007</v>
      </c>
      <c r="O2058" s="391">
        <v>1.51851852</v>
      </c>
      <c r="P2058" s="389">
        <v>2.6301512300000001</v>
      </c>
      <c r="Q2058" s="389">
        <v>3</v>
      </c>
      <c r="R2058" s="389">
        <v>-8.4996470000000005E-2</v>
      </c>
      <c r="S2058" s="389">
        <v>4.9084900000000002E-4</v>
      </c>
      <c r="T2058" s="392">
        <f t="shared" si="32"/>
        <v>-4.247266622271112E-2</v>
      </c>
      <c r="U2058" s="389"/>
    </row>
    <row r="2059" spans="1:21">
      <c r="A2059" s="389" t="s">
        <v>1232</v>
      </c>
      <c r="B2059" s="389" t="s">
        <v>44</v>
      </c>
      <c r="C2059" s="389" t="s">
        <v>72</v>
      </c>
      <c r="D2059" s="389">
        <v>285</v>
      </c>
      <c r="E2059" s="389">
        <v>0.26029999999999998</v>
      </c>
      <c r="F2059" s="390"/>
      <c r="G2059" s="390"/>
      <c r="H2059" s="390" t="s">
        <v>100</v>
      </c>
      <c r="I2059" s="390"/>
      <c r="J2059" s="389">
        <v>91.444444399999995</v>
      </c>
      <c r="K2059" s="391">
        <v>1.1481481499999999</v>
      </c>
      <c r="L2059" s="389">
        <v>1.9886509299999999</v>
      </c>
      <c r="M2059" s="389">
        <v>3</v>
      </c>
      <c r="N2059" s="389">
        <v>87.111111100000002</v>
      </c>
      <c r="O2059" s="391">
        <v>0.70370370000000004</v>
      </c>
      <c r="P2059" s="389">
        <v>1.2188505700000001</v>
      </c>
      <c r="Q2059" s="389">
        <v>3</v>
      </c>
      <c r="R2059" s="389">
        <v>-4.8547180000000002E-2</v>
      </c>
      <c r="S2059" s="389">
        <v>2.2290299999999999E-4</v>
      </c>
      <c r="T2059" s="392">
        <f t="shared" si="32"/>
        <v>-2.4268823716325043E-2</v>
      </c>
      <c r="U2059" s="389"/>
    </row>
    <row r="2060" spans="1:21">
      <c r="A2060" s="389" t="s">
        <v>1232</v>
      </c>
      <c r="B2060" s="389" t="s">
        <v>44</v>
      </c>
      <c r="C2060" s="389" t="s">
        <v>72</v>
      </c>
      <c r="D2060" s="389">
        <v>465</v>
      </c>
      <c r="E2060" s="389">
        <v>0.42470000000000002</v>
      </c>
      <c r="F2060" s="390"/>
      <c r="G2060" s="390"/>
      <c r="H2060" s="390" t="s">
        <v>100</v>
      </c>
      <c r="I2060" s="390"/>
      <c r="J2060" s="389">
        <v>91.8518519</v>
      </c>
      <c r="K2060" s="391">
        <v>0.44444444</v>
      </c>
      <c r="L2060" s="389">
        <v>0.76980035999999996</v>
      </c>
      <c r="M2060" s="389">
        <v>3</v>
      </c>
      <c r="N2060" s="389">
        <v>91.1481481</v>
      </c>
      <c r="O2060" s="391">
        <v>1.3333333300000001</v>
      </c>
      <c r="P2060" s="389">
        <v>2.3094010800000002</v>
      </c>
      <c r="Q2060" s="389">
        <v>3</v>
      </c>
      <c r="R2060" s="389">
        <v>-7.6907900000000003E-3</v>
      </c>
      <c r="S2060" s="389">
        <v>2.37397E-4</v>
      </c>
      <c r="T2060" s="392">
        <f t="shared" si="32"/>
        <v>-3.8453759562841507E-3</v>
      </c>
      <c r="U2060" s="389"/>
    </row>
    <row r="2061" spans="1:21">
      <c r="A2061" s="389" t="s">
        <v>1232</v>
      </c>
      <c r="B2061" s="389" t="s">
        <v>44</v>
      </c>
      <c r="C2061" s="389" t="s">
        <v>72</v>
      </c>
      <c r="D2061" s="389">
        <v>555</v>
      </c>
      <c r="E2061" s="389">
        <v>0.50680000000000003</v>
      </c>
      <c r="F2061" s="390"/>
      <c r="G2061" s="390"/>
      <c r="H2061" s="390" t="s">
        <v>100</v>
      </c>
      <c r="I2061" s="390"/>
      <c r="J2061" s="389">
        <v>91.703703700000005</v>
      </c>
      <c r="K2061" s="391">
        <v>0.37037037</v>
      </c>
      <c r="L2061" s="389">
        <v>0.64150030000000002</v>
      </c>
      <c r="M2061" s="389">
        <v>3</v>
      </c>
      <c r="N2061" s="389">
        <v>89.481481500000001</v>
      </c>
      <c r="O2061" s="391">
        <v>0.29629630000000001</v>
      </c>
      <c r="P2061" s="389">
        <v>0.51320023999999997</v>
      </c>
      <c r="Q2061" s="389">
        <v>3</v>
      </c>
      <c r="R2061" s="389">
        <v>-2.4531069999999999E-2</v>
      </c>
      <c r="S2061" s="389">
        <v>2.7276100000000001E-5</v>
      </c>
      <c r="T2061" s="392">
        <f t="shared" si="32"/>
        <v>-1.2264922198506572E-2</v>
      </c>
      <c r="U2061" s="389"/>
    </row>
    <row r="2062" spans="1:21">
      <c r="A2062" s="389" t="s">
        <v>1232</v>
      </c>
      <c r="B2062" s="389" t="s">
        <v>44</v>
      </c>
      <c r="C2062" s="389" t="s">
        <v>72</v>
      </c>
      <c r="D2062" s="389">
        <v>645</v>
      </c>
      <c r="E2062" s="389">
        <v>0.58899999999999997</v>
      </c>
      <c r="F2062" s="390"/>
      <c r="G2062" s="390"/>
      <c r="H2062" s="390" t="s">
        <v>100</v>
      </c>
      <c r="I2062" s="390"/>
      <c r="J2062" s="389">
        <v>89.296296299999995</v>
      </c>
      <c r="K2062" s="391">
        <v>1.03703704</v>
      </c>
      <c r="L2062" s="389">
        <v>1.79620084</v>
      </c>
      <c r="M2062" s="389">
        <v>3</v>
      </c>
      <c r="N2062" s="389">
        <v>88.592592600000003</v>
      </c>
      <c r="O2062" s="391">
        <v>1.48148148</v>
      </c>
      <c r="P2062" s="389">
        <v>2.5660012000000001</v>
      </c>
      <c r="Q2062" s="389">
        <v>3</v>
      </c>
      <c r="R2062" s="389">
        <v>-7.9117600000000003E-3</v>
      </c>
      <c r="S2062" s="389">
        <v>4.14511E-4</v>
      </c>
      <c r="T2062" s="392">
        <f t="shared" si="32"/>
        <v>-3.9558608991907161E-3</v>
      </c>
      <c r="U2062" s="389"/>
    </row>
    <row r="2063" spans="1:21">
      <c r="A2063" s="389" t="s">
        <v>1232</v>
      </c>
      <c r="B2063" s="389" t="s">
        <v>44</v>
      </c>
      <c r="C2063" s="389" t="s">
        <v>72</v>
      </c>
      <c r="D2063" s="389">
        <v>915</v>
      </c>
      <c r="E2063" s="389">
        <v>0.83560000000000001</v>
      </c>
      <c r="F2063" s="390"/>
      <c r="G2063" s="390"/>
      <c r="H2063" s="390" t="s">
        <v>100</v>
      </c>
      <c r="I2063" s="390"/>
      <c r="J2063" s="389">
        <v>92.703703700000005</v>
      </c>
      <c r="K2063" s="391">
        <v>0.44444444</v>
      </c>
      <c r="L2063" s="389">
        <v>0.76980035999999996</v>
      </c>
      <c r="M2063" s="389">
        <v>3</v>
      </c>
      <c r="N2063" s="389">
        <v>92.296296299999995</v>
      </c>
      <c r="O2063" s="391">
        <v>0.66666667000000002</v>
      </c>
      <c r="P2063" s="389">
        <v>1.1547005400000001</v>
      </c>
      <c r="Q2063" s="389">
        <v>3</v>
      </c>
      <c r="R2063" s="389">
        <v>-4.4044100000000001E-3</v>
      </c>
      <c r="S2063" s="389">
        <v>7.5158200000000002E-5</v>
      </c>
      <c r="T2063" s="392">
        <f t="shared" si="32"/>
        <v>-2.2022021621622215E-3</v>
      </c>
      <c r="U2063" s="389"/>
    </row>
    <row r="2064" spans="1:21">
      <c r="A2064" s="389" t="s">
        <v>1232</v>
      </c>
      <c r="B2064" s="389" t="s">
        <v>44</v>
      </c>
      <c r="C2064" s="389" t="s">
        <v>72</v>
      </c>
      <c r="D2064" s="389">
        <v>1095</v>
      </c>
      <c r="E2064" s="389">
        <v>1</v>
      </c>
      <c r="F2064" s="390"/>
      <c r="G2064" s="390"/>
      <c r="H2064" s="390" t="s">
        <v>100</v>
      </c>
      <c r="I2064" s="390" t="s">
        <v>100</v>
      </c>
      <c r="J2064" s="389">
        <v>90.296296299999995</v>
      </c>
      <c r="K2064" s="391">
        <v>1.2592592600000001</v>
      </c>
      <c r="L2064" s="389">
        <v>2.1811010199999998</v>
      </c>
      <c r="M2064" s="389">
        <v>3</v>
      </c>
      <c r="N2064" s="389">
        <v>91.333333300000007</v>
      </c>
      <c r="O2064" s="391">
        <v>1.2962963000000001</v>
      </c>
      <c r="P2064" s="389">
        <v>2.2452510499999998</v>
      </c>
      <c r="Q2064" s="389">
        <v>3</v>
      </c>
      <c r="R2064" s="389">
        <v>1.141937E-2</v>
      </c>
      <c r="S2064" s="389">
        <v>3.95929E-4</v>
      </c>
      <c r="T2064" s="392">
        <f t="shared" si="32"/>
        <v>5.709624593101148E-3</v>
      </c>
      <c r="U2064" s="389"/>
    </row>
    <row r="2065" spans="1:21">
      <c r="A2065" s="389" t="s">
        <v>1233</v>
      </c>
      <c r="B2065" s="389" t="s">
        <v>44</v>
      </c>
      <c r="C2065" s="389" t="s">
        <v>72</v>
      </c>
      <c r="D2065" s="389">
        <v>0</v>
      </c>
      <c r="E2065" s="389">
        <v>0</v>
      </c>
      <c r="F2065" s="390" t="s">
        <v>100</v>
      </c>
      <c r="G2065" s="390"/>
      <c r="H2065" s="390"/>
      <c r="I2065" s="390"/>
      <c r="J2065" s="389">
        <v>90.074074100000004</v>
      </c>
      <c r="K2065" s="391">
        <v>0.85185184999999997</v>
      </c>
      <c r="L2065" s="389">
        <v>1.47545069</v>
      </c>
      <c r="M2065" s="389">
        <v>3</v>
      </c>
      <c r="N2065" s="389">
        <v>88.888888899999998</v>
      </c>
      <c r="O2065" s="391">
        <v>1.4444444400000001</v>
      </c>
      <c r="P2065" s="389">
        <v>2.5018511700000001</v>
      </c>
      <c r="Q2065" s="389">
        <v>3</v>
      </c>
      <c r="R2065" s="389">
        <v>-1.324523E-2</v>
      </c>
      <c r="S2065" s="389">
        <v>3.53502E-4</v>
      </c>
      <c r="T2065" s="392">
        <f t="shared" si="32"/>
        <v>-6.6225166377023303E-3</v>
      </c>
      <c r="U2065" s="389"/>
    </row>
    <row r="2066" spans="1:21">
      <c r="A2066" s="389" t="s">
        <v>1233</v>
      </c>
      <c r="B2066" s="389" t="s">
        <v>44</v>
      </c>
      <c r="C2066" s="389" t="s">
        <v>72</v>
      </c>
      <c r="D2066" s="389">
        <v>15</v>
      </c>
      <c r="E2066" s="389">
        <v>1.37E-2</v>
      </c>
      <c r="F2066" s="390"/>
      <c r="G2066" s="390" t="s">
        <v>100</v>
      </c>
      <c r="H2066" s="390" t="s">
        <v>100</v>
      </c>
      <c r="I2066" s="390"/>
      <c r="J2066" s="389">
        <v>91.814814799999994</v>
      </c>
      <c r="K2066" s="391">
        <v>1.07407407</v>
      </c>
      <c r="L2066" s="389">
        <v>1.86035087</v>
      </c>
      <c r="M2066" s="389">
        <v>3</v>
      </c>
      <c r="N2066" s="389">
        <v>90.111111100000002</v>
      </c>
      <c r="O2066" s="391">
        <v>0.74074074000000001</v>
      </c>
      <c r="P2066" s="389">
        <v>1.2830006</v>
      </c>
      <c r="Q2066" s="389">
        <v>3</v>
      </c>
      <c r="R2066" s="389">
        <v>-1.8730190000000001E-2</v>
      </c>
      <c r="S2066" s="389">
        <v>2.0442299999999999E-4</v>
      </c>
      <c r="T2066" s="392">
        <f t="shared" si="32"/>
        <v>-9.3648208278817469E-3</v>
      </c>
      <c r="U2066" s="389"/>
    </row>
    <row r="2067" spans="1:21">
      <c r="A2067" s="389" t="s">
        <v>1233</v>
      </c>
      <c r="B2067" s="389" t="s">
        <v>44</v>
      </c>
      <c r="C2067" s="389" t="s">
        <v>72</v>
      </c>
      <c r="D2067" s="389">
        <v>105</v>
      </c>
      <c r="E2067" s="389">
        <v>9.5899999999999999E-2</v>
      </c>
      <c r="F2067" s="390"/>
      <c r="G2067" s="390"/>
      <c r="H2067" s="390" t="s">
        <v>100</v>
      </c>
      <c r="I2067" s="390"/>
      <c r="J2067" s="389">
        <v>91.370370399999999</v>
      </c>
      <c r="K2067" s="391">
        <v>1.7407407399999999</v>
      </c>
      <c r="L2067" s="389">
        <v>3.0150514099999999</v>
      </c>
      <c r="M2067" s="389">
        <v>3</v>
      </c>
      <c r="N2067" s="389">
        <v>92.296296299999995</v>
      </c>
      <c r="O2067" s="391">
        <v>0.37037037</v>
      </c>
      <c r="P2067" s="389">
        <v>0.64150030000000002</v>
      </c>
      <c r="Q2067" s="389">
        <v>3</v>
      </c>
      <c r="R2067" s="389">
        <v>1.008276E-2</v>
      </c>
      <c r="S2067" s="389">
        <v>3.79062E-4</v>
      </c>
      <c r="T2067" s="392">
        <f t="shared" si="32"/>
        <v>5.0413388375605325E-3</v>
      </c>
      <c r="U2067" s="389"/>
    </row>
    <row r="2068" spans="1:21">
      <c r="A2068" s="389" t="s">
        <v>1233</v>
      </c>
      <c r="B2068" s="389" t="s">
        <v>44</v>
      </c>
      <c r="C2068" s="389" t="s">
        <v>72</v>
      </c>
      <c r="D2068" s="389">
        <v>195</v>
      </c>
      <c r="E2068" s="389">
        <v>0.17810000000000001</v>
      </c>
      <c r="F2068" s="390"/>
      <c r="G2068" s="390"/>
      <c r="H2068" s="390" t="s">
        <v>100</v>
      </c>
      <c r="I2068" s="390"/>
      <c r="J2068" s="389">
        <v>91.814814799999994</v>
      </c>
      <c r="K2068" s="391">
        <v>1.1851851900000001</v>
      </c>
      <c r="L2068" s="389">
        <v>2.0528009599999999</v>
      </c>
      <c r="M2068" s="389">
        <v>3</v>
      </c>
      <c r="N2068" s="389">
        <v>91.518518499999999</v>
      </c>
      <c r="O2068" s="391">
        <v>2.2592592599999999</v>
      </c>
      <c r="P2068" s="389">
        <v>3.9131518199999999</v>
      </c>
      <c r="Q2068" s="389">
        <v>3</v>
      </c>
      <c r="R2068" s="389">
        <v>-3.2323299999999998E-3</v>
      </c>
      <c r="S2068" s="389">
        <v>7.7604400000000004E-4</v>
      </c>
      <c r="T2068" s="392">
        <f t="shared" si="32"/>
        <v>-1.616161636657454E-3</v>
      </c>
      <c r="U2068" s="389"/>
    </row>
    <row r="2069" spans="1:21">
      <c r="A2069" s="389" t="s">
        <v>1233</v>
      </c>
      <c r="B2069" s="389" t="s">
        <v>44</v>
      </c>
      <c r="C2069" s="389" t="s">
        <v>72</v>
      </c>
      <c r="D2069" s="389">
        <v>285</v>
      </c>
      <c r="E2069" s="389">
        <v>0.26029999999999998</v>
      </c>
      <c r="F2069" s="390"/>
      <c r="G2069" s="390"/>
      <c r="H2069" s="390" t="s">
        <v>100</v>
      </c>
      <c r="I2069" s="390"/>
      <c r="J2069" s="389">
        <v>91.444444399999995</v>
      </c>
      <c r="K2069" s="391">
        <v>1.1481481499999999</v>
      </c>
      <c r="L2069" s="389">
        <v>1.9886509299999999</v>
      </c>
      <c r="M2069" s="389">
        <v>3</v>
      </c>
      <c r="N2069" s="389">
        <v>91.074074100000004</v>
      </c>
      <c r="O2069" s="391">
        <v>1</v>
      </c>
      <c r="P2069" s="389">
        <v>1.7320508100000001</v>
      </c>
      <c r="Q2069" s="389">
        <v>3</v>
      </c>
      <c r="R2069" s="389">
        <v>-4.0584499999999999E-3</v>
      </c>
      <c r="S2069" s="389">
        <v>2.7820699999999999E-4</v>
      </c>
      <c r="T2069" s="392">
        <f t="shared" si="32"/>
        <v>-2.0292203938746659E-3</v>
      </c>
      <c r="U2069" s="389"/>
    </row>
    <row r="2070" spans="1:21">
      <c r="A2070" s="389" t="s">
        <v>1233</v>
      </c>
      <c r="B2070" s="389" t="s">
        <v>44</v>
      </c>
      <c r="C2070" s="389" t="s">
        <v>72</v>
      </c>
      <c r="D2070" s="389">
        <v>465</v>
      </c>
      <c r="E2070" s="389">
        <v>0.42470000000000002</v>
      </c>
      <c r="F2070" s="390"/>
      <c r="G2070" s="390"/>
      <c r="H2070" s="390" t="s">
        <v>100</v>
      </c>
      <c r="I2070" s="390"/>
      <c r="J2070" s="389">
        <v>91.8518519</v>
      </c>
      <c r="K2070" s="391">
        <v>0.44444444</v>
      </c>
      <c r="L2070" s="389">
        <v>0.76980035999999996</v>
      </c>
      <c r="M2070" s="389">
        <v>3</v>
      </c>
      <c r="N2070" s="389">
        <v>91.333333300000007</v>
      </c>
      <c r="O2070" s="391">
        <v>0.59259258999999997</v>
      </c>
      <c r="P2070" s="389">
        <v>1.0264004799999999</v>
      </c>
      <c r="Q2070" s="389">
        <v>3</v>
      </c>
      <c r="R2070" s="389">
        <v>-5.6611600000000002E-3</v>
      </c>
      <c r="S2070" s="389">
        <v>6.5510400000000002E-5</v>
      </c>
      <c r="T2070" s="392">
        <f t="shared" si="32"/>
        <v>-2.8305706022781203E-3</v>
      </c>
      <c r="U2070" s="389"/>
    </row>
    <row r="2071" spans="1:21">
      <c r="A2071" s="389" t="s">
        <v>1233</v>
      </c>
      <c r="B2071" s="389" t="s">
        <v>44</v>
      </c>
      <c r="C2071" s="389" t="s">
        <v>72</v>
      </c>
      <c r="D2071" s="389">
        <v>555</v>
      </c>
      <c r="E2071" s="389">
        <v>0.50680000000000003</v>
      </c>
      <c r="F2071" s="390"/>
      <c r="G2071" s="390"/>
      <c r="H2071" s="390" t="s">
        <v>100</v>
      </c>
      <c r="I2071" s="390"/>
      <c r="J2071" s="389">
        <v>91.703703700000005</v>
      </c>
      <c r="K2071" s="391">
        <v>0.37037037</v>
      </c>
      <c r="L2071" s="389">
        <v>0.64150030000000002</v>
      </c>
      <c r="M2071" s="389">
        <v>3</v>
      </c>
      <c r="N2071" s="389">
        <v>90.888888899999998</v>
      </c>
      <c r="O2071" s="391">
        <v>0.25925925999999999</v>
      </c>
      <c r="P2071" s="389">
        <v>0.44905021000000001</v>
      </c>
      <c r="Q2071" s="389">
        <v>3</v>
      </c>
      <c r="R2071" s="389">
        <v>-8.9250100000000006E-3</v>
      </c>
      <c r="S2071" s="389">
        <v>2.4448400000000001E-5</v>
      </c>
      <c r="T2071" s="392">
        <f t="shared" si="32"/>
        <v>-4.4624745637135326E-3</v>
      </c>
      <c r="U2071" s="389"/>
    </row>
    <row r="2072" spans="1:21">
      <c r="A2072" s="389" t="s">
        <v>1233</v>
      </c>
      <c r="B2072" s="389" t="s">
        <v>44</v>
      </c>
      <c r="C2072" s="389" t="s">
        <v>72</v>
      </c>
      <c r="D2072" s="389">
        <v>645</v>
      </c>
      <c r="E2072" s="389">
        <v>0.58899999999999997</v>
      </c>
      <c r="F2072" s="390"/>
      <c r="G2072" s="390"/>
      <c r="H2072" s="390" t="s">
        <v>100</v>
      </c>
      <c r="I2072" s="390"/>
      <c r="J2072" s="389">
        <v>89.296296299999995</v>
      </c>
      <c r="K2072" s="391">
        <v>1.03703704</v>
      </c>
      <c r="L2072" s="389">
        <v>1.79620084</v>
      </c>
      <c r="M2072" s="389">
        <v>3</v>
      </c>
      <c r="N2072" s="389">
        <v>89.592592600000003</v>
      </c>
      <c r="O2072" s="391">
        <v>0.74074074000000001</v>
      </c>
      <c r="P2072" s="389">
        <v>1.2830006</v>
      </c>
      <c r="Q2072" s="389">
        <v>3</v>
      </c>
      <c r="R2072" s="389">
        <v>3.31263E-3</v>
      </c>
      <c r="S2072" s="389">
        <v>2.0322999999999999E-4</v>
      </c>
      <c r="T2072" s="392">
        <f t="shared" si="32"/>
        <v>1.6563147203940668E-3</v>
      </c>
      <c r="U2072" s="389"/>
    </row>
    <row r="2073" spans="1:21">
      <c r="A2073" s="389" t="s">
        <v>1233</v>
      </c>
      <c r="B2073" s="389" t="s">
        <v>44</v>
      </c>
      <c r="C2073" s="389" t="s">
        <v>72</v>
      </c>
      <c r="D2073" s="389">
        <v>915</v>
      </c>
      <c r="E2073" s="389">
        <v>0.83560000000000001</v>
      </c>
      <c r="F2073" s="390"/>
      <c r="G2073" s="390"/>
      <c r="H2073" s="390" t="s">
        <v>100</v>
      </c>
      <c r="I2073" s="390"/>
      <c r="J2073" s="389">
        <v>92.703703700000005</v>
      </c>
      <c r="K2073" s="391">
        <v>0.44444444</v>
      </c>
      <c r="L2073" s="389">
        <v>0.76980035999999996</v>
      </c>
      <c r="M2073" s="389">
        <v>3</v>
      </c>
      <c r="N2073" s="389">
        <v>92.888888899999998</v>
      </c>
      <c r="O2073" s="391">
        <v>0.44444444</v>
      </c>
      <c r="P2073" s="389">
        <v>0.76980035999999996</v>
      </c>
      <c r="Q2073" s="389">
        <v>3</v>
      </c>
      <c r="R2073" s="389">
        <v>1.9956100000000001E-3</v>
      </c>
      <c r="S2073" s="389">
        <v>4.5878099999999997E-5</v>
      </c>
      <c r="T2073" s="392">
        <f t="shared" si="32"/>
        <v>9.9780490915989443E-4</v>
      </c>
      <c r="U2073" s="389"/>
    </row>
    <row r="2074" spans="1:21">
      <c r="A2074" s="389" t="s">
        <v>1233</v>
      </c>
      <c r="B2074" s="389" t="s">
        <v>44</v>
      </c>
      <c r="C2074" s="389" t="s">
        <v>72</v>
      </c>
      <c r="D2074" s="389">
        <v>1095</v>
      </c>
      <c r="E2074" s="389">
        <v>1</v>
      </c>
      <c r="F2074" s="390"/>
      <c r="G2074" s="390"/>
      <c r="H2074" s="390" t="s">
        <v>100</v>
      </c>
      <c r="I2074" s="390" t="s">
        <v>100</v>
      </c>
      <c r="J2074" s="389">
        <v>90.296296299999995</v>
      </c>
      <c r="K2074" s="391">
        <v>1.2592592600000001</v>
      </c>
      <c r="L2074" s="389">
        <v>2.1811010199999998</v>
      </c>
      <c r="M2074" s="389">
        <v>3</v>
      </c>
      <c r="N2074" s="389">
        <v>90.962963000000002</v>
      </c>
      <c r="O2074" s="391">
        <v>1.11111111</v>
      </c>
      <c r="P2074" s="389">
        <v>1.9245009</v>
      </c>
      <c r="Q2074" s="389">
        <v>3</v>
      </c>
      <c r="R2074" s="389">
        <v>7.3559799999999998E-3</v>
      </c>
      <c r="S2074" s="389">
        <v>3.43693E-4</v>
      </c>
      <c r="T2074" s="392">
        <f t="shared" si="32"/>
        <v>3.6779732112698065E-3</v>
      </c>
      <c r="U2074" s="389"/>
    </row>
    <row r="2075" spans="1:21">
      <c r="A2075" s="389" t="s">
        <v>1234</v>
      </c>
      <c r="B2075" s="389" t="s">
        <v>44</v>
      </c>
      <c r="C2075" s="389" t="s">
        <v>72</v>
      </c>
      <c r="D2075" s="389">
        <v>0</v>
      </c>
      <c r="E2075" s="389">
        <v>0</v>
      </c>
      <c r="F2075" s="390" t="s">
        <v>100</v>
      </c>
      <c r="G2075" s="390"/>
      <c r="H2075" s="390"/>
      <c r="I2075" s="390"/>
      <c r="J2075" s="389">
        <v>90.074074100000004</v>
      </c>
      <c r="K2075" s="391">
        <v>0.85185184999999997</v>
      </c>
      <c r="L2075" s="389">
        <v>1.47545069</v>
      </c>
      <c r="M2075" s="389">
        <v>3</v>
      </c>
      <c r="N2075" s="389">
        <v>89.814814799999994</v>
      </c>
      <c r="O2075" s="391">
        <v>0.25925925999999999</v>
      </c>
      <c r="P2075" s="389">
        <v>0.44905021000000001</v>
      </c>
      <c r="Q2075" s="389">
        <v>3</v>
      </c>
      <c r="R2075" s="389">
        <v>-2.88244E-3</v>
      </c>
      <c r="S2075" s="389">
        <v>9.7771799999999998E-5</v>
      </c>
      <c r="T2075" s="392">
        <f t="shared" si="32"/>
        <v>-1.4412190857665071E-3</v>
      </c>
      <c r="U2075" s="389"/>
    </row>
    <row r="2076" spans="1:21">
      <c r="A2076" s="389" t="s">
        <v>1234</v>
      </c>
      <c r="B2076" s="389" t="s">
        <v>44</v>
      </c>
      <c r="C2076" s="389" t="s">
        <v>72</v>
      </c>
      <c r="D2076" s="389">
        <v>15</v>
      </c>
      <c r="E2076" s="389">
        <v>1.37E-2</v>
      </c>
      <c r="F2076" s="390"/>
      <c r="G2076" s="390" t="s">
        <v>100</v>
      </c>
      <c r="H2076" s="390" t="s">
        <v>100</v>
      </c>
      <c r="I2076" s="390"/>
      <c r="J2076" s="389">
        <v>91.814814799999994</v>
      </c>
      <c r="K2076" s="391">
        <v>1.07407407</v>
      </c>
      <c r="L2076" s="389">
        <v>1.86035087</v>
      </c>
      <c r="M2076" s="389">
        <v>3</v>
      </c>
      <c r="N2076" s="389">
        <v>83.962963000000002</v>
      </c>
      <c r="O2076" s="391">
        <v>1.07407407</v>
      </c>
      <c r="P2076" s="389">
        <v>1.86035087</v>
      </c>
      <c r="Q2076" s="389">
        <v>3</v>
      </c>
      <c r="R2076" s="389">
        <v>-8.9397879999999999E-2</v>
      </c>
      <c r="S2076" s="389">
        <v>3.0049100000000001E-4</v>
      </c>
      <c r="T2076" s="392">
        <f t="shared" si="32"/>
        <v>-4.4669194811040508E-2</v>
      </c>
      <c r="U2076" s="389"/>
    </row>
    <row r="2077" spans="1:21">
      <c r="A2077" s="389" t="s">
        <v>1234</v>
      </c>
      <c r="B2077" s="389" t="s">
        <v>44</v>
      </c>
      <c r="C2077" s="389" t="s">
        <v>72</v>
      </c>
      <c r="D2077" s="389">
        <v>105</v>
      </c>
      <c r="E2077" s="389">
        <v>9.5899999999999999E-2</v>
      </c>
      <c r="F2077" s="390"/>
      <c r="G2077" s="390"/>
      <c r="H2077" s="390" t="s">
        <v>100</v>
      </c>
      <c r="I2077" s="390"/>
      <c r="J2077" s="389">
        <v>91.370370399999999</v>
      </c>
      <c r="K2077" s="391">
        <v>1.7407407399999999</v>
      </c>
      <c r="L2077" s="389">
        <v>3.0150514099999999</v>
      </c>
      <c r="M2077" s="389">
        <v>3</v>
      </c>
      <c r="N2077" s="389">
        <v>85.629629600000001</v>
      </c>
      <c r="O2077" s="391">
        <v>0.40740741000000003</v>
      </c>
      <c r="P2077" s="389">
        <v>0.70565032999999999</v>
      </c>
      <c r="Q2077" s="389">
        <v>3</v>
      </c>
      <c r="R2077" s="389">
        <v>-6.4889890000000006E-2</v>
      </c>
      <c r="S2077" s="389">
        <v>3.8559500000000002E-4</v>
      </c>
      <c r="T2077" s="392">
        <f t="shared" si="32"/>
        <v>-3.2433563841807893E-2</v>
      </c>
      <c r="U2077" s="389"/>
    </row>
    <row r="2078" spans="1:21">
      <c r="A2078" s="389" t="s">
        <v>1234</v>
      </c>
      <c r="B2078" s="389" t="s">
        <v>44</v>
      </c>
      <c r="C2078" s="389" t="s">
        <v>72</v>
      </c>
      <c r="D2078" s="389">
        <v>195</v>
      </c>
      <c r="E2078" s="389">
        <v>0.17810000000000001</v>
      </c>
      <c r="F2078" s="390"/>
      <c r="G2078" s="390"/>
      <c r="H2078" s="390" t="s">
        <v>100</v>
      </c>
      <c r="I2078" s="390"/>
      <c r="J2078" s="389">
        <v>91.814814799999994</v>
      </c>
      <c r="K2078" s="391">
        <v>1.1851851900000001</v>
      </c>
      <c r="L2078" s="389">
        <v>2.0528009599999999</v>
      </c>
      <c r="M2078" s="389">
        <v>3</v>
      </c>
      <c r="N2078" s="389">
        <v>85.888888899999998</v>
      </c>
      <c r="O2078" s="391">
        <v>1.11111111</v>
      </c>
      <c r="P2078" s="389">
        <v>1.9245009</v>
      </c>
      <c r="Q2078" s="389">
        <v>3</v>
      </c>
      <c r="R2078" s="389">
        <v>-6.6719189999999998E-2</v>
      </c>
      <c r="S2078" s="389">
        <v>3.3398299999999999E-4</v>
      </c>
      <c r="T2078" s="392">
        <f t="shared" si="32"/>
        <v>-3.3347227866472408E-2</v>
      </c>
      <c r="U2078" s="389"/>
    </row>
    <row r="2079" spans="1:21">
      <c r="A2079" s="389" t="s">
        <v>1234</v>
      </c>
      <c r="B2079" s="389" t="s">
        <v>44</v>
      </c>
      <c r="C2079" s="389" t="s">
        <v>72</v>
      </c>
      <c r="D2079" s="389">
        <v>285</v>
      </c>
      <c r="E2079" s="389">
        <v>0.26029999999999998</v>
      </c>
      <c r="F2079" s="390"/>
      <c r="G2079" s="390"/>
      <c r="H2079" s="390" t="s">
        <v>100</v>
      </c>
      <c r="I2079" s="390"/>
      <c r="J2079" s="389">
        <v>91.444444399999995</v>
      </c>
      <c r="K2079" s="391">
        <v>1.1481481499999999</v>
      </c>
      <c r="L2079" s="389">
        <v>1.9886509299999999</v>
      </c>
      <c r="M2079" s="389">
        <v>3</v>
      </c>
      <c r="N2079" s="389">
        <v>88.074074100000004</v>
      </c>
      <c r="O2079" s="391">
        <v>0.51851851999999998</v>
      </c>
      <c r="P2079" s="389">
        <v>0.89810042000000001</v>
      </c>
      <c r="Q2079" s="389">
        <v>3</v>
      </c>
      <c r="R2079" s="389">
        <v>-3.7553410000000002E-2</v>
      </c>
      <c r="S2079" s="389">
        <v>1.92306E-4</v>
      </c>
      <c r="T2079" s="392">
        <f t="shared" si="32"/>
        <v>-1.8774499300471838E-2</v>
      </c>
      <c r="U2079" s="389"/>
    </row>
    <row r="2080" spans="1:21">
      <c r="A2080" s="389" t="s">
        <v>1234</v>
      </c>
      <c r="B2080" s="389" t="s">
        <v>44</v>
      </c>
      <c r="C2080" s="389" t="s">
        <v>72</v>
      </c>
      <c r="D2080" s="389">
        <v>465</v>
      </c>
      <c r="E2080" s="389">
        <v>0.42470000000000002</v>
      </c>
      <c r="F2080" s="390"/>
      <c r="G2080" s="390"/>
      <c r="H2080" s="390" t="s">
        <v>100</v>
      </c>
      <c r="I2080" s="390"/>
      <c r="J2080" s="389">
        <v>91.8518519</v>
      </c>
      <c r="K2080" s="391">
        <v>0.44444444</v>
      </c>
      <c r="L2080" s="389">
        <v>0.76980035999999996</v>
      </c>
      <c r="M2080" s="389">
        <v>3</v>
      </c>
      <c r="N2080" s="389">
        <v>91.111111100000002</v>
      </c>
      <c r="O2080" s="391">
        <v>0.55555555999999995</v>
      </c>
      <c r="P2080" s="389">
        <v>0.96225044999999998</v>
      </c>
      <c r="Q2080" s="389">
        <v>3</v>
      </c>
      <c r="R2080" s="389">
        <v>-8.0972100000000005E-3</v>
      </c>
      <c r="S2080" s="389">
        <v>6.0593400000000002E-5</v>
      </c>
      <c r="T2080" s="392">
        <f t="shared" si="32"/>
        <v>-4.0485833190184919E-3</v>
      </c>
      <c r="U2080" s="389"/>
    </row>
    <row r="2081" spans="1:21">
      <c r="A2081" s="389" t="s">
        <v>1234</v>
      </c>
      <c r="B2081" s="389" t="s">
        <v>44</v>
      </c>
      <c r="C2081" s="389" t="s">
        <v>72</v>
      </c>
      <c r="D2081" s="389">
        <v>555</v>
      </c>
      <c r="E2081" s="389">
        <v>0.50680000000000003</v>
      </c>
      <c r="F2081" s="390"/>
      <c r="G2081" s="390"/>
      <c r="H2081" s="390" t="s">
        <v>100</v>
      </c>
      <c r="I2081" s="390"/>
      <c r="J2081" s="389">
        <v>91.703703700000005</v>
      </c>
      <c r="K2081" s="391">
        <v>0.37037037</v>
      </c>
      <c r="L2081" s="389">
        <v>0.64150030000000002</v>
      </c>
      <c r="M2081" s="389">
        <v>3</v>
      </c>
      <c r="N2081" s="389">
        <v>91.296296299999995</v>
      </c>
      <c r="O2081" s="391">
        <v>0.18518519</v>
      </c>
      <c r="P2081" s="389">
        <v>0.32075015000000001</v>
      </c>
      <c r="Q2081" s="389">
        <v>3</v>
      </c>
      <c r="R2081" s="389">
        <v>-4.4525500000000004E-3</v>
      </c>
      <c r="S2081" s="389">
        <v>2.0426100000000001E-5</v>
      </c>
      <c r="T2081" s="392">
        <f t="shared" si="32"/>
        <v>-2.226269945355251E-3</v>
      </c>
      <c r="U2081" s="389"/>
    </row>
    <row r="2082" spans="1:21">
      <c r="A2082" s="389" t="s">
        <v>1234</v>
      </c>
      <c r="B2082" s="389" t="s">
        <v>44</v>
      </c>
      <c r="C2082" s="389" t="s">
        <v>72</v>
      </c>
      <c r="D2082" s="389">
        <v>645</v>
      </c>
      <c r="E2082" s="389">
        <v>0.58899999999999997</v>
      </c>
      <c r="F2082" s="390"/>
      <c r="G2082" s="390"/>
      <c r="H2082" s="390" t="s">
        <v>100</v>
      </c>
      <c r="I2082" s="390"/>
      <c r="J2082" s="389">
        <v>89.296296299999995</v>
      </c>
      <c r="K2082" s="391">
        <v>1.03703704</v>
      </c>
      <c r="L2082" s="389">
        <v>1.79620084</v>
      </c>
      <c r="M2082" s="389">
        <v>3</v>
      </c>
      <c r="N2082" s="389">
        <v>90.518518499999999</v>
      </c>
      <c r="O2082" s="391">
        <v>0.59259258999999997</v>
      </c>
      <c r="P2082" s="389">
        <v>1.0264004799999999</v>
      </c>
      <c r="Q2082" s="389">
        <v>3</v>
      </c>
      <c r="R2082" s="389">
        <v>1.3594439999999999E-2</v>
      </c>
      <c r="S2082" s="389">
        <v>1.7773100000000001E-4</v>
      </c>
      <c r="T2082" s="392">
        <f t="shared" si="32"/>
        <v>6.7971162518473674E-3</v>
      </c>
      <c r="U2082" s="389"/>
    </row>
    <row r="2083" spans="1:21">
      <c r="A2083" s="389" t="s">
        <v>1234</v>
      </c>
      <c r="B2083" s="389" t="s">
        <v>44</v>
      </c>
      <c r="C2083" s="389" t="s">
        <v>72</v>
      </c>
      <c r="D2083" s="389">
        <v>915</v>
      </c>
      <c r="E2083" s="389">
        <v>0.83560000000000001</v>
      </c>
      <c r="F2083" s="390"/>
      <c r="G2083" s="390"/>
      <c r="H2083" s="390" t="s">
        <v>100</v>
      </c>
      <c r="I2083" s="390"/>
      <c r="J2083" s="389">
        <v>92.703703700000005</v>
      </c>
      <c r="K2083" s="391">
        <v>0.44444444</v>
      </c>
      <c r="L2083" s="389">
        <v>0.76980035999999996</v>
      </c>
      <c r="M2083" s="389">
        <v>3</v>
      </c>
      <c r="N2083" s="389">
        <v>92.296296299999995</v>
      </c>
      <c r="O2083" s="391">
        <v>0.44444444</v>
      </c>
      <c r="P2083" s="389">
        <v>0.76980035999999996</v>
      </c>
      <c r="Q2083" s="389">
        <v>3</v>
      </c>
      <c r="R2083" s="389">
        <v>-4.4044100000000001E-3</v>
      </c>
      <c r="S2083" s="389">
        <v>4.6173E-5</v>
      </c>
      <c r="T2083" s="392">
        <f t="shared" si="32"/>
        <v>-2.2022021621622215E-3</v>
      </c>
      <c r="U2083" s="389"/>
    </row>
    <row r="2084" spans="1:21">
      <c r="A2084" s="389" t="s">
        <v>1234</v>
      </c>
      <c r="B2084" s="389" t="s">
        <v>44</v>
      </c>
      <c r="C2084" s="389" t="s">
        <v>72</v>
      </c>
      <c r="D2084" s="389">
        <v>1095</v>
      </c>
      <c r="E2084" s="389">
        <v>1</v>
      </c>
      <c r="F2084" s="390"/>
      <c r="G2084" s="390"/>
      <c r="H2084" s="390" t="s">
        <v>100</v>
      </c>
      <c r="I2084" s="390" t="s">
        <v>100</v>
      </c>
      <c r="J2084" s="389">
        <v>90.296296299999995</v>
      </c>
      <c r="K2084" s="391">
        <v>1.2592592600000001</v>
      </c>
      <c r="L2084" s="389">
        <v>2.1811010199999998</v>
      </c>
      <c r="M2084" s="389">
        <v>3</v>
      </c>
      <c r="N2084" s="389">
        <v>90.629629600000001</v>
      </c>
      <c r="O2084" s="391">
        <v>1.03703704</v>
      </c>
      <c r="P2084" s="389">
        <v>1.79620084</v>
      </c>
      <c r="Q2084" s="389">
        <v>3</v>
      </c>
      <c r="R2084" s="389">
        <v>3.6847500000000001E-3</v>
      </c>
      <c r="S2084" s="389">
        <v>3.2541999999999998E-4</v>
      </c>
      <c r="T2084" s="392">
        <f t="shared" si="32"/>
        <v>1.8423744321985351E-3</v>
      </c>
      <c r="U2084" s="389"/>
    </row>
    <row r="2085" spans="1:21">
      <c r="A2085" s="389" t="s">
        <v>2297</v>
      </c>
      <c r="B2085" s="389" t="s">
        <v>44</v>
      </c>
      <c r="C2085" s="389" t="s">
        <v>60</v>
      </c>
      <c r="D2085" s="389">
        <v>60</v>
      </c>
      <c r="E2085" s="389">
        <v>5.1900000000000002E-2</v>
      </c>
      <c r="F2085" s="390"/>
      <c r="G2085" s="390" t="s">
        <v>100</v>
      </c>
      <c r="H2085" s="390" t="s">
        <v>100</v>
      </c>
      <c r="I2085" s="390"/>
      <c r="J2085" s="389">
        <v>120.265152</v>
      </c>
      <c r="K2085" s="389">
        <v>29.356060599999999</v>
      </c>
      <c r="L2085" s="389">
        <v>58.712121199999999</v>
      </c>
      <c r="M2085" s="389">
        <v>4</v>
      </c>
      <c r="N2085" s="389">
        <v>17.992424199999999</v>
      </c>
      <c r="O2085" s="389">
        <v>5.6818181799999996</v>
      </c>
      <c r="P2085" s="389">
        <v>11.363636400000001</v>
      </c>
      <c r="Q2085" s="389">
        <v>4</v>
      </c>
      <c r="R2085" s="389">
        <v>-1.89974811</v>
      </c>
      <c r="S2085" s="389">
        <v>0.159305111</v>
      </c>
      <c r="T2085" s="392">
        <f t="shared" si="32"/>
        <v>-0.73972602884383565</v>
      </c>
      <c r="U2085" s="389"/>
    </row>
    <row r="2086" spans="1:21">
      <c r="A2086" s="389" t="s">
        <v>2297</v>
      </c>
      <c r="B2086" s="389" t="s">
        <v>44</v>
      </c>
      <c r="C2086" s="389" t="s">
        <v>60</v>
      </c>
      <c r="D2086" s="389">
        <v>425</v>
      </c>
      <c r="E2086" s="389">
        <v>0.36799999999999999</v>
      </c>
      <c r="F2086" s="390"/>
      <c r="G2086" s="390"/>
      <c r="H2086" s="390" t="s">
        <v>100</v>
      </c>
      <c r="I2086" s="390"/>
      <c r="J2086" s="389">
        <v>134.469697</v>
      </c>
      <c r="K2086" s="389">
        <v>11.363636400000001</v>
      </c>
      <c r="L2086" s="389">
        <v>22.7272727</v>
      </c>
      <c r="M2086" s="389">
        <v>4</v>
      </c>
      <c r="N2086" s="389">
        <v>72.916666699999993</v>
      </c>
      <c r="O2086" s="389">
        <v>4.7348484800000001</v>
      </c>
      <c r="P2086" s="389">
        <v>9.4696969699999993</v>
      </c>
      <c r="Q2086" s="389">
        <v>4</v>
      </c>
      <c r="R2086" s="389">
        <v>-0.61202164000000003</v>
      </c>
      <c r="S2086" s="389">
        <v>1.1358003E-2</v>
      </c>
      <c r="T2086" s="392">
        <f t="shared" si="32"/>
        <v>-0.29680365286235066</v>
      </c>
      <c r="U2086" s="389"/>
    </row>
    <row r="2087" spans="1:21">
      <c r="A2087" s="389" t="s">
        <v>2297</v>
      </c>
      <c r="B2087" s="389" t="s">
        <v>44</v>
      </c>
      <c r="C2087" s="389" t="s">
        <v>60</v>
      </c>
      <c r="D2087" s="389">
        <v>790</v>
      </c>
      <c r="E2087" s="389">
        <v>0.68400000000000005</v>
      </c>
      <c r="F2087" s="390"/>
      <c r="G2087" s="390"/>
      <c r="H2087" s="390" t="s">
        <v>100</v>
      </c>
      <c r="I2087" s="390"/>
      <c r="J2087" s="389">
        <v>179.92424199999999</v>
      </c>
      <c r="K2087" s="389">
        <v>17.045454500000002</v>
      </c>
      <c r="L2087" s="389">
        <v>34.090909099999998</v>
      </c>
      <c r="M2087" s="389">
        <v>4</v>
      </c>
      <c r="N2087" s="389">
        <v>130.68181799999999</v>
      </c>
      <c r="O2087" s="389">
        <v>14.2045455</v>
      </c>
      <c r="P2087" s="389">
        <v>28.409090899999999</v>
      </c>
      <c r="Q2087" s="389">
        <v>4</v>
      </c>
      <c r="R2087" s="389">
        <v>-0.31977039000000002</v>
      </c>
      <c r="S2087" s="389">
        <v>2.0789814E-2</v>
      </c>
      <c r="T2087" s="392">
        <f t="shared" si="32"/>
        <v>-0.15853658489470554</v>
      </c>
      <c r="U2087" s="389"/>
    </row>
    <row r="2088" spans="1:21">
      <c r="A2088" s="389" t="s">
        <v>2297</v>
      </c>
      <c r="B2088" s="389" t="s">
        <v>44</v>
      </c>
      <c r="C2088" s="389" t="s">
        <v>60</v>
      </c>
      <c r="D2088" s="389">
        <v>1155</v>
      </c>
      <c r="E2088" s="389">
        <v>1</v>
      </c>
      <c r="F2088" s="390"/>
      <c r="G2088" s="390"/>
      <c r="H2088" s="390"/>
      <c r="I2088" s="390" t="s">
        <v>100</v>
      </c>
      <c r="J2088" s="389">
        <v>123.106061</v>
      </c>
      <c r="K2088" s="389">
        <v>49.242424200000002</v>
      </c>
      <c r="L2088" s="389">
        <v>98.484848499999998</v>
      </c>
      <c r="M2088" s="389">
        <v>4</v>
      </c>
      <c r="N2088" s="389">
        <v>136.36363600000001</v>
      </c>
      <c r="O2088" s="389">
        <v>61.553030300000003</v>
      </c>
      <c r="P2088" s="389">
        <v>123.106061</v>
      </c>
      <c r="Q2088" s="389">
        <v>4</v>
      </c>
      <c r="R2088" s="389">
        <v>0.10227885</v>
      </c>
      <c r="S2088" s="389">
        <v>0.36375192899999997</v>
      </c>
      <c r="T2088" s="392">
        <f t="shared" si="32"/>
        <v>5.1094887585273654E-2</v>
      </c>
      <c r="U2088" s="389"/>
    </row>
    <row r="2089" spans="1:21">
      <c r="A2089" s="389" t="s">
        <v>2298</v>
      </c>
      <c r="B2089" s="389" t="s">
        <v>44</v>
      </c>
      <c r="C2089" s="389" t="s">
        <v>60</v>
      </c>
      <c r="D2089" s="389">
        <v>60</v>
      </c>
      <c r="E2089" s="389">
        <v>5.1900000000000002E-2</v>
      </c>
      <c r="F2089" s="390"/>
      <c r="G2089" s="390" t="s">
        <v>100</v>
      </c>
      <c r="H2089" s="390" t="s">
        <v>100</v>
      </c>
      <c r="I2089" s="390"/>
      <c r="J2089" s="389">
        <v>35.037878800000001</v>
      </c>
      <c r="K2089" s="389">
        <v>9.4696969699999993</v>
      </c>
      <c r="L2089" s="389">
        <v>18.939393899999999</v>
      </c>
      <c r="M2089" s="389">
        <v>4</v>
      </c>
      <c r="N2089" s="389">
        <v>9.4696969699999993</v>
      </c>
      <c r="O2089" s="389">
        <v>2.8409090899999998</v>
      </c>
      <c r="P2089" s="389">
        <v>5.6818181799999996</v>
      </c>
      <c r="Q2089" s="389">
        <v>4</v>
      </c>
      <c r="R2089" s="389">
        <v>-1.30833282</v>
      </c>
      <c r="S2089" s="389">
        <v>0.16304601899999999</v>
      </c>
      <c r="T2089" s="392">
        <f t="shared" si="32"/>
        <v>-0.57446808521155268</v>
      </c>
      <c r="U2089" s="389"/>
    </row>
    <row r="2090" spans="1:21">
      <c r="A2090" s="389" t="s">
        <v>2298</v>
      </c>
      <c r="B2090" s="389" t="s">
        <v>44</v>
      </c>
      <c r="C2090" s="389" t="s">
        <v>60</v>
      </c>
      <c r="D2090" s="389">
        <v>425</v>
      </c>
      <c r="E2090" s="389">
        <v>0.36799999999999999</v>
      </c>
      <c r="F2090" s="390"/>
      <c r="G2090" s="390"/>
      <c r="H2090" s="390" t="s">
        <v>100</v>
      </c>
      <c r="I2090" s="390"/>
      <c r="J2090" s="389">
        <v>35.984848499999998</v>
      </c>
      <c r="K2090" s="389">
        <v>10.4166667</v>
      </c>
      <c r="L2090" s="389">
        <v>20.8333333</v>
      </c>
      <c r="M2090" s="389">
        <v>4</v>
      </c>
      <c r="N2090" s="389">
        <v>39.7727273</v>
      </c>
      <c r="O2090" s="389">
        <v>2.8409090899999998</v>
      </c>
      <c r="P2090" s="389">
        <v>5.6818181799999996</v>
      </c>
      <c r="Q2090" s="389">
        <v>4</v>
      </c>
      <c r="R2090" s="389">
        <v>0.10008346</v>
      </c>
      <c r="S2090" s="389">
        <v>8.8897055000000003E-2</v>
      </c>
      <c r="T2090" s="392">
        <f t="shared" si="32"/>
        <v>5.0000000132000018E-2</v>
      </c>
      <c r="U2090" s="389"/>
    </row>
    <row r="2091" spans="1:21">
      <c r="A2091" s="389" t="s">
        <v>2298</v>
      </c>
      <c r="B2091" s="389" t="s">
        <v>44</v>
      </c>
      <c r="C2091" s="389" t="s">
        <v>60</v>
      </c>
      <c r="D2091" s="389">
        <v>790</v>
      </c>
      <c r="E2091" s="389">
        <v>0.68400000000000005</v>
      </c>
      <c r="F2091" s="390"/>
      <c r="G2091" s="390"/>
      <c r="H2091" s="390" t="s">
        <v>100</v>
      </c>
      <c r="I2091" s="390"/>
      <c r="J2091" s="389">
        <v>117.42424200000001</v>
      </c>
      <c r="K2091" s="389">
        <v>15.1515152</v>
      </c>
      <c r="L2091" s="389">
        <v>30.3030303</v>
      </c>
      <c r="M2091" s="389">
        <v>4</v>
      </c>
      <c r="N2091" s="389">
        <v>157.19696999999999</v>
      </c>
      <c r="O2091" s="389">
        <v>30.3030303</v>
      </c>
      <c r="P2091" s="389">
        <v>60.606060599999999</v>
      </c>
      <c r="Q2091" s="389">
        <v>4</v>
      </c>
      <c r="R2091" s="389">
        <v>0.29170622000000002</v>
      </c>
      <c r="S2091" s="389">
        <v>5.3810015000000003E-2</v>
      </c>
      <c r="T2091" s="392">
        <f t="shared" si="32"/>
        <v>0.14482758891909625</v>
      </c>
      <c r="U2091" s="389"/>
    </row>
    <row r="2092" spans="1:21">
      <c r="A2092" s="389" t="s">
        <v>2298</v>
      </c>
      <c r="B2092" s="389" t="s">
        <v>44</v>
      </c>
      <c r="C2092" s="389" t="s">
        <v>60</v>
      </c>
      <c r="D2092" s="389">
        <v>1155</v>
      </c>
      <c r="E2092" s="389">
        <v>1</v>
      </c>
      <c r="F2092" s="390"/>
      <c r="G2092" s="390"/>
      <c r="H2092" s="390"/>
      <c r="I2092" s="390" t="s">
        <v>100</v>
      </c>
      <c r="J2092" s="389">
        <v>53.030303000000004</v>
      </c>
      <c r="K2092" s="389">
        <v>3.7878787900000002</v>
      </c>
      <c r="L2092" s="389">
        <v>7.5757575800000003</v>
      </c>
      <c r="M2092" s="389">
        <v>4</v>
      </c>
      <c r="N2092" s="389">
        <v>60.606060599999999</v>
      </c>
      <c r="O2092" s="389">
        <v>11.363636400000001</v>
      </c>
      <c r="P2092" s="389">
        <v>22.7272727</v>
      </c>
      <c r="Q2092" s="389">
        <v>4</v>
      </c>
      <c r="R2092" s="389">
        <v>0.13353139</v>
      </c>
      <c r="S2092" s="389">
        <v>4.0258291000000002E-2</v>
      </c>
      <c r="T2092" s="392">
        <f t="shared" si="32"/>
        <v>6.6666666901333285E-2</v>
      </c>
      <c r="U2092" s="389"/>
    </row>
    <row r="2093" spans="1:21">
      <c r="A2093" s="389" t="s">
        <v>2299</v>
      </c>
      <c r="B2093" s="389" t="s">
        <v>44</v>
      </c>
      <c r="C2093" s="389" t="s">
        <v>60</v>
      </c>
      <c r="D2093" s="389">
        <v>60</v>
      </c>
      <c r="E2093" s="389">
        <v>5.1900000000000002E-2</v>
      </c>
      <c r="F2093" s="390"/>
      <c r="G2093" s="390" t="s">
        <v>100</v>
      </c>
      <c r="H2093" s="390" t="s">
        <v>100</v>
      </c>
      <c r="I2093" s="390"/>
      <c r="J2093" s="389">
        <v>74.810606100000001</v>
      </c>
      <c r="K2093" s="389">
        <v>7.5757575800000003</v>
      </c>
      <c r="L2093" s="389">
        <v>15.1515152</v>
      </c>
      <c r="M2093" s="389">
        <v>4</v>
      </c>
      <c r="N2093" s="389">
        <v>16.098484800000001</v>
      </c>
      <c r="O2093" s="389">
        <v>2.8409090899999998</v>
      </c>
      <c r="P2093" s="389">
        <v>5.6818181799999996</v>
      </c>
      <c r="Q2093" s="389">
        <v>4</v>
      </c>
      <c r="R2093" s="389">
        <v>-1.5362345100000001</v>
      </c>
      <c r="S2093" s="389">
        <v>4.1396635000000001E-2</v>
      </c>
      <c r="T2093" s="392">
        <f t="shared" si="32"/>
        <v>-0.64583333436458334</v>
      </c>
      <c r="U2093" s="389"/>
    </row>
    <row r="2094" spans="1:21">
      <c r="A2094" s="389" t="s">
        <v>2299</v>
      </c>
      <c r="B2094" s="389" t="s">
        <v>44</v>
      </c>
      <c r="C2094" s="389" t="s">
        <v>60</v>
      </c>
      <c r="D2094" s="389">
        <v>425</v>
      </c>
      <c r="E2094" s="389">
        <v>0.36799999999999999</v>
      </c>
      <c r="F2094" s="390"/>
      <c r="G2094" s="390"/>
      <c r="H2094" s="390" t="s">
        <v>100</v>
      </c>
      <c r="I2094" s="390"/>
      <c r="J2094" s="389">
        <v>74.810606100000001</v>
      </c>
      <c r="K2094" s="389">
        <v>5.6818181799999996</v>
      </c>
      <c r="L2094" s="389">
        <v>11.363636400000001</v>
      </c>
      <c r="M2094" s="389">
        <v>4</v>
      </c>
      <c r="N2094" s="389">
        <v>77.651515200000006</v>
      </c>
      <c r="O2094" s="389">
        <v>14.2045455</v>
      </c>
      <c r="P2094" s="389">
        <v>28.409090899999999</v>
      </c>
      <c r="Q2094" s="389">
        <v>4</v>
      </c>
      <c r="R2094" s="389">
        <v>3.7271390000000001E-2</v>
      </c>
      <c r="S2094" s="389">
        <v>3.9230530999999999E-2</v>
      </c>
      <c r="T2094" s="392">
        <f t="shared" si="32"/>
        <v>1.8633540421557841E-2</v>
      </c>
      <c r="U2094" s="389"/>
    </row>
    <row r="2095" spans="1:21">
      <c r="A2095" s="389" t="s">
        <v>2299</v>
      </c>
      <c r="B2095" s="389" t="s">
        <v>44</v>
      </c>
      <c r="C2095" s="389" t="s">
        <v>60</v>
      </c>
      <c r="D2095" s="389">
        <v>790</v>
      </c>
      <c r="E2095" s="389">
        <v>0.68400000000000005</v>
      </c>
      <c r="F2095" s="390"/>
      <c r="G2095" s="390"/>
      <c r="H2095" s="390" t="s">
        <v>100</v>
      </c>
      <c r="I2095" s="390"/>
      <c r="J2095" s="389">
        <v>181.81818200000001</v>
      </c>
      <c r="K2095" s="389">
        <v>18.939393899999999</v>
      </c>
      <c r="L2095" s="389">
        <v>37.878787899999999</v>
      </c>
      <c r="M2095" s="389">
        <v>4</v>
      </c>
      <c r="N2095" s="389">
        <v>201.704545</v>
      </c>
      <c r="O2095" s="389">
        <v>20.8333333</v>
      </c>
      <c r="P2095" s="389">
        <v>41.6666667</v>
      </c>
      <c r="Q2095" s="389">
        <v>4</v>
      </c>
      <c r="R2095" s="389">
        <v>0.10379679</v>
      </c>
      <c r="S2095" s="389">
        <v>2.1518771999999999E-2</v>
      </c>
      <c r="T2095" s="392">
        <f t="shared" si="32"/>
        <v>5.1851850229464987E-2</v>
      </c>
      <c r="U2095" s="389"/>
    </row>
    <row r="2096" spans="1:21">
      <c r="A2096" s="389" t="s">
        <v>2299</v>
      </c>
      <c r="B2096" s="389" t="s">
        <v>44</v>
      </c>
      <c r="C2096" s="389" t="s">
        <v>60</v>
      </c>
      <c r="D2096" s="389">
        <v>1155</v>
      </c>
      <c r="E2096" s="389">
        <v>1</v>
      </c>
      <c r="F2096" s="390"/>
      <c r="G2096" s="390"/>
      <c r="H2096" s="390"/>
      <c r="I2096" s="390" t="s">
        <v>100</v>
      </c>
      <c r="J2096" s="389">
        <v>115.530303</v>
      </c>
      <c r="K2096" s="389">
        <v>7.5757575800000003</v>
      </c>
      <c r="L2096" s="389">
        <v>15.1515152</v>
      </c>
      <c r="M2096" s="389">
        <v>4</v>
      </c>
      <c r="N2096" s="389">
        <v>129.734848</v>
      </c>
      <c r="O2096" s="389">
        <v>16.098484800000001</v>
      </c>
      <c r="P2096" s="389">
        <v>32.196969699999997</v>
      </c>
      <c r="Q2096" s="389">
        <v>4</v>
      </c>
      <c r="R2096" s="389">
        <v>0.11595988</v>
      </c>
      <c r="S2096" s="389">
        <v>1.9697650000000001E-2</v>
      </c>
      <c r="T2096" s="392">
        <f t="shared" si="32"/>
        <v>5.7915056183420022E-2</v>
      </c>
      <c r="U2096" s="389"/>
    </row>
    <row r="2097" spans="1:21">
      <c r="A2097" s="389" t="s">
        <v>1735</v>
      </c>
      <c r="B2097" s="389" t="s">
        <v>44</v>
      </c>
      <c r="C2097" s="389" t="s">
        <v>60</v>
      </c>
      <c r="D2097" s="389">
        <v>0</v>
      </c>
      <c r="E2097" s="389">
        <v>0</v>
      </c>
      <c r="F2097" s="390" t="s">
        <v>100</v>
      </c>
      <c r="G2097" s="390"/>
      <c r="H2097" s="390"/>
      <c r="I2097" s="390"/>
      <c r="J2097" s="389">
        <v>6.85555556</v>
      </c>
      <c r="K2097" s="389"/>
      <c r="L2097" s="389">
        <v>2.74075325</v>
      </c>
      <c r="M2097" s="389">
        <v>5</v>
      </c>
      <c r="N2097" s="389">
        <v>6.6126982099999996</v>
      </c>
      <c r="O2097" s="389"/>
      <c r="P2097" s="389">
        <v>1.73168108</v>
      </c>
      <c r="Q2097" s="389">
        <v>5</v>
      </c>
      <c r="R2097" s="389">
        <v>-3.6067580000000002E-2</v>
      </c>
      <c r="S2097" s="389">
        <v>4.5681122999999997E-2</v>
      </c>
      <c r="T2097" s="392">
        <f t="shared" si="32"/>
        <v>-1.8031836505854642E-2</v>
      </c>
      <c r="U2097" s="389"/>
    </row>
    <row r="2098" spans="1:21">
      <c r="A2098" s="389" t="s">
        <v>1735</v>
      </c>
      <c r="B2098" s="389" t="s">
        <v>44</v>
      </c>
      <c r="C2098" s="389" t="s">
        <v>60</v>
      </c>
      <c r="D2098" s="389">
        <v>30</v>
      </c>
      <c r="E2098" s="389">
        <v>1.6299999999999999E-2</v>
      </c>
      <c r="F2098" s="390"/>
      <c r="G2098" s="390" t="s">
        <v>100</v>
      </c>
      <c r="H2098" s="390"/>
      <c r="I2098" s="390"/>
      <c r="J2098" s="389">
        <v>6.8222222199999996</v>
      </c>
      <c r="K2098" s="389"/>
      <c r="L2098" s="389">
        <v>2.9292453599999999</v>
      </c>
      <c r="M2098" s="389">
        <v>5</v>
      </c>
      <c r="N2098" s="389">
        <v>5.4333293300000003</v>
      </c>
      <c r="O2098" s="389"/>
      <c r="P2098" s="389">
        <v>1.66962663</v>
      </c>
      <c r="Q2098" s="389">
        <v>5</v>
      </c>
      <c r="R2098" s="389">
        <v>-0.22763317</v>
      </c>
      <c r="S2098" s="389">
        <v>5.5757267999999999E-2</v>
      </c>
      <c r="T2098" s="392">
        <f t="shared" si="32"/>
        <v>-0.11332765272404238</v>
      </c>
      <c r="U2098" s="389"/>
    </row>
    <row r="2099" spans="1:21">
      <c r="A2099" s="389" t="s">
        <v>1735</v>
      </c>
      <c r="B2099" s="389" t="s">
        <v>44</v>
      </c>
      <c r="C2099" s="389" t="s">
        <v>60</v>
      </c>
      <c r="D2099" s="389">
        <v>1835</v>
      </c>
      <c r="E2099" s="389">
        <v>1</v>
      </c>
      <c r="F2099" s="390"/>
      <c r="G2099" s="390"/>
      <c r="H2099" s="390"/>
      <c r="I2099" s="390" t="s">
        <v>100</v>
      </c>
      <c r="J2099" s="389">
        <v>7.1944444399999998</v>
      </c>
      <c r="K2099" s="389"/>
      <c r="L2099" s="389">
        <v>3.3373240000000002</v>
      </c>
      <c r="M2099" s="389">
        <v>5</v>
      </c>
      <c r="N2099" s="389">
        <v>5.9999999800000001</v>
      </c>
      <c r="O2099" s="389"/>
      <c r="P2099" s="389">
        <v>2.0053939600000001</v>
      </c>
      <c r="Q2099" s="389">
        <v>5</v>
      </c>
      <c r="R2099" s="389">
        <v>-0.18154966</v>
      </c>
      <c r="S2099" s="389">
        <v>6.5378280999999996E-2</v>
      </c>
      <c r="T2099" s="392">
        <f t="shared" si="32"/>
        <v>-9.0526317136132947E-2</v>
      </c>
      <c r="U2099" s="389"/>
    </row>
    <row r="2100" spans="1:21">
      <c r="A2100" s="389" t="s">
        <v>1749</v>
      </c>
      <c r="B2100" s="389" t="s">
        <v>44</v>
      </c>
      <c r="C2100" s="389" t="s">
        <v>60</v>
      </c>
      <c r="D2100" s="389">
        <v>0</v>
      </c>
      <c r="E2100" s="389">
        <v>0</v>
      </c>
      <c r="F2100" s="390" t="s">
        <v>100</v>
      </c>
      <c r="G2100" s="390"/>
      <c r="H2100" s="390"/>
      <c r="I2100" s="390"/>
      <c r="J2100" s="389">
        <v>3.46666667</v>
      </c>
      <c r="K2100" s="389"/>
      <c r="L2100" s="389">
        <v>1.8773544900000001</v>
      </c>
      <c r="M2100" s="389">
        <v>5</v>
      </c>
      <c r="N2100" s="389">
        <v>4.2923371599999998</v>
      </c>
      <c r="O2100" s="389"/>
      <c r="P2100" s="389">
        <v>1.41709233</v>
      </c>
      <c r="Q2100" s="389">
        <v>5</v>
      </c>
      <c r="R2100" s="389">
        <v>0.21363786000000001</v>
      </c>
      <c r="S2100" s="389">
        <v>8.0453205999999999E-2</v>
      </c>
      <c r="T2100" s="392">
        <f t="shared" si="32"/>
        <v>0.10641449702699785</v>
      </c>
      <c r="U2100" s="389"/>
    </row>
    <row r="2101" spans="1:21">
      <c r="A2101" s="389" t="s">
        <v>1749</v>
      </c>
      <c r="B2101" s="389" t="s">
        <v>44</v>
      </c>
      <c r="C2101" s="389" t="s">
        <v>60</v>
      </c>
      <c r="D2101" s="389">
        <v>30</v>
      </c>
      <c r="E2101" s="389">
        <v>1.6299999999999999E-2</v>
      </c>
      <c r="F2101" s="390"/>
      <c r="G2101" s="390" t="s">
        <v>100</v>
      </c>
      <c r="H2101" s="390"/>
      <c r="I2101" s="390"/>
      <c r="J2101" s="389">
        <v>1.85</v>
      </c>
      <c r="K2101" s="389"/>
      <c r="L2101" s="389">
        <v>1.2303392099999999</v>
      </c>
      <c r="M2101" s="389">
        <v>5</v>
      </c>
      <c r="N2101" s="389">
        <v>1.56666667</v>
      </c>
      <c r="O2101" s="389"/>
      <c r="P2101" s="389">
        <v>0.64627374000000004</v>
      </c>
      <c r="Q2101" s="389">
        <v>5</v>
      </c>
      <c r="R2101" s="389">
        <v>-0.16623541999999999</v>
      </c>
      <c r="S2101" s="389">
        <v>0.122491578</v>
      </c>
      <c r="T2101" s="392">
        <f t="shared" si="32"/>
        <v>-8.2926828211778714E-2</v>
      </c>
      <c r="U2101" s="389"/>
    </row>
    <row r="2102" spans="1:21">
      <c r="A2102" s="389" t="s">
        <v>1749</v>
      </c>
      <c r="B2102" s="389" t="s">
        <v>44</v>
      </c>
      <c r="C2102" s="389" t="s">
        <v>60</v>
      </c>
      <c r="D2102" s="389">
        <v>1835</v>
      </c>
      <c r="E2102" s="389">
        <v>1</v>
      </c>
      <c r="F2102" s="390"/>
      <c r="G2102" s="390"/>
      <c r="H2102" s="390"/>
      <c r="I2102" s="390" t="s">
        <v>100</v>
      </c>
      <c r="J2102" s="389">
        <v>1.2</v>
      </c>
      <c r="K2102" s="389"/>
      <c r="L2102" s="389">
        <v>0.89265693999999995</v>
      </c>
      <c r="M2102" s="389">
        <v>5</v>
      </c>
      <c r="N2102" s="389">
        <v>1.84444444</v>
      </c>
      <c r="O2102" s="389"/>
      <c r="P2102" s="389">
        <v>0.53669370000000005</v>
      </c>
      <c r="Q2102" s="389">
        <v>5</v>
      </c>
      <c r="R2102" s="389">
        <v>0.42985656</v>
      </c>
      <c r="S2102" s="389">
        <v>0.127605424</v>
      </c>
      <c r="T2102" s="392">
        <f t="shared" si="32"/>
        <v>0.2116788309659545</v>
      </c>
      <c r="U2102" s="389"/>
    </row>
    <row r="2103" spans="1:21">
      <c r="A2103" s="389" t="s">
        <v>1751</v>
      </c>
      <c r="B2103" s="389" t="s">
        <v>44</v>
      </c>
      <c r="C2103" s="389" t="s">
        <v>60</v>
      </c>
      <c r="D2103" s="389">
        <v>0</v>
      </c>
      <c r="E2103" s="389">
        <v>0</v>
      </c>
      <c r="F2103" s="390" t="s">
        <v>100</v>
      </c>
      <c r="G2103" s="390"/>
      <c r="H2103" s="390"/>
      <c r="I2103" s="390"/>
      <c r="J2103" s="389">
        <v>4.3553968300000001</v>
      </c>
      <c r="K2103" s="389"/>
      <c r="L2103" s="389">
        <v>1.8687441499999999</v>
      </c>
      <c r="M2103" s="389">
        <v>5</v>
      </c>
      <c r="N2103" s="389">
        <v>4.5055555600000003</v>
      </c>
      <c r="O2103" s="389"/>
      <c r="P2103" s="389">
        <v>1.9505262000000001</v>
      </c>
      <c r="Q2103" s="389">
        <v>5</v>
      </c>
      <c r="R2103" s="389">
        <v>3.3895479999999999E-2</v>
      </c>
      <c r="S2103" s="389">
        <v>7.4302409E-2</v>
      </c>
      <c r="T2103" s="392">
        <f t="shared" si="32"/>
        <v>1.6946116330504312E-2</v>
      </c>
      <c r="U2103" s="389"/>
    </row>
    <row r="2104" spans="1:21">
      <c r="A2104" s="389" t="s">
        <v>1751</v>
      </c>
      <c r="B2104" s="389" t="s">
        <v>44</v>
      </c>
      <c r="C2104" s="389" t="s">
        <v>60</v>
      </c>
      <c r="D2104" s="389">
        <v>30</v>
      </c>
      <c r="E2104" s="389">
        <v>1.6299999999999999E-2</v>
      </c>
      <c r="F2104" s="390"/>
      <c r="G2104" s="390" t="s">
        <v>100</v>
      </c>
      <c r="H2104" s="390"/>
      <c r="I2104" s="390"/>
      <c r="J2104" s="389">
        <v>1.1722222200000001</v>
      </c>
      <c r="K2104" s="389"/>
      <c r="L2104" s="389">
        <v>0.47523547999999999</v>
      </c>
      <c r="M2104" s="389">
        <v>5</v>
      </c>
      <c r="N2104" s="389">
        <v>3.8888890000000002E-2</v>
      </c>
      <c r="O2104" s="389"/>
      <c r="P2104" s="389">
        <v>6.0858059999999999E-2</v>
      </c>
      <c r="Q2104" s="389">
        <v>5</v>
      </c>
      <c r="R2104" s="389">
        <v>-3.4059479800000001</v>
      </c>
      <c r="S2104" s="389">
        <v>0.52266804499999997</v>
      </c>
      <c r="T2104" s="392">
        <f t="shared" si="32"/>
        <v>-0.93577981461998161</v>
      </c>
      <c r="U2104" s="389"/>
    </row>
    <row r="2105" spans="1:21">
      <c r="A2105" s="389" t="s">
        <v>1751</v>
      </c>
      <c r="B2105" s="389" t="s">
        <v>44</v>
      </c>
      <c r="C2105" s="389" t="s">
        <v>60</v>
      </c>
      <c r="D2105" s="389">
        <v>1835</v>
      </c>
      <c r="E2105" s="389">
        <v>1</v>
      </c>
      <c r="F2105" s="390"/>
      <c r="G2105" s="390"/>
      <c r="H2105" s="390"/>
      <c r="I2105" s="390" t="s">
        <v>100</v>
      </c>
      <c r="J2105" s="389">
        <v>2.4500000000000002</v>
      </c>
      <c r="K2105" s="389"/>
      <c r="L2105" s="389">
        <v>1.26661793</v>
      </c>
      <c r="M2105" s="389">
        <v>5</v>
      </c>
      <c r="N2105" s="389">
        <v>2.1277777800000002</v>
      </c>
      <c r="O2105" s="389"/>
      <c r="P2105" s="389">
        <v>0.92057248999999997</v>
      </c>
      <c r="Q2105" s="389">
        <v>5</v>
      </c>
      <c r="R2105" s="389">
        <v>-0.14100989</v>
      </c>
      <c r="S2105" s="389">
        <v>9.0891438000000005E-2</v>
      </c>
      <c r="T2105" s="392">
        <f t="shared" si="32"/>
        <v>-7.038834899495712E-2</v>
      </c>
      <c r="U2105" s="389"/>
    </row>
    <row r="2106" spans="1:21">
      <c r="A2106" s="389" t="s">
        <v>1753</v>
      </c>
      <c r="B2106" s="389" t="s">
        <v>44</v>
      </c>
      <c r="C2106" s="389" t="s">
        <v>60</v>
      </c>
      <c r="D2106" s="389">
        <v>0</v>
      </c>
      <c r="E2106" s="389">
        <v>0</v>
      </c>
      <c r="F2106" s="390" t="s">
        <v>100</v>
      </c>
      <c r="G2106" s="390"/>
      <c r="H2106" s="390"/>
      <c r="I2106" s="390"/>
      <c r="J2106" s="389">
        <v>4.2666666700000002</v>
      </c>
      <c r="K2106" s="389"/>
      <c r="L2106" s="389">
        <v>1.26054197</v>
      </c>
      <c r="M2106" s="389">
        <v>5</v>
      </c>
      <c r="N2106" s="389">
        <v>4.3684017500000003</v>
      </c>
      <c r="O2106" s="389"/>
      <c r="P2106" s="389">
        <v>1.6779793300000001</v>
      </c>
      <c r="Q2106" s="389">
        <v>5</v>
      </c>
      <c r="R2106" s="389">
        <v>2.3564330000000001E-2</v>
      </c>
      <c r="S2106" s="389">
        <v>4.6966145000000001E-2</v>
      </c>
      <c r="T2106" s="392">
        <f t="shared" si="32"/>
        <v>1.1781618286239368E-2</v>
      </c>
      <c r="U2106" s="389"/>
    </row>
    <row r="2107" spans="1:21">
      <c r="A2107" s="389" t="s">
        <v>1753</v>
      </c>
      <c r="B2107" s="389" t="s">
        <v>44</v>
      </c>
      <c r="C2107" s="389" t="s">
        <v>60</v>
      </c>
      <c r="D2107" s="389">
        <v>30</v>
      </c>
      <c r="E2107" s="389">
        <v>1.6299999999999999E-2</v>
      </c>
      <c r="F2107" s="390"/>
      <c r="G2107" s="390" t="s">
        <v>100</v>
      </c>
      <c r="H2107" s="390"/>
      <c r="I2107" s="390"/>
      <c r="J2107" s="389">
        <v>1.3</v>
      </c>
      <c r="K2107" s="389"/>
      <c r="L2107" s="389">
        <v>0.65745956999999999</v>
      </c>
      <c r="M2107" s="389">
        <v>5</v>
      </c>
      <c r="N2107" s="389">
        <v>0.21111110999999999</v>
      </c>
      <c r="O2107" s="389"/>
      <c r="P2107" s="389">
        <v>0.44122095</v>
      </c>
      <c r="Q2107" s="389">
        <v>5</v>
      </c>
      <c r="R2107" s="389">
        <v>-1.8177349599999999</v>
      </c>
      <c r="S2107" s="389">
        <v>0.92476916899999995</v>
      </c>
      <c r="T2107" s="392">
        <f t="shared" si="32"/>
        <v>-0.72058823655925597</v>
      </c>
      <c r="U2107" s="389"/>
    </row>
    <row r="2108" spans="1:21">
      <c r="A2108" s="389" t="s">
        <v>1753</v>
      </c>
      <c r="B2108" s="389" t="s">
        <v>44</v>
      </c>
      <c r="C2108" s="389" t="s">
        <v>60</v>
      </c>
      <c r="D2108" s="389">
        <v>1835</v>
      </c>
      <c r="E2108" s="389">
        <v>1</v>
      </c>
      <c r="F2108" s="390"/>
      <c r="G2108" s="390"/>
      <c r="H2108" s="390"/>
      <c r="I2108" s="390" t="s">
        <v>100</v>
      </c>
      <c r="J2108" s="389">
        <v>1.9166666699999999</v>
      </c>
      <c r="K2108" s="389"/>
      <c r="L2108" s="389">
        <v>1.30037388</v>
      </c>
      <c r="M2108" s="389">
        <v>5</v>
      </c>
      <c r="N2108" s="389">
        <v>0.83267974</v>
      </c>
      <c r="O2108" s="389"/>
      <c r="P2108" s="389">
        <v>0.69128520000000004</v>
      </c>
      <c r="Q2108" s="389">
        <v>5</v>
      </c>
      <c r="R2108" s="389">
        <v>-0.83369373999999996</v>
      </c>
      <c r="S2108" s="389">
        <v>0.22990469899999999</v>
      </c>
      <c r="T2108" s="392">
        <f t="shared" si="32"/>
        <v>-0.39427077143036338</v>
      </c>
      <c r="U2108" s="389"/>
    </row>
    <row r="2109" spans="1:21">
      <c r="A2109" s="389" t="s">
        <v>1737</v>
      </c>
      <c r="B2109" s="389" t="s">
        <v>44</v>
      </c>
      <c r="C2109" s="389" t="s">
        <v>60</v>
      </c>
      <c r="D2109" s="389">
        <v>0</v>
      </c>
      <c r="E2109" s="389">
        <v>0</v>
      </c>
      <c r="F2109" s="390" t="s">
        <v>100</v>
      </c>
      <c r="G2109" s="390"/>
      <c r="H2109" s="390"/>
      <c r="I2109" s="390"/>
      <c r="J2109" s="389">
        <v>6.2611111099999999</v>
      </c>
      <c r="K2109" s="389"/>
      <c r="L2109" s="389">
        <v>2.0052592900000001</v>
      </c>
      <c r="M2109" s="389">
        <v>5</v>
      </c>
      <c r="N2109" s="389">
        <v>7.1181992300000001</v>
      </c>
      <c r="O2109" s="389"/>
      <c r="P2109" s="389">
        <v>2.3311083500000001</v>
      </c>
      <c r="Q2109" s="389">
        <v>5</v>
      </c>
      <c r="R2109" s="389">
        <v>0.12829710999999999</v>
      </c>
      <c r="S2109" s="389">
        <v>4.1964220000000003E-2</v>
      </c>
      <c r="T2109" s="392">
        <f t="shared" si="32"/>
        <v>6.4060710023114711E-2</v>
      </c>
      <c r="U2109" s="389"/>
    </row>
    <row r="2110" spans="1:21">
      <c r="A2110" s="389" t="s">
        <v>1737</v>
      </c>
      <c r="B2110" s="389" t="s">
        <v>44</v>
      </c>
      <c r="C2110" s="389" t="s">
        <v>60</v>
      </c>
      <c r="D2110" s="389">
        <v>30</v>
      </c>
      <c r="E2110" s="389">
        <v>1.6299999999999999E-2</v>
      </c>
      <c r="F2110" s="390"/>
      <c r="G2110" s="390" t="s">
        <v>100</v>
      </c>
      <c r="H2110" s="390"/>
      <c r="I2110" s="390"/>
      <c r="J2110" s="389">
        <v>6.2444442699999998</v>
      </c>
      <c r="K2110" s="389"/>
      <c r="L2110" s="389">
        <v>2.0389153000000002</v>
      </c>
      <c r="M2110" s="389">
        <v>5</v>
      </c>
      <c r="N2110" s="389">
        <v>6.1999997100000002</v>
      </c>
      <c r="O2110" s="389"/>
      <c r="P2110" s="389">
        <v>1.70594918</v>
      </c>
      <c r="Q2110" s="389">
        <v>5</v>
      </c>
      <c r="R2110" s="389">
        <v>-7.1429099999999997E-3</v>
      </c>
      <c r="S2110" s="389">
        <v>3.6464477000000002E-2</v>
      </c>
      <c r="T2110" s="392">
        <f t="shared" si="32"/>
        <v>-3.5714379904339959E-3</v>
      </c>
      <c r="U2110" s="389"/>
    </row>
    <row r="2111" spans="1:21">
      <c r="A2111" s="389" t="s">
        <v>1737</v>
      </c>
      <c r="B2111" s="389" t="s">
        <v>44</v>
      </c>
      <c r="C2111" s="389" t="s">
        <v>60</v>
      </c>
      <c r="D2111" s="389">
        <v>1835</v>
      </c>
      <c r="E2111" s="389">
        <v>1</v>
      </c>
      <c r="F2111" s="390"/>
      <c r="G2111" s="390"/>
      <c r="H2111" s="390"/>
      <c r="I2111" s="390" t="s">
        <v>100</v>
      </c>
      <c r="J2111" s="389">
        <v>7.05</v>
      </c>
      <c r="K2111" s="389"/>
      <c r="L2111" s="389">
        <v>2.29611521</v>
      </c>
      <c r="M2111" s="389">
        <v>5</v>
      </c>
      <c r="N2111" s="389">
        <v>7.0111111099999999</v>
      </c>
      <c r="O2111" s="389"/>
      <c r="P2111" s="389">
        <v>1.90096223</v>
      </c>
      <c r="Q2111" s="389">
        <v>5</v>
      </c>
      <c r="R2111" s="389">
        <v>-5.5314200000000004E-3</v>
      </c>
      <c r="S2111" s="389">
        <v>3.5917717000000002E-2</v>
      </c>
      <c r="T2111" s="392">
        <f t="shared" ref="T2111:T2174" si="33">(N2111-J2111)/(J2111+N2111)</f>
        <v>-2.7657053340786777E-3</v>
      </c>
      <c r="U2111" s="389"/>
    </row>
    <row r="2112" spans="1:21">
      <c r="A2112" s="389" t="s">
        <v>1738</v>
      </c>
      <c r="B2112" s="389" t="s">
        <v>44</v>
      </c>
      <c r="C2112" s="389" t="s">
        <v>60</v>
      </c>
      <c r="D2112" s="389">
        <v>0</v>
      </c>
      <c r="E2112" s="389">
        <v>0</v>
      </c>
      <c r="F2112" s="390" t="s">
        <v>100</v>
      </c>
      <c r="G2112" s="390"/>
      <c r="H2112" s="390"/>
      <c r="I2112" s="390"/>
      <c r="J2112" s="389">
        <v>6.2666666900000001</v>
      </c>
      <c r="K2112" s="389"/>
      <c r="L2112" s="389">
        <v>2.4781140499999998</v>
      </c>
      <c r="M2112" s="389">
        <v>5</v>
      </c>
      <c r="N2112" s="389">
        <v>6.3598412700000004</v>
      </c>
      <c r="O2112" s="389"/>
      <c r="P2112" s="389">
        <v>1.7555766900000001</v>
      </c>
      <c r="Q2112" s="389">
        <v>5</v>
      </c>
      <c r="R2112" s="389">
        <v>1.4758830000000001E-2</v>
      </c>
      <c r="S2112" s="389">
        <v>4.6514870999999999E-2</v>
      </c>
      <c r="T2112" s="392">
        <f t="shared" si="33"/>
        <v>7.3792833533366207E-3</v>
      </c>
      <c r="U2112" s="389"/>
    </row>
    <row r="2113" spans="1:21">
      <c r="A2113" s="389" t="s">
        <v>1738</v>
      </c>
      <c r="B2113" s="389" t="s">
        <v>44</v>
      </c>
      <c r="C2113" s="389" t="s">
        <v>60</v>
      </c>
      <c r="D2113" s="389">
        <v>30</v>
      </c>
      <c r="E2113" s="389">
        <v>1.6299999999999999E-2</v>
      </c>
      <c r="F2113" s="390"/>
      <c r="G2113" s="390" t="s">
        <v>100</v>
      </c>
      <c r="H2113" s="390"/>
      <c r="I2113" s="390"/>
      <c r="J2113" s="389">
        <v>7.4555555599999996</v>
      </c>
      <c r="K2113" s="389"/>
      <c r="L2113" s="389">
        <v>1.2681704</v>
      </c>
      <c r="M2113" s="389">
        <v>5</v>
      </c>
      <c r="N2113" s="389">
        <v>5.05</v>
      </c>
      <c r="O2113" s="389"/>
      <c r="P2113" s="389">
        <v>0.24564100999999999</v>
      </c>
      <c r="Q2113" s="389">
        <v>5</v>
      </c>
      <c r="R2113" s="389">
        <v>-0.38957122</v>
      </c>
      <c r="S2113" s="389">
        <v>6.2598280000000003E-3</v>
      </c>
      <c r="T2113" s="392">
        <f t="shared" si="33"/>
        <v>-0.19235895186411053</v>
      </c>
      <c r="U2113" s="389"/>
    </row>
    <row r="2114" spans="1:21">
      <c r="A2114" s="389" t="s">
        <v>1738</v>
      </c>
      <c r="B2114" s="389" t="s">
        <v>44</v>
      </c>
      <c r="C2114" s="389" t="s">
        <v>60</v>
      </c>
      <c r="D2114" s="389">
        <v>1835</v>
      </c>
      <c r="E2114" s="389">
        <v>1</v>
      </c>
      <c r="F2114" s="390"/>
      <c r="G2114" s="390"/>
      <c r="H2114" s="390"/>
      <c r="I2114" s="390" t="s">
        <v>100</v>
      </c>
      <c r="J2114" s="389">
        <v>8.0444444500000003</v>
      </c>
      <c r="K2114" s="389"/>
      <c r="L2114" s="389">
        <v>1.9014695399999999</v>
      </c>
      <c r="M2114" s="389">
        <v>5</v>
      </c>
      <c r="N2114" s="389">
        <v>6.4055555599999998</v>
      </c>
      <c r="O2114" s="389"/>
      <c r="P2114" s="389">
        <v>0.33252216000000001</v>
      </c>
      <c r="Q2114" s="389">
        <v>5</v>
      </c>
      <c r="R2114" s="389">
        <v>-0.22781604999999999</v>
      </c>
      <c r="S2114" s="389">
        <v>1.1713166000000001E-2</v>
      </c>
      <c r="T2114" s="392">
        <f t="shared" si="33"/>
        <v>-0.11341791618448591</v>
      </c>
      <c r="U2114" s="389"/>
    </row>
    <row r="2115" spans="1:21">
      <c r="A2115" s="389" t="s">
        <v>1739</v>
      </c>
      <c r="B2115" s="389" t="s">
        <v>44</v>
      </c>
      <c r="C2115" s="389" t="s">
        <v>60</v>
      </c>
      <c r="D2115" s="389">
        <v>0</v>
      </c>
      <c r="E2115" s="389">
        <v>0</v>
      </c>
      <c r="F2115" s="390" t="s">
        <v>100</v>
      </c>
      <c r="G2115" s="390"/>
      <c r="H2115" s="390"/>
      <c r="I2115" s="390"/>
      <c r="J2115" s="389">
        <v>6.6055558400000001</v>
      </c>
      <c r="K2115" s="389"/>
      <c r="L2115" s="389">
        <v>1.16540888</v>
      </c>
      <c r="M2115" s="389">
        <v>5</v>
      </c>
      <c r="N2115" s="389">
        <v>6.7607881799999996</v>
      </c>
      <c r="O2115" s="389"/>
      <c r="P2115" s="389">
        <v>2.3362893200000001</v>
      </c>
      <c r="Q2115" s="389">
        <v>5</v>
      </c>
      <c r="R2115" s="389">
        <v>2.3228390000000002E-2</v>
      </c>
      <c r="S2115" s="389">
        <v>3.0108393000000001E-2</v>
      </c>
      <c r="T2115" s="392">
        <f t="shared" si="33"/>
        <v>1.1613672352568966E-2</v>
      </c>
      <c r="U2115" s="389"/>
    </row>
    <row r="2116" spans="1:21">
      <c r="A2116" s="389" t="s">
        <v>1739</v>
      </c>
      <c r="B2116" s="389" t="s">
        <v>44</v>
      </c>
      <c r="C2116" s="389" t="s">
        <v>60</v>
      </c>
      <c r="D2116" s="389">
        <v>30</v>
      </c>
      <c r="E2116" s="389">
        <v>1.6299999999999999E-2</v>
      </c>
      <c r="F2116" s="390"/>
      <c r="G2116" s="390" t="s">
        <v>100</v>
      </c>
      <c r="H2116" s="390"/>
      <c r="I2116" s="390"/>
      <c r="J2116" s="389">
        <v>7.6388888899999996</v>
      </c>
      <c r="K2116" s="389"/>
      <c r="L2116" s="389">
        <v>0.82962135999999997</v>
      </c>
      <c r="M2116" s="389">
        <v>5</v>
      </c>
      <c r="N2116" s="389">
        <v>5.1666666699999997</v>
      </c>
      <c r="O2116" s="389"/>
      <c r="P2116" s="389">
        <v>1.05920422</v>
      </c>
      <c r="Q2116" s="389">
        <v>5</v>
      </c>
      <c r="R2116" s="389">
        <v>-0.39102441999999998</v>
      </c>
      <c r="S2116" s="389">
        <v>1.0764604000000001E-2</v>
      </c>
      <c r="T2116" s="392">
        <f t="shared" si="33"/>
        <v>-0.1930585680891771</v>
      </c>
      <c r="U2116" s="389"/>
    </row>
    <row r="2117" spans="1:21">
      <c r="A2117" s="389" t="s">
        <v>1739</v>
      </c>
      <c r="B2117" s="389" t="s">
        <v>44</v>
      </c>
      <c r="C2117" s="389" t="s">
        <v>60</v>
      </c>
      <c r="D2117" s="389">
        <v>1835</v>
      </c>
      <c r="E2117" s="389">
        <v>1</v>
      </c>
      <c r="F2117" s="390"/>
      <c r="G2117" s="390"/>
      <c r="H2117" s="390"/>
      <c r="I2117" s="390" t="s">
        <v>100</v>
      </c>
      <c r="J2117" s="389">
        <v>8.3388888899999998</v>
      </c>
      <c r="K2117" s="389"/>
      <c r="L2117" s="389">
        <v>0.74000542000000002</v>
      </c>
      <c r="M2117" s="389">
        <v>5</v>
      </c>
      <c r="N2117" s="389">
        <v>6.5362745100000001</v>
      </c>
      <c r="O2117" s="389"/>
      <c r="P2117" s="389">
        <v>1.09256277</v>
      </c>
      <c r="Q2117" s="389">
        <v>5</v>
      </c>
      <c r="R2117" s="389">
        <v>-0.24356262000000001</v>
      </c>
      <c r="S2117" s="389">
        <v>7.1630849999999996E-3</v>
      </c>
      <c r="T2117" s="392">
        <f t="shared" si="33"/>
        <v>-0.12118282882190051</v>
      </c>
      <c r="U2117" s="389"/>
    </row>
    <row r="2118" spans="1:21">
      <c r="A2118" s="389" t="s">
        <v>1740</v>
      </c>
      <c r="B2118" s="389" t="s">
        <v>44</v>
      </c>
      <c r="C2118" s="389" t="s">
        <v>60</v>
      </c>
      <c r="D2118" s="389">
        <v>0</v>
      </c>
      <c r="E2118" s="389">
        <v>0</v>
      </c>
      <c r="F2118" s="390" t="s">
        <v>100</v>
      </c>
      <c r="G2118" s="390"/>
      <c r="H2118" s="390"/>
      <c r="I2118" s="390"/>
      <c r="J2118" s="389">
        <v>3.3055555600000002</v>
      </c>
      <c r="K2118" s="389"/>
      <c r="L2118" s="389">
        <v>1.46183442</v>
      </c>
      <c r="M2118" s="389">
        <v>5</v>
      </c>
      <c r="N2118" s="389">
        <v>4.05095238</v>
      </c>
      <c r="O2118" s="389"/>
      <c r="P2118" s="389">
        <v>1.36664597</v>
      </c>
      <c r="Q2118" s="389">
        <v>5</v>
      </c>
      <c r="R2118" s="389">
        <v>0.20334745000000001</v>
      </c>
      <c r="S2118" s="389">
        <v>6.1877379000000003E-2</v>
      </c>
      <c r="T2118" s="392">
        <f t="shared" si="33"/>
        <v>0.10132481689403298</v>
      </c>
      <c r="U2118" s="389"/>
    </row>
    <row r="2119" spans="1:21">
      <c r="A2119" s="389" t="s">
        <v>1740</v>
      </c>
      <c r="B2119" s="389" t="s">
        <v>44</v>
      </c>
      <c r="C2119" s="389" t="s">
        <v>60</v>
      </c>
      <c r="D2119" s="389">
        <v>30</v>
      </c>
      <c r="E2119" s="389">
        <v>1.6299999999999999E-2</v>
      </c>
      <c r="F2119" s="390"/>
      <c r="G2119" s="390" t="s">
        <v>100</v>
      </c>
      <c r="H2119" s="390"/>
      <c r="I2119" s="390"/>
      <c r="J2119" s="389">
        <v>2.14444444</v>
      </c>
      <c r="K2119" s="389"/>
      <c r="L2119" s="389">
        <v>0.91675083999999996</v>
      </c>
      <c r="M2119" s="389">
        <v>5</v>
      </c>
      <c r="N2119" s="389">
        <v>2.1722222200000001</v>
      </c>
      <c r="O2119" s="389"/>
      <c r="P2119" s="389">
        <v>0.88069136999999997</v>
      </c>
      <c r="Q2119" s="389">
        <v>5</v>
      </c>
      <c r="R2119" s="389">
        <v>1.287019E-2</v>
      </c>
      <c r="S2119" s="389">
        <v>6.9426559999999998E-2</v>
      </c>
      <c r="T2119" s="392">
        <f t="shared" si="33"/>
        <v>6.4350069597452044E-3</v>
      </c>
      <c r="U2119" s="389"/>
    </row>
    <row r="2120" spans="1:21">
      <c r="A2120" s="389" t="s">
        <v>1740</v>
      </c>
      <c r="B2120" s="389" t="s">
        <v>44</v>
      </c>
      <c r="C2120" s="389" t="s">
        <v>60</v>
      </c>
      <c r="D2120" s="389">
        <v>1835</v>
      </c>
      <c r="E2120" s="389">
        <v>1</v>
      </c>
      <c r="F2120" s="390"/>
      <c r="G2120" s="390"/>
      <c r="H2120" s="390"/>
      <c r="I2120" s="390" t="s">
        <v>100</v>
      </c>
      <c r="J2120" s="389">
        <v>2.7611111099999999</v>
      </c>
      <c r="K2120" s="389"/>
      <c r="L2120" s="389">
        <v>1.28344155</v>
      </c>
      <c r="M2120" s="389">
        <v>5</v>
      </c>
      <c r="N2120" s="389">
        <v>2.4944444400000001</v>
      </c>
      <c r="O2120" s="389"/>
      <c r="P2120" s="389">
        <v>0.78724397999999995</v>
      </c>
      <c r="Q2120" s="389">
        <v>5</v>
      </c>
      <c r="R2120" s="389">
        <v>-0.10156714</v>
      </c>
      <c r="S2120" s="389">
        <v>6.3133536000000004E-2</v>
      </c>
      <c r="T2120" s="392">
        <f t="shared" si="33"/>
        <v>-5.073995840458765E-2</v>
      </c>
      <c r="U2120" s="389"/>
    </row>
    <row r="2121" spans="1:21">
      <c r="A2121" s="389" t="s">
        <v>1742</v>
      </c>
      <c r="B2121" s="389" t="s">
        <v>44</v>
      </c>
      <c r="C2121" s="389" t="s">
        <v>60</v>
      </c>
      <c r="D2121" s="389">
        <v>0</v>
      </c>
      <c r="E2121" s="389">
        <v>0</v>
      </c>
      <c r="F2121" s="390" t="s">
        <v>100</v>
      </c>
      <c r="G2121" s="390"/>
      <c r="H2121" s="390"/>
      <c r="I2121" s="390"/>
      <c r="J2121" s="389">
        <v>2.9777777799999998</v>
      </c>
      <c r="K2121" s="389"/>
      <c r="L2121" s="389">
        <v>1.6677542700000001</v>
      </c>
      <c r="M2121" s="389">
        <v>5</v>
      </c>
      <c r="N2121" s="389">
        <v>2.5616858200000001</v>
      </c>
      <c r="O2121" s="389"/>
      <c r="P2121" s="389">
        <v>1.04609928</v>
      </c>
      <c r="Q2121" s="389">
        <v>5</v>
      </c>
      <c r="R2121" s="389">
        <v>-0.15051174</v>
      </c>
      <c r="S2121" s="389">
        <v>9.6087117E-2</v>
      </c>
      <c r="T2121" s="392">
        <f t="shared" si="33"/>
        <v>-7.5114124768325893E-2</v>
      </c>
      <c r="U2121" s="389"/>
    </row>
    <row r="2122" spans="1:21">
      <c r="A2122" s="389" t="s">
        <v>1742</v>
      </c>
      <c r="B2122" s="389" t="s">
        <v>44</v>
      </c>
      <c r="C2122" s="389" t="s">
        <v>60</v>
      </c>
      <c r="D2122" s="389">
        <v>30</v>
      </c>
      <c r="E2122" s="389">
        <v>1.6299999999999999E-2</v>
      </c>
      <c r="F2122" s="390"/>
      <c r="G2122" s="390" t="s">
        <v>100</v>
      </c>
      <c r="H2122" s="390"/>
      <c r="I2122" s="390"/>
      <c r="J2122" s="389">
        <v>2.3111111100000001</v>
      </c>
      <c r="K2122" s="389"/>
      <c r="L2122" s="389">
        <v>0.76361106000000001</v>
      </c>
      <c r="M2122" s="389">
        <v>5</v>
      </c>
      <c r="N2122" s="389">
        <v>1.38888889</v>
      </c>
      <c r="O2122" s="389"/>
      <c r="P2122" s="389">
        <v>0.47669451000000002</v>
      </c>
      <c r="Q2122" s="389">
        <v>5</v>
      </c>
      <c r="R2122" s="389">
        <v>-0.50922434000000005</v>
      </c>
      <c r="S2122" s="389">
        <v>4.5393972999999997E-2</v>
      </c>
      <c r="T2122" s="392">
        <f t="shared" si="33"/>
        <v>-0.24924924864864867</v>
      </c>
      <c r="U2122" s="389"/>
    </row>
    <row r="2123" spans="1:21">
      <c r="A2123" s="389" t="s">
        <v>1742</v>
      </c>
      <c r="B2123" s="389" t="s">
        <v>44</v>
      </c>
      <c r="C2123" s="389" t="s">
        <v>60</v>
      </c>
      <c r="D2123" s="389">
        <v>1835</v>
      </c>
      <c r="E2123" s="389">
        <v>1</v>
      </c>
      <c r="F2123" s="390"/>
      <c r="G2123" s="390"/>
      <c r="H2123" s="390"/>
      <c r="I2123" s="390" t="s">
        <v>100</v>
      </c>
      <c r="J2123" s="389">
        <v>1.78333333</v>
      </c>
      <c r="K2123" s="389"/>
      <c r="L2123" s="389">
        <v>1.0286032700000001</v>
      </c>
      <c r="M2123" s="389">
        <v>5</v>
      </c>
      <c r="N2123" s="389">
        <v>1.57222222</v>
      </c>
      <c r="O2123" s="389"/>
      <c r="P2123" s="389">
        <v>0.78287023</v>
      </c>
      <c r="Q2123" s="389">
        <v>5</v>
      </c>
      <c r="R2123" s="389">
        <v>-0.12599423000000001</v>
      </c>
      <c r="S2123" s="389">
        <v>0.116125204</v>
      </c>
      <c r="T2123" s="392">
        <f t="shared" si="33"/>
        <v>-6.2913907057804488E-2</v>
      </c>
      <c r="U2123" s="389"/>
    </row>
    <row r="2124" spans="1:21">
      <c r="A2124" s="389" t="s">
        <v>1743</v>
      </c>
      <c r="B2124" s="389" t="s">
        <v>44</v>
      </c>
      <c r="C2124" s="389" t="s">
        <v>60</v>
      </c>
      <c r="D2124" s="389">
        <v>0</v>
      </c>
      <c r="E2124" s="389">
        <v>0</v>
      </c>
      <c r="F2124" s="390" t="s">
        <v>100</v>
      </c>
      <c r="G2124" s="390"/>
      <c r="H2124" s="390"/>
      <c r="I2124" s="390"/>
      <c r="J2124" s="389">
        <v>2.9</v>
      </c>
      <c r="K2124" s="389"/>
      <c r="L2124" s="389">
        <v>1.2080299699999999</v>
      </c>
      <c r="M2124" s="389">
        <v>5</v>
      </c>
      <c r="N2124" s="389">
        <v>3.6663492099999999</v>
      </c>
      <c r="O2124" s="389"/>
      <c r="P2124" s="389">
        <v>1.2919070699999999</v>
      </c>
      <c r="Q2124" s="389">
        <v>5</v>
      </c>
      <c r="R2124" s="389">
        <v>0.23448566000000001</v>
      </c>
      <c r="S2124" s="389">
        <v>5.9537543999999998E-2</v>
      </c>
      <c r="T2124" s="392">
        <f t="shared" si="33"/>
        <v>0.11670856749941266</v>
      </c>
      <c r="U2124" s="389"/>
    </row>
    <row r="2125" spans="1:21">
      <c r="A2125" s="389" t="s">
        <v>1743</v>
      </c>
      <c r="B2125" s="389" t="s">
        <v>44</v>
      </c>
      <c r="C2125" s="389" t="s">
        <v>60</v>
      </c>
      <c r="D2125" s="389">
        <v>30</v>
      </c>
      <c r="E2125" s="389">
        <v>1.6299999999999999E-2</v>
      </c>
      <c r="F2125" s="390"/>
      <c r="G2125" s="390" t="s">
        <v>100</v>
      </c>
      <c r="H2125" s="390"/>
      <c r="I2125" s="390"/>
      <c r="J2125" s="389">
        <v>0.31666666999999998</v>
      </c>
      <c r="K2125" s="389"/>
      <c r="L2125" s="389">
        <v>0.17633967</v>
      </c>
      <c r="M2125" s="389">
        <v>5</v>
      </c>
      <c r="N2125" s="389">
        <v>7.2222229999999998E-2</v>
      </c>
      <c r="O2125" s="389"/>
      <c r="P2125" s="389">
        <v>6.3949259999999994E-2</v>
      </c>
      <c r="Q2125" s="389">
        <v>5</v>
      </c>
      <c r="R2125" s="389">
        <v>-1.4781018500000001</v>
      </c>
      <c r="S2125" s="389">
        <v>0.21882383799999999</v>
      </c>
      <c r="T2125" s="392">
        <f t="shared" si="33"/>
        <v>-0.62857139918367433</v>
      </c>
      <c r="U2125" s="389"/>
    </row>
    <row r="2126" spans="1:21">
      <c r="A2126" s="389" t="s">
        <v>1743</v>
      </c>
      <c r="B2126" s="389" t="s">
        <v>44</v>
      </c>
      <c r="C2126" s="389" t="s">
        <v>60</v>
      </c>
      <c r="D2126" s="389">
        <v>1835</v>
      </c>
      <c r="E2126" s="389">
        <v>1</v>
      </c>
      <c r="F2126" s="390"/>
      <c r="G2126" s="390"/>
      <c r="H2126" s="390"/>
      <c r="I2126" s="390" t="s">
        <v>100</v>
      </c>
      <c r="J2126" s="389">
        <v>1.8333333300000001</v>
      </c>
      <c r="K2126" s="389"/>
      <c r="L2126" s="389">
        <v>0.43212081000000002</v>
      </c>
      <c r="M2126" s="389">
        <v>5</v>
      </c>
      <c r="N2126" s="389">
        <v>1.53888889</v>
      </c>
      <c r="O2126" s="389"/>
      <c r="P2126" s="389">
        <v>0.36620341000000001</v>
      </c>
      <c r="Q2126" s="389">
        <v>5</v>
      </c>
      <c r="R2126" s="389">
        <v>-0.17507515000000001</v>
      </c>
      <c r="S2126" s="389">
        <v>2.2436686000000001E-2</v>
      </c>
      <c r="T2126" s="392">
        <f t="shared" si="33"/>
        <v>-8.7314661013057474E-2</v>
      </c>
      <c r="U2126" s="389"/>
    </row>
    <row r="2127" spans="1:21">
      <c r="A2127" s="389" t="s">
        <v>1745</v>
      </c>
      <c r="B2127" s="389" t="s">
        <v>44</v>
      </c>
      <c r="C2127" s="389" t="s">
        <v>60</v>
      </c>
      <c r="D2127" s="389">
        <v>0</v>
      </c>
      <c r="E2127" s="389">
        <v>0</v>
      </c>
      <c r="F2127" s="390" t="s">
        <v>100</v>
      </c>
      <c r="G2127" s="390"/>
      <c r="H2127" s="390"/>
      <c r="I2127" s="390"/>
      <c r="J2127" s="389">
        <v>3.6944444399999998</v>
      </c>
      <c r="K2127" s="389"/>
      <c r="L2127" s="389">
        <v>0.92816858000000002</v>
      </c>
      <c r="M2127" s="389">
        <v>5</v>
      </c>
      <c r="N2127" s="389">
        <v>2.8821729600000001</v>
      </c>
      <c r="O2127" s="389"/>
      <c r="P2127" s="389">
        <v>1.23956486</v>
      </c>
      <c r="Q2127" s="389">
        <v>5</v>
      </c>
      <c r="R2127" s="389">
        <v>-0.24828568000000001</v>
      </c>
      <c r="S2127" s="389">
        <v>4.9617421000000002E-2</v>
      </c>
      <c r="T2127" s="392">
        <f t="shared" si="33"/>
        <v>-0.1235090063168339</v>
      </c>
      <c r="U2127" s="389"/>
    </row>
    <row r="2128" spans="1:21">
      <c r="A2128" s="389" t="s">
        <v>1745</v>
      </c>
      <c r="B2128" s="389" t="s">
        <v>44</v>
      </c>
      <c r="C2128" s="389" t="s">
        <v>60</v>
      </c>
      <c r="D2128" s="389">
        <v>30</v>
      </c>
      <c r="E2128" s="389">
        <v>1.6299999999999999E-2</v>
      </c>
      <c r="F2128" s="390"/>
      <c r="G2128" s="390" t="s">
        <v>100</v>
      </c>
      <c r="H2128" s="390"/>
      <c r="I2128" s="390"/>
      <c r="J2128" s="389">
        <v>0.22222222</v>
      </c>
      <c r="K2128" s="389"/>
      <c r="L2128" s="389">
        <v>8.0985440000000006E-2</v>
      </c>
      <c r="M2128" s="389">
        <v>5</v>
      </c>
      <c r="N2128" s="389">
        <v>0.23333333000000001</v>
      </c>
      <c r="O2128" s="389"/>
      <c r="P2128" s="389">
        <v>0.24422339000000001</v>
      </c>
      <c r="Q2128" s="389">
        <v>5</v>
      </c>
      <c r="R2128" s="389">
        <v>4.8790170000000001E-2</v>
      </c>
      <c r="S2128" s="389">
        <v>0.24566680799999999</v>
      </c>
      <c r="T2128" s="392">
        <f t="shared" si="33"/>
        <v>2.4390241760856621E-2</v>
      </c>
      <c r="U2128" s="389"/>
    </row>
    <row r="2129" spans="1:21">
      <c r="A2129" s="389" t="s">
        <v>1745</v>
      </c>
      <c r="B2129" s="389" t="s">
        <v>44</v>
      </c>
      <c r="C2129" s="389" t="s">
        <v>60</v>
      </c>
      <c r="D2129" s="389">
        <v>1835</v>
      </c>
      <c r="E2129" s="389">
        <v>1</v>
      </c>
      <c r="F2129" s="390"/>
      <c r="G2129" s="390"/>
      <c r="H2129" s="390"/>
      <c r="I2129" s="390" t="s">
        <v>100</v>
      </c>
      <c r="J2129" s="389">
        <v>0.49444443999999999</v>
      </c>
      <c r="K2129" s="389"/>
      <c r="L2129" s="389">
        <v>0.39547986000000002</v>
      </c>
      <c r="M2129" s="389">
        <v>5</v>
      </c>
      <c r="N2129" s="389">
        <v>0.45392157</v>
      </c>
      <c r="O2129" s="389"/>
      <c r="P2129" s="389">
        <v>0.29109374999999998</v>
      </c>
      <c r="Q2129" s="389">
        <v>5</v>
      </c>
      <c r="R2129" s="389">
        <v>-8.5510370000000002E-2</v>
      </c>
      <c r="S2129" s="389">
        <v>0.210200678</v>
      </c>
      <c r="T2129" s="392">
        <f t="shared" si="33"/>
        <v>-4.2729146313457596E-2</v>
      </c>
      <c r="U2129" s="389"/>
    </row>
    <row r="2130" spans="1:21">
      <c r="A2130" s="389" t="s">
        <v>1747</v>
      </c>
      <c r="B2130" s="389" t="s">
        <v>44</v>
      </c>
      <c r="C2130" s="389" t="s">
        <v>60</v>
      </c>
      <c r="D2130" s="389">
        <v>0</v>
      </c>
      <c r="E2130" s="389">
        <v>0</v>
      </c>
      <c r="F2130" s="390" t="s">
        <v>100</v>
      </c>
      <c r="G2130" s="390"/>
      <c r="H2130" s="390"/>
      <c r="I2130" s="390"/>
      <c r="J2130" s="389">
        <v>3.6222222199999998</v>
      </c>
      <c r="K2130" s="389"/>
      <c r="L2130" s="389">
        <v>1.9375472899999999</v>
      </c>
      <c r="M2130" s="389">
        <v>5</v>
      </c>
      <c r="N2130" s="389">
        <v>4.4549206300000002</v>
      </c>
      <c r="O2130" s="389"/>
      <c r="P2130" s="389">
        <v>1.50701877</v>
      </c>
      <c r="Q2130" s="389">
        <v>5</v>
      </c>
      <c r="R2130" s="389">
        <v>0.20692152999999999</v>
      </c>
      <c r="S2130" s="389">
        <v>8.0111742E-2</v>
      </c>
      <c r="T2130" s="392">
        <f t="shared" si="33"/>
        <v>0.10309318845338986</v>
      </c>
      <c r="U2130" s="389"/>
    </row>
    <row r="2131" spans="1:21">
      <c r="A2131" s="389" t="s">
        <v>1747</v>
      </c>
      <c r="B2131" s="389" t="s">
        <v>44</v>
      </c>
      <c r="C2131" s="389" t="s">
        <v>60</v>
      </c>
      <c r="D2131" s="389">
        <v>30</v>
      </c>
      <c r="E2131" s="389">
        <v>1.6299999999999999E-2</v>
      </c>
      <c r="F2131" s="390"/>
      <c r="G2131" s="390" t="s">
        <v>100</v>
      </c>
      <c r="H2131" s="390"/>
      <c r="I2131" s="390"/>
      <c r="J2131" s="389">
        <v>2.0833333299999999</v>
      </c>
      <c r="K2131" s="389"/>
      <c r="L2131" s="389">
        <v>1.10099562</v>
      </c>
      <c r="M2131" s="389">
        <v>5</v>
      </c>
      <c r="N2131" s="389">
        <v>1.63888889</v>
      </c>
      <c r="O2131" s="389"/>
      <c r="P2131" s="389">
        <v>1.2380602599999999</v>
      </c>
      <c r="Q2131" s="389">
        <v>5</v>
      </c>
      <c r="R2131" s="389">
        <v>-0.23995067</v>
      </c>
      <c r="S2131" s="389">
        <v>0.169991647</v>
      </c>
      <c r="T2131" s="392">
        <f t="shared" si="33"/>
        <v>-0.11940298395188234</v>
      </c>
      <c r="U2131" s="389"/>
    </row>
    <row r="2132" spans="1:21">
      <c r="A2132" s="389" t="s">
        <v>1747</v>
      </c>
      <c r="B2132" s="389" t="s">
        <v>44</v>
      </c>
      <c r="C2132" s="389" t="s">
        <v>60</v>
      </c>
      <c r="D2132" s="389">
        <v>1835</v>
      </c>
      <c r="E2132" s="389">
        <v>1</v>
      </c>
      <c r="F2132" s="390"/>
      <c r="G2132" s="390"/>
      <c r="H2132" s="390"/>
      <c r="I2132" s="390" t="s">
        <v>100</v>
      </c>
      <c r="J2132" s="389">
        <v>2.64444444</v>
      </c>
      <c r="K2132" s="389"/>
      <c r="L2132" s="389">
        <v>1.62427572</v>
      </c>
      <c r="M2132" s="389">
        <v>5</v>
      </c>
      <c r="N2132" s="389">
        <v>1.7555555599999999</v>
      </c>
      <c r="O2132" s="389"/>
      <c r="P2132" s="389">
        <v>1.0541657499999999</v>
      </c>
      <c r="Q2132" s="389">
        <v>5</v>
      </c>
      <c r="R2132" s="389">
        <v>-0.40967564000000001</v>
      </c>
      <c r="S2132" s="389">
        <v>0.14756755499999999</v>
      </c>
      <c r="T2132" s="392">
        <f t="shared" si="33"/>
        <v>-0.20202020000000001</v>
      </c>
      <c r="U2132" s="389"/>
    </row>
    <row r="2133" spans="1:21">
      <c r="A2133" s="389" t="s">
        <v>1244</v>
      </c>
      <c r="B2133" s="389" t="s">
        <v>44</v>
      </c>
      <c r="C2133" s="389" t="s">
        <v>60</v>
      </c>
      <c r="D2133" s="391">
        <v>0</v>
      </c>
      <c r="E2133" s="391">
        <v>0</v>
      </c>
      <c r="F2133" s="390" t="s">
        <v>100</v>
      </c>
      <c r="G2133" s="390"/>
      <c r="H2133" s="390"/>
      <c r="I2133" s="390"/>
      <c r="J2133" s="389">
        <v>1131.3868600000001</v>
      </c>
      <c r="K2133" s="389"/>
      <c r="L2133" s="389"/>
      <c r="M2133" s="389"/>
      <c r="N2133" s="389">
        <v>1295.6204399999999</v>
      </c>
      <c r="O2133" s="389"/>
      <c r="P2133" s="389"/>
      <c r="Q2133" s="389"/>
      <c r="R2133" s="389">
        <v>0.13554548999999999</v>
      </c>
      <c r="S2133" s="389" t="s">
        <v>16</v>
      </c>
      <c r="T2133" s="392">
        <f t="shared" si="33"/>
        <v>6.766917429543777E-2</v>
      </c>
      <c r="U2133" s="389"/>
    </row>
    <row r="2134" spans="1:21">
      <c r="A2134" s="389" t="s">
        <v>1244</v>
      </c>
      <c r="B2134" s="389" t="s">
        <v>44</v>
      </c>
      <c r="C2134" s="389" t="s">
        <v>60</v>
      </c>
      <c r="D2134" s="391">
        <v>730</v>
      </c>
      <c r="E2134" s="391">
        <v>0.1333</v>
      </c>
      <c r="F2134" s="390"/>
      <c r="G2134" s="390" t="s">
        <v>100</v>
      </c>
      <c r="H2134" s="390" t="s">
        <v>100</v>
      </c>
      <c r="I2134" s="390"/>
      <c r="J2134" s="389">
        <v>1478.1021900000001</v>
      </c>
      <c r="K2134" s="389"/>
      <c r="L2134" s="389"/>
      <c r="M2134" s="389"/>
      <c r="N2134" s="389">
        <v>54.744525500000002</v>
      </c>
      <c r="O2134" s="389"/>
      <c r="P2134" s="389"/>
      <c r="Q2134" s="389"/>
      <c r="R2134" s="389">
        <v>-3.29583687</v>
      </c>
      <c r="S2134" s="389" t="s">
        <v>16</v>
      </c>
      <c r="T2134" s="392">
        <f t="shared" si="33"/>
        <v>-0.92857142864132647</v>
      </c>
      <c r="U2134" s="389"/>
    </row>
    <row r="2135" spans="1:21">
      <c r="A2135" s="389" t="s">
        <v>1244</v>
      </c>
      <c r="B2135" s="389" t="s">
        <v>44</v>
      </c>
      <c r="C2135" s="389" t="s">
        <v>60</v>
      </c>
      <c r="D2135" s="391">
        <v>1095</v>
      </c>
      <c r="E2135" s="391">
        <v>0.2</v>
      </c>
      <c r="F2135" s="390"/>
      <c r="G2135" s="390"/>
      <c r="H2135" s="390" t="s">
        <v>100</v>
      </c>
      <c r="I2135" s="390"/>
      <c r="J2135" s="389">
        <v>2281.0219000000002</v>
      </c>
      <c r="K2135" s="389"/>
      <c r="L2135" s="389"/>
      <c r="M2135" s="389"/>
      <c r="N2135" s="389">
        <v>456.20438000000001</v>
      </c>
      <c r="O2135" s="389"/>
      <c r="P2135" s="389"/>
      <c r="Q2135" s="389"/>
      <c r="R2135" s="389">
        <v>-1.60943791</v>
      </c>
      <c r="S2135" s="389" t="s">
        <v>16</v>
      </c>
      <c r="T2135" s="392">
        <f t="shared" si="33"/>
        <v>-0.66666666666666663</v>
      </c>
      <c r="U2135" s="389"/>
    </row>
    <row r="2136" spans="1:21">
      <c r="A2136" s="389" t="s">
        <v>1244</v>
      </c>
      <c r="B2136" s="389" t="s">
        <v>44</v>
      </c>
      <c r="C2136" s="389" t="s">
        <v>60</v>
      </c>
      <c r="D2136" s="391">
        <v>1460</v>
      </c>
      <c r="E2136" s="391">
        <v>0.26669999999999999</v>
      </c>
      <c r="F2136" s="390"/>
      <c r="G2136" s="390"/>
      <c r="H2136" s="390" t="s">
        <v>100</v>
      </c>
      <c r="I2136" s="390"/>
      <c r="J2136" s="389">
        <v>2098.5401499999998</v>
      </c>
      <c r="K2136" s="389"/>
      <c r="L2136" s="389"/>
      <c r="M2136" s="389"/>
      <c r="N2136" s="389">
        <v>967.15328499999998</v>
      </c>
      <c r="O2136" s="389"/>
      <c r="P2136" s="389"/>
      <c r="Q2136" s="389"/>
      <c r="R2136" s="389">
        <v>-0.77464021000000005</v>
      </c>
      <c r="S2136" s="389" t="s">
        <v>16</v>
      </c>
      <c r="T2136" s="392">
        <f t="shared" si="33"/>
        <v>-0.36904761972718259</v>
      </c>
      <c r="U2136" s="389"/>
    </row>
    <row r="2137" spans="1:21">
      <c r="A2137" s="389" t="s">
        <v>1244</v>
      </c>
      <c r="B2137" s="389" t="s">
        <v>44</v>
      </c>
      <c r="C2137" s="389" t="s">
        <v>60</v>
      </c>
      <c r="D2137" s="391">
        <v>1825</v>
      </c>
      <c r="E2137" s="391">
        <v>0.33329999999999999</v>
      </c>
      <c r="F2137" s="390"/>
      <c r="G2137" s="390"/>
      <c r="H2137" s="390" t="s">
        <v>100</v>
      </c>
      <c r="I2137" s="390"/>
      <c r="J2137" s="389">
        <v>4744.5255500000003</v>
      </c>
      <c r="K2137" s="389"/>
      <c r="L2137" s="389"/>
      <c r="M2137" s="389"/>
      <c r="N2137" s="389">
        <v>1186.13139</v>
      </c>
      <c r="O2137" s="389"/>
      <c r="P2137" s="389"/>
      <c r="Q2137" s="389"/>
      <c r="R2137" s="389">
        <v>-1.3862943599999999</v>
      </c>
      <c r="S2137" s="389" t="s">
        <v>16</v>
      </c>
      <c r="T2137" s="392">
        <f t="shared" si="33"/>
        <v>-0.59999999932553838</v>
      </c>
      <c r="U2137" s="389"/>
    </row>
    <row r="2138" spans="1:21">
      <c r="A2138" s="389" t="s">
        <v>1244</v>
      </c>
      <c r="B2138" s="389" t="s">
        <v>44</v>
      </c>
      <c r="C2138" s="389" t="s">
        <v>60</v>
      </c>
      <c r="D2138" s="391">
        <v>2190</v>
      </c>
      <c r="E2138" s="391">
        <v>0.4</v>
      </c>
      <c r="F2138" s="390"/>
      <c r="G2138" s="390"/>
      <c r="H2138" s="390" t="s">
        <v>100</v>
      </c>
      <c r="I2138" s="390"/>
      <c r="J2138" s="389">
        <v>2755.4744500000002</v>
      </c>
      <c r="K2138" s="389"/>
      <c r="L2138" s="389"/>
      <c r="M2138" s="389"/>
      <c r="N2138" s="389">
        <v>948.90510900000004</v>
      </c>
      <c r="O2138" s="389"/>
      <c r="P2138" s="389"/>
      <c r="Q2138" s="389"/>
      <c r="R2138" s="389">
        <v>-1.0660361199999999</v>
      </c>
      <c r="S2138" s="389" t="s">
        <v>16</v>
      </c>
      <c r="T2138" s="392">
        <f t="shared" si="33"/>
        <v>-0.48768472890712228</v>
      </c>
      <c r="U2138" s="389"/>
    </row>
    <row r="2139" spans="1:21">
      <c r="A2139" s="389" t="s">
        <v>1244</v>
      </c>
      <c r="B2139" s="389" t="s">
        <v>44</v>
      </c>
      <c r="C2139" s="389" t="s">
        <v>60</v>
      </c>
      <c r="D2139" s="391">
        <v>4745</v>
      </c>
      <c r="E2139" s="391">
        <v>0.86670000000000003</v>
      </c>
      <c r="F2139" s="390"/>
      <c r="G2139" s="390"/>
      <c r="H2139" s="390" t="s">
        <v>100</v>
      </c>
      <c r="I2139" s="390"/>
      <c r="J2139" s="389">
        <v>1532.84672</v>
      </c>
      <c r="K2139" s="389"/>
      <c r="L2139" s="389"/>
      <c r="M2139" s="389"/>
      <c r="N2139" s="389">
        <v>784.67153299999995</v>
      </c>
      <c r="O2139" s="389"/>
      <c r="P2139" s="389"/>
      <c r="Q2139" s="389"/>
      <c r="R2139" s="389">
        <v>-0.66961667999999996</v>
      </c>
      <c r="S2139" s="389" t="s">
        <v>16</v>
      </c>
      <c r="T2139" s="392">
        <f t="shared" si="33"/>
        <v>-0.32283464694679148</v>
      </c>
      <c r="U2139" s="389"/>
    </row>
    <row r="2140" spans="1:21">
      <c r="A2140" s="389" t="s">
        <v>1244</v>
      </c>
      <c r="B2140" s="389" t="s">
        <v>44</v>
      </c>
      <c r="C2140" s="389" t="s">
        <v>60</v>
      </c>
      <c r="D2140" s="391">
        <v>5110</v>
      </c>
      <c r="E2140" s="391">
        <v>0.93330000000000002</v>
      </c>
      <c r="F2140" s="390"/>
      <c r="G2140" s="390"/>
      <c r="H2140" s="390" t="s">
        <v>100</v>
      </c>
      <c r="I2140" s="390"/>
      <c r="J2140" s="389">
        <v>1897.8102200000001</v>
      </c>
      <c r="K2140" s="389"/>
      <c r="L2140" s="389"/>
      <c r="M2140" s="389"/>
      <c r="N2140" s="389">
        <v>1149.6350399999999</v>
      </c>
      <c r="O2140" s="389"/>
      <c r="P2140" s="389"/>
      <c r="Q2140" s="389"/>
      <c r="R2140" s="389">
        <v>-0.50125617</v>
      </c>
      <c r="S2140" s="389" t="s">
        <v>16</v>
      </c>
      <c r="T2140" s="392">
        <f t="shared" si="33"/>
        <v>-0.24550898085696876</v>
      </c>
      <c r="U2140" s="389"/>
    </row>
    <row r="2141" spans="1:21">
      <c r="A2141" s="389" t="s">
        <v>1244</v>
      </c>
      <c r="B2141" s="389" t="s">
        <v>44</v>
      </c>
      <c r="C2141" s="389" t="s">
        <v>60</v>
      </c>
      <c r="D2141" s="391">
        <v>5475</v>
      </c>
      <c r="E2141" s="391">
        <v>1</v>
      </c>
      <c r="F2141" s="390"/>
      <c r="G2141" s="390"/>
      <c r="H2141" s="390" t="s">
        <v>100</v>
      </c>
      <c r="I2141" s="390" t="s">
        <v>100</v>
      </c>
      <c r="J2141" s="389">
        <v>2536.4963499999999</v>
      </c>
      <c r="K2141" s="389"/>
      <c r="L2141" s="389"/>
      <c r="M2141" s="389"/>
      <c r="N2141" s="389">
        <v>1113.13869</v>
      </c>
      <c r="O2141" s="389"/>
      <c r="P2141" s="389"/>
      <c r="Q2141" s="389"/>
      <c r="R2141" s="389">
        <v>-0.82360007000000002</v>
      </c>
      <c r="S2141" s="389" t="s">
        <v>16</v>
      </c>
      <c r="T2141" s="392">
        <f t="shared" si="33"/>
        <v>-0.38999999846559996</v>
      </c>
      <c r="U2141" s="389"/>
    </row>
    <row r="2142" spans="1:21">
      <c r="A2142" s="389" t="s">
        <v>2300</v>
      </c>
      <c r="B2142" s="389" t="s">
        <v>44</v>
      </c>
      <c r="C2142" s="389" t="s">
        <v>72</v>
      </c>
      <c r="D2142" s="389">
        <v>0</v>
      </c>
      <c r="E2142" s="391">
        <v>0</v>
      </c>
      <c r="F2142" s="390" t="s">
        <v>100</v>
      </c>
      <c r="G2142" s="390"/>
      <c r="H2142" s="390"/>
      <c r="I2142" s="390"/>
      <c r="J2142" s="389">
        <v>15.3383459</v>
      </c>
      <c r="K2142" s="391"/>
      <c r="L2142" s="389"/>
      <c r="M2142" s="389"/>
      <c r="N2142" s="389">
        <v>16.375939800000001</v>
      </c>
      <c r="O2142" s="391"/>
      <c r="P2142" s="389"/>
      <c r="Q2142" s="389"/>
      <c r="R2142" s="389">
        <v>6.5457219999999997E-2</v>
      </c>
      <c r="S2142" s="389" t="s">
        <v>16</v>
      </c>
      <c r="T2142" s="392">
        <f t="shared" si="33"/>
        <v>3.2716924789512158E-2</v>
      </c>
      <c r="U2142" s="389"/>
    </row>
    <row r="2143" spans="1:21">
      <c r="A2143" s="389" t="s">
        <v>2300</v>
      </c>
      <c r="B2143" s="389" t="s">
        <v>44</v>
      </c>
      <c r="C2143" s="389" t="s">
        <v>72</v>
      </c>
      <c r="D2143" s="389">
        <v>270</v>
      </c>
      <c r="E2143" s="391">
        <v>0.36</v>
      </c>
      <c r="F2143" s="390"/>
      <c r="G2143" s="390"/>
      <c r="H2143" s="390" t="s">
        <v>100</v>
      </c>
      <c r="I2143" s="390"/>
      <c r="J2143" s="389">
        <v>18</v>
      </c>
      <c r="K2143" s="391"/>
      <c r="L2143" s="389"/>
      <c r="M2143" s="389"/>
      <c r="N2143" s="389">
        <v>18.315789500000001</v>
      </c>
      <c r="O2143" s="391"/>
      <c r="P2143" s="389"/>
      <c r="Q2143" s="389"/>
      <c r="R2143" s="389">
        <v>1.7391739999999999E-2</v>
      </c>
      <c r="S2143" s="389" t="s">
        <v>16</v>
      </c>
      <c r="T2143" s="392">
        <f t="shared" si="33"/>
        <v>8.6956528922495554E-3</v>
      </c>
      <c r="U2143" s="389"/>
    </row>
    <row r="2144" spans="1:21">
      <c r="A2144" s="389" t="s">
        <v>2300</v>
      </c>
      <c r="B2144" s="389" t="s">
        <v>44</v>
      </c>
      <c r="C2144" s="389" t="s">
        <v>72</v>
      </c>
      <c r="D2144" s="389">
        <v>390</v>
      </c>
      <c r="E2144" s="391">
        <v>0.52</v>
      </c>
      <c r="F2144" s="390"/>
      <c r="G2144" s="390"/>
      <c r="H2144" s="390" t="s">
        <v>100</v>
      </c>
      <c r="I2144" s="390"/>
      <c r="J2144" s="389">
        <v>15.473684199999999</v>
      </c>
      <c r="K2144" s="391"/>
      <c r="L2144" s="389"/>
      <c r="M2144" s="389"/>
      <c r="N2144" s="389">
        <v>17.278195499999999</v>
      </c>
      <c r="O2144" s="391"/>
      <c r="P2144" s="389"/>
      <c r="Q2144" s="389"/>
      <c r="R2144" s="389">
        <v>0.11030454000000001</v>
      </c>
      <c r="S2144" s="389" t="s">
        <v>16</v>
      </c>
      <c r="T2144" s="392">
        <f t="shared" si="33"/>
        <v>5.5096419397265922E-2</v>
      </c>
      <c r="U2144" s="389"/>
    </row>
    <row r="2145" spans="1:21">
      <c r="A2145" s="389" t="s">
        <v>2300</v>
      </c>
      <c r="B2145" s="389" t="s">
        <v>44</v>
      </c>
      <c r="C2145" s="389" t="s">
        <v>72</v>
      </c>
      <c r="D2145" s="389">
        <v>630</v>
      </c>
      <c r="E2145" s="391">
        <v>0.84</v>
      </c>
      <c r="F2145" s="390"/>
      <c r="G2145" s="390"/>
      <c r="H2145" s="390" t="s">
        <v>100</v>
      </c>
      <c r="I2145" s="390"/>
      <c r="J2145" s="389">
        <v>21.383458600000001</v>
      </c>
      <c r="K2145" s="391"/>
      <c r="L2145" s="389"/>
      <c r="M2145" s="389"/>
      <c r="N2145" s="389">
        <v>21.879699200000001</v>
      </c>
      <c r="O2145" s="391"/>
      <c r="P2145" s="389"/>
      <c r="Q2145" s="389"/>
      <c r="R2145" s="389">
        <v>2.2941570000000001E-2</v>
      </c>
      <c r="S2145" s="389" t="s">
        <v>16</v>
      </c>
      <c r="T2145" s="392">
        <f t="shared" si="33"/>
        <v>1.1470281533633223E-2</v>
      </c>
      <c r="U2145" s="389"/>
    </row>
    <row r="2146" spans="1:21">
      <c r="A2146" s="389" t="s">
        <v>2300</v>
      </c>
      <c r="B2146" s="389" t="s">
        <v>44</v>
      </c>
      <c r="C2146" s="389" t="s">
        <v>72</v>
      </c>
      <c r="D2146" s="389">
        <v>750</v>
      </c>
      <c r="E2146" s="391">
        <v>1</v>
      </c>
      <c r="F2146" s="390"/>
      <c r="G2146" s="390"/>
      <c r="H2146" s="390" t="s">
        <v>100</v>
      </c>
      <c r="I2146" s="390" t="s">
        <v>100</v>
      </c>
      <c r="J2146" s="389">
        <v>20.526315799999999</v>
      </c>
      <c r="K2146" s="391"/>
      <c r="L2146" s="389"/>
      <c r="M2146" s="389"/>
      <c r="N2146" s="389">
        <v>18.406015</v>
      </c>
      <c r="O2146" s="391"/>
      <c r="P2146" s="389"/>
      <c r="Q2146" s="389"/>
      <c r="R2146" s="389">
        <v>-0.10903024</v>
      </c>
      <c r="S2146" s="389" t="s">
        <v>16</v>
      </c>
      <c r="T2146" s="392">
        <f t="shared" si="33"/>
        <v>-5.4461183197385112E-2</v>
      </c>
      <c r="U2146" s="389"/>
    </row>
    <row r="2147" spans="1:21">
      <c r="A2147" s="389" t="s">
        <v>2301</v>
      </c>
      <c r="B2147" s="389" t="s">
        <v>44</v>
      </c>
      <c r="C2147" s="389" t="s">
        <v>60</v>
      </c>
      <c r="D2147" s="391">
        <v>0</v>
      </c>
      <c r="E2147" s="391">
        <v>0</v>
      </c>
      <c r="F2147" s="390" t="s">
        <v>100</v>
      </c>
      <c r="G2147" s="390"/>
      <c r="H2147" s="390"/>
      <c r="I2147" s="390"/>
      <c r="J2147" s="389">
        <v>360</v>
      </c>
      <c r="K2147" s="389"/>
      <c r="L2147" s="389"/>
      <c r="M2147" s="389"/>
      <c r="N2147" s="389">
        <v>290</v>
      </c>
      <c r="O2147" s="389"/>
      <c r="P2147" s="389"/>
      <c r="Q2147" s="389"/>
      <c r="R2147" s="389">
        <v>-0.21622311</v>
      </c>
      <c r="S2147" s="389" t="s">
        <v>16</v>
      </c>
      <c r="T2147" s="392">
        <f t="shared" si="33"/>
        <v>-0.1076923076923077</v>
      </c>
      <c r="U2147" s="389"/>
    </row>
    <row r="2148" spans="1:21">
      <c r="A2148" s="389" t="s">
        <v>2301</v>
      </c>
      <c r="B2148" s="389" t="s">
        <v>44</v>
      </c>
      <c r="C2148" s="389" t="s">
        <v>60</v>
      </c>
      <c r="D2148" s="391">
        <v>60</v>
      </c>
      <c r="E2148" s="391">
        <v>0.25</v>
      </c>
      <c r="F2148" s="390"/>
      <c r="G2148" s="390" t="s">
        <v>100</v>
      </c>
      <c r="H2148" s="390" t="s">
        <v>100</v>
      </c>
      <c r="I2148" s="390"/>
      <c r="J2148" s="389">
        <v>1043.3333299999999</v>
      </c>
      <c r="K2148" s="389"/>
      <c r="L2148" s="389"/>
      <c r="M2148" s="389"/>
      <c r="N2148" s="389">
        <v>480</v>
      </c>
      <c r="O2148" s="389"/>
      <c r="P2148" s="389"/>
      <c r="Q2148" s="389"/>
      <c r="R2148" s="389">
        <v>-0.77638989000000003</v>
      </c>
      <c r="S2148" s="389" t="s">
        <v>16</v>
      </c>
      <c r="T2148" s="392">
        <f t="shared" si="33"/>
        <v>-0.36980306207834363</v>
      </c>
      <c r="U2148" s="389"/>
    </row>
    <row r="2149" spans="1:21">
      <c r="A2149" s="389" t="s">
        <v>2301</v>
      </c>
      <c r="B2149" s="389" t="s">
        <v>44</v>
      </c>
      <c r="C2149" s="389" t="s">
        <v>60</v>
      </c>
      <c r="D2149" s="391">
        <v>120</v>
      </c>
      <c r="E2149" s="391">
        <v>0.5</v>
      </c>
      <c r="F2149" s="390"/>
      <c r="G2149" s="390"/>
      <c r="H2149" s="390" t="s">
        <v>100</v>
      </c>
      <c r="I2149" s="390"/>
      <c r="J2149" s="389">
        <v>1030</v>
      </c>
      <c r="K2149" s="389"/>
      <c r="L2149" s="389"/>
      <c r="M2149" s="389"/>
      <c r="N2149" s="389">
        <v>803.33333300000004</v>
      </c>
      <c r="O2149" s="389"/>
      <c r="P2149" s="389"/>
      <c r="Q2149" s="389"/>
      <c r="R2149" s="389">
        <v>-0.24854434</v>
      </c>
      <c r="S2149" s="389" t="s">
        <v>16</v>
      </c>
      <c r="T2149" s="392">
        <f t="shared" si="33"/>
        <v>-0.12363636384066114</v>
      </c>
      <c r="U2149" s="389"/>
    </row>
    <row r="2150" spans="1:21">
      <c r="A2150" s="389" t="s">
        <v>2301</v>
      </c>
      <c r="B2150" s="389" t="s">
        <v>44</v>
      </c>
      <c r="C2150" s="389" t="s">
        <v>60</v>
      </c>
      <c r="D2150" s="391">
        <v>240</v>
      </c>
      <c r="E2150" s="391">
        <v>1</v>
      </c>
      <c r="F2150" s="390"/>
      <c r="G2150" s="390"/>
      <c r="H2150" s="390" t="s">
        <v>100</v>
      </c>
      <c r="I2150" s="390" t="s">
        <v>100</v>
      </c>
      <c r="J2150" s="389">
        <v>533.33333300000004</v>
      </c>
      <c r="K2150" s="389"/>
      <c r="L2150" s="389"/>
      <c r="M2150" s="389"/>
      <c r="N2150" s="389">
        <v>483.33333299999998</v>
      </c>
      <c r="O2150" s="389"/>
      <c r="P2150" s="389"/>
      <c r="Q2150" s="389"/>
      <c r="R2150" s="389">
        <v>-9.8440070000000005E-2</v>
      </c>
      <c r="S2150" s="389" t="s">
        <v>16</v>
      </c>
      <c r="T2150" s="392">
        <f t="shared" si="33"/>
        <v>-4.9180327901101904E-2</v>
      </c>
      <c r="U2150" s="389"/>
    </row>
    <row r="2151" spans="1:21">
      <c r="A2151" s="389" t="s">
        <v>2302</v>
      </c>
      <c r="B2151" s="389" t="s">
        <v>44</v>
      </c>
      <c r="C2151" s="389" t="s">
        <v>60</v>
      </c>
      <c r="D2151" s="391">
        <v>0</v>
      </c>
      <c r="E2151" s="391">
        <v>0</v>
      </c>
      <c r="F2151" s="390" t="s">
        <v>100</v>
      </c>
      <c r="G2151" s="390"/>
      <c r="H2151" s="390"/>
      <c r="I2151" s="390"/>
      <c r="J2151" s="389">
        <v>166.66666699999999</v>
      </c>
      <c r="K2151" s="389"/>
      <c r="L2151" s="389"/>
      <c r="M2151" s="389"/>
      <c r="N2151" s="389">
        <v>253.33333300000001</v>
      </c>
      <c r="O2151" s="389"/>
      <c r="P2151" s="389"/>
      <c r="Q2151" s="389"/>
      <c r="R2151" s="389">
        <v>0.41871033000000002</v>
      </c>
      <c r="S2151" s="389" t="s">
        <v>16</v>
      </c>
      <c r="T2151" s="392">
        <f t="shared" si="33"/>
        <v>0.2063492047619048</v>
      </c>
      <c r="U2151" s="389"/>
    </row>
    <row r="2152" spans="1:21">
      <c r="A2152" s="389" t="s">
        <v>2302</v>
      </c>
      <c r="B2152" s="389" t="s">
        <v>44</v>
      </c>
      <c r="C2152" s="389" t="s">
        <v>60</v>
      </c>
      <c r="D2152" s="391">
        <v>60</v>
      </c>
      <c r="E2152" s="391">
        <v>0.25</v>
      </c>
      <c r="F2152" s="390"/>
      <c r="G2152" s="390" t="s">
        <v>100</v>
      </c>
      <c r="H2152" s="390" t="s">
        <v>100</v>
      </c>
      <c r="I2152" s="390"/>
      <c r="J2152" s="389">
        <v>320</v>
      </c>
      <c r="K2152" s="389"/>
      <c r="L2152" s="389"/>
      <c r="M2152" s="389"/>
      <c r="N2152" s="389">
        <v>363.33333299999998</v>
      </c>
      <c r="O2152" s="389"/>
      <c r="P2152" s="389"/>
      <c r="Q2152" s="389"/>
      <c r="R2152" s="389">
        <v>0.12699969</v>
      </c>
      <c r="S2152" s="389" t="s">
        <v>16</v>
      </c>
      <c r="T2152" s="392">
        <f t="shared" si="33"/>
        <v>6.341463368947052E-2</v>
      </c>
      <c r="U2152" s="389"/>
    </row>
    <row r="2153" spans="1:21">
      <c r="A2153" s="389" t="s">
        <v>2302</v>
      </c>
      <c r="B2153" s="389" t="s">
        <v>44</v>
      </c>
      <c r="C2153" s="389" t="s">
        <v>60</v>
      </c>
      <c r="D2153" s="391">
        <v>120</v>
      </c>
      <c r="E2153" s="391">
        <v>0.5</v>
      </c>
      <c r="F2153" s="390"/>
      <c r="G2153" s="390"/>
      <c r="H2153" s="390" t="s">
        <v>100</v>
      </c>
      <c r="I2153" s="390"/>
      <c r="J2153" s="389">
        <v>456.66666700000002</v>
      </c>
      <c r="K2153" s="389"/>
      <c r="L2153" s="389"/>
      <c r="M2153" s="389"/>
      <c r="N2153" s="389">
        <v>470</v>
      </c>
      <c r="O2153" s="389"/>
      <c r="P2153" s="389"/>
      <c r="Q2153" s="389"/>
      <c r="R2153" s="389">
        <v>2.8778959999999999E-2</v>
      </c>
      <c r="S2153" s="389" t="s">
        <v>16</v>
      </c>
      <c r="T2153" s="392">
        <f t="shared" si="33"/>
        <v>1.4388488843745129E-2</v>
      </c>
      <c r="U2153" s="389"/>
    </row>
    <row r="2154" spans="1:21">
      <c r="A2154" s="389" t="s">
        <v>2302</v>
      </c>
      <c r="B2154" s="389" t="s">
        <v>44</v>
      </c>
      <c r="C2154" s="389" t="s">
        <v>60</v>
      </c>
      <c r="D2154" s="391">
        <v>240</v>
      </c>
      <c r="E2154" s="391">
        <v>1</v>
      </c>
      <c r="F2154" s="390"/>
      <c r="G2154" s="390"/>
      <c r="H2154" s="390" t="s">
        <v>100</v>
      </c>
      <c r="I2154" s="390" t="s">
        <v>100</v>
      </c>
      <c r="J2154" s="389">
        <v>176.66666699999999</v>
      </c>
      <c r="K2154" s="389"/>
      <c r="L2154" s="389"/>
      <c r="M2154" s="389"/>
      <c r="N2154" s="389">
        <v>213.33333300000001</v>
      </c>
      <c r="O2154" s="389"/>
      <c r="P2154" s="389"/>
      <c r="Q2154" s="389"/>
      <c r="R2154" s="389">
        <v>0.18859117</v>
      </c>
      <c r="S2154" s="389" t="s">
        <v>16</v>
      </c>
      <c r="T2154" s="392">
        <f t="shared" si="33"/>
        <v>9.4017092307692354E-2</v>
      </c>
      <c r="U2154" s="389"/>
    </row>
    <row r="2155" spans="1:21">
      <c r="A2155" s="389" t="s">
        <v>2303</v>
      </c>
      <c r="B2155" s="389" t="s">
        <v>44</v>
      </c>
      <c r="C2155" s="389" t="s">
        <v>73</v>
      </c>
      <c r="D2155" s="391">
        <v>15</v>
      </c>
      <c r="E2155" s="391">
        <v>4.1099999999999998E-2</v>
      </c>
      <c r="F2155" s="390"/>
      <c r="G2155" s="390" t="s">
        <v>100</v>
      </c>
      <c r="H2155" s="390"/>
      <c r="I2155" s="390"/>
      <c r="J2155" s="389">
        <v>139.81481500000001</v>
      </c>
      <c r="K2155" s="389">
        <v>3.7037037000000002</v>
      </c>
      <c r="L2155" s="389">
        <v>5.2378280100000003</v>
      </c>
      <c r="M2155" s="389">
        <v>2</v>
      </c>
      <c r="N2155" s="389">
        <v>76.8518519</v>
      </c>
      <c r="O2155" s="389">
        <v>3.7037037000000002</v>
      </c>
      <c r="P2155" s="389">
        <v>5.2378280100000003</v>
      </c>
      <c r="Q2155" s="389">
        <v>2</v>
      </c>
      <c r="R2155" s="389">
        <v>-0.59843922999999999</v>
      </c>
      <c r="S2155" s="389">
        <v>3.0242670000000002E-3</v>
      </c>
      <c r="T2155" s="392">
        <f t="shared" si="33"/>
        <v>-0.2905982909178173</v>
      </c>
      <c r="U2155" s="389"/>
    </row>
    <row r="2156" spans="1:21">
      <c r="A2156" s="389" t="s">
        <v>2303</v>
      </c>
      <c r="B2156" s="389" t="s">
        <v>44</v>
      </c>
      <c r="C2156" s="389" t="s">
        <v>73</v>
      </c>
      <c r="D2156" s="391">
        <v>365</v>
      </c>
      <c r="E2156" s="389">
        <v>1</v>
      </c>
      <c r="F2156" s="390"/>
      <c r="G2156" s="390"/>
      <c r="H2156" s="390"/>
      <c r="I2156" s="390" t="s">
        <v>100</v>
      </c>
      <c r="J2156" s="389">
        <v>145.37037000000001</v>
      </c>
      <c r="K2156" s="389">
        <v>4.6296296300000002</v>
      </c>
      <c r="L2156" s="389">
        <v>6.5472850100000004</v>
      </c>
      <c r="M2156" s="389">
        <v>2</v>
      </c>
      <c r="N2156" s="389">
        <v>112.962963</v>
      </c>
      <c r="O2156" s="389">
        <v>2.7777777800000001</v>
      </c>
      <c r="P2156" s="389">
        <v>3.9283710100000002</v>
      </c>
      <c r="Q2156" s="389">
        <v>2</v>
      </c>
      <c r="R2156" s="389">
        <v>-0.25222475999999999</v>
      </c>
      <c r="S2156" s="389">
        <v>1.618916E-3</v>
      </c>
      <c r="T2156" s="392">
        <f t="shared" si="33"/>
        <v>-0.12544802725864262</v>
      </c>
      <c r="U2156" s="389"/>
    </row>
    <row r="2157" spans="1:21">
      <c r="A2157" s="389" t="s">
        <v>1106</v>
      </c>
      <c r="B2157" s="389" t="s">
        <v>44</v>
      </c>
      <c r="C2157" s="389" t="s">
        <v>60</v>
      </c>
      <c r="D2157" s="391">
        <v>30</v>
      </c>
      <c r="E2157" s="389">
        <v>0.1429</v>
      </c>
      <c r="F2157" s="390"/>
      <c r="G2157" s="390" t="s">
        <v>100</v>
      </c>
      <c r="H2157" s="390" t="s">
        <v>100</v>
      </c>
      <c r="I2157" s="390"/>
      <c r="J2157" s="389">
        <v>420.57613199999997</v>
      </c>
      <c r="K2157" s="391"/>
      <c r="L2157" s="389"/>
      <c r="M2157" s="389"/>
      <c r="N2157" s="389">
        <v>8.6419753099999994</v>
      </c>
      <c r="O2157" s="391"/>
      <c r="P2157" s="389"/>
      <c r="Q2157" s="389"/>
      <c r="R2157" s="389">
        <v>-3.8849943300000001</v>
      </c>
      <c r="S2157" s="389" t="s">
        <v>16</v>
      </c>
      <c r="T2157" s="392">
        <f t="shared" si="33"/>
        <v>-0.95973154364730284</v>
      </c>
      <c r="U2157" s="389"/>
    </row>
    <row r="2158" spans="1:21">
      <c r="A2158" s="389" t="s">
        <v>1106</v>
      </c>
      <c r="B2158" s="389" t="s">
        <v>44</v>
      </c>
      <c r="C2158" s="389" t="s">
        <v>60</v>
      </c>
      <c r="D2158" s="389">
        <v>60</v>
      </c>
      <c r="E2158" s="389">
        <v>0.28570000000000001</v>
      </c>
      <c r="F2158" s="390"/>
      <c r="G2158" s="390"/>
      <c r="H2158" s="390" t="s">
        <v>100</v>
      </c>
      <c r="I2158" s="390"/>
      <c r="J2158" s="389">
        <v>475.30864200000002</v>
      </c>
      <c r="K2158" s="391"/>
      <c r="L2158" s="389"/>
      <c r="M2158" s="389"/>
      <c r="N2158" s="389">
        <v>204.526749</v>
      </c>
      <c r="O2158" s="391"/>
      <c r="P2158" s="389"/>
      <c r="Q2158" s="389"/>
      <c r="R2158" s="389">
        <v>-0.84326559999999995</v>
      </c>
      <c r="S2158" s="389" t="s">
        <v>16</v>
      </c>
      <c r="T2158" s="392">
        <f t="shared" si="33"/>
        <v>-0.39830508470836584</v>
      </c>
      <c r="U2158" s="389"/>
    </row>
    <row r="2159" spans="1:21">
      <c r="A2159" s="389" t="s">
        <v>1106</v>
      </c>
      <c r="B2159" s="389" t="s">
        <v>44</v>
      </c>
      <c r="C2159" s="389" t="s">
        <v>60</v>
      </c>
      <c r="D2159" s="389">
        <v>90</v>
      </c>
      <c r="E2159" s="389">
        <v>0.42859999999999998</v>
      </c>
      <c r="F2159" s="390"/>
      <c r="G2159" s="390"/>
      <c r="H2159" s="390" t="s">
        <v>100</v>
      </c>
      <c r="I2159" s="390"/>
      <c r="J2159" s="389">
        <v>524.27983500000005</v>
      </c>
      <c r="K2159" s="391"/>
      <c r="L2159" s="389"/>
      <c r="M2159" s="389"/>
      <c r="N2159" s="389">
        <v>486.831276</v>
      </c>
      <c r="O2159" s="391"/>
      <c r="P2159" s="389"/>
      <c r="Q2159" s="389"/>
      <c r="R2159" s="389">
        <v>-7.4107969999999995E-2</v>
      </c>
      <c r="S2159" s="389" t="s">
        <v>16</v>
      </c>
      <c r="T2159" s="392">
        <f t="shared" si="33"/>
        <v>-3.7037036377696418E-2</v>
      </c>
      <c r="U2159" s="389"/>
    </row>
    <row r="2160" spans="1:21">
      <c r="A2160" s="389" t="s">
        <v>1106</v>
      </c>
      <c r="B2160" s="389" t="s">
        <v>44</v>
      </c>
      <c r="C2160" s="389" t="s">
        <v>60</v>
      </c>
      <c r="D2160" s="389">
        <v>120</v>
      </c>
      <c r="E2160" s="389">
        <v>0.57140000000000002</v>
      </c>
      <c r="F2160" s="390"/>
      <c r="G2160" s="390"/>
      <c r="H2160" s="390" t="s">
        <v>100</v>
      </c>
      <c r="I2160" s="390"/>
      <c r="J2160" s="389">
        <v>521.39917700000001</v>
      </c>
      <c r="K2160" s="391"/>
      <c r="L2160" s="389"/>
      <c r="M2160" s="389"/>
      <c r="N2160" s="389">
        <v>443.621399</v>
      </c>
      <c r="O2160" s="391"/>
      <c r="P2160" s="389"/>
      <c r="Q2160" s="389"/>
      <c r="R2160" s="389">
        <v>-0.16154442999999999</v>
      </c>
      <c r="S2160" s="389" t="s">
        <v>16</v>
      </c>
      <c r="T2160" s="392">
        <f t="shared" si="33"/>
        <v>-8.0597015166648647E-2</v>
      </c>
      <c r="U2160" s="389"/>
    </row>
    <row r="2161" spans="1:21">
      <c r="A2161" s="389" t="s">
        <v>1106</v>
      </c>
      <c r="B2161" s="389" t="s">
        <v>44</v>
      </c>
      <c r="C2161" s="389" t="s">
        <v>60</v>
      </c>
      <c r="D2161" s="389">
        <v>150</v>
      </c>
      <c r="E2161" s="389">
        <v>0.71430000000000005</v>
      </c>
      <c r="F2161" s="390"/>
      <c r="G2161" s="390"/>
      <c r="H2161" s="390" t="s">
        <v>100</v>
      </c>
      <c r="I2161" s="390"/>
      <c r="J2161" s="389">
        <v>489.71193399999999</v>
      </c>
      <c r="K2161" s="391"/>
      <c r="L2161" s="389"/>
      <c r="M2161" s="389"/>
      <c r="N2161" s="389">
        <v>426.33744899999999</v>
      </c>
      <c r="O2161" s="391"/>
      <c r="P2161" s="389"/>
      <c r="Q2161" s="389"/>
      <c r="R2161" s="389">
        <v>-0.13858616000000001</v>
      </c>
      <c r="S2161" s="389" t="s">
        <v>16</v>
      </c>
      <c r="T2161" s="392">
        <f t="shared" si="33"/>
        <v>-6.9182389264269603E-2</v>
      </c>
      <c r="U2161" s="389"/>
    </row>
    <row r="2162" spans="1:21">
      <c r="A2162" s="389" t="s">
        <v>1106</v>
      </c>
      <c r="B2162" s="389" t="s">
        <v>44</v>
      </c>
      <c r="C2162" s="389" t="s">
        <v>60</v>
      </c>
      <c r="D2162" s="389">
        <v>180</v>
      </c>
      <c r="E2162" s="389">
        <v>0.85709999999999997</v>
      </c>
      <c r="F2162" s="390"/>
      <c r="G2162" s="390"/>
      <c r="H2162" s="390" t="s">
        <v>100</v>
      </c>
      <c r="I2162" s="390"/>
      <c r="J2162" s="389">
        <v>587.65432099999998</v>
      </c>
      <c r="K2162" s="391"/>
      <c r="L2162" s="389"/>
      <c r="M2162" s="389"/>
      <c r="N2162" s="389">
        <v>512.75720200000001</v>
      </c>
      <c r="O2162" s="391"/>
      <c r="P2162" s="389"/>
      <c r="Q2162" s="389"/>
      <c r="R2162" s="389">
        <v>-0.13633644</v>
      </c>
      <c r="S2162" s="389" t="s">
        <v>16</v>
      </c>
      <c r="T2162" s="392">
        <f t="shared" si="33"/>
        <v>-6.8062826892080791E-2</v>
      </c>
      <c r="U2162" s="389"/>
    </row>
    <row r="2163" spans="1:21">
      <c r="A2163" s="389" t="s">
        <v>1106</v>
      </c>
      <c r="B2163" s="389" t="s">
        <v>44</v>
      </c>
      <c r="C2163" s="389" t="s">
        <v>60</v>
      </c>
      <c r="D2163" s="389">
        <v>210</v>
      </c>
      <c r="E2163" s="389">
        <v>1</v>
      </c>
      <c r="F2163" s="390"/>
      <c r="G2163" s="390"/>
      <c r="H2163" s="390" t="s">
        <v>100</v>
      </c>
      <c r="I2163" s="390" t="s">
        <v>100</v>
      </c>
      <c r="J2163" s="389">
        <v>587.65432099999998</v>
      </c>
      <c r="K2163" s="391"/>
      <c r="L2163" s="389"/>
      <c r="M2163" s="389"/>
      <c r="N2163" s="389">
        <v>449.38271600000002</v>
      </c>
      <c r="O2163" s="391"/>
      <c r="P2163" s="389"/>
      <c r="Q2163" s="389"/>
      <c r="R2163" s="389">
        <v>-0.26826399000000001</v>
      </c>
      <c r="S2163" s="389" t="s">
        <v>16</v>
      </c>
      <c r="T2163" s="392">
        <f t="shared" si="33"/>
        <v>-0.13333333339761902</v>
      </c>
      <c r="U2163" s="389"/>
    </row>
    <row r="2164" spans="1:21">
      <c r="A2164" s="389" t="s">
        <v>2304</v>
      </c>
      <c r="B2164" s="389" t="s">
        <v>44</v>
      </c>
      <c r="C2164" s="389" t="s">
        <v>73</v>
      </c>
      <c r="D2164" s="389">
        <v>2385</v>
      </c>
      <c r="E2164" s="389">
        <v>1</v>
      </c>
      <c r="F2164" s="390"/>
      <c r="G2164" s="390"/>
      <c r="H2164" s="390"/>
      <c r="I2164" s="390" t="s">
        <v>100</v>
      </c>
      <c r="J2164" s="389">
        <v>10.8856035</v>
      </c>
      <c r="K2164" s="389"/>
      <c r="L2164" s="389">
        <v>6.31127342</v>
      </c>
      <c r="M2164" s="389">
        <v>8</v>
      </c>
      <c r="N2164" s="389">
        <v>3.4845222100000002</v>
      </c>
      <c r="O2164" s="389"/>
      <c r="P2164" s="389">
        <v>3.7412486399999998</v>
      </c>
      <c r="Q2164" s="389">
        <v>8</v>
      </c>
      <c r="R2164" s="389">
        <v>-1.1391102</v>
      </c>
      <c r="S2164" s="389">
        <v>0.18611592699999999</v>
      </c>
      <c r="T2164" s="392">
        <f t="shared" si="33"/>
        <v>-0.51503246661577051</v>
      </c>
      <c r="U2164" s="389"/>
    </row>
    <row r="2165" spans="1:21">
      <c r="A2165" s="389" t="s">
        <v>2305</v>
      </c>
      <c r="B2165" s="389" t="s">
        <v>44</v>
      </c>
      <c r="C2165" s="389" t="s">
        <v>60</v>
      </c>
      <c r="D2165" s="389">
        <v>2385</v>
      </c>
      <c r="E2165" s="389">
        <v>1</v>
      </c>
      <c r="F2165" s="390"/>
      <c r="G2165" s="390"/>
      <c r="H2165" s="390"/>
      <c r="I2165" s="390" t="s">
        <v>100</v>
      </c>
      <c r="J2165" s="389">
        <v>2541.2344800000001</v>
      </c>
      <c r="K2165" s="389"/>
      <c r="L2165" s="389">
        <v>857.17015900000001</v>
      </c>
      <c r="M2165" s="389">
        <v>8</v>
      </c>
      <c r="N2165" s="389">
        <v>1280.8213499999999</v>
      </c>
      <c r="O2165" s="389"/>
      <c r="P2165" s="389">
        <v>723.92190100000005</v>
      </c>
      <c r="Q2165" s="389">
        <v>8</v>
      </c>
      <c r="R2165" s="389">
        <v>-0.68514843000000003</v>
      </c>
      <c r="S2165" s="389">
        <v>5.4153367000000001E-2</v>
      </c>
      <c r="T2165" s="392">
        <f t="shared" si="33"/>
        <v>-0.32977360511240883</v>
      </c>
      <c r="U2165" s="389"/>
    </row>
    <row r="2166" spans="1:21">
      <c r="A2166" s="389" t="s">
        <v>2306</v>
      </c>
      <c r="B2166" s="389" t="s">
        <v>44</v>
      </c>
      <c r="C2166" s="389" t="s">
        <v>60</v>
      </c>
      <c r="D2166" s="389">
        <v>2385</v>
      </c>
      <c r="E2166" s="389">
        <v>1</v>
      </c>
      <c r="F2166" s="390"/>
      <c r="G2166" s="390"/>
      <c r="H2166" s="390"/>
      <c r="I2166" s="390" t="s">
        <v>100</v>
      </c>
      <c r="J2166" s="389">
        <v>2.5356907</v>
      </c>
      <c r="K2166" s="389"/>
      <c r="L2166" s="389">
        <v>0.87511753000000003</v>
      </c>
      <c r="M2166" s="389">
        <v>8</v>
      </c>
      <c r="N2166" s="389">
        <v>2.89106269</v>
      </c>
      <c r="O2166" s="389"/>
      <c r="P2166" s="389">
        <v>0.83087949999999999</v>
      </c>
      <c r="Q2166" s="389">
        <v>8</v>
      </c>
      <c r="R2166" s="389">
        <v>0.13115808000000001</v>
      </c>
      <c r="S2166" s="389">
        <v>2.5213024000000001E-2</v>
      </c>
      <c r="T2166" s="392">
        <f t="shared" si="33"/>
        <v>6.5485192427364031E-2</v>
      </c>
      <c r="U2166" s="389"/>
    </row>
    <row r="2167" spans="1:21">
      <c r="A2167" s="389" t="s">
        <v>2307</v>
      </c>
      <c r="B2167" s="389" t="s">
        <v>44</v>
      </c>
      <c r="C2167" s="389" t="s">
        <v>60</v>
      </c>
      <c r="D2167" s="389">
        <v>2385</v>
      </c>
      <c r="E2167" s="389">
        <v>1</v>
      </c>
      <c r="F2167" s="390"/>
      <c r="G2167" s="390"/>
      <c r="H2167" s="390"/>
      <c r="I2167" s="390" t="s">
        <v>100</v>
      </c>
      <c r="J2167" s="389">
        <v>1.2941986599999999</v>
      </c>
      <c r="K2167" s="389"/>
      <c r="L2167" s="389">
        <v>0.16970879999999999</v>
      </c>
      <c r="M2167" s="389">
        <v>8</v>
      </c>
      <c r="N2167" s="389">
        <v>1.04103773</v>
      </c>
      <c r="O2167" s="389"/>
      <c r="P2167" s="389">
        <v>3.9362710000000002E-2</v>
      </c>
      <c r="Q2167" s="389">
        <v>8</v>
      </c>
      <c r="R2167" s="389">
        <v>-0.21767367000000001</v>
      </c>
      <c r="S2167" s="389">
        <v>2.3281069999999998E-3</v>
      </c>
      <c r="T2167" s="392">
        <f t="shared" si="33"/>
        <v>-0.10840912341212701</v>
      </c>
      <c r="U2167" s="389"/>
    </row>
    <row r="2168" spans="1:21">
      <c r="A2168" s="389" t="s">
        <v>2308</v>
      </c>
      <c r="B2168" s="389" t="s">
        <v>44</v>
      </c>
      <c r="C2168" s="389" t="s">
        <v>60</v>
      </c>
      <c r="D2168" s="389">
        <v>2385</v>
      </c>
      <c r="E2168" s="389">
        <v>1</v>
      </c>
      <c r="F2168" s="390"/>
      <c r="G2168" s="390"/>
      <c r="H2168" s="390"/>
      <c r="I2168" s="390" t="s">
        <v>100</v>
      </c>
      <c r="J2168" s="389">
        <v>1.3346339899999999</v>
      </c>
      <c r="K2168" s="389"/>
      <c r="L2168" s="389">
        <v>0.25474538000000002</v>
      </c>
      <c r="M2168" s="389">
        <v>8</v>
      </c>
      <c r="N2168" s="389">
        <v>1.4555551</v>
      </c>
      <c r="O2168" s="389"/>
      <c r="P2168" s="389">
        <v>0.40302708999999998</v>
      </c>
      <c r="Q2168" s="389">
        <v>8</v>
      </c>
      <c r="R2168" s="389">
        <v>8.6730249999999995E-2</v>
      </c>
      <c r="S2168" s="389">
        <v>1.4137490000000001E-2</v>
      </c>
      <c r="T2168" s="392">
        <f t="shared" si="33"/>
        <v>4.3337962446122265E-2</v>
      </c>
      <c r="U2168" s="389"/>
    </row>
    <row r="2169" spans="1:21">
      <c r="A2169" s="389" t="s">
        <v>2309</v>
      </c>
      <c r="B2169" s="389" t="s">
        <v>44</v>
      </c>
      <c r="C2169" s="389" t="s">
        <v>60</v>
      </c>
      <c r="D2169" s="389">
        <v>2385</v>
      </c>
      <c r="E2169" s="389">
        <v>1</v>
      </c>
      <c r="F2169" s="390"/>
      <c r="G2169" s="390"/>
      <c r="H2169" s="390"/>
      <c r="I2169" s="390" t="s">
        <v>100</v>
      </c>
      <c r="J2169" s="389">
        <v>1.6779902200000001</v>
      </c>
      <c r="K2169" s="389"/>
      <c r="L2169" s="389">
        <v>0.46728523</v>
      </c>
      <c r="M2169" s="389">
        <v>8</v>
      </c>
      <c r="N2169" s="389">
        <v>1.3960783000000001</v>
      </c>
      <c r="O2169" s="389"/>
      <c r="P2169" s="389">
        <v>0.32181973000000003</v>
      </c>
      <c r="Q2169" s="389">
        <v>8</v>
      </c>
      <c r="R2169" s="389">
        <v>-0.18392969000000001</v>
      </c>
      <c r="S2169" s="389">
        <v>1.6336086E-2</v>
      </c>
      <c r="T2169" s="392">
        <f t="shared" si="33"/>
        <v>-9.1706452919273249E-2</v>
      </c>
      <c r="U2169" s="389"/>
    </row>
    <row r="2170" spans="1:21">
      <c r="A2170" s="389" t="s">
        <v>2310</v>
      </c>
      <c r="B2170" s="389" t="s">
        <v>44</v>
      </c>
      <c r="C2170" s="389" t="s">
        <v>60</v>
      </c>
      <c r="D2170" s="389">
        <v>2385</v>
      </c>
      <c r="E2170" s="389">
        <v>1</v>
      </c>
      <c r="F2170" s="390"/>
      <c r="G2170" s="390"/>
      <c r="H2170" s="390"/>
      <c r="I2170" s="390" t="s">
        <v>100</v>
      </c>
      <c r="J2170" s="389">
        <v>1.46638388</v>
      </c>
      <c r="K2170" s="389"/>
      <c r="L2170" s="389">
        <v>0.22967681000000001</v>
      </c>
      <c r="M2170" s="389">
        <v>8</v>
      </c>
      <c r="N2170" s="389">
        <v>1.1911147500000001</v>
      </c>
      <c r="O2170" s="389"/>
      <c r="P2170" s="389">
        <v>0.16211702</v>
      </c>
      <c r="Q2170" s="389">
        <v>8</v>
      </c>
      <c r="R2170" s="389">
        <v>-0.20790980000000001</v>
      </c>
      <c r="S2170" s="389">
        <v>5.3821229999999999E-3</v>
      </c>
      <c r="T2170" s="392">
        <f t="shared" si="33"/>
        <v>-0.10358204022855878</v>
      </c>
      <c r="U2170" s="389"/>
    </row>
    <row r="2171" spans="1:21">
      <c r="A2171" s="389" t="s">
        <v>2311</v>
      </c>
      <c r="B2171" s="389" t="s">
        <v>44</v>
      </c>
      <c r="C2171" s="389" t="s">
        <v>72</v>
      </c>
      <c r="D2171" s="389">
        <v>90</v>
      </c>
      <c r="E2171" s="389">
        <v>5.45E-2</v>
      </c>
      <c r="F2171" s="390"/>
      <c r="G2171" s="390" t="s">
        <v>100</v>
      </c>
      <c r="H2171" s="390"/>
      <c r="I2171" s="390"/>
      <c r="J2171" s="389">
        <v>75.391044199999996</v>
      </c>
      <c r="K2171" s="389"/>
      <c r="L2171" s="389">
        <v>12.051762999999999</v>
      </c>
      <c r="M2171" s="389">
        <v>5</v>
      </c>
      <c r="N2171" s="389">
        <v>18.894687600000001</v>
      </c>
      <c r="O2171" s="389"/>
      <c r="P2171" s="389">
        <v>8.6587014199999999</v>
      </c>
      <c r="Q2171" s="389">
        <v>5</v>
      </c>
      <c r="R2171" s="389">
        <v>-1.38380769</v>
      </c>
      <c r="S2171" s="389">
        <v>4.7111489999999999E-2</v>
      </c>
      <c r="T2171" s="392">
        <f t="shared" si="33"/>
        <v>-0.59920367081459092</v>
      </c>
      <c r="U2171" s="389"/>
    </row>
    <row r="2172" spans="1:21">
      <c r="A2172" s="389" t="s">
        <v>2311</v>
      </c>
      <c r="B2172" s="389" t="s">
        <v>44</v>
      </c>
      <c r="C2172" s="389" t="s">
        <v>72</v>
      </c>
      <c r="D2172" s="389">
        <v>1650</v>
      </c>
      <c r="E2172" s="389">
        <v>1</v>
      </c>
      <c r="F2172" s="390"/>
      <c r="G2172" s="390"/>
      <c r="H2172" s="390"/>
      <c r="I2172" s="390" t="s">
        <v>100</v>
      </c>
      <c r="J2172" s="389">
        <v>84.293257100000005</v>
      </c>
      <c r="K2172" s="389"/>
      <c r="L2172" s="389">
        <v>2.2798524599999999</v>
      </c>
      <c r="M2172" s="389">
        <v>5</v>
      </c>
      <c r="N2172" s="389">
        <v>78.359590600000004</v>
      </c>
      <c r="O2172" s="389"/>
      <c r="P2172" s="389">
        <v>9.4609342999999999</v>
      </c>
      <c r="Q2172" s="389">
        <v>5</v>
      </c>
      <c r="R2172" s="389">
        <v>-7.2993509999999998E-2</v>
      </c>
      <c r="S2172" s="389">
        <v>3.061809E-3</v>
      </c>
      <c r="T2172" s="392">
        <f t="shared" si="33"/>
        <v>-3.6480557112311789E-2</v>
      </c>
      <c r="U2172" s="389"/>
    </row>
    <row r="2173" spans="1:21">
      <c r="A2173" s="389" t="s">
        <v>2312</v>
      </c>
      <c r="B2173" s="389" t="s">
        <v>44</v>
      </c>
      <c r="C2173" s="389" t="s">
        <v>60</v>
      </c>
      <c r="D2173" s="389">
        <v>1080</v>
      </c>
      <c r="E2173" s="389"/>
      <c r="F2173" s="390"/>
      <c r="G2173" s="390"/>
      <c r="H2173" s="390"/>
      <c r="I2173" s="390" t="s">
        <v>100</v>
      </c>
      <c r="J2173" s="389">
        <v>3085.87</v>
      </c>
      <c r="K2173" s="389"/>
      <c r="L2173" s="389">
        <v>248.84</v>
      </c>
      <c r="M2173" s="389">
        <v>11</v>
      </c>
      <c r="N2173" s="389">
        <v>3345.14</v>
      </c>
      <c r="O2173" s="391"/>
      <c r="P2173" s="389">
        <v>223.14</v>
      </c>
      <c r="Q2173" s="389">
        <v>12</v>
      </c>
      <c r="R2173" s="389">
        <v>8.0674919999999997E-2</v>
      </c>
      <c r="S2173" s="389">
        <v>9.61947E-4</v>
      </c>
      <c r="T2173" s="392">
        <f t="shared" si="33"/>
        <v>4.0315595839533758E-2</v>
      </c>
      <c r="U2173" s="389"/>
    </row>
    <row r="2174" spans="1:21">
      <c r="A2174" s="389" t="s">
        <v>2313</v>
      </c>
      <c r="B2174" s="389" t="s">
        <v>44</v>
      </c>
      <c r="C2174" s="389" t="s">
        <v>60</v>
      </c>
      <c r="D2174" s="389">
        <v>0</v>
      </c>
      <c r="E2174" s="389">
        <v>0</v>
      </c>
      <c r="F2174" s="390" t="s">
        <v>100</v>
      </c>
      <c r="G2174" s="390"/>
      <c r="H2174" s="390"/>
      <c r="I2174" s="390"/>
      <c r="J2174" s="389">
        <v>1.3722079599999999</v>
      </c>
      <c r="K2174" s="389"/>
      <c r="L2174" s="389"/>
      <c r="M2174" s="389"/>
      <c r="N2174" s="389">
        <v>1.4231963700000001</v>
      </c>
      <c r="O2174" s="391"/>
      <c r="P2174" s="389"/>
      <c r="Q2174" s="389"/>
      <c r="R2174" s="389">
        <v>5.0988409999999998E-2</v>
      </c>
      <c r="S2174" s="389"/>
      <c r="T2174" s="392">
        <f t="shared" si="33"/>
        <v>1.8240084073991615E-2</v>
      </c>
      <c r="U2174" s="389"/>
    </row>
    <row r="2175" spans="1:21">
      <c r="A2175" s="389" t="s">
        <v>2313</v>
      </c>
      <c r="B2175" s="389" t="s">
        <v>44</v>
      </c>
      <c r="C2175" s="389" t="s">
        <v>60</v>
      </c>
      <c r="D2175" s="389">
        <v>7</v>
      </c>
      <c r="E2175" s="389">
        <v>0.2</v>
      </c>
      <c r="F2175" s="390"/>
      <c r="G2175" s="390"/>
      <c r="H2175" s="390" t="s">
        <v>100</v>
      </c>
      <c r="I2175" s="390"/>
      <c r="J2175" s="389">
        <v>1.4719451699999999</v>
      </c>
      <c r="K2175" s="391"/>
      <c r="L2175" s="389"/>
      <c r="M2175" s="389"/>
      <c r="N2175" s="389">
        <v>1.13712375</v>
      </c>
      <c r="O2175" s="391"/>
      <c r="P2175" s="389"/>
      <c r="Q2175" s="389"/>
      <c r="R2175" s="389">
        <v>-0.33482142999999998</v>
      </c>
      <c r="S2175" s="389"/>
      <c r="T2175" s="392">
        <f t="shared" ref="T2175:T2220" si="34">(N2175-J2175)/(J2175+N2175)</f>
        <v>-0.12832984879525525</v>
      </c>
      <c r="U2175" s="389"/>
    </row>
    <row r="2176" spans="1:21">
      <c r="A2176" s="389" t="s">
        <v>2313</v>
      </c>
      <c r="B2176" s="389" t="s">
        <v>44</v>
      </c>
      <c r="C2176" s="389" t="s">
        <v>60</v>
      </c>
      <c r="D2176" s="389">
        <v>21</v>
      </c>
      <c r="E2176" s="389">
        <v>0.6</v>
      </c>
      <c r="F2176" s="390"/>
      <c r="G2176" s="390"/>
      <c r="H2176" s="390" t="s">
        <v>100</v>
      </c>
      <c r="I2176" s="390"/>
      <c r="J2176" s="389">
        <v>0.92615265000000002</v>
      </c>
      <c r="K2176" s="391"/>
      <c r="L2176" s="389"/>
      <c r="M2176" s="389"/>
      <c r="N2176" s="389">
        <v>1.93643992</v>
      </c>
      <c r="O2176" s="391"/>
      <c r="P2176" s="389"/>
      <c r="Q2176" s="389"/>
      <c r="R2176" s="389">
        <v>1.0102872700000001</v>
      </c>
      <c r="S2176" s="389"/>
      <c r="T2176" s="392">
        <f t="shared" si="34"/>
        <v>0.35292737100900118</v>
      </c>
      <c r="U2176" s="389"/>
    </row>
    <row r="2177" spans="1:21">
      <c r="A2177" s="389" t="s">
        <v>2313</v>
      </c>
      <c r="B2177" s="389" t="s">
        <v>44</v>
      </c>
      <c r="C2177" s="389" t="s">
        <v>60</v>
      </c>
      <c r="D2177" s="389">
        <v>35</v>
      </c>
      <c r="E2177" s="389">
        <v>1</v>
      </c>
      <c r="F2177" s="390"/>
      <c r="G2177" s="390"/>
      <c r="H2177" s="390" t="s">
        <v>100</v>
      </c>
      <c r="I2177" s="390" t="s">
        <v>100</v>
      </c>
      <c r="J2177" s="389">
        <v>1.3251761799999999</v>
      </c>
      <c r="K2177" s="391"/>
      <c r="L2177" s="389"/>
      <c r="M2177" s="389"/>
      <c r="N2177" s="389">
        <v>2.2007883399999999</v>
      </c>
      <c r="O2177" s="391"/>
      <c r="P2177" s="389"/>
      <c r="Q2177" s="389"/>
      <c r="R2177" s="389">
        <v>0.87561215999999997</v>
      </c>
      <c r="S2177" s="389"/>
      <c r="T2177" s="392">
        <f t="shared" si="34"/>
        <v>0.24833266331335632</v>
      </c>
      <c r="U2177" s="389"/>
    </row>
    <row r="2178" spans="1:21">
      <c r="A2178" s="389" t="s">
        <v>2314</v>
      </c>
      <c r="B2178" s="389" t="s">
        <v>44</v>
      </c>
      <c r="C2178" s="389" t="s">
        <v>73</v>
      </c>
      <c r="D2178" s="389">
        <v>1</v>
      </c>
      <c r="E2178" s="389">
        <v>5.0000000000000001E-4</v>
      </c>
      <c r="F2178" s="390"/>
      <c r="G2178" s="390" t="s">
        <v>100</v>
      </c>
      <c r="H2178" s="390" t="s">
        <v>100</v>
      </c>
      <c r="I2178" s="390"/>
      <c r="J2178" s="389">
        <v>0.42857142999999998</v>
      </c>
      <c r="K2178" s="389">
        <v>0.23376622999999999</v>
      </c>
      <c r="L2178" s="389">
        <v>0.33059537999999999</v>
      </c>
      <c r="M2178" s="389">
        <v>2</v>
      </c>
      <c r="N2178" s="389">
        <v>2.1818181800000001</v>
      </c>
      <c r="O2178" s="389">
        <v>1.4025974000000001</v>
      </c>
      <c r="P2178" s="389">
        <v>1.98357227</v>
      </c>
      <c r="Q2178" s="389">
        <v>2</v>
      </c>
      <c r="R2178" s="389">
        <v>1.6274564199999999</v>
      </c>
      <c r="S2178" s="389">
        <v>0.71078596699999996</v>
      </c>
      <c r="T2178" s="392">
        <f t="shared" si="34"/>
        <v>0.67164178990124013</v>
      </c>
      <c r="U2178" s="389"/>
    </row>
    <row r="2179" spans="1:21">
      <c r="A2179" s="389" t="s">
        <v>2314</v>
      </c>
      <c r="B2179" s="389" t="s">
        <v>44</v>
      </c>
      <c r="C2179" s="389" t="s">
        <v>73</v>
      </c>
      <c r="D2179" s="389">
        <v>365</v>
      </c>
      <c r="E2179" s="389">
        <v>0.16669999999999999</v>
      </c>
      <c r="F2179" s="390"/>
      <c r="G2179" s="390"/>
      <c r="H2179" s="390" t="s">
        <v>100</v>
      </c>
      <c r="I2179" s="390"/>
      <c r="J2179" s="389">
        <v>0.74025974000000005</v>
      </c>
      <c r="K2179" s="389">
        <v>0.23376622999999999</v>
      </c>
      <c r="L2179" s="389">
        <v>0.33059537999999999</v>
      </c>
      <c r="M2179" s="389">
        <v>2</v>
      </c>
      <c r="N2179" s="389">
        <v>1.09090909</v>
      </c>
      <c r="O2179" s="389">
        <v>0</v>
      </c>
      <c r="P2179" s="389">
        <v>0</v>
      </c>
      <c r="Q2179" s="389">
        <v>2</v>
      </c>
      <c r="R2179" s="389">
        <v>0.38776553000000002</v>
      </c>
      <c r="S2179" s="389">
        <v>9.9722991999999996E-2</v>
      </c>
      <c r="T2179" s="392">
        <f t="shared" si="34"/>
        <v>0.19148936146974493</v>
      </c>
      <c r="U2179" s="389"/>
    </row>
    <row r="2180" spans="1:21">
      <c r="A2180" s="389" t="s">
        <v>2314</v>
      </c>
      <c r="B2180" s="389" t="s">
        <v>44</v>
      </c>
      <c r="C2180" s="389" t="s">
        <v>73</v>
      </c>
      <c r="D2180" s="389">
        <v>730</v>
      </c>
      <c r="E2180" s="389">
        <v>0.33329999999999999</v>
      </c>
      <c r="F2180" s="390"/>
      <c r="G2180" s="390"/>
      <c r="H2180" s="390" t="s">
        <v>100</v>
      </c>
      <c r="I2180" s="390"/>
      <c r="J2180" s="389">
        <v>0.58441558000000005</v>
      </c>
      <c r="K2180" s="389">
        <v>0.19480518999999999</v>
      </c>
      <c r="L2180" s="389">
        <v>0.27549615</v>
      </c>
      <c r="M2180" s="389">
        <v>2</v>
      </c>
      <c r="N2180" s="389">
        <v>0.62337662000000005</v>
      </c>
      <c r="O2180" s="389">
        <v>0.19480518999999999</v>
      </c>
      <c r="P2180" s="389">
        <v>0.27549615</v>
      </c>
      <c r="Q2180" s="389">
        <v>2</v>
      </c>
      <c r="R2180" s="389">
        <v>6.4538520000000002E-2</v>
      </c>
      <c r="S2180" s="389">
        <v>0.20876736100000001</v>
      </c>
      <c r="T2180" s="392">
        <f t="shared" si="34"/>
        <v>3.2258065584460635E-2</v>
      </c>
      <c r="U2180" s="389"/>
    </row>
    <row r="2181" spans="1:21">
      <c r="A2181" s="389" t="s">
        <v>2314</v>
      </c>
      <c r="B2181" s="389" t="s">
        <v>44</v>
      </c>
      <c r="C2181" s="389" t="s">
        <v>73</v>
      </c>
      <c r="D2181" s="389">
        <v>1095</v>
      </c>
      <c r="E2181" s="389">
        <v>0.5</v>
      </c>
      <c r="F2181" s="390"/>
      <c r="G2181" s="390"/>
      <c r="H2181" s="390" t="s">
        <v>100</v>
      </c>
      <c r="I2181" s="390"/>
      <c r="J2181" s="389">
        <v>0.19480518999999999</v>
      </c>
      <c r="K2181" s="389">
        <v>3.8961040000000002E-2</v>
      </c>
      <c r="L2181" s="389">
        <v>5.5099229999999999E-2</v>
      </c>
      <c r="M2181" s="389">
        <v>2</v>
      </c>
      <c r="N2181" s="389">
        <v>0.38961038999999997</v>
      </c>
      <c r="O2181" s="389">
        <v>3.8961040000000002E-2</v>
      </c>
      <c r="P2181" s="389">
        <v>5.5099229999999999E-2</v>
      </c>
      <c r="Q2181" s="389">
        <v>2</v>
      </c>
      <c r="R2181" s="389">
        <v>0.69314717999999997</v>
      </c>
      <c r="S2181" s="389">
        <v>0.05</v>
      </c>
      <c r="T2181" s="392">
        <f t="shared" si="34"/>
        <v>0.33333334474074083</v>
      </c>
      <c r="U2181" s="389"/>
    </row>
    <row r="2182" spans="1:21">
      <c r="A2182" s="389" t="s">
        <v>2314</v>
      </c>
      <c r="B2182" s="389" t="s">
        <v>44</v>
      </c>
      <c r="C2182" s="389" t="s">
        <v>73</v>
      </c>
      <c r="D2182" s="389">
        <v>1460</v>
      </c>
      <c r="E2182" s="389">
        <v>0.66669999999999996</v>
      </c>
      <c r="F2182" s="390"/>
      <c r="G2182" s="390"/>
      <c r="H2182" s="390" t="s">
        <v>100</v>
      </c>
      <c r="I2182" s="390"/>
      <c r="J2182" s="389">
        <v>0.66233766000000005</v>
      </c>
      <c r="K2182" s="389">
        <v>0.27272727000000002</v>
      </c>
      <c r="L2182" s="389">
        <v>0.38569460999999999</v>
      </c>
      <c r="M2182" s="389">
        <v>2</v>
      </c>
      <c r="N2182" s="389">
        <v>1.6753246799999999</v>
      </c>
      <c r="O2182" s="389">
        <v>7.7922080000000005E-2</v>
      </c>
      <c r="P2182" s="389">
        <v>0.11019846</v>
      </c>
      <c r="Q2182" s="389">
        <v>2</v>
      </c>
      <c r="R2182" s="389">
        <v>0.92798676999999996</v>
      </c>
      <c r="S2182" s="389">
        <v>0.17171350499999999</v>
      </c>
      <c r="T2182" s="392">
        <f t="shared" si="34"/>
        <v>0.43333333589999989</v>
      </c>
      <c r="U2182" s="389"/>
    </row>
    <row r="2183" spans="1:21">
      <c r="A2183" s="389" t="s">
        <v>2314</v>
      </c>
      <c r="B2183" s="389" t="s">
        <v>44</v>
      </c>
      <c r="C2183" s="389" t="s">
        <v>73</v>
      </c>
      <c r="D2183" s="389">
        <v>1825</v>
      </c>
      <c r="E2183" s="389">
        <v>0.83330000000000004</v>
      </c>
      <c r="F2183" s="390"/>
      <c r="G2183" s="390"/>
      <c r="H2183" s="390" t="s">
        <v>100</v>
      </c>
      <c r="I2183" s="390"/>
      <c r="J2183" s="389">
        <v>0.42857142999999998</v>
      </c>
      <c r="K2183" s="389">
        <v>0.11688311999999999</v>
      </c>
      <c r="L2183" s="389">
        <v>0.16529769</v>
      </c>
      <c r="M2183" s="389">
        <v>2</v>
      </c>
      <c r="N2183" s="389">
        <v>0.35064935000000003</v>
      </c>
      <c r="O2183" s="389">
        <v>0.11688311999999999</v>
      </c>
      <c r="P2183" s="389">
        <v>0.16529769</v>
      </c>
      <c r="Q2183" s="389">
        <v>2</v>
      </c>
      <c r="R2183" s="389">
        <v>-0.20067070000000001</v>
      </c>
      <c r="S2183" s="389">
        <v>0.18549127600000001</v>
      </c>
      <c r="T2183" s="392">
        <f t="shared" si="34"/>
        <v>-0.10000000256666661</v>
      </c>
      <c r="U2183" s="389"/>
    </row>
    <row r="2184" spans="1:21">
      <c r="A2184" s="389" t="s">
        <v>2314</v>
      </c>
      <c r="B2184" s="389" t="s">
        <v>44</v>
      </c>
      <c r="C2184" s="389" t="s">
        <v>73</v>
      </c>
      <c r="D2184" s="389">
        <v>2190</v>
      </c>
      <c r="E2184" s="389">
        <v>1</v>
      </c>
      <c r="F2184" s="390"/>
      <c r="G2184" s="390"/>
      <c r="H2184" s="390" t="s">
        <v>100</v>
      </c>
      <c r="I2184" s="390" t="s">
        <v>100</v>
      </c>
      <c r="J2184" s="389">
        <v>0.58441558000000005</v>
      </c>
      <c r="K2184" s="389">
        <v>0.15584416000000001</v>
      </c>
      <c r="L2184" s="389">
        <v>0.22039692</v>
      </c>
      <c r="M2184" s="389">
        <v>2</v>
      </c>
      <c r="N2184" s="389">
        <v>0.50649350999999998</v>
      </c>
      <c r="O2184" s="389">
        <v>0.23376622999999999</v>
      </c>
      <c r="P2184" s="389">
        <v>0.33059537999999999</v>
      </c>
      <c r="Q2184" s="389">
        <v>2</v>
      </c>
      <c r="R2184" s="389">
        <v>-0.14310084000000001</v>
      </c>
      <c r="S2184" s="389">
        <v>0.28412886300000001</v>
      </c>
      <c r="T2184" s="392">
        <f t="shared" si="34"/>
        <v>-7.1428564226190525E-2</v>
      </c>
      <c r="U2184" s="389"/>
    </row>
    <row r="2185" spans="1:21">
      <c r="A2185" s="389" t="s">
        <v>2315</v>
      </c>
      <c r="B2185" s="389" t="s">
        <v>44</v>
      </c>
      <c r="C2185" s="389" t="s">
        <v>73</v>
      </c>
      <c r="D2185" s="389">
        <v>1</v>
      </c>
      <c r="E2185" s="389">
        <v>2.9999999999999997E-4</v>
      </c>
      <c r="F2185" s="390"/>
      <c r="G2185" s="390" t="s">
        <v>100</v>
      </c>
      <c r="H2185" s="390" t="s">
        <v>100</v>
      </c>
      <c r="I2185" s="390"/>
      <c r="J2185" s="389">
        <v>0.15584416000000001</v>
      </c>
      <c r="K2185" s="389">
        <v>3.8961040000000002E-2</v>
      </c>
      <c r="L2185" s="389">
        <v>5.5099229999999999E-2</v>
      </c>
      <c r="M2185" s="389">
        <v>2</v>
      </c>
      <c r="N2185" s="389">
        <v>0.38961038999999997</v>
      </c>
      <c r="O2185" s="389">
        <v>0.15584416000000001</v>
      </c>
      <c r="P2185" s="389">
        <v>0.22039692</v>
      </c>
      <c r="Q2185" s="389">
        <v>2</v>
      </c>
      <c r="R2185" s="389">
        <v>0.91629073000000005</v>
      </c>
      <c r="S2185" s="389">
        <v>0.2225</v>
      </c>
      <c r="T2185" s="392">
        <f t="shared" si="34"/>
        <v>0.42857141809523813</v>
      </c>
      <c r="U2185" s="389"/>
    </row>
    <row r="2186" spans="1:21">
      <c r="A2186" s="389" t="s">
        <v>2315</v>
      </c>
      <c r="B2186" s="389" t="s">
        <v>44</v>
      </c>
      <c r="C2186" s="389" t="s">
        <v>73</v>
      </c>
      <c r="D2186" s="389">
        <v>365</v>
      </c>
      <c r="E2186" s="389">
        <v>0.1111</v>
      </c>
      <c r="F2186" s="390"/>
      <c r="G2186" s="390"/>
      <c r="H2186" s="390" t="s">
        <v>100</v>
      </c>
      <c r="I2186" s="390"/>
      <c r="J2186" s="389">
        <v>0.11688311999999999</v>
      </c>
      <c r="K2186" s="389">
        <v>7.7922080000000005E-2</v>
      </c>
      <c r="L2186" s="389">
        <v>0.11019846</v>
      </c>
      <c r="M2186" s="389">
        <v>2</v>
      </c>
      <c r="N2186" s="389">
        <v>0.19480518999999999</v>
      </c>
      <c r="O2186" s="389">
        <v>0.11688311999999999</v>
      </c>
      <c r="P2186" s="389">
        <v>0.16529769</v>
      </c>
      <c r="Q2186" s="389">
        <v>2</v>
      </c>
      <c r="R2186" s="389">
        <v>0.51082561999999998</v>
      </c>
      <c r="S2186" s="389">
        <v>0.80444444400000004</v>
      </c>
      <c r="T2186" s="392">
        <f t="shared" si="34"/>
        <v>0.24999997593749987</v>
      </c>
      <c r="U2186" s="389"/>
    </row>
    <row r="2187" spans="1:21">
      <c r="A2187" s="389" t="s">
        <v>2315</v>
      </c>
      <c r="B2187" s="389" t="s">
        <v>44</v>
      </c>
      <c r="C2187" s="389" t="s">
        <v>73</v>
      </c>
      <c r="D2187" s="389">
        <v>730</v>
      </c>
      <c r="E2187" s="389">
        <v>0.22220000000000001</v>
      </c>
      <c r="F2187" s="390"/>
      <c r="G2187" s="390"/>
      <c r="H2187" s="390" t="s">
        <v>100</v>
      </c>
      <c r="I2187" s="390"/>
      <c r="J2187" s="389">
        <v>0.19480518999999999</v>
      </c>
      <c r="K2187" s="389">
        <v>7.7922080000000005E-2</v>
      </c>
      <c r="L2187" s="389">
        <v>0.11019846</v>
      </c>
      <c r="M2187" s="389">
        <v>2</v>
      </c>
      <c r="N2187" s="389">
        <v>0.19480518999999999</v>
      </c>
      <c r="O2187" s="389">
        <v>7.7922080000000005E-2</v>
      </c>
      <c r="P2187" s="389">
        <v>0.11019846</v>
      </c>
      <c r="Q2187" s="389">
        <v>2</v>
      </c>
      <c r="R2187" s="389">
        <v>0</v>
      </c>
      <c r="S2187" s="389">
        <v>0.32</v>
      </c>
      <c r="T2187" s="392">
        <f t="shared" si="34"/>
        <v>0</v>
      </c>
      <c r="U2187" s="389"/>
    </row>
    <row r="2188" spans="1:21">
      <c r="A2188" s="389" t="s">
        <v>2315</v>
      </c>
      <c r="B2188" s="389" t="s">
        <v>44</v>
      </c>
      <c r="C2188" s="389" t="s">
        <v>73</v>
      </c>
      <c r="D2188" s="389">
        <v>1095</v>
      </c>
      <c r="E2188" s="389">
        <v>0.33329999999999999</v>
      </c>
      <c r="F2188" s="390"/>
      <c r="G2188" s="390"/>
      <c r="H2188" s="390" t="s">
        <v>100</v>
      </c>
      <c r="I2188" s="390"/>
      <c r="J2188" s="389">
        <v>0.23376622999999999</v>
      </c>
      <c r="K2188" s="389">
        <v>0.11688311999999999</v>
      </c>
      <c r="L2188" s="389">
        <v>0.16529769</v>
      </c>
      <c r="M2188" s="389">
        <v>2</v>
      </c>
      <c r="N2188" s="389">
        <v>0.27272727000000002</v>
      </c>
      <c r="O2188" s="389">
        <v>0.11688311999999999</v>
      </c>
      <c r="P2188" s="389">
        <v>0.16529769</v>
      </c>
      <c r="Q2188" s="389">
        <v>2</v>
      </c>
      <c r="R2188" s="389">
        <v>0.15415068000000001</v>
      </c>
      <c r="S2188" s="389">
        <v>0.43367346899999998</v>
      </c>
      <c r="T2188" s="392">
        <f t="shared" si="34"/>
        <v>7.6923079960552365E-2</v>
      </c>
      <c r="U2188" s="389"/>
    </row>
    <row r="2189" spans="1:21">
      <c r="A2189" s="389" t="s">
        <v>2315</v>
      </c>
      <c r="B2189" s="389" t="s">
        <v>44</v>
      </c>
      <c r="C2189" s="389" t="s">
        <v>73</v>
      </c>
      <c r="D2189" s="389">
        <v>1460</v>
      </c>
      <c r="E2189" s="389">
        <v>0.44440000000000002</v>
      </c>
      <c r="F2189" s="390"/>
      <c r="G2189" s="390"/>
      <c r="H2189" s="390" t="s">
        <v>100</v>
      </c>
      <c r="I2189" s="390"/>
      <c r="J2189" s="389">
        <v>0.35064935000000003</v>
      </c>
      <c r="K2189" s="389">
        <v>7.7922080000000005E-2</v>
      </c>
      <c r="L2189" s="389">
        <v>0.11019846</v>
      </c>
      <c r="M2189" s="389">
        <v>2</v>
      </c>
      <c r="N2189" s="389">
        <v>0.35064935000000003</v>
      </c>
      <c r="O2189" s="389">
        <v>0.15584416000000001</v>
      </c>
      <c r="P2189" s="389">
        <v>0.22039692</v>
      </c>
      <c r="Q2189" s="389">
        <v>2</v>
      </c>
      <c r="R2189" s="389">
        <v>0</v>
      </c>
      <c r="S2189" s="389">
        <v>0.24691357999999999</v>
      </c>
      <c r="T2189" s="392">
        <f t="shared" si="34"/>
        <v>0</v>
      </c>
      <c r="U2189" s="389"/>
    </row>
    <row r="2190" spans="1:21">
      <c r="A2190" s="389" t="s">
        <v>2315</v>
      </c>
      <c r="B2190" s="389" t="s">
        <v>44</v>
      </c>
      <c r="C2190" s="389" t="s">
        <v>73</v>
      </c>
      <c r="D2190" s="389">
        <v>1825</v>
      </c>
      <c r="E2190" s="389">
        <v>0.55559999999999998</v>
      </c>
      <c r="F2190" s="390"/>
      <c r="G2190" s="390"/>
      <c r="H2190" s="390" t="s">
        <v>100</v>
      </c>
      <c r="I2190" s="390"/>
      <c r="J2190" s="389">
        <v>0.50649350999999998</v>
      </c>
      <c r="K2190" s="389">
        <v>0.19480518999999999</v>
      </c>
      <c r="L2190" s="389">
        <v>0.27549615</v>
      </c>
      <c r="M2190" s="389">
        <v>2</v>
      </c>
      <c r="N2190" s="389">
        <v>0.77922077999999995</v>
      </c>
      <c r="O2190" s="389">
        <v>0.19480518999999999</v>
      </c>
      <c r="P2190" s="389">
        <v>0.27549615</v>
      </c>
      <c r="Q2190" s="389">
        <v>2</v>
      </c>
      <c r="R2190" s="389">
        <v>0.43078292000000001</v>
      </c>
      <c r="S2190" s="389">
        <v>0.21042899400000001</v>
      </c>
      <c r="T2190" s="392">
        <f t="shared" si="34"/>
        <v>0.21212120929292927</v>
      </c>
      <c r="U2190" s="389"/>
    </row>
    <row r="2191" spans="1:21">
      <c r="A2191" s="389" t="s">
        <v>2315</v>
      </c>
      <c r="B2191" s="389" t="s">
        <v>44</v>
      </c>
      <c r="C2191" s="389" t="s">
        <v>73</v>
      </c>
      <c r="D2191" s="389">
        <v>2190</v>
      </c>
      <c r="E2191" s="389">
        <v>0.66669999999999996</v>
      </c>
      <c r="F2191" s="390"/>
      <c r="G2191" s="390"/>
      <c r="H2191" s="390" t="s">
        <v>100</v>
      </c>
      <c r="I2191" s="390"/>
      <c r="J2191" s="389">
        <v>0.19480518999999999</v>
      </c>
      <c r="K2191" s="389">
        <v>7.7922080000000005E-2</v>
      </c>
      <c r="L2191" s="389">
        <v>0.11019846</v>
      </c>
      <c r="M2191" s="389">
        <v>2</v>
      </c>
      <c r="N2191" s="389">
        <v>0.23376622999999999</v>
      </c>
      <c r="O2191" s="389">
        <v>0.11688311999999999</v>
      </c>
      <c r="P2191" s="389">
        <v>0.16529769</v>
      </c>
      <c r="Q2191" s="389">
        <v>2</v>
      </c>
      <c r="R2191" s="389">
        <v>0.18232155999999999</v>
      </c>
      <c r="S2191" s="389">
        <v>0.41</v>
      </c>
      <c r="T2191" s="392">
        <f t="shared" si="34"/>
        <v>9.090909515151524E-2</v>
      </c>
      <c r="U2191" s="389"/>
    </row>
    <row r="2192" spans="1:21">
      <c r="A2192" s="389" t="s">
        <v>2315</v>
      </c>
      <c r="B2192" s="389" t="s">
        <v>44</v>
      </c>
      <c r="C2192" s="389" t="s">
        <v>73</v>
      </c>
      <c r="D2192" s="389">
        <v>2555</v>
      </c>
      <c r="E2192" s="389">
        <v>0.77780000000000005</v>
      </c>
      <c r="F2192" s="390"/>
      <c r="G2192" s="390"/>
      <c r="H2192" s="390" t="s">
        <v>100</v>
      </c>
      <c r="I2192" s="390"/>
      <c r="J2192" s="389">
        <v>0.46753246999999998</v>
      </c>
      <c r="K2192" s="389">
        <v>0.11688311999999999</v>
      </c>
      <c r="L2192" s="389">
        <v>0.16529769</v>
      </c>
      <c r="M2192" s="389">
        <v>2</v>
      </c>
      <c r="N2192" s="389">
        <v>0.42857142999999998</v>
      </c>
      <c r="O2192" s="389">
        <v>3.8961040000000002E-2</v>
      </c>
      <c r="P2192" s="389">
        <v>5.5099229999999999E-2</v>
      </c>
      <c r="Q2192" s="389">
        <v>2</v>
      </c>
      <c r="R2192" s="389">
        <v>-8.7011379999999999E-2</v>
      </c>
      <c r="S2192" s="389">
        <v>7.0764463E-2</v>
      </c>
      <c r="T2192" s="392">
        <f t="shared" si="34"/>
        <v>-4.3478261839949593E-2</v>
      </c>
      <c r="U2192" s="389"/>
    </row>
    <row r="2193" spans="1:21">
      <c r="A2193" s="389" t="s">
        <v>2315</v>
      </c>
      <c r="B2193" s="389" t="s">
        <v>44</v>
      </c>
      <c r="C2193" s="389" t="s">
        <v>73</v>
      </c>
      <c r="D2193" s="389">
        <v>2920</v>
      </c>
      <c r="E2193" s="389">
        <v>0.88890000000000002</v>
      </c>
      <c r="F2193" s="390"/>
      <c r="G2193" s="390"/>
      <c r="H2193" s="390" t="s">
        <v>100</v>
      </c>
      <c r="I2193" s="390"/>
      <c r="J2193" s="389">
        <v>7.7922080000000005E-2</v>
      </c>
      <c r="K2193" s="389">
        <v>0.11688311999999999</v>
      </c>
      <c r="L2193" s="389">
        <v>0.16529769</v>
      </c>
      <c r="M2193" s="389">
        <v>2</v>
      </c>
      <c r="N2193" s="389">
        <v>0.15584416000000001</v>
      </c>
      <c r="O2193" s="389">
        <v>3.8961040000000002E-2</v>
      </c>
      <c r="P2193" s="389">
        <v>5.5099229999999999E-2</v>
      </c>
      <c r="Q2193" s="389">
        <v>2</v>
      </c>
      <c r="R2193" s="389">
        <v>0.69314717999999997</v>
      </c>
      <c r="S2193" s="389">
        <v>2.3125</v>
      </c>
      <c r="T2193" s="392">
        <f t="shared" si="34"/>
        <v>0.33333333333333331</v>
      </c>
      <c r="U2193" s="389"/>
    </row>
    <row r="2194" spans="1:21">
      <c r="A2194" s="389" t="s">
        <v>2315</v>
      </c>
      <c r="B2194" s="389" t="s">
        <v>44</v>
      </c>
      <c r="C2194" s="389" t="s">
        <v>73</v>
      </c>
      <c r="D2194" s="389">
        <v>3285</v>
      </c>
      <c r="E2194" s="389">
        <v>1</v>
      </c>
      <c r="F2194" s="390"/>
      <c r="G2194" s="390"/>
      <c r="H2194" s="390" t="s">
        <v>100</v>
      </c>
      <c r="I2194" s="390"/>
      <c r="J2194" s="389">
        <v>0.11688311999999999</v>
      </c>
      <c r="K2194" s="389">
        <v>3.8961040000000002E-2</v>
      </c>
      <c r="L2194" s="389">
        <v>5.5099229999999999E-2</v>
      </c>
      <c r="M2194" s="389">
        <v>2</v>
      </c>
      <c r="N2194" s="389">
        <v>0.15584416000000001</v>
      </c>
      <c r="O2194" s="389">
        <v>0.11688311999999999</v>
      </c>
      <c r="P2194" s="389">
        <v>0.16529769</v>
      </c>
      <c r="Q2194" s="389">
        <v>2</v>
      </c>
      <c r="R2194" s="389">
        <v>0.28768207000000001</v>
      </c>
      <c r="S2194" s="389">
        <v>0.67361111100000004</v>
      </c>
      <c r="T2194" s="392">
        <f t="shared" si="34"/>
        <v>0.1428571428571429</v>
      </c>
      <c r="U2194" s="389"/>
    </row>
    <row r="2195" spans="1:21">
      <c r="A2195" s="389" t="s">
        <v>2316</v>
      </c>
      <c r="B2195" s="389" t="s">
        <v>44</v>
      </c>
      <c r="C2195" s="389" t="s">
        <v>73</v>
      </c>
      <c r="D2195" s="389">
        <v>1</v>
      </c>
      <c r="E2195" s="389">
        <v>1.4E-3</v>
      </c>
      <c r="F2195" s="390"/>
      <c r="G2195" s="390" t="s">
        <v>100</v>
      </c>
      <c r="H2195" s="390" t="s">
        <v>100</v>
      </c>
      <c r="I2195" s="390"/>
      <c r="J2195" s="389">
        <v>3.7987010000000002E-2</v>
      </c>
      <c r="K2195" s="389">
        <v>7.7922080000000005E-2</v>
      </c>
      <c r="L2195" s="389">
        <v>0.11019846</v>
      </c>
      <c r="M2195" s="389">
        <v>2</v>
      </c>
      <c r="N2195" s="389">
        <v>1.9860389599999999</v>
      </c>
      <c r="O2195" s="389">
        <v>0.11688311999999999</v>
      </c>
      <c r="P2195" s="389">
        <v>0.16529769</v>
      </c>
      <c r="Q2195" s="389">
        <v>2</v>
      </c>
      <c r="R2195" s="389">
        <v>3.9566531199999999</v>
      </c>
      <c r="S2195" s="389">
        <v>4.2112216560000002</v>
      </c>
      <c r="T2195" s="392">
        <f t="shared" si="34"/>
        <v>0.96246391048035818</v>
      </c>
      <c r="U2195" s="389"/>
    </row>
    <row r="2196" spans="1:21">
      <c r="A2196" s="389" t="s">
        <v>2316</v>
      </c>
      <c r="B2196" s="389" t="s">
        <v>44</v>
      </c>
      <c r="C2196" s="389" t="s">
        <v>73</v>
      </c>
      <c r="D2196" s="389">
        <v>365</v>
      </c>
      <c r="E2196" s="389">
        <v>0.5</v>
      </c>
      <c r="F2196" s="390"/>
      <c r="G2196" s="390"/>
      <c r="H2196" s="390" t="s">
        <v>100</v>
      </c>
      <c r="I2196" s="390"/>
      <c r="J2196" s="389">
        <v>0.11590909000000001</v>
      </c>
      <c r="K2196" s="389">
        <v>0</v>
      </c>
      <c r="L2196" s="389">
        <v>0</v>
      </c>
      <c r="M2196" s="389">
        <v>2</v>
      </c>
      <c r="N2196" s="389">
        <v>0.15487012999999999</v>
      </c>
      <c r="O2196" s="389">
        <v>0.58441558000000005</v>
      </c>
      <c r="P2196" s="389">
        <v>0.82648845000000004</v>
      </c>
      <c r="Q2196" s="389">
        <v>2</v>
      </c>
      <c r="R2196" s="389">
        <v>0.28978071</v>
      </c>
      <c r="S2196" s="389">
        <v>14.23994304</v>
      </c>
      <c r="T2196" s="392">
        <f t="shared" si="34"/>
        <v>0.1438848963373186</v>
      </c>
      <c r="U2196" s="389"/>
    </row>
    <row r="2197" spans="1:21">
      <c r="A2197" s="389" t="s">
        <v>2316</v>
      </c>
      <c r="B2197" s="389" t="s">
        <v>44</v>
      </c>
      <c r="C2197" s="389" t="s">
        <v>73</v>
      </c>
      <c r="D2197" s="389">
        <v>730</v>
      </c>
      <c r="E2197" s="389">
        <v>1</v>
      </c>
      <c r="F2197" s="390"/>
      <c r="G2197" s="390"/>
      <c r="H2197" s="390" t="s">
        <v>100</v>
      </c>
      <c r="I2197" s="390" t="s">
        <v>100</v>
      </c>
      <c r="J2197" s="389">
        <v>0.15487012999999999</v>
      </c>
      <c r="K2197" s="389">
        <v>7.7922080000000005E-2</v>
      </c>
      <c r="L2197" s="389">
        <v>0.11019846</v>
      </c>
      <c r="M2197" s="389">
        <v>2</v>
      </c>
      <c r="N2197" s="389">
        <v>0.31071429</v>
      </c>
      <c r="O2197" s="389">
        <v>0.11688311999999999</v>
      </c>
      <c r="P2197" s="389">
        <v>0.16529769</v>
      </c>
      <c r="Q2197" s="389">
        <v>2</v>
      </c>
      <c r="R2197" s="389">
        <v>0.69628690000000004</v>
      </c>
      <c r="S2197" s="389">
        <v>0.39466258599999998</v>
      </c>
      <c r="T2197" s="392">
        <f t="shared" si="34"/>
        <v>0.33472803922433658</v>
      </c>
      <c r="U2197" s="389"/>
    </row>
    <row r="2198" spans="1:21">
      <c r="A2198" s="397" t="s">
        <v>2317</v>
      </c>
      <c r="B2198" s="397" t="s">
        <v>44</v>
      </c>
      <c r="C2198" s="397" t="s">
        <v>73</v>
      </c>
      <c r="D2198" s="397">
        <v>0</v>
      </c>
      <c r="E2198" s="397">
        <v>0</v>
      </c>
      <c r="F2198" s="398" t="s">
        <v>100</v>
      </c>
      <c r="G2198" s="398"/>
      <c r="H2198" s="398"/>
      <c r="I2198" s="398"/>
      <c r="J2198" s="397">
        <v>339.55223899999999</v>
      </c>
      <c r="K2198" s="397">
        <v>11.1940299</v>
      </c>
      <c r="L2198" s="397">
        <v>31.661497700000002</v>
      </c>
      <c r="M2198" s="397">
        <v>8</v>
      </c>
      <c r="N2198" s="397">
        <v>339.55223899999999</v>
      </c>
      <c r="O2198" s="397">
        <v>339.24152500000002</v>
      </c>
      <c r="P2198" s="397">
        <v>959.51993000000004</v>
      </c>
      <c r="Q2198" s="397">
        <v>8</v>
      </c>
      <c r="R2198" s="397">
        <v>0</v>
      </c>
      <c r="S2198" s="397">
        <v>0.99925752099999998</v>
      </c>
      <c r="T2198" s="392">
        <f t="shared" si="34"/>
        <v>0</v>
      </c>
      <c r="U2198" s="397"/>
    </row>
    <row r="2199" spans="1:21">
      <c r="A2199" s="397" t="s">
        <v>2317</v>
      </c>
      <c r="B2199" s="397" t="s">
        <v>44</v>
      </c>
      <c r="C2199" s="397" t="s">
        <v>73</v>
      </c>
      <c r="D2199" s="397">
        <v>365</v>
      </c>
      <c r="E2199" s="397">
        <v>1</v>
      </c>
      <c r="F2199" s="398"/>
      <c r="G2199" s="398"/>
      <c r="H2199" s="398"/>
      <c r="I2199" s="398" t="s">
        <v>100</v>
      </c>
      <c r="J2199" s="397">
        <v>347.01492500000001</v>
      </c>
      <c r="K2199" s="397">
        <v>14.9253731</v>
      </c>
      <c r="L2199" s="397">
        <v>42.215330199999997</v>
      </c>
      <c r="M2199" s="397">
        <v>8</v>
      </c>
      <c r="N2199" s="397">
        <v>328.35820899999999</v>
      </c>
      <c r="O2199" s="397">
        <v>14.9253731</v>
      </c>
      <c r="P2199" s="397">
        <v>42.215330199999997</v>
      </c>
      <c r="Q2199" s="397">
        <v>8</v>
      </c>
      <c r="R2199" s="397">
        <v>-5.5262680000000002E-2</v>
      </c>
      <c r="S2199" s="397">
        <v>3.9160410000000003E-3</v>
      </c>
      <c r="T2199" s="392">
        <f t="shared" si="34"/>
        <v>-2.7624308786911293E-2</v>
      </c>
      <c r="U2199" s="397"/>
    </row>
    <row r="2200" spans="1:21">
      <c r="A2200" s="397" t="s">
        <v>2318</v>
      </c>
      <c r="B2200" s="397" t="s">
        <v>44</v>
      </c>
      <c r="C2200" s="397" t="s">
        <v>73</v>
      </c>
      <c r="D2200" s="397">
        <v>0</v>
      </c>
      <c r="E2200" s="397">
        <v>0</v>
      </c>
      <c r="F2200" s="398" t="s">
        <v>100</v>
      </c>
      <c r="G2200" s="398"/>
      <c r="H2200" s="398"/>
      <c r="I2200" s="398"/>
      <c r="J2200" s="397">
        <v>339.55223899999999</v>
      </c>
      <c r="K2200" s="397">
        <v>11.1940299</v>
      </c>
      <c r="L2200" s="397">
        <v>31.661497700000002</v>
      </c>
      <c r="M2200" s="397">
        <v>8</v>
      </c>
      <c r="N2200" s="397">
        <v>328.35820899999999</v>
      </c>
      <c r="O2200" s="397">
        <v>11.1940299</v>
      </c>
      <c r="P2200" s="397">
        <v>31.661497700000002</v>
      </c>
      <c r="Q2200" s="397">
        <v>8</v>
      </c>
      <c r="R2200" s="397">
        <v>-3.3522690000000001E-2</v>
      </c>
      <c r="S2200" s="397">
        <v>2.249015E-3</v>
      </c>
      <c r="T2200" s="392">
        <f t="shared" si="34"/>
        <v>-1.6759776753784213E-2</v>
      </c>
      <c r="U2200" s="397"/>
    </row>
    <row r="2201" spans="1:21">
      <c r="A2201" s="397" t="s">
        <v>2318</v>
      </c>
      <c r="B2201" s="397" t="s">
        <v>44</v>
      </c>
      <c r="C2201" s="397" t="s">
        <v>73</v>
      </c>
      <c r="D2201" s="397">
        <v>365</v>
      </c>
      <c r="E2201" s="397">
        <v>1</v>
      </c>
      <c r="F2201" s="398"/>
      <c r="G2201" s="398"/>
      <c r="H2201" s="398"/>
      <c r="I2201" s="398" t="s">
        <v>100</v>
      </c>
      <c r="J2201" s="397">
        <v>347.01492500000001</v>
      </c>
      <c r="K2201" s="397">
        <v>14.9253731</v>
      </c>
      <c r="L2201" s="397">
        <v>42.215330199999997</v>
      </c>
      <c r="M2201" s="397">
        <v>8</v>
      </c>
      <c r="N2201" s="397">
        <v>328.35820899999999</v>
      </c>
      <c r="O2201" s="397">
        <v>14.9253731</v>
      </c>
      <c r="P2201" s="397">
        <v>42.215330199999997</v>
      </c>
      <c r="Q2201" s="397">
        <v>8</v>
      </c>
      <c r="R2201" s="397">
        <v>-5.5262680000000002E-2</v>
      </c>
      <c r="S2201" s="397">
        <v>3.9160410000000003E-3</v>
      </c>
      <c r="T2201" s="392">
        <f t="shared" si="34"/>
        <v>-2.7624308786911293E-2</v>
      </c>
      <c r="U2201" s="397"/>
    </row>
    <row r="2202" spans="1:21">
      <c r="A2202" s="397" t="s">
        <v>2319</v>
      </c>
      <c r="B2202" s="397" t="s">
        <v>44</v>
      </c>
      <c r="C2202" s="397" t="s">
        <v>73</v>
      </c>
      <c r="D2202" s="397">
        <v>0</v>
      </c>
      <c r="E2202" s="397">
        <v>0</v>
      </c>
      <c r="F2202" s="398" t="s">
        <v>100</v>
      </c>
      <c r="G2202" s="398"/>
      <c r="H2202" s="398"/>
      <c r="I2202" s="398"/>
      <c r="J2202" s="397">
        <v>332.08955200000003</v>
      </c>
      <c r="K2202" s="397">
        <v>14.9253731</v>
      </c>
      <c r="L2202" s="397">
        <v>42.215330199999997</v>
      </c>
      <c r="M2202" s="397">
        <v>8</v>
      </c>
      <c r="N2202" s="397">
        <v>339.55223899999999</v>
      </c>
      <c r="O2202" s="397">
        <v>14.9253731</v>
      </c>
      <c r="P2202" s="397">
        <v>42.215330199999997</v>
      </c>
      <c r="Q2202" s="397">
        <v>8</v>
      </c>
      <c r="R2202" s="397">
        <v>2.2223139999999999E-2</v>
      </c>
      <c r="S2202" s="397">
        <v>3.9520809999999996E-3</v>
      </c>
      <c r="T2202" s="392">
        <f t="shared" si="34"/>
        <v>1.1111111756296236E-2</v>
      </c>
      <c r="U2202" s="397"/>
    </row>
    <row r="2203" spans="1:21">
      <c r="A2203" s="397" t="s">
        <v>2319</v>
      </c>
      <c r="B2203" s="397" t="s">
        <v>44</v>
      </c>
      <c r="C2203" s="397" t="s">
        <v>73</v>
      </c>
      <c r="D2203" s="397">
        <v>365</v>
      </c>
      <c r="E2203" s="397">
        <v>1</v>
      </c>
      <c r="F2203" s="398"/>
      <c r="G2203" s="398"/>
      <c r="H2203" s="398"/>
      <c r="I2203" s="398" t="s">
        <v>100</v>
      </c>
      <c r="J2203" s="397">
        <v>354.47761200000002</v>
      </c>
      <c r="K2203" s="397">
        <v>14.9253731</v>
      </c>
      <c r="L2203" s="397">
        <v>42.215330199999997</v>
      </c>
      <c r="M2203" s="397">
        <v>8</v>
      </c>
      <c r="N2203" s="397">
        <v>317.16417899999999</v>
      </c>
      <c r="O2203" s="397">
        <v>18.656716400000001</v>
      </c>
      <c r="P2203" s="397">
        <v>52.769162799999997</v>
      </c>
      <c r="Q2203" s="397">
        <v>8</v>
      </c>
      <c r="R2203" s="397">
        <v>-0.11122564</v>
      </c>
      <c r="S2203" s="397">
        <v>5.2330609999999998E-3</v>
      </c>
      <c r="T2203" s="392">
        <f t="shared" si="34"/>
        <v>-5.5555555803703749E-2</v>
      </c>
      <c r="U2203" s="397"/>
    </row>
    <row r="2204" spans="1:21">
      <c r="A2204" s="397" t="s">
        <v>2320</v>
      </c>
      <c r="B2204" s="397" t="s">
        <v>44</v>
      </c>
      <c r="C2204" s="397" t="s">
        <v>73</v>
      </c>
      <c r="D2204" s="397">
        <v>0</v>
      </c>
      <c r="E2204" s="397">
        <v>0</v>
      </c>
      <c r="F2204" s="398" t="s">
        <v>100</v>
      </c>
      <c r="G2204" s="398"/>
      <c r="H2204" s="398"/>
      <c r="I2204" s="398"/>
      <c r="J2204" s="397">
        <v>332.08955200000003</v>
      </c>
      <c r="K2204" s="397">
        <v>14.9253731</v>
      </c>
      <c r="L2204" s="397">
        <v>42.215330199999997</v>
      </c>
      <c r="M2204" s="397">
        <v>8</v>
      </c>
      <c r="N2204" s="397">
        <v>347.01492500000001</v>
      </c>
      <c r="O2204" s="397">
        <v>11.1940299</v>
      </c>
      <c r="P2204" s="397">
        <v>31.661497700000002</v>
      </c>
      <c r="Q2204" s="397">
        <v>8</v>
      </c>
      <c r="R2204" s="397">
        <v>4.3963120000000001E-2</v>
      </c>
      <c r="S2204" s="397">
        <v>3.0605300000000001E-3</v>
      </c>
      <c r="T2204" s="392">
        <f t="shared" si="34"/>
        <v>2.1978021800024117E-2</v>
      </c>
      <c r="U2204" s="397"/>
    </row>
    <row r="2205" spans="1:21">
      <c r="A2205" s="397" t="s">
        <v>2320</v>
      </c>
      <c r="B2205" s="397" t="s">
        <v>44</v>
      </c>
      <c r="C2205" s="397" t="s">
        <v>73</v>
      </c>
      <c r="D2205" s="397">
        <v>365</v>
      </c>
      <c r="E2205" s="397">
        <v>1</v>
      </c>
      <c r="F2205" s="398"/>
      <c r="G2205" s="398"/>
      <c r="H2205" s="398"/>
      <c r="I2205" s="398" t="s">
        <v>100</v>
      </c>
      <c r="J2205" s="397">
        <v>354.47761200000002</v>
      </c>
      <c r="K2205" s="397">
        <v>14.9253731</v>
      </c>
      <c r="L2205" s="397">
        <v>42.215330199999997</v>
      </c>
      <c r="M2205" s="397">
        <v>8</v>
      </c>
      <c r="N2205" s="397">
        <v>373.13432799999998</v>
      </c>
      <c r="O2205" s="397">
        <v>18.656716400000001</v>
      </c>
      <c r="P2205" s="397">
        <v>52.769162799999997</v>
      </c>
      <c r="Q2205" s="397">
        <v>8</v>
      </c>
      <c r="R2205" s="397">
        <v>5.1293289999999998E-2</v>
      </c>
      <c r="S2205" s="397">
        <v>4.2728530000000001E-3</v>
      </c>
      <c r="T2205" s="392">
        <f t="shared" si="34"/>
        <v>2.5641025077186005E-2</v>
      </c>
      <c r="U2205" s="397"/>
    </row>
    <row r="2206" spans="1:21">
      <c r="A2206" s="397" t="s">
        <v>2321</v>
      </c>
      <c r="B2206" s="397" t="s">
        <v>44</v>
      </c>
      <c r="C2206" s="397" t="s">
        <v>60</v>
      </c>
      <c r="D2206" s="397">
        <v>14</v>
      </c>
      <c r="E2206" s="397">
        <v>0.125</v>
      </c>
      <c r="F2206" s="398"/>
      <c r="G2206" s="398" t="s">
        <v>100</v>
      </c>
      <c r="H2206" s="398" t="s">
        <v>100</v>
      </c>
      <c r="I2206" s="398"/>
      <c r="J2206" s="397">
        <v>1.16012085</v>
      </c>
      <c r="K2206" s="399">
        <v>0.29003021000000001</v>
      </c>
      <c r="L2206" s="397">
        <v>0.91715606000000005</v>
      </c>
      <c r="M2206" s="397">
        <v>10</v>
      </c>
      <c r="N2206" s="397">
        <v>0.90634440999999999</v>
      </c>
      <c r="O2206" s="399">
        <v>0.25377643999999999</v>
      </c>
      <c r="P2206" s="397">
        <v>0.62162276999999999</v>
      </c>
      <c r="Q2206" s="397">
        <v>6</v>
      </c>
      <c r="R2206" s="397">
        <v>-0.24686008000000001</v>
      </c>
      <c r="S2206" s="397">
        <v>0.1409</v>
      </c>
      <c r="T2206" s="392">
        <f t="shared" si="34"/>
        <v>-0.12280701975120548</v>
      </c>
      <c r="U2206" s="397"/>
    </row>
    <row r="2207" spans="1:21">
      <c r="A2207" s="397" t="s">
        <v>2321</v>
      </c>
      <c r="B2207" s="397" t="s">
        <v>44</v>
      </c>
      <c r="C2207" s="397" t="s">
        <v>60</v>
      </c>
      <c r="D2207" s="397">
        <v>42</v>
      </c>
      <c r="E2207" s="397">
        <v>0.375</v>
      </c>
      <c r="F2207" s="398"/>
      <c r="G2207" s="398"/>
      <c r="H2207" s="398" t="s">
        <v>100</v>
      </c>
      <c r="I2207" s="398"/>
      <c r="J2207" s="397">
        <v>2.9003021100000002</v>
      </c>
      <c r="K2207" s="399">
        <v>0.39879154</v>
      </c>
      <c r="L2207" s="397">
        <v>1.2610895799999999</v>
      </c>
      <c r="M2207" s="397">
        <v>10</v>
      </c>
      <c r="N2207" s="397">
        <v>2.32024169</v>
      </c>
      <c r="O2207" s="399">
        <v>0.65256798000000005</v>
      </c>
      <c r="P2207" s="397">
        <v>1.5984585600000001</v>
      </c>
      <c r="Q2207" s="397">
        <v>6</v>
      </c>
      <c r="R2207" s="397">
        <v>-0.22314355</v>
      </c>
      <c r="S2207" s="397">
        <v>9.8007812999999999E-2</v>
      </c>
      <c r="T2207" s="392">
        <f t="shared" si="34"/>
        <v>-0.11111111068544242</v>
      </c>
      <c r="U2207" s="397"/>
    </row>
    <row r="2208" spans="1:21">
      <c r="A2208" s="397" t="s">
        <v>2321</v>
      </c>
      <c r="B2208" s="397" t="s">
        <v>44</v>
      </c>
      <c r="C2208" s="397" t="s">
        <v>60</v>
      </c>
      <c r="D2208" s="397">
        <v>112</v>
      </c>
      <c r="E2208" s="397">
        <v>1</v>
      </c>
      <c r="F2208" s="398"/>
      <c r="G2208" s="398"/>
      <c r="H2208" s="398" t="s">
        <v>100</v>
      </c>
      <c r="I2208" s="398" t="s">
        <v>100</v>
      </c>
      <c r="J2208" s="397">
        <v>1.81268882</v>
      </c>
      <c r="K2208" s="399">
        <v>0.29003021000000001</v>
      </c>
      <c r="L2208" s="397">
        <v>0.91715606000000005</v>
      </c>
      <c r="M2208" s="397">
        <v>10</v>
      </c>
      <c r="N2208" s="397">
        <v>0.54380664999999995</v>
      </c>
      <c r="O2208" s="399">
        <v>0.36253775999999999</v>
      </c>
      <c r="P2208" s="397">
        <v>0.88803253999999998</v>
      </c>
      <c r="Q2208" s="397">
        <v>6</v>
      </c>
      <c r="R2208" s="397">
        <v>-1.2039728000000001</v>
      </c>
      <c r="S2208" s="397">
        <v>0.47004444400000001</v>
      </c>
      <c r="T2208" s="392">
        <f t="shared" si="34"/>
        <v>-0.53846153585009859</v>
      </c>
      <c r="U2208" s="397"/>
    </row>
    <row r="2209" spans="1:21">
      <c r="A2209" s="397" t="s">
        <v>2322</v>
      </c>
      <c r="B2209" s="397" t="s">
        <v>44</v>
      </c>
      <c r="C2209" s="397" t="s">
        <v>60</v>
      </c>
      <c r="D2209" s="397">
        <v>14</v>
      </c>
      <c r="E2209" s="397">
        <v>0.125</v>
      </c>
      <c r="F2209" s="398"/>
      <c r="G2209" s="398" t="s">
        <v>100</v>
      </c>
      <c r="H2209" s="398" t="s">
        <v>100</v>
      </c>
      <c r="I2209" s="398"/>
      <c r="J2209" s="397">
        <v>1.7764350499999999</v>
      </c>
      <c r="K2209" s="399">
        <v>0.87009062999999998</v>
      </c>
      <c r="L2209" s="397">
        <v>1.94558181</v>
      </c>
      <c r="M2209" s="397">
        <v>5</v>
      </c>
      <c r="N2209" s="397">
        <v>1.16012085</v>
      </c>
      <c r="O2209" s="399">
        <v>0.39879154</v>
      </c>
      <c r="P2209" s="397">
        <v>0.97683578999999998</v>
      </c>
      <c r="Q2209" s="397">
        <v>6</v>
      </c>
      <c r="R2209" s="397">
        <v>-0.42608439999999997</v>
      </c>
      <c r="S2209" s="397">
        <v>0.35806410399999999</v>
      </c>
      <c r="T2209" s="392">
        <f t="shared" si="34"/>
        <v>-0.20987654278946297</v>
      </c>
      <c r="U2209" s="397"/>
    </row>
    <row r="2210" spans="1:21">
      <c r="A2210" s="397" t="s">
        <v>2322</v>
      </c>
      <c r="B2210" s="397" t="s">
        <v>44</v>
      </c>
      <c r="C2210" s="397" t="s">
        <v>60</v>
      </c>
      <c r="D2210" s="397">
        <v>42</v>
      </c>
      <c r="E2210" s="397">
        <v>0.375</v>
      </c>
      <c r="F2210" s="398"/>
      <c r="G2210" s="398"/>
      <c r="H2210" s="398" t="s">
        <v>100</v>
      </c>
      <c r="I2210" s="398"/>
      <c r="J2210" s="397">
        <v>10.8761329</v>
      </c>
      <c r="K2210" s="399">
        <v>0.32628399000000002</v>
      </c>
      <c r="L2210" s="397">
        <v>0.72959317999999995</v>
      </c>
      <c r="M2210" s="397">
        <v>5</v>
      </c>
      <c r="N2210" s="397">
        <v>4.2054380699999996</v>
      </c>
      <c r="O2210" s="399">
        <v>0.76132931000000004</v>
      </c>
      <c r="P2210" s="397">
        <v>1.86486832</v>
      </c>
      <c r="Q2210" s="397">
        <v>6</v>
      </c>
      <c r="R2210" s="397">
        <v>-0.95019228</v>
      </c>
      <c r="S2210" s="397">
        <v>3.3673483999999997E-2</v>
      </c>
      <c r="T2210" s="392">
        <f t="shared" si="34"/>
        <v>-0.44230769084130767</v>
      </c>
      <c r="U2210" s="397"/>
    </row>
    <row r="2211" spans="1:21">
      <c r="A2211" s="397" t="s">
        <v>2322</v>
      </c>
      <c r="B2211" s="397" t="s">
        <v>44</v>
      </c>
      <c r="C2211" s="397" t="s">
        <v>60</v>
      </c>
      <c r="D2211" s="397">
        <v>112</v>
      </c>
      <c r="E2211" s="397">
        <v>1</v>
      </c>
      <c r="F2211" s="398"/>
      <c r="G2211" s="398"/>
      <c r="H2211" s="398" t="s">
        <v>100</v>
      </c>
      <c r="I2211" s="398" t="s">
        <v>100</v>
      </c>
      <c r="J2211" s="397">
        <v>3.3353474300000001</v>
      </c>
      <c r="K2211" s="399">
        <v>0.68882175000000001</v>
      </c>
      <c r="L2211" s="397">
        <v>1.5402522599999999</v>
      </c>
      <c r="M2211" s="397">
        <v>5</v>
      </c>
      <c r="N2211" s="397">
        <v>3.0453172199999998</v>
      </c>
      <c r="O2211" s="399">
        <v>0.87009062999999998</v>
      </c>
      <c r="P2211" s="397">
        <v>2.13127808</v>
      </c>
      <c r="Q2211" s="397">
        <v>6</v>
      </c>
      <c r="R2211" s="397">
        <v>-9.0971780000000002E-2</v>
      </c>
      <c r="S2211" s="397">
        <v>0.124283882</v>
      </c>
      <c r="T2211" s="392">
        <f t="shared" si="34"/>
        <v>-4.5454545240831659E-2</v>
      </c>
      <c r="U2211" s="397"/>
    </row>
    <row r="2212" spans="1:21">
      <c r="A2212" s="397" t="s">
        <v>2323</v>
      </c>
      <c r="B2212" s="397" t="s">
        <v>44</v>
      </c>
      <c r="C2212" s="397" t="s">
        <v>60</v>
      </c>
      <c r="D2212" s="397">
        <v>0</v>
      </c>
      <c r="E2212" s="399">
        <v>0</v>
      </c>
      <c r="F2212" s="398"/>
      <c r="G2212" s="398" t="s">
        <v>100</v>
      </c>
      <c r="H2212" s="398"/>
      <c r="I2212" s="398"/>
      <c r="J2212" s="397">
        <v>252.63157899999999</v>
      </c>
      <c r="K2212" s="397">
        <v>25.730994200000001</v>
      </c>
      <c r="L2212" s="397">
        <v>63.027806200000001</v>
      </c>
      <c r="M2212" s="397">
        <v>6</v>
      </c>
      <c r="N2212" s="397">
        <v>229.239766</v>
      </c>
      <c r="O2212" s="397">
        <v>9.3567251500000008</v>
      </c>
      <c r="P2212" s="397">
        <v>22.919202299999998</v>
      </c>
      <c r="Q2212" s="397">
        <v>6</v>
      </c>
      <c r="R2212" s="397">
        <v>-9.7163749999999993E-2</v>
      </c>
      <c r="S2212" s="397">
        <v>1.2039772000000001E-2</v>
      </c>
      <c r="T2212" s="392">
        <f t="shared" si="34"/>
        <v>-4.8543689602460145E-2</v>
      </c>
      <c r="U2212" s="397"/>
    </row>
    <row r="2213" spans="1:21">
      <c r="A2213" s="397" t="s">
        <v>2323</v>
      </c>
      <c r="B2213" s="397" t="s">
        <v>44</v>
      </c>
      <c r="C2213" s="397" t="s">
        <v>60</v>
      </c>
      <c r="D2213" s="397">
        <v>42</v>
      </c>
      <c r="E2213" s="399">
        <v>0.6</v>
      </c>
      <c r="F2213" s="398"/>
      <c r="G2213" s="398"/>
      <c r="H2213" s="398" t="s">
        <v>100</v>
      </c>
      <c r="I2213" s="398"/>
      <c r="J2213" s="397">
        <v>240.93567300000001</v>
      </c>
      <c r="K2213" s="397">
        <v>25.730994200000001</v>
      </c>
      <c r="L2213" s="397">
        <v>63.027806200000001</v>
      </c>
      <c r="M2213" s="397">
        <v>6</v>
      </c>
      <c r="N2213" s="397">
        <v>215.204678</v>
      </c>
      <c r="O2213" s="397">
        <v>18.713450300000002</v>
      </c>
      <c r="P2213" s="397">
        <v>45.838404500000003</v>
      </c>
      <c r="Q2213" s="397">
        <v>6</v>
      </c>
      <c r="R2213" s="397">
        <v>-0.11294041</v>
      </c>
      <c r="S2213" s="397">
        <v>1.8966846999999998E-2</v>
      </c>
      <c r="T2213" s="392">
        <f t="shared" si="34"/>
        <v>-5.6410258254043409E-2</v>
      </c>
      <c r="U2213" s="397"/>
    </row>
    <row r="2214" spans="1:21">
      <c r="A2214" s="397" t="s">
        <v>2323</v>
      </c>
      <c r="B2214" s="397" t="s">
        <v>44</v>
      </c>
      <c r="C2214" s="397" t="s">
        <v>60</v>
      </c>
      <c r="D2214" s="397">
        <v>70</v>
      </c>
      <c r="E2214" s="399">
        <v>1</v>
      </c>
      <c r="F2214" s="398"/>
      <c r="G2214" s="398"/>
      <c r="H2214" s="398" t="s">
        <v>100</v>
      </c>
      <c r="I2214" s="398" t="s">
        <v>100</v>
      </c>
      <c r="J2214" s="397">
        <v>306.432749</v>
      </c>
      <c r="K2214" s="397">
        <v>49.122807000000002</v>
      </c>
      <c r="L2214" s="397">
        <v>120.325812</v>
      </c>
      <c r="M2214" s="397">
        <v>6</v>
      </c>
      <c r="N2214" s="397">
        <v>266.66666700000002</v>
      </c>
      <c r="O2214" s="397">
        <v>60.818713500000001</v>
      </c>
      <c r="P2214" s="397">
        <v>148.97481500000001</v>
      </c>
      <c r="Q2214" s="397">
        <v>6</v>
      </c>
      <c r="R2214" s="397">
        <v>-0.13899887</v>
      </c>
      <c r="S2214" s="397">
        <v>7.7713807999999995E-2</v>
      </c>
      <c r="T2214" s="392">
        <f t="shared" si="34"/>
        <v>-6.9387755230237366E-2</v>
      </c>
      <c r="U2214" s="397"/>
    </row>
    <row r="2215" spans="1:21">
      <c r="A2215" s="397" t="s">
        <v>2324</v>
      </c>
      <c r="B2215" s="397" t="s">
        <v>44</v>
      </c>
      <c r="C2215" s="397" t="s">
        <v>60</v>
      </c>
      <c r="D2215" s="397">
        <v>0</v>
      </c>
      <c r="E2215" s="399">
        <v>0</v>
      </c>
      <c r="F2215" s="398"/>
      <c r="G2215" s="398" t="s">
        <v>100</v>
      </c>
      <c r="H2215" s="398"/>
      <c r="I2215" s="398"/>
      <c r="J2215" s="397">
        <v>252.63157899999999</v>
      </c>
      <c r="K2215" s="397">
        <v>25.730994200000001</v>
      </c>
      <c r="L2215" s="397">
        <v>63.027806200000001</v>
      </c>
      <c r="M2215" s="397">
        <v>6</v>
      </c>
      <c r="N2215" s="397">
        <v>208.18713500000001</v>
      </c>
      <c r="O2215" s="397">
        <v>23.391812900000001</v>
      </c>
      <c r="P2215" s="397">
        <v>57.298005699999997</v>
      </c>
      <c r="Q2215" s="397">
        <v>6</v>
      </c>
      <c r="R2215" s="397">
        <v>-0.19349485999999999</v>
      </c>
      <c r="S2215" s="397">
        <v>2.2998468000000001E-2</v>
      </c>
      <c r="T2215" s="392">
        <f t="shared" si="34"/>
        <v>-9.6446699428096527E-2</v>
      </c>
      <c r="U2215" s="397"/>
    </row>
    <row r="2216" spans="1:21">
      <c r="A2216" s="397" t="s">
        <v>2324</v>
      </c>
      <c r="B2216" s="397" t="s">
        <v>44</v>
      </c>
      <c r="C2216" s="397" t="s">
        <v>60</v>
      </c>
      <c r="D2216" s="397">
        <v>42</v>
      </c>
      <c r="E2216" s="399">
        <v>0.6</v>
      </c>
      <c r="F2216" s="398"/>
      <c r="G2216" s="398"/>
      <c r="H2216" s="398" t="s">
        <v>100</v>
      </c>
      <c r="I2216" s="398"/>
      <c r="J2216" s="397">
        <v>240.93567300000001</v>
      </c>
      <c r="K2216" s="397">
        <v>25.730994200000001</v>
      </c>
      <c r="L2216" s="397">
        <v>63.027806200000001</v>
      </c>
      <c r="M2216" s="397">
        <v>6</v>
      </c>
      <c r="N2216" s="397">
        <v>194.15204700000001</v>
      </c>
      <c r="O2216" s="397">
        <v>18.713450300000002</v>
      </c>
      <c r="P2216" s="397">
        <v>45.838404500000003</v>
      </c>
      <c r="Q2216" s="397">
        <v>6</v>
      </c>
      <c r="R2216" s="397">
        <v>-0.21588837999999999</v>
      </c>
      <c r="S2216" s="397">
        <v>2.0695583E-2</v>
      </c>
      <c r="T2216" s="392">
        <f t="shared" si="34"/>
        <v>-0.10752688216527923</v>
      </c>
      <c r="U2216" s="397"/>
    </row>
    <row r="2217" spans="1:21">
      <c r="A2217" s="397" t="s">
        <v>2324</v>
      </c>
      <c r="B2217" s="397" t="s">
        <v>44</v>
      </c>
      <c r="C2217" s="397" t="s">
        <v>60</v>
      </c>
      <c r="D2217" s="397">
        <v>70</v>
      </c>
      <c r="E2217" s="399">
        <v>1</v>
      </c>
      <c r="F2217" s="398"/>
      <c r="G2217" s="398"/>
      <c r="H2217" s="398" t="s">
        <v>100</v>
      </c>
      <c r="I2217" s="398" t="s">
        <v>100</v>
      </c>
      <c r="J2217" s="397">
        <v>306.432749</v>
      </c>
      <c r="K2217" s="397">
        <v>49.122807000000002</v>
      </c>
      <c r="L2217" s="397">
        <v>120.325812</v>
      </c>
      <c r="M2217" s="397">
        <v>6</v>
      </c>
      <c r="N2217" s="397">
        <v>247.953216</v>
      </c>
      <c r="O2217" s="397">
        <v>30.4093567</v>
      </c>
      <c r="P2217" s="397">
        <v>74.487407399999995</v>
      </c>
      <c r="Q2217" s="397">
        <v>6</v>
      </c>
      <c r="R2217" s="397">
        <v>-0.21175822999999999</v>
      </c>
      <c r="S2217" s="397">
        <v>4.0738743000000001E-2</v>
      </c>
      <c r="T2217" s="392">
        <f t="shared" si="34"/>
        <v>-0.10548523355925868</v>
      </c>
      <c r="U2217" s="397"/>
    </row>
    <row r="2218" spans="1:21">
      <c r="A2218" s="397" t="s">
        <v>2325</v>
      </c>
      <c r="B2218" s="397" t="s">
        <v>44</v>
      </c>
      <c r="C2218" s="397" t="s">
        <v>60</v>
      </c>
      <c r="D2218" s="397">
        <v>0</v>
      </c>
      <c r="E2218" s="399">
        <v>0</v>
      </c>
      <c r="F2218" s="398"/>
      <c r="G2218" s="398" t="s">
        <v>100</v>
      </c>
      <c r="H2218" s="398"/>
      <c r="I2218" s="398"/>
      <c r="J2218" s="397">
        <v>252.63157899999999</v>
      </c>
      <c r="K2218" s="397">
        <v>25.730994200000001</v>
      </c>
      <c r="L2218" s="397">
        <v>63.027806200000001</v>
      </c>
      <c r="M2218" s="397">
        <v>6</v>
      </c>
      <c r="N2218" s="397">
        <v>205.84795299999999</v>
      </c>
      <c r="O2218" s="397">
        <v>44.444444400000002</v>
      </c>
      <c r="P2218" s="397">
        <v>108.86621100000001</v>
      </c>
      <c r="Q2218" s="397">
        <v>6</v>
      </c>
      <c r="R2218" s="397">
        <v>-0.20479441000000001</v>
      </c>
      <c r="S2218" s="397">
        <v>5.6990535000000002E-2</v>
      </c>
      <c r="T2218" s="392">
        <f t="shared" si="34"/>
        <v>-0.10204081694970846</v>
      </c>
      <c r="U2218" s="397"/>
    </row>
    <row r="2219" spans="1:21">
      <c r="A2219" s="397" t="s">
        <v>2325</v>
      </c>
      <c r="B2219" s="397" t="s">
        <v>44</v>
      </c>
      <c r="C2219" s="397" t="s">
        <v>60</v>
      </c>
      <c r="D2219" s="397">
        <v>42</v>
      </c>
      <c r="E2219" s="399">
        <v>0.6</v>
      </c>
      <c r="F2219" s="398"/>
      <c r="G2219" s="398"/>
      <c r="H2219" s="398" t="s">
        <v>100</v>
      </c>
      <c r="I2219" s="398"/>
      <c r="J2219" s="397">
        <v>240.93567300000001</v>
      </c>
      <c r="K2219" s="397">
        <v>25.730994200000001</v>
      </c>
      <c r="L2219" s="397">
        <v>63.027806200000001</v>
      </c>
      <c r="M2219" s="397">
        <v>6</v>
      </c>
      <c r="N2219" s="397">
        <v>32.748538000000003</v>
      </c>
      <c r="O2219" s="397">
        <v>9.3567251500000008</v>
      </c>
      <c r="P2219" s="397">
        <v>22.919202299999998</v>
      </c>
      <c r="Q2219" s="397">
        <v>6</v>
      </c>
      <c r="R2219" s="397">
        <v>-1.99567166</v>
      </c>
      <c r="S2219" s="397">
        <v>9.3038064000000004E-2</v>
      </c>
      <c r="T2219" s="392">
        <f t="shared" si="34"/>
        <v>-0.76068376118343195</v>
      </c>
      <c r="U2219" s="397"/>
    </row>
    <row r="2220" spans="1:21">
      <c r="A2220" s="397" t="s">
        <v>2325</v>
      </c>
      <c r="B2220" s="397" t="s">
        <v>44</v>
      </c>
      <c r="C2220" s="397" t="s">
        <v>60</v>
      </c>
      <c r="D2220" s="397">
        <v>70</v>
      </c>
      <c r="E2220" s="399">
        <v>1</v>
      </c>
      <c r="F2220" s="398"/>
      <c r="G2220" s="398"/>
      <c r="H2220" s="398" t="s">
        <v>100</v>
      </c>
      <c r="I2220" s="398" t="s">
        <v>100</v>
      </c>
      <c r="J2220" s="397">
        <v>306.432749</v>
      </c>
      <c r="K2220" s="397">
        <v>49.122807000000002</v>
      </c>
      <c r="L2220" s="397">
        <v>120.325812</v>
      </c>
      <c r="M2220" s="397">
        <v>6</v>
      </c>
      <c r="N2220" s="397">
        <v>42.105263200000003</v>
      </c>
      <c r="O2220" s="397">
        <v>9.3567251500000008</v>
      </c>
      <c r="P2220" s="397">
        <v>22.919202299999998</v>
      </c>
      <c r="Q2220" s="397">
        <v>6</v>
      </c>
      <c r="R2220" s="397">
        <v>-1.9848255699999999</v>
      </c>
      <c r="S2220" s="397">
        <v>7.5080518999999998E-2</v>
      </c>
      <c r="T2220" s="392">
        <f t="shared" si="34"/>
        <v>-0.75838926185279931</v>
      </c>
      <c r="U2220" s="397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</vt:lpstr>
      <vt:lpstr>species data</vt:lpstr>
      <vt:lpstr>communityFunction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Kunze</dc:creator>
  <cp:lastModifiedBy>Charlotte Kunze</cp:lastModifiedBy>
  <dcterms:created xsi:type="dcterms:W3CDTF">2021-01-20T16:34:21Z</dcterms:created>
  <dcterms:modified xsi:type="dcterms:W3CDTF">2023-08-03T13:42:47Z</dcterms:modified>
</cp:coreProperties>
</file>